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print7_Prod_Migration/Grainger Trust and Price Books/"/>
    </mc:Choice>
  </mc:AlternateContent>
  <xr:revisionPtr revIDLastSave="0" documentId="8_{6380A383-6A7D-48BC-A957-94538B3A6076}" xr6:coauthVersionLast="47" xr6:coauthVersionMax="47" xr10:uidLastSave="{00000000-0000-0000-0000-000000000000}"/>
  <bookViews>
    <workbookView xWindow="-108" yWindow="-108" windowWidth="23256" windowHeight="12456" tabRatio="636" firstSheet="10" activeTab="10" xr2:uid="{E5F06F45-4C18-4F66-9762-2A9FD82DCF6E}"/>
  </bookViews>
  <sheets>
    <sheet name="Cover" sheetId="1" r:id="rId1"/>
    <sheet name="1. Accomodation" sheetId="14" r:id="rId2"/>
    <sheet name="2. GRI Pricing Inputs" sheetId="11" r:id="rId3"/>
    <sheet name="3. GRI Pricing" sheetId="9" r:id="rId4"/>
    <sheet name="4. Valuation" sheetId="8" r:id="rId5"/>
    <sheet name="5a. Dashboard" sheetId="2" r:id="rId6"/>
    <sheet name="5b. Dashboard " sheetId="17" r:id="rId7"/>
    <sheet name="6. IC appendix" sheetId="13" r:id="rId8"/>
    <sheet name="7. Archive Pricing" sheetId="15" r:id="rId9"/>
    <sheet name="Data Ref" sheetId="18" r:id="rId10"/>
    <sheet name="PBI data" sheetId="19" r:id="rId11"/>
  </sheets>
  <definedNames>
    <definedName name="_xlnm._FilterDatabase" localSheetId="1">'1. Accomodation'!$M$20:$V$620</definedName>
    <definedName name="_xlnm._FilterDatabase" localSheetId="3" hidden="1">'3. GRI Pricing'!$C$16:$BH$617</definedName>
    <definedName name="aspectpremium">'2. GRI Pricing Inputs'!$C$53:$E$55</definedName>
    <definedName name="balcony">'2. GRI Pricing Inputs'!$C$67:$E$69</definedName>
    <definedName name="baseprice">'2. GRI Pricing Inputs'!$C$15:$F$17</definedName>
    <definedName name="bathpremium">'2. GRI Pricing Inputs'!$C$21:$E$24</definedName>
    <definedName name="floorpremium">'2. GRI Pricing Inputs'!$C$45:$E$47</definedName>
    <definedName name="other">'2. GRI Pricing Inputs'!$O$32:$P$47</definedName>
    <definedName name="phasedrelease">'2. GRI Pricing Inputs'!$I$54</definedName>
    <definedName name="_xlnm.Print_Area" localSheetId="1">'1. Accomodation'!$B$2:$Z$621</definedName>
    <definedName name="_xlnm.Print_Area" localSheetId="2">'2. GRI Pricing Inputs'!$B$2:$AQ$124</definedName>
    <definedName name="_xlnm.Print_Area" localSheetId="3">'3. GRI Pricing'!$B$2:$AQ$619</definedName>
    <definedName name="_xlnm.Print_Area" localSheetId="4">'4. Valuation'!$B$2:$AD$629</definedName>
    <definedName name="_xlnm.Print_Area" localSheetId="5">'5a. Dashboard'!$B$2:$L$38</definedName>
    <definedName name="_xlnm.Print_Area" localSheetId="6">'5b. Dashboard '!$B$2:$M$35</definedName>
    <definedName name="_xlnm.Print_Area" localSheetId="7">'6. IC appendix'!$B$2:$V$607</definedName>
    <definedName name="_xlnm.Print_Area" localSheetId="8">'7. Archive Pricing'!$A$1:$Q$607</definedName>
    <definedName name="_xlnm.Print_Area" localSheetId="0">Cover!$B$2:$P$41</definedName>
    <definedName name="sizepremium">'2. GRI Pricing Inputs'!$C$28:$E$31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4" i="11" l="1"/>
  <c r="G114" i="11"/>
  <c r="H114" i="11"/>
  <c r="I114" i="11"/>
  <c r="J114" i="11"/>
  <c r="K114" i="11"/>
  <c r="L114" i="11"/>
  <c r="M114" i="11"/>
  <c r="N114" i="11"/>
  <c r="O114" i="11"/>
  <c r="P114" i="11"/>
  <c r="Q114" i="11"/>
  <c r="E114" i="11"/>
  <c r="B6386" i="19"/>
  <c r="B6374" i="19"/>
  <c r="B6362" i="19"/>
  <c r="B6350" i="19"/>
  <c r="B6338" i="19"/>
  <c r="B6326" i="19"/>
  <c r="B6314" i="19"/>
  <c r="B6302" i="19"/>
  <c r="B6290" i="19"/>
  <c r="B6278" i="19"/>
  <c r="B6266" i="19"/>
  <c r="B6254" i="19"/>
  <c r="B6242" i="19"/>
  <c r="B6230" i="19"/>
  <c r="B6218" i="19"/>
  <c r="B6206" i="19"/>
  <c r="B6194" i="19"/>
  <c r="B6182" i="19"/>
  <c r="B6170" i="19"/>
  <c r="B6158" i="19"/>
  <c r="B6146" i="19"/>
  <c r="B6134" i="19"/>
  <c r="B6122" i="19"/>
  <c r="B6110" i="19"/>
  <c r="B6098" i="19"/>
  <c r="B6086" i="19"/>
  <c r="B6074" i="19"/>
  <c r="B6062" i="19"/>
  <c r="B6050" i="19"/>
  <c r="B6038" i="19"/>
  <c r="B6026" i="19"/>
  <c r="B6014" i="19"/>
  <c r="B6002" i="19"/>
  <c r="B5990" i="19"/>
  <c r="B5978" i="19"/>
  <c r="B5966" i="19"/>
  <c r="B5954" i="19"/>
  <c r="B5942" i="19"/>
  <c r="B5930" i="19"/>
  <c r="B5918" i="19"/>
  <c r="B5906" i="19"/>
  <c r="B5894" i="19"/>
  <c r="B5882" i="19"/>
  <c r="B5870" i="19"/>
  <c r="B5858" i="19"/>
  <c r="B5846" i="19"/>
  <c r="B5834" i="19"/>
  <c r="B5822" i="19"/>
  <c r="B5810" i="19"/>
  <c r="B5798" i="19"/>
  <c r="B5786" i="19"/>
  <c r="B5774" i="19"/>
  <c r="B5762" i="19"/>
  <c r="B5750" i="19"/>
  <c r="B5738" i="19"/>
  <c r="B5726" i="19"/>
  <c r="B5714" i="19"/>
  <c r="B5702" i="19"/>
  <c r="B5690" i="19"/>
  <c r="B5678" i="19"/>
  <c r="B5666" i="19"/>
  <c r="B5654" i="19"/>
  <c r="B5642" i="19"/>
  <c r="B5630" i="19"/>
  <c r="B5618" i="19"/>
  <c r="B5606" i="19"/>
  <c r="B5594" i="19"/>
  <c r="B5582" i="19"/>
  <c r="B5570" i="19"/>
  <c r="B5558" i="19"/>
  <c r="B5546" i="19"/>
  <c r="B5534" i="19"/>
  <c r="B5522" i="19"/>
  <c r="B5510" i="19"/>
  <c r="B5498" i="19"/>
  <c r="B5486" i="19"/>
  <c r="B5474" i="19"/>
  <c r="B5462" i="19"/>
  <c r="B5450" i="19"/>
  <c r="B5438" i="19"/>
  <c r="B5426" i="19"/>
  <c r="B5414" i="19"/>
  <c r="B5402" i="19"/>
  <c r="B5390" i="19"/>
  <c r="B5378" i="19"/>
  <c r="B5366" i="19"/>
  <c r="B5354" i="19"/>
  <c r="B5342" i="19"/>
  <c r="B5330" i="19"/>
  <c r="B5318" i="19"/>
  <c r="B5306" i="19"/>
  <c r="B5294" i="19"/>
  <c r="B5282" i="19"/>
  <c r="B5270" i="19"/>
  <c r="B5258" i="19"/>
  <c r="B5246" i="19"/>
  <c r="B5234" i="19"/>
  <c r="B5222" i="19"/>
  <c r="B5210" i="19"/>
  <c r="B5198" i="19"/>
  <c r="B5186" i="19"/>
  <c r="B5174" i="19"/>
  <c r="B5162" i="19"/>
  <c r="B5150" i="19"/>
  <c r="B5138" i="19"/>
  <c r="B5126" i="19"/>
  <c r="B5114" i="19"/>
  <c r="B5102" i="19"/>
  <c r="B5090" i="19"/>
  <c r="B5078" i="19"/>
  <c r="B5066" i="19"/>
  <c r="B5054" i="19"/>
  <c r="B5042" i="19"/>
  <c r="B5030" i="19"/>
  <c r="B5018" i="19"/>
  <c r="B5006" i="19"/>
  <c r="B4994" i="19"/>
  <c r="B4982" i="19"/>
  <c r="B4970" i="19"/>
  <c r="B4958" i="19"/>
  <c r="B4946" i="19"/>
  <c r="B4934" i="19"/>
  <c r="B4922" i="19"/>
  <c r="B4910" i="19"/>
  <c r="B4898" i="19"/>
  <c r="B4886" i="19"/>
  <c r="B4874" i="19"/>
  <c r="B4862" i="19"/>
  <c r="B4850" i="19"/>
  <c r="B4838" i="19"/>
  <c r="B4826" i="19"/>
  <c r="B4814" i="19"/>
  <c r="B4802" i="19"/>
  <c r="B4790" i="19"/>
  <c r="B4778" i="19"/>
  <c r="B4766" i="19"/>
  <c r="B4754" i="19"/>
  <c r="B4742" i="19"/>
  <c r="B4730" i="19"/>
  <c r="B4718" i="19"/>
  <c r="B4706" i="19"/>
  <c r="B4694" i="19"/>
  <c r="B4682" i="19"/>
  <c r="B4670" i="19"/>
  <c r="B4658" i="19"/>
  <c r="B4646" i="19"/>
  <c r="B4634" i="19"/>
  <c r="B4622" i="19"/>
  <c r="B4610" i="19"/>
  <c r="B4598" i="19"/>
  <c r="B4586" i="19"/>
  <c r="B4574" i="19"/>
  <c r="B4562" i="19"/>
  <c r="B4550" i="19"/>
  <c r="B4538" i="19"/>
  <c r="B4526" i="19"/>
  <c r="B4514" i="19"/>
  <c r="B4502" i="19"/>
  <c r="B4490" i="19"/>
  <c r="B4478" i="19"/>
  <c r="B4466" i="19"/>
  <c r="B4454" i="19"/>
  <c r="B4442" i="19"/>
  <c r="B4430" i="19"/>
  <c r="B4418" i="19"/>
  <c r="B4406" i="19"/>
  <c r="B4394" i="19"/>
  <c r="B4382" i="19"/>
  <c r="B4370" i="19"/>
  <c r="B4358" i="19"/>
  <c r="B4346" i="19"/>
  <c r="B4334" i="19"/>
  <c r="B4322" i="19"/>
  <c r="B4310" i="19"/>
  <c r="B4298" i="19"/>
  <c r="B4286" i="19"/>
  <c r="B4274" i="19"/>
  <c r="B4262" i="19"/>
  <c r="B4250" i="19"/>
  <c r="B4238" i="19"/>
  <c r="B4226" i="19"/>
  <c r="B4214" i="19"/>
  <c r="B4202" i="19"/>
  <c r="B4190" i="19"/>
  <c r="B4178" i="19"/>
  <c r="B4166" i="19"/>
  <c r="B4154" i="19"/>
  <c r="B4142" i="19"/>
  <c r="B4130" i="19"/>
  <c r="B4118" i="19"/>
  <c r="B4106" i="19"/>
  <c r="B4094" i="19"/>
  <c r="B4082" i="19"/>
  <c r="B4070" i="19"/>
  <c r="B4058" i="19"/>
  <c r="B4046" i="19"/>
  <c r="B4034" i="19"/>
  <c r="B4022" i="19"/>
  <c r="B4010" i="19"/>
  <c r="B3998" i="19"/>
  <c r="B3986" i="19"/>
  <c r="B3974" i="19"/>
  <c r="B3962" i="19"/>
  <c r="B3950" i="19"/>
  <c r="B3938" i="19"/>
  <c r="B3926" i="19"/>
  <c r="B3914" i="19"/>
  <c r="B3902" i="19"/>
  <c r="B3890" i="19"/>
  <c r="B3878" i="19"/>
  <c r="B3866" i="19"/>
  <c r="B3854" i="19"/>
  <c r="B3842" i="19"/>
  <c r="B3830" i="19"/>
  <c r="B3818" i="19"/>
  <c r="B3806" i="19"/>
  <c r="B3794" i="19"/>
  <c r="B3782" i="19"/>
  <c r="B3770" i="19"/>
  <c r="B3758" i="19"/>
  <c r="B3746" i="19"/>
  <c r="B3734" i="19"/>
  <c r="B3722" i="19"/>
  <c r="B3710" i="19"/>
  <c r="B3698" i="19"/>
  <c r="B3686" i="19"/>
  <c r="B3674" i="19"/>
  <c r="B3662" i="19"/>
  <c r="B3650" i="19"/>
  <c r="B3638" i="19"/>
  <c r="B3626" i="19"/>
  <c r="B3614" i="19"/>
  <c r="B3602" i="19"/>
  <c r="B3590" i="19"/>
  <c r="B3578" i="19"/>
  <c r="B3566" i="19"/>
  <c r="B3554" i="19"/>
  <c r="B3542" i="19"/>
  <c r="B3530" i="19"/>
  <c r="B3518" i="19"/>
  <c r="B3506" i="19"/>
  <c r="B3494" i="19"/>
  <c r="B3482" i="19"/>
  <c r="B3470" i="19"/>
  <c r="B3458" i="19"/>
  <c r="B3446" i="19"/>
  <c r="B3434" i="19"/>
  <c r="B3422" i="19"/>
  <c r="B3410" i="19"/>
  <c r="B3398" i="19"/>
  <c r="B3386" i="19"/>
  <c r="B3374" i="19"/>
  <c r="B3362" i="19"/>
  <c r="B3350" i="19"/>
  <c r="B3338" i="19"/>
  <c r="B3326" i="19"/>
  <c r="B3314" i="19"/>
  <c r="B3302" i="19"/>
  <c r="B3290" i="19"/>
  <c r="B3278" i="19"/>
  <c r="B3266" i="19"/>
  <c r="B3254" i="19"/>
  <c r="B3242" i="19"/>
  <c r="B3230" i="19"/>
  <c r="B3218" i="19"/>
  <c r="B3206" i="19"/>
  <c r="B3194" i="19"/>
  <c r="B3182" i="19"/>
  <c r="B3170" i="19"/>
  <c r="B3158" i="19"/>
  <c r="B3146" i="19"/>
  <c r="B3134" i="19"/>
  <c r="B3122" i="19"/>
  <c r="B3110" i="19"/>
  <c r="B3098" i="19"/>
  <c r="B3086" i="19"/>
  <c r="B3074" i="19"/>
  <c r="B3062" i="19"/>
  <c r="B3050" i="19"/>
  <c r="B3038" i="19"/>
  <c r="B3026" i="19"/>
  <c r="B3014" i="19"/>
  <c r="B3002" i="19"/>
  <c r="B2990" i="19"/>
  <c r="B2978" i="19"/>
  <c r="B2966" i="19"/>
  <c r="B2954" i="19"/>
  <c r="B2942" i="19"/>
  <c r="B2930" i="19"/>
  <c r="B2918" i="19"/>
  <c r="B2906" i="19"/>
  <c r="B2894" i="19"/>
  <c r="B2882" i="19"/>
  <c r="B2870" i="19"/>
  <c r="B2858" i="19"/>
  <c r="B2846" i="19"/>
  <c r="B2834" i="19"/>
  <c r="B2822" i="19"/>
  <c r="B2810" i="19"/>
  <c r="B2798" i="19"/>
  <c r="B2786" i="19"/>
  <c r="B2774" i="19"/>
  <c r="B2762" i="19"/>
  <c r="B2750" i="19"/>
  <c r="B2738" i="19"/>
  <c r="B2726" i="19"/>
  <c r="B2714" i="19"/>
  <c r="B2702" i="19"/>
  <c r="B2690" i="19"/>
  <c r="B2678" i="19"/>
  <c r="B2666" i="19"/>
  <c r="B2654" i="19"/>
  <c r="B2642" i="19"/>
  <c r="B2630" i="19"/>
  <c r="B2618" i="19"/>
  <c r="B2606" i="19"/>
  <c r="B2594" i="19"/>
  <c r="B2582" i="19"/>
  <c r="B2570" i="19"/>
  <c r="B2558" i="19"/>
  <c r="B2546" i="19"/>
  <c r="B2534" i="19"/>
  <c r="B2522" i="19"/>
  <c r="B2510" i="19"/>
  <c r="B2498" i="19"/>
  <c r="B2486" i="19"/>
  <c r="B2474" i="19"/>
  <c r="B2462" i="19"/>
  <c r="B2450" i="19"/>
  <c r="B2438" i="19"/>
  <c r="B2426" i="19"/>
  <c r="B2414" i="19"/>
  <c r="B2402" i="19"/>
  <c r="B2390" i="19"/>
  <c r="B2378" i="19"/>
  <c r="B2366" i="19"/>
  <c r="B2354" i="19"/>
  <c r="B2342" i="19"/>
  <c r="B2330" i="19"/>
  <c r="B2318" i="19"/>
  <c r="B2306" i="19"/>
  <c r="B2294" i="19"/>
  <c r="B2282" i="19"/>
  <c r="B2270" i="19"/>
  <c r="B2258" i="19"/>
  <c r="B2246" i="19"/>
  <c r="B2234" i="19"/>
  <c r="B2222" i="19"/>
  <c r="B2210" i="19"/>
  <c r="B2198" i="19"/>
  <c r="B2186" i="19"/>
  <c r="B2174" i="19"/>
  <c r="B2162" i="19"/>
  <c r="B2150" i="19"/>
  <c r="B2138" i="19"/>
  <c r="B2126" i="19"/>
  <c r="B2114" i="19"/>
  <c r="B2102" i="19"/>
  <c r="B2090" i="19"/>
  <c r="B2078" i="19"/>
  <c r="B2066" i="19"/>
  <c r="B2054" i="19"/>
  <c r="B2042" i="19"/>
  <c r="B2030" i="19"/>
  <c r="B2018" i="19"/>
  <c r="B2006" i="19"/>
  <c r="B1994" i="19"/>
  <c r="B1982" i="19"/>
  <c r="B1970" i="19"/>
  <c r="B1958" i="19"/>
  <c r="B1946" i="19"/>
  <c r="B1934" i="19"/>
  <c r="B1922" i="19"/>
  <c r="B1910" i="19"/>
  <c r="B1898" i="19"/>
  <c r="B1886" i="19"/>
  <c r="B1874" i="19"/>
  <c r="B1862" i="19"/>
  <c r="B1850" i="19"/>
  <c r="B1838" i="19"/>
  <c r="B1826" i="19"/>
  <c r="B1814" i="19"/>
  <c r="B1802" i="19"/>
  <c r="B1790" i="19"/>
  <c r="B1778" i="19"/>
  <c r="B1766" i="19"/>
  <c r="B1754" i="19"/>
  <c r="B1742" i="19"/>
  <c r="B1730" i="19"/>
  <c r="B1718" i="19"/>
  <c r="B1706" i="19"/>
  <c r="B1694" i="19"/>
  <c r="B1682" i="19"/>
  <c r="B1670" i="19"/>
  <c r="B1658" i="19"/>
  <c r="B1646" i="19"/>
  <c r="B1634" i="19"/>
  <c r="B1622" i="19"/>
  <c r="B1610" i="19"/>
  <c r="B1598" i="19"/>
  <c r="B1586" i="19"/>
  <c r="B1574" i="19"/>
  <c r="B1562" i="19"/>
  <c r="B1550" i="19"/>
  <c r="B1538" i="19"/>
  <c r="B1526" i="19"/>
  <c r="B1514" i="19"/>
  <c r="B1502" i="19"/>
  <c r="B1490" i="19"/>
  <c r="B1478" i="19"/>
  <c r="B1466" i="19"/>
  <c r="B1454" i="19"/>
  <c r="B1442" i="19"/>
  <c r="B1430" i="19"/>
  <c r="B1418" i="19"/>
  <c r="B1406" i="19"/>
  <c r="B1394" i="19"/>
  <c r="B1382" i="19"/>
  <c r="B1370" i="19"/>
  <c r="B1358" i="19"/>
  <c r="B1346" i="19"/>
  <c r="B1334" i="19"/>
  <c r="B1322" i="19"/>
  <c r="B1310" i="19"/>
  <c r="B1298" i="19"/>
  <c r="B1286" i="19"/>
  <c r="B1274" i="19"/>
  <c r="B1262" i="19"/>
  <c r="B1250" i="19"/>
  <c r="B1238" i="19"/>
  <c r="B1226" i="19"/>
  <c r="B1214" i="19"/>
  <c r="B1202" i="19"/>
  <c r="B1190" i="19"/>
  <c r="B1178" i="19"/>
  <c r="B1166" i="19"/>
  <c r="B1154" i="19"/>
  <c r="B1142" i="19"/>
  <c r="B1130" i="19"/>
  <c r="B1118" i="19"/>
  <c r="B1106" i="19"/>
  <c r="B1094" i="19"/>
  <c r="B1082" i="19"/>
  <c r="B1070" i="19"/>
  <c r="B1058" i="19"/>
  <c r="B1046" i="19"/>
  <c r="B1034" i="19"/>
  <c r="E1034" i="19" s="1"/>
  <c r="B1022" i="19"/>
  <c r="B1010" i="19"/>
  <c r="B998" i="19"/>
  <c r="E998" i="19" s="1"/>
  <c r="B986" i="19"/>
  <c r="B974" i="19"/>
  <c r="B962" i="19"/>
  <c r="B950" i="19"/>
  <c r="B938" i="19"/>
  <c r="B926" i="19"/>
  <c r="B914" i="19"/>
  <c r="B902" i="19"/>
  <c r="B890" i="19"/>
  <c r="B878" i="19"/>
  <c r="B866" i="19"/>
  <c r="B854" i="19"/>
  <c r="B842" i="19"/>
  <c r="B830" i="19"/>
  <c r="B818" i="19"/>
  <c r="B806" i="19"/>
  <c r="B794" i="19"/>
  <c r="B782" i="19"/>
  <c r="B770" i="19"/>
  <c r="B758" i="19"/>
  <c r="B746" i="19"/>
  <c r="B734" i="19"/>
  <c r="B722" i="19"/>
  <c r="B710" i="19"/>
  <c r="B698" i="19"/>
  <c r="B686" i="19"/>
  <c r="B674" i="19"/>
  <c r="B662" i="19"/>
  <c r="B650" i="19"/>
  <c r="B638" i="19"/>
  <c r="E638" i="19" s="1"/>
  <c r="B626" i="19"/>
  <c r="B614" i="19"/>
  <c r="B602" i="19"/>
  <c r="E602" i="19" s="1"/>
  <c r="B590" i="19"/>
  <c r="B578" i="19"/>
  <c r="B566" i="19"/>
  <c r="B554" i="19"/>
  <c r="B542" i="19"/>
  <c r="B530" i="19"/>
  <c r="E530" i="19" s="1"/>
  <c r="B518" i="19"/>
  <c r="B506" i="19"/>
  <c r="B494" i="19"/>
  <c r="B482" i="19"/>
  <c r="B470" i="19"/>
  <c r="B458" i="19"/>
  <c r="B446" i="19"/>
  <c r="E446" i="19" s="1"/>
  <c r="B434" i="19"/>
  <c r="B422" i="19"/>
  <c r="B410" i="19"/>
  <c r="B398" i="19"/>
  <c r="B386" i="19"/>
  <c r="B374" i="19"/>
  <c r="E374" i="19" s="1"/>
  <c r="B362" i="19"/>
  <c r="B350" i="19"/>
  <c r="B338" i="19"/>
  <c r="E338" i="19" s="1"/>
  <c r="B326" i="19"/>
  <c r="E326" i="19" s="1"/>
  <c r="B314" i="19"/>
  <c r="E314" i="19" s="1"/>
  <c r="B302" i="19"/>
  <c r="B290" i="19"/>
  <c r="B278" i="19"/>
  <c r="E278" i="19" s="1"/>
  <c r="B266" i="19"/>
  <c r="E266" i="19" s="1"/>
  <c r="B254" i="19"/>
  <c r="E254" i="19" s="1"/>
  <c r="B242" i="19"/>
  <c r="E242" i="19" s="1"/>
  <c r="B230" i="19"/>
  <c r="E230" i="19" s="1"/>
  <c r="B218" i="19"/>
  <c r="E218" i="19" s="1"/>
  <c r="B206" i="19"/>
  <c r="B194" i="19"/>
  <c r="B182" i="19"/>
  <c r="E182" i="19" s="1"/>
  <c r="B170" i="19"/>
  <c r="E170" i="19" s="1"/>
  <c r="B158" i="19"/>
  <c r="E158" i="19" s="1"/>
  <c r="B146" i="19"/>
  <c r="E146" i="19" s="1"/>
  <c r="B134" i="19"/>
  <c r="E134" i="19" s="1"/>
  <c r="B122" i="19"/>
  <c r="E122" i="19" s="1"/>
  <c r="B110" i="19"/>
  <c r="B98" i="19"/>
  <c r="B86" i="19"/>
  <c r="E86" i="19" s="1"/>
  <c r="B74" i="19"/>
  <c r="E74" i="19" s="1"/>
  <c r="B62" i="19"/>
  <c r="E62" i="19" s="1"/>
  <c r="B50" i="19"/>
  <c r="E50" i="19" s="1"/>
  <c r="B38" i="19"/>
  <c r="E38" i="19" s="1"/>
  <c r="B26" i="19"/>
  <c r="E26" i="19" s="1"/>
  <c r="B14" i="19"/>
  <c r="B2" i="19"/>
  <c r="A38" i="19"/>
  <c r="A26" i="19"/>
  <c r="C14" i="19"/>
  <c r="C26" i="19" s="1"/>
  <c r="C38" i="19" s="1"/>
  <c r="C50" i="19" s="1"/>
  <c r="C62" i="19" s="1"/>
  <c r="C74" i="19" s="1"/>
  <c r="C86" i="19" s="1"/>
  <c r="C98" i="19" s="1"/>
  <c r="C110" i="19" s="1"/>
  <c r="C122" i="19" s="1"/>
  <c r="C134" i="19" s="1"/>
  <c r="C146" i="19" s="1"/>
  <c r="C158" i="19" s="1"/>
  <c r="C170" i="19" s="1"/>
  <c r="C182" i="19" s="1"/>
  <c r="C194" i="19" s="1"/>
  <c r="C206" i="19" s="1"/>
  <c r="C218" i="19" s="1"/>
  <c r="C230" i="19" s="1"/>
  <c r="C242" i="19" s="1"/>
  <c r="C254" i="19" s="1"/>
  <c r="C266" i="19" s="1"/>
  <c r="C278" i="19" s="1"/>
  <c r="C290" i="19" s="1"/>
  <c r="C302" i="19" s="1"/>
  <c r="C314" i="19" s="1"/>
  <c r="C326" i="19" s="1"/>
  <c r="C338" i="19" s="1"/>
  <c r="C350" i="19" s="1"/>
  <c r="C362" i="19" s="1"/>
  <c r="C374" i="19" s="1"/>
  <c r="C386" i="19" s="1"/>
  <c r="C398" i="19" s="1"/>
  <c r="C410" i="19" s="1"/>
  <c r="C422" i="19" s="1"/>
  <c r="C434" i="19" s="1"/>
  <c r="C446" i="19" s="1"/>
  <c r="C458" i="19" s="1"/>
  <c r="C470" i="19" s="1"/>
  <c r="C482" i="19" s="1"/>
  <c r="C494" i="19" s="1"/>
  <c r="C506" i="19" s="1"/>
  <c r="C518" i="19" s="1"/>
  <c r="C530" i="19" s="1"/>
  <c r="C542" i="19" s="1"/>
  <c r="C554" i="19" s="1"/>
  <c r="C566" i="19" s="1"/>
  <c r="C578" i="19" s="1"/>
  <c r="C590" i="19" s="1"/>
  <c r="C602" i="19" s="1"/>
  <c r="C614" i="19" s="1"/>
  <c r="C626" i="19" s="1"/>
  <c r="C638" i="19" s="1"/>
  <c r="C650" i="19" s="1"/>
  <c r="C662" i="19" s="1"/>
  <c r="C674" i="19" s="1"/>
  <c r="C686" i="19" s="1"/>
  <c r="C698" i="19" s="1"/>
  <c r="C710" i="19" s="1"/>
  <c r="C722" i="19" s="1"/>
  <c r="C734" i="19" s="1"/>
  <c r="C746" i="19" s="1"/>
  <c r="C758" i="19" s="1"/>
  <c r="C770" i="19" s="1"/>
  <c r="C782" i="19" s="1"/>
  <c r="C794" i="19" s="1"/>
  <c r="C806" i="19" s="1"/>
  <c r="C818" i="19" s="1"/>
  <c r="C830" i="19" s="1"/>
  <c r="C842" i="19" s="1"/>
  <c r="C854" i="19" s="1"/>
  <c r="C866" i="19" s="1"/>
  <c r="C878" i="19" s="1"/>
  <c r="C890" i="19" s="1"/>
  <c r="C902" i="19" s="1"/>
  <c r="C914" i="19" s="1"/>
  <c r="C926" i="19" s="1"/>
  <c r="C938" i="19" s="1"/>
  <c r="C950" i="19" s="1"/>
  <c r="C962" i="19" s="1"/>
  <c r="C974" i="19" s="1"/>
  <c r="C986" i="19" s="1"/>
  <c r="C998" i="19" s="1"/>
  <c r="C1010" i="19" s="1"/>
  <c r="C1022" i="19" s="1"/>
  <c r="C1034" i="19" s="1"/>
  <c r="C1046" i="19" s="1"/>
  <c r="C1058" i="19" s="1"/>
  <c r="C1070" i="19" s="1"/>
  <c r="C1082" i="19" s="1"/>
  <c r="C1094" i="19" s="1"/>
  <c r="C1106" i="19" s="1"/>
  <c r="C1118" i="19" s="1"/>
  <c r="C1130" i="19" s="1"/>
  <c r="C1142" i="19" s="1"/>
  <c r="C1154" i="19" s="1"/>
  <c r="C1166" i="19" s="1"/>
  <c r="C1178" i="19" s="1"/>
  <c r="C1190" i="19" s="1"/>
  <c r="C1202" i="19" s="1"/>
  <c r="C1214" i="19" s="1"/>
  <c r="C1226" i="19" s="1"/>
  <c r="C1238" i="19" s="1"/>
  <c r="C1250" i="19" s="1"/>
  <c r="C1262" i="19" s="1"/>
  <c r="C1274" i="19" s="1"/>
  <c r="C1286" i="19" s="1"/>
  <c r="C1298" i="19" s="1"/>
  <c r="C1310" i="19" s="1"/>
  <c r="C1322" i="19" s="1"/>
  <c r="C1334" i="19" s="1"/>
  <c r="C1346" i="19" s="1"/>
  <c r="C1358" i="19" s="1"/>
  <c r="C1370" i="19" s="1"/>
  <c r="C1382" i="19" s="1"/>
  <c r="C1394" i="19" s="1"/>
  <c r="C1406" i="19" s="1"/>
  <c r="C1418" i="19" s="1"/>
  <c r="C1430" i="19" s="1"/>
  <c r="C1442" i="19" s="1"/>
  <c r="C1454" i="19" s="1"/>
  <c r="C1466" i="19" s="1"/>
  <c r="C1478" i="19" s="1"/>
  <c r="C1490" i="19" s="1"/>
  <c r="C1502" i="19" s="1"/>
  <c r="C1514" i="19" s="1"/>
  <c r="C1526" i="19" s="1"/>
  <c r="C1538" i="19" s="1"/>
  <c r="C1550" i="19" s="1"/>
  <c r="C1562" i="19" s="1"/>
  <c r="C1574" i="19" s="1"/>
  <c r="C1586" i="19" s="1"/>
  <c r="C1598" i="19" s="1"/>
  <c r="C1610" i="19" s="1"/>
  <c r="C1622" i="19" s="1"/>
  <c r="C1634" i="19" s="1"/>
  <c r="C1646" i="19" s="1"/>
  <c r="C1658" i="19" s="1"/>
  <c r="C1670" i="19" s="1"/>
  <c r="C1682" i="19" s="1"/>
  <c r="C1694" i="19" s="1"/>
  <c r="C1706" i="19" s="1"/>
  <c r="C1718" i="19" s="1"/>
  <c r="C1730" i="19" s="1"/>
  <c r="C1742" i="19" s="1"/>
  <c r="C1754" i="19" s="1"/>
  <c r="C1766" i="19" s="1"/>
  <c r="C1778" i="19" s="1"/>
  <c r="C1790" i="19" s="1"/>
  <c r="C1802" i="19" s="1"/>
  <c r="C1814" i="19" s="1"/>
  <c r="C1826" i="19" s="1"/>
  <c r="C1838" i="19" s="1"/>
  <c r="C1850" i="19" s="1"/>
  <c r="C1862" i="19" s="1"/>
  <c r="C1874" i="19" s="1"/>
  <c r="C1886" i="19" s="1"/>
  <c r="C1898" i="19" s="1"/>
  <c r="C1910" i="19" s="1"/>
  <c r="C1922" i="19" s="1"/>
  <c r="C1934" i="19" s="1"/>
  <c r="C1946" i="19" s="1"/>
  <c r="C1958" i="19" s="1"/>
  <c r="C1970" i="19" s="1"/>
  <c r="C1982" i="19" s="1"/>
  <c r="C1994" i="19" s="1"/>
  <c r="C2006" i="19" s="1"/>
  <c r="C2018" i="19" s="1"/>
  <c r="C2030" i="19" s="1"/>
  <c r="C2042" i="19" s="1"/>
  <c r="C2054" i="19" s="1"/>
  <c r="C2066" i="19" s="1"/>
  <c r="C2078" i="19" s="1"/>
  <c r="C2090" i="19" s="1"/>
  <c r="C2102" i="19" s="1"/>
  <c r="C2114" i="19" s="1"/>
  <c r="C2126" i="19" s="1"/>
  <c r="C2138" i="19" s="1"/>
  <c r="C2150" i="19" s="1"/>
  <c r="C2162" i="19" s="1"/>
  <c r="C2174" i="19" s="1"/>
  <c r="C2186" i="19" s="1"/>
  <c r="C2198" i="19" s="1"/>
  <c r="C2210" i="19" s="1"/>
  <c r="C2222" i="19" s="1"/>
  <c r="C2234" i="19" s="1"/>
  <c r="C2246" i="19" s="1"/>
  <c r="C2258" i="19" s="1"/>
  <c r="C2270" i="19" s="1"/>
  <c r="C2282" i="19" s="1"/>
  <c r="C2294" i="19" s="1"/>
  <c r="C2306" i="19" s="1"/>
  <c r="C2318" i="19" s="1"/>
  <c r="C2330" i="19" s="1"/>
  <c r="C2342" i="19" s="1"/>
  <c r="C2354" i="19" s="1"/>
  <c r="C2366" i="19" s="1"/>
  <c r="C2378" i="19" s="1"/>
  <c r="C2390" i="19" s="1"/>
  <c r="C2402" i="19" s="1"/>
  <c r="C2414" i="19" s="1"/>
  <c r="C2426" i="19" s="1"/>
  <c r="C2438" i="19" s="1"/>
  <c r="C2450" i="19" s="1"/>
  <c r="C2462" i="19" s="1"/>
  <c r="C2474" i="19" s="1"/>
  <c r="C2486" i="19" s="1"/>
  <c r="C2498" i="19" s="1"/>
  <c r="C2510" i="19" s="1"/>
  <c r="C2522" i="19" s="1"/>
  <c r="C2534" i="19" s="1"/>
  <c r="C2546" i="19" s="1"/>
  <c r="C2558" i="19" s="1"/>
  <c r="C2570" i="19" s="1"/>
  <c r="C2582" i="19" s="1"/>
  <c r="C2594" i="19" s="1"/>
  <c r="C2606" i="19" s="1"/>
  <c r="C2618" i="19" s="1"/>
  <c r="C2630" i="19" s="1"/>
  <c r="C2642" i="19" s="1"/>
  <c r="C2654" i="19" s="1"/>
  <c r="C2666" i="19" s="1"/>
  <c r="C2678" i="19" s="1"/>
  <c r="C2690" i="19" s="1"/>
  <c r="C2702" i="19" s="1"/>
  <c r="C2714" i="19" s="1"/>
  <c r="C2726" i="19" s="1"/>
  <c r="C2738" i="19" s="1"/>
  <c r="C2750" i="19" s="1"/>
  <c r="C2762" i="19" s="1"/>
  <c r="C2774" i="19" s="1"/>
  <c r="C2786" i="19" s="1"/>
  <c r="C2798" i="19" s="1"/>
  <c r="C2810" i="19" s="1"/>
  <c r="C2822" i="19" s="1"/>
  <c r="C2834" i="19" s="1"/>
  <c r="C2846" i="19" s="1"/>
  <c r="C2858" i="19" s="1"/>
  <c r="C2870" i="19" s="1"/>
  <c r="C2882" i="19" s="1"/>
  <c r="C2894" i="19" s="1"/>
  <c r="C2906" i="19" s="1"/>
  <c r="C2918" i="19" s="1"/>
  <c r="C2930" i="19" s="1"/>
  <c r="C2942" i="19" s="1"/>
  <c r="C2954" i="19" s="1"/>
  <c r="C2966" i="19" s="1"/>
  <c r="C2978" i="19" s="1"/>
  <c r="C2990" i="19" s="1"/>
  <c r="C3002" i="19" s="1"/>
  <c r="C3014" i="19" s="1"/>
  <c r="C3026" i="19" s="1"/>
  <c r="C3038" i="19" s="1"/>
  <c r="C3050" i="19" s="1"/>
  <c r="C3062" i="19" s="1"/>
  <c r="C3074" i="19" s="1"/>
  <c r="C3086" i="19" s="1"/>
  <c r="C3098" i="19" s="1"/>
  <c r="C3110" i="19" s="1"/>
  <c r="C3122" i="19" s="1"/>
  <c r="C3134" i="19" s="1"/>
  <c r="C3146" i="19" s="1"/>
  <c r="C3158" i="19" s="1"/>
  <c r="C3170" i="19" s="1"/>
  <c r="C3182" i="19" s="1"/>
  <c r="C3194" i="19" s="1"/>
  <c r="C3206" i="19" s="1"/>
  <c r="C3218" i="19" s="1"/>
  <c r="C3230" i="19" s="1"/>
  <c r="C3242" i="19" s="1"/>
  <c r="C3254" i="19" s="1"/>
  <c r="C3266" i="19" s="1"/>
  <c r="C3278" i="19" s="1"/>
  <c r="C3290" i="19" s="1"/>
  <c r="C3302" i="19" s="1"/>
  <c r="C3314" i="19" s="1"/>
  <c r="C3326" i="19" s="1"/>
  <c r="C3338" i="19" s="1"/>
  <c r="C3350" i="19" s="1"/>
  <c r="C3362" i="19" s="1"/>
  <c r="C3374" i="19" s="1"/>
  <c r="C3386" i="19" s="1"/>
  <c r="C3398" i="19" s="1"/>
  <c r="C3410" i="19" s="1"/>
  <c r="C3422" i="19" s="1"/>
  <c r="C3434" i="19" s="1"/>
  <c r="C3446" i="19" s="1"/>
  <c r="C3458" i="19" s="1"/>
  <c r="C3470" i="19" s="1"/>
  <c r="C3482" i="19" s="1"/>
  <c r="C3494" i="19" s="1"/>
  <c r="C3506" i="19" s="1"/>
  <c r="C3518" i="19" s="1"/>
  <c r="C3530" i="19" s="1"/>
  <c r="C3542" i="19" s="1"/>
  <c r="C3554" i="19" s="1"/>
  <c r="C3566" i="19" s="1"/>
  <c r="C3578" i="19" s="1"/>
  <c r="C3590" i="19" s="1"/>
  <c r="C3602" i="19" s="1"/>
  <c r="C3614" i="19" s="1"/>
  <c r="C3626" i="19" s="1"/>
  <c r="C3638" i="19" s="1"/>
  <c r="C3650" i="19" s="1"/>
  <c r="C3662" i="19" s="1"/>
  <c r="C3674" i="19" s="1"/>
  <c r="C3686" i="19" s="1"/>
  <c r="C3698" i="19" s="1"/>
  <c r="C3710" i="19" s="1"/>
  <c r="C3722" i="19" s="1"/>
  <c r="C3734" i="19" s="1"/>
  <c r="C3746" i="19" s="1"/>
  <c r="C3758" i="19" s="1"/>
  <c r="C3770" i="19" s="1"/>
  <c r="C3782" i="19" s="1"/>
  <c r="C3794" i="19" s="1"/>
  <c r="C3806" i="19" s="1"/>
  <c r="C3818" i="19" s="1"/>
  <c r="C3830" i="19" s="1"/>
  <c r="C3842" i="19" s="1"/>
  <c r="C3854" i="19" s="1"/>
  <c r="C3866" i="19" s="1"/>
  <c r="C3878" i="19" s="1"/>
  <c r="C3890" i="19" s="1"/>
  <c r="C3902" i="19" s="1"/>
  <c r="C3914" i="19" s="1"/>
  <c r="C3926" i="19" s="1"/>
  <c r="C3938" i="19" s="1"/>
  <c r="C3950" i="19" s="1"/>
  <c r="C3962" i="19" s="1"/>
  <c r="C3974" i="19" s="1"/>
  <c r="C3986" i="19" s="1"/>
  <c r="C3998" i="19" s="1"/>
  <c r="C4010" i="19" s="1"/>
  <c r="C4022" i="19" s="1"/>
  <c r="C4034" i="19" s="1"/>
  <c r="C4046" i="19" s="1"/>
  <c r="C4058" i="19" s="1"/>
  <c r="C4070" i="19" s="1"/>
  <c r="C4082" i="19" s="1"/>
  <c r="C4094" i="19" s="1"/>
  <c r="C4106" i="19" s="1"/>
  <c r="C4118" i="19" s="1"/>
  <c r="C4130" i="19" s="1"/>
  <c r="C4142" i="19" s="1"/>
  <c r="C4154" i="19" s="1"/>
  <c r="C4166" i="19" s="1"/>
  <c r="C4178" i="19" s="1"/>
  <c r="C4190" i="19" s="1"/>
  <c r="C4202" i="19" s="1"/>
  <c r="C4214" i="19" s="1"/>
  <c r="C4226" i="19" s="1"/>
  <c r="C4238" i="19" s="1"/>
  <c r="C4250" i="19" s="1"/>
  <c r="C4262" i="19" s="1"/>
  <c r="C4274" i="19" s="1"/>
  <c r="C4286" i="19" s="1"/>
  <c r="C4298" i="19" s="1"/>
  <c r="C4310" i="19" s="1"/>
  <c r="C4322" i="19" s="1"/>
  <c r="C4334" i="19" s="1"/>
  <c r="C4346" i="19" s="1"/>
  <c r="C4358" i="19" s="1"/>
  <c r="C4370" i="19" s="1"/>
  <c r="C4382" i="19" s="1"/>
  <c r="C4394" i="19" s="1"/>
  <c r="C4406" i="19" s="1"/>
  <c r="C4418" i="19" s="1"/>
  <c r="C4430" i="19" s="1"/>
  <c r="C4442" i="19" s="1"/>
  <c r="C4454" i="19" s="1"/>
  <c r="C4466" i="19" s="1"/>
  <c r="C4478" i="19" s="1"/>
  <c r="C4490" i="19" s="1"/>
  <c r="C4502" i="19" s="1"/>
  <c r="C4514" i="19" s="1"/>
  <c r="C4526" i="19" s="1"/>
  <c r="C4538" i="19" s="1"/>
  <c r="C4550" i="19" s="1"/>
  <c r="C4562" i="19" s="1"/>
  <c r="C4574" i="19" s="1"/>
  <c r="C4586" i="19" s="1"/>
  <c r="C4598" i="19" s="1"/>
  <c r="C4610" i="19" s="1"/>
  <c r="C4622" i="19" s="1"/>
  <c r="C4634" i="19" s="1"/>
  <c r="C4646" i="19" s="1"/>
  <c r="C4658" i="19" s="1"/>
  <c r="C4670" i="19" s="1"/>
  <c r="C4682" i="19" s="1"/>
  <c r="C4694" i="19" s="1"/>
  <c r="C4706" i="19" s="1"/>
  <c r="C4718" i="19" s="1"/>
  <c r="C4730" i="19" s="1"/>
  <c r="C4742" i="19" s="1"/>
  <c r="C4754" i="19" s="1"/>
  <c r="C4766" i="19" s="1"/>
  <c r="C4778" i="19" s="1"/>
  <c r="C4790" i="19" s="1"/>
  <c r="C4802" i="19" s="1"/>
  <c r="C4814" i="19" s="1"/>
  <c r="C4826" i="19" s="1"/>
  <c r="C4838" i="19" s="1"/>
  <c r="C4850" i="19" s="1"/>
  <c r="C4862" i="19" s="1"/>
  <c r="C4874" i="19" s="1"/>
  <c r="C4886" i="19" s="1"/>
  <c r="C4898" i="19" s="1"/>
  <c r="C4910" i="19" s="1"/>
  <c r="C4922" i="19" s="1"/>
  <c r="C4934" i="19" s="1"/>
  <c r="C4946" i="19" s="1"/>
  <c r="C4958" i="19" s="1"/>
  <c r="C4970" i="19" s="1"/>
  <c r="C4982" i="19" s="1"/>
  <c r="C4994" i="19" s="1"/>
  <c r="C5006" i="19" s="1"/>
  <c r="C5018" i="19" s="1"/>
  <c r="C5030" i="19" s="1"/>
  <c r="C5042" i="19" s="1"/>
  <c r="C5054" i="19" s="1"/>
  <c r="C5066" i="19" s="1"/>
  <c r="C5078" i="19" s="1"/>
  <c r="C5090" i="19" s="1"/>
  <c r="C5102" i="19" s="1"/>
  <c r="C5114" i="19" s="1"/>
  <c r="C5126" i="19" s="1"/>
  <c r="C5138" i="19" s="1"/>
  <c r="C5150" i="19" s="1"/>
  <c r="C5162" i="19" s="1"/>
  <c r="C5174" i="19" s="1"/>
  <c r="C5186" i="19" s="1"/>
  <c r="C5198" i="19" s="1"/>
  <c r="C5210" i="19" s="1"/>
  <c r="C5222" i="19" s="1"/>
  <c r="C5234" i="19" s="1"/>
  <c r="C5246" i="19" s="1"/>
  <c r="C5258" i="19" s="1"/>
  <c r="C5270" i="19" s="1"/>
  <c r="C5282" i="19" s="1"/>
  <c r="C5294" i="19" s="1"/>
  <c r="C5306" i="19" s="1"/>
  <c r="C5318" i="19" s="1"/>
  <c r="C5330" i="19" s="1"/>
  <c r="C5342" i="19" s="1"/>
  <c r="C5354" i="19" s="1"/>
  <c r="C5366" i="19" s="1"/>
  <c r="C5378" i="19" s="1"/>
  <c r="C5390" i="19" s="1"/>
  <c r="C5402" i="19" s="1"/>
  <c r="C5414" i="19" s="1"/>
  <c r="C5426" i="19" s="1"/>
  <c r="C5438" i="19" s="1"/>
  <c r="C5450" i="19" s="1"/>
  <c r="C5462" i="19" s="1"/>
  <c r="C5474" i="19" s="1"/>
  <c r="C5486" i="19" s="1"/>
  <c r="C5498" i="19" s="1"/>
  <c r="C5510" i="19" s="1"/>
  <c r="C5522" i="19" s="1"/>
  <c r="C5534" i="19" s="1"/>
  <c r="C5546" i="19" s="1"/>
  <c r="C5558" i="19" s="1"/>
  <c r="C5570" i="19" s="1"/>
  <c r="C5582" i="19" s="1"/>
  <c r="C5594" i="19" s="1"/>
  <c r="C5606" i="19" s="1"/>
  <c r="C5618" i="19" s="1"/>
  <c r="C5630" i="19" s="1"/>
  <c r="C5642" i="19" s="1"/>
  <c r="C5654" i="19" s="1"/>
  <c r="C5666" i="19" s="1"/>
  <c r="C5678" i="19" s="1"/>
  <c r="C5690" i="19" s="1"/>
  <c r="C5702" i="19" s="1"/>
  <c r="C5714" i="19" s="1"/>
  <c r="C5726" i="19" s="1"/>
  <c r="C5738" i="19" s="1"/>
  <c r="C5750" i="19" s="1"/>
  <c r="C5762" i="19" s="1"/>
  <c r="C5774" i="19" s="1"/>
  <c r="C5786" i="19" s="1"/>
  <c r="C5798" i="19" s="1"/>
  <c r="C5810" i="19" s="1"/>
  <c r="C5822" i="19" s="1"/>
  <c r="C5834" i="19" s="1"/>
  <c r="C5846" i="19" s="1"/>
  <c r="C5858" i="19" s="1"/>
  <c r="C5870" i="19" s="1"/>
  <c r="C5882" i="19" s="1"/>
  <c r="C5894" i="19" s="1"/>
  <c r="C5906" i="19" s="1"/>
  <c r="C5918" i="19" s="1"/>
  <c r="C5930" i="19" s="1"/>
  <c r="C5942" i="19" s="1"/>
  <c r="C5954" i="19" s="1"/>
  <c r="C5966" i="19" s="1"/>
  <c r="C5978" i="19" s="1"/>
  <c r="C5990" i="19" s="1"/>
  <c r="C6002" i="19" s="1"/>
  <c r="C6014" i="19" s="1"/>
  <c r="C6026" i="19" s="1"/>
  <c r="C6038" i="19" s="1"/>
  <c r="C6050" i="19" s="1"/>
  <c r="C6062" i="19" s="1"/>
  <c r="C6074" i="19" s="1"/>
  <c r="C6086" i="19" s="1"/>
  <c r="C6098" i="19" s="1"/>
  <c r="C6110" i="19" s="1"/>
  <c r="A14" i="19"/>
  <c r="D2" i="19"/>
  <c r="AD616" i="9"/>
  <c r="AE616" i="9" s="1"/>
  <c r="AF616" i="9" s="1"/>
  <c r="AG616" i="9" s="1"/>
  <c r="AH616" i="9" s="1"/>
  <c r="AI616" i="9" s="1"/>
  <c r="AJ616" i="9" s="1"/>
  <c r="AK616" i="9" s="1"/>
  <c r="AL616" i="9" s="1"/>
  <c r="AM616" i="9" s="1"/>
  <c r="AN616" i="9" s="1"/>
  <c r="AO616" i="9" s="1"/>
  <c r="AP616" i="9" s="1"/>
  <c r="AQ616" i="9" s="1"/>
  <c r="AD615" i="9"/>
  <c r="AE615" i="9" s="1"/>
  <c r="AF615" i="9" s="1"/>
  <c r="AG615" i="9" s="1"/>
  <c r="AH615" i="9" s="1"/>
  <c r="AI615" i="9" s="1"/>
  <c r="AJ615" i="9" s="1"/>
  <c r="AK615" i="9" s="1"/>
  <c r="AL615" i="9" s="1"/>
  <c r="AM615" i="9" s="1"/>
  <c r="AN615" i="9" s="1"/>
  <c r="AO615" i="9" s="1"/>
  <c r="AP615" i="9" s="1"/>
  <c r="AQ615" i="9" s="1"/>
  <c r="AD614" i="9"/>
  <c r="AE614" i="9" s="1"/>
  <c r="AF614" i="9" s="1"/>
  <c r="AG614" i="9" s="1"/>
  <c r="AH614" i="9" s="1"/>
  <c r="AI614" i="9" s="1"/>
  <c r="AJ614" i="9" s="1"/>
  <c r="AK614" i="9" s="1"/>
  <c r="AL614" i="9" s="1"/>
  <c r="AM614" i="9" s="1"/>
  <c r="AN614" i="9" s="1"/>
  <c r="AO614" i="9" s="1"/>
  <c r="AP614" i="9" s="1"/>
  <c r="AQ614" i="9" s="1"/>
  <c r="AD613" i="9"/>
  <c r="AE613" i="9" s="1"/>
  <c r="AF613" i="9" s="1"/>
  <c r="AG613" i="9" s="1"/>
  <c r="AH613" i="9" s="1"/>
  <c r="AI613" i="9" s="1"/>
  <c r="AJ613" i="9" s="1"/>
  <c r="AK613" i="9" s="1"/>
  <c r="AL613" i="9" s="1"/>
  <c r="AM613" i="9" s="1"/>
  <c r="AN613" i="9" s="1"/>
  <c r="AO613" i="9" s="1"/>
  <c r="AP613" i="9" s="1"/>
  <c r="AQ613" i="9" s="1"/>
  <c r="AE612" i="9"/>
  <c r="AF612" i="9" s="1"/>
  <c r="AG612" i="9" s="1"/>
  <c r="AH612" i="9" s="1"/>
  <c r="AI612" i="9" s="1"/>
  <c r="AJ612" i="9" s="1"/>
  <c r="AK612" i="9" s="1"/>
  <c r="AL612" i="9" s="1"/>
  <c r="AM612" i="9" s="1"/>
  <c r="AN612" i="9" s="1"/>
  <c r="AO612" i="9" s="1"/>
  <c r="AP612" i="9" s="1"/>
  <c r="AQ612" i="9" s="1"/>
  <c r="AD612" i="9"/>
  <c r="AE611" i="9"/>
  <c r="AF611" i="9" s="1"/>
  <c r="AG611" i="9" s="1"/>
  <c r="AH611" i="9" s="1"/>
  <c r="AI611" i="9" s="1"/>
  <c r="AJ611" i="9" s="1"/>
  <c r="AK611" i="9" s="1"/>
  <c r="AL611" i="9" s="1"/>
  <c r="AM611" i="9" s="1"/>
  <c r="AN611" i="9" s="1"/>
  <c r="AO611" i="9" s="1"/>
  <c r="AP611" i="9" s="1"/>
  <c r="AQ611" i="9" s="1"/>
  <c r="AD611" i="9"/>
  <c r="AG610" i="9"/>
  <c r="AH610" i="9" s="1"/>
  <c r="AI610" i="9" s="1"/>
  <c r="AJ610" i="9" s="1"/>
  <c r="AK610" i="9" s="1"/>
  <c r="AL610" i="9" s="1"/>
  <c r="AM610" i="9" s="1"/>
  <c r="AN610" i="9" s="1"/>
  <c r="AO610" i="9" s="1"/>
  <c r="AP610" i="9" s="1"/>
  <c r="AQ610" i="9" s="1"/>
  <c r="AE610" i="9"/>
  <c r="AF610" i="9" s="1"/>
  <c r="AD610" i="9"/>
  <c r="AD609" i="9"/>
  <c r="AE609" i="9" s="1"/>
  <c r="AF609" i="9" s="1"/>
  <c r="AG609" i="9" s="1"/>
  <c r="AH609" i="9" s="1"/>
  <c r="AI609" i="9" s="1"/>
  <c r="AJ609" i="9" s="1"/>
  <c r="AK609" i="9" s="1"/>
  <c r="AL609" i="9" s="1"/>
  <c r="AM609" i="9" s="1"/>
  <c r="AN609" i="9" s="1"/>
  <c r="AO609" i="9" s="1"/>
  <c r="AP609" i="9" s="1"/>
  <c r="AQ609" i="9" s="1"/>
  <c r="AD608" i="9"/>
  <c r="AE608" i="9" s="1"/>
  <c r="AF608" i="9" s="1"/>
  <c r="AG608" i="9" s="1"/>
  <c r="AH608" i="9" s="1"/>
  <c r="AI608" i="9" s="1"/>
  <c r="AJ608" i="9" s="1"/>
  <c r="AK608" i="9" s="1"/>
  <c r="AL608" i="9" s="1"/>
  <c r="AM608" i="9" s="1"/>
  <c r="AN608" i="9" s="1"/>
  <c r="AO608" i="9" s="1"/>
  <c r="AP608" i="9" s="1"/>
  <c r="AQ608" i="9" s="1"/>
  <c r="AF607" i="9"/>
  <c r="AG607" i="9" s="1"/>
  <c r="AH607" i="9" s="1"/>
  <c r="AI607" i="9" s="1"/>
  <c r="AJ607" i="9" s="1"/>
  <c r="AK607" i="9" s="1"/>
  <c r="AL607" i="9" s="1"/>
  <c r="AM607" i="9" s="1"/>
  <c r="AN607" i="9" s="1"/>
  <c r="AO607" i="9" s="1"/>
  <c r="AP607" i="9" s="1"/>
  <c r="AQ607" i="9" s="1"/>
  <c r="AD607" i="9"/>
  <c r="AE607" i="9" s="1"/>
  <c r="AD606" i="9"/>
  <c r="AE606" i="9" s="1"/>
  <c r="AF606" i="9" s="1"/>
  <c r="AG606" i="9" s="1"/>
  <c r="AH606" i="9" s="1"/>
  <c r="AI606" i="9" s="1"/>
  <c r="AJ606" i="9" s="1"/>
  <c r="AK606" i="9" s="1"/>
  <c r="AL606" i="9" s="1"/>
  <c r="AM606" i="9" s="1"/>
  <c r="AN606" i="9" s="1"/>
  <c r="AO606" i="9" s="1"/>
  <c r="AP606" i="9" s="1"/>
  <c r="AQ606" i="9" s="1"/>
  <c r="AD605" i="9"/>
  <c r="AE605" i="9" s="1"/>
  <c r="AF605" i="9" s="1"/>
  <c r="AG605" i="9" s="1"/>
  <c r="AH605" i="9" s="1"/>
  <c r="AI605" i="9" s="1"/>
  <c r="AJ605" i="9" s="1"/>
  <c r="AK605" i="9" s="1"/>
  <c r="AL605" i="9" s="1"/>
  <c r="AM605" i="9" s="1"/>
  <c r="AN605" i="9" s="1"/>
  <c r="AO605" i="9" s="1"/>
  <c r="AP605" i="9" s="1"/>
  <c r="AQ605" i="9" s="1"/>
  <c r="AE604" i="9"/>
  <c r="AF604" i="9" s="1"/>
  <c r="AG604" i="9" s="1"/>
  <c r="AH604" i="9" s="1"/>
  <c r="AI604" i="9" s="1"/>
  <c r="AJ604" i="9" s="1"/>
  <c r="AK604" i="9" s="1"/>
  <c r="AL604" i="9" s="1"/>
  <c r="AM604" i="9" s="1"/>
  <c r="AN604" i="9" s="1"/>
  <c r="AO604" i="9" s="1"/>
  <c r="AP604" i="9" s="1"/>
  <c r="AQ604" i="9" s="1"/>
  <c r="AD604" i="9"/>
  <c r="AE603" i="9"/>
  <c r="AF603" i="9" s="1"/>
  <c r="AG603" i="9" s="1"/>
  <c r="AH603" i="9" s="1"/>
  <c r="AI603" i="9" s="1"/>
  <c r="AJ603" i="9" s="1"/>
  <c r="AK603" i="9" s="1"/>
  <c r="AL603" i="9" s="1"/>
  <c r="AM603" i="9" s="1"/>
  <c r="AN603" i="9" s="1"/>
  <c r="AO603" i="9" s="1"/>
  <c r="AP603" i="9" s="1"/>
  <c r="AQ603" i="9" s="1"/>
  <c r="AD603" i="9"/>
  <c r="AG602" i="9"/>
  <c r="AH602" i="9" s="1"/>
  <c r="AI602" i="9" s="1"/>
  <c r="AJ602" i="9" s="1"/>
  <c r="AK602" i="9" s="1"/>
  <c r="AL602" i="9" s="1"/>
  <c r="AM602" i="9" s="1"/>
  <c r="AN602" i="9" s="1"/>
  <c r="AO602" i="9" s="1"/>
  <c r="AP602" i="9" s="1"/>
  <c r="AQ602" i="9" s="1"/>
  <c r="AD602" i="9"/>
  <c r="AE602" i="9" s="1"/>
  <c r="AF602" i="9" s="1"/>
  <c r="AD601" i="9"/>
  <c r="AE601" i="9" s="1"/>
  <c r="AF601" i="9" s="1"/>
  <c r="AG601" i="9" s="1"/>
  <c r="AH601" i="9" s="1"/>
  <c r="AI601" i="9" s="1"/>
  <c r="AJ601" i="9" s="1"/>
  <c r="AK601" i="9" s="1"/>
  <c r="AL601" i="9" s="1"/>
  <c r="AM601" i="9" s="1"/>
  <c r="AN601" i="9" s="1"/>
  <c r="AO601" i="9" s="1"/>
  <c r="AP601" i="9" s="1"/>
  <c r="AQ601" i="9" s="1"/>
  <c r="AD600" i="9"/>
  <c r="AE600" i="9" s="1"/>
  <c r="AF600" i="9" s="1"/>
  <c r="AG600" i="9" s="1"/>
  <c r="AH600" i="9" s="1"/>
  <c r="AI600" i="9" s="1"/>
  <c r="AJ600" i="9" s="1"/>
  <c r="AK600" i="9" s="1"/>
  <c r="AL600" i="9" s="1"/>
  <c r="AM600" i="9" s="1"/>
  <c r="AN600" i="9" s="1"/>
  <c r="AO600" i="9" s="1"/>
  <c r="AP600" i="9" s="1"/>
  <c r="AQ600" i="9" s="1"/>
  <c r="AF599" i="9"/>
  <c r="AG599" i="9" s="1"/>
  <c r="AH599" i="9" s="1"/>
  <c r="AI599" i="9" s="1"/>
  <c r="AJ599" i="9" s="1"/>
  <c r="AK599" i="9" s="1"/>
  <c r="AL599" i="9" s="1"/>
  <c r="AM599" i="9" s="1"/>
  <c r="AN599" i="9" s="1"/>
  <c r="AO599" i="9" s="1"/>
  <c r="AP599" i="9" s="1"/>
  <c r="AQ599" i="9" s="1"/>
  <c r="AD599" i="9"/>
  <c r="AE599" i="9" s="1"/>
  <c r="AD598" i="9"/>
  <c r="AE598" i="9" s="1"/>
  <c r="AF598" i="9" s="1"/>
  <c r="AG598" i="9" s="1"/>
  <c r="AH598" i="9" s="1"/>
  <c r="AI598" i="9" s="1"/>
  <c r="AJ598" i="9" s="1"/>
  <c r="AK598" i="9" s="1"/>
  <c r="AL598" i="9" s="1"/>
  <c r="AM598" i="9" s="1"/>
  <c r="AN598" i="9" s="1"/>
  <c r="AO598" i="9" s="1"/>
  <c r="AP598" i="9" s="1"/>
  <c r="AQ598" i="9" s="1"/>
  <c r="AD597" i="9"/>
  <c r="AE597" i="9" s="1"/>
  <c r="AF597" i="9" s="1"/>
  <c r="AG597" i="9" s="1"/>
  <c r="AH597" i="9" s="1"/>
  <c r="AI597" i="9" s="1"/>
  <c r="AJ597" i="9" s="1"/>
  <c r="AK597" i="9" s="1"/>
  <c r="AL597" i="9" s="1"/>
  <c r="AM597" i="9" s="1"/>
  <c r="AN597" i="9" s="1"/>
  <c r="AO597" i="9" s="1"/>
  <c r="AP597" i="9" s="1"/>
  <c r="AQ597" i="9" s="1"/>
  <c r="AE596" i="9"/>
  <c r="AF596" i="9" s="1"/>
  <c r="AG596" i="9" s="1"/>
  <c r="AH596" i="9" s="1"/>
  <c r="AI596" i="9" s="1"/>
  <c r="AJ596" i="9" s="1"/>
  <c r="AK596" i="9" s="1"/>
  <c r="AL596" i="9" s="1"/>
  <c r="AM596" i="9" s="1"/>
  <c r="AN596" i="9" s="1"/>
  <c r="AO596" i="9" s="1"/>
  <c r="AP596" i="9" s="1"/>
  <c r="AQ596" i="9" s="1"/>
  <c r="AD596" i="9"/>
  <c r="AD595" i="9"/>
  <c r="AE595" i="9" s="1"/>
  <c r="AF595" i="9" s="1"/>
  <c r="AG595" i="9" s="1"/>
  <c r="AH595" i="9" s="1"/>
  <c r="AI595" i="9" s="1"/>
  <c r="AJ595" i="9" s="1"/>
  <c r="AK595" i="9" s="1"/>
  <c r="AL595" i="9" s="1"/>
  <c r="AM595" i="9" s="1"/>
  <c r="AN595" i="9" s="1"/>
  <c r="AO595" i="9" s="1"/>
  <c r="AP595" i="9" s="1"/>
  <c r="AQ595" i="9" s="1"/>
  <c r="AD594" i="9"/>
  <c r="AE594" i="9" s="1"/>
  <c r="AF594" i="9" s="1"/>
  <c r="AG594" i="9" s="1"/>
  <c r="AH594" i="9" s="1"/>
  <c r="AI594" i="9" s="1"/>
  <c r="AJ594" i="9" s="1"/>
  <c r="AK594" i="9" s="1"/>
  <c r="AL594" i="9" s="1"/>
  <c r="AM594" i="9" s="1"/>
  <c r="AN594" i="9" s="1"/>
  <c r="AO594" i="9" s="1"/>
  <c r="AP594" i="9" s="1"/>
  <c r="AQ594" i="9" s="1"/>
  <c r="AD593" i="9"/>
  <c r="AE593" i="9" s="1"/>
  <c r="AF593" i="9" s="1"/>
  <c r="AG593" i="9" s="1"/>
  <c r="AH593" i="9" s="1"/>
  <c r="AI593" i="9" s="1"/>
  <c r="AJ593" i="9" s="1"/>
  <c r="AK593" i="9" s="1"/>
  <c r="AL593" i="9" s="1"/>
  <c r="AM593" i="9" s="1"/>
  <c r="AN593" i="9" s="1"/>
  <c r="AO593" i="9" s="1"/>
  <c r="AP593" i="9" s="1"/>
  <c r="AQ593" i="9" s="1"/>
  <c r="AD592" i="9"/>
  <c r="AE592" i="9" s="1"/>
  <c r="AF592" i="9" s="1"/>
  <c r="AG592" i="9" s="1"/>
  <c r="AH592" i="9" s="1"/>
  <c r="AI592" i="9" s="1"/>
  <c r="AJ592" i="9" s="1"/>
  <c r="AK592" i="9" s="1"/>
  <c r="AL592" i="9" s="1"/>
  <c r="AM592" i="9" s="1"/>
  <c r="AN592" i="9" s="1"/>
  <c r="AO592" i="9" s="1"/>
  <c r="AP592" i="9" s="1"/>
  <c r="AQ592" i="9" s="1"/>
  <c r="AF591" i="9"/>
  <c r="AG591" i="9" s="1"/>
  <c r="AH591" i="9" s="1"/>
  <c r="AI591" i="9" s="1"/>
  <c r="AJ591" i="9" s="1"/>
  <c r="AK591" i="9" s="1"/>
  <c r="AL591" i="9" s="1"/>
  <c r="AM591" i="9" s="1"/>
  <c r="AN591" i="9" s="1"/>
  <c r="AO591" i="9" s="1"/>
  <c r="AP591" i="9" s="1"/>
  <c r="AQ591" i="9" s="1"/>
  <c r="AD591" i="9"/>
  <c r="AE591" i="9" s="1"/>
  <c r="AD590" i="9"/>
  <c r="AE590" i="9" s="1"/>
  <c r="AF590" i="9" s="1"/>
  <c r="AG590" i="9" s="1"/>
  <c r="AH590" i="9" s="1"/>
  <c r="AI590" i="9" s="1"/>
  <c r="AJ590" i="9" s="1"/>
  <c r="AK590" i="9" s="1"/>
  <c r="AL590" i="9" s="1"/>
  <c r="AM590" i="9" s="1"/>
  <c r="AN590" i="9" s="1"/>
  <c r="AO590" i="9" s="1"/>
  <c r="AP590" i="9" s="1"/>
  <c r="AQ590" i="9" s="1"/>
  <c r="AD589" i="9"/>
  <c r="AE589" i="9" s="1"/>
  <c r="AF589" i="9" s="1"/>
  <c r="AG589" i="9" s="1"/>
  <c r="AH589" i="9" s="1"/>
  <c r="AI589" i="9" s="1"/>
  <c r="AJ589" i="9" s="1"/>
  <c r="AK589" i="9" s="1"/>
  <c r="AL589" i="9" s="1"/>
  <c r="AM589" i="9" s="1"/>
  <c r="AN589" i="9" s="1"/>
  <c r="AO589" i="9" s="1"/>
  <c r="AP589" i="9" s="1"/>
  <c r="AQ589" i="9" s="1"/>
  <c r="AE588" i="9"/>
  <c r="AF588" i="9" s="1"/>
  <c r="AG588" i="9" s="1"/>
  <c r="AH588" i="9" s="1"/>
  <c r="AI588" i="9" s="1"/>
  <c r="AJ588" i="9" s="1"/>
  <c r="AK588" i="9" s="1"/>
  <c r="AL588" i="9" s="1"/>
  <c r="AM588" i="9" s="1"/>
  <c r="AN588" i="9" s="1"/>
  <c r="AO588" i="9" s="1"/>
  <c r="AP588" i="9" s="1"/>
  <c r="AQ588" i="9" s="1"/>
  <c r="AD588" i="9"/>
  <c r="AD587" i="9"/>
  <c r="AE587" i="9" s="1"/>
  <c r="AF587" i="9" s="1"/>
  <c r="AG587" i="9" s="1"/>
  <c r="AH587" i="9" s="1"/>
  <c r="AI587" i="9" s="1"/>
  <c r="AJ587" i="9" s="1"/>
  <c r="AK587" i="9" s="1"/>
  <c r="AL587" i="9" s="1"/>
  <c r="AM587" i="9" s="1"/>
  <c r="AN587" i="9" s="1"/>
  <c r="AO587" i="9" s="1"/>
  <c r="AP587" i="9" s="1"/>
  <c r="AQ587" i="9" s="1"/>
  <c r="AG586" i="9"/>
  <c r="AH586" i="9" s="1"/>
  <c r="AI586" i="9" s="1"/>
  <c r="AJ586" i="9" s="1"/>
  <c r="AK586" i="9" s="1"/>
  <c r="AL586" i="9" s="1"/>
  <c r="AM586" i="9" s="1"/>
  <c r="AN586" i="9" s="1"/>
  <c r="AO586" i="9" s="1"/>
  <c r="AP586" i="9" s="1"/>
  <c r="AQ586" i="9" s="1"/>
  <c r="AD586" i="9"/>
  <c r="AE586" i="9" s="1"/>
  <c r="AF586" i="9" s="1"/>
  <c r="AD585" i="9"/>
  <c r="AE585" i="9" s="1"/>
  <c r="AF585" i="9" s="1"/>
  <c r="AG585" i="9" s="1"/>
  <c r="AH585" i="9" s="1"/>
  <c r="AI585" i="9" s="1"/>
  <c r="AJ585" i="9" s="1"/>
  <c r="AK585" i="9" s="1"/>
  <c r="AL585" i="9" s="1"/>
  <c r="AM585" i="9" s="1"/>
  <c r="AN585" i="9" s="1"/>
  <c r="AO585" i="9" s="1"/>
  <c r="AP585" i="9" s="1"/>
  <c r="AQ585" i="9" s="1"/>
  <c r="AD584" i="9"/>
  <c r="AE584" i="9" s="1"/>
  <c r="AF584" i="9" s="1"/>
  <c r="AG584" i="9" s="1"/>
  <c r="AH584" i="9" s="1"/>
  <c r="AI584" i="9" s="1"/>
  <c r="AJ584" i="9" s="1"/>
  <c r="AK584" i="9" s="1"/>
  <c r="AL584" i="9" s="1"/>
  <c r="AM584" i="9" s="1"/>
  <c r="AN584" i="9" s="1"/>
  <c r="AO584" i="9" s="1"/>
  <c r="AP584" i="9" s="1"/>
  <c r="AQ584" i="9" s="1"/>
  <c r="AD583" i="9"/>
  <c r="AE583" i="9" s="1"/>
  <c r="AF583" i="9" s="1"/>
  <c r="AG583" i="9" s="1"/>
  <c r="AH583" i="9" s="1"/>
  <c r="AI583" i="9" s="1"/>
  <c r="AJ583" i="9" s="1"/>
  <c r="AK583" i="9" s="1"/>
  <c r="AL583" i="9" s="1"/>
  <c r="AM583" i="9" s="1"/>
  <c r="AN583" i="9" s="1"/>
  <c r="AO583" i="9" s="1"/>
  <c r="AP583" i="9" s="1"/>
  <c r="AQ583" i="9" s="1"/>
  <c r="AD582" i="9"/>
  <c r="AE582" i="9" s="1"/>
  <c r="AF582" i="9" s="1"/>
  <c r="AG582" i="9" s="1"/>
  <c r="AH582" i="9" s="1"/>
  <c r="AI582" i="9" s="1"/>
  <c r="AJ582" i="9" s="1"/>
  <c r="AK582" i="9" s="1"/>
  <c r="AL582" i="9" s="1"/>
  <c r="AM582" i="9" s="1"/>
  <c r="AN582" i="9" s="1"/>
  <c r="AO582" i="9" s="1"/>
  <c r="AP582" i="9" s="1"/>
  <c r="AQ582" i="9" s="1"/>
  <c r="AD581" i="9"/>
  <c r="AE581" i="9" s="1"/>
  <c r="AF581" i="9" s="1"/>
  <c r="AG581" i="9" s="1"/>
  <c r="AH581" i="9" s="1"/>
  <c r="AI581" i="9" s="1"/>
  <c r="AJ581" i="9" s="1"/>
  <c r="AK581" i="9" s="1"/>
  <c r="AL581" i="9" s="1"/>
  <c r="AM581" i="9" s="1"/>
  <c r="AN581" i="9" s="1"/>
  <c r="AO581" i="9" s="1"/>
  <c r="AP581" i="9" s="1"/>
  <c r="AQ581" i="9" s="1"/>
  <c r="AE580" i="9"/>
  <c r="AF580" i="9" s="1"/>
  <c r="AG580" i="9" s="1"/>
  <c r="AH580" i="9" s="1"/>
  <c r="AI580" i="9" s="1"/>
  <c r="AJ580" i="9" s="1"/>
  <c r="AK580" i="9" s="1"/>
  <c r="AL580" i="9" s="1"/>
  <c r="AM580" i="9" s="1"/>
  <c r="AN580" i="9" s="1"/>
  <c r="AO580" i="9" s="1"/>
  <c r="AP580" i="9" s="1"/>
  <c r="AQ580" i="9" s="1"/>
  <c r="AD580" i="9"/>
  <c r="AD579" i="9"/>
  <c r="AE579" i="9" s="1"/>
  <c r="AF579" i="9" s="1"/>
  <c r="AG579" i="9" s="1"/>
  <c r="AH579" i="9" s="1"/>
  <c r="AI579" i="9" s="1"/>
  <c r="AJ579" i="9" s="1"/>
  <c r="AK579" i="9" s="1"/>
  <c r="AL579" i="9" s="1"/>
  <c r="AM579" i="9" s="1"/>
  <c r="AN579" i="9" s="1"/>
  <c r="AO579" i="9" s="1"/>
  <c r="AP579" i="9" s="1"/>
  <c r="AQ579" i="9" s="1"/>
  <c r="AD578" i="9"/>
  <c r="AE578" i="9" s="1"/>
  <c r="AF578" i="9" s="1"/>
  <c r="AG578" i="9" s="1"/>
  <c r="AH578" i="9" s="1"/>
  <c r="AI578" i="9" s="1"/>
  <c r="AJ578" i="9" s="1"/>
  <c r="AK578" i="9" s="1"/>
  <c r="AL578" i="9" s="1"/>
  <c r="AM578" i="9" s="1"/>
  <c r="AN578" i="9" s="1"/>
  <c r="AO578" i="9" s="1"/>
  <c r="AP578" i="9" s="1"/>
  <c r="AQ578" i="9" s="1"/>
  <c r="AD577" i="9"/>
  <c r="AE577" i="9" s="1"/>
  <c r="AF577" i="9" s="1"/>
  <c r="AG577" i="9" s="1"/>
  <c r="AH577" i="9" s="1"/>
  <c r="AI577" i="9" s="1"/>
  <c r="AJ577" i="9" s="1"/>
  <c r="AK577" i="9" s="1"/>
  <c r="AL577" i="9" s="1"/>
  <c r="AM577" i="9" s="1"/>
  <c r="AN577" i="9" s="1"/>
  <c r="AO577" i="9" s="1"/>
  <c r="AP577" i="9" s="1"/>
  <c r="AQ577" i="9" s="1"/>
  <c r="AD576" i="9"/>
  <c r="AE576" i="9" s="1"/>
  <c r="AF576" i="9" s="1"/>
  <c r="AG576" i="9" s="1"/>
  <c r="AH576" i="9" s="1"/>
  <c r="AI576" i="9" s="1"/>
  <c r="AJ576" i="9" s="1"/>
  <c r="AK576" i="9" s="1"/>
  <c r="AL576" i="9" s="1"/>
  <c r="AM576" i="9" s="1"/>
  <c r="AN576" i="9" s="1"/>
  <c r="AO576" i="9" s="1"/>
  <c r="AP576" i="9" s="1"/>
  <c r="AQ576" i="9" s="1"/>
  <c r="AF575" i="9"/>
  <c r="AG575" i="9" s="1"/>
  <c r="AH575" i="9" s="1"/>
  <c r="AI575" i="9" s="1"/>
  <c r="AJ575" i="9" s="1"/>
  <c r="AK575" i="9" s="1"/>
  <c r="AL575" i="9" s="1"/>
  <c r="AM575" i="9" s="1"/>
  <c r="AN575" i="9" s="1"/>
  <c r="AO575" i="9" s="1"/>
  <c r="AP575" i="9" s="1"/>
  <c r="AQ575" i="9" s="1"/>
  <c r="AD575" i="9"/>
  <c r="AE575" i="9" s="1"/>
  <c r="AD574" i="9"/>
  <c r="AE574" i="9" s="1"/>
  <c r="AF574" i="9" s="1"/>
  <c r="AG574" i="9" s="1"/>
  <c r="AH574" i="9" s="1"/>
  <c r="AI574" i="9" s="1"/>
  <c r="AJ574" i="9" s="1"/>
  <c r="AK574" i="9" s="1"/>
  <c r="AL574" i="9" s="1"/>
  <c r="AM574" i="9" s="1"/>
  <c r="AN574" i="9" s="1"/>
  <c r="AO574" i="9" s="1"/>
  <c r="AP574" i="9" s="1"/>
  <c r="AQ574" i="9" s="1"/>
  <c r="AD573" i="9"/>
  <c r="AE573" i="9" s="1"/>
  <c r="AF573" i="9" s="1"/>
  <c r="AG573" i="9" s="1"/>
  <c r="AH573" i="9" s="1"/>
  <c r="AI573" i="9" s="1"/>
  <c r="AJ573" i="9" s="1"/>
  <c r="AK573" i="9" s="1"/>
  <c r="AL573" i="9" s="1"/>
  <c r="AM573" i="9" s="1"/>
  <c r="AN573" i="9" s="1"/>
  <c r="AO573" i="9" s="1"/>
  <c r="AP573" i="9" s="1"/>
  <c r="AQ573" i="9" s="1"/>
  <c r="AE572" i="9"/>
  <c r="AF572" i="9" s="1"/>
  <c r="AG572" i="9" s="1"/>
  <c r="AH572" i="9" s="1"/>
  <c r="AI572" i="9" s="1"/>
  <c r="AJ572" i="9" s="1"/>
  <c r="AK572" i="9" s="1"/>
  <c r="AL572" i="9" s="1"/>
  <c r="AM572" i="9" s="1"/>
  <c r="AN572" i="9" s="1"/>
  <c r="AO572" i="9" s="1"/>
  <c r="AP572" i="9" s="1"/>
  <c r="AQ572" i="9" s="1"/>
  <c r="AD572" i="9"/>
  <c r="AD571" i="9"/>
  <c r="AE571" i="9" s="1"/>
  <c r="AF571" i="9" s="1"/>
  <c r="AG571" i="9" s="1"/>
  <c r="AH571" i="9" s="1"/>
  <c r="AI571" i="9" s="1"/>
  <c r="AJ571" i="9" s="1"/>
  <c r="AK571" i="9" s="1"/>
  <c r="AL571" i="9" s="1"/>
  <c r="AM571" i="9" s="1"/>
  <c r="AN571" i="9" s="1"/>
  <c r="AO571" i="9" s="1"/>
  <c r="AP571" i="9" s="1"/>
  <c r="AQ571" i="9" s="1"/>
  <c r="AG570" i="9"/>
  <c r="AH570" i="9" s="1"/>
  <c r="AI570" i="9" s="1"/>
  <c r="AJ570" i="9" s="1"/>
  <c r="AK570" i="9" s="1"/>
  <c r="AL570" i="9" s="1"/>
  <c r="AM570" i="9" s="1"/>
  <c r="AN570" i="9" s="1"/>
  <c r="AO570" i="9" s="1"/>
  <c r="AP570" i="9" s="1"/>
  <c r="AQ570" i="9" s="1"/>
  <c r="AD570" i="9"/>
  <c r="AE570" i="9" s="1"/>
  <c r="AF570" i="9" s="1"/>
  <c r="AD569" i="9"/>
  <c r="AE569" i="9" s="1"/>
  <c r="AF569" i="9" s="1"/>
  <c r="AG569" i="9" s="1"/>
  <c r="AH569" i="9" s="1"/>
  <c r="AI569" i="9" s="1"/>
  <c r="AJ569" i="9" s="1"/>
  <c r="AK569" i="9" s="1"/>
  <c r="AL569" i="9" s="1"/>
  <c r="AM569" i="9" s="1"/>
  <c r="AN569" i="9" s="1"/>
  <c r="AO569" i="9" s="1"/>
  <c r="AP569" i="9" s="1"/>
  <c r="AQ569" i="9" s="1"/>
  <c r="AD568" i="9"/>
  <c r="AE568" i="9" s="1"/>
  <c r="AF568" i="9" s="1"/>
  <c r="AG568" i="9" s="1"/>
  <c r="AH568" i="9" s="1"/>
  <c r="AI568" i="9" s="1"/>
  <c r="AJ568" i="9" s="1"/>
  <c r="AK568" i="9" s="1"/>
  <c r="AL568" i="9" s="1"/>
  <c r="AM568" i="9" s="1"/>
  <c r="AN568" i="9" s="1"/>
  <c r="AO568" i="9" s="1"/>
  <c r="AP568" i="9" s="1"/>
  <c r="AQ568" i="9" s="1"/>
  <c r="AD567" i="9"/>
  <c r="AE567" i="9" s="1"/>
  <c r="AF567" i="9" s="1"/>
  <c r="AG567" i="9" s="1"/>
  <c r="AH567" i="9" s="1"/>
  <c r="AI567" i="9" s="1"/>
  <c r="AJ567" i="9" s="1"/>
  <c r="AK567" i="9" s="1"/>
  <c r="AL567" i="9" s="1"/>
  <c r="AM567" i="9" s="1"/>
  <c r="AN567" i="9" s="1"/>
  <c r="AO567" i="9" s="1"/>
  <c r="AP567" i="9" s="1"/>
  <c r="AQ567" i="9" s="1"/>
  <c r="AD566" i="9"/>
  <c r="AE566" i="9" s="1"/>
  <c r="AF566" i="9" s="1"/>
  <c r="AG566" i="9" s="1"/>
  <c r="AH566" i="9" s="1"/>
  <c r="AI566" i="9" s="1"/>
  <c r="AJ566" i="9" s="1"/>
  <c r="AK566" i="9" s="1"/>
  <c r="AL566" i="9" s="1"/>
  <c r="AM566" i="9" s="1"/>
  <c r="AN566" i="9" s="1"/>
  <c r="AO566" i="9" s="1"/>
  <c r="AP566" i="9" s="1"/>
  <c r="AQ566" i="9" s="1"/>
  <c r="AD565" i="9"/>
  <c r="AE565" i="9" s="1"/>
  <c r="AF565" i="9" s="1"/>
  <c r="AG565" i="9" s="1"/>
  <c r="AH565" i="9" s="1"/>
  <c r="AI565" i="9" s="1"/>
  <c r="AJ565" i="9" s="1"/>
  <c r="AK565" i="9" s="1"/>
  <c r="AL565" i="9" s="1"/>
  <c r="AM565" i="9" s="1"/>
  <c r="AN565" i="9" s="1"/>
  <c r="AO565" i="9" s="1"/>
  <c r="AP565" i="9" s="1"/>
  <c r="AQ565" i="9" s="1"/>
  <c r="AE564" i="9"/>
  <c r="AF564" i="9" s="1"/>
  <c r="AG564" i="9" s="1"/>
  <c r="AH564" i="9" s="1"/>
  <c r="AI564" i="9" s="1"/>
  <c r="AJ564" i="9" s="1"/>
  <c r="AK564" i="9" s="1"/>
  <c r="AL564" i="9" s="1"/>
  <c r="AM564" i="9" s="1"/>
  <c r="AN564" i="9" s="1"/>
  <c r="AO564" i="9" s="1"/>
  <c r="AP564" i="9" s="1"/>
  <c r="AQ564" i="9" s="1"/>
  <c r="AD564" i="9"/>
  <c r="AD563" i="9"/>
  <c r="AE563" i="9" s="1"/>
  <c r="AF563" i="9" s="1"/>
  <c r="AG563" i="9" s="1"/>
  <c r="AH563" i="9" s="1"/>
  <c r="AI563" i="9" s="1"/>
  <c r="AJ563" i="9" s="1"/>
  <c r="AK563" i="9" s="1"/>
  <c r="AL563" i="9" s="1"/>
  <c r="AM563" i="9" s="1"/>
  <c r="AN563" i="9" s="1"/>
  <c r="AO563" i="9" s="1"/>
  <c r="AP563" i="9" s="1"/>
  <c r="AQ563" i="9" s="1"/>
  <c r="AD562" i="9"/>
  <c r="AE562" i="9" s="1"/>
  <c r="AF562" i="9" s="1"/>
  <c r="AG562" i="9" s="1"/>
  <c r="AH562" i="9" s="1"/>
  <c r="AI562" i="9" s="1"/>
  <c r="AJ562" i="9" s="1"/>
  <c r="AK562" i="9" s="1"/>
  <c r="AL562" i="9" s="1"/>
  <c r="AM562" i="9" s="1"/>
  <c r="AN562" i="9" s="1"/>
  <c r="AO562" i="9" s="1"/>
  <c r="AP562" i="9" s="1"/>
  <c r="AQ562" i="9" s="1"/>
  <c r="AD561" i="9"/>
  <c r="AE561" i="9" s="1"/>
  <c r="AF561" i="9" s="1"/>
  <c r="AG561" i="9" s="1"/>
  <c r="AH561" i="9" s="1"/>
  <c r="AI561" i="9" s="1"/>
  <c r="AJ561" i="9" s="1"/>
  <c r="AK561" i="9" s="1"/>
  <c r="AL561" i="9" s="1"/>
  <c r="AM561" i="9" s="1"/>
  <c r="AN561" i="9" s="1"/>
  <c r="AO561" i="9" s="1"/>
  <c r="AP561" i="9" s="1"/>
  <c r="AQ561" i="9" s="1"/>
  <c r="AI560" i="9"/>
  <c r="AJ560" i="9" s="1"/>
  <c r="AK560" i="9" s="1"/>
  <c r="AL560" i="9" s="1"/>
  <c r="AM560" i="9" s="1"/>
  <c r="AN560" i="9" s="1"/>
  <c r="AO560" i="9" s="1"/>
  <c r="AP560" i="9" s="1"/>
  <c r="AQ560" i="9" s="1"/>
  <c r="AF560" i="9"/>
  <c r="AG560" i="9" s="1"/>
  <c r="AH560" i="9" s="1"/>
  <c r="AE560" i="9"/>
  <c r="AD560" i="9"/>
  <c r="AE559" i="9"/>
  <c r="AF559" i="9" s="1"/>
  <c r="AG559" i="9" s="1"/>
  <c r="AH559" i="9" s="1"/>
  <c r="AI559" i="9" s="1"/>
  <c r="AJ559" i="9" s="1"/>
  <c r="AK559" i="9" s="1"/>
  <c r="AL559" i="9" s="1"/>
  <c r="AM559" i="9" s="1"/>
  <c r="AN559" i="9" s="1"/>
  <c r="AO559" i="9" s="1"/>
  <c r="AP559" i="9" s="1"/>
  <c r="AQ559" i="9" s="1"/>
  <c r="AD559" i="9"/>
  <c r="AE558" i="9"/>
  <c r="AF558" i="9" s="1"/>
  <c r="AG558" i="9" s="1"/>
  <c r="AH558" i="9" s="1"/>
  <c r="AI558" i="9" s="1"/>
  <c r="AJ558" i="9" s="1"/>
  <c r="AK558" i="9" s="1"/>
  <c r="AL558" i="9" s="1"/>
  <c r="AM558" i="9" s="1"/>
  <c r="AN558" i="9" s="1"/>
  <c r="AO558" i="9" s="1"/>
  <c r="AP558" i="9" s="1"/>
  <c r="AQ558" i="9" s="1"/>
  <c r="AD558" i="9"/>
  <c r="AH557" i="9"/>
  <c r="AI557" i="9" s="1"/>
  <c r="AJ557" i="9" s="1"/>
  <c r="AK557" i="9" s="1"/>
  <c r="AL557" i="9" s="1"/>
  <c r="AM557" i="9" s="1"/>
  <c r="AN557" i="9" s="1"/>
  <c r="AO557" i="9" s="1"/>
  <c r="AP557" i="9" s="1"/>
  <c r="AQ557" i="9" s="1"/>
  <c r="AG557" i="9"/>
  <c r="AE557" i="9"/>
  <c r="AF557" i="9" s="1"/>
  <c r="AD557" i="9"/>
  <c r="AD556" i="9"/>
  <c r="AE556" i="9" s="1"/>
  <c r="AF556" i="9" s="1"/>
  <c r="AG556" i="9" s="1"/>
  <c r="AH556" i="9" s="1"/>
  <c r="AI556" i="9" s="1"/>
  <c r="AJ556" i="9" s="1"/>
  <c r="AK556" i="9" s="1"/>
  <c r="AL556" i="9" s="1"/>
  <c r="AM556" i="9" s="1"/>
  <c r="AN556" i="9" s="1"/>
  <c r="AO556" i="9" s="1"/>
  <c r="AP556" i="9" s="1"/>
  <c r="AQ556" i="9" s="1"/>
  <c r="AD555" i="9"/>
  <c r="AE555" i="9" s="1"/>
  <c r="AF555" i="9" s="1"/>
  <c r="AG555" i="9" s="1"/>
  <c r="AH555" i="9" s="1"/>
  <c r="AI555" i="9" s="1"/>
  <c r="AJ555" i="9" s="1"/>
  <c r="AK555" i="9" s="1"/>
  <c r="AL555" i="9" s="1"/>
  <c r="AM555" i="9" s="1"/>
  <c r="AN555" i="9" s="1"/>
  <c r="AO555" i="9" s="1"/>
  <c r="AP555" i="9" s="1"/>
  <c r="AQ555" i="9" s="1"/>
  <c r="AD554" i="9"/>
  <c r="AE554" i="9" s="1"/>
  <c r="AF554" i="9" s="1"/>
  <c r="AG554" i="9" s="1"/>
  <c r="AH554" i="9" s="1"/>
  <c r="AI554" i="9" s="1"/>
  <c r="AJ554" i="9" s="1"/>
  <c r="AK554" i="9" s="1"/>
  <c r="AL554" i="9" s="1"/>
  <c r="AM554" i="9" s="1"/>
  <c r="AN554" i="9" s="1"/>
  <c r="AO554" i="9" s="1"/>
  <c r="AP554" i="9" s="1"/>
  <c r="AQ554" i="9" s="1"/>
  <c r="AD553" i="9"/>
  <c r="AE553" i="9" s="1"/>
  <c r="AF553" i="9" s="1"/>
  <c r="AG553" i="9" s="1"/>
  <c r="AH553" i="9" s="1"/>
  <c r="AI553" i="9" s="1"/>
  <c r="AJ553" i="9" s="1"/>
  <c r="AK553" i="9" s="1"/>
  <c r="AL553" i="9" s="1"/>
  <c r="AM553" i="9" s="1"/>
  <c r="AN553" i="9" s="1"/>
  <c r="AO553" i="9" s="1"/>
  <c r="AP553" i="9" s="1"/>
  <c r="AQ553" i="9" s="1"/>
  <c r="AH552" i="9"/>
  <c r="AI552" i="9" s="1"/>
  <c r="AJ552" i="9" s="1"/>
  <c r="AK552" i="9" s="1"/>
  <c r="AL552" i="9" s="1"/>
  <c r="AM552" i="9" s="1"/>
  <c r="AN552" i="9" s="1"/>
  <c r="AO552" i="9" s="1"/>
  <c r="AP552" i="9" s="1"/>
  <c r="AQ552" i="9" s="1"/>
  <c r="AF552" i="9"/>
  <c r="AG552" i="9" s="1"/>
  <c r="AE552" i="9"/>
  <c r="AD552" i="9"/>
  <c r="AE551" i="9"/>
  <c r="AF551" i="9" s="1"/>
  <c r="AG551" i="9" s="1"/>
  <c r="AH551" i="9" s="1"/>
  <c r="AI551" i="9" s="1"/>
  <c r="AJ551" i="9" s="1"/>
  <c r="AK551" i="9" s="1"/>
  <c r="AL551" i="9" s="1"/>
  <c r="AM551" i="9" s="1"/>
  <c r="AN551" i="9" s="1"/>
  <c r="AO551" i="9" s="1"/>
  <c r="AP551" i="9" s="1"/>
  <c r="AQ551" i="9" s="1"/>
  <c r="AD551" i="9"/>
  <c r="AH550" i="9"/>
  <c r="AI550" i="9" s="1"/>
  <c r="AJ550" i="9" s="1"/>
  <c r="AK550" i="9" s="1"/>
  <c r="AL550" i="9" s="1"/>
  <c r="AM550" i="9" s="1"/>
  <c r="AN550" i="9" s="1"/>
  <c r="AO550" i="9" s="1"/>
  <c r="AP550" i="9" s="1"/>
  <c r="AQ550" i="9" s="1"/>
  <c r="AE550" i="9"/>
  <c r="AF550" i="9" s="1"/>
  <c r="AG550" i="9" s="1"/>
  <c r="AD550" i="9"/>
  <c r="AE549" i="9"/>
  <c r="AF549" i="9" s="1"/>
  <c r="AG549" i="9" s="1"/>
  <c r="AH549" i="9" s="1"/>
  <c r="AI549" i="9" s="1"/>
  <c r="AJ549" i="9" s="1"/>
  <c r="AK549" i="9" s="1"/>
  <c r="AL549" i="9" s="1"/>
  <c r="AM549" i="9" s="1"/>
  <c r="AN549" i="9" s="1"/>
  <c r="AO549" i="9" s="1"/>
  <c r="AP549" i="9" s="1"/>
  <c r="AQ549" i="9" s="1"/>
  <c r="AD549" i="9"/>
  <c r="AE548" i="9"/>
  <c r="AF548" i="9" s="1"/>
  <c r="AG548" i="9" s="1"/>
  <c r="AH548" i="9" s="1"/>
  <c r="AI548" i="9" s="1"/>
  <c r="AJ548" i="9" s="1"/>
  <c r="AK548" i="9" s="1"/>
  <c r="AL548" i="9" s="1"/>
  <c r="AM548" i="9" s="1"/>
  <c r="AN548" i="9" s="1"/>
  <c r="AO548" i="9" s="1"/>
  <c r="AP548" i="9" s="1"/>
  <c r="AQ548" i="9" s="1"/>
  <c r="AD548" i="9"/>
  <c r="AD547" i="9"/>
  <c r="AE547" i="9" s="1"/>
  <c r="AF547" i="9" s="1"/>
  <c r="AG547" i="9" s="1"/>
  <c r="AH547" i="9" s="1"/>
  <c r="AI547" i="9" s="1"/>
  <c r="AJ547" i="9" s="1"/>
  <c r="AK547" i="9" s="1"/>
  <c r="AL547" i="9" s="1"/>
  <c r="AM547" i="9" s="1"/>
  <c r="AN547" i="9" s="1"/>
  <c r="AO547" i="9" s="1"/>
  <c r="AP547" i="9" s="1"/>
  <c r="AQ547" i="9" s="1"/>
  <c r="AF546" i="9"/>
  <c r="AG546" i="9" s="1"/>
  <c r="AH546" i="9" s="1"/>
  <c r="AI546" i="9" s="1"/>
  <c r="AJ546" i="9" s="1"/>
  <c r="AK546" i="9" s="1"/>
  <c r="AL546" i="9" s="1"/>
  <c r="AM546" i="9" s="1"/>
  <c r="AN546" i="9" s="1"/>
  <c r="AO546" i="9" s="1"/>
  <c r="AP546" i="9" s="1"/>
  <c r="AQ546" i="9" s="1"/>
  <c r="AD546" i="9"/>
  <c r="AE546" i="9" s="1"/>
  <c r="AD545" i="9"/>
  <c r="AE545" i="9" s="1"/>
  <c r="AF545" i="9" s="1"/>
  <c r="AG545" i="9" s="1"/>
  <c r="AH545" i="9" s="1"/>
  <c r="AI545" i="9" s="1"/>
  <c r="AJ545" i="9" s="1"/>
  <c r="AK545" i="9" s="1"/>
  <c r="AL545" i="9" s="1"/>
  <c r="AM545" i="9" s="1"/>
  <c r="AN545" i="9" s="1"/>
  <c r="AO545" i="9" s="1"/>
  <c r="AP545" i="9" s="1"/>
  <c r="AQ545" i="9" s="1"/>
  <c r="AF544" i="9"/>
  <c r="AG544" i="9" s="1"/>
  <c r="AH544" i="9" s="1"/>
  <c r="AI544" i="9" s="1"/>
  <c r="AJ544" i="9" s="1"/>
  <c r="AK544" i="9" s="1"/>
  <c r="AL544" i="9" s="1"/>
  <c r="AM544" i="9" s="1"/>
  <c r="AN544" i="9" s="1"/>
  <c r="AO544" i="9" s="1"/>
  <c r="AP544" i="9" s="1"/>
  <c r="AQ544" i="9" s="1"/>
  <c r="AE544" i="9"/>
  <c r="AD544" i="9"/>
  <c r="AF543" i="9"/>
  <c r="AG543" i="9" s="1"/>
  <c r="AH543" i="9" s="1"/>
  <c r="AI543" i="9" s="1"/>
  <c r="AJ543" i="9" s="1"/>
  <c r="AK543" i="9" s="1"/>
  <c r="AL543" i="9" s="1"/>
  <c r="AM543" i="9" s="1"/>
  <c r="AN543" i="9" s="1"/>
  <c r="AO543" i="9" s="1"/>
  <c r="AP543" i="9" s="1"/>
  <c r="AQ543" i="9" s="1"/>
  <c r="AE543" i="9"/>
  <c r="AD543" i="9"/>
  <c r="AE542" i="9"/>
  <c r="AF542" i="9" s="1"/>
  <c r="AG542" i="9" s="1"/>
  <c r="AH542" i="9" s="1"/>
  <c r="AI542" i="9" s="1"/>
  <c r="AJ542" i="9" s="1"/>
  <c r="AK542" i="9" s="1"/>
  <c r="AL542" i="9" s="1"/>
  <c r="AM542" i="9" s="1"/>
  <c r="AN542" i="9" s="1"/>
  <c r="AO542" i="9" s="1"/>
  <c r="AP542" i="9" s="1"/>
  <c r="AQ542" i="9" s="1"/>
  <c r="AD542" i="9"/>
  <c r="AG541" i="9"/>
  <c r="AH541" i="9" s="1"/>
  <c r="AI541" i="9" s="1"/>
  <c r="AJ541" i="9" s="1"/>
  <c r="AK541" i="9" s="1"/>
  <c r="AL541" i="9" s="1"/>
  <c r="AM541" i="9" s="1"/>
  <c r="AN541" i="9" s="1"/>
  <c r="AO541" i="9" s="1"/>
  <c r="AP541" i="9" s="1"/>
  <c r="AQ541" i="9" s="1"/>
  <c r="AE541" i="9"/>
  <c r="AF541" i="9" s="1"/>
  <c r="AD541" i="9"/>
  <c r="AE540" i="9"/>
  <c r="AF540" i="9" s="1"/>
  <c r="AG540" i="9" s="1"/>
  <c r="AH540" i="9" s="1"/>
  <c r="AI540" i="9" s="1"/>
  <c r="AJ540" i="9" s="1"/>
  <c r="AK540" i="9" s="1"/>
  <c r="AL540" i="9" s="1"/>
  <c r="AM540" i="9" s="1"/>
  <c r="AN540" i="9" s="1"/>
  <c r="AO540" i="9" s="1"/>
  <c r="AP540" i="9" s="1"/>
  <c r="AQ540" i="9" s="1"/>
  <c r="AD540" i="9"/>
  <c r="AG539" i="9"/>
  <c r="AH539" i="9" s="1"/>
  <c r="AI539" i="9" s="1"/>
  <c r="AJ539" i="9" s="1"/>
  <c r="AK539" i="9" s="1"/>
  <c r="AL539" i="9" s="1"/>
  <c r="AM539" i="9" s="1"/>
  <c r="AN539" i="9" s="1"/>
  <c r="AO539" i="9" s="1"/>
  <c r="AP539" i="9" s="1"/>
  <c r="AQ539" i="9" s="1"/>
  <c r="AD539" i="9"/>
  <c r="AE539" i="9" s="1"/>
  <c r="AF539" i="9" s="1"/>
  <c r="AD538" i="9"/>
  <c r="AE538" i="9" s="1"/>
  <c r="AF538" i="9" s="1"/>
  <c r="AG538" i="9" s="1"/>
  <c r="AH538" i="9" s="1"/>
  <c r="AI538" i="9" s="1"/>
  <c r="AJ538" i="9" s="1"/>
  <c r="AK538" i="9" s="1"/>
  <c r="AL538" i="9" s="1"/>
  <c r="AM538" i="9" s="1"/>
  <c r="AN538" i="9" s="1"/>
  <c r="AO538" i="9" s="1"/>
  <c r="AP538" i="9" s="1"/>
  <c r="AQ538" i="9" s="1"/>
  <c r="AD537" i="9"/>
  <c r="AE537" i="9" s="1"/>
  <c r="AF537" i="9" s="1"/>
  <c r="AG537" i="9" s="1"/>
  <c r="AH537" i="9" s="1"/>
  <c r="AI537" i="9" s="1"/>
  <c r="AJ537" i="9" s="1"/>
  <c r="AK537" i="9" s="1"/>
  <c r="AL537" i="9" s="1"/>
  <c r="AM537" i="9" s="1"/>
  <c r="AN537" i="9" s="1"/>
  <c r="AO537" i="9" s="1"/>
  <c r="AP537" i="9" s="1"/>
  <c r="AQ537" i="9" s="1"/>
  <c r="AF536" i="9"/>
  <c r="AG536" i="9" s="1"/>
  <c r="AH536" i="9" s="1"/>
  <c r="AI536" i="9" s="1"/>
  <c r="AJ536" i="9" s="1"/>
  <c r="AK536" i="9" s="1"/>
  <c r="AL536" i="9" s="1"/>
  <c r="AM536" i="9" s="1"/>
  <c r="AN536" i="9" s="1"/>
  <c r="AO536" i="9" s="1"/>
  <c r="AP536" i="9" s="1"/>
  <c r="AQ536" i="9" s="1"/>
  <c r="AE536" i="9"/>
  <c r="AD536" i="9"/>
  <c r="AE535" i="9"/>
  <c r="AF535" i="9" s="1"/>
  <c r="AG535" i="9" s="1"/>
  <c r="AH535" i="9" s="1"/>
  <c r="AI535" i="9" s="1"/>
  <c r="AJ535" i="9" s="1"/>
  <c r="AK535" i="9" s="1"/>
  <c r="AL535" i="9" s="1"/>
  <c r="AM535" i="9" s="1"/>
  <c r="AN535" i="9" s="1"/>
  <c r="AO535" i="9" s="1"/>
  <c r="AP535" i="9" s="1"/>
  <c r="AQ535" i="9" s="1"/>
  <c r="AD535" i="9"/>
  <c r="AE534" i="9"/>
  <c r="AF534" i="9" s="1"/>
  <c r="AG534" i="9" s="1"/>
  <c r="AH534" i="9" s="1"/>
  <c r="AI534" i="9" s="1"/>
  <c r="AJ534" i="9" s="1"/>
  <c r="AK534" i="9" s="1"/>
  <c r="AL534" i="9" s="1"/>
  <c r="AM534" i="9" s="1"/>
  <c r="AN534" i="9" s="1"/>
  <c r="AO534" i="9" s="1"/>
  <c r="AP534" i="9" s="1"/>
  <c r="AQ534" i="9" s="1"/>
  <c r="AD534" i="9"/>
  <c r="AG533" i="9"/>
  <c r="AH533" i="9" s="1"/>
  <c r="AI533" i="9" s="1"/>
  <c r="AJ533" i="9" s="1"/>
  <c r="AK533" i="9" s="1"/>
  <c r="AL533" i="9" s="1"/>
  <c r="AM533" i="9" s="1"/>
  <c r="AN533" i="9" s="1"/>
  <c r="AO533" i="9" s="1"/>
  <c r="AP533" i="9" s="1"/>
  <c r="AQ533" i="9" s="1"/>
  <c r="AE533" i="9"/>
  <c r="AF533" i="9" s="1"/>
  <c r="AD533" i="9"/>
  <c r="AE532" i="9"/>
  <c r="AF532" i="9" s="1"/>
  <c r="AG532" i="9" s="1"/>
  <c r="AH532" i="9" s="1"/>
  <c r="AI532" i="9" s="1"/>
  <c r="AJ532" i="9" s="1"/>
  <c r="AK532" i="9" s="1"/>
  <c r="AL532" i="9" s="1"/>
  <c r="AM532" i="9" s="1"/>
  <c r="AN532" i="9" s="1"/>
  <c r="AO532" i="9" s="1"/>
  <c r="AP532" i="9" s="1"/>
  <c r="AQ532" i="9" s="1"/>
  <c r="AD532" i="9"/>
  <c r="AD531" i="9"/>
  <c r="AE531" i="9" s="1"/>
  <c r="AF531" i="9" s="1"/>
  <c r="AG531" i="9" s="1"/>
  <c r="AH531" i="9" s="1"/>
  <c r="AI531" i="9" s="1"/>
  <c r="AJ531" i="9" s="1"/>
  <c r="AK531" i="9" s="1"/>
  <c r="AL531" i="9" s="1"/>
  <c r="AM531" i="9" s="1"/>
  <c r="AN531" i="9" s="1"/>
  <c r="AO531" i="9" s="1"/>
  <c r="AP531" i="9" s="1"/>
  <c r="AQ531" i="9" s="1"/>
  <c r="AD530" i="9"/>
  <c r="AE530" i="9" s="1"/>
  <c r="AF530" i="9" s="1"/>
  <c r="AG530" i="9" s="1"/>
  <c r="AH530" i="9" s="1"/>
  <c r="AI530" i="9" s="1"/>
  <c r="AJ530" i="9" s="1"/>
  <c r="AK530" i="9" s="1"/>
  <c r="AL530" i="9" s="1"/>
  <c r="AM530" i="9" s="1"/>
  <c r="AN530" i="9" s="1"/>
  <c r="AO530" i="9" s="1"/>
  <c r="AP530" i="9" s="1"/>
  <c r="AQ530" i="9" s="1"/>
  <c r="AD529" i="9"/>
  <c r="AE529" i="9" s="1"/>
  <c r="AF529" i="9" s="1"/>
  <c r="AG529" i="9" s="1"/>
  <c r="AH529" i="9" s="1"/>
  <c r="AI529" i="9" s="1"/>
  <c r="AJ529" i="9" s="1"/>
  <c r="AK529" i="9" s="1"/>
  <c r="AL529" i="9" s="1"/>
  <c r="AM529" i="9" s="1"/>
  <c r="AN529" i="9" s="1"/>
  <c r="AO529" i="9" s="1"/>
  <c r="AP529" i="9" s="1"/>
  <c r="AQ529" i="9" s="1"/>
  <c r="AH528" i="9"/>
  <c r="AI528" i="9" s="1"/>
  <c r="AJ528" i="9" s="1"/>
  <c r="AK528" i="9" s="1"/>
  <c r="AL528" i="9" s="1"/>
  <c r="AM528" i="9" s="1"/>
  <c r="AN528" i="9" s="1"/>
  <c r="AO528" i="9" s="1"/>
  <c r="AP528" i="9" s="1"/>
  <c r="AQ528" i="9" s="1"/>
  <c r="AF528" i="9"/>
  <c r="AG528" i="9" s="1"/>
  <c r="AE528" i="9"/>
  <c r="AD528" i="9"/>
  <c r="AE527" i="9"/>
  <c r="AF527" i="9" s="1"/>
  <c r="AG527" i="9" s="1"/>
  <c r="AH527" i="9" s="1"/>
  <c r="AI527" i="9" s="1"/>
  <c r="AJ527" i="9" s="1"/>
  <c r="AK527" i="9" s="1"/>
  <c r="AL527" i="9" s="1"/>
  <c r="AM527" i="9" s="1"/>
  <c r="AN527" i="9" s="1"/>
  <c r="AO527" i="9" s="1"/>
  <c r="AP527" i="9" s="1"/>
  <c r="AQ527" i="9" s="1"/>
  <c r="AD527" i="9"/>
  <c r="AE526" i="9"/>
  <c r="AF526" i="9" s="1"/>
  <c r="AG526" i="9" s="1"/>
  <c r="AH526" i="9" s="1"/>
  <c r="AI526" i="9" s="1"/>
  <c r="AJ526" i="9" s="1"/>
  <c r="AK526" i="9" s="1"/>
  <c r="AL526" i="9" s="1"/>
  <c r="AM526" i="9" s="1"/>
  <c r="AN526" i="9" s="1"/>
  <c r="AO526" i="9" s="1"/>
  <c r="AP526" i="9" s="1"/>
  <c r="AQ526" i="9" s="1"/>
  <c r="AD526" i="9"/>
  <c r="AD525" i="9"/>
  <c r="AE525" i="9" s="1"/>
  <c r="AF525" i="9" s="1"/>
  <c r="AG525" i="9" s="1"/>
  <c r="AH525" i="9" s="1"/>
  <c r="AI525" i="9" s="1"/>
  <c r="AJ525" i="9" s="1"/>
  <c r="AK525" i="9" s="1"/>
  <c r="AL525" i="9" s="1"/>
  <c r="AM525" i="9" s="1"/>
  <c r="AN525" i="9" s="1"/>
  <c r="AO525" i="9" s="1"/>
  <c r="AP525" i="9" s="1"/>
  <c r="AQ525" i="9" s="1"/>
  <c r="AE524" i="9"/>
  <c r="AF524" i="9" s="1"/>
  <c r="AG524" i="9" s="1"/>
  <c r="AH524" i="9" s="1"/>
  <c r="AI524" i="9" s="1"/>
  <c r="AJ524" i="9" s="1"/>
  <c r="AK524" i="9" s="1"/>
  <c r="AL524" i="9" s="1"/>
  <c r="AM524" i="9" s="1"/>
  <c r="AN524" i="9" s="1"/>
  <c r="AO524" i="9" s="1"/>
  <c r="AP524" i="9" s="1"/>
  <c r="AQ524" i="9" s="1"/>
  <c r="AD524" i="9"/>
  <c r="AD523" i="9"/>
  <c r="AE523" i="9" s="1"/>
  <c r="AF523" i="9" s="1"/>
  <c r="AG523" i="9" s="1"/>
  <c r="AH523" i="9" s="1"/>
  <c r="AI523" i="9" s="1"/>
  <c r="AJ523" i="9" s="1"/>
  <c r="AK523" i="9" s="1"/>
  <c r="AL523" i="9" s="1"/>
  <c r="AM523" i="9" s="1"/>
  <c r="AN523" i="9" s="1"/>
  <c r="AO523" i="9" s="1"/>
  <c r="AP523" i="9" s="1"/>
  <c r="AQ523" i="9" s="1"/>
  <c r="AD522" i="9"/>
  <c r="AE522" i="9" s="1"/>
  <c r="AF522" i="9" s="1"/>
  <c r="AG522" i="9" s="1"/>
  <c r="AH522" i="9" s="1"/>
  <c r="AI522" i="9" s="1"/>
  <c r="AJ522" i="9" s="1"/>
  <c r="AK522" i="9" s="1"/>
  <c r="AL522" i="9" s="1"/>
  <c r="AM522" i="9" s="1"/>
  <c r="AN522" i="9" s="1"/>
  <c r="AO522" i="9" s="1"/>
  <c r="AP522" i="9" s="1"/>
  <c r="AQ522" i="9" s="1"/>
  <c r="AD521" i="9"/>
  <c r="AE521" i="9" s="1"/>
  <c r="AF521" i="9" s="1"/>
  <c r="AG521" i="9" s="1"/>
  <c r="AH521" i="9" s="1"/>
  <c r="AI521" i="9" s="1"/>
  <c r="AJ521" i="9" s="1"/>
  <c r="AK521" i="9" s="1"/>
  <c r="AL521" i="9" s="1"/>
  <c r="AM521" i="9" s="1"/>
  <c r="AN521" i="9" s="1"/>
  <c r="AO521" i="9" s="1"/>
  <c r="AP521" i="9" s="1"/>
  <c r="AQ521" i="9" s="1"/>
  <c r="AE520" i="9"/>
  <c r="AF520" i="9" s="1"/>
  <c r="AG520" i="9" s="1"/>
  <c r="AH520" i="9" s="1"/>
  <c r="AI520" i="9" s="1"/>
  <c r="AJ520" i="9" s="1"/>
  <c r="AK520" i="9" s="1"/>
  <c r="AL520" i="9" s="1"/>
  <c r="AM520" i="9" s="1"/>
  <c r="AN520" i="9" s="1"/>
  <c r="AO520" i="9" s="1"/>
  <c r="AP520" i="9" s="1"/>
  <c r="AQ520" i="9" s="1"/>
  <c r="AD520" i="9"/>
  <c r="AE519" i="9"/>
  <c r="AF519" i="9" s="1"/>
  <c r="AG519" i="9" s="1"/>
  <c r="AH519" i="9" s="1"/>
  <c r="AI519" i="9" s="1"/>
  <c r="AJ519" i="9" s="1"/>
  <c r="AK519" i="9" s="1"/>
  <c r="AL519" i="9" s="1"/>
  <c r="AM519" i="9" s="1"/>
  <c r="AN519" i="9" s="1"/>
  <c r="AO519" i="9" s="1"/>
  <c r="AP519" i="9" s="1"/>
  <c r="AQ519" i="9" s="1"/>
  <c r="AD519" i="9"/>
  <c r="AE518" i="9"/>
  <c r="AF518" i="9" s="1"/>
  <c r="AG518" i="9" s="1"/>
  <c r="AH518" i="9" s="1"/>
  <c r="AI518" i="9" s="1"/>
  <c r="AJ518" i="9" s="1"/>
  <c r="AK518" i="9" s="1"/>
  <c r="AL518" i="9" s="1"/>
  <c r="AM518" i="9" s="1"/>
  <c r="AN518" i="9" s="1"/>
  <c r="AO518" i="9" s="1"/>
  <c r="AP518" i="9" s="1"/>
  <c r="AQ518" i="9" s="1"/>
  <c r="AD518" i="9"/>
  <c r="AD517" i="9"/>
  <c r="AE517" i="9" s="1"/>
  <c r="AF517" i="9" s="1"/>
  <c r="AG517" i="9" s="1"/>
  <c r="AH517" i="9" s="1"/>
  <c r="AI517" i="9" s="1"/>
  <c r="AJ517" i="9" s="1"/>
  <c r="AK517" i="9" s="1"/>
  <c r="AL517" i="9" s="1"/>
  <c r="AM517" i="9" s="1"/>
  <c r="AN517" i="9" s="1"/>
  <c r="AO517" i="9" s="1"/>
  <c r="AP517" i="9" s="1"/>
  <c r="AQ517" i="9" s="1"/>
  <c r="AD516" i="9"/>
  <c r="AE516" i="9" s="1"/>
  <c r="AF516" i="9" s="1"/>
  <c r="AG516" i="9" s="1"/>
  <c r="AH516" i="9" s="1"/>
  <c r="AI516" i="9" s="1"/>
  <c r="AJ516" i="9" s="1"/>
  <c r="AK516" i="9" s="1"/>
  <c r="AL516" i="9" s="1"/>
  <c r="AM516" i="9" s="1"/>
  <c r="AN516" i="9" s="1"/>
  <c r="AO516" i="9" s="1"/>
  <c r="AP516" i="9" s="1"/>
  <c r="AQ516" i="9" s="1"/>
  <c r="AF515" i="9"/>
  <c r="AG515" i="9" s="1"/>
  <c r="AH515" i="9" s="1"/>
  <c r="AI515" i="9" s="1"/>
  <c r="AJ515" i="9" s="1"/>
  <c r="AK515" i="9" s="1"/>
  <c r="AL515" i="9" s="1"/>
  <c r="AM515" i="9" s="1"/>
  <c r="AN515" i="9" s="1"/>
  <c r="AO515" i="9" s="1"/>
  <c r="AP515" i="9" s="1"/>
  <c r="AQ515" i="9" s="1"/>
  <c r="AD515" i="9"/>
  <c r="AE515" i="9" s="1"/>
  <c r="AD514" i="9"/>
  <c r="AE514" i="9" s="1"/>
  <c r="AF514" i="9" s="1"/>
  <c r="AG514" i="9" s="1"/>
  <c r="AH514" i="9" s="1"/>
  <c r="AI514" i="9" s="1"/>
  <c r="AJ514" i="9" s="1"/>
  <c r="AK514" i="9" s="1"/>
  <c r="AL514" i="9" s="1"/>
  <c r="AM514" i="9" s="1"/>
  <c r="AN514" i="9" s="1"/>
  <c r="AO514" i="9" s="1"/>
  <c r="AP514" i="9" s="1"/>
  <c r="AQ514" i="9" s="1"/>
  <c r="AD513" i="9"/>
  <c r="AE513" i="9" s="1"/>
  <c r="AF513" i="9" s="1"/>
  <c r="AG513" i="9" s="1"/>
  <c r="AH513" i="9" s="1"/>
  <c r="AI513" i="9" s="1"/>
  <c r="AJ513" i="9" s="1"/>
  <c r="AK513" i="9" s="1"/>
  <c r="AL513" i="9" s="1"/>
  <c r="AM513" i="9" s="1"/>
  <c r="AN513" i="9" s="1"/>
  <c r="AO513" i="9" s="1"/>
  <c r="AP513" i="9" s="1"/>
  <c r="AQ513" i="9" s="1"/>
  <c r="AF512" i="9"/>
  <c r="AG512" i="9" s="1"/>
  <c r="AH512" i="9" s="1"/>
  <c r="AI512" i="9" s="1"/>
  <c r="AJ512" i="9" s="1"/>
  <c r="AK512" i="9" s="1"/>
  <c r="AL512" i="9" s="1"/>
  <c r="AM512" i="9" s="1"/>
  <c r="AN512" i="9" s="1"/>
  <c r="AO512" i="9" s="1"/>
  <c r="AP512" i="9" s="1"/>
  <c r="AQ512" i="9" s="1"/>
  <c r="AE512" i="9"/>
  <c r="AD512" i="9"/>
  <c r="AE511" i="9"/>
  <c r="AF511" i="9" s="1"/>
  <c r="AG511" i="9" s="1"/>
  <c r="AH511" i="9" s="1"/>
  <c r="AI511" i="9" s="1"/>
  <c r="AJ511" i="9" s="1"/>
  <c r="AK511" i="9" s="1"/>
  <c r="AL511" i="9" s="1"/>
  <c r="AM511" i="9" s="1"/>
  <c r="AN511" i="9" s="1"/>
  <c r="AO511" i="9" s="1"/>
  <c r="AP511" i="9" s="1"/>
  <c r="AQ511" i="9" s="1"/>
  <c r="AD511" i="9"/>
  <c r="AE510" i="9"/>
  <c r="AF510" i="9" s="1"/>
  <c r="AG510" i="9" s="1"/>
  <c r="AH510" i="9" s="1"/>
  <c r="AI510" i="9" s="1"/>
  <c r="AJ510" i="9" s="1"/>
  <c r="AK510" i="9" s="1"/>
  <c r="AL510" i="9" s="1"/>
  <c r="AM510" i="9" s="1"/>
  <c r="AN510" i="9" s="1"/>
  <c r="AO510" i="9" s="1"/>
  <c r="AP510" i="9" s="1"/>
  <c r="AQ510" i="9" s="1"/>
  <c r="AD510" i="9"/>
  <c r="AE509" i="9"/>
  <c r="AF509" i="9" s="1"/>
  <c r="AG509" i="9" s="1"/>
  <c r="AH509" i="9" s="1"/>
  <c r="AI509" i="9" s="1"/>
  <c r="AJ509" i="9" s="1"/>
  <c r="AK509" i="9" s="1"/>
  <c r="AL509" i="9" s="1"/>
  <c r="AM509" i="9" s="1"/>
  <c r="AN509" i="9" s="1"/>
  <c r="AO509" i="9" s="1"/>
  <c r="AP509" i="9" s="1"/>
  <c r="AQ509" i="9" s="1"/>
  <c r="AD509" i="9"/>
  <c r="AD508" i="9"/>
  <c r="AE508" i="9" s="1"/>
  <c r="AF508" i="9" s="1"/>
  <c r="AG508" i="9" s="1"/>
  <c r="AH508" i="9" s="1"/>
  <c r="AI508" i="9" s="1"/>
  <c r="AJ508" i="9" s="1"/>
  <c r="AK508" i="9" s="1"/>
  <c r="AL508" i="9" s="1"/>
  <c r="AM508" i="9" s="1"/>
  <c r="AN508" i="9" s="1"/>
  <c r="AO508" i="9" s="1"/>
  <c r="AP508" i="9" s="1"/>
  <c r="AQ508" i="9" s="1"/>
  <c r="AD507" i="9"/>
  <c r="AE507" i="9" s="1"/>
  <c r="AF507" i="9" s="1"/>
  <c r="AG507" i="9" s="1"/>
  <c r="AH507" i="9" s="1"/>
  <c r="AI507" i="9" s="1"/>
  <c r="AJ507" i="9" s="1"/>
  <c r="AK507" i="9" s="1"/>
  <c r="AL507" i="9" s="1"/>
  <c r="AM507" i="9" s="1"/>
  <c r="AN507" i="9" s="1"/>
  <c r="AO507" i="9" s="1"/>
  <c r="AP507" i="9" s="1"/>
  <c r="AQ507" i="9" s="1"/>
  <c r="AG506" i="9"/>
  <c r="AH506" i="9" s="1"/>
  <c r="AI506" i="9" s="1"/>
  <c r="AJ506" i="9" s="1"/>
  <c r="AK506" i="9" s="1"/>
  <c r="AL506" i="9" s="1"/>
  <c r="AM506" i="9" s="1"/>
  <c r="AN506" i="9" s="1"/>
  <c r="AO506" i="9" s="1"/>
  <c r="AP506" i="9" s="1"/>
  <c r="AQ506" i="9" s="1"/>
  <c r="AF506" i="9"/>
  <c r="AD506" i="9"/>
  <c r="AE506" i="9" s="1"/>
  <c r="AD505" i="9"/>
  <c r="AE505" i="9" s="1"/>
  <c r="AF505" i="9" s="1"/>
  <c r="AG505" i="9" s="1"/>
  <c r="AH505" i="9" s="1"/>
  <c r="AI505" i="9" s="1"/>
  <c r="AJ505" i="9" s="1"/>
  <c r="AK505" i="9" s="1"/>
  <c r="AL505" i="9" s="1"/>
  <c r="AM505" i="9" s="1"/>
  <c r="AN505" i="9" s="1"/>
  <c r="AO505" i="9" s="1"/>
  <c r="AP505" i="9" s="1"/>
  <c r="AQ505" i="9" s="1"/>
  <c r="AE504" i="9"/>
  <c r="AF504" i="9" s="1"/>
  <c r="AG504" i="9" s="1"/>
  <c r="AH504" i="9" s="1"/>
  <c r="AI504" i="9" s="1"/>
  <c r="AJ504" i="9" s="1"/>
  <c r="AK504" i="9" s="1"/>
  <c r="AL504" i="9" s="1"/>
  <c r="AM504" i="9" s="1"/>
  <c r="AN504" i="9" s="1"/>
  <c r="AO504" i="9" s="1"/>
  <c r="AP504" i="9" s="1"/>
  <c r="AQ504" i="9" s="1"/>
  <c r="AD504" i="9"/>
  <c r="AF503" i="9"/>
  <c r="AG503" i="9" s="1"/>
  <c r="AH503" i="9" s="1"/>
  <c r="AI503" i="9" s="1"/>
  <c r="AJ503" i="9" s="1"/>
  <c r="AK503" i="9" s="1"/>
  <c r="AL503" i="9" s="1"/>
  <c r="AM503" i="9" s="1"/>
  <c r="AN503" i="9" s="1"/>
  <c r="AO503" i="9" s="1"/>
  <c r="AP503" i="9" s="1"/>
  <c r="AQ503" i="9" s="1"/>
  <c r="AE503" i="9"/>
  <c r="AD503" i="9"/>
  <c r="AG502" i="9"/>
  <c r="AH502" i="9" s="1"/>
  <c r="AI502" i="9" s="1"/>
  <c r="AJ502" i="9" s="1"/>
  <c r="AK502" i="9" s="1"/>
  <c r="AL502" i="9" s="1"/>
  <c r="AM502" i="9" s="1"/>
  <c r="AN502" i="9" s="1"/>
  <c r="AO502" i="9" s="1"/>
  <c r="AP502" i="9" s="1"/>
  <c r="AQ502" i="9" s="1"/>
  <c r="AE502" i="9"/>
  <c r="AF502" i="9" s="1"/>
  <c r="AD502" i="9"/>
  <c r="AG501" i="9"/>
  <c r="AH501" i="9" s="1"/>
  <c r="AI501" i="9" s="1"/>
  <c r="AJ501" i="9" s="1"/>
  <c r="AK501" i="9" s="1"/>
  <c r="AL501" i="9" s="1"/>
  <c r="AM501" i="9" s="1"/>
  <c r="AN501" i="9" s="1"/>
  <c r="AO501" i="9" s="1"/>
  <c r="AP501" i="9" s="1"/>
  <c r="AQ501" i="9" s="1"/>
  <c r="AD501" i="9"/>
  <c r="AE501" i="9" s="1"/>
  <c r="AF501" i="9" s="1"/>
  <c r="AD500" i="9"/>
  <c r="AE500" i="9" s="1"/>
  <c r="AF500" i="9" s="1"/>
  <c r="AG500" i="9" s="1"/>
  <c r="AH500" i="9" s="1"/>
  <c r="AI500" i="9" s="1"/>
  <c r="AJ500" i="9" s="1"/>
  <c r="AK500" i="9" s="1"/>
  <c r="AL500" i="9" s="1"/>
  <c r="AM500" i="9" s="1"/>
  <c r="AN500" i="9" s="1"/>
  <c r="AO500" i="9" s="1"/>
  <c r="AP500" i="9" s="1"/>
  <c r="AQ500" i="9" s="1"/>
  <c r="AI499" i="9"/>
  <c r="AJ499" i="9" s="1"/>
  <c r="AK499" i="9" s="1"/>
  <c r="AL499" i="9" s="1"/>
  <c r="AM499" i="9" s="1"/>
  <c r="AN499" i="9" s="1"/>
  <c r="AO499" i="9" s="1"/>
  <c r="AP499" i="9" s="1"/>
  <c r="AQ499" i="9" s="1"/>
  <c r="AD499" i="9"/>
  <c r="AE499" i="9" s="1"/>
  <c r="AF499" i="9" s="1"/>
  <c r="AG499" i="9" s="1"/>
  <c r="AH499" i="9" s="1"/>
  <c r="AD498" i="9"/>
  <c r="AE498" i="9" s="1"/>
  <c r="AF498" i="9" s="1"/>
  <c r="AG498" i="9" s="1"/>
  <c r="AH498" i="9" s="1"/>
  <c r="AI498" i="9" s="1"/>
  <c r="AJ498" i="9" s="1"/>
  <c r="AK498" i="9" s="1"/>
  <c r="AL498" i="9" s="1"/>
  <c r="AM498" i="9" s="1"/>
  <c r="AN498" i="9" s="1"/>
  <c r="AO498" i="9" s="1"/>
  <c r="AP498" i="9" s="1"/>
  <c r="AQ498" i="9" s="1"/>
  <c r="AD497" i="9"/>
  <c r="AE497" i="9" s="1"/>
  <c r="AF497" i="9" s="1"/>
  <c r="AG497" i="9" s="1"/>
  <c r="AH497" i="9" s="1"/>
  <c r="AI497" i="9" s="1"/>
  <c r="AJ497" i="9" s="1"/>
  <c r="AK497" i="9" s="1"/>
  <c r="AL497" i="9" s="1"/>
  <c r="AM497" i="9" s="1"/>
  <c r="AN497" i="9" s="1"/>
  <c r="AO497" i="9" s="1"/>
  <c r="AP497" i="9" s="1"/>
  <c r="AQ497" i="9" s="1"/>
  <c r="AE496" i="9"/>
  <c r="AF496" i="9" s="1"/>
  <c r="AG496" i="9" s="1"/>
  <c r="AH496" i="9" s="1"/>
  <c r="AI496" i="9" s="1"/>
  <c r="AJ496" i="9" s="1"/>
  <c r="AK496" i="9" s="1"/>
  <c r="AL496" i="9" s="1"/>
  <c r="AM496" i="9" s="1"/>
  <c r="AN496" i="9" s="1"/>
  <c r="AO496" i="9" s="1"/>
  <c r="AP496" i="9" s="1"/>
  <c r="AQ496" i="9" s="1"/>
  <c r="AD496" i="9"/>
  <c r="AE495" i="9"/>
  <c r="AF495" i="9" s="1"/>
  <c r="AG495" i="9" s="1"/>
  <c r="AH495" i="9" s="1"/>
  <c r="AI495" i="9" s="1"/>
  <c r="AJ495" i="9" s="1"/>
  <c r="AK495" i="9" s="1"/>
  <c r="AL495" i="9" s="1"/>
  <c r="AM495" i="9" s="1"/>
  <c r="AN495" i="9" s="1"/>
  <c r="AO495" i="9" s="1"/>
  <c r="AP495" i="9" s="1"/>
  <c r="AQ495" i="9" s="1"/>
  <c r="AD495" i="9"/>
  <c r="AG494" i="9"/>
  <c r="AH494" i="9" s="1"/>
  <c r="AI494" i="9" s="1"/>
  <c r="AJ494" i="9" s="1"/>
  <c r="AK494" i="9" s="1"/>
  <c r="AL494" i="9" s="1"/>
  <c r="AM494" i="9" s="1"/>
  <c r="AN494" i="9" s="1"/>
  <c r="AO494" i="9" s="1"/>
  <c r="AP494" i="9" s="1"/>
  <c r="AQ494" i="9" s="1"/>
  <c r="AE494" i="9"/>
  <c r="AF494" i="9" s="1"/>
  <c r="AD494" i="9"/>
  <c r="AD493" i="9"/>
  <c r="AE493" i="9" s="1"/>
  <c r="AF493" i="9" s="1"/>
  <c r="AG493" i="9" s="1"/>
  <c r="AH493" i="9" s="1"/>
  <c r="AI493" i="9" s="1"/>
  <c r="AJ493" i="9" s="1"/>
  <c r="AK493" i="9" s="1"/>
  <c r="AL493" i="9" s="1"/>
  <c r="AM493" i="9" s="1"/>
  <c r="AN493" i="9" s="1"/>
  <c r="AO493" i="9" s="1"/>
  <c r="AP493" i="9" s="1"/>
  <c r="AQ493" i="9" s="1"/>
  <c r="AD492" i="9"/>
  <c r="AE492" i="9" s="1"/>
  <c r="AF492" i="9" s="1"/>
  <c r="AG492" i="9" s="1"/>
  <c r="AH492" i="9" s="1"/>
  <c r="AI492" i="9" s="1"/>
  <c r="AJ492" i="9" s="1"/>
  <c r="AK492" i="9" s="1"/>
  <c r="AL492" i="9" s="1"/>
  <c r="AM492" i="9" s="1"/>
  <c r="AN492" i="9" s="1"/>
  <c r="AO492" i="9" s="1"/>
  <c r="AP492" i="9" s="1"/>
  <c r="AQ492" i="9" s="1"/>
  <c r="AD491" i="9"/>
  <c r="AE491" i="9" s="1"/>
  <c r="AF491" i="9" s="1"/>
  <c r="AG491" i="9" s="1"/>
  <c r="AH491" i="9" s="1"/>
  <c r="AI491" i="9" s="1"/>
  <c r="AJ491" i="9" s="1"/>
  <c r="AK491" i="9" s="1"/>
  <c r="AL491" i="9" s="1"/>
  <c r="AM491" i="9" s="1"/>
  <c r="AN491" i="9" s="1"/>
  <c r="AO491" i="9" s="1"/>
  <c r="AP491" i="9" s="1"/>
  <c r="AQ491" i="9" s="1"/>
  <c r="AD490" i="9"/>
  <c r="AE490" i="9" s="1"/>
  <c r="AF490" i="9" s="1"/>
  <c r="AG490" i="9" s="1"/>
  <c r="AH490" i="9" s="1"/>
  <c r="AI490" i="9" s="1"/>
  <c r="AJ490" i="9" s="1"/>
  <c r="AK490" i="9" s="1"/>
  <c r="AL490" i="9" s="1"/>
  <c r="AM490" i="9" s="1"/>
  <c r="AN490" i="9" s="1"/>
  <c r="AO490" i="9" s="1"/>
  <c r="AP490" i="9" s="1"/>
  <c r="AQ490" i="9" s="1"/>
  <c r="AD489" i="9"/>
  <c r="AE489" i="9" s="1"/>
  <c r="AF489" i="9" s="1"/>
  <c r="AG489" i="9" s="1"/>
  <c r="AH489" i="9" s="1"/>
  <c r="AI489" i="9" s="1"/>
  <c r="AJ489" i="9" s="1"/>
  <c r="AK489" i="9" s="1"/>
  <c r="AL489" i="9" s="1"/>
  <c r="AM489" i="9" s="1"/>
  <c r="AN489" i="9" s="1"/>
  <c r="AO489" i="9" s="1"/>
  <c r="AP489" i="9" s="1"/>
  <c r="AQ489" i="9" s="1"/>
  <c r="AE488" i="9"/>
  <c r="AF488" i="9" s="1"/>
  <c r="AG488" i="9" s="1"/>
  <c r="AH488" i="9" s="1"/>
  <c r="AI488" i="9" s="1"/>
  <c r="AJ488" i="9" s="1"/>
  <c r="AK488" i="9" s="1"/>
  <c r="AL488" i="9" s="1"/>
  <c r="AM488" i="9" s="1"/>
  <c r="AN488" i="9" s="1"/>
  <c r="AO488" i="9" s="1"/>
  <c r="AP488" i="9" s="1"/>
  <c r="AQ488" i="9" s="1"/>
  <c r="AD488" i="9"/>
  <c r="AK487" i="9"/>
  <c r="AL487" i="9" s="1"/>
  <c r="AM487" i="9" s="1"/>
  <c r="AN487" i="9" s="1"/>
  <c r="AO487" i="9" s="1"/>
  <c r="AP487" i="9" s="1"/>
  <c r="AQ487" i="9" s="1"/>
  <c r="AF487" i="9"/>
  <c r="AG487" i="9" s="1"/>
  <c r="AH487" i="9" s="1"/>
  <c r="AI487" i="9" s="1"/>
  <c r="AJ487" i="9" s="1"/>
  <c r="AE487" i="9"/>
  <c r="AD487" i="9"/>
  <c r="AG486" i="9"/>
  <c r="AH486" i="9" s="1"/>
  <c r="AI486" i="9" s="1"/>
  <c r="AJ486" i="9" s="1"/>
  <c r="AK486" i="9" s="1"/>
  <c r="AL486" i="9" s="1"/>
  <c r="AM486" i="9" s="1"/>
  <c r="AN486" i="9" s="1"/>
  <c r="AO486" i="9" s="1"/>
  <c r="AP486" i="9" s="1"/>
  <c r="AQ486" i="9" s="1"/>
  <c r="AE486" i="9"/>
  <c r="AF486" i="9" s="1"/>
  <c r="AD486" i="9"/>
  <c r="AD485" i="9"/>
  <c r="AE485" i="9" s="1"/>
  <c r="AF485" i="9" s="1"/>
  <c r="AG485" i="9" s="1"/>
  <c r="AH485" i="9" s="1"/>
  <c r="AI485" i="9" s="1"/>
  <c r="AJ485" i="9" s="1"/>
  <c r="AK485" i="9" s="1"/>
  <c r="AL485" i="9" s="1"/>
  <c r="AM485" i="9" s="1"/>
  <c r="AN485" i="9" s="1"/>
  <c r="AO485" i="9" s="1"/>
  <c r="AP485" i="9" s="1"/>
  <c r="AQ485" i="9" s="1"/>
  <c r="AD484" i="9"/>
  <c r="AE484" i="9" s="1"/>
  <c r="AF484" i="9" s="1"/>
  <c r="AG484" i="9" s="1"/>
  <c r="AH484" i="9" s="1"/>
  <c r="AI484" i="9" s="1"/>
  <c r="AJ484" i="9" s="1"/>
  <c r="AK484" i="9" s="1"/>
  <c r="AL484" i="9" s="1"/>
  <c r="AM484" i="9" s="1"/>
  <c r="AN484" i="9" s="1"/>
  <c r="AO484" i="9" s="1"/>
  <c r="AP484" i="9" s="1"/>
  <c r="AQ484" i="9" s="1"/>
  <c r="AD483" i="9"/>
  <c r="AE483" i="9" s="1"/>
  <c r="AF483" i="9" s="1"/>
  <c r="AG483" i="9" s="1"/>
  <c r="AH483" i="9" s="1"/>
  <c r="AI483" i="9" s="1"/>
  <c r="AJ483" i="9" s="1"/>
  <c r="AK483" i="9" s="1"/>
  <c r="AL483" i="9" s="1"/>
  <c r="AM483" i="9" s="1"/>
  <c r="AN483" i="9" s="1"/>
  <c r="AO483" i="9" s="1"/>
  <c r="AP483" i="9" s="1"/>
  <c r="AQ483" i="9" s="1"/>
  <c r="AD482" i="9"/>
  <c r="AE482" i="9" s="1"/>
  <c r="AF482" i="9" s="1"/>
  <c r="AG482" i="9" s="1"/>
  <c r="AH482" i="9" s="1"/>
  <c r="AI482" i="9" s="1"/>
  <c r="AJ482" i="9" s="1"/>
  <c r="AK482" i="9" s="1"/>
  <c r="AL482" i="9" s="1"/>
  <c r="AM482" i="9" s="1"/>
  <c r="AN482" i="9" s="1"/>
  <c r="AO482" i="9" s="1"/>
  <c r="AP482" i="9" s="1"/>
  <c r="AQ482" i="9" s="1"/>
  <c r="AD481" i="9"/>
  <c r="AE481" i="9" s="1"/>
  <c r="AF481" i="9" s="1"/>
  <c r="AG481" i="9" s="1"/>
  <c r="AH481" i="9" s="1"/>
  <c r="AI481" i="9" s="1"/>
  <c r="AJ481" i="9" s="1"/>
  <c r="AK481" i="9" s="1"/>
  <c r="AL481" i="9" s="1"/>
  <c r="AM481" i="9" s="1"/>
  <c r="AN481" i="9" s="1"/>
  <c r="AO481" i="9" s="1"/>
  <c r="AP481" i="9" s="1"/>
  <c r="AQ481" i="9" s="1"/>
  <c r="AE480" i="9"/>
  <c r="AF480" i="9" s="1"/>
  <c r="AG480" i="9" s="1"/>
  <c r="AH480" i="9" s="1"/>
  <c r="AI480" i="9" s="1"/>
  <c r="AJ480" i="9" s="1"/>
  <c r="AK480" i="9" s="1"/>
  <c r="AL480" i="9" s="1"/>
  <c r="AM480" i="9" s="1"/>
  <c r="AN480" i="9" s="1"/>
  <c r="AO480" i="9" s="1"/>
  <c r="AP480" i="9" s="1"/>
  <c r="AQ480" i="9" s="1"/>
  <c r="AD480" i="9"/>
  <c r="AE479" i="9"/>
  <c r="AF479" i="9" s="1"/>
  <c r="AG479" i="9" s="1"/>
  <c r="AH479" i="9" s="1"/>
  <c r="AI479" i="9" s="1"/>
  <c r="AJ479" i="9" s="1"/>
  <c r="AK479" i="9" s="1"/>
  <c r="AL479" i="9" s="1"/>
  <c r="AM479" i="9" s="1"/>
  <c r="AN479" i="9" s="1"/>
  <c r="AO479" i="9" s="1"/>
  <c r="AP479" i="9" s="1"/>
  <c r="AQ479" i="9" s="1"/>
  <c r="AD479" i="9"/>
  <c r="AG478" i="9"/>
  <c r="AH478" i="9" s="1"/>
  <c r="AI478" i="9" s="1"/>
  <c r="AJ478" i="9" s="1"/>
  <c r="AK478" i="9" s="1"/>
  <c r="AL478" i="9" s="1"/>
  <c r="AM478" i="9" s="1"/>
  <c r="AN478" i="9" s="1"/>
  <c r="AO478" i="9" s="1"/>
  <c r="AP478" i="9" s="1"/>
  <c r="AQ478" i="9" s="1"/>
  <c r="AE478" i="9"/>
  <c r="AF478" i="9" s="1"/>
  <c r="AD478" i="9"/>
  <c r="AD477" i="9"/>
  <c r="AE477" i="9" s="1"/>
  <c r="AF477" i="9" s="1"/>
  <c r="AG477" i="9" s="1"/>
  <c r="AH477" i="9" s="1"/>
  <c r="AI477" i="9" s="1"/>
  <c r="AJ477" i="9" s="1"/>
  <c r="AK477" i="9" s="1"/>
  <c r="AL477" i="9" s="1"/>
  <c r="AM477" i="9" s="1"/>
  <c r="AN477" i="9" s="1"/>
  <c r="AO477" i="9" s="1"/>
  <c r="AP477" i="9" s="1"/>
  <c r="AQ477" i="9" s="1"/>
  <c r="AD476" i="9"/>
  <c r="AE476" i="9" s="1"/>
  <c r="AF476" i="9" s="1"/>
  <c r="AG476" i="9" s="1"/>
  <c r="AH476" i="9" s="1"/>
  <c r="AI476" i="9" s="1"/>
  <c r="AJ476" i="9" s="1"/>
  <c r="AK476" i="9" s="1"/>
  <c r="AL476" i="9" s="1"/>
  <c r="AM476" i="9" s="1"/>
  <c r="AN476" i="9" s="1"/>
  <c r="AO476" i="9" s="1"/>
  <c r="AP476" i="9" s="1"/>
  <c r="AQ476" i="9" s="1"/>
  <c r="AD475" i="9"/>
  <c r="AE475" i="9" s="1"/>
  <c r="AF475" i="9" s="1"/>
  <c r="AG475" i="9" s="1"/>
  <c r="AH475" i="9" s="1"/>
  <c r="AI475" i="9" s="1"/>
  <c r="AJ475" i="9" s="1"/>
  <c r="AK475" i="9" s="1"/>
  <c r="AL475" i="9" s="1"/>
  <c r="AM475" i="9" s="1"/>
  <c r="AN475" i="9" s="1"/>
  <c r="AO475" i="9" s="1"/>
  <c r="AP475" i="9" s="1"/>
  <c r="AQ475" i="9" s="1"/>
  <c r="AD474" i="9"/>
  <c r="AE474" i="9" s="1"/>
  <c r="AF474" i="9" s="1"/>
  <c r="AG474" i="9" s="1"/>
  <c r="AH474" i="9" s="1"/>
  <c r="AI474" i="9" s="1"/>
  <c r="AJ474" i="9" s="1"/>
  <c r="AK474" i="9" s="1"/>
  <c r="AL474" i="9" s="1"/>
  <c r="AM474" i="9" s="1"/>
  <c r="AN474" i="9" s="1"/>
  <c r="AO474" i="9" s="1"/>
  <c r="AP474" i="9" s="1"/>
  <c r="AQ474" i="9" s="1"/>
  <c r="AI473" i="9"/>
  <c r="AJ473" i="9" s="1"/>
  <c r="AK473" i="9" s="1"/>
  <c r="AL473" i="9" s="1"/>
  <c r="AM473" i="9" s="1"/>
  <c r="AN473" i="9" s="1"/>
  <c r="AO473" i="9" s="1"/>
  <c r="AP473" i="9" s="1"/>
  <c r="AQ473" i="9" s="1"/>
  <c r="AD473" i="9"/>
  <c r="AE473" i="9" s="1"/>
  <c r="AF473" i="9" s="1"/>
  <c r="AG473" i="9" s="1"/>
  <c r="AH473" i="9" s="1"/>
  <c r="AE472" i="9"/>
  <c r="AF472" i="9" s="1"/>
  <c r="AG472" i="9" s="1"/>
  <c r="AH472" i="9" s="1"/>
  <c r="AI472" i="9" s="1"/>
  <c r="AJ472" i="9" s="1"/>
  <c r="AK472" i="9" s="1"/>
  <c r="AL472" i="9" s="1"/>
  <c r="AM472" i="9" s="1"/>
  <c r="AN472" i="9" s="1"/>
  <c r="AO472" i="9" s="1"/>
  <c r="AP472" i="9" s="1"/>
  <c r="AQ472" i="9" s="1"/>
  <c r="AD472" i="9"/>
  <c r="AF471" i="9"/>
  <c r="AG471" i="9" s="1"/>
  <c r="AH471" i="9" s="1"/>
  <c r="AI471" i="9" s="1"/>
  <c r="AJ471" i="9" s="1"/>
  <c r="AK471" i="9" s="1"/>
  <c r="AL471" i="9" s="1"/>
  <c r="AM471" i="9" s="1"/>
  <c r="AN471" i="9" s="1"/>
  <c r="AO471" i="9" s="1"/>
  <c r="AP471" i="9" s="1"/>
  <c r="AQ471" i="9" s="1"/>
  <c r="AE471" i="9"/>
  <c r="AD471" i="9"/>
  <c r="AG470" i="9"/>
  <c r="AH470" i="9" s="1"/>
  <c r="AI470" i="9" s="1"/>
  <c r="AJ470" i="9" s="1"/>
  <c r="AK470" i="9" s="1"/>
  <c r="AL470" i="9" s="1"/>
  <c r="AM470" i="9" s="1"/>
  <c r="AN470" i="9" s="1"/>
  <c r="AO470" i="9" s="1"/>
  <c r="AP470" i="9" s="1"/>
  <c r="AQ470" i="9" s="1"/>
  <c r="AE470" i="9"/>
  <c r="AF470" i="9" s="1"/>
  <c r="AD470" i="9"/>
  <c r="AD469" i="9"/>
  <c r="AE469" i="9" s="1"/>
  <c r="AF469" i="9" s="1"/>
  <c r="AG469" i="9" s="1"/>
  <c r="AH469" i="9" s="1"/>
  <c r="AI469" i="9" s="1"/>
  <c r="AJ469" i="9" s="1"/>
  <c r="AK469" i="9" s="1"/>
  <c r="AL469" i="9" s="1"/>
  <c r="AM469" i="9" s="1"/>
  <c r="AN469" i="9" s="1"/>
  <c r="AO469" i="9" s="1"/>
  <c r="AP469" i="9" s="1"/>
  <c r="AQ469" i="9" s="1"/>
  <c r="AD468" i="9"/>
  <c r="AE468" i="9" s="1"/>
  <c r="AF468" i="9" s="1"/>
  <c r="AG468" i="9" s="1"/>
  <c r="AH468" i="9" s="1"/>
  <c r="AI468" i="9" s="1"/>
  <c r="AJ468" i="9" s="1"/>
  <c r="AK468" i="9" s="1"/>
  <c r="AL468" i="9" s="1"/>
  <c r="AM468" i="9" s="1"/>
  <c r="AN468" i="9" s="1"/>
  <c r="AO468" i="9" s="1"/>
  <c r="AP468" i="9" s="1"/>
  <c r="AQ468" i="9" s="1"/>
  <c r="AD467" i="9"/>
  <c r="AE467" i="9" s="1"/>
  <c r="AF467" i="9" s="1"/>
  <c r="AG467" i="9" s="1"/>
  <c r="AH467" i="9" s="1"/>
  <c r="AI467" i="9" s="1"/>
  <c r="AJ467" i="9" s="1"/>
  <c r="AK467" i="9" s="1"/>
  <c r="AL467" i="9" s="1"/>
  <c r="AM467" i="9" s="1"/>
  <c r="AN467" i="9" s="1"/>
  <c r="AO467" i="9" s="1"/>
  <c r="AP467" i="9" s="1"/>
  <c r="AQ467" i="9" s="1"/>
  <c r="AD466" i="9"/>
  <c r="AE466" i="9" s="1"/>
  <c r="AF466" i="9" s="1"/>
  <c r="AG466" i="9" s="1"/>
  <c r="AH466" i="9" s="1"/>
  <c r="AI466" i="9" s="1"/>
  <c r="AJ466" i="9" s="1"/>
  <c r="AK466" i="9" s="1"/>
  <c r="AL466" i="9" s="1"/>
  <c r="AM466" i="9" s="1"/>
  <c r="AN466" i="9" s="1"/>
  <c r="AO466" i="9" s="1"/>
  <c r="AP466" i="9" s="1"/>
  <c r="AQ466" i="9" s="1"/>
  <c r="AD465" i="9"/>
  <c r="AE465" i="9" s="1"/>
  <c r="AF465" i="9" s="1"/>
  <c r="AG465" i="9" s="1"/>
  <c r="AH465" i="9" s="1"/>
  <c r="AI465" i="9" s="1"/>
  <c r="AJ465" i="9" s="1"/>
  <c r="AK465" i="9" s="1"/>
  <c r="AL465" i="9" s="1"/>
  <c r="AM465" i="9" s="1"/>
  <c r="AN465" i="9" s="1"/>
  <c r="AO465" i="9" s="1"/>
  <c r="AP465" i="9" s="1"/>
  <c r="AQ465" i="9" s="1"/>
  <c r="AE464" i="9"/>
  <c r="AF464" i="9" s="1"/>
  <c r="AG464" i="9" s="1"/>
  <c r="AH464" i="9" s="1"/>
  <c r="AI464" i="9" s="1"/>
  <c r="AJ464" i="9" s="1"/>
  <c r="AK464" i="9" s="1"/>
  <c r="AL464" i="9" s="1"/>
  <c r="AM464" i="9" s="1"/>
  <c r="AN464" i="9" s="1"/>
  <c r="AO464" i="9" s="1"/>
  <c r="AP464" i="9" s="1"/>
  <c r="AQ464" i="9" s="1"/>
  <c r="AD464" i="9"/>
  <c r="AF463" i="9"/>
  <c r="AG463" i="9" s="1"/>
  <c r="AH463" i="9" s="1"/>
  <c r="AI463" i="9" s="1"/>
  <c r="AJ463" i="9" s="1"/>
  <c r="AK463" i="9" s="1"/>
  <c r="AL463" i="9" s="1"/>
  <c r="AM463" i="9" s="1"/>
  <c r="AN463" i="9" s="1"/>
  <c r="AO463" i="9" s="1"/>
  <c r="AP463" i="9" s="1"/>
  <c r="AQ463" i="9" s="1"/>
  <c r="AE463" i="9"/>
  <c r="AD463" i="9"/>
  <c r="AE462" i="9"/>
  <c r="AF462" i="9" s="1"/>
  <c r="AG462" i="9" s="1"/>
  <c r="AH462" i="9" s="1"/>
  <c r="AI462" i="9" s="1"/>
  <c r="AJ462" i="9" s="1"/>
  <c r="AK462" i="9" s="1"/>
  <c r="AL462" i="9" s="1"/>
  <c r="AM462" i="9" s="1"/>
  <c r="AN462" i="9" s="1"/>
  <c r="AO462" i="9" s="1"/>
  <c r="AP462" i="9" s="1"/>
  <c r="AQ462" i="9" s="1"/>
  <c r="AD462" i="9"/>
  <c r="AG461" i="9"/>
  <c r="AH461" i="9" s="1"/>
  <c r="AI461" i="9" s="1"/>
  <c r="AJ461" i="9" s="1"/>
  <c r="AK461" i="9" s="1"/>
  <c r="AL461" i="9" s="1"/>
  <c r="AM461" i="9" s="1"/>
  <c r="AN461" i="9" s="1"/>
  <c r="AO461" i="9" s="1"/>
  <c r="AP461" i="9" s="1"/>
  <c r="AQ461" i="9" s="1"/>
  <c r="AD461" i="9"/>
  <c r="AE461" i="9" s="1"/>
  <c r="AF461" i="9" s="1"/>
  <c r="AG460" i="9"/>
  <c r="AH460" i="9" s="1"/>
  <c r="AI460" i="9" s="1"/>
  <c r="AJ460" i="9" s="1"/>
  <c r="AK460" i="9" s="1"/>
  <c r="AL460" i="9" s="1"/>
  <c r="AM460" i="9" s="1"/>
  <c r="AN460" i="9" s="1"/>
  <c r="AO460" i="9" s="1"/>
  <c r="AP460" i="9" s="1"/>
  <c r="AQ460" i="9" s="1"/>
  <c r="AD460" i="9"/>
  <c r="AE460" i="9" s="1"/>
  <c r="AF460" i="9" s="1"/>
  <c r="AE459" i="9"/>
  <c r="AF459" i="9" s="1"/>
  <c r="AG459" i="9" s="1"/>
  <c r="AH459" i="9" s="1"/>
  <c r="AI459" i="9" s="1"/>
  <c r="AJ459" i="9" s="1"/>
  <c r="AK459" i="9" s="1"/>
  <c r="AL459" i="9" s="1"/>
  <c r="AM459" i="9" s="1"/>
  <c r="AN459" i="9" s="1"/>
  <c r="AO459" i="9" s="1"/>
  <c r="AP459" i="9" s="1"/>
  <c r="AQ459" i="9" s="1"/>
  <c r="AD459" i="9"/>
  <c r="AF458" i="9"/>
  <c r="AG458" i="9" s="1"/>
  <c r="AH458" i="9" s="1"/>
  <c r="AI458" i="9" s="1"/>
  <c r="AJ458" i="9" s="1"/>
  <c r="AK458" i="9" s="1"/>
  <c r="AL458" i="9" s="1"/>
  <c r="AM458" i="9" s="1"/>
  <c r="AN458" i="9" s="1"/>
  <c r="AO458" i="9" s="1"/>
  <c r="AP458" i="9" s="1"/>
  <c r="AQ458" i="9" s="1"/>
  <c r="AE458" i="9"/>
  <c r="AD458" i="9"/>
  <c r="AG457" i="9"/>
  <c r="AH457" i="9" s="1"/>
  <c r="AI457" i="9" s="1"/>
  <c r="AJ457" i="9" s="1"/>
  <c r="AK457" i="9" s="1"/>
  <c r="AL457" i="9" s="1"/>
  <c r="AM457" i="9" s="1"/>
  <c r="AN457" i="9" s="1"/>
  <c r="AO457" i="9" s="1"/>
  <c r="AP457" i="9" s="1"/>
  <c r="AQ457" i="9" s="1"/>
  <c r="AF457" i="9"/>
  <c r="AD457" i="9"/>
  <c r="AE457" i="9" s="1"/>
  <c r="AG456" i="9"/>
  <c r="AH456" i="9" s="1"/>
  <c r="AI456" i="9" s="1"/>
  <c r="AJ456" i="9" s="1"/>
  <c r="AK456" i="9" s="1"/>
  <c r="AL456" i="9" s="1"/>
  <c r="AM456" i="9" s="1"/>
  <c r="AN456" i="9" s="1"/>
  <c r="AO456" i="9" s="1"/>
  <c r="AP456" i="9" s="1"/>
  <c r="AQ456" i="9" s="1"/>
  <c r="AD456" i="9"/>
  <c r="AE456" i="9" s="1"/>
  <c r="AF456" i="9" s="1"/>
  <c r="AD455" i="9"/>
  <c r="AE455" i="9" s="1"/>
  <c r="AF455" i="9" s="1"/>
  <c r="AG455" i="9" s="1"/>
  <c r="AH455" i="9" s="1"/>
  <c r="AI455" i="9" s="1"/>
  <c r="AJ455" i="9" s="1"/>
  <c r="AK455" i="9" s="1"/>
  <c r="AL455" i="9" s="1"/>
  <c r="AM455" i="9" s="1"/>
  <c r="AN455" i="9" s="1"/>
  <c r="AO455" i="9" s="1"/>
  <c r="AP455" i="9" s="1"/>
  <c r="AQ455" i="9" s="1"/>
  <c r="AE454" i="9"/>
  <c r="AF454" i="9" s="1"/>
  <c r="AG454" i="9" s="1"/>
  <c r="AH454" i="9" s="1"/>
  <c r="AI454" i="9" s="1"/>
  <c r="AJ454" i="9" s="1"/>
  <c r="AK454" i="9" s="1"/>
  <c r="AL454" i="9" s="1"/>
  <c r="AM454" i="9" s="1"/>
  <c r="AN454" i="9" s="1"/>
  <c r="AO454" i="9" s="1"/>
  <c r="AP454" i="9" s="1"/>
  <c r="AQ454" i="9" s="1"/>
  <c r="AD454" i="9"/>
  <c r="AD453" i="9"/>
  <c r="AE453" i="9" s="1"/>
  <c r="AF453" i="9" s="1"/>
  <c r="AG453" i="9" s="1"/>
  <c r="AH453" i="9" s="1"/>
  <c r="AI453" i="9" s="1"/>
  <c r="AJ453" i="9" s="1"/>
  <c r="AK453" i="9" s="1"/>
  <c r="AL453" i="9" s="1"/>
  <c r="AM453" i="9" s="1"/>
  <c r="AN453" i="9" s="1"/>
  <c r="AO453" i="9" s="1"/>
  <c r="AP453" i="9" s="1"/>
  <c r="AQ453" i="9" s="1"/>
  <c r="AG452" i="9"/>
  <c r="AH452" i="9" s="1"/>
  <c r="AI452" i="9" s="1"/>
  <c r="AJ452" i="9" s="1"/>
  <c r="AK452" i="9" s="1"/>
  <c r="AL452" i="9" s="1"/>
  <c r="AM452" i="9" s="1"/>
  <c r="AN452" i="9" s="1"/>
  <c r="AO452" i="9" s="1"/>
  <c r="AP452" i="9" s="1"/>
  <c r="AQ452" i="9" s="1"/>
  <c r="AD452" i="9"/>
  <c r="AE452" i="9" s="1"/>
  <c r="AF452" i="9" s="1"/>
  <c r="AD451" i="9"/>
  <c r="AE451" i="9" s="1"/>
  <c r="AF451" i="9" s="1"/>
  <c r="AG451" i="9" s="1"/>
  <c r="AH451" i="9" s="1"/>
  <c r="AI451" i="9" s="1"/>
  <c r="AJ451" i="9" s="1"/>
  <c r="AK451" i="9" s="1"/>
  <c r="AL451" i="9" s="1"/>
  <c r="AM451" i="9" s="1"/>
  <c r="AN451" i="9" s="1"/>
  <c r="AO451" i="9" s="1"/>
  <c r="AP451" i="9" s="1"/>
  <c r="AQ451" i="9" s="1"/>
  <c r="AF450" i="9"/>
  <c r="AG450" i="9" s="1"/>
  <c r="AH450" i="9" s="1"/>
  <c r="AI450" i="9" s="1"/>
  <c r="AJ450" i="9" s="1"/>
  <c r="AK450" i="9" s="1"/>
  <c r="AL450" i="9" s="1"/>
  <c r="AM450" i="9" s="1"/>
  <c r="AN450" i="9" s="1"/>
  <c r="AO450" i="9" s="1"/>
  <c r="AP450" i="9" s="1"/>
  <c r="AQ450" i="9" s="1"/>
  <c r="AE450" i="9"/>
  <c r="AD450" i="9"/>
  <c r="AG449" i="9"/>
  <c r="AH449" i="9" s="1"/>
  <c r="AI449" i="9" s="1"/>
  <c r="AJ449" i="9" s="1"/>
  <c r="AK449" i="9" s="1"/>
  <c r="AL449" i="9" s="1"/>
  <c r="AM449" i="9" s="1"/>
  <c r="AN449" i="9" s="1"/>
  <c r="AO449" i="9" s="1"/>
  <c r="AP449" i="9" s="1"/>
  <c r="AQ449" i="9" s="1"/>
  <c r="AF449" i="9"/>
  <c r="AD449" i="9"/>
  <c r="AE449" i="9" s="1"/>
  <c r="AG448" i="9"/>
  <c r="AH448" i="9" s="1"/>
  <c r="AI448" i="9" s="1"/>
  <c r="AJ448" i="9" s="1"/>
  <c r="AK448" i="9" s="1"/>
  <c r="AL448" i="9" s="1"/>
  <c r="AM448" i="9" s="1"/>
  <c r="AN448" i="9" s="1"/>
  <c r="AO448" i="9" s="1"/>
  <c r="AP448" i="9" s="1"/>
  <c r="AQ448" i="9" s="1"/>
  <c r="AD448" i="9"/>
  <c r="AE448" i="9" s="1"/>
  <c r="AF448" i="9" s="1"/>
  <c r="AD447" i="9"/>
  <c r="AE447" i="9" s="1"/>
  <c r="AF447" i="9" s="1"/>
  <c r="AG447" i="9" s="1"/>
  <c r="AH447" i="9" s="1"/>
  <c r="AI447" i="9" s="1"/>
  <c r="AJ447" i="9" s="1"/>
  <c r="AK447" i="9" s="1"/>
  <c r="AL447" i="9" s="1"/>
  <c r="AM447" i="9" s="1"/>
  <c r="AN447" i="9" s="1"/>
  <c r="AO447" i="9" s="1"/>
  <c r="AP447" i="9" s="1"/>
  <c r="AQ447" i="9" s="1"/>
  <c r="AI446" i="9"/>
  <c r="AJ446" i="9" s="1"/>
  <c r="AK446" i="9" s="1"/>
  <c r="AL446" i="9" s="1"/>
  <c r="AM446" i="9" s="1"/>
  <c r="AN446" i="9" s="1"/>
  <c r="AO446" i="9" s="1"/>
  <c r="AP446" i="9" s="1"/>
  <c r="AQ446" i="9" s="1"/>
  <c r="AE446" i="9"/>
  <c r="AF446" i="9" s="1"/>
  <c r="AG446" i="9" s="1"/>
  <c r="AH446" i="9" s="1"/>
  <c r="AD446" i="9"/>
  <c r="AG445" i="9"/>
  <c r="AH445" i="9" s="1"/>
  <c r="AI445" i="9" s="1"/>
  <c r="AJ445" i="9" s="1"/>
  <c r="AK445" i="9" s="1"/>
  <c r="AL445" i="9" s="1"/>
  <c r="AM445" i="9" s="1"/>
  <c r="AN445" i="9" s="1"/>
  <c r="AO445" i="9" s="1"/>
  <c r="AP445" i="9" s="1"/>
  <c r="AQ445" i="9" s="1"/>
  <c r="AD445" i="9"/>
  <c r="AE445" i="9" s="1"/>
  <c r="AF445" i="9" s="1"/>
  <c r="AG444" i="9"/>
  <c r="AH444" i="9" s="1"/>
  <c r="AI444" i="9" s="1"/>
  <c r="AJ444" i="9" s="1"/>
  <c r="AK444" i="9" s="1"/>
  <c r="AL444" i="9" s="1"/>
  <c r="AM444" i="9" s="1"/>
  <c r="AN444" i="9" s="1"/>
  <c r="AO444" i="9" s="1"/>
  <c r="AP444" i="9" s="1"/>
  <c r="AQ444" i="9" s="1"/>
  <c r="AD444" i="9"/>
  <c r="AE444" i="9" s="1"/>
  <c r="AF444" i="9" s="1"/>
  <c r="AE443" i="9"/>
  <c r="AF443" i="9" s="1"/>
  <c r="AG443" i="9" s="1"/>
  <c r="AH443" i="9" s="1"/>
  <c r="AI443" i="9" s="1"/>
  <c r="AJ443" i="9" s="1"/>
  <c r="AK443" i="9" s="1"/>
  <c r="AL443" i="9" s="1"/>
  <c r="AM443" i="9" s="1"/>
  <c r="AN443" i="9" s="1"/>
  <c r="AO443" i="9" s="1"/>
  <c r="AP443" i="9" s="1"/>
  <c r="AQ443" i="9" s="1"/>
  <c r="AD443" i="9"/>
  <c r="AI442" i="9"/>
  <c r="AJ442" i="9" s="1"/>
  <c r="AK442" i="9" s="1"/>
  <c r="AL442" i="9" s="1"/>
  <c r="AM442" i="9" s="1"/>
  <c r="AN442" i="9" s="1"/>
  <c r="AO442" i="9" s="1"/>
  <c r="AP442" i="9" s="1"/>
  <c r="AQ442" i="9" s="1"/>
  <c r="AF442" i="9"/>
  <c r="AG442" i="9" s="1"/>
  <c r="AH442" i="9" s="1"/>
  <c r="AE442" i="9"/>
  <c r="AD442" i="9"/>
  <c r="AF441" i="9"/>
  <c r="AG441" i="9" s="1"/>
  <c r="AH441" i="9" s="1"/>
  <c r="AI441" i="9" s="1"/>
  <c r="AJ441" i="9" s="1"/>
  <c r="AK441" i="9" s="1"/>
  <c r="AL441" i="9" s="1"/>
  <c r="AM441" i="9" s="1"/>
  <c r="AN441" i="9" s="1"/>
  <c r="AO441" i="9" s="1"/>
  <c r="AP441" i="9" s="1"/>
  <c r="AQ441" i="9" s="1"/>
  <c r="AD441" i="9"/>
  <c r="AE441" i="9" s="1"/>
  <c r="AG440" i="9"/>
  <c r="AH440" i="9" s="1"/>
  <c r="AI440" i="9" s="1"/>
  <c r="AJ440" i="9" s="1"/>
  <c r="AK440" i="9" s="1"/>
  <c r="AL440" i="9" s="1"/>
  <c r="AM440" i="9" s="1"/>
  <c r="AN440" i="9" s="1"/>
  <c r="AO440" i="9" s="1"/>
  <c r="AP440" i="9" s="1"/>
  <c r="AQ440" i="9" s="1"/>
  <c r="AE440" i="9"/>
  <c r="AF440" i="9" s="1"/>
  <c r="AD440" i="9"/>
  <c r="AH439" i="9"/>
  <c r="AI439" i="9" s="1"/>
  <c r="AJ439" i="9" s="1"/>
  <c r="AK439" i="9" s="1"/>
  <c r="AL439" i="9" s="1"/>
  <c r="AM439" i="9" s="1"/>
  <c r="AN439" i="9" s="1"/>
  <c r="AO439" i="9" s="1"/>
  <c r="AP439" i="9" s="1"/>
  <c r="AQ439" i="9" s="1"/>
  <c r="AE439" i="9"/>
  <c r="AF439" i="9" s="1"/>
  <c r="AG439" i="9" s="1"/>
  <c r="AD439" i="9"/>
  <c r="AF438" i="9"/>
  <c r="AG438" i="9" s="1"/>
  <c r="AH438" i="9" s="1"/>
  <c r="AI438" i="9" s="1"/>
  <c r="AJ438" i="9" s="1"/>
  <c r="AK438" i="9" s="1"/>
  <c r="AL438" i="9" s="1"/>
  <c r="AM438" i="9" s="1"/>
  <c r="AN438" i="9" s="1"/>
  <c r="AO438" i="9" s="1"/>
  <c r="AP438" i="9" s="1"/>
  <c r="AQ438" i="9" s="1"/>
  <c r="AE438" i="9"/>
  <c r="AD438" i="9"/>
  <c r="AG437" i="9"/>
  <c r="AH437" i="9" s="1"/>
  <c r="AI437" i="9" s="1"/>
  <c r="AJ437" i="9" s="1"/>
  <c r="AK437" i="9" s="1"/>
  <c r="AL437" i="9" s="1"/>
  <c r="AM437" i="9" s="1"/>
  <c r="AN437" i="9" s="1"/>
  <c r="AO437" i="9" s="1"/>
  <c r="AP437" i="9" s="1"/>
  <c r="AQ437" i="9" s="1"/>
  <c r="AD437" i="9"/>
  <c r="AE437" i="9" s="1"/>
  <c r="AF437" i="9" s="1"/>
  <c r="AH436" i="9"/>
  <c r="AI436" i="9" s="1"/>
  <c r="AJ436" i="9" s="1"/>
  <c r="AK436" i="9" s="1"/>
  <c r="AL436" i="9" s="1"/>
  <c r="AM436" i="9" s="1"/>
  <c r="AN436" i="9" s="1"/>
  <c r="AO436" i="9" s="1"/>
  <c r="AP436" i="9" s="1"/>
  <c r="AQ436" i="9" s="1"/>
  <c r="AD436" i="9"/>
  <c r="AE436" i="9" s="1"/>
  <c r="AF436" i="9" s="1"/>
  <c r="AG436" i="9" s="1"/>
  <c r="AE435" i="9"/>
  <c r="AF435" i="9" s="1"/>
  <c r="AG435" i="9" s="1"/>
  <c r="AH435" i="9" s="1"/>
  <c r="AI435" i="9" s="1"/>
  <c r="AJ435" i="9" s="1"/>
  <c r="AK435" i="9" s="1"/>
  <c r="AL435" i="9" s="1"/>
  <c r="AM435" i="9" s="1"/>
  <c r="AN435" i="9" s="1"/>
  <c r="AO435" i="9" s="1"/>
  <c r="AP435" i="9" s="1"/>
  <c r="AQ435" i="9" s="1"/>
  <c r="AD435" i="9"/>
  <c r="AE434" i="9"/>
  <c r="AF434" i="9" s="1"/>
  <c r="AG434" i="9" s="1"/>
  <c r="AH434" i="9" s="1"/>
  <c r="AI434" i="9" s="1"/>
  <c r="AJ434" i="9" s="1"/>
  <c r="AK434" i="9" s="1"/>
  <c r="AL434" i="9" s="1"/>
  <c r="AM434" i="9" s="1"/>
  <c r="AN434" i="9" s="1"/>
  <c r="AO434" i="9" s="1"/>
  <c r="AP434" i="9" s="1"/>
  <c r="AQ434" i="9" s="1"/>
  <c r="AD434" i="9"/>
  <c r="AG433" i="9"/>
  <c r="AH433" i="9" s="1"/>
  <c r="AI433" i="9" s="1"/>
  <c r="AJ433" i="9" s="1"/>
  <c r="AK433" i="9" s="1"/>
  <c r="AL433" i="9" s="1"/>
  <c r="AM433" i="9" s="1"/>
  <c r="AN433" i="9" s="1"/>
  <c r="AO433" i="9" s="1"/>
  <c r="AP433" i="9" s="1"/>
  <c r="AQ433" i="9" s="1"/>
  <c r="AD433" i="9"/>
  <c r="AE433" i="9" s="1"/>
  <c r="AF433" i="9" s="1"/>
  <c r="AE432" i="9"/>
  <c r="AF432" i="9" s="1"/>
  <c r="AG432" i="9" s="1"/>
  <c r="AH432" i="9" s="1"/>
  <c r="AI432" i="9" s="1"/>
  <c r="AJ432" i="9" s="1"/>
  <c r="AK432" i="9" s="1"/>
  <c r="AL432" i="9" s="1"/>
  <c r="AM432" i="9" s="1"/>
  <c r="AN432" i="9" s="1"/>
  <c r="AO432" i="9" s="1"/>
  <c r="AP432" i="9" s="1"/>
  <c r="AQ432" i="9" s="1"/>
  <c r="AD432" i="9"/>
  <c r="AE431" i="9"/>
  <c r="AF431" i="9" s="1"/>
  <c r="AG431" i="9" s="1"/>
  <c r="AH431" i="9" s="1"/>
  <c r="AI431" i="9" s="1"/>
  <c r="AJ431" i="9" s="1"/>
  <c r="AK431" i="9" s="1"/>
  <c r="AL431" i="9" s="1"/>
  <c r="AM431" i="9" s="1"/>
  <c r="AN431" i="9" s="1"/>
  <c r="AO431" i="9" s="1"/>
  <c r="AP431" i="9" s="1"/>
  <c r="AQ431" i="9" s="1"/>
  <c r="AD431" i="9"/>
  <c r="AF430" i="9"/>
  <c r="AG430" i="9" s="1"/>
  <c r="AH430" i="9" s="1"/>
  <c r="AI430" i="9" s="1"/>
  <c r="AJ430" i="9" s="1"/>
  <c r="AK430" i="9" s="1"/>
  <c r="AL430" i="9" s="1"/>
  <c r="AM430" i="9" s="1"/>
  <c r="AN430" i="9" s="1"/>
  <c r="AO430" i="9" s="1"/>
  <c r="AP430" i="9" s="1"/>
  <c r="AQ430" i="9" s="1"/>
  <c r="AE430" i="9"/>
  <c r="AD430" i="9"/>
  <c r="AG429" i="9"/>
  <c r="AH429" i="9" s="1"/>
  <c r="AI429" i="9" s="1"/>
  <c r="AJ429" i="9" s="1"/>
  <c r="AK429" i="9" s="1"/>
  <c r="AL429" i="9" s="1"/>
  <c r="AM429" i="9" s="1"/>
  <c r="AN429" i="9" s="1"/>
  <c r="AO429" i="9" s="1"/>
  <c r="AP429" i="9" s="1"/>
  <c r="AQ429" i="9" s="1"/>
  <c r="AF429" i="9"/>
  <c r="AD429" i="9"/>
  <c r="AE429" i="9" s="1"/>
  <c r="AD428" i="9"/>
  <c r="AE428" i="9" s="1"/>
  <c r="AF428" i="9" s="1"/>
  <c r="AG428" i="9" s="1"/>
  <c r="AH428" i="9" s="1"/>
  <c r="AI428" i="9" s="1"/>
  <c r="AJ428" i="9" s="1"/>
  <c r="AK428" i="9" s="1"/>
  <c r="AL428" i="9" s="1"/>
  <c r="AM428" i="9" s="1"/>
  <c r="AN428" i="9" s="1"/>
  <c r="AO428" i="9" s="1"/>
  <c r="AP428" i="9" s="1"/>
  <c r="AQ428" i="9" s="1"/>
  <c r="AF427" i="9"/>
  <c r="AG427" i="9" s="1"/>
  <c r="AH427" i="9" s="1"/>
  <c r="AI427" i="9" s="1"/>
  <c r="AJ427" i="9" s="1"/>
  <c r="AK427" i="9" s="1"/>
  <c r="AL427" i="9" s="1"/>
  <c r="AM427" i="9" s="1"/>
  <c r="AN427" i="9" s="1"/>
  <c r="AO427" i="9" s="1"/>
  <c r="AP427" i="9" s="1"/>
  <c r="AQ427" i="9" s="1"/>
  <c r="AE427" i="9"/>
  <c r="AD427" i="9"/>
  <c r="AE426" i="9"/>
  <c r="AF426" i="9" s="1"/>
  <c r="AG426" i="9" s="1"/>
  <c r="AH426" i="9" s="1"/>
  <c r="AI426" i="9" s="1"/>
  <c r="AJ426" i="9" s="1"/>
  <c r="AK426" i="9" s="1"/>
  <c r="AL426" i="9" s="1"/>
  <c r="AM426" i="9" s="1"/>
  <c r="AN426" i="9" s="1"/>
  <c r="AO426" i="9" s="1"/>
  <c r="AP426" i="9" s="1"/>
  <c r="AQ426" i="9" s="1"/>
  <c r="AD426" i="9"/>
  <c r="AD425" i="9"/>
  <c r="AE425" i="9" s="1"/>
  <c r="AF425" i="9" s="1"/>
  <c r="AG425" i="9" s="1"/>
  <c r="AH425" i="9" s="1"/>
  <c r="AI425" i="9" s="1"/>
  <c r="AJ425" i="9" s="1"/>
  <c r="AK425" i="9" s="1"/>
  <c r="AL425" i="9" s="1"/>
  <c r="AM425" i="9" s="1"/>
  <c r="AN425" i="9" s="1"/>
  <c r="AO425" i="9" s="1"/>
  <c r="AP425" i="9" s="1"/>
  <c r="AQ425" i="9" s="1"/>
  <c r="AG424" i="9"/>
  <c r="AH424" i="9" s="1"/>
  <c r="AI424" i="9" s="1"/>
  <c r="AJ424" i="9" s="1"/>
  <c r="AK424" i="9" s="1"/>
  <c r="AL424" i="9" s="1"/>
  <c r="AM424" i="9" s="1"/>
  <c r="AN424" i="9" s="1"/>
  <c r="AO424" i="9" s="1"/>
  <c r="AP424" i="9" s="1"/>
  <c r="AQ424" i="9" s="1"/>
  <c r="AD424" i="9"/>
  <c r="AE424" i="9" s="1"/>
  <c r="AF424" i="9" s="1"/>
  <c r="AF423" i="9"/>
  <c r="AG423" i="9" s="1"/>
  <c r="AH423" i="9" s="1"/>
  <c r="AI423" i="9" s="1"/>
  <c r="AJ423" i="9" s="1"/>
  <c r="AK423" i="9" s="1"/>
  <c r="AL423" i="9" s="1"/>
  <c r="AM423" i="9" s="1"/>
  <c r="AN423" i="9" s="1"/>
  <c r="AO423" i="9" s="1"/>
  <c r="AP423" i="9" s="1"/>
  <c r="AQ423" i="9" s="1"/>
  <c r="AE423" i="9"/>
  <c r="AD423" i="9"/>
  <c r="AE422" i="9"/>
  <c r="AF422" i="9" s="1"/>
  <c r="AG422" i="9" s="1"/>
  <c r="AH422" i="9" s="1"/>
  <c r="AI422" i="9" s="1"/>
  <c r="AJ422" i="9" s="1"/>
  <c r="AK422" i="9" s="1"/>
  <c r="AL422" i="9" s="1"/>
  <c r="AM422" i="9" s="1"/>
  <c r="AN422" i="9" s="1"/>
  <c r="AO422" i="9" s="1"/>
  <c r="AP422" i="9" s="1"/>
  <c r="AQ422" i="9" s="1"/>
  <c r="AD422" i="9"/>
  <c r="AD421" i="9"/>
  <c r="AE421" i="9" s="1"/>
  <c r="AF421" i="9" s="1"/>
  <c r="AG421" i="9" s="1"/>
  <c r="AH421" i="9" s="1"/>
  <c r="AI421" i="9" s="1"/>
  <c r="AJ421" i="9" s="1"/>
  <c r="AK421" i="9" s="1"/>
  <c r="AL421" i="9" s="1"/>
  <c r="AM421" i="9" s="1"/>
  <c r="AN421" i="9" s="1"/>
  <c r="AO421" i="9" s="1"/>
  <c r="AP421" i="9" s="1"/>
  <c r="AQ421" i="9" s="1"/>
  <c r="AG420" i="9"/>
  <c r="AH420" i="9" s="1"/>
  <c r="AI420" i="9" s="1"/>
  <c r="AJ420" i="9" s="1"/>
  <c r="AK420" i="9" s="1"/>
  <c r="AL420" i="9" s="1"/>
  <c r="AM420" i="9" s="1"/>
  <c r="AN420" i="9" s="1"/>
  <c r="AO420" i="9" s="1"/>
  <c r="AP420" i="9" s="1"/>
  <c r="AQ420" i="9" s="1"/>
  <c r="AD420" i="9"/>
  <c r="AE420" i="9" s="1"/>
  <c r="AF420" i="9" s="1"/>
  <c r="AI419" i="9"/>
  <c r="AJ419" i="9" s="1"/>
  <c r="AK419" i="9" s="1"/>
  <c r="AL419" i="9" s="1"/>
  <c r="AM419" i="9" s="1"/>
  <c r="AN419" i="9" s="1"/>
  <c r="AO419" i="9" s="1"/>
  <c r="AP419" i="9" s="1"/>
  <c r="AQ419" i="9" s="1"/>
  <c r="AF419" i="9"/>
  <c r="AG419" i="9" s="1"/>
  <c r="AH419" i="9" s="1"/>
  <c r="AE419" i="9"/>
  <c r="AD419" i="9"/>
  <c r="AG418" i="9"/>
  <c r="AH418" i="9" s="1"/>
  <c r="AI418" i="9" s="1"/>
  <c r="AJ418" i="9" s="1"/>
  <c r="AK418" i="9" s="1"/>
  <c r="AL418" i="9" s="1"/>
  <c r="AM418" i="9" s="1"/>
  <c r="AN418" i="9" s="1"/>
  <c r="AO418" i="9" s="1"/>
  <c r="AP418" i="9" s="1"/>
  <c r="AQ418" i="9" s="1"/>
  <c r="AE418" i="9"/>
  <c r="AF418" i="9" s="1"/>
  <c r="AD418" i="9"/>
  <c r="AF417" i="9"/>
  <c r="AG417" i="9" s="1"/>
  <c r="AH417" i="9" s="1"/>
  <c r="AI417" i="9" s="1"/>
  <c r="AJ417" i="9" s="1"/>
  <c r="AK417" i="9" s="1"/>
  <c r="AL417" i="9" s="1"/>
  <c r="AM417" i="9" s="1"/>
  <c r="AN417" i="9" s="1"/>
  <c r="AO417" i="9" s="1"/>
  <c r="AP417" i="9" s="1"/>
  <c r="AQ417" i="9" s="1"/>
  <c r="AD417" i="9"/>
  <c r="AE417" i="9" s="1"/>
  <c r="AG416" i="9"/>
  <c r="AH416" i="9" s="1"/>
  <c r="AI416" i="9" s="1"/>
  <c r="AJ416" i="9" s="1"/>
  <c r="AK416" i="9" s="1"/>
  <c r="AL416" i="9" s="1"/>
  <c r="AM416" i="9" s="1"/>
  <c r="AN416" i="9" s="1"/>
  <c r="AO416" i="9" s="1"/>
  <c r="AP416" i="9" s="1"/>
  <c r="AQ416" i="9" s="1"/>
  <c r="AD416" i="9"/>
  <c r="AE416" i="9" s="1"/>
  <c r="AF416" i="9" s="1"/>
  <c r="AF415" i="9"/>
  <c r="AG415" i="9" s="1"/>
  <c r="AH415" i="9" s="1"/>
  <c r="AI415" i="9" s="1"/>
  <c r="AJ415" i="9" s="1"/>
  <c r="AK415" i="9" s="1"/>
  <c r="AL415" i="9" s="1"/>
  <c r="AM415" i="9" s="1"/>
  <c r="AN415" i="9" s="1"/>
  <c r="AO415" i="9" s="1"/>
  <c r="AP415" i="9" s="1"/>
  <c r="AQ415" i="9" s="1"/>
  <c r="AE415" i="9"/>
  <c r="AD415" i="9"/>
  <c r="AG414" i="9"/>
  <c r="AH414" i="9" s="1"/>
  <c r="AI414" i="9" s="1"/>
  <c r="AJ414" i="9" s="1"/>
  <c r="AK414" i="9" s="1"/>
  <c r="AL414" i="9" s="1"/>
  <c r="AM414" i="9" s="1"/>
  <c r="AN414" i="9" s="1"/>
  <c r="AO414" i="9" s="1"/>
  <c r="AP414" i="9" s="1"/>
  <c r="AQ414" i="9" s="1"/>
  <c r="AE414" i="9"/>
  <c r="AF414" i="9" s="1"/>
  <c r="AD414" i="9"/>
  <c r="AF413" i="9"/>
  <c r="AG413" i="9" s="1"/>
  <c r="AH413" i="9" s="1"/>
  <c r="AI413" i="9" s="1"/>
  <c r="AJ413" i="9" s="1"/>
  <c r="AK413" i="9" s="1"/>
  <c r="AL413" i="9" s="1"/>
  <c r="AM413" i="9" s="1"/>
  <c r="AN413" i="9" s="1"/>
  <c r="AO413" i="9" s="1"/>
  <c r="AP413" i="9" s="1"/>
  <c r="AQ413" i="9" s="1"/>
  <c r="AD413" i="9"/>
  <c r="AE413" i="9" s="1"/>
  <c r="AH412" i="9"/>
  <c r="AI412" i="9" s="1"/>
  <c r="AJ412" i="9" s="1"/>
  <c r="AK412" i="9" s="1"/>
  <c r="AL412" i="9" s="1"/>
  <c r="AM412" i="9" s="1"/>
  <c r="AN412" i="9" s="1"/>
  <c r="AO412" i="9" s="1"/>
  <c r="AP412" i="9" s="1"/>
  <c r="AQ412" i="9" s="1"/>
  <c r="AG412" i="9"/>
  <c r="AD412" i="9"/>
  <c r="AE412" i="9" s="1"/>
  <c r="AF412" i="9" s="1"/>
  <c r="AE411" i="9"/>
  <c r="AF411" i="9" s="1"/>
  <c r="AG411" i="9" s="1"/>
  <c r="AH411" i="9" s="1"/>
  <c r="AI411" i="9" s="1"/>
  <c r="AJ411" i="9" s="1"/>
  <c r="AK411" i="9" s="1"/>
  <c r="AL411" i="9" s="1"/>
  <c r="AM411" i="9" s="1"/>
  <c r="AN411" i="9" s="1"/>
  <c r="AO411" i="9" s="1"/>
  <c r="AP411" i="9" s="1"/>
  <c r="AQ411" i="9" s="1"/>
  <c r="AD411" i="9"/>
  <c r="AG410" i="9"/>
  <c r="AH410" i="9" s="1"/>
  <c r="AI410" i="9" s="1"/>
  <c r="AJ410" i="9" s="1"/>
  <c r="AK410" i="9" s="1"/>
  <c r="AL410" i="9" s="1"/>
  <c r="AM410" i="9" s="1"/>
  <c r="AN410" i="9" s="1"/>
  <c r="AO410" i="9" s="1"/>
  <c r="AP410" i="9" s="1"/>
  <c r="AQ410" i="9" s="1"/>
  <c r="AE410" i="9"/>
  <c r="AF410" i="9" s="1"/>
  <c r="AD410" i="9"/>
  <c r="AF409" i="9"/>
  <c r="AG409" i="9" s="1"/>
  <c r="AH409" i="9" s="1"/>
  <c r="AI409" i="9" s="1"/>
  <c r="AJ409" i="9" s="1"/>
  <c r="AK409" i="9" s="1"/>
  <c r="AL409" i="9" s="1"/>
  <c r="AM409" i="9" s="1"/>
  <c r="AN409" i="9" s="1"/>
  <c r="AO409" i="9" s="1"/>
  <c r="AP409" i="9" s="1"/>
  <c r="AQ409" i="9" s="1"/>
  <c r="AD409" i="9"/>
  <c r="AE409" i="9" s="1"/>
  <c r="AG408" i="9"/>
  <c r="AH408" i="9" s="1"/>
  <c r="AI408" i="9" s="1"/>
  <c r="AJ408" i="9" s="1"/>
  <c r="AK408" i="9" s="1"/>
  <c r="AL408" i="9" s="1"/>
  <c r="AM408" i="9" s="1"/>
  <c r="AN408" i="9" s="1"/>
  <c r="AO408" i="9" s="1"/>
  <c r="AP408" i="9" s="1"/>
  <c r="AQ408" i="9" s="1"/>
  <c r="AD408" i="9"/>
  <c r="AE408" i="9" s="1"/>
  <c r="AF408" i="9" s="1"/>
  <c r="AE407" i="9"/>
  <c r="AF407" i="9" s="1"/>
  <c r="AG407" i="9" s="1"/>
  <c r="AH407" i="9" s="1"/>
  <c r="AI407" i="9" s="1"/>
  <c r="AJ407" i="9" s="1"/>
  <c r="AK407" i="9" s="1"/>
  <c r="AL407" i="9" s="1"/>
  <c r="AM407" i="9" s="1"/>
  <c r="AN407" i="9" s="1"/>
  <c r="AO407" i="9" s="1"/>
  <c r="AP407" i="9" s="1"/>
  <c r="AQ407" i="9" s="1"/>
  <c r="AD407" i="9"/>
  <c r="AG406" i="9"/>
  <c r="AH406" i="9" s="1"/>
  <c r="AI406" i="9" s="1"/>
  <c r="AJ406" i="9" s="1"/>
  <c r="AK406" i="9" s="1"/>
  <c r="AL406" i="9" s="1"/>
  <c r="AM406" i="9" s="1"/>
  <c r="AN406" i="9" s="1"/>
  <c r="AO406" i="9" s="1"/>
  <c r="AP406" i="9" s="1"/>
  <c r="AQ406" i="9" s="1"/>
  <c r="AE406" i="9"/>
  <c r="AF406" i="9" s="1"/>
  <c r="AD406" i="9"/>
  <c r="AF405" i="9"/>
  <c r="AG405" i="9" s="1"/>
  <c r="AH405" i="9" s="1"/>
  <c r="AI405" i="9" s="1"/>
  <c r="AJ405" i="9" s="1"/>
  <c r="AK405" i="9" s="1"/>
  <c r="AL405" i="9" s="1"/>
  <c r="AM405" i="9" s="1"/>
  <c r="AN405" i="9" s="1"/>
  <c r="AO405" i="9" s="1"/>
  <c r="AP405" i="9" s="1"/>
  <c r="AQ405" i="9" s="1"/>
  <c r="AD405" i="9"/>
  <c r="AE405" i="9" s="1"/>
  <c r="AD404" i="9"/>
  <c r="AE404" i="9" s="1"/>
  <c r="AF404" i="9" s="1"/>
  <c r="AG404" i="9" s="1"/>
  <c r="AH404" i="9" s="1"/>
  <c r="AI404" i="9" s="1"/>
  <c r="AJ404" i="9" s="1"/>
  <c r="AK404" i="9" s="1"/>
  <c r="AL404" i="9" s="1"/>
  <c r="AM404" i="9" s="1"/>
  <c r="AN404" i="9" s="1"/>
  <c r="AO404" i="9" s="1"/>
  <c r="AP404" i="9" s="1"/>
  <c r="AQ404" i="9" s="1"/>
  <c r="AE403" i="9"/>
  <c r="AF403" i="9" s="1"/>
  <c r="AG403" i="9" s="1"/>
  <c r="AH403" i="9" s="1"/>
  <c r="AI403" i="9" s="1"/>
  <c r="AJ403" i="9" s="1"/>
  <c r="AK403" i="9" s="1"/>
  <c r="AL403" i="9" s="1"/>
  <c r="AM403" i="9" s="1"/>
  <c r="AN403" i="9" s="1"/>
  <c r="AO403" i="9" s="1"/>
  <c r="AP403" i="9" s="1"/>
  <c r="AQ403" i="9" s="1"/>
  <c r="AD403" i="9"/>
  <c r="AG402" i="9"/>
  <c r="AH402" i="9" s="1"/>
  <c r="AI402" i="9" s="1"/>
  <c r="AJ402" i="9" s="1"/>
  <c r="AK402" i="9" s="1"/>
  <c r="AL402" i="9" s="1"/>
  <c r="AM402" i="9" s="1"/>
  <c r="AN402" i="9" s="1"/>
  <c r="AO402" i="9" s="1"/>
  <c r="AP402" i="9" s="1"/>
  <c r="AQ402" i="9" s="1"/>
  <c r="AE402" i="9"/>
  <c r="AF402" i="9" s="1"/>
  <c r="AD402" i="9"/>
  <c r="AF401" i="9"/>
  <c r="AG401" i="9" s="1"/>
  <c r="AH401" i="9" s="1"/>
  <c r="AI401" i="9" s="1"/>
  <c r="AJ401" i="9" s="1"/>
  <c r="AK401" i="9" s="1"/>
  <c r="AL401" i="9" s="1"/>
  <c r="AM401" i="9" s="1"/>
  <c r="AN401" i="9" s="1"/>
  <c r="AO401" i="9" s="1"/>
  <c r="AP401" i="9" s="1"/>
  <c r="AQ401" i="9" s="1"/>
  <c r="AD401" i="9"/>
  <c r="AE401" i="9" s="1"/>
  <c r="AD400" i="9"/>
  <c r="AE400" i="9" s="1"/>
  <c r="AF400" i="9" s="1"/>
  <c r="AG400" i="9" s="1"/>
  <c r="AH400" i="9" s="1"/>
  <c r="AI400" i="9" s="1"/>
  <c r="AJ400" i="9" s="1"/>
  <c r="AK400" i="9" s="1"/>
  <c r="AL400" i="9" s="1"/>
  <c r="AM400" i="9" s="1"/>
  <c r="AN400" i="9" s="1"/>
  <c r="AO400" i="9" s="1"/>
  <c r="AP400" i="9" s="1"/>
  <c r="AQ400" i="9" s="1"/>
  <c r="AG399" i="9"/>
  <c r="AH399" i="9" s="1"/>
  <c r="AI399" i="9" s="1"/>
  <c r="AJ399" i="9" s="1"/>
  <c r="AK399" i="9" s="1"/>
  <c r="AL399" i="9" s="1"/>
  <c r="AM399" i="9" s="1"/>
  <c r="AN399" i="9" s="1"/>
  <c r="AO399" i="9" s="1"/>
  <c r="AP399" i="9" s="1"/>
  <c r="AQ399" i="9" s="1"/>
  <c r="AF399" i="9"/>
  <c r="AD399" i="9"/>
  <c r="AE399" i="9" s="1"/>
  <c r="AF398" i="9"/>
  <c r="AG398" i="9" s="1"/>
  <c r="AH398" i="9" s="1"/>
  <c r="AI398" i="9" s="1"/>
  <c r="AJ398" i="9" s="1"/>
  <c r="AK398" i="9" s="1"/>
  <c r="AL398" i="9" s="1"/>
  <c r="AM398" i="9" s="1"/>
  <c r="AN398" i="9" s="1"/>
  <c r="AO398" i="9" s="1"/>
  <c r="AP398" i="9" s="1"/>
  <c r="AQ398" i="9" s="1"/>
  <c r="AD398" i="9"/>
  <c r="AE398" i="9" s="1"/>
  <c r="AF397" i="9"/>
  <c r="AG397" i="9" s="1"/>
  <c r="AH397" i="9" s="1"/>
  <c r="AI397" i="9" s="1"/>
  <c r="AJ397" i="9" s="1"/>
  <c r="AK397" i="9" s="1"/>
  <c r="AL397" i="9" s="1"/>
  <c r="AM397" i="9" s="1"/>
  <c r="AN397" i="9" s="1"/>
  <c r="AO397" i="9" s="1"/>
  <c r="AP397" i="9" s="1"/>
  <c r="AQ397" i="9" s="1"/>
  <c r="AD397" i="9"/>
  <c r="AE397" i="9" s="1"/>
  <c r="AH396" i="9"/>
  <c r="AI396" i="9" s="1"/>
  <c r="AJ396" i="9" s="1"/>
  <c r="AK396" i="9" s="1"/>
  <c r="AL396" i="9" s="1"/>
  <c r="AM396" i="9" s="1"/>
  <c r="AN396" i="9" s="1"/>
  <c r="AO396" i="9" s="1"/>
  <c r="AP396" i="9" s="1"/>
  <c r="AQ396" i="9" s="1"/>
  <c r="AF396" i="9"/>
  <c r="AG396" i="9" s="1"/>
  <c r="AE396" i="9"/>
  <c r="AD396" i="9"/>
  <c r="AE395" i="9"/>
  <c r="AF395" i="9" s="1"/>
  <c r="AG395" i="9" s="1"/>
  <c r="AH395" i="9" s="1"/>
  <c r="AI395" i="9" s="1"/>
  <c r="AJ395" i="9" s="1"/>
  <c r="AK395" i="9" s="1"/>
  <c r="AL395" i="9" s="1"/>
  <c r="AM395" i="9" s="1"/>
  <c r="AN395" i="9" s="1"/>
  <c r="AO395" i="9" s="1"/>
  <c r="AP395" i="9" s="1"/>
  <c r="AQ395" i="9" s="1"/>
  <c r="AD395" i="9"/>
  <c r="AG394" i="9"/>
  <c r="AH394" i="9" s="1"/>
  <c r="AI394" i="9" s="1"/>
  <c r="AJ394" i="9" s="1"/>
  <c r="AK394" i="9" s="1"/>
  <c r="AL394" i="9" s="1"/>
  <c r="AM394" i="9" s="1"/>
  <c r="AN394" i="9" s="1"/>
  <c r="AO394" i="9" s="1"/>
  <c r="AP394" i="9" s="1"/>
  <c r="AQ394" i="9" s="1"/>
  <c r="AE394" i="9"/>
  <c r="AF394" i="9" s="1"/>
  <c r="AD394" i="9"/>
  <c r="AD393" i="9"/>
  <c r="AE393" i="9" s="1"/>
  <c r="AF393" i="9" s="1"/>
  <c r="AG393" i="9" s="1"/>
  <c r="AH393" i="9" s="1"/>
  <c r="AI393" i="9" s="1"/>
  <c r="AJ393" i="9" s="1"/>
  <c r="AK393" i="9" s="1"/>
  <c r="AL393" i="9" s="1"/>
  <c r="AM393" i="9" s="1"/>
  <c r="AN393" i="9" s="1"/>
  <c r="AO393" i="9" s="1"/>
  <c r="AP393" i="9" s="1"/>
  <c r="AQ393" i="9" s="1"/>
  <c r="AD392" i="9"/>
  <c r="AE392" i="9" s="1"/>
  <c r="AF392" i="9" s="1"/>
  <c r="AG392" i="9" s="1"/>
  <c r="AH392" i="9" s="1"/>
  <c r="AI392" i="9" s="1"/>
  <c r="AJ392" i="9" s="1"/>
  <c r="AK392" i="9" s="1"/>
  <c r="AL392" i="9" s="1"/>
  <c r="AM392" i="9" s="1"/>
  <c r="AN392" i="9" s="1"/>
  <c r="AO392" i="9" s="1"/>
  <c r="AP392" i="9" s="1"/>
  <c r="AQ392" i="9" s="1"/>
  <c r="AD391" i="9"/>
  <c r="AE391" i="9" s="1"/>
  <c r="AF391" i="9" s="1"/>
  <c r="AG391" i="9" s="1"/>
  <c r="AH391" i="9" s="1"/>
  <c r="AI391" i="9" s="1"/>
  <c r="AJ391" i="9" s="1"/>
  <c r="AK391" i="9" s="1"/>
  <c r="AL391" i="9" s="1"/>
  <c r="AM391" i="9" s="1"/>
  <c r="AN391" i="9" s="1"/>
  <c r="AO391" i="9" s="1"/>
  <c r="AP391" i="9" s="1"/>
  <c r="AQ391" i="9" s="1"/>
  <c r="AD390" i="9"/>
  <c r="AE390" i="9" s="1"/>
  <c r="AF390" i="9" s="1"/>
  <c r="AG390" i="9" s="1"/>
  <c r="AH390" i="9" s="1"/>
  <c r="AI390" i="9" s="1"/>
  <c r="AJ390" i="9" s="1"/>
  <c r="AK390" i="9" s="1"/>
  <c r="AL390" i="9" s="1"/>
  <c r="AM390" i="9" s="1"/>
  <c r="AN390" i="9" s="1"/>
  <c r="AO390" i="9" s="1"/>
  <c r="AP390" i="9" s="1"/>
  <c r="AQ390" i="9" s="1"/>
  <c r="AD389" i="9"/>
  <c r="AE389" i="9" s="1"/>
  <c r="AF389" i="9" s="1"/>
  <c r="AG389" i="9" s="1"/>
  <c r="AH389" i="9" s="1"/>
  <c r="AI389" i="9" s="1"/>
  <c r="AJ389" i="9" s="1"/>
  <c r="AK389" i="9" s="1"/>
  <c r="AL389" i="9" s="1"/>
  <c r="AM389" i="9" s="1"/>
  <c r="AN389" i="9" s="1"/>
  <c r="AO389" i="9" s="1"/>
  <c r="AP389" i="9" s="1"/>
  <c r="AQ389" i="9" s="1"/>
  <c r="AE388" i="9"/>
  <c r="AF388" i="9" s="1"/>
  <c r="AG388" i="9" s="1"/>
  <c r="AH388" i="9" s="1"/>
  <c r="AI388" i="9" s="1"/>
  <c r="AJ388" i="9" s="1"/>
  <c r="AK388" i="9" s="1"/>
  <c r="AL388" i="9" s="1"/>
  <c r="AM388" i="9" s="1"/>
  <c r="AN388" i="9" s="1"/>
  <c r="AO388" i="9" s="1"/>
  <c r="AP388" i="9" s="1"/>
  <c r="AQ388" i="9" s="1"/>
  <c r="AD388" i="9"/>
  <c r="AF387" i="9"/>
  <c r="AG387" i="9" s="1"/>
  <c r="AH387" i="9" s="1"/>
  <c r="AI387" i="9" s="1"/>
  <c r="AJ387" i="9" s="1"/>
  <c r="AK387" i="9" s="1"/>
  <c r="AL387" i="9" s="1"/>
  <c r="AM387" i="9" s="1"/>
  <c r="AN387" i="9" s="1"/>
  <c r="AO387" i="9" s="1"/>
  <c r="AP387" i="9" s="1"/>
  <c r="AQ387" i="9" s="1"/>
  <c r="AE387" i="9"/>
  <c r="AD387" i="9"/>
  <c r="AE386" i="9"/>
  <c r="AF386" i="9" s="1"/>
  <c r="AG386" i="9" s="1"/>
  <c r="AH386" i="9" s="1"/>
  <c r="AI386" i="9" s="1"/>
  <c r="AJ386" i="9" s="1"/>
  <c r="AK386" i="9" s="1"/>
  <c r="AL386" i="9" s="1"/>
  <c r="AM386" i="9" s="1"/>
  <c r="AN386" i="9" s="1"/>
  <c r="AO386" i="9" s="1"/>
  <c r="AP386" i="9" s="1"/>
  <c r="AQ386" i="9" s="1"/>
  <c r="AD386" i="9"/>
  <c r="AG385" i="9"/>
  <c r="AH385" i="9" s="1"/>
  <c r="AI385" i="9" s="1"/>
  <c r="AJ385" i="9" s="1"/>
  <c r="AK385" i="9" s="1"/>
  <c r="AL385" i="9" s="1"/>
  <c r="AM385" i="9" s="1"/>
  <c r="AN385" i="9" s="1"/>
  <c r="AO385" i="9" s="1"/>
  <c r="AP385" i="9" s="1"/>
  <c r="AQ385" i="9" s="1"/>
  <c r="AE385" i="9"/>
  <c r="AF385" i="9" s="1"/>
  <c r="AD385" i="9"/>
  <c r="AG384" i="9"/>
  <c r="AH384" i="9" s="1"/>
  <c r="AI384" i="9" s="1"/>
  <c r="AJ384" i="9" s="1"/>
  <c r="AK384" i="9" s="1"/>
  <c r="AL384" i="9" s="1"/>
  <c r="AM384" i="9" s="1"/>
  <c r="AN384" i="9" s="1"/>
  <c r="AO384" i="9" s="1"/>
  <c r="AP384" i="9" s="1"/>
  <c r="AQ384" i="9" s="1"/>
  <c r="AE384" i="9"/>
  <c r="AF384" i="9" s="1"/>
  <c r="AD384" i="9"/>
  <c r="AG383" i="9"/>
  <c r="AH383" i="9" s="1"/>
  <c r="AI383" i="9" s="1"/>
  <c r="AJ383" i="9" s="1"/>
  <c r="AK383" i="9" s="1"/>
  <c r="AL383" i="9" s="1"/>
  <c r="AM383" i="9" s="1"/>
  <c r="AN383" i="9" s="1"/>
  <c r="AO383" i="9" s="1"/>
  <c r="AP383" i="9" s="1"/>
  <c r="AQ383" i="9" s="1"/>
  <c r="AF383" i="9"/>
  <c r="AD383" i="9"/>
  <c r="AE383" i="9" s="1"/>
  <c r="AG382" i="9"/>
  <c r="AH382" i="9" s="1"/>
  <c r="AI382" i="9" s="1"/>
  <c r="AJ382" i="9" s="1"/>
  <c r="AK382" i="9" s="1"/>
  <c r="AL382" i="9" s="1"/>
  <c r="AM382" i="9" s="1"/>
  <c r="AN382" i="9" s="1"/>
  <c r="AO382" i="9" s="1"/>
  <c r="AP382" i="9" s="1"/>
  <c r="AQ382" i="9" s="1"/>
  <c r="AF382" i="9"/>
  <c r="AD382" i="9"/>
  <c r="AE382" i="9" s="1"/>
  <c r="AF381" i="9"/>
  <c r="AG381" i="9" s="1"/>
  <c r="AH381" i="9" s="1"/>
  <c r="AI381" i="9" s="1"/>
  <c r="AJ381" i="9" s="1"/>
  <c r="AK381" i="9" s="1"/>
  <c r="AL381" i="9" s="1"/>
  <c r="AM381" i="9" s="1"/>
  <c r="AN381" i="9" s="1"/>
  <c r="AO381" i="9" s="1"/>
  <c r="AP381" i="9" s="1"/>
  <c r="AQ381" i="9" s="1"/>
  <c r="AD381" i="9"/>
  <c r="AE381" i="9" s="1"/>
  <c r="AF380" i="9"/>
  <c r="AG380" i="9" s="1"/>
  <c r="AH380" i="9" s="1"/>
  <c r="AI380" i="9" s="1"/>
  <c r="AJ380" i="9" s="1"/>
  <c r="AK380" i="9" s="1"/>
  <c r="AL380" i="9" s="1"/>
  <c r="AM380" i="9" s="1"/>
  <c r="AN380" i="9" s="1"/>
  <c r="AO380" i="9" s="1"/>
  <c r="AP380" i="9" s="1"/>
  <c r="AQ380" i="9" s="1"/>
  <c r="AE380" i="9"/>
  <c r="AD380" i="9"/>
  <c r="AE379" i="9"/>
  <c r="AF379" i="9" s="1"/>
  <c r="AG379" i="9" s="1"/>
  <c r="AH379" i="9" s="1"/>
  <c r="AI379" i="9" s="1"/>
  <c r="AJ379" i="9" s="1"/>
  <c r="AK379" i="9" s="1"/>
  <c r="AL379" i="9" s="1"/>
  <c r="AM379" i="9" s="1"/>
  <c r="AN379" i="9" s="1"/>
  <c r="AO379" i="9" s="1"/>
  <c r="AP379" i="9" s="1"/>
  <c r="AQ379" i="9" s="1"/>
  <c r="AD379" i="9"/>
  <c r="AG378" i="9"/>
  <c r="AH378" i="9" s="1"/>
  <c r="AI378" i="9" s="1"/>
  <c r="AJ378" i="9" s="1"/>
  <c r="AK378" i="9" s="1"/>
  <c r="AL378" i="9" s="1"/>
  <c r="AM378" i="9" s="1"/>
  <c r="AN378" i="9" s="1"/>
  <c r="AO378" i="9" s="1"/>
  <c r="AP378" i="9" s="1"/>
  <c r="AQ378" i="9" s="1"/>
  <c r="AE378" i="9"/>
  <c r="AF378" i="9" s="1"/>
  <c r="AD378" i="9"/>
  <c r="AD377" i="9"/>
  <c r="AE377" i="9" s="1"/>
  <c r="AF377" i="9" s="1"/>
  <c r="AG377" i="9" s="1"/>
  <c r="AH377" i="9" s="1"/>
  <c r="AI377" i="9" s="1"/>
  <c r="AJ377" i="9" s="1"/>
  <c r="AK377" i="9" s="1"/>
  <c r="AL377" i="9" s="1"/>
  <c r="AM377" i="9" s="1"/>
  <c r="AN377" i="9" s="1"/>
  <c r="AO377" i="9" s="1"/>
  <c r="AP377" i="9" s="1"/>
  <c r="AQ377" i="9" s="1"/>
  <c r="AD376" i="9"/>
  <c r="AE376" i="9" s="1"/>
  <c r="AF376" i="9" s="1"/>
  <c r="AG376" i="9" s="1"/>
  <c r="AH376" i="9" s="1"/>
  <c r="AI376" i="9" s="1"/>
  <c r="AJ376" i="9" s="1"/>
  <c r="AK376" i="9" s="1"/>
  <c r="AL376" i="9" s="1"/>
  <c r="AM376" i="9" s="1"/>
  <c r="AN376" i="9" s="1"/>
  <c r="AO376" i="9" s="1"/>
  <c r="AP376" i="9" s="1"/>
  <c r="AQ376" i="9" s="1"/>
  <c r="AD375" i="9"/>
  <c r="AE375" i="9" s="1"/>
  <c r="AF375" i="9" s="1"/>
  <c r="AG375" i="9" s="1"/>
  <c r="AH375" i="9" s="1"/>
  <c r="AI375" i="9" s="1"/>
  <c r="AJ375" i="9" s="1"/>
  <c r="AK375" i="9" s="1"/>
  <c r="AL375" i="9" s="1"/>
  <c r="AM375" i="9" s="1"/>
  <c r="AN375" i="9" s="1"/>
  <c r="AO375" i="9" s="1"/>
  <c r="AP375" i="9" s="1"/>
  <c r="AQ375" i="9" s="1"/>
  <c r="AD374" i="9"/>
  <c r="AE374" i="9" s="1"/>
  <c r="AF374" i="9" s="1"/>
  <c r="AG374" i="9" s="1"/>
  <c r="AH374" i="9" s="1"/>
  <c r="AI374" i="9" s="1"/>
  <c r="AJ374" i="9" s="1"/>
  <c r="AK374" i="9" s="1"/>
  <c r="AL374" i="9" s="1"/>
  <c r="AM374" i="9" s="1"/>
  <c r="AN374" i="9" s="1"/>
  <c r="AO374" i="9" s="1"/>
  <c r="AP374" i="9" s="1"/>
  <c r="AQ374" i="9" s="1"/>
  <c r="AD373" i="9"/>
  <c r="AE373" i="9" s="1"/>
  <c r="AF373" i="9" s="1"/>
  <c r="AG373" i="9" s="1"/>
  <c r="AH373" i="9" s="1"/>
  <c r="AI373" i="9" s="1"/>
  <c r="AJ373" i="9" s="1"/>
  <c r="AK373" i="9" s="1"/>
  <c r="AL373" i="9" s="1"/>
  <c r="AM373" i="9" s="1"/>
  <c r="AN373" i="9" s="1"/>
  <c r="AO373" i="9" s="1"/>
  <c r="AP373" i="9" s="1"/>
  <c r="AQ373" i="9" s="1"/>
  <c r="AI372" i="9"/>
  <c r="AJ372" i="9" s="1"/>
  <c r="AK372" i="9" s="1"/>
  <c r="AL372" i="9" s="1"/>
  <c r="AM372" i="9" s="1"/>
  <c r="AN372" i="9" s="1"/>
  <c r="AO372" i="9" s="1"/>
  <c r="AP372" i="9" s="1"/>
  <c r="AQ372" i="9" s="1"/>
  <c r="AE372" i="9"/>
  <c r="AF372" i="9" s="1"/>
  <c r="AG372" i="9" s="1"/>
  <c r="AH372" i="9" s="1"/>
  <c r="AD372" i="9"/>
  <c r="AF371" i="9"/>
  <c r="AG371" i="9" s="1"/>
  <c r="AH371" i="9" s="1"/>
  <c r="AI371" i="9" s="1"/>
  <c r="AJ371" i="9" s="1"/>
  <c r="AK371" i="9" s="1"/>
  <c r="AL371" i="9" s="1"/>
  <c r="AM371" i="9" s="1"/>
  <c r="AN371" i="9" s="1"/>
  <c r="AO371" i="9" s="1"/>
  <c r="AP371" i="9" s="1"/>
  <c r="AQ371" i="9" s="1"/>
  <c r="AE371" i="9"/>
  <c r="AD371" i="9"/>
  <c r="AE370" i="9"/>
  <c r="AF370" i="9" s="1"/>
  <c r="AG370" i="9" s="1"/>
  <c r="AH370" i="9" s="1"/>
  <c r="AI370" i="9" s="1"/>
  <c r="AJ370" i="9" s="1"/>
  <c r="AK370" i="9" s="1"/>
  <c r="AL370" i="9" s="1"/>
  <c r="AM370" i="9" s="1"/>
  <c r="AN370" i="9" s="1"/>
  <c r="AO370" i="9" s="1"/>
  <c r="AP370" i="9" s="1"/>
  <c r="AQ370" i="9" s="1"/>
  <c r="AD370" i="9"/>
  <c r="AG369" i="9"/>
  <c r="AH369" i="9" s="1"/>
  <c r="AI369" i="9" s="1"/>
  <c r="AJ369" i="9" s="1"/>
  <c r="AK369" i="9" s="1"/>
  <c r="AL369" i="9" s="1"/>
  <c r="AM369" i="9" s="1"/>
  <c r="AN369" i="9" s="1"/>
  <c r="AO369" i="9" s="1"/>
  <c r="AP369" i="9" s="1"/>
  <c r="AQ369" i="9" s="1"/>
  <c r="AE369" i="9"/>
  <c r="AF369" i="9" s="1"/>
  <c r="AD369" i="9"/>
  <c r="AG368" i="9"/>
  <c r="AH368" i="9" s="1"/>
  <c r="AI368" i="9" s="1"/>
  <c r="AJ368" i="9" s="1"/>
  <c r="AK368" i="9" s="1"/>
  <c r="AL368" i="9" s="1"/>
  <c r="AM368" i="9" s="1"/>
  <c r="AN368" i="9" s="1"/>
  <c r="AO368" i="9" s="1"/>
  <c r="AP368" i="9" s="1"/>
  <c r="AQ368" i="9" s="1"/>
  <c r="AD368" i="9"/>
  <c r="AE368" i="9" s="1"/>
  <c r="AF368" i="9" s="1"/>
  <c r="AF367" i="9"/>
  <c r="AG367" i="9" s="1"/>
  <c r="AH367" i="9" s="1"/>
  <c r="AI367" i="9" s="1"/>
  <c r="AJ367" i="9" s="1"/>
  <c r="AK367" i="9" s="1"/>
  <c r="AL367" i="9" s="1"/>
  <c r="AM367" i="9" s="1"/>
  <c r="AN367" i="9" s="1"/>
  <c r="AO367" i="9" s="1"/>
  <c r="AP367" i="9" s="1"/>
  <c r="AQ367" i="9" s="1"/>
  <c r="AE367" i="9"/>
  <c r="AD367" i="9"/>
  <c r="AD366" i="9"/>
  <c r="AE366" i="9" s="1"/>
  <c r="AF366" i="9" s="1"/>
  <c r="AG366" i="9" s="1"/>
  <c r="AH366" i="9" s="1"/>
  <c r="AI366" i="9" s="1"/>
  <c r="AJ366" i="9" s="1"/>
  <c r="AK366" i="9" s="1"/>
  <c r="AL366" i="9" s="1"/>
  <c r="AM366" i="9" s="1"/>
  <c r="AN366" i="9" s="1"/>
  <c r="AO366" i="9" s="1"/>
  <c r="AP366" i="9" s="1"/>
  <c r="AQ366" i="9" s="1"/>
  <c r="AD365" i="9"/>
  <c r="AE365" i="9" s="1"/>
  <c r="AF365" i="9" s="1"/>
  <c r="AG365" i="9" s="1"/>
  <c r="AH365" i="9" s="1"/>
  <c r="AI365" i="9" s="1"/>
  <c r="AJ365" i="9" s="1"/>
  <c r="AK365" i="9" s="1"/>
  <c r="AL365" i="9" s="1"/>
  <c r="AM365" i="9" s="1"/>
  <c r="AN365" i="9" s="1"/>
  <c r="AO365" i="9" s="1"/>
  <c r="AP365" i="9" s="1"/>
  <c r="AQ365" i="9" s="1"/>
  <c r="AE364" i="9"/>
  <c r="AF364" i="9" s="1"/>
  <c r="AG364" i="9" s="1"/>
  <c r="AH364" i="9" s="1"/>
  <c r="AI364" i="9" s="1"/>
  <c r="AJ364" i="9" s="1"/>
  <c r="AK364" i="9" s="1"/>
  <c r="AL364" i="9" s="1"/>
  <c r="AM364" i="9" s="1"/>
  <c r="AN364" i="9" s="1"/>
  <c r="AO364" i="9" s="1"/>
  <c r="AP364" i="9" s="1"/>
  <c r="AQ364" i="9" s="1"/>
  <c r="AD364" i="9"/>
  <c r="AE363" i="9"/>
  <c r="AF363" i="9" s="1"/>
  <c r="AG363" i="9" s="1"/>
  <c r="AH363" i="9" s="1"/>
  <c r="AI363" i="9" s="1"/>
  <c r="AJ363" i="9" s="1"/>
  <c r="AK363" i="9" s="1"/>
  <c r="AL363" i="9" s="1"/>
  <c r="AM363" i="9" s="1"/>
  <c r="AN363" i="9" s="1"/>
  <c r="AO363" i="9" s="1"/>
  <c r="AP363" i="9" s="1"/>
  <c r="AQ363" i="9" s="1"/>
  <c r="AD363" i="9"/>
  <c r="AH362" i="9"/>
  <c r="AI362" i="9" s="1"/>
  <c r="AJ362" i="9" s="1"/>
  <c r="AK362" i="9" s="1"/>
  <c r="AL362" i="9" s="1"/>
  <c r="AM362" i="9" s="1"/>
  <c r="AN362" i="9" s="1"/>
  <c r="AO362" i="9" s="1"/>
  <c r="AP362" i="9" s="1"/>
  <c r="AQ362" i="9" s="1"/>
  <c r="AE362" i="9"/>
  <c r="AF362" i="9" s="1"/>
  <c r="AG362" i="9" s="1"/>
  <c r="AD362" i="9"/>
  <c r="AD361" i="9"/>
  <c r="AE361" i="9" s="1"/>
  <c r="AF361" i="9" s="1"/>
  <c r="AG361" i="9" s="1"/>
  <c r="AH361" i="9" s="1"/>
  <c r="AI361" i="9" s="1"/>
  <c r="AJ361" i="9" s="1"/>
  <c r="AK361" i="9" s="1"/>
  <c r="AL361" i="9" s="1"/>
  <c r="AM361" i="9" s="1"/>
  <c r="AN361" i="9" s="1"/>
  <c r="AO361" i="9" s="1"/>
  <c r="AP361" i="9" s="1"/>
  <c r="AQ361" i="9" s="1"/>
  <c r="AE360" i="9"/>
  <c r="AF360" i="9" s="1"/>
  <c r="AG360" i="9" s="1"/>
  <c r="AH360" i="9" s="1"/>
  <c r="AI360" i="9" s="1"/>
  <c r="AJ360" i="9" s="1"/>
  <c r="AK360" i="9" s="1"/>
  <c r="AL360" i="9" s="1"/>
  <c r="AM360" i="9" s="1"/>
  <c r="AN360" i="9" s="1"/>
  <c r="AO360" i="9" s="1"/>
  <c r="AP360" i="9" s="1"/>
  <c r="AQ360" i="9" s="1"/>
  <c r="AD360" i="9"/>
  <c r="AG359" i="9"/>
  <c r="AH359" i="9" s="1"/>
  <c r="AI359" i="9" s="1"/>
  <c r="AJ359" i="9" s="1"/>
  <c r="AK359" i="9" s="1"/>
  <c r="AL359" i="9" s="1"/>
  <c r="AM359" i="9" s="1"/>
  <c r="AN359" i="9" s="1"/>
  <c r="AO359" i="9" s="1"/>
  <c r="AP359" i="9" s="1"/>
  <c r="AQ359" i="9" s="1"/>
  <c r="AF359" i="9"/>
  <c r="AE359" i="9"/>
  <c r="AD359" i="9"/>
  <c r="AD358" i="9"/>
  <c r="AE358" i="9" s="1"/>
  <c r="AF358" i="9" s="1"/>
  <c r="AG358" i="9" s="1"/>
  <c r="AH358" i="9" s="1"/>
  <c r="AI358" i="9" s="1"/>
  <c r="AJ358" i="9" s="1"/>
  <c r="AK358" i="9" s="1"/>
  <c r="AL358" i="9" s="1"/>
  <c r="AM358" i="9" s="1"/>
  <c r="AN358" i="9" s="1"/>
  <c r="AO358" i="9" s="1"/>
  <c r="AP358" i="9" s="1"/>
  <c r="AQ358" i="9" s="1"/>
  <c r="AD357" i="9"/>
  <c r="AE357" i="9" s="1"/>
  <c r="AF357" i="9" s="1"/>
  <c r="AG357" i="9" s="1"/>
  <c r="AH357" i="9" s="1"/>
  <c r="AI357" i="9" s="1"/>
  <c r="AJ357" i="9" s="1"/>
  <c r="AK357" i="9" s="1"/>
  <c r="AL357" i="9" s="1"/>
  <c r="AM357" i="9" s="1"/>
  <c r="AN357" i="9" s="1"/>
  <c r="AO357" i="9" s="1"/>
  <c r="AP357" i="9" s="1"/>
  <c r="AQ357" i="9" s="1"/>
  <c r="AF356" i="9"/>
  <c r="AG356" i="9" s="1"/>
  <c r="AH356" i="9" s="1"/>
  <c r="AI356" i="9" s="1"/>
  <c r="AJ356" i="9" s="1"/>
  <c r="AK356" i="9" s="1"/>
  <c r="AL356" i="9" s="1"/>
  <c r="AM356" i="9" s="1"/>
  <c r="AN356" i="9" s="1"/>
  <c r="AO356" i="9" s="1"/>
  <c r="AP356" i="9" s="1"/>
  <c r="AQ356" i="9" s="1"/>
  <c r="AE356" i="9"/>
  <c r="AD356" i="9"/>
  <c r="AE355" i="9"/>
  <c r="AF355" i="9" s="1"/>
  <c r="AG355" i="9" s="1"/>
  <c r="AH355" i="9" s="1"/>
  <c r="AI355" i="9" s="1"/>
  <c r="AJ355" i="9" s="1"/>
  <c r="AK355" i="9" s="1"/>
  <c r="AL355" i="9" s="1"/>
  <c r="AM355" i="9" s="1"/>
  <c r="AN355" i="9" s="1"/>
  <c r="AO355" i="9" s="1"/>
  <c r="AP355" i="9" s="1"/>
  <c r="AQ355" i="9" s="1"/>
  <c r="AD355" i="9"/>
  <c r="AH354" i="9"/>
  <c r="AI354" i="9" s="1"/>
  <c r="AJ354" i="9" s="1"/>
  <c r="AK354" i="9" s="1"/>
  <c r="AL354" i="9" s="1"/>
  <c r="AM354" i="9" s="1"/>
  <c r="AN354" i="9" s="1"/>
  <c r="AO354" i="9" s="1"/>
  <c r="AP354" i="9" s="1"/>
  <c r="AQ354" i="9" s="1"/>
  <c r="AE354" i="9"/>
  <c r="AF354" i="9" s="1"/>
  <c r="AG354" i="9" s="1"/>
  <c r="AD354" i="9"/>
  <c r="AE353" i="9"/>
  <c r="AF353" i="9" s="1"/>
  <c r="AG353" i="9" s="1"/>
  <c r="AH353" i="9" s="1"/>
  <c r="AI353" i="9" s="1"/>
  <c r="AJ353" i="9" s="1"/>
  <c r="AK353" i="9" s="1"/>
  <c r="AL353" i="9" s="1"/>
  <c r="AM353" i="9" s="1"/>
  <c r="AN353" i="9" s="1"/>
  <c r="AO353" i="9" s="1"/>
  <c r="AP353" i="9" s="1"/>
  <c r="AQ353" i="9" s="1"/>
  <c r="AD353" i="9"/>
  <c r="AD352" i="9"/>
  <c r="AE352" i="9" s="1"/>
  <c r="AF352" i="9" s="1"/>
  <c r="AG352" i="9" s="1"/>
  <c r="AH352" i="9" s="1"/>
  <c r="AI352" i="9" s="1"/>
  <c r="AJ352" i="9" s="1"/>
  <c r="AK352" i="9" s="1"/>
  <c r="AL352" i="9" s="1"/>
  <c r="AM352" i="9" s="1"/>
  <c r="AN352" i="9" s="1"/>
  <c r="AO352" i="9" s="1"/>
  <c r="AP352" i="9" s="1"/>
  <c r="AQ352" i="9" s="1"/>
  <c r="AF351" i="9"/>
  <c r="AG351" i="9" s="1"/>
  <c r="AH351" i="9" s="1"/>
  <c r="AI351" i="9" s="1"/>
  <c r="AJ351" i="9" s="1"/>
  <c r="AK351" i="9" s="1"/>
  <c r="AL351" i="9" s="1"/>
  <c r="AM351" i="9" s="1"/>
  <c r="AN351" i="9" s="1"/>
  <c r="AO351" i="9" s="1"/>
  <c r="AP351" i="9" s="1"/>
  <c r="AQ351" i="9" s="1"/>
  <c r="AE351" i="9"/>
  <c r="AD351" i="9"/>
  <c r="AF350" i="9"/>
  <c r="AG350" i="9" s="1"/>
  <c r="AH350" i="9" s="1"/>
  <c r="AI350" i="9" s="1"/>
  <c r="AJ350" i="9" s="1"/>
  <c r="AK350" i="9" s="1"/>
  <c r="AL350" i="9" s="1"/>
  <c r="AM350" i="9" s="1"/>
  <c r="AN350" i="9" s="1"/>
  <c r="AO350" i="9" s="1"/>
  <c r="AP350" i="9" s="1"/>
  <c r="AQ350" i="9" s="1"/>
  <c r="AD350" i="9"/>
  <c r="AE350" i="9" s="1"/>
  <c r="AF349" i="9"/>
  <c r="AG349" i="9" s="1"/>
  <c r="AH349" i="9" s="1"/>
  <c r="AI349" i="9" s="1"/>
  <c r="AJ349" i="9" s="1"/>
  <c r="AK349" i="9" s="1"/>
  <c r="AL349" i="9" s="1"/>
  <c r="AM349" i="9" s="1"/>
  <c r="AN349" i="9" s="1"/>
  <c r="AO349" i="9" s="1"/>
  <c r="AP349" i="9" s="1"/>
  <c r="AQ349" i="9" s="1"/>
  <c r="AE349" i="9"/>
  <c r="AD349" i="9"/>
  <c r="AD348" i="9"/>
  <c r="AE348" i="9" s="1"/>
  <c r="AF348" i="9" s="1"/>
  <c r="AG348" i="9" s="1"/>
  <c r="AH348" i="9" s="1"/>
  <c r="AI348" i="9" s="1"/>
  <c r="AJ348" i="9" s="1"/>
  <c r="AK348" i="9" s="1"/>
  <c r="AL348" i="9" s="1"/>
  <c r="AM348" i="9" s="1"/>
  <c r="AN348" i="9" s="1"/>
  <c r="AO348" i="9" s="1"/>
  <c r="AP348" i="9" s="1"/>
  <c r="AQ348" i="9" s="1"/>
  <c r="AF347" i="9"/>
  <c r="AG347" i="9" s="1"/>
  <c r="AH347" i="9" s="1"/>
  <c r="AI347" i="9" s="1"/>
  <c r="AJ347" i="9" s="1"/>
  <c r="AK347" i="9" s="1"/>
  <c r="AL347" i="9" s="1"/>
  <c r="AM347" i="9" s="1"/>
  <c r="AN347" i="9" s="1"/>
  <c r="AO347" i="9" s="1"/>
  <c r="AP347" i="9" s="1"/>
  <c r="AQ347" i="9" s="1"/>
  <c r="AE347" i="9"/>
  <c r="AD347" i="9"/>
  <c r="AG346" i="9"/>
  <c r="AH346" i="9" s="1"/>
  <c r="AI346" i="9" s="1"/>
  <c r="AJ346" i="9" s="1"/>
  <c r="AK346" i="9" s="1"/>
  <c r="AL346" i="9" s="1"/>
  <c r="AM346" i="9" s="1"/>
  <c r="AN346" i="9" s="1"/>
  <c r="AO346" i="9" s="1"/>
  <c r="AP346" i="9" s="1"/>
  <c r="AQ346" i="9" s="1"/>
  <c r="AD346" i="9"/>
  <c r="AE346" i="9" s="1"/>
  <c r="AF346" i="9" s="1"/>
  <c r="AE345" i="9"/>
  <c r="AF345" i="9" s="1"/>
  <c r="AG345" i="9" s="1"/>
  <c r="AH345" i="9" s="1"/>
  <c r="AI345" i="9" s="1"/>
  <c r="AJ345" i="9" s="1"/>
  <c r="AK345" i="9" s="1"/>
  <c r="AL345" i="9" s="1"/>
  <c r="AM345" i="9" s="1"/>
  <c r="AN345" i="9" s="1"/>
  <c r="AO345" i="9" s="1"/>
  <c r="AP345" i="9" s="1"/>
  <c r="AQ345" i="9" s="1"/>
  <c r="AD345" i="9"/>
  <c r="AF344" i="9"/>
  <c r="AG344" i="9" s="1"/>
  <c r="AH344" i="9" s="1"/>
  <c r="AI344" i="9" s="1"/>
  <c r="AJ344" i="9" s="1"/>
  <c r="AK344" i="9" s="1"/>
  <c r="AL344" i="9" s="1"/>
  <c r="AM344" i="9" s="1"/>
  <c r="AN344" i="9" s="1"/>
  <c r="AO344" i="9" s="1"/>
  <c r="AP344" i="9" s="1"/>
  <c r="AQ344" i="9" s="1"/>
  <c r="AE344" i="9"/>
  <c r="AD344" i="9"/>
  <c r="AF343" i="9"/>
  <c r="AG343" i="9" s="1"/>
  <c r="AH343" i="9" s="1"/>
  <c r="AI343" i="9" s="1"/>
  <c r="AJ343" i="9" s="1"/>
  <c r="AK343" i="9" s="1"/>
  <c r="AL343" i="9" s="1"/>
  <c r="AM343" i="9" s="1"/>
  <c r="AN343" i="9" s="1"/>
  <c r="AO343" i="9" s="1"/>
  <c r="AP343" i="9" s="1"/>
  <c r="AQ343" i="9" s="1"/>
  <c r="AD343" i="9"/>
  <c r="AE343" i="9" s="1"/>
  <c r="AF342" i="9"/>
  <c r="AG342" i="9" s="1"/>
  <c r="AH342" i="9" s="1"/>
  <c r="AI342" i="9" s="1"/>
  <c r="AJ342" i="9" s="1"/>
  <c r="AK342" i="9" s="1"/>
  <c r="AL342" i="9" s="1"/>
  <c r="AM342" i="9" s="1"/>
  <c r="AN342" i="9" s="1"/>
  <c r="AO342" i="9" s="1"/>
  <c r="AP342" i="9" s="1"/>
  <c r="AQ342" i="9" s="1"/>
  <c r="AD342" i="9"/>
  <c r="AE342" i="9" s="1"/>
  <c r="AH341" i="9"/>
  <c r="AI341" i="9" s="1"/>
  <c r="AJ341" i="9" s="1"/>
  <c r="AK341" i="9" s="1"/>
  <c r="AL341" i="9" s="1"/>
  <c r="AM341" i="9" s="1"/>
  <c r="AN341" i="9" s="1"/>
  <c r="AO341" i="9" s="1"/>
  <c r="AP341" i="9" s="1"/>
  <c r="AQ341" i="9" s="1"/>
  <c r="AE341" i="9"/>
  <c r="AF341" i="9" s="1"/>
  <c r="AG341" i="9" s="1"/>
  <c r="AD341" i="9"/>
  <c r="AF340" i="9"/>
  <c r="AG340" i="9" s="1"/>
  <c r="AH340" i="9" s="1"/>
  <c r="AI340" i="9" s="1"/>
  <c r="AJ340" i="9" s="1"/>
  <c r="AK340" i="9" s="1"/>
  <c r="AL340" i="9" s="1"/>
  <c r="AM340" i="9" s="1"/>
  <c r="AN340" i="9" s="1"/>
  <c r="AO340" i="9" s="1"/>
  <c r="AP340" i="9" s="1"/>
  <c r="AQ340" i="9" s="1"/>
  <c r="AE340" i="9"/>
  <c r="AD340" i="9"/>
  <c r="AG339" i="9"/>
  <c r="AH339" i="9" s="1"/>
  <c r="AI339" i="9" s="1"/>
  <c r="AJ339" i="9" s="1"/>
  <c r="AK339" i="9" s="1"/>
  <c r="AL339" i="9" s="1"/>
  <c r="AM339" i="9" s="1"/>
  <c r="AN339" i="9" s="1"/>
  <c r="AO339" i="9" s="1"/>
  <c r="AP339" i="9" s="1"/>
  <c r="AQ339" i="9" s="1"/>
  <c r="AE339" i="9"/>
  <c r="AF339" i="9" s="1"/>
  <c r="AD339" i="9"/>
  <c r="AG338" i="9"/>
  <c r="AH338" i="9" s="1"/>
  <c r="AI338" i="9" s="1"/>
  <c r="AJ338" i="9" s="1"/>
  <c r="AK338" i="9" s="1"/>
  <c r="AL338" i="9" s="1"/>
  <c r="AM338" i="9" s="1"/>
  <c r="AN338" i="9" s="1"/>
  <c r="AO338" i="9" s="1"/>
  <c r="AP338" i="9" s="1"/>
  <c r="AQ338" i="9" s="1"/>
  <c r="AD338" i="9"/>
  <c r="AE338" i="9" s="1"/>
  <c r="AF338" i="9" s="1"/>
  <c r="AD337" i="9"/>
  <c r="AE337" i="9" s="1"/>
  <c r="AF337" i="9" s="1"/>
  <c r="AG337" i="9" s="1"/>
  <c r="AH337" i="9" s="1"/>
  <c r="AI337" i="9" s="1"/>
  <c r="AJ337" i="9" s="1"/>
  <c r="AK337" i="9" s="1"/>
  <c r="AL337" i="9" s="1"/>
  <c r="AM337" i="9" s="1"/>
  <c r="AN337" i="9" s="1"/>
  <c r="AO337" i="9" s="1"/>
  <c r="AP337" i="9" s="1"/>
  <c r="AQ337" i="9" s="1"/>
  <c r="AF336" i="9"/>
  <c r="AG336" i="9" s="1"/>
  <c r="AH336" i="9" s="1"/>
  <c r="AI336" i="9" s="1"/>
  <c r="AJ336" i="9" s="1"/>
  <c r="AK336" i="9" s="1"/>
  <c r="AL336" i="9" s="1"/>
  <c r="AM336" i="9" s="1"/>
  <c r="AN336" i="9" s="1"/>
  <c r="AO336" i="9" s="1"/>
  <c r="AP336" i="9" s="1"/>
  <c r="AQ336" i="9" s="1"/>
  <c r="AD336" i="9"/>
  <c r="AE336" i="9" s="1"/>
  <c r="AH335" i="9"/>
  <c r="AI335" i="9" s="1"/>
  <c r="AJ335" i="9" s="1"/>
  <c r="AK335" i="9" s="1"/>
  <c r="AL335" i="9" s="1"/>
  <c r="AM335" i="9" s="1"/>
  <c r="AN335" i="9" s="1"/>
  <c r="AO335" i="9" s="1"/>
  <c r="AP335" i="9" s="1"/>
  <c r="AQ335" i="9" s="1"/>
  <c r="AG335" i="9"/>
  <c r="AF335" i="9"/>
  <c r="AE335" i="9"/>
  <c r="AD335" i="9"/>
  <c r="AF334" i="9"/>
  <c r="AG334" i="9" s="1"/>
  <c r="AH334" i="9" s="1"/>
  <c r="AI334" i="9" s="1"/>
  <c r="AJ334" i="9" s="1"/>
  <c r="AK334" i="9" s="1"/>
  <c r="AL334" i="9" s="1"/>
  <c r="AM334" i="9" s="1"/>
  <c r="AN334" i="9" s="1"/>
  <c r="AO334" i="9" s="1"/>
  <c r="AP334" i="9" s="1"/>
  <c r="AQ334" i="9" s="1"/>
  <c r="AE334" i="9"/>
  <c r="AD334" i="9"/>
  <c r="AH333" i="9"/>
  <c r="AI333" i="9" s="1"/>
  <c r="AJ333" i="9" s="1"/>
  <c r="AK333" i="9" s="1"/>
  <c r="AL333" i="9" s="1"/>
  <c r="AM333" i="9" s="1"/>
  <c r="AN333" i="9" s="1"/>
  <c r="AO333" i="9" s="1"/>
  <c r="AP333" i="9" s="1"/>
  <c r="AQ333" i="9" s="1"/>
  <c r="AE333" i="9"/>
  <c r="AF333" i="9" s="1"/>
  <c r="AG333" i="9" s="1"/>
  <c r="AD333" i="9"/>
  <c r="AE332" i="9"/>
  <c r="AF332" i="9" s="1"/>
  <c r="AG332" i="9" s="1"/>
  <c r="AH332" i="9" s="1"/>
  <c r="AI332" i="9" s="1"/>
  <c r="AJ332" i="9" s="1"/>
  <c r="AK332" i="9" s="1"/>
  <c r="AL332" i="9" s="1"/>
  <c r="AM332" i="9" s="1"/>
  <c r="AN332" i="9" s="1"/>
  <c r="AO332" i="9" s="1"/>
  <c r="AP332" i="9" s="1"/>
  <c r="AQ332" i="9" s="1"/>
  <c r="AD332" i="9"/>
  <c r="AD331" i="9"/>
  <c r="AE331" i="9" s="1"/>
  <c r="AF331" i="9" s="1"/>
  <c r="AG331" i="9" s="1"/>
  <c r="AH331" i="9" s="1"/>
  <c r="AI331" i="9" s="1"/>
  <c r="AJ331" i="9" s="1"/>
  <c r="AK331" i="9" s="1"/>
  <c r="AL331" i="9" s="1"/>
  <c r="AM331" i="9" s="1"/>
  <c r="AN331" i="9" s="1"/>
  <c r="AO331" i="9" s="1"/>
  <c r="AP331" i="9" s="1"/>
  <c r="AQ331" i="9" s="1"/>
  <c r="AI330" i="9"/>
  <c r="AJ330" i="9" s="1"/>
  <c r="AK330" i="9" s="1"/>
  <c r="AL330" i="9" s="1"/>
  <c r="AM330" i="9" s="1"/>
  <c r="AN330" i="9" s="1"/>
  <c r="AO330" i="9" s="1"/>
  <c r="AP330" i="9" s="1"/>
  <c r="AQ330" i="9" s="1"/>
  <c r="AG330" i="9"/>
  <c r="AH330" i="9" s="1"/>
  <c r="AF330" i="9"/>
  <c r="AD330" i="9"/>
  <c r="AE330" i="9" s="1"/>
  <c r="AE329" i="9"/>
  <c r="AF329" i="9" s="1"/>
  <c r="AG329" i="9" s="1"/>
  <c r="AH329" i="9" s="1"/>
  <c r="AI329" i="9" s="1"/>
  <c r="AJ329" i="9" s="1"/>
  <c r="AK329" i="9" s="1"/>
  <c r="AL329" i="9" s="1"/>
  <c r="AM329" i="9" s="1"/>
  <c r="AN329" i="9" s="1"/>
  <c r="AO329" i="9" s="1"/>
  <c r="AP329" i="9" s="1"/>
  <c r="AQ329" i="9" s="1"/>
  <c r="AD329" i="9"/>
  <c r="AH328" i="9"/>
  <c r="AI328" i="9" s="1"/>
  <c r="AJ328" i="9" s="1"/>
  <c r="AK328" i="9" s="1"/>
  <c r="AL328" i="9" s="1"/>
  <c r="AM328" i="9" s="1"/>
  <c r="AN328" i="9" s="1"/>
  <c r="AO328" i="9" s="1"/>
  <c r="AP328" i="9" s="1"/>
  <c r="AQ328" i="9" s="1"/>
  <c r="AF328" i="9"/>
  <c r="AG328" i="9" s="1"/>
  <c r="AD328" i="9"/>
  <c r="AE328" i="9" s="1"/>
  <c r="AF327" i="9"/>
  <c r="AG327" i="9" s="1"/>
  <c r="AH327" i="9" s="1"/>
  <c r="AI327" i="9" s="1"/>
  <c r="AJ327" i="9" s="1"/>
  <c r="AK327" i="9" s="1"/>
  <c r="AL327" i="9" s="1"/>
  <c r="AM327" i="9" s="1"/>
  <c r="AN327" i="9" s="1"/>
  <c r="AO327" i="9" s="1"/>
  <c r="AP327" i="9" s="1"/>
  <c r="AQ327" i="9" s="1"/>
  <c r="AE327" i="9"/>
  <c r="AD327" i="9"/>
  <c r="AF326" i="9"/>
  <c r="AG326" i="9" s="1"/>
  <c r="AH326" i="9" s="1"/>
  <c r="AI326" i="9" s="1"/>
  <c r="AJ326" i="9" s="1"/>
  <c r="AK326" i="9" s="1"/>
  <c r="AL326" i="9" s="1"/>
  <c r="AM326" i="9" s="1"/>
  <c r="AN326" i="9" s="1"/>
  <c r="AO326" i="9" s="1"/>
  <c r="AP326" i="9" s="1"/>
  <c r="AQ326" i="9" s="1"/>
  <c r="AE326" i="9"/>
  <c r="AD326" i="9"/>
  <c r="AE325" i="9"/>
  <c r="AF325" i="9" s="1"/>
  <c r="AG325" i="9" s="1"/>
  <c r="AH325" i="9" s="1"/>
  <c r="AI325" i="9" s="1"/>
  <c r="AJ325" i="9" s="1"/>
  <c r="AK325" i="9" s="1"/>
  <c r="AL325" i="9" s="1"/>
  <c r="AM325" i="9" s="1"/>
  <c r="AN325" i="9" s="1"/>
  <c r="AO325" i="9" s="1"/>
  <c r="AP325" i="9" s="1"/>
  <c r="AQ325" i="9" s="1"/>
  <c r="AD325" i="9"/>
  <c r="AE324" i="9"/>
  <c r="AF324" i="9" s="1"/>
  <c r="AG324" i="9" s="1"/>
  <c r="AH324" i="9" s="1"/>
  <c r="AI324" i="9" s="1"/>
  <c r="AJ324" i="9" s="1"/>
  <c r="AK324" i="9" s="1"/>
  <c r="AL324" i="9" s="1"/>
  <c r="AM324" i="9" s="1"/>
  <c r="AN324" i="9" s="1"/>
  <c r="AO324" i="9" s="1"/>
  <c r="AP324" i="9" s="1"/>
  <c r="AQ324" i="9" s="1"/>
  <c r="AD324" i="9"/>
  <c r="AD323" i="9"/>
  <c r="AE323" i="9" s="1"/>
  <c r="AF323" i="9" s="1"/>
  <c r="AG323" i="9" s="1"/>
  <c r="AH323" i="9" s="1"/>
  <c r="AI323" i="9" s="1"/>
  <c r="AJ323" i="9" s="1"/>
  <c r="AK323" i="9" s="1"/>
  <c r="AL323" i="9" s="1"/>
  <c r="AM323" i="9" s="1"/>
  <c r="AN323" i="9" s="1"/>
  <c r="AO323" i="9" s="1"/>
  <c r="AP323" i="9" s="1"/>
  <c r="AQ323" i="9" s="1"/>
  <c r="AG322" i="9"/>
  <c r="AH322" i="9" s="1"/>
  <c r="AI322" i="9" s="1"/>
  <c r="AJ322" i="9" s="1"/>
  <c r="AK322" i="9" s="1"/>
  <c r="AL322" i="9" s="1"/>
  <c r="AM322" i="9" s="1"/>
  <c r="AN322" i="9" s="1"/>
  <c r="AO322" i="9" s="1"/>
  <c r="AP322" i="9" s="1"/>
  <c r="AQ322" i="9" s="1"/>
  <c r="AF322" i="9"/>
  <c r="AD322" i="9"/>
  <c r="AE322" i="9" s="1"/>
  <c r="AE321" i="9"/>
  <c r="AF321" i="9" s="1"/>
  <c r="AG321" i="9" s="1"/>
  <c r="AH321" i="9" s="1"/>
  <c r="AI321" i="9" s="1"/>
  <c r="AJ321" i="9" s="1"/>
  <c r="AK321" i="9" s="1"/>
  <c r="AL321" i="9" s="1"/>
  <c r="AM321" i="9" s="1"/>
  <c r="AN321" i="9" s="1"/>
  <c r="AO321" i="9" s="1"/>
  <c r="AP321" i="9" s="1"/>
  <c r="AQ321" i="9" s="1"/>
  <c r="AD321" i="9"/>
  <c r="AH320" i="9"/>
  <c r="AI320" i="9" s="1"/>
  <c r="AJ320" i="9" s="1"/>
  <c r="AK320" i="9" s="1"/>
  <c r="AL320" i="9" s="1"/>
  <c r="AM320" i="9" s="1"/>
  <c r="AN320" i="9" s="1"/>
  <c r="AO320" i="9" s="1"/>
  <c r="AP320" i="9" s="1"/>
  <c r="AQ320" i="9" s="1"/>
  <c r="AF320" i="9"/>
  <c r="AG320" i="9" s="1"/>
  <c r="AD320" i="9"/>
  <c r="AE320" i="9" s="1"/>
  <c r="AF319" i="9"/>
  <c r="AG319" i="9" s="1"/>
  <c r="AH319" i="9" s="1"/>
  <c r="AI319" i="9" s="1"/>
  <c r="AJ319" i="9" s="1"/>
  <c r="AK319" i="9" s="1"/>
  <c r="AL319" i="9" s="1"/>
  <c r="AM319" i="9" s="1"/>
  <c r="AN319" i="9" s="1"/>
  <c r="AO319" i="9" s="1"/>
  <c r="AP319" i="9" s="1"/>
  <c r="AQ319" i="9" s="1"/>
  <c r="AE319" i="9"/>
  <c r="AD319" i="9"/>
  <c r="AF318" i="9"/>
  <c r="AG318" i="9" s="1"/>
  <c r="AH318" i="9" s="1"/>
  <c r="AI318" i="9" s="1"/>
  <c r="AJ318" i="9" s="1"/>
  <c r="AK318" i="9" s="1"/>
  <c r="AL318" i="9" s="1"/>
  <c r="AM318" i="9" s="1"/>
  <c r="AN318" i="9" s="1"/>
  <c r="AO318" i="9" s="1"/>
  <c r="AP318" i="9" s="1"/>
  <c r="AQ318" i="9" s="1"/>
  <c r="AE318" i="9"/>
  <c r="AD318" i="9"/>
  <c r="AE317" i="9"/>
  <c r="AF317" i="9" s="1"/>
  <c r="AG317" i="9" s="1"/>
  <c r="AH317" i="9" s="1"/>
  <c r="AI317" i="9" s="1"/>
  <c r="AJ317" i="9" s="1"/>
  <c r="AK317" i="9" s="1"/>
  <c r="AL317" i="9" s="1"/>
  <c r="AM317" i="9" s="1"/>
  <c r="AN317" i="9" s="1"/>
  <c r="AO317" i="9" s="1"/>
  <c r="AP317" i="9" s="1"/>
  <c r="AQ317" i="9" s="1"/>
  <c r="AD317" i="9"/>
  <c r="AE316" i="9"/>
  <c r="AF316" i="9" s="1"/>
  <c r="AG316" i="9" s="1"/>
  <c r="AH316" i="9" s="1"/>
  <c r="AI316" i="9" s="1"/>
  <c r="AJ316" i="9" s="1"/>
  <c r="AK316" i="9" s="1"/>
  <c r="AL316" i="9" s="1"/>
  <c r="AM316" i="9" s="1"/>
  <c r="AN316" i="9" s="1"/>
  <c r="AO316" i="9" s="1"/>
  <c r="AP316" i="9" s="1"/>
  <c r="AQ316" i="9" s="1"/>
  <c r="AD316" i="9"/>
  <c r="AD315" i="9"/>
  <c r="AE315" i="9" s="1"/>
  <c r="AF315" i="9" s="1"/>
  <c r="AG315" i="9" s="1"/>
  <c r="AH315" i="9" s="1"/>
  <c r="AI315" i="9" s="1"/>
  <c r="AJ315" i="9" s="1"/>
  <c r="AK315" i="9" s="1"/>
  <c r="AL315" i="9" s="1"/>
  <c r="AM315" i="9" s="1"/>
  <c r="AN315" i="9" s="1"/>
  <c r="AO315" i="9" s="1"/>
  <c r="AP315" i="9" s="1"/>
  <c r="AQ315" i="9" s="1"/>
  <c r="AG314" i="9"/>
  <c r="AH314" i="9" s="1"/>
  <c r="AI314" i="9" s="1"/>
  <c r="AJ314" i="9" s="1"/>
  <c r="AK314" i="9" s="1"/>
  <c r="AL314" i="9" s="1"/>
  <c r="AM314" i="9" s="1"/>
  <c r="AN314" i="9" s="1"/>
  <c r="AO314" i="9" s="1"/>
  <c r="AP314" i="9" s="1"/>
  <c r="AQ314" i="9" s="1"/>
  <c r="AF314" i="9"/>
  <c r="AD314" i="9"/>
  <c r="AE314" i="9" s="1"/>
  <c r="AE313" i="9"/>
  <c r="AF313" i="9" s="1"/>
  <c r="AG313" i="9" s="1"/>
  <c r="AH313" i="9" s="1"/>
  <c r="AI313" i="9" s="1"/>
  <c r="AJ313" i="9" s="1"/>
  <c r="AK313" i="9" s="1"/>
  <c r="AL313" i="9" s="1"/>
  <c r="AM313" i="9" s="1"/>
  <c r="AN313" i="9" s="1"/>
  <c r="AO313" i="9" s="1"/>
  <c r="AP313" i="9" s="1"/>
  <c r="AQ313" i="9" s="1"/>
  <c r="AD313" i="9"/>
  <c r="AF312" i="9"/>
  <c r="AG312" i="9" s="1"/>
  <c r="AH312" i="9" s="1"/>
  <c r="AI312" i="9" s="1"/>
  <c r="AJ312" i="9" s="1"/>
  <c r="AK312" i="9" s="1"/>
  <c r="AL312" i="9" s="1"/>
  <c r="AM312" i="9" s="1"/>
  <c r="AN312" i="9" s="1"/>
  <c r="AO312" i="9" s="1"/>
  <c r="AP312" i="9" s="1"/>
  <c r="AQ312" i="9" s="1"/>
  <c r="AD312" i="9"/>
  <c r="AE312" i="9" s="1"/>
  <c r="AF311" i="9"/>
  <c r="AG311" i="9" s="1"/>
  <c r="AH311" i="9" s="1"/>
  <c r="AI311" i="9" s="1"/>
  <c r="AJ311" i="9" s="1"/>
  <c r="AK311" i="9" s="1"/>
  <c r="AL311" i="9" s="1"/>
  <c r="AM311" i="9" s="1"/>
  <c r="AN311" i="9" s="1"/>
  <c r="AO311" i="9" s="1"/>
  <c r="AP311" i="9" s="1"/>
  <c r="AQ311" i="9" s="1"/>
  <c r="AE311" i="9"/>
  <c r="AD311" i="9"/>
  <c r="AF310" i="9"/>
  <c r="AG310" i="9" s="1"/>
  <c r="AH310" i="9" s="1"/>
  <c r="AI310" i="9" s="1"/>
  <c r="AJ310" i="9" s="1"/>
  <c r="AK310" i="9" s="1"/>
  <c r="AL310" i="9" s="1"/>
  <c r="AM310" i="9" s="1"/>
  <c r="AN310" i="9" s="1"/>
  <c r="AO310" i="9" s="1"/>
  <c r="AP310" i="9" s="1"/>
  <c r="AQ310" i="9" s="1"/>
  <c r="AE310" i="9"/>
  <c r="AD310" i="9"/>
  <c r="AE309" i="9"/>
  <c r="AF309" i="9" s="1"/>
  <c r="AG309" i="9" s="1"/>
  <c r="AH309" i="9" s="1"/>
  <c r="AI309" i="9" s="1"/>
  <c r="AJ309" i="9" s="1"/>
  <c r="AK309" i="9" s="1"/>
  <c r="AL309" i="9" s="1"/>
  <c r="AM309" i="9" s="1"/>
  <c r="AN309" i="9" s="1"/>
  <c r="AO309" i="9" s="1"/>
  <c r="AP309" i="9" s="1"/>
  <c r="AQ309" i="9" s="1"/>
  <c r="AD309" i="9"/>
  <c r="AE308" i="9"/>
  <c r="AF308" i="9" s="1"/>
  <c r="AG308" i="9" s="1"/>
  <c r="AH308" i="9" s="1"/>
  <c r="AI308" i="9" s="1"/>
  <c r="AJ308" i="9" s="1"/>
  <c r="AK308" i="9" s="1"/>
  <c r="AL308" i="9" s="1"/>
  <c r="AM308" i="9" s="1"/>
  <c r="AN308" i="9" s="1"/>
  <c r="AO308" i="9" s="1"/>
  <c r="AP308" i="9" s="1"/>
  <c r="AQ308" i="9" s="1"/>
  <c r="AD308" i="9"/>
  <c r="AG307" i="9"/>
  <c r="AH307" i="9" s="1"/>
  <c r="AI307" i="9" s="1"/>
  <c r="AJ307" i="9" s="1"/>
  <c r="AK307" i="9" s="1"/>
  <c r="AL307" i="9" s="1"/>
  <c r="AM307" i="9" s="1"/>
  <c r="AN307" i="9" s="1"/>
  <c r="AO307" i="9" s="1"/>
  <c r="AP307" i="9" s="1"/>
  <c r="AQ307" i="9" s="1"/>
  <c r="AD307" i="9"/>
  <c r="AE307" i="9" s="1"/>
  <c r="AF307" i="9" s="1"/>
  <c r="AG306" i="9"/>
  <c r="AH306" i="9" s="1"/>
  <c r="AI306" i="9" s="1"/>
  <c r="AJ306" i="9" s="1"/>
  <c r="AK306" i="9" s="1"/>
  <c r="AL306" i="9" s="1"/>
  <c r="AM306" i="9" s="1"/>
  <c r="AN306" i="9" s="1"/>
  <c r="AO306" i="9" s="1"/>
  <c r="AP306" i="9" s="1"/>
  <c r="AQ306" i="9" s="1"/>
  <c r="AF306" i="9"/>
  <c r="AD306" i="9"/>
  <c r="AE306" i="9" s="1"/>
  <c r="AE305" i="9"/>
  <c r="AF305" i="9" s="1"/>
  <c r="AG305" i="9" s="1"/>
  <c r="AH305" i="9" s="1"/>
  <c r="AI305" i="9" s="1"/>
  <c r="AJ305" i="9" s="1"/>
  <c r="AK305" i="9" s="1"/>
  <c r="AL305" i="9" s="1"/>
  <c r="AM305" i="9" s="1"/>
  <c r="AN305" i="9" s="1"/>
  <c r="AO305" i="9" s="1"/>
  <c r="AP305" i="9" s="1"/>
  <c r="AQ305" i="9" s="1"/>
  <c r="AD305" i="9"/>
  <c r="AF304" i="9"/>
  <c r="AG304" i="9" s="1"/>
  <c r="AH304" i="9" s="1"/>
  <c r="AI304" i="9" s="1"/>
  <c r="AJ304" i="9" s="1"/>
  <c r="AK304" i="9" s="1"/>
  <c r="AL304" i="9" s="1"/>
  <c r="AM304" i="9" s="1"/>
  <c r="AN304" i="9" s="1"/>
  <c r="AO304" i="9" s="1"/>
  <c r="AP304" i="9" s="1"/>
  <c r="AQ304" i="9" s="1"/>
  <c r="AD304" i="9"/>
  <c r="AE304" i="9" s="1"/>
  <c r="AF303" i="9"/>
  <c r="AG303" i="9" s="1"/>
  <c r="AH303" i="9" s="1"/>
  <c r="AI303" i="9" s="1"/>
  <c r="AJ303" i="9" s="1"/>
  <c r="AK303" i="9" s="1"/>
  <c r="AL303" i="9" s="1"/>
  <c r="AM303" i="9" s="1"/>
  <c r="AN303" i="9" s="1"/>
  <c r="AO303" i="9" s="1"/>
  <c r="AP303" i="9" s="1"/>
  <c r="AQ303" i="9" s="1"/>
  <c r="AE303" i="9"/>
  <c r="AD303" i="9"/>
  <c r="AF302" i="9"/>
  <c r="AG302" i="9" s="1"/>
  <c r="AH302" i="9" s="1"/>
  <c r="AI302" i="9" s="1"/>
  <c r="AJ302" i="9" s="1"/>
  <c r="AK302" i="9" s="1"/>
  <c r="AL302" i="9" s="1"/>
  <c r="AM302" i="9" s="1"/>
  <c r="AN302" i="9" s="1"/>
  <c r="AO302" i="9" s="1"/>
  <c r="AP302" i="9" s="1"/>
  <c r="AQ302" i="9" s="1"/>
  <c r="AE302" i="9"/>
  <c r="AD302" i="9"/>
  <c r="AE301" i="9"/>
  <c r="AF301" i="9" s="1"/>
  <c r="AG301" i="9" s="1"/>
  <c r="AH301" i="9" s="1"/>
  <c r="AI301" i="9" s="1"/>
  <c r="AJ301" i="9" s="1"/>
  <c r="AK301" i="9" s="1"/>
  <c r="AL301" i="9" s="1"/>
  <c r="AM301" i="9" s="1"/>
  <c r="AN301" i="9" s="1"/>
  <c r="AO301" i="9" s="1"/>
  <c r="AP301" i="9" s="1"/>
  <c r="AQ301" i="9" s="1"/>
  <c r="AD301" i="9"/>
  <c r="AE300" i="9"/>
  <c r="AF300" i="9" s="1"/>
  <c r="AG300" i="9" s="1"/>
  <c r="AH300" i="9" s="1"/>
  <c r="AI300" i="9" s="1"/>
  <c r="AJ300" i="9" s="1"/>
  <c r="AK300" i="9" s="1"/>
  <c r="AL300" i="9" s="1"/>
  <c r="AM300" i="9" s="1"/>
  <c r="AN300" i="9" s="1"/>
  <c r="AO300" i="9" s="1"/>
  <c r="AP300" i="9" s="1"/>
  <c r="AQ300" i="9" s="1"/>
  <c r="AD300" i="9"/>
  <c r="AG299" i="9"/>
  <c r="AH299" i="9" s="1"/>
  <c r="AI299" i="9" s="1"/>
  <c r="AJ299" i="9" s="1"/>
  <c r="AK299" i="9" s="1"/>
  <c r="AL299" i="9" s="1"/>
  <c r="AM299" i="9" s="1"/>
  <c r="AN299" i="9" s="1"/>
  <c r="AO299" i="9" s="1"/>
  <c r="AP299" i="9" s="1"/>
  <c r="AQ299" i="9" s="1"/>
  <c r="AD299" i="9"/>
  <c r="AE299" i="9" s="1"/>
  <c r="AF299" i="9" s="1"/>
  <c r="AG298" i="9"/>
  <c r="AH298" i="9" s="1"/>
  <c r="AI298" i="9" s="1"/>
  <c r="AJ298" i="9" s="1"/>
  <c r="AK298" i="9" s="1"/>
  <c r="AL298" i="9" s="1"/>
  <c r="AM298" i="9" s="1"/>
  <c r="AN298" i="9" s="1"/>
  <c r="AO298" i="9" s="1"/>
  <c r="AP298" i="9" s="1"/>
  <c r="AQ298" i="9" s="1"/>
  <c r="AF298" i="9"/>
  <c r="AD298" i="9"/>
  <c r="AE298" i="9" s="1"/>
  <c r="AE297" i="9"/>
  <c r="AF297" i="9" s="1"/>
  <c r="AG297" i="9" s="1"/>
  <c r="AH297" i="9" s="1"/>
  <c r="AI297" i="9" s="1"/>
  <c r="AJ297" i="9" s="1"/>
  <c r="AK297" i="9" s="1"/>
  <c r="AL297" i="9" s="1"/>
  <c r="AM297" i="9" s="1"/>
  <c r="AN297" i="9" s="1"/>
  <c r="AO297" i="9" s="1"/>
  <c r="AP297" i="9" s="1"/>
  <c r="AQ297" i="9" s="1"/>
  <c r="AD297" i="9"/>
  <c r="AF296" i="9"/>
  <c r="AG296" i="9" s="1"/>
  <c r="AH296" i="9" s="1"/>
  <c r="AI296" i="9" s="1"/>
  <c r="AJ296" i="9" s="1"/>
  <c r="AK296" i="9" s="1"/>
  <c r="AL296" i="9" s="1"/>
  <c r="AM296" i="9" s="1"/>
  <c r="AN296" i="9" s="1"/>
  <c r="AO296" i="9" s="1"/>
  <c r="AP296" i="9" s="1"/>
  <c r="AQ296" i="9" s="1"/>
  <c r="AD296" i="9"/>
  <c r="AE296" i="9" s="1"/>
  <c r="AF295" i="9"/>
  <c r="AG295" i="9" s="1"/>
  <c r="AH295" i="9" s="1"/>
  <c r="AI295" i="9" s="1"/>
  <c r="AJ295" i="9" s="1"/>
  <c r="AK295" i="9" s="1"/>
  <c r="AL295" i="9" s="1"/>
  <c r="AM295" i="9" s="1"/>
  <c r="AN295" i="9" s="1"/>
  <c r="AO295" i="9" s="1"/>
  <c r="AP295" i="9" s="1"/>
  <c r="AQ295" i="9" s="1"/>
  <c r="AE295" i="9"/>
  <c r="AD295" i="9"/>
  <c r="AF294" i="9"/>
  <c r="AG294" i="9" s="1"/>
  <c r="AH294" i="9" s="1"/>
  <c r="AI294" i="9" s="1"/>
  <c r="AJ294" i="9" s="1"/>
  <c r="AK294" i="9" s="1"/>
  <c r="AL294" i="9" s="1"/>
  <c r="AM294" i="9" s="1"/>
  <c r="AN294" i="9" s="1"/>
  <c r="AO294" i="9" s="1"/>
  <c r="AP294" i="9" s="1"/>
  <c r="AQ294" i="9" s="1"/>
  <c r="AE294" i="9"/>
  <c r="AD294" i="9"/>
  <c r="AE293" i="9"/>
  <c r="AF293" i="9" s="1"/>
  <c r="AG293" i="9" s="1"/>
  <c r="AH293" i="9" s="1"/>
  <c r="AI293" i="9" s="1"/>
  <c r="AJ293" i="9" s="1"/>
  <c r="AK293" i="9" s="1"/>
  <c r="AL293" i="9" s="1"/>
  <c r="AM293" i="9" s="1"/>
  <c r="AN293" i="9" s="1"/>
  <c r="AO293" i="9" s="1"/>
  <c r="AP293" i="9" s="1"/>
  <c r="AQ293" i="9" s="1"/>
  <c r="AD293" i="9"/>
  <c r="AE292" i="9"/>
  <c r="AF292" i="9" s="1"/>
  <c r="AG292" i="9" s="1"/>
  <c r="AH292" i="9" s="1"/>
  <c r="AI292" i="9" s="1"/>
  <c r="AJ292" i="9" s="1"/>
  <c r="AK292" i="9" s="1"/>
  <c r="AL292" i="9" s="1"/>
  <c r="AM292" i="9" s="1"/>
  <c r="AN292" i="9" s="1"/>
  <c r="AO292" i="9" s="1"/>
  <c r="AP292" i="9" s="1"/>
  <c r="AQ292" i="9" s="1"/>
  <c r="AD292" i="9"/>
  <c r="AD291" i="9"/>
  <c r="AE291" i="9" s="1"/>
  <c r="AF291" i="9" s="1"/>
  <c r="AG291" i="9" s="1"/>
  <c r="AH291" i="9" s="1"/>
  <c r="AI291" i="9" s="1"/>
  <c r="AJ291" i="9" s="1"/>
  <c r="AK291" i="9" s="1"/>
  <c r="AL291" i="9" s="1"/>
  <c r="AM291" i="9" s="1"/>
  <c r="AN291" i="9" s="1"/>
  <c r="AO291" i="9" s="1"/>
  <c r="AP291" i="9" s="1"/>
  <c r="AQ291" i="9" s="1"/>
  <c r="AH290" i="9"/>
  <c r="AI290" i="9" s="1"/>
  <c r="AJ290" i="9" s="1"/>
  <c r="AK290" i="9" s="1"/>
  <c r="AL290" i="9" s="1"/>
  <c r="AM290" i="9" s="1"/>
  <c r="AN290" i="9" s="1"/>
  <c r="AO290" i="9" s="1"/>
  <c r="AP290" i="9" s="1"/>
  <c r="AQ290" i="9" s="1"/>
  <c r="AE290" i="9"/>
  <c r="AF290" i="9" s="1"/>
  <c r="AG290" i="9" s="1"/>
  <c r="AD290" i="9"/>
  <c r="AI289" i="9"/>
  <c r="AJ289" i="9" s="1"/>
  <c r="AK289" i="9" s="1"/>
  <c r="AL289" i="9" s="1"/>
  <c r="AM289" i="9" s="1"/>
  <c r="AN289" i="9" s="1"/>
  <c r="AO289" i="9" s="1"/>
  <c r="AP289" i="9" s="1"/>
  <c r="AQ289" i="9" s="1"/>
  <c r="AE289" i="9"/>
  <c r="AF289" i="9" s="1"/>
  <c r="AG289" i="9" s="1"/>
  <c r="AH289" i="9" s="1"/>
  <c r="AD289" i="9"/>
  <c r="AG288" i="9"/>
  <c r="AH288" i="9" s="1"/>
  <c r="AI288" i="9" s="1"/>
  <c r="AJ288" i="9" s="1"/>
  <c r="AK288" i="9" s="1"/>
  <c r="AL288" i="9" s="1"/>
  <c r="AM288" i="9" s="1"/>
  <c r="AN288" i="9" s="1"/>
  <c r="AO288" i="9" s="1"/>
  <c r="AP288" i="9" s="1"/>
  <c r="AQ288" i="9" s="1"/>
  <c r="AF288" i="9"/>
  <c r="AD288" i="9"/>
  <c r="AE288" i="9" s="1"/>
  <c r="AD287" i="9"/>
  <c r="AE287" i="9" s="1"/>
  <c r="AF287" i="9" s="1"/>
  <c r="AG287" i="9" s="1"/>
  <c r="AH287" i="9" s="1"/>
  <c r="AI287" i="9" s="1"/>
  <c r="AJ287" i="9" s="1"/>
  <c r="AK287" i="9" s="1"/>
  <c r="AL287" i="9" s="1"/>
  <c r="AM287" i="9" s="1"/>
  <c r="AN287" i="9" s="1"/>
  <c r="AO287" i="9" s="1"/>
  <c r="AP287" i="9" s="1"/>
  <c r="AQ287" i="9" s="1"/>
  <c r="AE286" i="9"/>
  <c r="AF286" i="9" s="1"/>
  <c r="AG286" i="9" s="1"/>
  <c r="AH286" i="9" s="1"/>
  <c r="AI286" i="9" s="1"/>
  <c r="AJ286" i="9" s="1"/>
  <c r="AK286" i="9" s="1"/>
  <c r="AL286" i="9" s="1"/>
  <c r="AM286" i="9" s="1"/>
  <c r="AN286" i="9" s="1"/>
  <c r="AO286" i="9" s="1"/>
  <c r="AP286" i="9" s="1"/>
  <c r="AQ286" i="9" s="1"/>
  <c r="AD286" i="9"/>
  <c r="AF285" i="9"/>
  <c r="AG285" i="9" s="1"/>
  <c r="AH285" i="9" s="1"/>
  <c r="AI285" i="9" s="1"/>
  <c r="AJ285" i="9" s="1"/>
  <c r="AK285" i="9" s="1"/>
  <c r="AL285" i="9" s="1"/>
  <c r="AM285" i="9" s="1"/>
  <c r="AN285" i="9" s="1"/>
  <c r="AO285" i="9" s="1"/>
  <c r="AP285" i="9" s="1"/>
  <c r="AQ285" i="9" s="1"/>
  <c r="AE285" i="9"/>
  <c r="AD285" i="9"/>
  <c r="AE284" i="9"/>
  <c r="AF284" i="9" s="1"/>
  <c r="AG284" i="9" s="1"/>
  <c r="AH284" i="9" s="1"/>
  <c r="AI284" i="9" s="1"/>
  <c r="AJ284" i="9" s="1"/>
  <c r="AK284" i="9" s="1"/>
  <c r="AL284" i="9" s="1"/>
  <c r="AM284" i="9" s="1"/>
  <c r="AN284" i="9" s="1"/>
  <c r="AO284" i="9" s="1"/>
  <c r="AP284" i="9" s="1"/>
  <c r="AQ284" i="9" s="1"/>
  <c r="AD284" i="9"/>
  <c r="AF283" i="9"/>
  <c r="AG283" i="9" s="1"/>
  <c r="AH283" i="9" s="1"/>
  <c r="AI283" i="9" s="1"/>
  <c r="AJ283" i="9" s="1"/>
  <c r="AK283" i="9" s="1"/>
  <c r="AL283" i="9" s="1"/>
  <c r="AM283" i="9" s="1"/>
  <c r="AN283" i="9" s="1"/>
  <c r="AO283" i="9" s="1"/>
  <c r="AP283" i="9" s="1"/>
  <c r="AQ283" i="9" s="1"/>
  <c r="AE283" i="9"/>
  <c r="AD283" i="9"/>
  <c r="AH282" i="9"/>
  <c r="AI282" i="9" s="1"/>
  <c r="AJ282" i="9" s="1"/>
  <c r="AK282" i="9" s="1"/>
  <c r="AL282" i="9" s="1"/>
  <c r="AM282" i="9" s="1"/>
  <c r="AN282" i="9" s="1"/>
  <c r="AO282" i="9" s="1"/>
  <c r="AP282" i="9" s="1"/>
  <c r="AQ282" i="9" s="1"/>
  <c r="AF282" i="9"/>
  <c r="AG282" i="9" s="1"/>
  <c r="AE282" i="9"/>
  <c r="AD282" i="9"/>
  <c r="AE281" i="9"/>
  <c r="AF281" i="9" s="1"/>
  <c r="AG281" i="9" s="1"/>
  <c r="AH281" i="9" s="1"/>
  <c r="AI281" i="9" s="1"/>
  <c r="AJ281" i="9" s="1"/>
  <c r="AK281" i="9" s="1"/>
  <c r="AL281" i="9" s="1"/>
  <c r="AM281" i="9" s="1"/>
  <c r="AN281" i="9" s="1"/>
  <c r="AO281" i="9" s="1"/>
  <c r="AP281" i="9" s="1"/>
  <c r="AQ281" i="9" s="1"/>
  <c r="AD281" i="9"/>
  <c r="AH280" i="9"/>
  <c r="AI280" i="9" s="1"/>
  <c r="AJ280" i="9" s="1"/>
  <c r="AK280" i="9" s="1"/>
  <c r="AL280" i="9" s="1"/>
  <c r="AM280" i="9" s="1"/>
  <c r="AN280" i="9" s="1"/>
  <c r="AO280" i="9" s="1"/>
  <c r="AP280" i="9" s="1"/>
  <c r="AQ280" i="9" s="1"/>
  <c r="AE280" i="9"/>
  <c r="AF280" i="9" s="1"/>
  <c r="AG280" i="9" s="1"/>
  <c r="AD280" i="9"/>
  <c r="AG279" i="9"/>
  <c r="AH279" i="9" s="1"/>
  <c r="AI279" i="9" s="1"/>
  <c r="AJ279" i="9" s="1"/>
  <c r="AK279" i="9" s="1"/>
  <c r="AL279" i="9" s="1"/>
  <c r="AM279" i="9" s="1"/>
  <c r="AN279" i="9" s="1"/>
  <c r="AO279" i="9" s="1"/>
  <c r="AP279" i="9" s="1"/>
  <c r="AQ279" i="9" s="1"/>
  <c r="AE279" i="9"/>
  <c r="AF279" i="9" s="1"/>
  <c r="AD279" i="9"/>
  <c r="AG278" i="9"/>
  <c r="AH278" i="9" s="1"/>
  <c r="AI278" i="9" s="1"/>
  <c r="AJ278" i="9" s="1"/>
  <c r="AK278" i="9" s="1"/>
  <c r="AL278" i="9" s="1"/>
  <c r="AM278" i="9" s="1"/>
  <c r="AN278" i="9" s="1"/>
  <c r="AO278" i="9" s="1"/>
  <c r="AP278" i="9" s="1"/>
  <c r="AQ278" i="9" s="1"/>
  <c r="AD278" i="9"/>
  <c r="AE278" i="9" s="1"/>
  <c r="AF278" i="9" s="1"/>
  <c r="AG277" i="9"/>
  <c r="AH277" i="9" s="1"/>
  <c r="AI277" i="9" s="1"/>
  <c r="AJ277" i="9" s="1"/>
  <c r="AK277" i="9" s="1"/>
  <c r="AL277" i="9" s="1"/>
  <c r="AM277" i="9" s="1"/>
  <c r="AN277" i="9" s="1"/>
  <c r="AO277" i="9" s="1"/>
  <c r="AP277" i="9" s="1"/>
  <c r="AQ277" i="9" s="1"/>
  <c r="AD277" i="9"/>
  <c r="AE277" i="9" s="1"/>
  <c r="AF277" i="9" s="1"/>
  <c r="AF276" i="9"/>
  <c r="AG276" i="9" s="1"/>
  <c r="AH276" i="9" s="1"/>
  <c r="AI276" i="9" s="1"/>
  <c r="AJ276" i="9" s="1"/>
  <c r="AK276" i="9" s="1"/>
  <c r="AL276" i="9" s="1"/>
  <c r="AM276" i="9" s="1"/>
  <c r="AN276" i="9" s="1"/>
  <c r="AO276" i="9" s="1"/>
  <c r="AP276" i="9" s="1"/>
  <c r="AQ276" i="9" s="1"/>
  <c r="AD276" i="9"/>
  <c r="AE276" i="9" s="1"/>
  <c r="AF275" i="9"/>
  <c r="AG275" i="9" s="1"/>
  <c r="AH275" i="9" s="1"/>
  <c r="AI275" i="9" s="1"/>
  <c r="AJ275" i="9" s="1"/>
  <c r="AK275" i="9" s="1"/>
  <c r="AL275" i="9" s="1"/>
  <c r="AM275" i="9" s="1"/>
  <c r="AN275" i="9" s="1"/>
  <c r="AO275" i="9" s="1"/>
  <c r="AP275" i="9" s="1"/>
  <c r="AQ275" i="9" s="1"/>
  <c r="AE275" i="9"/>
  <c r="AD275" i="9"/>
  <c r="AF274" i="9"/>
  <c r="AG274" i="9" s="1"/>
  <c r="AH274" i="9" s="1"/>
  <c r="AI274" i="9" s="1"/>
  <c r="AJ274" i="9" s="1"/>
  <c r="AK274" i="9" s="1"/>
  <c r="AL274" i="9" s="1"/>
  <c r="AM274" i="9" s="1"/>
  <c r="AN274" i="9" s="1"/>
  <c r="AO274" i="9" s="1"/>
  <c r="AP274" i="9" s="1"/>
  <c r="AQ274" i="9" s="1"/>
  <c r="AE274" i="9"/>
  <c r="AD274" i="9"/>
  <c r="AE273" i="9"/>
  <c r="AF273" i="9" s="1"/>
  <c r="AG273" i="9" s="1"/>
  <c r="AH273" i="9" s="1"/>
  <c r="AI273" i="9" s="1"/>
  <c r="AJ273" i="9" s="1"/>
  <c r="AK273" i="9" s="1"/>
  <c r="AL273" i="9" s="1"/>
  <c r="AM273" i="9" s="1"/>
  <c r="AN273" i="9" s="1"/>
  <c r="AO273" i="9" s="1"/>
  <c r="AP273" i="9" s="1"/>
  <c r="AQ273" i="9" s="1"/>
  <c r="AD273" i="9"/>
  <c r="AE272" i="9"/>
  <c r="AF272" i="9" s="1"/>
  <c r="AG272" i="9" s="1"/>
  <c r="AH272" i="9" s="1"/>
  <c r="AI272" i="9" s="1"/>
  <c r="AJ272" i="9" s="1"/>
  <c r="AK272" i="9" s="1"/>
  <c r="AL272" i="9" s="1"/>
  <c r="AM272" i="9" s="1"/>
  <c r="AN272" i="9" s="1"/>
  <c r="AO272" i="9" s="1"/>
  <c r="AP272" i="9" s="1"/>
  <c r="AQ272" i="9" s="1"/>
  <c r="AD272" i="9"/>
  <c r="AE271" i="9"/>
  <c r="AF271" i="9" s="1"/>
  <c r="AG271" i="9" s="1"/>
  <c r="AH271" i="9" s="1"/>
  <c r="AI271" i="9" s="1"/>
  <c r="AJ271" i="9" s="1"/>
  <c r="AK271" i="9" s="1"/>
  <c r="AL271" i="9" s="1"/>
  <c r="AM271" i="9" s="1"/>
  <c r="AN271" i="9" s="1"/>
  <c r="AO271" i="9" s="1"/>
  <c r="AP271" i="9" s="1"/>
  <c r="AQ271" i="9" s="1"/>
  <c r="AD271" i="9"/>
  <c r="AG270" i="9"/>
  <c r="AH270" i="9" s="1"/>
  <c r="AI270" i="9" s="1"/>
  <c r="AJ270" i="9" s="1"/>
  <c r="AK270" i="9" s="1"/>
  <c r="AL270" i="9" s="1"/>
  <c r="AM270" i="9" s="1"/>
  <c r="AN270" i="9" s="1"/>
  <c r="AO270" i="9" s="1"/>
  <c r="AP270" i="9" s="1"/>
  <c r="AQ270" i="9" s="1"/>
  <c r="AD270" i="9"/>
  <c r="AE270" i="9" s="1"/>
  <c r="AF270" i="9" s="1"/>
  <c r="AD269" i="9"/>
  <c r="AE269" i="9" s="1"/>
  <c r="AF269" i="9" s="1"/>
  <c r="AG269" i="9" s="1"/>
  <c r="AH269" i="9" s="1"/>
  <c r="AI269" i="9" s="1"/>
  <c r="AJ269" i="9" s="1"/>
  <c r="AK269" i="9" s="1"/>
  <c r="AL269" i="9" s="1"/>
  <c r="AM269" i="9" s="1"/>
  <c r="AN269" i="9" s="1"/>
  <c r="AO269" i="9" s="1"/>
  <c r="AP269" i="9" s="1"/>
  <c r="AQ269" i="9" s="1"/>
  <c r="AF268" i="9"/>
  <c r="AG268" i="9" s="1"/>
  <c r="AH268" i="9" s="1"/>
  <c r="AI268" i="9" s="1"/>
  <c r="AJ268" i="9" s="1"/>
  <c r="AK268" i="9" s="1"/>
  <c r="AL268" i="9" s="1"/>
  <c r="AM268" i="9" s="1"/>
  <c r="AN268" i="9" s="1"/>
  <c r="AO268" i="9" s="1"/>
  <c r="AP268" i="9" s="1"/>
  <c r="AQ268" i="9" s="1"/>
  <c r="AE268" i="9"/>
  <c r="AD268" i="9"/>
  <c r="AI267" i="9"/>
  <c r="AJ267" i="9" s="1"/>
  <c r="AK267" i="9" s="1"/>
  <c r="AL267" i="9" s="1"/>
  <c r="AM267" i="9" s="1"/>
  <c r="AN267" i="9" s="1"/>
  <c r="AO267" i="9" s="1"/>
  <c r="AP267" i="9" s="1"/>
  <c r="AQ267" i="9" s="1"/>
  <c r="AF267" i="9"/>
  <c r="AG267" i="9" s="1"/>
  <c r="AH267" i="9" s="1"/>
  <c r="AE267" i="9"/>
  <c r="AD267" i="9"/>
  <c r="AF266" i="9"/>
  <c r="AG266" i="9" s="1"/>
  <c r="AH266" i="9" s="1"/>
  <c r="AI266" i="9" s="1"/>
  <c r="AJ266" i="9" s="1"/>
  <c r="AK266" i="9" s="1"/>
  <c r="AL266" i="9" s="1"/>
  <c r="AM266" i="9" s="1"/>
  <c r="AN266" i="9" s="1"/>
  <c r="AO266" i="9" s="1"/>
  <c r="AP266" i="9" s="1"/>
  <c r="AQ266" i="9" s="1"/>
  <c r="AE266" i="9"/>
  <c r="AD266" i="9"/>
  <c r="AE265" i="9"/>
  <c r="AF265" i="9" s="1"/>
  <c r="AG265" i="9" s="1"/>
  <c r="AH265" i="9" s="1"/>
  <c r="AI265" i="9" s="1"/>
  <c r="AJ265" i="9" s="1"/>
  <c r="AK265" i="9" s="1"/>
  <c r="AL265" i="9" s="1"/>
  <c r="AM265" i="9" s="1"/>
  <c r="AN265" i="9" s="1"/>
  <c r="AO265" i="9" s="1"/>
  <c r="AP265" i="9" s="1"/>
  <c r="AQ265" i="9" s="1"/>
  <c r="AD265" i="9"/>
  <c r="AE264" i="9"/>
  <c r="AF264" i="9" s="1"/>
  <c r="AG264" i="9" s="1"/>
  <c r="AH264" i="9" s="1"/>
  <c r="AI264" i="9" s="1"/>
  <c r="AJ264" i="9" s="1"/>
  <c r="AK264" i="9" s="1"/>
  <c r="AL264" i="9" s="1"/>
  <c r="AM264" i="9" s="1"/>
  <c r="AN264" i="9" s="1"/>
  <c r="AO264" i="9" s="1"/>
  <c r="AP264" i="9" s="1"/>
  <c r="AQ264" i="9" s="1"/>
  <c r="AD264" i="9"/>
  <c r="AG263" i="9"/>
  <c r="AH263" i="9" s="1"/>
  <c r="AI263" i="9" s="1"/>
  <c r="AJ263" i="9" s="1"/>
  <c r="AK263" i="9" s="1"/>
  <c r="AL263" i="9" s="1"/>
  <c r="AM263" i="9" s="1"/>
  <c r="AN263" i="9" s="1"/>
  <c r="AO263" i="9" s="1"/>
  <c r="AP263" i="9" s="1"/>
  <c r="AQ263" i="9" s="1"/>
  <c r="AF263" i="9"/>
  <c r="AE263" i="9"/>
  <c r="AD263" i="9"/>
  <c r="AG262" i="9"/>
  <c r="AH262" i="9" s="1"/>
  <c r="AI262" i="9" s="1"/>
  <c r="AJ262" i="9" s="1"/>
  <c r="AK262" i="9" s="1"/>
  <c r="AL262" i="9" s="1"/>
  <c r="AM262" i="9" s="1"/>
  <c r="AN262" i="9" s="1"/>
  <c r="AO262" i="9" s="1"/>
  <c r="AP262" i="9" s="1"/>
  <c r="AQ262" i="9" s="1"/>
  <c r="AD262" i="9"/>
  <c r="AE262" i="9" s="1"/>
  <c r="AF262" i="9" s="1"/>
  <c r="AH261" i="9"/>
  <c r="AI261" i="9" s="1"/>
  <c r="AJ261" i="9" s="1"/>
  <c r="AK261" i="9" s="1"/>
  <c r="AL261" i="9" s="1"/>
  <c r="AM261" i="9" s="1"/>
  <c r="AN261" i="9" s="1"/>
  <c r="AO261" i="9" s="1"/>
  <c r="AP261" i="9" s="1"/>
  <c r="AQ261" i="9" s="1"/>
  <c r="AD261" i="9"/>
  <c r="AE261" i="9" s="1"/>
  <c r="AF261" i="9" s="1"/>
  <c r="AG261" i="9" s="1"/>
  <c r="AE260" i="9"/>
  <c r="AF260" i="9" s="1"/>
  <c r="AG260" i="9" s="1"/>
  <c r="AH260" i="9" s="1"/>
  <c r="AI260" i="9" s="1"/>
  <c r="AJ260" i="9" s="1"/>
  <c r="AK260" i="9" s="1"/>
  <c r="AL260" i="9" s="1"/>
  <c r="AM260" i="9" s="1"/>
  <c r="AN260" i="9" s="1"/>
  <c r="AO260" i="9" s="1"/>
  <c r="AP260" i="9" s="1"/>
  <c r="AQ260" i="9" s="1"/>
  <c r="AD260" i="9"/>
  <c r="AF259" i="9"/>
  <c r="AG259" i="9" s="1"/>
  <c r="AH259" i="9" s="1"/>
  <c r="AI259" i="9" s="1"/>
  <c r="AJ259" i="9" s="1"/>
  <c r="AK259" i="9" s="1"/>
  <c r="AL259" i="9" s="1"/>
  <c r="AM259" i="9" s="1"/>
  <c r="AN259" i="9" s="1"/>
  <c r="AO259" i="9" s="1"/>
  <c r="AP259" i="9" s="1"/>
  <c r="AQ259" i="9" s="1"/>
  <c r="AD259" i="9"/>
  <c r="AE259" i="9" s="1"/>
  <c r="AG258" i="9"/>
  <c r="AH258" i="9" s="1"/>
  <c r="AI258" i="9" s="1"/>
  <c r="AJ258" i="9" s="1"/>
  <c r="AK258" i="9" s="1"/>
  <c r="AL258" i="9" s="1"/>
  <c r="AM258" i="9" s="1"/>
  <c r="AN258" i="9" s="1"/>
  <c r="AO258" i="9" s="1"/>
  <c r="AP258" i="9" s="1"/>
  <c r="AQ258" i="9" s="1"/>
  <c r="AF258" i="9"/>
  <c r="AE258" i="9"/>
  <c r="AD258" i="9"/>
  <c r="AH257" i="9"/>
  <c r="AI257" i="9" s="1"/>
  <c r="AJ257" i="9" s="1"/>
  <c r="AK257" i="9" s="1"/>
  <c r="AL257" i="9" s="1"/>
  <c r="AM257" i="9" s="1"/>
  <c r="AN257" i="9" s="1"/>
  <c r="AO257" i="9" s="1"/>
  <c r="AP257" i="9" s="1"/>
  <c r="AQ257" i="9" s="1"/>
  <c r="AE257" i="9"/>
  <c r="AF257" i="9" s="1"/>
  <c r="AG257" i="9" s="1"/>
  <c r="AD257" i="9"/>
  <c r="AE256" i="9"/>
  <c r="AF256" i="9" s="1"/>
  <c r="AG256" i="9" s="1"/>
  <c r="AH256" i="9" s="1"/>
  <c r="AI256" i="9" s="1"/>
  <c r="AJ256" i="9" s="1"/>
  <c r="AK256" i="9" s="1"/>
  <c r="AL256" i="9" s="1"/>
  <c r="AM256" i="9" s="1"/>
  <c r="AN256" i="9" s="1"/>
  <c r="AO256" i="9" s="1"/>
  <c r="AP256" i="9" s="1"/>
  <c r="AQ256" i="9" s="1"/>
  <c r="AD256" i="9"/>
  <c r="AE255" i="9"/>
  <c r="AF255" i="9" s="1"/>
  <c r="AG255" i="9" s="1"/>
  <c r="AH255" i="9" s="1"/>
  <c r="AI255" i="9" s="1"/>
  <c r="AJ255" i="9" s="1"/>
  <c r="AK255" i="9" s="1"/>
  <c r="AL255" i="9" s="1"/>
  <c r="AM255" i="9" s="1"/>
  <c r="AN255" i="9" s="1"/>
  <c r="AO255" i="9" s="1"/>
  <c r="AP255" i="9" s="1"/>
  <c r="AQ255" i="9" s="1"/>
  <c r="AD255" i="9"/>
  <c r="AG254" i="9"/>
  <c r="AH254" i="9" s="1"/>
  <c r="AI254" i="9" s="1"/>
  <c r="AJ254" i="9" s="1"/>
  <c r="AK254" i="9" s="1"/>
  <c r="AL254" i="9" s="1"/>
  <c r="AM254" i="9" s="1"/>
  <c r="AN254" i="9" s="1"/>
  <c r="AO254" i="9" s="1"/>
  <c r="AP254" i="9" s="1"/>
  <c r="AQ254" i="9" s="1"/>
  <c r="AD254" i="9"/>
  <c r="AE254" i="9" s="1"/>
  <c r="AF254" i="9" s="1"/>
  <c r="AG253" i="9"/>
  <c r="AH253" i="9" s="1"/>
  <c r="AI253" i="9" s="1"/>
  <c r="AJ253" i="9" s="1"/>
  <c r="AK253" i="9" s="1"/>
  <c r="AL253" i="9" s="1"/>
  <c r="AM253" i="9" s="1"/>
  <c r="AN253" i="9" s="1"/>
  <c r="AO253" i="9" s="1"/>
  <c r="AP253" i="9" s="1"/>
  <c r="AQ253" i="9" s="1"/>
  <c r="AD253" i="9"/>
  <c r="AE253" i="9" s="1"/>
  <c r="AF253" i="9" s="1"/>
  <c r="AD252" i="9"/>
  <c r="AE252" i="9" s="1"/>
  <c r="AF252" i="9" s="1"/>
  <c r="AG252" i="9" s="1"/>
  <c r="AH252" i="9" s="1"/>
  <c r="AI252" i="9" s="1"/>
  <c r="AJ252" i="9" s="1"/>
  <c r="AK252" i="9" s="1"/>
  <c r="AL252" i="9" s="1"/>
  <c r="AM252" i="9" s="1"/>
  <c r="AN252" i="9" s="1"/>
  <c r="AO252" i="9" s="1"/>
  <c r="AP252" i="9" s="1"/>
  <c r="AQ252" i="9" s="1"/>
  <c r="AD251" i="9"/>
  <c r="AE251" i="9" s="1"/>
  <c r="AF251" i="9" s="1"/>
  <c r="AG251" i="9" s="1"/>
  <c r="AH251" i="9" s="1"/>
  <c r="AI251" i="9" s="1"/>
  <c r="AJ251" i="9" s="1"/>
  <c r="AK251" i="9" s="1"/>
  <c r="AL251" i="9" s="1"/>
  <c r="AM251" i="9" s="1"/>
  <c r="AN251" i="9" s="1"/>
  <c r="AO251" i="9" s="1"/>
  <c r="AP251" i="9" s="1"/>
  <c r="AQ251" i="9" s="1"/>
  <c r="AG250" i="9"/>
  <c r="AH250" i="9" s="1"/>
  <c r="AI250" i="9" s="1"/>
  <c r="AJ250" i="9" s="1"/>
  <c r="AK250" i="9" s="1"/>
  <c r="AL250" i="9" s="1"/>
  <c r="AM250" i="9" s="1"/>
  <c r="AN250" i="9" s="1"/>
  <c r="AO250" i="9" s="1"/>
  <c r="AP250" i="9" s="1"/>
  <c r="AQ250" i="9" s="1"/>
  <c r="AF250" i="9"/>
  <c r="AE250" i="9"/>
  <c r="AD250" i="9"/>
  <c r="AD249" i="9"/>
  <c r="AE249" i="9" s="1"/>
  <c r="AF249" i="9" s="1"/>
  <c r="AG249" i="9" s="1"/>
  <c r="AH249" i="9" s="1"/>
  <c r="AI249" i="9" s="1"/>
  <c r="AJ249" i="9" s="1"/>
  <c r="AK249" i="9" s="1"/>
  <c r="AL249" i="9" s="1"/>
  <c r="AM249" i="9" s="1"/>
  <c r="AN249" i="9" s="1"/>
  <c r="AO249" i="9" s="1"/>
  <c r="AP249" i="9" s="1"/>
  <c r="AQ249" i="9" s="1"/>
  <c r="AE248" i="9"/>
  <c r="AF248" i="9" s="1"/>
  <c r="AG248" i="9" s="1"/>
  <c r="AH248" i="9" s="1"/>
  <c r="AI248" i="9" s="1"/>
  <c r="AJ248" i="9" s="1"/>
  <c r="AK248" i="9" s="1"/>
  <c r="AL248" i="9" s="1"/>
  <c r="AM248" i="9" s="1"/>
  <c r="AN248" i="9" s="1"/>
  <c r="AO248" i="9" s="1"/>
  <c r="AP248" i="9" s="1"/>
  <c r="AQ248" i="9" s="1"/>
  <c r="AD248" i="9"/>
  <c r="AF247" i="9"/>
  <c r="AG247" i="9" s="1"/>
  <c r="AH247" i="9" s="1"/>
  <c r="AI247" i="9" s="1"/>
  <c r="AJ247" i="9" s="1"/>
  <c r="AK247" i="9" s="1"/>
  <c r="AL247" i="9" s="1"/>
  <c r="AM247" i="9" s="1"/>
  <c r="AN247" i="9" s="1"/>
  <c r="AO247" i="9" s="1"/>
  <c r="AP247" i="9" s="1"/>
  <c r="AQ247" i="9" s="1"/>
  <c r="AE247" i="9"/>
  <c r="AD247" i="9"/>
  <c r="AD246" i="9"/>
  <c r="AE246" i="9" s="1"/>
  <c r="AF246" i="9" s="1"/>
  <c r="AG246" i="9" s="1"/>
  <c r="AH246" i="9" s="1"/>
  <c r="AI246" i="9" s="1"/>
  <c r="AJ246" i="9" s="1"/>
  <c r="AK246" i="9" s="1"/>
  <c r="AL246" i="9" s="1"/>
  <c r="AM246" i="9" s="1"/>
  <c r="AN246" i="9" s="1"/>
  <c r="AO246" i="9" s="1"/>
  <c r="AP246" i="9" s="1"/>
  <c r="AQ246" i="9" s="1"/>
  <c r="AG245" i="9"/>
  <c r="AH245" i="9" s="1"/>
  <c r="AI245" i="9" s="1"/>
  <c r="AJ245" i="9" s="1"/>
  <c r="AK245" i="9" s="1"/>
  <c r="AL245" i="9" s="1"/>
  <c r="AM245" i="9" s="1"/>
  <c r="AN245" i="9" s="1"/>
  <c r="AO245" i="9" s="1"/>
  <c r="AP245" i="9" s="1"/>
  <c r="AQ245" i="9" s="1"/>
  <c r="AD245" i="9"/>
  <c r="AE245" i="9" s="1"/>
  <c r="AF245" i="9" s="1"/>
  <c r="AE244" i="9"/>
  <c r="AF244" i="9" s="1"/>
  <c r="AG244" i="9" s="1"/>
  <c r="AH244" i="9" s="1"/>
  <c r="AI244" i="9" s="1"/>
  <c r="AJ244" i="9" s="1"/>
  <c r="AK244" i="9" s="1"/>
  <c r="AL244" i="9" s="1"/>
  <c r="AM244" i="9" s="1"/>
  <c r="AN244" i="9" s="1"/>
  <c r="AO244" i="9" s="1"/>
  <c r="AP244" i="9" s="1"/>
  <c r="AQ244" i="9" s="1"/>
  <c r="AD244" i="9"/>
  <c r="AF243" i="9"/>
  <c r="AG243" i="9" s="1"/>
  <c r="AH243" i="9" s="1"/>
  <c r="AI243" i="9" s="1"/>
  <c r="AJ243" i="9" s="1"/>
  <c r="AK243" i="9" s="1"/>
  <c r="AL243" i="9" s="1"/>
  <c r="AM243" i="9" s="1"/>
  <c r="AN243" i="9" s="1"/>
  <c r="AO243" i="9" s="1"/>
  <c r="AP243" i="9" s="1"/>
  <c r="AQ243" i="9" s="1"/>
  <c r="AD243" i="9"/>
  <c r="AE243" i="9" s="1"/>
  <c r="AF242" i="9"/>
  <c r="AG242" i="9" s="1"/>
  <c r="AH242" i="9" s="1"/>
  <c r="AI242" i="9" s="1"/>
  <c r="AJ242" i="9" s="1"/>
  <c r="AK242" i="9" s="1"/>
  <c r="AL242" i="9" s="1"/>
  <c r="AM242" i="9" s="1"/>
  <c r="AN242" i="9" s="1"/>
  <c r="AO242" i="9" s="1"/>
  <c r="AP242" i="9" s="1"/>
  <c r="AQ242" i="9" s="1"/>
  <c r="AE242" i="9"/>
  <c r="AD242" i="9"/>
  <c r="AE241" i="9"/>
  <c r="AF241" i="9" s="1"/>
  <c r="AG241" i="9" s="1"/>
  <c r="AH241" i="9" s="1"/>
  <c r="AI241" i="9" s="1"/>
  <c r="AJ241" i="9" s="1"/>
  <c r="AK241" i="9" s="1"/>
  <c r="AL241" i="9" s="1"/>
  <c r="AM241" i="9" s="1"/>
  <c r="AN241" i="9" s="1"/>
  <c r="AO241" i="9" s="1"/>
  <c r="AP241" i="9" s="1"/>
  <c r="AQ241" i="9" s="1"/>
  <c r="AD241" i="9"/>
  <c r="AE240" i="9"/>
  <c r="AF240" i="9" s="1"/>
  <c r="AG240" i="9" s="1"/>
  <c r="AH240" i="9" s="1"/>
  <c r="AI240" i="9" s="1"/>
  <c r="AJ240" i="9" s="1"/>
  <c r="AK240" i="9" s="1"/>
  <c r="AL240" i="9" s="1"/>
  <c r="AM240" i="9" s="1"/>
  <c r="AN240" i="9" s="1"/>
  <c r="AO240" i="9" s="1"/>
  <c r="AP240" i="9" s="1"/>
  <c r="AQ240" i="9" s="1"/>
  <c r="AD240" i="9"/>
  <c r="AG239" i="9"/>
  <c r="AH239" i="9" s="1"/>
  <c r="AI239" i="9" s="1"/>
  <c r="AJ239" i="9" s="1"/>
  <c r="AK239" i="9" s="1"/>
  <c r="AL239" i="9" s="1"/>
  <c r="AM239" i="9" s="1"/>
  <c r="AN239" i="9" s="1"/>
  <c r="AO239" i="9" s="1"/>
  <c r="AP239" i="9" s="1"/>
  <c r="AQ239" i="9" s="1"/>
  <c r="AF239" i="9"/>
  <c r="AE239" i="9"/>
  <c r="AD239" i="9"/>
  <c r="AG238" i="9"/>
  <c r="AH238" i="9" s="1"/>
  <c r="AI238" i="9" s="1"/>
  <c r="AJ238" i="9" s="1"/>
  <c r="AK238" i="9" s="1"/>
  <c r="AL238" i="9" s="1"/>
  <c r="AM238" i="9" s="1"/>
  <c r="AN238" i="9" s="1"/>
  <c r="AO238" i="9" s="1"/>
  <c r="AP238" i="9" s="1"/>
  <c r="AQ238" i="9" s="1"/>
  <c r="AD238" i="9"/>
  <c r="AE238" i="9" s="1"/>
  <c r="AF238" i="9" s="1"/>
  <c r="AD237" i="9"/>
  <c r="AE237" i="9" s="1"/>
  <c r="AF237" i="9" s="1"/>
  <c r="AG237" i="9" s="1"/>
  <c r="AH237" i="9" s="1"/>
  <c r="AI237" i="9" s="1"/>
  <c r="AJ237" i="9" s="1"/>
  <c r="AK237" i="9" s="1"/>
  <c r="AL237" i="9" s="1"/>
  <c r="AM237" i="9" s="1"/>
  <c r="AN237" i="9" s="1"/>
  <c r="AO237" i="9" s="1"/>
  <c r="AP237" i="9" s="1"/>
  <c r="AQ237" i="9" s="1"/>
  <c r="AF236" i="9"/>
  <c r="AG236" i="9" s="1"/>
  <c r="AH236" i="9" s="1"/>
  <c r="AI236" i="9" s="1"/>
  <c r="AJ236" i="9" s="1"/>
  <c r="AK236" i="9" s="1"/>
  <c r="AL236" i="9" s="1"/>
  <c r="AM236" i="9" s="1"/>
  <c r="AN236" i="9" s="1"/>
  <c r="AO236" i="9" s="1"/>
  <c r="AP236" i="9" s="1"/>
  <c r="AQ236" i="9" s="1"/>
  <c r="AE236" i="9"/>
  <c r="AD236" i="9"/>
  <c r="AD235" i="9"/>
  <c r="AE235" i="9" s="1"/>
  <c r="AF235" i="9" s="1"/>
  <c r="AG235" i="9" s="1"/>
  <c r="AH235" i="9" s="1"/>
  <c r="AI235" i="9" s="1"/>
  <c r="AJ235" i="9" s="1"/>
  <c r="AK235" i="9" s="1"/>
  <c r="AL235" i="9" s="1"/>
  <c r="AM235" i="9" s="1"/>
  <c r="AN235" i="9" s="1"/>
  <c r="AO235" i="9" s="1"/>
  <c r="AP235" i="9" s="1"/>
  <c r="AQ235" i="9" s="1"/>
  <c r="AD234" i="9"/>
  <c r="AE234" i="9" s="1"/>
  <c r="AF234" i="9" s="1"/>
  <c r="AG234" i="9" s="1"/>
  <c r="AH234" i="9" s="1"/>
  <c r="AI234" i="9" s="1"/>
  <c r="AJ234" i="9" s="1"/>
  <c r="AK234" i="9" s="1"/>
  <c r="AL234" i="9" s="1"/>
  <c r="AM234" i="9" s="1"/>
  <c r="AN234" i="9" s="1"/>
  <c r="AO234" i="9" s="1"/>
  <c r="AP234" i="9" s="1"/>
  <c r="AQ234" i="9" s="1"/>
  <c r="AE233" i="9"/>
  <c r="AF233" i="9" s="1"/>
  <c r="AG233" i="9" s="1"/>
  <c r="AH233" i="9" s="1"/>
  <c r="AI233" i="9" s="1"/>
  <c r="AJ233" i="9" s="1"/>
  <c r="AK233" i="9" s="1"/>
  <c r="AL233" i="9" s="1"/>
  <c r="AM233" i="9" s="1"/>
  <c r="AN233" i="9" s="1"/>
  <c r="AO233" i="9" s="1"/>
  <c r="AP233" i="9" s="1"/>
  <c r="AQ233" i="9" s="1"/>
  <c r="AD233" i="9"/>
  <c r="AH232" i="9"/>
  <c r="AI232" i="9" s="1"/>
  <c r="AJ232" i="9" s="1"/>
  <c r="AK232" i="9" s="1"/>
  <c r="AL232" i="9" s="1"/>
  <c r="AM232" i="9" s="1"/>
  <c r="AN232" i="9" s="1"/>
  <c r="AO232" i="9" s="1"/>
  <c r="AP232" i="9" s="1"/>
  <c r="AQ232" i="9" s="1"/>
  <c r="AE232" i="9"/>
  <c r="AF232" i="9" s="1"/>
  <c r="AG232" i="9" s="1"/>
  <c r="AD232" i="9"/>
  <c r="AG231" i="9"/>
  <c r="AH231" i="9" s="1"/>
  <c r="AI231" i="9" s="1"/>
  <c r="AJ231" i="9" s="1"/>
  <c r="AK231" i="9" s="1"/>
  <c r="AL231" i="9" s="1"/>
  <c r="AM231" i="9" s="1"/>
  <c r="AN231" i="9" s="1"/>
  <c r="AO231" i="9" s="1"/>
  <c r="AP231" i="9" s="1"/>
  <c r="AQ231" i="9" s="1"/>
  <c r="AF231" i="9"/>
  <c r="AE231" i="9"/>
  <c r="AD231" i="9"/>
  <c r="AG230" i="9"/>
  <c r="AH230" i="9" s="1"/>
  <c r="AI230" i="9" s="1"/>
  <c r="AJ230" i="9" s="1"/>
  <c r="AK230" i="9" s="1"/>
  <c r="AL230" i="9" s="1"/>
  <c r="AM230" i="9" s="1"/>
  <c r="AN230" i="9" s="1"/>
  <c r="AO230" i="9" s="1"/>
  <c r="AP230" i="9" s="1"/>
  <c r="AQ230" i="9" s="1"/>
  <c r="AD230" i="9"/>
  <c r="AE230" i="9" s="1"/>
  <c r="AF230" i="9" s="1"/>
  <c r="AD229" i="9"/>
  <c r="AE229" i="9" s="1"/>
  <c r="AF229" i="9" s="1"/>
  <c r="AG229" i="9" s="1"/>
  <c r="AH229" i="9" s="1"/>
  <c r="AI229" i="9" s="1"/>
  <c r="AJ229" i="9" s="1"/>
  <c r="AK229" i="9" s="1"/>
  <c r="AL229" i="9" s="1"/>
  <c r="AM229" i="9" s="1"/>
  <c r="AN229" i="9" s="1"/>
  <c r="AO229" i="9" s="1"/>
  <c r="AP229" i="9" s="1"/>
  <c r="AQ229" i="9" s="1"/>
  <c r="AF228" i="9"/>
  <c r="AG228" i="9" s="1"/>
  <c r="AH228" i="9" s="1"/>
  <c r="AI228" i="9" s="1"/>
  <c r="AJ228" i="9" s="1"/>
  <c r="AK228" i="9" s="1"/>
  <c r="AL228" i="9" s="1"/>
  <c r="AM228" i="9" s="1"/>
  <c r="AN228" i="9" s="1"/>
  <c r="AO228" i="9" s="1"/>
  <c r="AP228" i="9" s="1"/>
  <c r="AQ228" i="9" s="1"/>
  <c r="AE228" i="9"/>
  <c r="AD228" i="9"/>
  <c r="AD227" i="9"/>
  <c r="AE227" i="9" s="1"/>
  <c r="AF227" i="9" s="1"/>
  <c r="AG227" i="9" s="1"/>
  <c r="AH227" i="9" s="1"/>
  <c r="AI227" i="9" s="1"/>
  <c r="AJ227" i="9" s="1"/>
  <c r="AK227" i="9" s="1"/>
  <c r="AL227" i="9" s="1"/>
  <c r="AM227" i="9" s="1"/>
  <c r="AN227" i="9" s="1"/>
  <c r="AO227" i="9" s="1"/>
  <c r="AP227" i="9" s="1"/>
  <c r="AQ227" i="9" s="1"/>
  <c r="AD226" i="9"/>
  <c r="AE226" i="9" s="1"/>
  <c r="AF226" i="9" s="1"/>
  <c r="AG226" i="9" s="1"/>
  <c r="AH226" i="9" s="1"/>
  <c r="AI226" i="9" s="1"/>
  <c r="AJ226" i="9" s="1"/>
  <c r="AK226" i="9" s="1"/>
  <c r="AL226" i="9" s="1"/>
  <c r="AM226" i="9" s="1"/>
  <c r="AN226" i="9" s="1"/>
  <c r="AO226" i="9" s="1"/>
  <c r="AP226" i="9" s="1"/>
  <c r="AQ226" i="9" s="1"/>
  <c r="AE225" i="9"/>
  <c r="AF225" i="9" s="1"/>
  <c r="AG225" i="9" s="1"/>
  <c r="AH225" i="9" s="1"/>
  <c r="AI225" i="9" s="1"/>
  <c r="AJ225" i="9" s="1"/>
  <c r="AK225" i="9" s="1"/>
  <c r="AL225" i="9" s="1"/>
  <c r="AM225" i="9" s="1"/>
  <c r="AN225" i="9" s="1"/>
  <c r="AO225" i="9" s="1"/>
  <c r="AP225" i="9" s="1"/>
  <c r="AQ225" i="9" s="1"/>
  <c r="AD225" i="9"/>
  <c r="AH224" i="9"/>
  <c r="AI224" i="9" s="1"/>
  <c r="AJ224" i="9" s="1"/>
  <c r="AK224" i="9" s="1"/>
  <c r="AL224" i="9" s="1"/>
  <c r="AM224" i="9" s="1"/>
  <c r="AN224" i="9" s="1"/>
  <c r="AO224" i="9" s="1"/>
  <c r="AP224" i="9" s="1"/>
  <c r="AQ224" i="9" s="1"/>
  <c r="AE224" i="9"/>
  <c r="AF224" i="9" s="1"/>
  <c r="AG224" i="9" s="1"/>
  <c r="AD224" i="9"/>
  <c r="AF223" i="9"/>
  <c r="AG223" i="9" s="1"/>
  <c r="AH223" i="9" s="1"/>
  <c r="AI223" i="9" s="1"/>
  <c r="AJ223" i="9" s="1"/>
  <c r="AK223" i="9" s="1"/>
  <c r="AL223" i="9" s="1"/>
  <c r="AM223" i="9" s="1"/>
  <c r="AN223" i="9" s="1"/>
  <c r="AO223" i="9" s="1"/>
  <c r="AP223" i="9" s="1"/>
  <c r="AQ223" i="9" s="1"/>
  <c r="AE223" i="9"/>
  <c r="AD223" i="9"/>
  <c r="AE222" i="9"/>
  <c r="AF222" i="9" s="1"/>
  <c r="AG222" i="9" s="1"/>
  <c r="AH222" i="9" s="1"/>
  <c r="AI222" i="9" s="1"/>
  <c r="AJ222" i="9" s="1"/>
  <c r="AK222" i="9" s="1"/>
  <c r="AL222" i="9" s="1"/>
  <c r="AM222" i="9" s="1"/>
  <c r="AN222" i="9" s="1"/>
  <c r="AO222" i="9" s="1"/>
  <c r="AP222" i="9" s="1"/>
  <c r="AQ222" i="9" s="1"/>
  <c r="AD222" i="9"/>
  <c r="AG221" i="9"/>
  <c r="AH221" i="9" s="1"/>
  <c r="AI221" i="9" s="1"/>
  <c r="AJ221" i="9" s="1"/>
  <c r="AK221" i="9" s="1"/>
  <c r="AL221" i="9" s="1"/>
  <c r="AM221" i="9" s="1"/>
  <c r="AN221" i="9" s="1"/>
  <c r="AO221" i="9" s="1"/>
  <c r="AP221" i="9" s="1"/>
  <c r="AQ221" i="9" s="1"/>
  <c r="AE221" i="9"/>
  <c r="AF221" i="9" s="1"/>
  <c r="AD221" i="9"/>
  <c r="AD220" i="9"/>
  <c r="AE220" i="9" s="1"/>
  <c r="AF220" i="9" s="1"/>
  <c r="AG220" i="9" s="1"/>
  <c r="AH220" i="9" s="1"/>
  <c r="AI220" i="9" s="1"/>
  <c r="AJ220" i="9" s="1"/>
  <c r="AK220" i="9" s="1"/>
  <c r="AL220" i="9" s="1"/>
  <c r="AM220" i="9" s="1"/>
  <c r="AN220" i="9" s="1"/>
  <c r="AO220" i="9" s="1"/>
  <c r="AP220" i="9" s="1"/>
  <c r="AQ220" i="9" s="1"/>
  <c r="AD219" i="9"/>
  <c r="AE219" i="9" s="1"/>
  <c r="AF219" i="9" s="1"/>
  <c r="AG219" i="9" s="1"/>
  <c r="AH219" i="9" s="1"/>
  <c r="AI219" i="9" s="1"/>
  <c r="AJ219" i="9" s="1"/>
  <c r="AK219" i="9" s="1"/>
  <c r="AL219" i="9" s="1"/>
  <c r="AM219" i="9" s="1"/>
  <c r="AN219" i="9" s="1"/>
  <c r="AO219" i="9" s="1"/>
  <c r="AP219" i="9" s="1"/>
  <c r="AQ219" i="9" s="1"/>
  <c r="AF218" i="9"/>
  <c r="AG218" i="9" s="1"/>
  <c r="AH218" i="9" s="1"/>
  <c r="AI218" i="9" s="1"/>
  <c r="AJ218" i="9" s="1"/>
  <c r="AK218" i="9" s="1"/>
  <c r="AL218" i="9" s="1"/>
  <c r="AM218" i="9" s="1"/>
  <c r="AN218" i="9" s="1"/>
  <c r="AO218" i="9" s="1"/>
  <c r="AP218" i="9" s="1"/>
  <c r="AQ218" i="9" s="1"/>
  <c r="AD218" i="9"/>
  <c r="AE218" i="9" s="1"/>
  <c r="AF217" i="9"/>
  <c r="AG217" i="9" s="1"/>
  <c r="AH217" i="9" s="1"/>
  <c r="AI217" i="9" s="1"/>
  <c r="AJ217" i="9" s="1"/>
  <c r="AK217" i="9" s="1"/>
  <c r="AL217" i="9" s="1"/>
  <c r="AM217" i="9" s="1"/>
  <c r="AN217" i="9" s="1"/>
  <c r="AO217" i="9" s="1"/>
  <c r="AP217" i="9" s="1"/>
  <c r="AQ217" i="9" s="1"/>
  <c r="AE217" i="9"/>
  <c r="AD217" i="9"/>
  <c r="AF216" i="9"/>
  <c r="AG216" i="9" s="1"/>
  <c r="AH216" i="9" s="1"/>
  <c r="AI216" i="9" s="1"/>
  <c r="AJ216" i="9" s="1"/>
  <c r="AK216" i="9" s="1"/>
  <c r="AL216" i="9" s="1"/>
  <c r="AM216" i="9" s="1"/>
  <c r="AN216" i="9" s="1"/>
  <c r="AO216" i="9" s="1"/>
  <c r="AP216" i="9" s="1"/>
  <c r="AQ216" i="9" s="1"/>
  <c r="AE216" i="9"/>
  <c r="AD216" i="9"/>
  <c r="AE215" i="9"/>
  <c r="AF215" i="9" s="1"/>
  <c r="AG215" i="9" s="1"/>
  <c r="AH215" i="9" s="1"/>
  <c r="AI215" i="9" s="1"/>
  <c r="AJ215" i="9" s="1"/>
  <c r="AK215" i="9" s="1"/>
  <c r="AL215" i="9" s="1"/>
  <c r="AM215" i="9" s="1"/>
  <c r="AN215" i="9" s="1"/>
  <c r="AO215" i="9" s="1"/>
  <c r="AP215" i="9" s="1"/>
  <c r="AQ215" i="9" s="1"/>
  <c r="AD215" i="9"/>
  <c r="AH214" i="9"/>
  <c r="AI214" i="9" s="1"/>
  <c r="AJ214" i="9" s="1"/>
  <c r="AK214" i="9" s="1"/>
  <c r="AL214" i="9" s="1"/>
  <c r="AM214" i="9" s="1"/>
  <c r="AN214" i="9" s="1"/>
  <c r="AO214" i="9" s="1"/>
  <c r="AP214" i="9" s="1"/>
  <c r="AQ214" i="9" s="1"/>
  <c r="AE214" i="9"/>
  <c r="AF214" i="9" s="1"/>
  <c r="AG214" i="9" s="1"/>
  <c r="AD214" i="9"/>
  <c r="AE213" i="9"/>
  <c r="AF213" i="9" s="1"/>
  <c r="AG213" i="9" s="1"/>
  <c r="AH213" i="9" s="1"/>
  <c r="AI213" i="9" s="1"/>
  <c r="AJ213" i="9" s="1"/>
  <c r="AK213" i="9" s="1"/>
  <c r="AL213" i="9" s="1"/>
  <c r="AM213" i="9" s="1"/>
  <c r="AN213" i="9" s="1"/>
  <c r="AO213" i="9" s="1"/>
  <c r="AP213" i="9" s="1"/>
  <c r="AQ213" i="9" s="1"/>
  <c r="AD213" i="9"/>
  <c r="AD212" i="9"/>
  <c r="AE212" i="9" s="1"/>
  <c r="AF212" i="9" s="1"/>
  <c r="AG212" i="9" s="1"/>
  <c r="AH212" i="9" s="1"/>
  <c r="AI212" i="9" s="1"/>
  <c r="AJ212" i="9" s="1"/>
  <c r="AK212" i="9" s="1"/>
  <c r="AL212" i="9" s="1"/>
  <c r="AM212" i="9" s="1"/>
  <c r="AN212" i="9" s="1"/>
  <c r="AO212" i="9" s="1"/>
  <c r="AP212" i="9" s="1"/>
  <c r="AQ212" i="9" s="1"/>
  <c r="AD211" i="9"/>
  <c r="AE211" i="9" s="1"/>
  <c r="AF211" i="9" s="1"/>
  <c r="AG211" i="9" s="1"/>
  <c r="AH211" i="9" s="1"/>
  <c r="AI211" i="9" s="1"/>
  <c r="AJ211" i="9" s="1"/>
  <c r="AK211" i="9" s="1"/>
  <c r="AL211" i="9" s="1"/>
  <c r="AM211" i="9" s="1"/>
  <c r="AN211" i="9" s="1"/>
  <c r="AO211" i="9" s="1"/>
  <c r="AP211" i="9" s="1"/>
  <c r="AQ211" i="9" s="1"/>
  <c r="AI210" i="9"/>
  <c r="AJ210" i="9" s="1"/>
  <c r="AK210" i="9" s="1"/>
  <c r="AL210" i="9" s="1"/>
  <c r="AM210" i="9" s="1"/>
  <c r="AN210" i="9" s="1"/>
  <c r="AO210" i="9" s="1"/>
  <c r="AP210" i="9" s="1"/>
  <c r="AQ210" i="9" s="1"/>
  <c r="AD210" i="9"/>
  <c r="AE210" i="9" s="1"/>
  <c r="AF210" i="9" s="1"/>
  <c r="AG210" i="9" s="1"/>
  <c r="AH210" i="9" s="1"/>
  <c r="AF209" i="9"/>
  <c r="AG209" i="9" s="1"/>
  <c r="AH209" i="9" s="1"/>
  <c r="AI209" i="9" s="1"/>
  <c r="AJ209" i="9" s="1"/>
  <c r="AK209" i="9" s="1"/>
  <c r="AL209" i="9" s="1"/>
  <c r="AM209" i="9" s="1"/>
  <c r="AN209" i="9" s="1"/>
  <c r="AO209" i="9" s="1"/>
  <c r="AP209" i="9" s="1"/>
  <c r="AQ209" i="9" s="1"/>
  <c r="AE209" i="9"/>
  <c r="AD209" i="9"/>
  <c r="AF208" i="9"/>
  <c r="AG208" i="9" s="1"/>
  <c r="AH208" i="9" s="1"/>
  <c r="AI208" i="9" s="1"/>
  <c r="AJ208" i="9" s="1"/>
  <c r="AK208" i="9" s="1"/>
  <c r="AL208" i="9" s="1"/>
  <c r="AM208" i="9" s="1"/>
  <c r="AN208" i="9" s="1"/>
  <c r="AO208" i="9" s="1"/>
  <c r="AP208" i="9" s="1"/>
  <c r="AQ208" i="9" s="1"/>
  <c r="AE208" i="9"/>
  <c r="AD208" i="9"/>
  <c r="AH207" i="9"/>
  <c r="AI207" i="9" s="1"/>
  <c r="AJ207" i="9" s="1"/>
  <c r="AK207" i="9" s="1"/>
  <c r="AL207" i="9" s="1"/>
  <c r="AM207" i="9" s="1"/>
  <c r="AN207" i="9" s="1"/>
  <c r="AO207" i="9" s="1"/>
  <c r="AP207" i="9" s="1"/>
  <c r="AQ207" i="9" s="1"/>
  <c r="AE207" i="9"/>
  <c r="AF207" i="9" s="1"/>
  <c r="AG207" i="9" s="1"/>
  <c r="AD207" i="9"/>
  <c r="AE206" i="9"/>
  <c r="AF206" i="9" s="1"/>
  <c r="AG206" i="9" s="1"/>
  <c r="AH206" i="9" s="1"/>
  <c r="AI206" i="9" s="1"/>
  <c r="AJ206" i="9" s="1"/>
  <c r="AK206" i="9" s="1"/>
  <c r="AL206" i="9" s="1"/>
  <c r="AM206" i="9" s="1"/>
  <c r="AN206" i="9" s="1"/>
  <c r="AO206" i="9" s="1"/>
  <c r="AP206" i="9" s="1"/>
  <c r="AQ206" i="9" s="1"/>
  <c r="AD206" i="9"/>
  <c r="AE205" i="9"/>
  <c r="AF205" i="9" s="1"/>
  <c r="AG205" i="9" s="1"/>
  <c r="AH205" i="9" s="1"/>
  <c r="AI205" i="9" s="1"/>
  <c r="AJ205" i="9" s="1"/>
  <c r="AK205" i="9" s="1"/>
  <c r="AL205" i="9" s="1"/>
  <c r="AM205" i="9" s="1"/>
  <c r="AN205" i="9" s="1"/>
  <c r="AO205" i="9" s="1"/>
  <c r="AP205" i="9" s="1"/>
  <c r="AQ205" i="9" s="1"/>
  <c r="AD205" i="9"/>
  <c r="AG204" i="9"/>
  <c r="AH204" i="9" s="1"/>
  <c r="AI204" i="9" s="1"/>
  <c r="AJ204" i="9" s="1"/>
  <c r="AK204" i="9" s="1"/>
  <c r="AL204" i="9" s="1"/>
  <c r="AM204" i="9" s="1"/>
  <c r="AN204" i="9" s="1"/>
  <c r="AO204" i="9" s="1"/>
  <c r="AP204" i="9" s="1"/>
  <c r="AQ204" i="9" s="1"/>
  <c r="AD204" i="9"/>
  <c r="AE204" i="9" s="1"/>
  <c r="AF204" i="9" s="1"/>
  <c r="AG203" i="9"/>
  <c r="AH203" i="9" s="1"/>
  <c r="AI203" i="9" s="1"/>
  <c r="AJ203" i="9" s="1"/>
  <c r="AK203" i="9" s="1"/>
  <c r="AL203" i="9" s="1"/>
  <c r="AM203" i="9" s="1"/>
  <c r="AN203" i="9" s="1"/>
  <c r="AO203" i="9" s="1"/>
  <c r="AP203" i="9" s="1"/>
  <c r="AQ203" i="9" s="1"/>
  <c r="AD203" i="9"/>
  <c r="AE203" i="9" s="1"/>
  <c r="AF203" i="9" s="1"/>
  <c r="AD202" i="9"/>
  <c r="AE202" i="9" s="1"/>
  <c r="AF202" i="9" s="1"/>
  <c r="AG202" i="9" s="1"/>
  <c r="AH202" i="9" s="1"/>
  <c r="AI202" i="9" s="1"/>
  <c r="AJ202" i="9" s="1"/>
  <c r="AK202" i="9" s="1"/>
  <c r="AL202" i="9" s="1"/>
  <c r="AM202" i="9" s="1"/>
  <c r="AN202" i="9" s="1"/>
  <c r="AO202" i="9" s="1"/>
  <c r="AP202" i="9" s="1"/>
  <c r="AQ202" i="9" s="1"/>
  <c r="AF201" i="9"/>
  <c r="AG201" i="9" s="1"/>
  <c r="AH201" i="9" s="1"/>
  <c r="AI201" i="9" s="1"/>
  <c r="AJ201" i="9" s="1"/>
  <c r="AK201" i="9" s="1"/>
  <c r="AL201" i="9" s="1"/>
  <c r="AM201" i="9" s="1"/>
  <c r="AN201" i="9" s="1"/>
  <c r="AO201" i="9" s="1"/>
  <c r="AP201" i="9" s="1"/>
  <c r="AQ201" i="9" s="1"/>
  <c r="AE201" i="9"/>
  <c r="AD201" i="9"/>
  <c r="AH200" i="9"/>
  <c r="AI200" i="9" s="1"/>
  <c r="AJ200" i="9" s="1"/>
  <c r="AK200" i="9" s="1"/>
  <c r="AL200" i="9" s="1"/>
  <c r="AM200" i="9" s="1"/>
  <c r="AN200" i="9" s="1"/>
  <c r="AO200" i="9" s="1"/>
  <c r="AP200" i="9" s="1"/>
  <c r="AQ200" i="9" s="1"/>
  <c r="AF200" i="9"/>
  <c r="AG200" i="9" s="1"/>
  <c r="AE200" i="9"/>
  <c r="AD200" i="9"/>
  <c r="AE199" i="9"/>
  <c r="AF199" i="9" s="1"/>
  <c r="AG199" i="9" s="1"/>
  <c r="AH199" i="9" s="1"/>
  <c r="AI199" i="9" s="1"/>
  <c r="AJ199" i="9" s="1"/>
  <c r="AK199" i="9" s="1"/>
  <c r="AL199" i="9" s="1"/>
  <c r="AM199" i="9" s="1"/>
  <c r="AN199" i="9" s="1"/>
  <c r="AO199" i="9" s="1"/>
  <c r="AP199" i="9" s="1"/>
  <c r="AQ199" i="9" s="1"/>
  <c r="AD199" i="9"/>
  <c r="AD198" i="9"/>
  <c r="AE198" i="9" s="1"/>
  <c r="AF198" i="9" s="1"/>
  <c r="AG198" i="9" s="1"/>
  <c r="AH198" i="9" s="1"/>
  <c r="AI198" i="9" s="1"/>
  <c r="AJ198" i="9" s="1"/>
  <c r="AK198" i="9" s="1"/>
  <c r="AL198" i="9" s="1"/>
  <c r="AM198" i="9" s="1"/>
  <c r="AN198" i="9" s="1"/>
  <c r="AO198" i="9" s="1"/>
  <c r="AP198" i="9" s="1"/>
  <c r="AQ198" i="9" s="1"/>
  <c r="AE197" i="9"/>
  <c r="AF197" i="9" s="1"/>
  <c r="AG197" i="9" s="1"/>
  <c r="AH197" i="9" s="1"/>
  <c r="AI197" i="9" s="1"/>
  <c r="AJ197" i="9" s="1"/>
  <c r="AK197" i="9" s="1"/>
  <c r="AL197" i="9" s="1"/>
  <c r="AM197" i="9" s="1"/>
  <c r="AN197" i="9" s="1"/>
  <c r="AO197" i="9" s="1"/>
  <c r="AP197" i="9" s="1"/>
  <c r="AQ197" i="9" s="1"/>
  <c r="AD197" i="9"/>
  <c r="AD196" i="9"/>
  <c r="AE196" i="9" s="1"/>
  <c r="AF196" i="9" s="1"/>
  <c r="AG196" i="9" s="1"/>
  <c r="AH196" i="9" s="1"/>
  <c r="AI196" i="9" s="1"/>
  <c r="AJ196" i="9" s="1"/>
  <c r="AK196" i="9" s="1"/>
  <c r="AL196" i="9" s="1"/>
  <c r="AM196" i="9" s="1"/>
  <c r="AN196" i="9" s="1"/>
  <c r="AO196" i="9" s="1"/>
  <c r="AP196" i="9" s="1"/>
  <c r="AQ196" i="9" s="1"/>
  <c r="AG195" i="9"/>
  <c r="AH195" i="9" s="1"/>
  <c r="AI195" i="9" s="1"/>
  <c r="AJ195" i="9" s="1"/>
  <c r="AK195" i="9" s="1"/>
  <c r="AL195" i="9" s="1"/>
  <c r="AM195" i="9" s="1"/>
  <c r="AN195" i="9" s="1"/>
  <c r="AO195" i="9" s="1"/>
  <c r="AP195" i="9" s="1"/>
  <c r="AQ195" i="9" s="1"/>
  <c r="AD195" i="9"/>
  <c r="AE195" i="9" s="1"/>
  <c r="AF195" i="9" s="1"/>
  <c r="AD194" i="9"/>
  <c r="AE194" i="9" s="1"/>
  <c r="AF194" i="9" s="1"/>
  <c r="AG194" i="9" s="1"/>
  <c r="AH194" i="9" s="1"/>
  <c r="AI194" i="9" s="1"/>
  <c r="AJ194" i="9" s="1"/>
  <c r="AK194" i="9" s="1"/>
  <c r="AL194" i="9" s="1"/>
  <c r="AM194" i="9" s="1"/>
  <c r="AN194" i="9" s="1"/>
  <c r="AO194" i="9" s="1"/>
  <c r="AP194" i="9" s="1"/>
  <c r="AQ194" i="9" s="1"/>
  <c r="AF193" i="9"/>
  <c r="AG193" i="9" s="1"/>
  <c r="AH193" i="9" s="1"/>
  <c r="AI193" i="9" s="1"/>
  <c r="AJ193" i="9" s="1"/>
  <c r="AK193" i="9" s="1"/>
  <c r="AL193" i="9" s="1"/>
  <c r="AM193" i="9" s="1"/>
  <c r="AN193" i="9" s="1"/>
  <c r="AO193" i="9" s="1"/>
  <c r="AP193" i="9" s="1"/>
  <c r="AQ193" i="9" s="1"/>
  <c r="AE193" i="9"/>
  <c r="AD193" i="9"/>
  <c r="AH192" i="9"/>
  <c r="AI192" i="9" s="1"/>
  <c r="AJ192" i="9" s="1"/>
  <c r="AK192" i="9" s="1"/>
  <c r="AL192" i="9" s="1"/>
  <c r="AM192" i="9" s="1"/>
  <c r="AN192" i="9" s="1"/>
  <c r="AO192" i="9" s="1"/>
  <c r="AP192" i="9" s="1"/>
  <c r="AQ192" i="9" s="1"/>
  <c r="AF192" i="9"/>
  <c r="AG192" i="9" s="1"/>
  <c r="AE192" i="9"/>
  <c r="AD192" i="9"/>
  <c r="AH191" i="9"/>
  <c r="AI191" i="9" s="1"/>
  <c r="AJ191" i="9" s="1"/>
  <c r="AK191" i="9" s="1"/>
  <c r="AL191" i="9" s="1"/>
  <c r="AM191" i="9" s="1"/>
  <c r="AN191" i="9" s="1"/>
  <c r="AO191" i="9" s="1"/>
  <c r="AP191" i="9" s="1"/>
  <c r="AQ191" i="9" s="1"/>
  <c r="AG191" i="9"/>
  <c r="AE191" i="9"/>
  <c r="AF191" i="9" s="1"/>
  <c r="AD191" i="9"/>
  <c r="AE190" i="9"/>
  <c r="AF190" i="9" s="1"/>
  <c r="AG190" i="9" s="1"/>
  <c r="AH190" i="9" s="1"/>
  <c r="AI190" i="9" s="1"/>
  <c r="AJ190" i="9" s="1"/>
  <c r="AK190" i="9" s="1"/>
  <c r="AL190" i="9" s="1"/>
  <c r="AM190" i="9" s="1"/>
  <c r="AN190" i="9" s="1"/>
  <c r="AO190" i="9" s="1"/>
  <c r="AP190" i="9" s="1"/>
  <c r="AQ190" i="9" s="1"/>
  <c r="AD190" i="9"/>
  <c r="AG189" i="9"/>
  <c r="AH189" i="9" s="1"/>
  <c r="AI189" i="9" s="1"/>
  <c r="AJ189" i="9" s="1"/>
  <c r="AK189" i="9" s="1"/>
  <c r="AL189" i="9" s="1"/>
  <c r="AM189" i="9" s="1"/>
  <c r="AN189" i="9" s="1"/>
  <c r="AO189" i="9" s="1"/>
  <c r="AP189" i="9" s="1"/>
  <c r="AQ189" i="9" s="1"/>
  <c r="AE189" i="9"/>
  <c r="AF189" i="9" s="1"/>
  <c r="AD189" i="9"/>
  <c r="AF188" i="9"/>
  <c r="AG188" i="9" s="1"/>
  <c r="AH188" i="9" s="1"/>
  <c r="AI188" i="9" s="1"/>
  <c r="AJ188" i="9" s="1"/>
  <c r="AK188" i="9" s="1"/>
  <c r="AL188" i="9" s="1"/>
  <c r="AM188" i="9" s="1"/>
  <c r="AN188" i="9" s="1"/>
  <c r="AO188" i="9" s="1"/>
  <c r="AP188" i="9" s="1"/>
  <c r="AQ188" i="9" s="1"/>
  <c r="AD188" i="9"/>
  <c r="AE188" i="9" s="1"/>
  <c r="AD187" i="9"/>
  <c r="AE187" i="9" s="1"/>
  <c r="AF187" i="9" s="1"/>
  <c r="AG187" i="9" s="1"/>
  <c r="AH187" i="9" s="1"/>
  <c r="AI187" i="9" s="1"/>
  <c r="AJ187" i="9" s="1"/>
  <c r="AK187" i="9" s="1"/>
  <c r="AL187" i="9" s="1"/>
  <c r="AM187" i="9" s="1"/>
  <c r="AN187" i="9" s="1"/>
  <c r="AO187" i="9" s="1"/>
  <c r="AP187" i="9" s="1"/>
  <c r="AQ187" i="9" s="1"/>
  <c r="AF186" i="9"/>
  <c r="AG186" i="9" s="1"/>
  <c r="AH186" i="9" s="1"/>
  <c r="AI186" i="9" s="1"/>
  <c r="AJ186" i="9" s="1"/>
  <c r="AK186" i="9" s="1"/>
  <c r="AL186" i="9" s="1"/>
  <c r="AM186" i="9" s="1"/>
  <c r="AN186" i="9" s="1"/>
  <c r="AO186" i="9" s="1"/>
  <c r="AP186" i="9" s="1"/>
  <c r="AQ186" i="9" s="1"/>
  <c r="AD186" i="9"/>
  <c r="AE186" i="9" s="1"/>
  <c r="AF185" i="9"/>
  <c r="AG185" i="9" s="1"/>
  <c r="AH185" i="9" s="1"/>
  <c r="AI185" i="9" s="1"/>
  <c r="AJ185" i="9" s="1"/>
  <c r="AK185" i="9" s="1"/>
  <c r="AL185" i="9" s="1"/>
  <c r="AM185" i="9" s="1"/>
  <c r="AN185" i="9" s="1"/>
  <c r="AO185" i="9" s="1"/>
  <c r="AP185" i="9" s="1"/>
  <c r="AQ185" i="9" s="1"/>
  <c r="AE185" i="9"/>
  <c r="AD185" i="9"/>
  <c r="AF184" i="9"/>
  <c r="AG184" i="9" s="1"/>
  <c r="AH184" i="9" s="1"/>
  <c r="AI184" i="9" s="1"/>
  <c r="AJ184" i="9" s="1"/>
  <c r="AK184" i="9" s="1"/>
  <c r="AL184" i="9" s="1"/>
  <c r="AM184" i="9" s="1"/>
  <c r="AN184" i="9" s="1"/>
  <c r="AO184" i="9" s="1"/>
  <c r="AP184" i="9" s="1"/>
  <c r="AQ184" i="9" s="1"/>
  <c r="AE184" i="9"/>
  <c r="AD184" i="9"/>
  <c r="AG183" i="9"/>
  <c r="AH183" i="9" s="1"/>
  <c r="AI183" i="9" s="1"/>
  <c r="AJ183" i="9" s="1"/>
  <c r="AK183" i="9" s="1"/>
  <c r="AL183" i="9" s="1"/>
  <c r="AM183" i="9" s="1"/>
  <c r="AN183" i="9" s="1"/>
  <c r="AO183" i="9" s="1"/>
  <c r="AP183" i="9" s="1"/>
  <c r="AQ183" i="9" s="1"/>
  <c r="AE183" i="9"/>
  <c r="AF183" i="9" s="1"/>
  <c r="AD183" i="9"/>
  <c r="AE182" i="9"/>
  <c r="AF182" i="9" s="1"/>
  <c r="AG182" i="9" s="1"/>
  <c r="AH182" i="9" s="1"/>
  <c r="AI182" i="9" s="1"/>
  <c r="AJ182" i="9" s="1"/>
  <c r="AK182" i="9" s="1"/>
  <c r="AL182" i="9" s="1"/>
  <c r="AM182" i="9" s="1"/>
  <c r="AN182" i="9" s="1"/>
  <c r="AO182" i="9" s="1"/>
  <c r="AP182" i="9" s="1"/>
  <c r="AQ182" i="9" s="1"/>
  <c r="AD182" i="9"/>
  <c r="AG181" i="9"/>
  <c r="AH181" i="9" s="1"/>
  <c r="AI181" i="9" s="1"/>
  <c r="AJ181" i="9" s="1"/>
  <c r="AK181" i="9" s="1"/>
  <c r="AL181" i="9" s="1"/>
  <c r="AM181" i="9" s="1"/>
  <c r="AN181" i="9" s="1"/>
  <c r="AO181" i="9" s="1"/>
  <c r="AP181" i="9" s="1"/>
  <c r="AQ181" i="9" s="1"/>
  <c r="AE181" i="9"/>
  <c r="AF181" i="9" s="1"/>
  <c r="AD181" i="9"/>
  <c r="AF180" i="9"/>
  <c r="AG180" i="9" s="1"/>
  <c r="AH180" i="9" s="1"/>
  <c r="AI180" i="9" s="1"/>
  <c r="AJ180" i="9" s="1"/>
  <c r="AK180" i="9" s="1"/>
  <c r="AL180" i="9" s="1"/>
  <c r="AM180" i="9" s="1"/>
  <c r="AN180" i="9" s="1"/>
  <c r="AO180" i="9" s="1"/>
  <c r="AP180" i="9" s="1"/>
  <c r="AQ180" i="9" s="1"/>
  <c r="AD180" i="9"/>
  <c r="AE180" i="9" s="1"/>
  <c r="AD179" i="9"/>
  <c r="AE179" i="9" s="1"/>
  <c r="AF179" i="9" s="1"/>
  <c r="AG179" i="9" s="1"/>
  <c r="AH179" i="9" s="1"/>
  <c r="AI179" i="9" s="1"/>
  <c r="AJ179" i="9" s="1"/>
  <c r="AK179" i="9" s="1"/>
  <c r="AL179" i="9" s="1"/>
  <c r="AM179" i="9" s="1"/>
  <c r="AN179" i="9" s="1"/>
  <c r="AO179" i="9" s="1"/>
  <c r="AP179" i="9" s="1"/>
  <c r="AQ179" i="9" s="1"/>
  <c r="AD178" i="9"/>
  <c r="AE178" i="9" s="1"/>
  <c r="AF178" i="9" s="1"/>
  <c r="AG178" i="9" s="1"/>
  <c r="AH178" i="9" s="1"/>
  <c r="AI178" i="9" s="1"/>
  <c r="AJ178" i="9" s="1"/>
  <c r="AK178" i="9" s="1"/>
  <c r="AL178" i="9" s="1"/>
  <c r="AM178" i="9" s="1"/>
  <c r="AN178" i="9" s="1"/>
  <c r="AO178" i="9" s="1"/>
  <c r="AP178" i="9" s="1"/>
  <c r="AQ178" i="9" s="1"/>
  <c r="AE177" i="9"/>
  <c r="AF177" i="9" s="1"/>
  <c r="AG177" i="9" s="1"/>
  <c r="AH177" i="9" s="1"/>
  <c r="AI177" i="9" s="1"/>
  <c r="AJ177" i="9" s="1"/>
  <c r="AK177" i="9" s="1"/>
  <c r="AL177" i="9" s="1"/>
  <c r="AM177" i="9" s="1"/>
  <c r="AN177" i="9" s="1"/>
  <c r="AO177" i="9" s="1"/>
  <c r="AP177" i="9" s="1"/>
  <c r="AQ177" i="9" s="1"/>
  <c r="AD177" i="9"/>
  <c r="AF176" i="9"/>
  <c r="AG176" i="9" s="1"/>
  <c r="AH176" i="9" s="1"/>
  <c r="AI176" i="9" s="1"/>
  <c r="AJ176" i="9" s="1"/>
  <c r="AK176" i="9" s="1"/>
  <c r="AL176" i="9" s="1"/>
  <c r="AM176" i="9" s="1"/>
  <c r="AN176" i="9" s="1"/>
  <c r="AO176" i="9" s="1"/>
  <c r="AP176" i="9" s="1"/>
  <c r="AQ176" i="9" s="1"/>
  <c r="AE176" i="9"/>
  <c r="AD176" i="9"/>
  <c r="AE175" i="9"/>
  <c r="AF175" i="9" s="1"/>
  <c r="AG175" i="9" s="1"/>
  <c r="AH175" i="9" s="1"/>
  <c r="AI175" i="9" s="1"/>
  <c r="AJ175" i="9" s="1"/>
  <c r="AK175" i="9" s="1"/>
  <c r="AL175" i="9" s="1"/>
  <c r="AM175" i="9" s="1"/>
  <c r="AN175" i="9" s="1"/>
  <c r="AO175" i="9" s="1"/>
  <c r="AP175" i="9" s="1"/>
  <c r="AQ175" i="9" s="1"/>
  <c r="AD175" i="9"/>
  <c r="AD174" i="9"/>
  <c r="AE174" i="9" s="1"/>
  <c r="AF174" i="9" s="1"/>
  <c r="AG174" i="9" s="1"/>
  <c r="AH174" i="9" s="1"/>
  <c r="AI174" i="9" s="1"/>
  <c r="AJ174" i="9" s="1"/>
  <c r="AK174" i="9" s="1"/>
  <c r="AL174" i="9" s="1"/>
  <c r="AM174" i="9" s="1"/>
  <c r="AN174" i="9" s="1"/>
  <c r="AO174" i="9" s="1"/>
  <c r="AP174" i="9" s="1"/>
  <c r="AQ174" i="9" s="1"/>
  <c r="AG173" i="9"/>
  <c r="AH173" i="9" s="1"/>
  <c r="AI173" i="9" s="1"/>
  <c r="AJ173" i="9" s="1"/>
  <c r="AK173" i="9" s="1"/>
  <c r="AL173" i="9" s="1"/>
  <c r="AM173" i="9" s="1"/>
  <c r="AN173" i="9" s="1"/>
  <c r="AO173" i="9" s="1"/>
  <c r="AP173" i="9" s="1"/>
  <c r="AQ173" i="9" s="1"/>
  <c r="AE173" i="9"/>
  <c r="AF173" i="9" s="1"/>
  <c r="AD173" i="9"/>
  <c r="AF172" i="9"/>
  <c r="AG172" i="9" s="1"/>
  <c r="AH172" i="9" s="1"/>
  <c r="AI172" i="9" s="1"/>
  <c r="AJ172" i="9" s="1"/>
  <c r="AK172" i="9" s="1"/>
  <c r="AL172" i="9" s="1"/>
  <c r="AM172" i="9" s="1"/>
  <c r="AN172" i="9" s="1"/>
  <c r="AO172" i="9" s="1"/>
  <c r="AP172" i="9" s="1"/>
  <c r="AQ172" i="9" s="1"/>
  <c r="AD172" i="9"/>
  <c r="AE172" i="9" s="1"/>
  <c r="AG171" i="9"/>
  <c r="AH171" i="9" s="1"/>
  <c r="AI171" i="9" s="1"/>
  <c r="AJ171" i="9" s="1"/>
  <c r="AK171" i="9" s="1"/>
  <c r="AL171" i="9" s="1"/>
  <c r="AM171" i="9" s="1"/>
  <c r="AN171" i="9" s="1"/>
  <c r="AO171" i="9" s="1"/>
  <c r="AP171" i="9" s="1"/>
  <c r="AQ171" i="9" s="1"/>
  <c r="AD171" i="9"/>
  <c r="AE171" i="9" s="1"/>
  <c r="AF171" i="9" s="1"/>
  <c r="AD170" i="9"/>
  <c r="AE170" i="9" s="1"/>
  <c r="AF170" i="9" s="1"/>
  <c r="AG170" i="9" s="1"/>
  <c r="AH170" i="9" s="1"/>
  <c r="AI170" i="9" s="1"/>
  <c r="AJ170" i="9" s="1"/>
  <c r="AK170" i="9" s="1"/>
  <c r="AL170" i="9" s="1"/>
  <c r="AM170" i="9" s="1"/>
  <c r="AN170" i="9" s="1"/>
  <c r="AO170" i="9" s="1"/>
  <c r="AP170" i="9" s="1"/>
  <c r="AQ170" i="9" s="1"/>
  <c r="AF169" i="9"/>
  <c r="AG169" i="9" s="1"/>
  <c r="AH169" i="9" s="1"/>
  <c r="AI169" i="9" s="1"/>
  <c r="AJ169" i="9" s="1"/>
  <c r="AK169" i="9" s="1"/>
  <c r="AL169" i="9" s="1"/>
  <c r="AM169" i="9" s="1"/>
  <c r="AN169" i="9" s="1"/>
  <c r="AO169" i="9" s="1"/>
  <c r="AP169" i="9" s="1"/>
  <c r="AQ169" i="9" s="1"/>
  <c r="AE169" i="9"/>
  <c r="AD169" i="9"/>
  <c r="AF168" i="9"/>
  <c r="AG168" i="9" s="1"/>
  <c r="AH168" i="9" s="1"/>
  <c r="AI168" i="9" s="1"/>
  <c r="AJ168" i="9" s="1"/>
  <c r="AK168" i="9" s="1"/>
  <c r="AL168" i="9" s="1"/>
  <c r="AM168" i="9" s="1"/>
  <c r="AN168" i="9" s="1"/>
  <c r="AO168" i="9" s="1"/>
  <c r="AP168" i="9" s="1"/>
  <c r="AQ168" i="9" s="1"/>
  <c r="AE168" i="9"/>
  <c r="AD168" i="9"/>
  <c r="AG167" i="9"/>
  <c r="AH167" i="9" s="1"/>
  <c r="AI167" i="9" s="1"/>
  <c r="AJ167" i="9" s="1"/>
  <c r="AK167" i="9" s="1"/>
  <c r="AL167" i="9" s="1"/>
  <c r="AM167" i="9" s="1"/>
  <c r="AN167" i="9" s="1"/>
  <c r="AO167" i="9" s="1"/>
  <c r="AP167" i="9" s="1"/>
  <c r="AQ167" i="9" s="1"/>
  <c r="AE167" i="9"/>
  <c r="AF167" i="9" s="1"/>
  <c r="AD167" i="9"/>
  <c r="AE166" i="9"/>
  <c r="AF166" i="9" s="1"/>
  <c r="AG166" i="9" s="1"/>
  <c r="AH166" i="9" s="1"/>
  <c r="AI166" i="9" s="1"/>
  <c r="AJ166" i="9" s="1"/>
  <c r="AK166" i="9" s="1"/>
  <c r="AL166" i="9" s="1"/>
  <c r="AM166" i="9" s="1"/>
  <c r="AN166" i="9" s="1"/>
  <c r="AO166" i="9" s="1"/>
  <c r="AP166" i="9" s="1"/>
  <c r="AQ166" i="9" s="1"/>
  <c r="AD166" i="9"/>
  <c r="AG165" i="9"/>
  <c r="AH165" i="9" s="1"/>
  <c r="AI165" i="9" s="1"/>
  <c r="AJ165" i="9" s="1"/>
  <c r="AK165" i="9" s="1"/>
  <c r="AL165" i="9" s="1"/>
  <c r="AM165" i="9" s="1"/>
  <c r="AN165" i="9" s="1"/>
  <c r="AO165" i="9" s="1"/>
  <c r="AP165" i="9" s="1"/>
  <c r="AQ165" i="9" s="1"/>
  <c r="AE165" i="9"/>
  <c r="AF165" i="9" s="1"/>
  <c r="AD165" i="9"/>
  <c r="AG164" i="9"/>
  <c r="AH164" i="9" s="1"/>
  <c r="AI164" i="9" s="1"/>
  <c r="AJ164" i="9" s="1"/>
  <c r="AK164" i="9" s="1"/>
  <c r="AL164" i="9" s="1"/>
  <c r="AM164" i="9" s="1"/>
  <c r="AN164" i="9" s="1"/>
  <c r="AO164" i="9" s="1"/>
  <c r="AP164" i="9" s="1"/>
  <c r="AQ164" i="9" s="1"/>
  <c r="AF164" i="9"/>
  <c r="AD164" i="9"/>
  <c r="AE164" i="9" s="1"/>
  <c r="AG163" i="9"/>
  <c r="AH163" i="9" s="1"/>
  <c r="AI163" i="9" s="1"/>
  <c r="AJ163" i="9" s="1"/>
  <c r="AK163" i="9" s="1"/>
  <c r="AL163" i="9" s="1"/>
  <c r="AM163" i="9" s="1"/>
  <c r="AN163" i="9" s="1"/>
  <c r="AO163" i="9" s="1"/>
  <c r="AP163" i="9" s="1"/>
  <c r="AQ163" i="9" s="1"/>
  <c r="AD163" i="9"/>
  <c r="AE163" i="9" s="1"/>
  <c r="AF163" i="9" s="1"/>
  <c r="AF162" i="9"/>
  <c r="AG162" i="9" s="1"/>
  <c r="AH162" i="9" s="1"/>
  <c r="AI162" i="9" s="1"/>
  <c r="AJ162" i="9" s="1"/>
  <c r="AK162" i="9" s="1"/>
  <c r="AL162" i="9" s="1"/>
  <c r="AM162" i="9" s="1"/>
  <c r="AN162" i="9" s="1"/>
  <c r="AO162" i="9" s="1"/>
  <c r="AP162" i="9" s="1"/>
  <c r="AQ162" i="9" s="1"/>
  <c r="AD162" i="9"/>
  <c r="AE162" i="9" s="1"/>
  <c r="AE161" i="9"/>
  <c r="AF161" i="9" s="1"/>
  <c r="AG161" i="9" s="1"/>
  <c r="AH161" i="9" s="1"/>
  <c r="AI161" i="9" s="1"/>
  <c r="AJ161" i="9" s="1"/>
  <c r="AK161" i="9" s="1"/>
  <c r="AL161" i="9" s="1"/>
  <c r="AM161" i="9" s="1"/>
  <c r="AN161" i="9" s="1"/>
  <c r="AO161" i="9" s="1"/>
  <c r="AP161" i="9" s="1"/>
  <c r="AQ161" i="9" s="1"/>
  <c r="AD161" i="9"/>
  <c r="AH160" i="9"/>
  <c r="AI160" i="9" s="1"/>
  <c r="AJ160" i="9" s="1"/>
  <c r="AK160" i="9" s="1"/>
  <c r="AL160" i="9" s="1"/>
  <c r="AM160" i="9" s="1"/>
  <c r="AN160" i="9" s="1"/>
  <c r="AO160" i="9" s="1"/>
  <c r="AP160" i="9" s="1"/>
  <c r="AQ160" i="9" s="1"/>
  <c r="AF160" i="9"/>
  <c r="AG160" i="9" s="1"/>
  <c r="AE160" i="9"/>
  <c r="AD160" i="9"/>
  <c r="AE159" i="9"/>
  <c r="AF159" i="9" s="1"/>
  <c r="AG159" i="9" s="1"/>
  <c r="AH159" i="9" s="1"/>
  <c r="AI159" i="9" s="1"/>
  <c r="AJ159" i="9" s="1"/>
  <c r="AK159" i="9" s="1"/>
  <c r="AL159" i="9" s="1"/>
  <c r="AM159" i="9" s="1"/>
  <c r="AN159" i="9" s="1"/>
  <c r="AO159" i="9" s="1"/>
  <c r="AP159" i="9" s="1"/>
  <c r="AQ159" i="9" s="1"/>
  <c r="AD159" i="9"/>
  <c r="AD158" i="9"/>
  <c r="AE158" i="9" s="1"/>
  <c r="AF158" i="9" s="1"/>
  <c r="AG158" i="9" s="1"/>
  <c r="AH158" i="9" s="1"/>
  <c r="AI158" i="9" s="1"/>
  <c r="AJ158" i="9" s="1"/>
  <c r="AK158" i="9" s="1"/>
  <c r="AL158" i="9" s="1"/>
  <c r="AM158" i="9" s="1"/>
  <c r="AN158" i="9" s="1"/>
  <c r="AO158" i="9" s="1"/>
  <c r="AP158" i="9" s="1"/>
  <c r="AQ158" i="9" s="1"/>
  <c r="AG157" i="9"/>
  <c r="AH157" i="9" s="1"/>
  <c r="AI157" i="9" s="1"/>
  <c r="AJ157" i="9" s="1"/>
  <c r="AK157" i="9" s="1"/>
  <c r="AL157" i="9" s="1"/>
  <c r="AM157" i="9" s="1"/>
  <c r="AN157" i="9" s="1"/>
  <c r="AO157" i="9" s="1"/>
  <c r="AP157" i="9" s="1"/>
  <c r="AQ157" i="9" s="1"/>
  <c r="AE157" i="9"/>
  <c r="AF157" i="9" s="1"/>
  <c r="AD157" i="9"/>
  <c r="AD156" i="9"/>
  <c r="AE156" i="9" s="1"/>
  <c r="AF156" i="9" s="1"/>
  <c r="AG156" i="9" s="1"/>
  <c r="AH156" i="9" s="1"/>
  <c r="AI156" i="9" s="1"/>
  <c r="AJ156" i="9" s="1"/>
  <c r="AK156" i="9" s="1"/>
  <c r="AL156" i="9" s="1"/>
  <c r="AM156" i="9" s="1"/>
  <c r="AN156" i="9" s="1"/>
  <c r="AO156" i="9" s="1"/>
  <c r="AP156" i="9" s="1"/>
  <c r="AQ156" i="9" s="1"/>
  <c r="AG155" i="9"/>
  <c r="AH155" i="9" s="1"/>
  <c r="AI155" i="9" s="1"/>
  <c r="AJ155" i="9" s="1"/>
  <c r="AK155" i="9" s="1"/>
  <c r="AL155" i="9" s="1"/>
  <c r="AM155" i="9" s="1"/>
  <c r="AN155" i="9" s="1"/>
  <c r="AO155" i="9" s="1"/>
  <c r="AP155" i="9" s="1"/>
  <c r="AQ155" i="9" s="1"/>
  <c r="AF155" i="9"/>
  <c r="AD155" i="9"/>
  <c r="AE155" i="9" s="1"/>
  <c r="AD154" i="9"/>
  <c r="AE154" i="9" s="1"/>
  <c r="AF154" i="9" s="1"/>
  <c r="AG154" i="9" s="1"/>
  <c r="AH154" i="9" s="1"/>
  <c r="AI154" i="9" s="1"/>
  <c r="AJ154" i="9" s="1"/>
  <c r="AK154" i="9" s="1"/>
  <c r="AL154" i="9" s="1"/>
  <c r="AM154" i="9" s="1"/>
  <c r="AN154" i="9" s="1"/>
  <c r="AO154" i="9" s="1"/>
  <c r="AP154" i="9" s="1"/>
  <c r="AQ154" i="9" s="1"/>
  <c r="AF153" i="9"/>
  <c r="AG153" i="9" s="1"/>
  <c r="AH153" i="9" s="1"/>
  <c r="AI153" i="9" s="1"/>
  <c r="AJ153" i="9" s="1"/>
  <c r="AK153" i="9" s="1"/>
  <c r="AL153" i="9" s="1"/>
  <c r="AM153" i="9" s="1"/>
  <c r="AN153" i="9" s="1"/>
  <c r="AO153" i="9" s="1"/>
  <c r="AP153" i="9" s="1"/>
  <c r="AQ153" i="9" s="1"/>
  <c r="AE153" i="9"/>
  <c r="AD153" i="9"/>
  <c r="AF152" i="9"/>
  <c r="AG152" i="9" s="1"/>
  <c r="AH152" i="9" s="1"/>
  <c r="AI152" i="9" s="1"/>
  <c r="AJ152" i="9" s="1"/>
  <c r="AK152" i="9" s="1"/>
  <c r="AL152" i="9" s="1"/>
  <c r="AM152" i="9" s="1"/>
  <c r="AN152" i="9" s="1"/>
  <c r="AO152" i="9" s="1"/>
  <c r="AP152" i="9" s="1"/>
  <c r="AQ152" i="9" s="1"/>
  <c r="AE152" i="9"/>
  <c r="AD152" i="9"/>
  <c r="AG151" i="9"/>
  <c r="AH151" i="9" s="1"/>
  <c r="AI151" i="9" s="1"/>
  <c r="AJ151" i="9" s="1"/>
  <c r="AK151" i="9" s="1"/>
  <c r="AL151" i="9" s="1"/>
  <c r="AM151" i="9" s="1"/>
  <c r="AN151" i="9" s="1"/>
  <c r="AO151" i="9" s="1"/>
  <c r="AP151" i="9" s="1"/>
  <c r="AQ151" i="9" s="1"/>
  <c r="AE151" i="9"/>
  <c r="AF151" i="9" s="1"/>
  <c r="AD151" i="9"/>
  <c r="AE150" i="9"/>
  <c r="AF150" i="9" s="1"/>
  <c r="AG150" i="9" s="1"/>
  <c r="AH150" i="9" s="1"/>
  <c r="AI150" i="9" s="1"/>
  <c r="AJ150" i="9" s="1"/>
  <c r="AK150" i="9" s="1"/>
  <c r="AL150" i="9" s="1"/>
  <c r="AM150" i="9" s="1"/>
  <c r="AN150" i="9" s="1"/>
  <c r="AO150" i="9" s="1"/>
  <c r="AP150" i="9" s="1"/>
  <c r="AQ150" i="9" s="1"/>
  <c r="AD150" i="9"/>
  <c r="AE149" i="9"/>
  <c r="AF149" i="9" s="1"/>
  <c r="AG149" i="9" s="1"/>
  <c r="AH149" i="9" s="1"/>
  <c r="AI149" i="9" s="1"/>
  <c r="AJ149" i="9" s="1"/>
  <c r="AK149" i="9" s="1"/>
  <c r="AL149" i="9" s="1"/>
  <c r="AM149" i="9" s="1"/>
  <c r="AN149" i="9" s="1"/>
  <c r="AO149" i="9" s="1"/>
  <c r="AP149" i="9" s="1"/>
  <c r="AQ149" i="9" s="1"/>
  <c r="AD149" i="9"/>
  <c r="AF148" i="9"/>
  <c r="AG148" i="9" s="1"/>
  <c r="AH148" i="9" s="1"/>
  <c r="AI148" i="9" s="1"/>
  <c r="AJ148" i="9" s="1"/>
  <c r="AK148" i="9" s="1"/>
  <c r="AL148" i="9" s="1"/>
  <c r="AM148" i="9" s="1"/>
  <c r="AN148" i="9" s="1"/>
  <c r="AO148" i="9" s="1"/>
  <c r="AP148" i="9" s="1"/>
  <c r="AQ148" i="9" s="1"/>
  <c r="AD148" i="9"/>
  <c r="AE148" i="9" s="1"/>
  <c r="AD147" i="9"/>
  <c r="AE147" i="9" s="1"/>
  <c r="AF147" i="9" s="1"/>
  <c r="AG147" i="9" s="1"/>
  <c r="AH147" i="9" s="1"/>
  <c r="AI147" i="9" s="1"/>
  <c r="AJ147" i="9" s="1"/>
  <c r="AK147" i="9" s="1"/>
  <c r="AL147" i="9" s="1"/>
  <c r="AM147" i="9" s="1"/>
  <c r="AN147" i="9" s="1"/>
  <c r="AO147" i="9" s="1"/>
  <c r="AP147" i="9" s="1"/>
  <c r="AQ147" i="9" s="1"/>
  <c r="AI146" i="9"/>
  <c r="AJ146" i="9" s="1"/>
  <c r="AK146" i="9" s="1"/>
  <c r="AL146" i="9" s="1"/>
  <c r="AM146" i="9" s="1"/>
  <c r="AN146" i="9" s="1"/>
  <c r="AO146" i="9" s="1"/>
  <c r="AP146" i="9" s="1"/>
  <c r="AQ146" i="9" s="1"/>
  <c r="AF146" i="9"/>
  <c r="AG146" i="9" s="1"/>
  <c r="AH146" i="9" s="1"/>
  <c r="AE146" i="9"/>
  <c r="AD146" i="9"/>
  <c r="AD145" i="9"/>
  <c r="AE145" i="9" s="1"/>
  <c r="AF145" i="9" s="1"/>
  <c r="AG145" i="9" s="1"/>
  <c r="AH145" i="9" s="1"/>
  <c r="AI145" i="9" s="1"/>
  <c r="AJ145" i="9" s="1"/>
  <c r="AK145" i="9" s="1"/>
  <c r="AL145" i="9" s="1"/>
  <c r="AM145" i="9" s="1"/>
  <c r="AN145" i="9" s="1"/>
  <c r="AO145" i="9" s="1"/>
  <c r="AP145" i="9" s="1"/>
  <c r="AQ145" i="9" s="1"/>
  <c r="AE144" i="9"/>
  <c r="AF144" i="9" s="1"/>
  <c r="AG144" i="9" s="1"/>
  <c r="AH144" i="9" s="1"/>
  <c r="AI144" i="9" s="1"/>
  <c r="AJ144" i="9" s="1"/>
  <c r="AK144" i="9" s="1"/>
  <c r="AL144" i="9" s="1"/>
  <c r="AM144" i="9" s="1"/>
  <c r="AN144" i="9" s="1"/>
  <c r="AO144" i="9" s="1"/>
  <c r="AP144" i="9" s="1"/>
  <c r="AQ144" i="9" s="1"/>
  <c r="AD144" i="9"/>
  <c r="AD143" i="9"/>
  <c r="AE143" i="9" s="1"/>
  <c r="AF143" i="9" s="1"/>
  <c r="AG143" i="9" s="1"/>
  <c r="AH143" i="9" s="1"/>
  <c r="AI143" i="9" s="1"/>
  <c r="AJ143" i="9" s="1"/>
  <c r="AK143" i="9" s="1"/>
  <c r="AL143" i="9" s="1"/>
  <c r="AM143" i="9" s="1"/>
  <c r="AN143" i="9" s="1"/>
  <c r="AO143" i="9" s="1"/>
  <c r="AP143" i="9" s="1"/>
  <c r="AQ143" i="9" s="1"/>
  <c r="AI142" i="9"/>
  <c r="AJ142" i="9" s="1"/>
  <c r="AK142" i="9" s="1"/>
  <c r="AL142" i="9" s="1"/>
  <c r="AM142" i="9" s="1"/>
  <c r="AN142" i="9" s="1"/>
  <c r="AO142" i="9" s="1"/>
  <c r="AP142" i="9" s="1"/>
  <c r="AQ142" i="9" s="1"/>
  <c r="AF142" i="9"/>
  <c r="AG142" i="9" s="1"/>
  <c r="AH142" i="9" s="1"/>
  <c r="AE142" i="9"/>
  <c r="AD142" i="9"/>
  <c r="AF141" i="9"/>
  <c r="AG141" i="9" s="1"/>
  <c r="AH141" i="9" s="1"/>
  <c r="AI141" i="9" s="1"/>
  <c r="AJ141" i="9" s="1"/>
  <c r="AK141" i="9" s="1"/>
  <c r="AL141" i="9" s="1"/>
  <c r="AM141" i="9" s="1"/>
  <c r="AN141" i="9" s="1"/>
  <c r="AO141" i="9" s="1"/>
  <c r="AP141" i="9" s="1"/>
  <c r="AQ141" i="9" s="1"/>
  <c r="AD141" i="9"/>
  <c r="AE141" i="9" s="1"/>
  <c r="AF140" i="9"/>
  <c r="AG140" i="9" s="1"/>
  <c r="AH140" i="9" s="1"/>
  <c r="AI140" i="9" s="1"/>
  <c r="AJ140" i="9" s="1"/>
  <c r="AK140" i="9" s="1"/>
  <c r="AL140" i="9" s="1"/>
  <c r="AM140" i="9" s="1"/>
  <c r="AN140" i="9" s="1"/>
  <c r="AO140" i="9" s="1"/>
  <c r="AP140" i="9" s="1"/>
  <c r="AQ140" i="9" s="1"/>
  <c r="AE140" i="9"/>
  <c r="AD140" i="9"/>
  <c r="AE139" i="9"/>
  <c r="AF139" i="9" s="1"/>
  <c r="AG139" i="9" s="1"/>
  <c r="AH139" i="9" s="1"/>
  <c r="AI139" i="9" s="1"/>
  <c r="AJ139" i="9" s="1"/>
  <c r="AK139" i="9" s="1"/>
  <c r="AL139" i="9" s="1"/>
  <c r="AM139" i="9" s="1"/>
  <c r="AN139" i="9" s="1"/>
  <c r="AO139" i="9" s="1"/>
  <c r="AP139" i="9" s="1"/>
  <c r="AQ139" i="9" s="1"/>
  <c r="AD139" i="9"/>
  <c r="AE138" i="9"/>
  <c r="AF138" i="9" s="1"/>
  <c r="AG138" i="9" s="1"/>
  <c r="AH138" i="9" s="1"/>
  <c r="AI138" i="9" s="1"/>
  <c r="AJ138" i="9" s="1"/>
  <c r="AK138" i="9" s="1"/>
  <c r="AL138" i="9" s="1"/>
  <c r="AM138" i="9" s="1"/>
  <c r="AN138" i="9" s="1"/>
  <c r="AO138" i="9" s="1"/>
  <c r="AP138" i="9" s="1"/>
  <c r="AQ138" i="9" s="1"/>
  <c r="AD138" i="9"/>
  <c r="AF137" i="9"/>
  <c r="AG137" i="9" s="1"/>
  <c r="AH137" i="9" s="1"/>
  <c r="AI137" i="9" s="1"/>
  <c r="AJ137" i="9" s="1"/>
  <c r="AK137" i="9" s="1"/>
  <c r="AL137" i="9" s="1"/>
  <c r="AM137" i="9" s="1"/>
  <c r="AN137" i="9" s="1"/>
  <c r="AO137" i="9" s="1"/>
  <c r="AP137" i="9" s="1"/>
  <c r="AQ137" i="9" s="1"/>
  <c r="AE137" i="9"/>
  <c r="AD137" i="9"/>
  <c r="AD136" i="9"/>
  <c r="AE136" i="9" s="1"/>
  <c r="AF136" i="9" s="1"/>
  <c r="AG136" i="9" s="1"/>
  <c r="AH136" i="9" s="1"/>
  <c r="AI136" i="9" s="1"/>
  <c r="AJ136" i="9" s="1"/>
  <c r="AK136" i="9" s="1"/>
  <c r="AL136" i="9" s="1"/>
  <c r="AM136" i="9" s="1"/>
  <c r="AN136" i="9" s="1"/>
  <c r="AO136" i="9" s="1"/>
  <c r="AP136" i="9" s="1"/>
  <c r="AQ136" i="9" s="1"/>
  <c r="AD135" i="9"/>
  <c r="AE135" i="9" s="1"/>
  <c r="AF135" i="9" s="1"/>
  <c r="AG135" i="9" s="1"/>
  <c r="AH135" i="9" s="1"/>
  <c r="AI135" i="9" s="1"/>
  <c r="AJ135" i="9" s="1"/>
  <c r="AK135" i="9" s="1"/>
  <c r="AL135" i="9" s="1"/>
  <c r="AM135" i="9" s="1"/>
  <c r="AN135" i="9" s="1"/>
  <c r="AO135" i="9" s="1"/>
  <c r="AP135" i="9" s="1"/>
  <c r="AQ135" i="9" s="1"/>
  <c r="AD134" i="9"/>
  <c r="AE134" i="9" s="1"/>
  <c r="AF134" i="9" s="1"/>
  <c r="AG134" i="9" s="1"/>
  <c r="AH134" i="9" s="1"/>
  <c r="AI134" i="9" s="1"/>
  <c r="AJ134" i="9" s="1"/>
  <c r="AK134" i="9" s="1"/>
  <c r="AL134" i="9" s="1"/>
  <c r="AM134" i="9" s="1"/>
  <c r="AN134" i="9" s="1"/>
  <c r="AO134" i="9" s="1"/>
  <c r="AP134" i="9" s="1"/>
  <c r="AQ134" i="9" s="1"/>
  <c r="AF133" i="9"/>
  <c r="AG133" i="9" s="1"/>
  <c r="AH133" i="9" s="1"/>
  <c r="AI133" i="9" s="1"/>
  <c r="AJ133" i="9" s="1"/>
  <c r="AK133" i="9" s="1"/>
  <c r="AL133" i="9" s="1"/>
  <c r="AM133" i="9" s="1"/>
  <c r="AN133" i="9" s="1"/>
  <c r="AO133" i="9" s="1"/>
  <c r="AP133" i="9" s="1"/>
  <c r="AQ133" i="9" s="1"/>
  <c r="AD133" i="9"/>
  <c r="AE133" i="9" s="1"/>
  <c r="AG132" i="9"/>
  <c r="AH132" i="9" s="1"/>
  <c r="AI132" i="9" s="1"/>
  <c r="AJ132" i="9" s="1"/>
  <c r="AK132" i="9" s="1"/>
  <c r="AL132" i="9" s="1"/>
  <c r="AM132" i="9" s="1"/>
  <c r="AN132" i="9" s="1"/>
  <c r="AO132" i="9" s="1"/>
  <c r="AP132" i="9" s="1"/>
  <c r="AQ132" i="9" s="1"/>
  <c r="AF132" i="9"/>
  <c r="AE132" i="9"/>
  <c r="AD132" i="9"/>
  <c r="AH131" i="9"/>
  <c r="AI131" i="9" s="1"/>
  <c r="AJ131" i="9" s="1"/>
  <c r="AK131" i="9" s="1"/>
  <c r="AL131" i="9" s="1"/>
  <c r="AM131" i="9" s="1"/>
  <c r="AN131" i="9" s="1"/>
  <c r="AO131" i="9" s="1"/>
  <c r="AP131" i="9" s="1"/>
  <c r="AQ131" i="9" s="1"/>
  <c r="AE131" i="9"/>
  <c r="AF131" i="9" s="1"/>
  <c r="AG131" i="9" s="1"/>
  <c r="AD131" i="9"/>
  <c r="AE130" i="9"/>
  <c r="AF130" i="9" s="1"/>
  <c r="AG130" i="9" s="1"/>
  <c r="AH130" i="9" s="1"/>
  <c r="AI130" i="9" s="1"/>
  <c r="AJ130" i="9" s="1"/>
  <c r="AK130" i="9" s="1"/>
  <c r="AL130" i="9" s="1"/>
  <c r="AM130" i="9" s="1"/>
  <c r="AN130" i="9" s="1"/>
  <c r="AO130" i="9" s="1"/>
  <c r="AP130" i="9" s="1"/>
  <c r="AQ130" i="9" s="1"/>
  <c r="AD130" i="9"/>
  <c r="AE129" i="9"/>
  <c r="AF129" i="9" s="1"/>
  <c r="AG129" i="9" s="1"/>
  <c r="AH129" i="9" s="1"/>
  <c r="AI129" i="9" s="1"/>
  <c r="AJ129" i="9" s="1"/>
  <c r="AK129" i="9" s="1"/>
  <c r="AL129" i="9" s="1"/>
  <c r="AM129" i="9" s="1"/>
  <c r="AN129" i="9" s="1"/>
  <c r="AO129" i="9" s="1"/>
  <c r="AP129" i="9" s="1"/>
  <c r="AQ129" i="9" s="1"/>
  <c r="AD129" i="9"/>
  <c r="AG128" i="9"/>
  <c r="AH128" i="9" s="1"/>
  <c r="AI128" i="9" s="1"/>
  <c r="AJ128" i="9" s="1"/>
  <c r="AK128" i="9" s="1"/>
  <c r="AL128" i="9" s="1"/>
  <c r="AM128" i="9" s="1"/>
  <c r="AN128" i="9" s="1"/>
  <c r="AO128" i="9" s="1"/>
  <c r="AP128" i="9" s="1"/>
  <c r="AQ128" i="9" s="1"/>
  <c r="AD128" i="9"/>
  <c r="AE128" i="9" s="1"/>
  <c r="AF128" i="9" s="1"/>
  <c r="AD127" i="9"/>
  <c r="AE127" i="9" s="1"/>
  <c r="AF127" i="9" s="1"/>
  <c r="AG127" i="9" s="1"/>
  <c r="AH127" i="9" s="1"/>
  <c r="AI127" i="9" s="1"/>
  <c r="AJ127" i="9" s="1"/>
  <c r="AK127" i="9" s="1"/>
  <c r="AL127" i="9" s="1"/>
  <c r="AM127" i="9" s="1"/>
  <c r="AN127" i="9" s="1"/>
  <c r="AO127" i="9" s="1"/>
  <c r="AP127" i="9" s="1"/>
  <c r="AQ127" i="9" s="1"/>
  <c r="AD126" i="9"/>
  <c r="AE126" i="9" s="1"/>
  <c r="AF126" i="9" s="1"/>
  <c r="AG126" i="9" s="1"/>
  <c r="AH126" i="9" s="1"/>
  <c r="AI126" i="9" s="1"/>
  <c r="AJ126" i="9" s="1"/>
  <c r="AK126" i="9" s="1"/>
  <c r="AL126" i="9" s="1"/>
  <c r="AM126" i="9" s="1"/>
  <c r="AN126" i="9" s="1"/>
  <c r="AO126" i="9" s="1"/>
  <c r="AP126" i="9" s="1"/>
  <c r="AQ126" i="9" s="1"/>
  <c r="AF125" i="9"/>
  <c r="AG125" i="9" s="1"/>
  <c r="AH125" i="9" s="1"/>
  <c r="AI125" i="9" s="1"/>
  <c r="AJ125" i="9" s="1"/>
  <c r="AK125" i="9" s="1"/>
  <c r="AL125" i="9" s="1"/>
  <c r="AM125" i="9" s="1"/>
  <c r="AN125" i="9" s="1"/>
  <c r="AO125" i="9" s="1"/>
  <c r="AP125" i="9" s="1"/>
  <c r="AQ125" i="9" s="1"/>
  <c r="AD125" i="9"/>
  <c r="AE125" i="9" s="1"/>
  <c r="AH124" i="9"/>
  <c r="AI124" i="9" s="1"/>
  <c r="AJ124" i="9" s="1"/>
  <c r="AK124" i="9" s="1"/>
  <c r="AL124" i="9" s="1"/>
  <c r="AM124" i="9" s="1"/>
  <c r="AN124" i="9" s="1"/>
  <c r="AO124" i="9" s="1"/>
  <c r="AP124" i="9" s="1"/>
  <c r="AQ124" i="9" s="1"/>
  <c r="AG124" i="9"/>
  <c r="AF124" i="9"/>
  <c r="AE124" i="9"/>
  <c r="AD124" i="9"/>
  <c r="AE123" i="9"/>
  <c r="AF123" i="9" s="1"/>
  <c r="AG123" i="9" s="1"/>
  <c r="AH123" i="9" s="1"/>
  <c r="AI123" i="9" s="1"/>
  <c r="AJ123" i="9" s="1"/>
  <c r="AK123" i="9" s="1"/>
  <c r="AL123" i="9" s="1"/>
  <c r="AM123" i="9" s="1"/>
  <c r="AN123" i="9" s="1"/>
  <c r="AO123" i="9" s="1"/>
  <c r="AP123" i="9" s="1"/>
  <c r="AQ123" i="9" s="1"/>
  <c r="AD123" i="9"/>
  <c r="AH122" i="9"/>
  <c r="AI122" i="9" s="1"/>
  <c r="AJ122" i="9" s="1"/>
  <c r="AK122" i="9" s="1"/>
  <c r="AL122" i="9" s="1"/>
  <c r="AM122" i="9" s="1"/>
  <c r="AN122" i="9" s="1"/>
  <c r="AO122" i="9" s="1"/>
  <c r="AP122" i="9" s="1"/>
  <c r="AQ122" i="9" s="1"/>
  <c r="AE122" i="9"/>
  <c r="AF122" i="9" s="1"/>
  <c r="AG122" i="9" s="1"/>
  <c r="AD122" i="9"/>
  <c r="AF121" i="9"/>
  <c r="AG121" i="9" s="1"/>
  <c r="AH121" i="9" s="1"/>
  <c r="AI121" i="9" s="1"/>
  <c r="AJ121" i="9" s="1"/>
  <c r="AK121" i="9" s="1"/>
  <c r="AL121" i="9" s="1"/>
  <c r="AM121" i="9" s="1"/>
  <c r="AN121" i="9" s="1"/>
  <c r="AO121" i="9" s="1"/>
  <c r="AP121" i="9" s="1"/>
  <c r="AQ121" i="9" s="1"/>
  <c r="AE121" i="9"/>
  <c r="AD121" i="9"/>
  <c r="AD120" i="9"/>
  <c r="AE120" i="9" s="1"/>
  <c r="AF120" i="9" s="1"/>
  <c r="AG120" i="9" s="1"/>
  <c r="AH120" i="9" s="1"/>
  <c r="AI120" i="9" s="1"/>
  <c r="AJ120" i="9" s="1"/>
  <c r="AK120" i="9" s="1"/>
  <c r="AL120" i="9" s="1"/>
  <c r="AM120" i="9" s="1"/>
  <c r="AN120" i="9" s="1"/>
  <c r="AO120" i="9" s="1"/>
  <c r="AP120" i="9" s="1"/>
  <c r="AQ120" i="9" s="1"/>
  <c r="AG119" i="9"/>
  <c r="AH119" i="9" s="1"/>
  <c r="AI119" i="9" s="1"/>
  <c r="AJ119" i="9" s="1"/>
  <c r="AK119" i="9" s="1"/>
  <c r="AL119" i="9" s="1"/>
  <c r="AM119" i="9" s="1"/>
  <c r="AN119" i="9" s="1"/>
  <c r="AO119" i="9" s="1"/>
  <c r="AP119" i="9" s="1"/>
  <c r="AQ119" i="9" s="1"/>
  <c r="AD119" i="9"/>
  <c r="AE119" i="9" s="1"/>
  <c r="AF119" i="9" s="1"/>
  <c r="AD118" i="9"/>
  <c r="AE118" i="9" s="1"/>
  <c r="AF118" i="9" s="1"/>
  <c r="AG118" i="9" s="1"/>
  <c r="AH118" i="9" s="1"/>
  <c r="AI118" i="9" s="1"/>
  <c r="AJ118" i="9" s="1"/>
  <c r="AK118" i="9" s="1"/>
  <c r="AL118" i="9" s="1"/>
  <c r="AM118" i="9" s="1"/>
  <c r="AN118" i="9" s="1"/>
  <c r="AO118" i="9" s="1"/>
  <c r="AP118" i="9" s="1"/>
  <c r="AQ118" i="9" s="1"/>
  <c r="AD117" i="9"/>
  <c r="AE117" i="9" s="1"/>
  <c r="AF117" i="9" s="1"/>
  <c r="AG117" i="9" s="1"/>
  <c r="AH117" i="9" s="1"/>
  <c r="AI117" i="9" s="1"/>
  <c r="AJ117" i="9" s="1"/>
  <c r="AK117" i="9" s="1"/>
  <c r="AL117" i="9" s="1"/>
  <c r="AM117" i="9" s="1"/>
  <c r="AN117" i="9" s="1"/>
  <c r="AO117" i="9" s="1"/>
  <c r="AP117" i="9" s="1"/>
  <c r="AQ117" i="9" s="1"/>
  <c r="AG116" i="9"/>
  <c r="AH116" i="9" s="1"/>
  <c r="AI116" i="9" s="1"/>
  <c r="AJ116" i="9" s="1"/>
  <c r="AK116" i="9" s="1"/>
  <c r="AL116" i="9" s="1"/>
  <c r="AM116" i="9" s="1"/>
  <c r="AN116" i="9" s="1"/>
  <c r="AO116" i="9" s="1"/>
  <c r="AP116" i="9" s="1"/>
  <c r="AQ116" i="9" s="1"/>
  <c r="AF116" i="9"/>
  <c r="AE116" i="9"/>
  <c r="AD116" i="9"/>
  <c r="AD115" i="9"/>
  <c r="AE115" i="9" s="1"/>
  <c r="AF115" i="9" s="1"/>
  <c r="AG115" i="9" s="1"/>
  <c r="AH115" i="9" s="1"/>
  <c r="AI115" i="9" s="1"/>
  <c r="AJ115" i="9" s="1"/>
  <c r="AK115" i="9" s="1"/>
  <c r="AL115" i="9" s="1"/>
  <c r="AM115" i="9" s="1"/>
  <c r="AN115" i="9" s="1"/>
  <c r="AO115" i="9" s="1"/>
  <c r="AP115" i="9" s="1"/>
  <c r="AQ115" i="9" s="1"/>
  <c r="AE114" i="9"/>
  <c r="AF114" i="9" s="1"/>
  <c r="AG114" i="9" s="1"/>
  <c r="AH114" i="9" s="1"/>
  <c r="AI114" i="9" s="1"/>
  <c r="AJ114" i="9" s="1"/>
  <c r="AK114" i="9" s="1"/>
  <c r="AL114" i="9" s="1"/>
  <c r="AM114" i="9" s="1"/>
  <c r="AN114" i="9" s="1"/>
  <c r="AO114" i="9" s="1"/>
  <c r="AP114" i="9" s="1"/>
  <c r="AQ114" i="9" s="1"/>
  <c r="AD114" i="9"/>
  <c r="AG113" i="9"/>
  <c r="AH113" i="9" s="1"/>
  <c r="AI113" i="9" s="1"/>
  <c r="AJ113" i="9" s="1"/>
  <c r="AK113" i="9" s="1"/>
  <c r="AL113" i="9" s="1"/>
  <c r="AM113" i="9" s="1"/>
  <c r="AN113" i="9" s="1"/>
  <c r="AO113" i="9" s="1"/>
  <c r="AP113" i="9" s="1"/>
  <c r="AQ113" i="9" s="1"/>
  <c r="AF113" i="9"/>
  <c r="AE113" i="9"/>
  <c r="AD113" i="9"/>
  <c r="AG112" i="9"/>
  <c r="AH112" i="9" s="1"/>
  <c r="AI112" i="9" s="1"/>
  <c r="AJ112" i="9" s="1"/>
  <c r="AK112" i="9" s="1"/>
  <c r="AL112" i="9" s="1"/>
  <c r="AM112" i="9" s="1"/>
  <c r="AN112" i="9" s="1"/>
  <c r="AO112" i="9" s="1"/>
  <c r="AP112" i="9" s="1"/>
  <c r="AQ112" i="9" s="1"/>
  <c r="AD112" i="9"/>
  <c r="AE112" i="9" s="1"/>
  <c r="AF112" i="9" s="1"/>
  <c r="AD111" i="9"/>
  <c r="AE111" i="9" s="1"/>
  <c r="AF111" i="9" s="1"/>
  <c r="AG111" i="9" s="1"/>
  <c r="AH111" i="9" s="1"/>
  <c r="AI111" i="9" s="1"/>
  <c r="AJ111" i="9" s="1"/>
  <c r="AK111" i="9" s="1"/>
  <c r="AL111" i="9" s="1"/>
  <c r="AM111" i="9" s="1"/>
  <c r="AN111" i="9" s="1"/>
  <c r="AO111" i="9" s="1"/>
  <c r="AP111" i="9" s="1"/>
  <c r="AQ111" i="9" s="1"/>
  <c r="AE110" i="9"/>
  <c r="AF110" i="9" s="1"/>
  <c r="AG110" i="9" s="1"/>
  <c r="AH110" i="9" s="1"/>
  <c r="AI110" i="9" s="1"/>
  <c r="AJ110" i="9" s="1"/>
  <c r="AK110" i="9" s="1"/>
  <c r="AL110" i="9" s="1"/>
  <c r="AM110" i="9" s="1"/>
  <c r="AN110" i="9" s="1"/>
  <c r="AO110" i="9" s="1"/>
  <c r="AP110" i="9" s="1"/>
  <c r="AQ110" i="9" s="1"/>
  <c r="AD110" i="9"/>
  <c r="AD109" i="9"/>
  <c r="AE109" i="9" s="1"/>
  <c r="AF109" i="9" s="1"/>
  <c r="AG109" i="9" s="1"/>
  <c r="AH109" i="9" s="1"/>
  <c r="AI109" i="9" s="1"/>
  <c r="AJ109" i="9" s="1"/>
  <c r="AK109" i="9" s="1"/>
  <c r="AL109" i="9" s="1"/>
  <c r="AM109" i="9" s="1"/>
  <c r="AN109" i="9" s="1"/>
  <c r="AO109" i="9" s="1"/>
  <c r="AP109" i="9" s="1"/>
  <c r="AQ109" i="9" s="1"/>
  <c r="AF108" i="9"/>
  <c r="AG108" i="9" s="1"/>
  <c r="AH108" i="9" s="1"/>
  <c r="AI108" i="9" s="1"/>
  <c r="AJ108" i="9" s="1"/>
  <c r="AK108" i="9" s="1"/>
  <c r="AL108" i="9" s="1"/>
  <c r="AM108" i="9" s="1"/>
  <c r="AN108" i="9" s="1"/>
  <c r="AO108" i="9" s="1"/>
  <c r="AP108" i="9" s="1"/>
  <c r="AQ108" i="9" s="1"/>
  <c r="AE108" i="9"/>
  <c r="AD108" i="9"/>
  <c r="AD107" i="9"/>
  <c r="AE107" i="9" s="1"/>
  <c r="AF107" i="9" s="1"/>
  <c r="AG107" i="9" s="1"/>
  <c r="AH107" i="9" s="1"/>
  <c r="AI107" i="9" s="1"/>
  <c r="AJ107" i="9" s="1"/>
  <c r="AK107" i="9" s="1"/>
  <c r="AL107" i="9" s="1"/>
  <c r="AM107" i="9" s="1"/>
  <c r="AN107" i="9" s="1"/>
  <c r="AO107" i="9" s="1"/>
  <c r="AP107" i="9" s="1"/>
  <c r="AQ107" i="9" s="1"/>
  <c r="AE106" i="9"/>
  <c r="AF106" i="9" s="1"/>
  <c r="AG106" i="9" s="1"/>
  <c r="AH106" i="9" s="1"/>
  <c r="AI106" i="9" s="1"/>
  <c r="AJ106" i="9" s="1"/>
  <c r="AK106" i="9" s="1"/>
  <c r="AL106" i="9" s="1"/>
  <c r="AM106" i="9" s="1"/>
  <c r="AN106" i="9" s="1"/>
  <c r="AO106" i="9" s="1"/>
  <c r="AP106" i="9" s="1"/>
  <c r="AQ106" i="9" s="1"/>
  <c r="AD106" i="9"/>
  <c r="AG105" i="9"/>
  <c r="AH105" i="9" s="1"/>
  <c r="AI105" i="9" s="1"/>
  <c r="AJ105" i="9" s="1"/>
  <c r="AK105" i="9" s="1"/>
  <c r="AL105" i="9" s="1"/>
  <c r="AM105" i="9" s="1"/>
  <c r="AN105" i="9" s="1"/>
  <c r="AO105" i="9" s="1"/>
  <c r="AP105" i="9" s="1"/>
  <c r="AQ105" i="9" s="1"/>
  <c r="AF105" i="9"/>
  <c r="AE105" i="9"/>
  <c r="AD105" i="9"/>
  <c r="AG104" i="9"/>
  <c r="AH104" i="9" s="1"/>
  <c r="AI104" i="9" s="1"/>
  <c r="AJ104" i="9" s="1"/>
  <c r="AK104" i="9" s="1"/>
  <c r="AL104" i="9" s="1"/>
  <c r="AM104" i="9" s="1"/>
  <c r="AN104" i="9" s="1"/>
  <c r="AO104" i="9" s="1"/>
  <c r="AP104" i="9" s="1"/>
  <c r="AQ104" i="9" s="1"/>
  <c r="AD104" i="9"/>
  <c r="AE104" i="9" s="1"/>
  <c r="AF104" i="9" s="1"/>
  <c r="AG103" i="9"/>
  <c r="AH103" i="9" s="1"/>
  <c r="AI103" i="9" s="1"/>
  <c r="AJ103" i="9" s="1"/>
  <c r="AK103" i="9" s="1"/>
  <c r="AL103" i="9" s="1"/>
  <c r="AM103" i="9" s="1"/>
  <c r="AN103" i="9" s="1"/>
  <c r="AO103" i="9" s="1"/>
  <c r="AP103" i="9" s="1"/>
  <c r="AQ103" i="9" s="1"/>
  <c r="AD103" i="9"/>
  <c r="AE103" i="9" s="1"/>
  <c r="AF103" i="9" s="1"/>
  <c r="AD102" i="9"/>
  <c r="AE102" i="9" s="1"/>
  <c r="AF102" i="9" s="1"/>
  <c r="AG102" i="9" s="1"/>
  <c r="AH102" i="9" s="1"/>
  <c r="AI102" i="9" s="1"/>
  <c r="AJ102" i="9" s="1"/>
  <c r="AK102" i="9" s="1"/>
  <c r="AL102" i="9" s="1"/>
  <c r="AM102" i="9" s="1"/>
  <c r="AN102" i="9" s="1"/>
  <c r="AO102" i="9" s="1"/>
  <c r="AP102" i="9" s="1"/>
  <c r="AQ102" i="9" s="1"/>
  <c r="AD101" i="9"/>
  <c r="AE101" i="9" s="1"/>
  <c r="AF101" i="9" s="1"/>
  <c r="AG101" i="9" s="1"/>
  <c r="AH101" i="9" s="1"/>
  <c r="AI101" i="9" s="1"/>
  <c r="AJ101" i="9" s="1"/>
  <c r="AK101" i="9" s="1"/>
  <c r="AL101" i="9" s="1"/>
  <c r="AM101" i="9" s="1"/>
  <c r="AN101" i="9" s="1"/>
  <c r="AO101" i="9" s="1"/>
  <c r="AP101" i="9" s="1"/>
  <c r="AQ101" i="9" s="1"/>
  <c r="AF100" i="9"/>
  <c r="AG100" i="9" s="1"/>
  <c r="AH100" i="9" s="1"/>
  <c r="AI100" i="9" s="1"/>
  <c r="AJ100" i="9" s="1"/>
  <c r="AK100" i="9" s="1"/>
  <c r="AL100" i="9" s="1"/>
  <c r="AM100" i="9" s="1"/>
  <c r="AN100" i="9" s="1"/>
  <c r="AO100" i="9" s="1"/>
  <c r="AP100" i="9" s="1"/>
  <c r="AQ100" i="9" s="1"/>
  <c r="AE100" i="9"/>
  <c r="AD100" i="9"/>
  <c r="AD99" i="9"/>
  <c r="AE99" i="9" s="1"/>
  <c r="AF99" i="9" s="1"/>
  <c r="AG99" i="9" s="1"/>
  <c r="AH99" i="9" s="1"/>
  <c r="AI99" i="9" s="1"/>
  <c r="AJ99" i="9" s="1"/>
  <c r="AK99" i="9" s="1"/>
  <c r="AL99" i="9" s="1"/>
  <c r="AM99" i="9" s="1"/>
  <c r="AN99" i="9" s="1"/>
  <c r="AO99" i="9" s="1"/>
  <c r="AP99" i="9" s="1"/>
  <c r="AQ99" i="9" s="1"/>
  <c r="AE98" i="9"/>
  <c r="AF98" i="9" s="1"/>
  <c r="AG98" i="9" s="1"/>
  <c r="AH98" i="9" s="1"/>
  <c r="AI98" i="9" s="1"/>
  <c r="AJ98" i="9" s="1"/>
  <c r="AK98" i="9" s="1"/>
  <c r="AL98" i="9" s="1"/>
  <c r="AM98" i="9" s="1"/>
  <c r="AN98" i="9" s="1"/>
  <c r="AO98" i="9" s="1"/>
  <c r="AP98" i="9" s="1"/>
  <c r="AQ98" i="9" s="1"/>
  <c r="AD98" i="9"/>
  <c r="AE97" i="9"/>
  <c r="AF97" i="9" s="1"/>
  <c r="AG97" i="9" s="1"/>
  <c r="AH97" i="9" s="1"/>
  <c r="AI97" i="9" s="1"/>
  <c r="AJ97" i="9" s="1"/>
  <c r="AK97" i="9" s="1"/>
  <c r="AL97" i="9" s="1"/>
  <c r="AM97" i="9" s="1"/>
  <c r="AN97" i="9" s="1"/>
  <c r="AO97" i="9" s="1"/>
  <c r="AP97" i="9" s="1"/>
  <c r="AQ97" i="9" s="1"/>
  <c r="AD97" i="9"/>
  <c r="AG96" i="9"/>
  <c r="AH96" i="9" s="1"/>
  <c r="AI96" i="9" s="1"/>
  <c r="AJ96" i="9" s="1"/>
  <c r="AK96" i="9" s="1"/>
  <c r="AL96" i="9" s="1"/>
  <c r="AM96" i="9" s="1"/>
  <c r="AN96" i="9" s="1"/>
  <c r="AO96" i="9" s="1"/>
  <c r="AP96" i="9" s="1"/>
  <c r="AQ96" i="9" s="1"/>
  <c r="AD96" i="9"/>
  <c r="AE96" i="9" s="1"/>
  <c r="AF96" i="9" s="1"/>
  <c r="AH95" i="9"/>
  <c r="AI95" i="9" s="1"/>
  <c r="AJ95" i="9" s="1"/>
  <c r="AK95" i="9" s="1"/>
  <c r="AL95" i="9" s="1"/>
  <c r="AM95" i="9" s="1"/>
  <c r="AN95" i="9" s="1"/>
  <c r="AO95" i="9" s="1"/>
  <c r="AP95" i="9" s="1"/>
  <c r="AQ95" i="9" s="1"/>
  <c r="AG95" i="9"/>
  <c r="AD95" i="9"/>
  <c r="AE95" i="9" s="1"/>
  <c r="AF95" i="9" s="1"/>
  <c r="AF94" i="9"/>
  <c r="AG94" i="9" s="1"/>
  <c r="AH94" i="9" s="1"/>
  <c r="AI94" i="9" s="1"/>
  <c r="AJ94" i="9" s="1"/>
  <c r="AK94" i="9" s="1"/>
  <c r="AL94" i="9" s="1"/>
  <c r="AM94" i="9" s="1"/>
  <c r="AN94" i="9" s="1"/>
  <c r="AO94" i="9" s="1"/>
  <c r="AP94" i="9" s="1"/>
  <c r="AQ94" i="9" s="1"/>
  <c r="AE94" i="9"/>
  <c r="AD94" i="9"/>
  <c r="AH93" i="9"/>
  <c r="AI93" i="9" s="1"/>
  <c r="AJ93" i="9" s="1"/>
  <c r="AK93" i="9" s="1"/>
  <c r="AL93" i="9" s="1"/>
  <c r="AM93" i="9" s="1"/>
  <c r="AN93" i="9" s="1"/>
  <c r="AO93" i="9" s="1"/>
  <c r="AP93" i="9" s="1"/>
  <c r="AQ93" i="9" s="1"/>
  <c r="AF93" i="9"/>
  <c r="AG93" i="9" s="1"/>
  <c r="AD93" i="9"/>
  <c r="AE93" i="9" s="1"/>
  <c r="AG92" i="9"/>
  <c r="AH92" i="9" s="1"/>
  <c r="AI92" i="9" s="1"/>
  <c r="AJ92" i="9" s="1"/>
  <c r="AK92" i="9" s="1"/>
  <c r="AL92" i="9" s="1"/>
  <c r="AM92" i="9" s="1"/>
  <c r="AN92" i="9" s="1"/>
  <c r="AO92" i="9" s="1"/>
  <c r="AP92" i="9" s="1"/>
  <c r="AQ92" i="9" s="1"/>
  <c r="AF92" i="9"/>
  <c r="AE92" i="9"/>
  <c r="AD92" i="9"/>
  <c r="AD91" i="9"/>
  <c r="AE91" i="9" s="1"/>
  <c r="AF91" i="9" s="1"/>
  <c r="AG91" i="9" s="1"/>
  <c r="AH91" i="9" s="1"/>
  <c r="AI91" i="9" s="1"/>
  <c r="AJ91" i="9" s="1"/>
  <c r="AK91" i="9" s="1"/>
  <c r="AL91" i="9" s="1"/>
  <c r="AM91" i="9" s="1"/>
  <c r="AN91" i="9" s="1"/>
  <c r="AO91" i="9" s="1"/>
  <c r="AP91" i="9" s="1"/>
  <c r="AQ91" i="9" s="1"/>
  <c r="AE90" i="9"/>
  <c r="AF90" i="9" s="1"/>
  <c r="AG90" i="9" s="1"/>
  <c r="AH90" i="9" s="1"/>
  <c r="AI90" i="9" s="1"/>
  <c r="AJ90" i="9" s="1"/>
  <c r="AK90" i="9" s="1"/>
  <c r="AL90" i="9" s="1"/>
  <c r="AM90" i="9" s="1"/>
  <c r="AN90" i="9" s="1"/>
  <c r="AO90" i="9" s="1"/>
  <c r="AP90" i="9" s="1"/>
  <c r="AQ90" i="9" s="1"/>
  <c r="AD90" i="9"/>
  <c r="AD89" i="9"/>
  <c r="AE89" i="9" s="1"/>
  <c r="AF89" i="9" s="1"/>
  <c r="AG89" i="9" s="1"/>
  <c r="AH89" i="9" s="1"/>
  <c r="AI89" i="9" s="1"/>
  <c r="AJ89" i="9" s="1"/>
  <c r="AK89" i="9" s="1"/>
  <c r="AL89" i="9" s="1"/>
  <c r="AM89" i="9" s="1"/>
  <c r="AN89" i="9" s="1"/>
  <c r="AO89" i="9" s="1"/>
  <c r="AP89" i="9" s="1"/>
  <c r="AQ89" i="9" s="1"/>
  <c r="AD88" i="9"/>
  <c r="AE88" i="9" s="1"/>
  <c r="AF88" i="9" s="1"/>
  <c r="AG88" i="9" s="1"/>
  <c r="AH88" i="9" s="1"/>
  <c r="AI88" i="9" s="1"/>
  <c r="AJ88" i="9" s="1"/>
  <c r="AK88" i="9" s="1"/>
  <c r="AL88" i="9" s="1"/>
  <c r="AM88" i="9" s="1"/>
  <c r="AN88" i="9" s="1"/>
  <c r="AO88" i="9" s="1"/>
  <c r="AP88" i="9" s="1"/>
  <c r="AQ88" i="9" s="1"/>
  <c r="AD87" i="9"/>
  <c r="AE87" i="9" s="1"/>
  <c r="AF87" i="9" s="1"/>
  <c r="AG87" i="9" s="1"/>
  <c r="AH87" i="9" s="1"/>
  <c r="AI87" i="9" s="1"/>
  <c r="AJ87" i="9" s="1"/>
  <c r="AK87" i="9" s="1"/>
  <c r="AL87" i="9" s="1"/>
  <c r="AM87" i="9" s="1"/>
  <c r="AN87" i="9" s="1"/>
  <c r="AO87" i="9" s="1"/>
  <c r="AP87" i="9" s="1"/>
  <c r="AQ87" i="9" s="1"/>
  <c r="AD86" i="9"/>
  <c r="AE86" i="9" s="1"/>
  <c r="AF86" i="9" s="1"/>
  <c r="AG86" i="9" s="1"/>
  <c r="AH86" i="9" s="1"/>
  <c r="AI86" i="9" s="1"/>
  <c r="AJ86" i="9" s="1"/>
  <c r="AK86" i="9" s="1"/>
  <c r="AL86" i="9" s="1"/>
  <c r="AM86" i="9" s="1"/>
  <c r="AN86" i="9" s="1"/>
  <c r="AO86" i="9" s="1"/>
  <c r="AP86" i="9" s="1"/>
  <c r="AQ86" i="9" s="1"/>
  <c r="AD85" i="9"/>
  <c r="AE85" i="9" s="1"/>
  <c r="AF85" i="9" s="1"/>
  <c r="AG85" i="9" s="1"/>
  <c r="AH85" i="9" s="1"/>
  <c r="AI85" i="9" s="1"/>
  <c r="AJ85" i="9" s="1"/>
  <c r="AK85" i="9" s="1"/>
  <c r="AL85" i="9" s="1"/>
  <c r="AM85" i="9" s="1"/>
  <c r="AN85" i="9" s="1"/>
  <c r="AO85" i="9" s="1"/>
  <c r="AP85" i="9" s="1"/>
  <c r="AQ85" i="9" s="1"/>
  <c r="AF84" i="9"/>
  <c r="AG84" i="9" s="1"/>
  <c r="AH84" i="9" s="1"/>
  <c r="AI84" i="9" s="1"/>
  <c r="AJ84" i="9" s="1"/>
  <c r="AK84" i="9" s="1"/>
  <c r="AL84" i="9" s="1"/>
  <c r="AM84" i="9" s="1"/>
  <c r="AN84" i="9" s="1"/>
  <c r="AO84" i="9" s="1"/>
  <c r="AP84" i="9" s="1"/>
  <c r="AQ84" i="9" s="1"/>
  <c r="AE84" i="9"/>
  <c r="AD84" i="9"/>
  <c r="AD83" i="9"/>
  <c r="AE83" i="9" s="1"/>
  <c r="AF83" i="9" s="1"/>
  <c r="AG83" i="9" s="1"/>
  <c r="AH83" i="9" s="1"/>
  <c r="AI83" i="9" s="1"/>
  <c r="AJ83" i="9" s="1"/>
  <c r="AK83" i="9" s="1"/>
  <c r="AL83" i="9" s="1"/>
  <c r="AM83" i="9" s="1"/>
  <c r="AN83" i="9" s="1"/>
  <c r="AO83" i="9" s="1"/>
  <c r="AP83" i="9" s="1"/>
  <c r="AQ83" i="9" s="1"/>
  <c r="AE82" i="9"/>
  <c r="AF82" i="9" s="1"/>
  <c r="AG82" i="9" s="1"/>
  <c r="AH82" i="9" s="1"/>
  <c r="AI82" i="9" s="1"/>
  <c r="AJ82" i="9" s="1"/>
  <c r="AK82" i="9" s="1"/>
  <c r="AL82" i="9" s="1"/>
  <c r="AM82" i="9" s="1"/>
  <c r="AN82" i="9" s="1"/>
  <c r="AO82" i="9" s="1"/>
  <c r="AP82" i="9" s="1"/>
  <c r="AQ82" i="9" s="1"/>
  <c r="AD82" i="9"/>
  <c r="AF81" i="9"/>
  <c r="AG81" i="9" s="1"/>
  <c r="AH81" i="9" s="1"/>
  <c r="AI81" i="9" s="1"/>
  <c r="AJ81" i="9" s="1"/>
  <c r="AK81" i="9" s="1"/>
  <c r="AL81" i="9" s="1"/>
  <c r="AM81" i="9" s="1"/>
  <c r="AN81" i="9" s="1"/>
  <c r="AO81" i="9" s="1"/>
  <c r="AP81" i="9" s="1"/>
  <c r="AQ81" i="9" s="1"/>
  <c r="AE81" i="9"/>
  <c r="AD81" i="9"/>
  <c r="AG80" i="9"/>
  <c r="AH80" i="9" s="1"/>
  <c r="AI80" i="9" s="1"/>
  <c r="AJ80" i="9" s="1"/>
  <c r="AK80" i="9" s="1"/>
  <c r="AL80" i="9" s="1"/>
  <c r="AM80" i="9" s="1"/>
  <c r="AN80" i="9" s="1"/>
  <c r="AO80" i="9" s="1"/>
  <c r="AP80" i="9" s="1"/>
  <c r="AQ80" i="9" s="1"/>
  <c r="AD80" i="9"/>
  <c r="AE80" i="9" s="1"/>
  <c r="AF80" i="9" s="1"/>
  <c r="AG79" i="9"/>
  <c r="AH79" i="9" s="1"/>
  <c r="AI79" i="9" s="1"/>
  <c r="AJ79" i="9" s="1"/>
  <c r="AK79" i="9" s="1"/>
  <c r="AL79" i="9" s="1"/>
  <c r="AM79" i="9" s="1"/>
  <c r="AN79" i="9" s="1"/>
  <c r="AO79" i="9" s="1"/>
  <c r="AP79" i="9" s="1"/>
  <c r="AQ79" i="9" s="1"/>
  <c r="AF79" i="9"/>
  <c r="AD79" i="9"/>
  <c r="AE79" i="9" s="1"/>
  <c r="AF78" i="9"/>
  <c r="AG78" i="9" s="1"/>
  <c r="AH78" i="9" s="1"/>
  <c r="AI78" i="9" s="1"/>
  <c r="AJ78" i="9" s="1"/>
  <c r="AK78" i="9" s="1"/>
  <c r="AL78" i="9" s="1"/>
  <c r="AM78" i="9" s="1"/>
  <c r="AN78" i="9" s="1"/>
  <c r="AO78" i="9" s="1"/>
  <c r="AP78" i="9" s="1"/>
  <c r="AQ78" i="9" s="1"/>
  <c r="AE78" i="9"/>
  <c r="AD78" i="9"/>
  <c r="AF77" i="9"/>
  <c r="AG77" i="9" s="1"/>
  <c r="AH77" i="9" s="1"/>
  <c r="AI77" i="9" s="1"/>
  <c r="AJ77" i="9" s="1"/>
  <c r="AK77" i="9" s="1"/>
  <c r="AL77" i="9" s="1"/>
  <c r="AM77" i="9" s="1"/>
  <c r="AN77" i="9" s="1"/>
  <c r="AO77" i="9" s="1"/>
  <c r="AP77" i="9" s="1"/>
  <c r="AQ77" i="9" s="1"/>
  <c r="AD77" i="9"/>
  <c r="AE77" i="9" s="1"/>
  <c r="AH76" i="9"/>
  <c r="AI76" i="9" s="1"/>
  <c r="AJ76" i="9" s="1"/>
  <c r="AK76" i="9" s="1"/>
  <c r="AL76" i="9" s="1"/>
  <c r="AM76" i="9" s="1"/>
  <c r="AN76" i="9" s="1"/>
  <c r="AO76" i="9" s="1"/>
  <c r="AP76" i="9" s="1"/>
  <c r="AQ76" i="9" s="1"/>
  <c r="AG76" i="9"/>
  <c r="AF76" i="9"/>
  <c r="AE76" i="9"/>
  <c r="AD76" i="9"/>
  <c r="AD75" i="9"/>
  <c r="AE75" i="9" s="1"/>
  <c r="AF75" i="9" s="1"/>
  <c r="AG75" i="9" s="1"/>
  <c r="AH75" i="9" s="1"/>
  <c r="AI75" i="9" s="1"/>
  <c r="AJ75" i="9" s="1"/>
  <c r="AK75" i="9" s="1"/>
  <c r="AL75" i="9" s="1"/>
  <c r="AM75" i="9" s="1"/>
  <c r="AN75" i="9" s="1"/>
  <c r="AO75" i="9" s="1"/>
  <c r="AP75" i="9" s="1"/>
  <c r="AQ75" i="9" s="1"/>
  <c r="AE74" i="9"/>
  <c r="AF74" i="9" s="1"/>
  <c r="AG74" i="9" s="1"/>
  <c r="AH74" i="9" s="1"/>
  <c r="AI74" i="9" s="1"/>
  <c r="AJ74" i="9" s="1"/>
  <c r="AK74" i="9" s="1"/>
  <c r="AL74" i="9" s="1"/>
  <c r="AM74" i="9" s="1"/>
  <c r="AN74" i="9" s="1"/>
  <c r="AO74" i="9" s="1"/>
  <c r="AP74" i="9" s="1"/>
  <c r="AQ74" i="9" s="1"/>
  <c r="AD74" i="9"/>
  <c r="AE73" i="9"/>
  <c r="AF73" i="9" s="1"/>
  <c r="AG73" i="9" s="1"/>
  <c r="AH73" i="9" s="1"/>
  <c r="AI73" i="9" s="1"/>
  <c r="AJ73" i="9" s="1"/>
  <c r="AK73" i="9" s="1"/>
  <c r="AL73" i="9" s="1"/>
  <c r="AM73" i="9" s="1"/>
  <c r="AN73" i="9" s="1"/>
  <c r="AO73" i="9" s="1"/>
  <c r="AP73" i="9" s="1"/>
  <c r="AQ73" i="9" s="1"/>
  <c r="AD73" i="9"/>
  <c r="AD72" i="9"/>
  <c r="AE72" i="9" s="1"/>
  <c r="AF72" i="9" s="1"/>
  <c r="AG72" i="9" s="1"/>
  <c r="AH72" i="9" s="1"/>
  <c r="AI72" i="9" s="1"/>
  <c r="AJ72" i="9" s="1"/>
  <c r="AK72" i="9" s="1"/>
  <c r="AL72" i="9" s="1"/>
  <c r="AM72" i="9" s="1"/>
  <c r="AN72" i="9" s="1"/>
  <c r="AO72" i="9" s="1"/>
  <c r="AP72" i="9" s="1"/>
  <c r="AQ72" i="9" s="1"/>
  <c r="AG71" i="9"/>
  <c r="AH71" i="9" s="1"/>
  <c r="AI71" i="9" s="1"/>
  <c r="AJ71" i="9" s="1"/>
  <c r="AK71" i="9" s="1"/>
  <c r="AL71" i="9" s="1"/>
  <c r="AM71" i="9" s="1"/>
  <c r="AN71" i="9" s="1"/>
  <c r="AO71" i="9" s="1"/>
  <c r="AP71" i="9" s="1"/>
  <c r="AQ71" i="9" s="1"/>
  <c r="AF71" i="9"/>
  <c r="AD71" i="9"/>
  <c r="AE71" i="9" s="1"/>
  <c r="AE70" i="9"/>
  <c r="AF70" i="9" s="1"/>
  <c r="AG70" i="9" s="1"/>
  <c r="AH70" i="9" s="1"/>
  <c r="AI70" i="9" s="1"/>
  <c r="AJ70" i="9" s="1"/>
  <c r="AK70" i="9" s="1"/>
  <c r="AL70" i="9" s="1"/>
  <c r="AM70" i="9" s="1"/>
  <c r="AN70" i="9" s="1"/>
  <c r="AO70" i="9" s="1"/>
  <c r="AP70" i="9" s="1"/>
  <c r="AQ70" i="9" s="1"/>
  <c r="AD70" i="9"/>
  <c r="AD69" i="9"/>
  <c r="AE69" i="9" s="1"/>
  <c r="AF69" i="9" s="1"/>
  <c r="AG69" i="9" s="1"/>
  <c r="AH69" i="9" s="1"/>
  <c r="AI69" i="9" s="1"/>
  <c r="AJ69" i="9" s="1"/>
  <c r="AK69" i="9" s="1"/>
  <c r="AL69" i="9" s="1"/>
  <c r="AM69" i="9" s="1"/>
  <c r="AN69" i="9" s="1"/>
  <c r="AO69" i="9" s="1"/>
  <c r="AP69" i="9" s="1"/>
  <c r="AQ69" i="9" s="1"/>
  <c r="AE68" i="9"/>
  <c r="AF68" i="9" s="1"/>
  <c r="AG68" i="9" s="1"/>
  <c r="AH68" i="9" s="1"/>
  <c r="AI68" i="9" s="1"/>
  <c r="AJ68" i="9" s="1"/>
  <c r="AK68" i="9" s="1"/>
  <c r="AL68" i="9" s="1"/>
  <c r="AM68" i="9" s="1"/>
  <c r="AN68" i="9" s="1"/>
  <c r="AO68" i="9" s="1"/>
  <c r="AP68" i="9" s="1"/>
  <c r="AQ68" i="9" s="1"/>
  <c r="AD68" i="9"/>
  <c r="AD67" i="9"/>
  <c r="AE67" i="9" s="1"/>
  <c r="AF67" i="9" s="1"/>
  <c r="AG67" i="9" s="1"/>
  <c r="AH67" i="9" s="1"/>
  <c r="AI67" i="9" s="1"/>
  <c r="AJ67" i="9" s="1"/>
  <c r="AK67" i="9" s="1"/>
  <c r="AL67" i="9" s="1"/>
  <c r="AM67" i="9" s="1"/>
  <c r="AN67" i="9" s="1"/>
  <c r="AO67" i="9" s="1"/>
  <c r="AP67" i="9" s="1"/>
  <c r="AQ67" i="9" s="1"/>
  <c r="AG66" i="9"/>
  <c r="AH66" i="9" s="1"/>
  <c r="AI66" i="9" s="1"/>
  <c r="AJ66" i="9" s="1"/>
  <c r="AK66" i="9" s="1"/>
  <c r="AL66" i="9" s="1"/>
  <c r="AM66" i="9" s="1"/>
  <c r="AN66" i="9" s="1"/>
  <c r="AO66" i="9" s="1"/>
  <c r="AP66" i="9" s="1"/>
  <c r="AQ66" i="9" s="1"/>
  <c r="AF66" i="9"/>
  <c r="AE66" i="9"/>
  <c r="AD66" i="9"/>
  <c r="AD65" i="9"/>
  <c r="AE65" i="9" s="1"/>
  <c r="AF65" i="9" s="1"/>
  <c r="AG65" i="9" s="1"/>
  <c r="AH65" i="9" s="1"/>
  <c r="AI65" i="9" s="1"/>
  <c r="AJ65" i="9" s="1"/>
  <c r="AK65" i="9" s="1"/>
  <c r="AL65" i="9" s="1"/>
  <c r="AM65" i="9" s="1"/>
  <c r="AN65" i="9" s="1"/>
  <c r="AO65" i="9" s="1"/>
  <c r="AP65" i="9" s="1"/>
  <c r="AQ65" i="9" s="1"/>
  <c r="AD64" i="9"/>
  <c r="AE64" i="9" s="1"/>
  <c r="AF64" i="9" s="1"/>
  <c r="AG64" i="9" s="1"/>
  <c r="AH64" i="9" s="1"/>
  <c r="AI64" i="9" s="1"/>
  <c r="AJ64" i="9" s="1"/>
  <c r="AK64" i="9" s="1"/>
  <c r="AL64" i="9" s="1"/>
  <c r="AM64" i="9" s="1"/>
  <c r="AN64" i="9" s="1"/>
  <c r="AO64" i="9" s="1"/>
  <c r="AP64" i="9" s="1"/>
  <c r="AQ64" i="9" s="1"/>
  <c r="AF63" i="9"/>
  <c r="AG63" i="9" s="1"/>
  <c r="AH63" i="9" s="1"/>
  <c r="AI63" i="9" s="1"/>
  <c r="AJ63" i="9" s="1"/>
  <c r="AK63" i="9" s="1"/>
  <c r="AL63" i="9" s="1"/>
  <c r="AM63" i="9" s="1"/>
  <c r="AN63" i="9" s="1"/>
  <c r="AO63" i="9" s="1"/>
  <c r="AP63" i="9" s="1"/>
  <c r="AQ63" i="9" s="1"/>
  <c r="AE63" i="9"/>
  <c r="AD63" i="9"/>
  <c r="AE62" i="9"/>
  <c r="AF62" i="9" s="1"/>
  <c r="AG62" i="9" s="1"/>
  <c r="AH62" i="9" s="1"/>
  <c r="AI62" i="9" s="1"/>
  <c r="AJ62" i="9" s="1"/>
  <c r="AK62" i="9" s="1"/>
  <c r="AL62" i="9" s="1"/>
  <c r="AM62" i="9" s="1"/>
  <c r="AN62" i="9" s="1"/>
  <c r="AO62" i="9" s="1"/>
  <c r="AP62" i="9" s="1"/>
  <c r="AQ62" i="9" s="1"/>
  <c r="AD62" i="9"/>
  <c r="AD61" i="9"/>
  <c r="AE61" i="9" s="1"/>
  <c r="AF61" i="9" s="1"/>
  <c r="AG61" i="9" s="1"/>
  <c r="AH61" i="9" s="1"/>
  <c r="AI61" i="9" s="1"/>
  <c r="AJ61" i="9" s="1"/>
  <c r="AK61" i="9" s="1"/>
  <c r="AL61" i="9" s="1"/>
  <c r="AM61" i="9" s="1"/>
  <c r="AN61" i="9" s="1"/>
  <c r="AO61" i="9" s="1"/>
  <c r="AP61" i="9" s="1"/>
  <c r="AQ61" i="9" s="1"/>
  <c r="AE60" i="9"/>
  <c r="AF60" i="9" s="1"/>
  <c r="AG60" i="9" s="1"/>
  <c r="AH60" i="9" s="1"/>
  <c r="AI60" i="9" s="1"/>
  <c r="AJ60" i="9" s="1"/>
  <c r="AK60" i="9" s="1"/>
  <c r="AL60" i="9" s="1"/>
  <c r="AM60" i="9" s="1"/>
  <c r="AN60" i="9" s="1"/>
  <c r="AO60" i="9" s="1"/>
  <c r="AP60" i="9" s="1"/>
  <c r="AQ60" i="9" s="1"/>
  <c r="AD60" i="9"/>
  <c r="AD59" i="9"/>
  <c r="AE59" i="9" s="1"/>
  <c r="AF59" i="9" s="1"/>
  <c r="AG59" i="9" s="1"/>
  <c r="AH59" i="9" s="1"/>
  <c r="AI59" i="9" s="1"/>
  <c r="AJ59" i="9" s="1"/>
  <c r="AK59" i="9" s="1"/>
  <c r="AL59" i="9" s="1"/>
  <c r="AM59" i="9" s="1"/>
  <c r="AN59" i="9" s="1"/>
  <c r="AO59" i="9" s="1"/>
  <c r="AP59" i="9" s="1"/>
  <c r="AQ59" i="9" s="1"/>
  <c r="AG58" i="9"/>
  <c r="AH58" i="9" s="1"/>
  <c r="AI58" i="9" s="1"/>
  <c r="AJ58" i="9" s="1"/>
  <c r="AK58" i="9" s="1"/>
  <c r="AL58" i="9" s="1"/>
  <c r="AM58" i="9" s="1"/>
  <c r="AN58" i="9" s="1"/>
  <c r="AO58" i="9" s="1"/>
  <c r="AP58" i="9" s="1"/>
  <c r="AQ58" i="9" s="1"/>
  <c r="AF58" i="9"/>
  <c r="AE58" i="9"/>
  <c r="AD58" i="9"/>
  <c r="AD57" i="9"/>
  <c r="AE57" i="9" s="1"/>
  <c r="AF57" i="9" s="1"/>
  <c r="AG57" i="9" s="1"/>
  <c r="AH57" i="9" s="1"/>
  <c r="AI57" i="9" s="1"/>
  <c r="AJ57" i="9" s="1"/>
  <c r="AK57" i="9" s="1"/>
  <c r="AL57" i="9" s="1"/>
  <c r="AM57" i="9" s="1"/>
  <c r="AN57" i="9" s="1"/>
  <c r="AO57" i="9" s="1"/>
  <c r="AP57" i="9" s="1"/>
  <c r="AQ57" i="9" s="1"/>
  <c r="AD56" i="9"/>
  <c r="AE56" i="9" s="1"/>
  <c r="AF56" i="9" s="1"/>
  <c r="AG56" i="9" s="1"/>
  <c r="AH56" i="9" s="1"/>
  <c r="AI56" i="9" s="1"/>
  <c r="AJ56" i="9" s="1"/>
  <c r="AK56" i="9" s="1"/>
  <c r="AL56" i="9" s="1"/>
  <c r="AM56" i="9" s="1"/>
  <c r="AN56" i="9" s="1"/>
  <c r="AO56" i="9" s="1"/>
  <c r="AP56" i="9" s="1"/>
  <c r="AQ56" i="9" s="1"/>
  <c r="AF55" i="9"/>
  <c r="AG55" i="9" s="1"/>
  <c r="AH55" i="9" s="1"/>
  <c r="AI55" i="9" s="1"/>
  <c r="AJ55" i="9" s="1"/>
  <c r="AK55" i="9" s="1"/>
  <c r="AL55" i="9" s="1"/>
  <c r="AM55" i="9" s="1"/>
  <c r="AN55" i="9" s="1"/>
  <c r="AO55" i="9" s="1"/>
  <c r="AP55" i="9" s="1"/>
  <c r="AQ55" i="9" s="1"/>
  <c r="AE55" i="9"/>
  <c r="AD55" i="9"/>
  <c r="AE54" i="9"/>
  <c r="AF54" i="9" s="1"/>
  <c r="AG54" i="9" s="1"/>
  <c r="AH54" i="9" s="1"/>
  <c r="AI54" i="9" s="1"/>
  <c r="AJ54" i="9" s="1"/>
  <c r="AK54" i="9" s="1"/>
  <c r="AL54" i="9" s="1"/>
  <c r="AM54" i="9" s="1"/>
  <c r="AN54" i="9" s="1"/>
  <c r="AO54" i="9" s="1"/>
  <c r="AP54" i="9" s="1"/>
  <c r="AQ54" i="9" s="1"/>
  <c r="AD54" i="9"/>
  <c r="AD53" i="9"/>
  <c r="AE53" i="9" s="1"/>
  <c r="AF53" i="9" s="1"/>
  <c r="AG53" i="9" s="1"/>
  <c r="AH53" i="9" s="1"/>
  <c r="AI53" i="9" s="1"/>
  <c r="AJ53" i="9" s="1"/>
  <c r="AK53" i="9" s="1"/>
  <c r="AL53" i="9" s="1"/>
  <c r="AM53" i="9" s="1"/>
  <c r="AN53" i="9" s="1"/>
  <c r="AO53" i="9" s="1"/>
  <c r="AP53" i="9" s="1"/>
  <c r="AQ53" i="9" s="1"/>
  <c r="AE52" i="9"/>
  <c r="AF52" i="9" s="1"/>
  <c r="AG52" i="9" s="1"/>
  <c r="AH52" i="9" s="1"/>
  <c r="AI52" i="9" s="1"/>
  <c r="AJ52" i="9" s="1"/>
  <c r="AK52" i="9" s="1"/>
  <c r="AL52" i="9" s="1"/>
  <c r="AM52" i="9" s="1"/>
  <c r="AN52" i="9" s="1"/>
  <c r="AO52" i="9" s="1"/>
  <c r="AP52" i="9" s="1"/>
  <c r="AQ52" i="9" s="1"/>
  <c r="AD52" i="9"/>
  <c r="AD51" i="9"/>
  <c r="AE51" i="9" s="1"/>
  <c r="AF51" i="9" s="1"/>
  <c r="AG51" i="9" s="1"/>
  <c r="AH51" i="9" s="1"/>
  <c r="AI51" i="9" s="1"/>
  <c r="AJ51" i="9" s="1"/>
  <c r="AK51" i="9" s="1"/>
  <c r="AL51" i="9" s="1"/>
  <c r="AM51" i="9" s="1"/>
  <c r="AN51" i="9" s="1"/>
  <c r="AO51" i="9" s="1"/>
  <c r="AP51" i="9" s="1"/>
  <c r="AQ51" i="9" s="1"/>
  <c r="AG50" i="9"/>
  <c r="AH50" i="9" s="1"/>
  <c r="AI50" i="9" s="1"/>
  <c r="AJ50" i="9" s="1"/>
  <c r="AK50" i="9" s="1"/>
  <c r="AL50" i="9" s="1"/>
  <c r="AM50" i="9" s="1"/>
  <c r="AN50" i="9" s="1"/>
  <c r="AO50" i="9" s="1"/>
  <c r="AP50" i="9" s="1"/>
  <c r="AQ50" i="9" s="1"/>
  <c r="AF50" i="9"/>
  <c r="AE50" i="9"/>
  <c r="AD50" i="9"/>
  <c r="AD49" i="9"/>
  <c r="AE49" i="9" s="1"/>
  <c r="AF49" i="9" s="1"/>
  <c r="AG49" i="9" s="1"/>
  <c r="AH49" i="9" s="1"/>
  <c r="AI49" i="9" s="1"/>
  <c r="AJ49" i="9" s="1"/>
  <c r="AK49" i="9" s="1"/>
  <c r="AL49" i="9" s="1"/>
  <c r="AM49" i="9" s="1"/>
  <c r="AN49" i="9" s="1"/>
  <c r="AO49" i="9" s="1"/>
  <c r="AP49" i="9" s="1"/>
  <c r="AQ49" i="9" s="1"/>
  <c r="AD48" i="9"/>
  <c r="AE48" i="9" s="1"/>
  <c r="AF48" i="9" s="1"/>
  <c r="AG48" i="9" s="1"/>
  <c r="AH48" i="9" s="1"/>
  <c r="AI48" i="9" s="1"/>
  <c r="AJ48" i="9" s="1"/>
  <c r="AK48" i="9" s="1"/>
  <c r="AL48" i="9" s="1"/>
  <c r="AM48" i="9" s="1"/>
  <c r="AN48" i="9" s="1"/>
  <c r="AO48" i="9" s="1"/>
  <c r="AP48" i="9" s="1"/>
  <c r="AQ48" i="9" s="1"/>
  <c r="AF47" i="9"/>
  <c r="AG47" i="9" s="1"/>
  <c r="AH47" i="9" s="1"/>
  <c r="AI47" i="9" s="1"/>
  <c r="AJ47" i="9" s="1"/>
  <c r="AK47" i="9" s="1"/>
  <c r="AL47" i="9" s="1"/>
  <c r="AM47" i="9" s="1"/>
  <c r="AN47" i="9" s="1"/>
  <c r="AO47" i="9" s="1"/>
  <c r="AP47" i="9" s="1"/>
  <c r="AQ47" i="9" s="1"/>
  <c r="AE47" i="9"/>
  <c r="AD47" i="9"/>
  <c r="AE46" i="9"/>
  <c r="AF46" i="9" s="1"/>
  <c r="AG46" i="9" s="1"/>
  <c r="AH46" i="9" s="1"/>
  <c r="AI46" i="9" s="1"/>
  <c r="AJ46" i="9" s="1"/>
  <c r="AK46" i="9" s="1"/>
  <c r="AL46" i="9" s="1"/>
  <c r="AM46" i="9" s="1"/>
  <c r="AN46" i="9" s="1"/>
  <c r="AO46" i="9" s="1"/>
  <c r="AP46" i="9" s="1"/>
  <c r="AQ46" i="9" s="1"/>
  <c r="AD46" i="9"/>
  <c r="AD45" i="9"/>
  <c r="AE45" i="9" s="1"/>
  <c r="AF45" i="9" s="1"/>
  <c r="AG45" i="9" s="1"/>
  <c r="AH45" i="9" s="1"/>
  <c r="AI45" i="9" s="1"/>
  <c r="AJ45" i="9" s="1"/>
  <c r="AK45" i="9" s="1"/>
  <c r="AL45" i="9" s="1"/>
  <c r="AM45" i="9" s="1"/>
  <c r="AN45" i="9" s="1"/>
  <c r="AO45" i="9" s="1"/>
  <c r="AP45" i="9" s="1"/>
  <c r="AQ45" i="9" s="1"/>
  <c r="AE44" i="9"/>
  <c r="AF44" i="9" s="1"/>
  <c r="AG44" i="9" s="1"/>
  <c r="AH44" i="9" s="1"/>
  <c r="AI44" i="9" s="1"/>
  <c r="AJ44" i="9" s="1"/>
  <c r="AK44" i="9" s="1"/>
  <c r="AL44" i="9" s="1"/>
  <c r="AM44" i="9" s="1"/>
  <c r="AN44" i="9" s="1"/>
  <c r="AO44" i="9" s="1"/>
  <c r="AP44" i="9" s="1"/>
  <c r="AQ44" i="9" s="1"/>
  <c r="AD44" i="9"/>
  <c r="AD43" i="9"/>
  <c r="AE43" i="9" s="1"/>
  <c r="AF43" i="9" s="1"/>
  <c r="AG43" i="9" s="1"/>
  <c r="AH43" i="9" s="1"/>
  <c r="AI43" i="9" s="1"/>
  <c r="AJ43" i="9" s="1"/>
  <c r="AK43" i="9" s="1"/>
  <c r="AL43" i="9" s="1"/>
  <c r="AM43" i="9" s="1"/>
  <c r="AN43" i="9" s="1"/>
  <c r="AO43" i="9" s="1"/>
  <c r="AP43" i="9" s="1"/>
  <c r="AQ43" i="9" s="1"/>
  <c r="AG42" i="9"/>
  <c r="AH42" i="9" s="1"/>
  <c r="AI42" i="9" s="1"/>
  <c r="AJ42" i="9" s="1"/>
  <c r="AK42" i="9" s="1"/>
  <c r="AL42" i="9" s="1"/>
  <c r="AM42" i="9" s="1"/>
  <c r="AN42" i="9" s="1"/>
  <c r="AO42" i="9" s="1"/>
  <c r="AP42" i="9" s="1"/>
  <c r="AQ42" i="9" s="1"/>
  <c r="AF42" i="9"/>
  <c r="AE42" i="9"/>
  <c r="AD42" i="9"/>
  <c r="AD41" i="9"/>
  <c r="AE41" i="9" s="1"/>
  <c r="AF41" i="9" s="1"/>
  <c r="AG41" i="9" s="1"/>
  <c r="AH41" i="9" s="1"/>
  <c r="AI41" i="9" s="1"/>
  <c r="AJ41" i="9" s="1"/>
  <c r="AK41" i="9" s="1"/>
  <c r="AL41" i="9" s="1"/>
  <c r="AM41" i="9" s="1"/>
  <c r="AN41" i="9" s="1"/>
  <c r="AO41" i="9" s="1"/>
  <c r="AP41" i="9" s="1"/>
  <c r="AQ41" i="9" s="1"/>
  <c r="AD40" i="9"/>
  <c r="AE40" i="9" s="1"/>
  <c r="AF40" i="9" s="1"/>
  <c r="AG40" i="9" s="1"/>
  <c r="AH40" i="9" s="1"/>
  <c r="AI40" i="9" s="1"/>
  <c r="AJ40" i="9" s="1"/>
  <c r="AK40" i="9" s="1"/>
  <c r="AL40" i="9" s="1"/>
  <c r="AM40" i="9" s="1"/>
  <c r="AN40" i="9" s="1"/>
  <c r="AO40" i="9" s="1"/>
  <c r="AP40" i="9" s="1"/>
  <c r="AQ40" i="9" s="1"/>
  <c r="AF39" i="9"/>
  <c r="AG39" i="9" s="1"/>
  <c r="AH39" i="9" s="1"/>
  <c r="AI39" i="9" s="1"/>
  <c r="AJ39" i="9" s="1"/>
  <c r="AK39" i="9" s="1"/>
  <c r="AL39" i="9" s="1"/>
  <c r="AM39" i="9" s="1"/>
  <c r="AN39" i="9" s="1"/>
  <c r="AO39" i="9" s="1"/>
  <c r="AP39" i="9" s="1"/>
  <c r="AQ39" i="9" s="1"/>
  <c r="AE39" i="9"/>
  <c r="AD39" i="9"/>
  <c r="AE38" i="9"/>
  <c r="AF38" i="9" s="1"/>
  <c r="AG38" i="9" s="1"/>
  <c r="AH38" i="9" s="1"/>
  <c r="AI38" i="9" s="1"/>
  <c r="AJ38" i="9" s="1"/>
  <c r="AK38" i="9" s="1"/>
  <c r="AL38" i="9" s="1"/>
  <c r="AM38" i="9" s="1"/>
  <c r="AN38" i="9" s="1"/>
  <c r="AO38" i="9" s="1"/>
  <c r="AP38" i="9" s="1"/>
  <c r="AQ38" i="9" s="1"/>
  <c r="AD38" i="9"/>
  <c r="AD37" i="9"/>
  <c r="AE37" i="9" s="1"/>
  <c r="AF37" i="9" s="1"/>
  <c r="AG37" i="9" s="1"/>
  <c r="AH37" i="9" s="1"/>
  <c r="AI37" i="9" s="1"/>
  <c r="AJ37" i="9" s="1"/>
  <c r="AK37" i="9" s="1"/>
  <c r="AL37" i="9" s="1"/>
  <c r="AM37" i="9" s="1"/>
  <c r="AN37" i="9" s="1"/>
  <c r="AO37" i="9" s="1"/>
  <c r="AP37" i="9" s="1"/>
  <c r="AQ37" i="9" s="1"/>
  <c r="AE36" i="9"/>
  <c r="AF36" i="9" s="1"/>
  <c r="AG36" i="9" s="1"/>
  <c r="AH36" i="9" s="1"/>
  <c r="AI36" i="9" s="1"/>
  <c r="AJ36" i="9" s="1"/>
  <c r="AK36" i="9" s="1"/>
  <c r="AL36" i="9" s="1"/>
  <c r="AM36" i="9" s="1"/>
  <c r="AN36" i="9" s="1"/>
  <c r="AO36" i="9" s="1"/>
  <c r="AP36" i="9" s="1"/>
  <c r="AQ36" i="9" s="1"/>
  <c r="AD36" i="9"/>
  <c r="AD35" i="9"/>
  <c r="AE35" i="9" s="1"/>
  <c r="AF35" i="9" s="1"/>
  <c r="AG35" i="9" s="1"/>
  <c r="AH35" i="9" s="1"/>
  <c r="AI35" i="9" s="1"/>
  <c r="AJ35" i="9" s="1"/>
  <c r="AK35" i="9" s="1"/>
  <c r="AL35" i="9" s="1"/>
  <c r="AM35" i="9" s="1"/>
  <c r="AN35" i="9" s="1"/>
  <c r="AO35" i="9" s="1"/>
  <c r="AP35" i="9" s="1"/>
  <c r="AQ35" i="9" s="1"/>
  <c r="AG34" i="9"/>
  <c r="AH34" i="9" s="1"/>
  <c r="AI34" i="9" s="1"/>
  <c r="AJ34" i="9" s="1"/>
  <c r="AK34" i="9" s="1"/>
  <c r="AL34" i="9" s="1"/>
  <c r="AM34" i="9" s="1"/>
  <c r="AN34" i="9" s="1"/>
  <c r="AO34" i="9" s="1"/>
  <c r="AP34" i="9" s="1"/>
  <c r="AQ34" i="9" s="1"/>
  <c r="AF34" i="9"/>
  <c r="AE34" i="9"/>
  <c r="AD34" i="9"/>
  <c r="AD33" i="9"/>
  <c r="AE33" i="9" s="1"/>
  <c r="AF33" i="9" s="1"/>
  <c r="AG33" i="9" s="1"/>
  <c r="AH33" i="9" s="1"/>
  <c r="AI33" i="9" s="1"/>
  <c r="AJ33" i="9" s="1"/>
  <c r="AK33" i="9" s="1"/>
  <c r="AL33" i="9" s="1"/>
  <c r="AM33" i="9" s="1"/>
  <c r="AN33" i="9" s="1"/>
  <c r="AO33" i="9" s="1"/>
  <c r="AP33" i="9" s="1"/>
  <c r="AQ33" i="9" s="1"/>
  <c r="AD32" i="9"/>
  <c r="AE32" i="9" s="1"/>
  <c r="AF32" i="9" s="1"/>
  <c r="AG32" i="9" s="1"/>
  <c r="AH32" i="9" s="1"/>
  <c r="AI32" i="9" s="1"/>
  <c r="AJ32" i="9" s="1"/>
  <c r="AK32" i="9" s="1"/>
  <c r="AL32" i="9" s="1"/>
  <c r="AM32" i="9" s="1"/>
  <c r="AN32" i="9" s="1"/>
  <c r="AO32" i="9" s="1"/>
  <c r="AP32" i="9" s="1"/>
  <c r="AQ32" i="9" s="1"/>
  <c r="AF31" i="9"/>
  <c r="AG31" i="9" s="1"/>
  <c r="AH31" i="9" s="1"/>
  <c r="AI31" i="9" s="1"/>
  <c r="AJ31" i="9" s="1"/>
  <c r="AK31" i="9" s="1"/>
  <c r="AL31" i="9" s="1"/>
  <c r="AM31" i="9" s="1"/>
  <c r="AN31" i="9" s="1"/>
  <c r="AO31" i="9" s="1"/>
  <c r="AP31" i="9" s="1"/>
  <c r="AQ31" i="9" s="1"/>
  <c r="AE31" i="9"/>
  <c r="AD31" i="9"/>
  <c r="AE30" i="9"/>
  <c r="AF30" i="9" s="1"/>
  <c r="AG30" i="9" s="1"/>
  <c r="AH30" i="9" s="1"/>
  <c r="AI30" i="9" s="1"/>
  <c r="AJ30" i="9" s="1"/>
  <c r="AK30" i="9" s="1"/>
  <c r="AL30" i="9" s="1"/>
  <c r="AM30" i="9" s="1"/>
  <c r="AN30" i="9" s="1"/>
  <c r="AO30" i="9" s="1"/>
  <c r="AP30" i="9" s="1"/>
  <c r="AQ30" i="9" s="1"/>
  <c r="AD30" i="9"/>
  <c r="AD29" i="9"/>
  <c r="AE29" i="9" s="1"/>
  <c r="AF29" i="9" s="1"/>
  <c r="AG29" i="9" s="1"/>
  <c r="AH29" i="9" s="1"/>
  <c r="AI29" i="9" s="1"/>
  <c r="AJ29" i="9" s="1"/>
  <c r="AK29" i="9" s="1"/>
  <c r="AL29" i="9" s="1"/>
  <c r="AM29" i="9" s="1"/>
  <c r="AN29" i="9" s="1"/>
  <c r="AO29" i="9" s="1"/>
  <c r="AP29" i="9" s="1"/>
  <c r="AQ29" i="9" s="1"/>
  <c r="AE28" i="9"/>
  <c r="AF28" i="9" s="1"/>
  <c r="AG28" i="9" s="1"/>
  <c r="AH28" i="9" s="1"/>
  <c r="AI28" i="9" s="1"/>
  <c r="AJ28" i="9" s="1"/>
  <c r="AK28" i="9" s="1"/>
  <c r="AL28" i="9" s="1"/>
  <c r="AM28" i="9" s="1"/>
  <c r="AN28" i="9" s="1"/>
  <c r="AO28" i="9" s="1"/>
  <c r="AP28" i="9" s="1"/>
  <c r="AQ28" i="9" s="1"/>
  <c r="AD28" i="9"/>
  <c r="AD27" i="9"/>
  <c r="AE27" i="9" s="1"/>
  <c r="AF27" i="9" s="1"/>
  <c r="AG27" i="9" s="1"/>
  <c r="AH27" i="9" s="1"/>
  <c r="AI27" i="9" s="1"/>
  <c r="AJ27" i="9" s="1"/>
  <c r="AK27" i="9" s="1"/>
  <c r="AL27" i="9" s="1"/>
  <c r="AM27" i="9" s="1"/>
  <c r="AN27" i="9" s="1"/>
  <c r="AO27" i="9" s="1"/>
  <c r="AP27" i="9" s="1"/>
  <c r="AQ27" i="9" s="1"/>
  <c r="AG26" i="9"/>
  <c r="AH26" i="9" s="1"/>
  <c r="AI26" i="9" s="1"/>
  <c r="AJ26" i="9" s="1"/>
  <c r="AK26" i="9" s="1"/>
  <c r="AL26" i="9" s="1"/>
  <c r="AM26" i="9" s="1"/>
  <c r="AN26" i="9" s="1"/>
  <c r="AO26" i="9" s="1"/>
  <c r="AP26" i="9" s="1"/>
  <c r="AQ26" i="9" s="1"/>
  <c r="AF26" i="9"/>
  <c r="AE26" i="9"/>
  <c r="AD26" i="9"/>
  <c r="AD25" i="9"/>
  <c r="AE25" i="9" s="1"/>
  <c r="AF25" i="9" s="1"/>
  <c r="AG25" i="9" s="1"/>
  <c r="AH25" i="9" s="1"/>
  <c r="AI25" i="9" s="1"/>
  <c r="AJ25" i="9" s="1"/>
  <c r="AK25" i="9" s="1"/>
  <c r="AL25" i="9" s="1"/>
  <c r="AM25" i="9" s="1"/>
  <c r="AN25" i="9" s="1"/>
  <c r="AO25" i="9" s="1"/>
  <c r="AP25" i="9" s="1"/>
  <c r="AQ25" i="9" s="1"/>
  <c r="AD24" i="9"/>
  <c r="AE24" i="9" s="1"/>
  <c r="AF24" i="9" s="1"/>
  <c r="AG24" i="9" s="1"/>
  <c r="AH24" i="9" s="1"/>
  <c r="AI24" i="9" s="1"/>
  <c r="AJ24" i="9" s="1"/>
  <c r="AK24" i="9" s="1"/>
  <c r="AL24" i="9" s="1"/>
  <c r="AM24" i="9" s="1"/>
  <c r="AN24" i="9" s="1"/>
  <c r="AO24" i="9" s="1"/>
  <c r="AP24" i="9" s="1"/>
  <c r="AQ24" i="9" s="1"/>
  <c r="AF23" i="9"/>
  <c r="AG23" i="9" s="1"/>
  <c r="AH23" i="9" s="1"/>
  <c r="AI23" i="9" s="1"/>
  <c r="AJ23" i="9" s="1"/>
  <c r="AK23" i="9" s="1"/>
  <c r="AL23" i="9" s="1"/>
  <c r="AM23" i="9" s="1"/>
  <c r="AN23" i="9" s="1"/>
  <c r="AO23" i="9" s="1"/>
  <c r="AP23" i="9" s="1"/>
  <c r="AQ23" i="9" s="1"/>
  <c r="AE23" i="9"/>
  <c r="AD23" i="9"/>
  <c r="AE22" i="9"/>
  <c r="AF22" i="9" s="1"/>
  <c r="AG22" i="9" s="1"/>
  <c r="AH22" i="9" s="1"/>
  <c r="AI22" i="9" s="1"/>
  <c r="AJ22" i="9" s="1"/>
  <c r="AK22" i="9" s="1"/>
  <c r="AL22" i="9" s="1"/>
  <c r="AM22" i="9" s="1"/>
  <c r="AN22" i="9" s="1"/>
  <c r="AO22" i="9" s="1"/>
  <c r="AP22" i="9" s="1"/>
  <c r="AQ22" i="9" s="1"/>
  <c r="AD22" i="9"/>
  <c r="AD21" i="9"/>
  <c r="AE21" i="9" s="1"/>
  <c r="AF21" i="9" s="1"/>
  <c r="AG21" i="9" s="1"/>
  <c r="AH21" i="9" s="1"/>
  <c r="AI21" i="9" s="1"/>
  <c r="AJ21" i="9" s="1"/>
  <c r="AK21" i="9" s="1"/>
  <c r="AL21" i="9" s="1"/>
  <c r="AM21" i="9" s="1"/>
  <c r="AN21" i="9" s="1"/>
  <c r="AO21" i="9" s="1"/>
  <c r="AP21" i="9" s="1"/>
  <c r="AQ21" i="9" s="1"/>
  <c r="AE20" i="9"/>
  <c r="AF20" i="9" s="1"/>
  <c r="AG20" i="9" s="1"/>
  <c r="AH20" i="9" s="1"/>
  <c r="AI20" i="9" s="1"/>
  <c r="AJ20" i="9" s="1"/>
  <c r="AK20" i="9" s="1"/>
  <c r="AL20" i="9" s="1"/>
  <c r="AM20" i="9" s="1"/>
  <c r="AN20" i="9" s="1"/>
  <c r="AO20" i="9" s="1"/>
  <c r="AP20" i="9" s="1"/>
  <c r="AQ20" i="9" s="1"/>
  <c r="AD20" i="9"/>
  <c r="AD19" i="9"/>
  <c r="AE19" i="9" s="1"/>
  <c r="AF19" i="9" s="1"/>
  <c r="AG19" i="9" s="1"/>
  <c r="AH19" i="9" s="1"/>
  <c r="AI19" i="9" s="1"/>
  <c r="AJ19" i="9" s="1"/>
  <c r="AK19" i="9" s="1"/>
  <c r="AL19" i="9" s="1"/>
  <c r="AM19" i="9" s="1"/>
  <c r="AN19" i="9" s="1"/>
  <c r="AO19" i="9" s="1"/>
  <c r="AP19" i="9" s="1"/>
  <c r="AQ19" i="9" s="1"/>
  <c r="AG18" i="9"/>
  <c r="AH18" i="9" s="1"/>
  <c r="AI18" i="9" s="1"/>
  <c r="AJ18" i="9" s="1"/>
  <c r="AK18" i="9" s="1"/>
  <c r="AL18" i="9" s="1"/>
  <c r="AM18" i="9" s="1"/>
  <c r="AN18" i="9" s="1"/>
  <c r="AO18" i="9" s="1"/>
  <c r="AP18" i="9" s="1"/>
  <c r="AQ18" i="9" s="1"/>
  <c r="AF18" i="9"/>
  <c r="AE18" i="9"/>
  <c r="AD18" i="9"/>
  <c r="AE17" i="9"/>
  <c r="AF17" i="9" s="1"/>
  <c r="AG17" i="9" s="1"/>
  <c r="AH17" i="9" s="1"/>
  <c r="AI17" i="9" s="1"/>
  <c r="AJ17" i="9" s="1"/>
  <c r="AK17" i="9" s="1"/>
  <c r="AL17" i="9" s="1"/>
  <c r="AM17" i="9" s="1"/>
  <c r="AN17" i="9" s="1"/>
  <c r="AO17" i="9" s="1"/>
  <c r="AP17" i="9" s="1"/>
  <c r="AD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17" i="9"/>
  <c r="E542" i="19" l="1"/>
  <c r="E362" i="19"/>
  <c r="E422" i="19"/>
  <c r="E434" i="19"/>
  <c r="E902" i="19"/>
  <c r="E350" i="19"/>
  <c r="B15" i="19"/>
  <c r="E110" i="19"/>
  <c r="E206" i="19"/>
  <c r="E302" i="19"/>
  <c r="E398" i="19"/>
  <c r="E494" i="19"/>
  <c r="E590" i="19"/>
  <c r="E686" i="19"/>
  <c r="E782" i="19"/>
  <c r="E878" i="19"/>
  <c r="E974" i="19"/>
  <c r="E1070" i="19"/>
  <c r="E1166" i="19"/>
  <c r="E1262" i="19"/>
  <c r="E1358" i="19"/>
  <c r="E1454" i="19"/>
  <c r="E1550" i="19"/>
  <c r="E1646" i="19"/>
  <c r="E1742" i="19"/>
  <c r="E1838" i="19"/>
  <c r="E1934" i="19"/>
  <c r="E2030" i="19"/>
  <c r="E2126" i="19"/>
  <c r="E2222" i="19"/>
  <c r="E2318" i="19"/>
  <c r="E2414" i="19"/>
  <c r="E2510" i="19"/>
  <c r="E2606" i="19"/>
  <c r="E2702" i="19"/>
  <c r="E2798" i="19"/>
  <c r="E2894" i="19"/>
  <c r="E2990" i="19"/>
  <c r="E3086" i="19"/>
  <c r="E3182" i="19"/>
  <c r="E3278" i="19"/>
  <c r="E3374" i="19"/>
  <c r="E3470" i="19"/>
  <c r="E3566" i="19"/>
  <c r="E3662" i="19"/>
  <c r="E3758" i="19"/>
  <c r="E3854" i="19"/>
  <c r="E3950" i="19"/>
  <c r="E4046" i="19"/>
  <c r="E4142" i="19"/>
  <c r="E4238" i="19"/>
  <c r="E4334" i="19"/>
  <c r="E4430" i="19"/>
  <c r="E4526" i="19"/>
  <c r="E4622" i="19"/>
  <c r="E4718" i="19"/>
  <c r="E4814" i="19"/>
  <c r="E4910" i="19"/>
  <c r="E5006" i="19"/>
  <c r="E5102" i="19"/>
  <c r="E5198" i="19"/>
  <c r="E5294" i="19"/>
  <c r="E5390" i="19"/>
  <c r="E5486" i="19"/>
  <c r="E5582" i="19"/>
  <c r="E5678" i="19"/>
  <c r="E5774" i="19"/>
  <c r="E5870" i="19"/>
  <c r="E5966" i="19"/>
  <c r="E6062" i="19"/>
  <c r="E410" i="19"/>
  <c r="E506" i="19"/>
  <c r="E698" i="19"/>
  <c r="E794" i="19"/>
  <c r="E890" i="19"/>
  <c r="E986" i="19"/>
  <c r="E1082" i="19"/>
  <c r="E1178" i="19"/>
  <c r="E1274" i="19"/>
  <c r="E1370" i="19"/>
  <c r="E1466" i="19"/>
  <c r="E1562" i="19"/>
  <c r="E1658" i="19"/>
  <c r="E1754" i="19"/>
  <c r="E1850" i="19"/>
  <c r="E1946" i="19"/>
  <c r="E2042" i="19"/>
  <c r="E2138" i="19"/>
  <c r="E2234" i="19"/>
  <c r="E2330" i="19"/>
  <c r="E2426" i="19"/>
  <c r="E2522" i="19"/>
  <c r="E2618" i="19"/>
  <c r="E2714" i="19"/>
  <c r="E2810" i="19"/>
  <c r="E2906" i="19"/>
  <c r="E3002" i="19"/>
  <c r="E3098" i="19"/>
  <c r="E3194" i="19"/>
  <c r="E3290" i="19"/>
  <c r="E3386" i="19"/>
  <c r="E3482" i="19"/>
  <c r="E3578" i="19"/>
  <c r="E3674" i="19"/>
  <c r="E3770" i="19"/>
  <c r="E3866" i="19"/>
  <c r="E3962" i="19"/>
  <c r="E4058" i="19"/>
  <c r="E4154" i="19"/>
  <c r="E4250" i="19"/>
  <c r="E4346" i="19"/>
  <c r="E4442" i="19"/>
  <c r="E4538" i="19"/>
  <c r="E4634" i="19"/>
  <c r="E4730" i="19"/>
  <c r="E4826" i="19"/>
  <c r="E4922" i="19"/>
  <c r="E5018" i="19"/>
  <c r="E5114" i="19"/>
  <c r="E5210" i="19"/>
  <c r="E5306" i="19"/>
  <c r="E5402" i="19"/>
  <c r="E5498" i="19"/>
  <c r="E5594" i="19"/>
  <c r="E5690" i="19"/>
  <c r="E5786" i="19"/>
  <c r="E5882" i="19"/>
  <c r="E5978" i="19"/>
  <c r="E6074" i="19"/>
  <c r="E518" i="19"/>
  <c r="E614" i="19"/>
  <c r="E710" i="19"/>
  <c r="E806" i="19"/>
  <c r="E1094" i="19"/>
  <c r="E1190" i="19"/>
  <c r="E1286" i="19"/>
  <c r="E1382" i="19"/>
  <c r="E1478" i="19"/>
  <c r="E1574" i="19"/>
  <c r="E1670" i="19"/>
  <c r="E1766" i="19"/>
  <c r="E1862" i="19"/>
  <c r="E1958" i="19"/>
  <c r="E2054" i="19"/>
  <c r="E2150" i="19"/>
  <c r="E2246" i="19"/>
  <c r="E2342" i="19"/>
  <c r="E2438" i="19"/>
  <c r="E2534" i="19"/>
  <c r="E2630" i="19"/>
  <c r="E2726" i="19"/>
  <c r="E2822" i="19"/>
  <c r="E2918" i="19"/>
  <c r="E3014" i="19"/>
  <c r="E3110" i="19"/>
  <c r="E3206" i="19"/>
  <c r="E3302" i="19"/>
  <c r="E3398" i="19"/>
  <c r="E3494" i="19"/>
  <c r="E3590" i="19"/>
  <c r="E3686" i="19"/>
  <c r="E3782" i="19"/>
  <c r="E3878" i="19"/>
  <c r="E3974" i="19"/>
  <c r="E4070" i="19"/>
  <c r="E4166" i="19"/>
  <c r="E4262" i="19"/>
  <c r="E4358" i="19"/>
  <c r="E4454" i="19"/>
  <c r="E4550" i="19"/>
  <c r="E4646" i="19"/>
  <c r="E4742" i="19"/>
  <c r="E4838" i="19"/>
  <c r="E4934" i="19"/>
  <c r="E5030" i="19"/>
  <c r="E5126" i="19"/>
  <c r="E5222" i="19"/>
  <c r="E5318" i="19"/>
  <c r="E5414" i="19"/>
  <c r="E5510" i="19"/>
  <c r="E5606" i="19"/>
  <c r="E5702" i="19"/>
  <c r="E5798" i="19"/>
  <c r="E5894" i="19"/>
  <c r="E5990" i="19"/>
  <c r="E6086" i="19"/>
  <c r="E626" i="19"/>
  <c r="E722" i="19"/>
  <c r="E818" i="19"/>
  <c r="E914" i="19"/>
  <c r="E1010" i="19"/>
  <c r="E1106" i="19"/>
  <c r="E1202" i="19"/>
  <c r="E1298" i="19"/>
  <c r="E1394" i="19"/>
  <c r="E1490" i="19"/>
  <c r="E1586" i="19"/>
  <c r="E1682" i="19"/>
  <c r="E1778" i="19"/>
  <c r="E734" i="19"/>
  <c r="E830" i="19"/>
  <c r="E926" i="19"/>
  <c r="E1022" i="19"/>
  <c r="E1118" i="19"/>
  <c r="E1214" i="19"/>
  <c r="E1310" i="19"/>
  <c r="E1406" i="19"/>
  <c r="E1502" i="19"/>
  <c r="E1598" i="19"/>
  <c r="E1694" i="19"/>
  <c r="E1790" i="19"/>
  <c r="E458" i="19"/>
  <c r="E554" i="19"/>
  <c r="E650" i="19"/>
  <c r="E746" i="19"/>
  <c r="E842" i="19"/>
  <c r="E938" i="19"/>
  <c r="E1130" i="19"/>
  <c r="E1226" i="19"/>
  <c r="E1322" i="19"/>
  <c r="E1418" i="19"/>
  <c r="E1514" i="19"/>
  <c r="E1610" i="19"/>
  <c r="E1706" i="19"/>
  <c r="E1802" i="19"/>
  <c r="E1898" i="19"/>
  <c r="E1994" i="19"/>
  <c r="E2090" i="19"/>
  <c r="E2186" i="19"/>
  <c r="E2282" i="19"/>
  <c r="E2378" i="19"/>
  <c r="E2474" i="19"/>
  <c r="E2570" i="19"/>
  <c r="E2666" i="19"/>
  <c r="E2762" i="19"/>
  <c r="E2858" i="19"/>
  <c r="E2954" i="19"/>
  <c r="E3050" i="19"/>
  <c r="E3146" i="19"/>
  <c r="E3242" i="19"/>
  <c r="E3338" i="19"/>
  <c r="E3434" i="19"/>
  <c r="E3530" i="19"/>
  <c r="E3626" i="19"/>
  <c r="E3722" i="19"/>
  <c r="E3818" i="19"/>
  <c r="E3914" i="19"/>
  <c r="E4010" i="19"/>
  <c r="E4106" i="19"/>
  <c r="E4202" i="19"/>
  <c r="E4298" i="19"/>
  <c r="E4394" i="19"/>
  <c r="E4490" i="19"/>
  <c r="E4586" i="19"/>
  <c r="E4682" i="19"/>
  <c r="E4778" i="19"/>
  <c r="E4874" i="19"/>
  <c r="E4970" i="19"/>
  <c r="E5066" i="19"/>
  <c r="E5162" i="19"/>
  <c r="E5258" i="19"/>
  <c r="E5354" i="19"/>
  <c r="E5450" i="19"/>
  <c r="E5546" i="19"/>
  <c r="E5642" i="19"/>
  <c r="E5738" i="19"/>
  <c r="E5834" i="19"/>
  <c r="E5930" i="19"/>
  <c r="E6026" i="19"/>
  <c r="E566" i="19"/>
  <c r="E758" i="19"/>
  <c r="E950" i="19"/>
  <c r="E1142" i="19"/>
  <c r="E1334" i="19"/>
  <c r="E1622" i="19"/>
  <c r="E1814" i="19"/>
  <c r="E2006" i="19"/>
  <c r="E2198" i="19"/>
  <c r="E2294" i="19"/>
  <c r="E2486" i="19"/>
  <c r="E2582" i="19"/>
  <c r="E2678" i="19"/>
  <c r="E2774" i="19"/>
  <c r="E2870" i="19"/>
  <c r="E2966" i="19"/>
  <c r="E3062" i="19"/>
  <c r="E3158" i="19"/>
  <c r="E3254" i="19"/>
  <c r="E3350" i="19"/>
  <c r="E3446" i="19"/>
  <c r="E3542" i="19"/>
  <c r="E3638" i="19"/>
  <c r="E3734" i="19"/>
  <c r="E3926" i="19"/>
  <c r="E4022" i="19"/>
  <c r="E4118" i="19"/>
  <c r="E4310" i="19"/>
  <c r="E4406" i="19"/>
  <c r="E4502" i="19"/>
  <c r="E4694" i="19"/>
  <c r="E4790" i="19"/>
  <c r="E4886" i="19"/>
  <c r="E4982" i="19"/>
  <c r="E5078" i="19"/>
  <c r="E5270" i="19"/>
  <c r="E5366" i="19"/>
  <c r="E5462" i="19"/>
  <c r="E5558" i="19"/>
  <c r="E5654" i="19"/>
  <c r="E5750" i="19"/>
  <c r="E5942" i="19"/>
  <c r="E6038" i="19"/>
  <c r="E470" i="19"/>
  <c r="E662" i="19"/>
  <c r="E854" i="19"/>
  <c r="E1046" i="19"/>
  <c r="E1238" i="19"/>
  <c r="E1430" i="19"/>
  <c r="E1526" i="19"/>
  <c r="E1718" i="19"/>
  <c r="E1910" i="19"/>
  <c r="E2102" i="19"/>
  <c r="E2390" i="19"/>
  <c r="E3830" i="19"/>
  <c r="E4214" i="19"/>
  <c r="E4598" i="19"/>
  <c r="E5174" i="19"/>
  <c r="E5846" i="19"/>
  <c r="E2" i="19"/>
  <c r="E98" i="19"/>
  <c r="E194" i="19"/>
  <c r="E290" i="19"/>
  <c r="E386" i="19"/>
  <c r="E482" i="19"/>
  <c r="E578" i="19"/>
  <c r="E674" i="19"/>
  <c r="E770" i="19"/>
  <c r="E866" i="19"/>
  <c r="E962" i="19"/>
  <c r="E1058" i="19"/>
  <c r="E1154" i="19"/>
  <c r="E1250" i="19"/>
  <c r="E1346" i="19"/>
  <c r="E1442" i="19"/>
  <c r="E1538" i="19"/>
  <c r="E1634" i="19"/>
  <c r="E1730" i="19"/>
  <c r="E1826" i="19"/>
  <c r="E1922" i="19"/>
  <c r="E2018" i="19"/>
  <c r="E2114" i="19"/>
  <c r="E2210" i="19"/>
  <c r="E2306" i="19"/>
  <c r="E2402" i="19"/>
  <c r="E2498" i="19"/>
  <c r="E2594" i="19"/>
  <c r="E2690" i="19"/>
  <c r="E2786" i="19"/>
  <c r="E2882" i="19"/>
  <c r="E2978" i="19"/>
  <c r="E3074" i="19"/>
  <c r="E3170" i="19"/>
  <c r="E3266" i="19"/>
  <c r="E3362" i="19"/>
  <c r="E3458" i="19"/>
  <c r="E3554" i="19"/>
  <c r="E3650" i="19"/>
  <c r="E3746" i="19"/>
  <c r="E3842" i="19"/>
  <c r="E3938" i="19"/>
  <c r="E4034" i="19"/>
  <c r="E4130" i="19"/>
  <c r="E4226" i="19"/>
  <c r="E4322" i="19"/>
  <c r="E4418" i="19"/>
  <c r="E4514" i="19"/>
  <c r="E4610" i="19"/>
  <c r="E4706" i="19"/>
  <c r="E4802" i="19"/>
  <c r="E4898" i="19"/>
  <c r="E4994" i="19"/>
  <c r="E5090" i="19"/>
  <c r="E5186" i="19"/>
  <c r="E5282" i="19"/>
  <c r="E5378" i="19"/>
  <c r="E5474" i="19"/>
  <c r="E5570" i="19"/>
  <c r="E5666" i="19"/>
  <c r="E5762" i="19"/>
  <c r="E5858" i="19"/>
  <c r="E5954" i="19"/>
  <c r="E6050" i="19"/>
  <c r="E1874" i="19"/>
  <c r="E1970" i="19"/>
  <c r="E2066" i="19"/>
  <c r="E2162" i="19"/>
  <c r="E2258" i="19"/>
  <c r="E2354" i="19"/>
  <c r="E2450" i="19"/>
  <c r="E2546" i="19"/>
  <c r="E2642" i="19"/>
  <c r="E2738" i="19"/>
  <c r="E2834" i="19"/>
  <c r="E2930" i="19"/>
  <c r="E3026" i="19"/>
  <c r="E3122" i="19"/>
  <c r="E3218" i="19"/>
  <c r="E3314" i="19"/>
  <c r="E3410" i="19"/>
  <c r="E3506" i="19"/>
  <c r="E3602" i="19"/>
  <c r="E3698" i="19"/>
  <c r="E3794" i="19"/>
  <c r="E3890" i="19"/>
  <c r="E3986" i="19"/>
  <c r="E4082" i="19"/>
  <c r="E4178" i="19"/>
  <c r="E4274" i="19"/>
  <c r="E4370" i="19"/>
  <c r="E4466" i="19"/>
  <c r="E4562" i="19"/>
  <c r="E4658" i="19"/>
  <c r="E4754" i="19"/>
  <c r="E4850" i="19"/>
  <c r="E4946" i="19"/>
  <c r="E5042" i="19"/>
  <c r="E5138" i="19"/>
  <c r="E5234" i="19"/>
  <c r="E5330" i="19"/>
  <c r="E5426" i="19"/>
  <c r="E5522" i="19"/>
  <c r="E5618" i="19"/>
  <c r="E5714" i="19"/>
  <c r="E5810" i="19"/>
  <c r="E5906" i="19"/>
  <c r="E6002" i="19"/>
  <c r="E6098" i="19"/>
  <c r="E1886" i="19"/>
  <c r="E1982" i="19"/>
  <c r="E2078" i="19"/>
  <c r="E2174" i="19"/>
  <c r="E2270" i="19"/>
  <c r="E2366" i="19"/>
  <c r="E2462" i="19"/>
  <c r="E2558" i="19"/>
  <c r="E2654" i="19"/>
  <c r="E2750" i="19"/>
  <c r="E2846" i="19"/>
  <c r="E2942" i="19"/>
  <c r="E3038" i="19"/>
  <c r="E3134" i="19"/>
  <c r="E3230" i="19"/>
  <c r="E3326" i="19"/>
  <c r="E3422" i="19"/>
  <c r="E3518" i="19"/>
  <c r="E3614" i="19"/>
  <c r="E3710" i="19"/>
  <c r="E3806" i="19"/>
  <c r="E3902" i="19"/>
  <c r="E3998" i="19"/>
  <c r="E4094" i="19"/>
  <c r="E4190" i="19"/>
  <c r="E4286" i="19"/>
  <c r="E4382" i="19"/>
  <c r="E4478" i="19"/>
  <c r="E4574" i="19"/>
  <c r="E4670" i="19"/>
  <c r="E4766" i="19"/>
  <c r="E4862" i="19"/>
  <c r="E4958" i="19"/>
  <c r="E5054" i="19"/>
  <c r="E5150" i="19"/>
  <c r="E5246" i="19"/>
  <c r="E5342" i="19"/>
  <c r="E5438" i="19"/>
  <c r="E5534" i="19"/>
  <c r="E5630" i="19"/>
  <c r="E5726" i="19"/>
  <c r="E5822" i="19"/>
  <c r="E5918" i="19"/>
  <c r="E6014" i="19"/>
  <c r="E6110" i="19"/>
  <c r="E14" i="19"/>
  <c r="B3" i="19"/>
  <c r="C3" i="19"/>
  <c r="D14" i="19"/>
  <c r="B16" i="19"/>
  <c r="B27" i="19"/>
  <c r="A50" i="19"/>
  <c r="E16" i="19" l="1"/>
  <c r="E27" i="19"/>
  <c r="E15" i="19"/>
  <c r="B4" i="19"/>
  <c r="E3" i="19"/>
  <c r="B28" i="19"/>
  <c r="B17" i="19"/>
  <c r="B39" i="19"/>
  <c r="A62" i="19"/>
  <c r="D26" i="19"/>
  <c r="C15" i="19"/>
  <c r="C27" i="19" s="1"/>
  <c r="C39" i="19" s="1"/>
  <c r="C51" i="19" s="1"/>
  <c r="C63" i="19" s="1"/>
  <c r="C75" i="19" s="1"/>
  <c r="C87" i="19" s="1"/>
  <c r="C99" i="19" s="1"/>
  <c r="C111" i="19" s="1"/>
  <c r="C123" i="19" s="1"/>
  <c r="C135" i="19" s="1"/>
  <c r="C147" i="19" s="1"/>
  <c r="C159" i="19" s="1"/>
  <c r="C171" i="19" s="1"/>
  <c r="C183" i="19" s="1"/>
  <c r="C195" i="19" s="1"/>
  <c r="C207" i="19" s="1"/>
  <c r="C219" i="19" s="1"/>
  <c r="C231" i="19" s="1"/>
  <c r="C243" i="19" s="1"/>
  <c r="C255" i="19" s="1"/>
  <c r="C267" i="19" s="1"/>
  <c r="C279" i="19" s="1"/>
  <c r="C291" i="19" s="1"/>
  <c r="C303" i="19" s="1"/>
  <c r="C315" i="19" s="1"/>
  <c r="C327" i="19" s="1"/>
  <c r="C339" i="19" s="1"/>
  <c r="C351" i="19" s="1"/>
  <c r="C363" i="19" s="1"/>
  <c r="C375" i="19" s="1"/>
  <c r="C387" i="19" s="1"/>
  <c r="C399" i="19" s="1"/>
  <c r="C411" i="19" s="1"/>
  <c r="C423" i="19" s="1"/>
  <c r="C435" i="19" s="1"/>
  <c r="C447" i="19" s="1"/>
  <c r="C459" i="19" s="1"/>
  <c r="C471" i="19" s="1"/>
  <c r="C483" i="19" s="1"/>
  <c r="C495" i="19" s="1"/>
  <c r="C507" i="19" s="1"/>
  <c r="C519" i="19" s="1"/>
  <c r="C531" i="19" s="1"/>
  <c r="C543" i="19" s="1"/>
  <c r="C555" i="19" s="1"/>
  <c r="C567" i="19" s="1"/>
  <c r="C579" i="19" s="1"/>
  <c r="C591" i="19" s="1"/>
  <c r="C603" i="19" s="1"/>
  <c r="C615" i="19" s="1"/>
  <c r="C627" i="19" s="1"/>
  <c r="C639" i="19" s="1"/>
  <c r="C651" i="19" s="1"/>
  <c r="C663" i="19" s="1"/>
  <c r="C675" i="19" s="1"/>
  <c r="C687" i="19" s="1"/>
  <c r="C699" i="19" s="1"/>
  <c r="C711" i="19" s="1"/>
  <c r="C723" i="19" s="1"/>
  <c r="C735" i="19" s="1"/>
  <c r="C747" i="19" s="1"/>
  <c r="C759" i="19" s="1"/>
  <c r="C771" i="19" s="1"/>
  <c r="C783" i="19" s="1"/>
  <c r="C795" i="19" s="1"/>
  <c r="C807" i="19" s="1"/>
  <c r="C819" i="19" s="1"/>
  <c r="C831" i="19" s="1"/>
  <c r="C843" i="19" s="1"/>
  <c r="C855" i="19" s="1"/>
  <c r="C867" i="19" s="1"/>
  <c r="C879" i="19" s="1"/>
  <c r="C891" i="19" s="1"/>
  <c r="C903" i="19" s="1"/>
  <c r="C915" i="19" s="1"/>
  <c r="C927" i="19" s="1"/>
  <c r="C939" i="19" s="1"/>
  <c r="C951" i="19" s="1"/>
  <c r="C963" i="19" s="1"/>
  <c r="C975" i="19" s="1"/>
  <c r="C987" i="19" s="1"/>
  <c r="C999" i="19" s="1"/>
  <c r="C1011" i="19" s="1"/>
  <c r="C1023" i="19" s="1"/>
  <c r="C1035" i="19" s="1"/>
  <c r="C1047" i="19" s="1"/>
  <c r="C1059" i="19" s="1"/>
  <c r="C1071" i="19" s="1"/>
  <c r="C1083" i="19" s="1"/>
  <c r="C1095" i="19" s="1"/>
  <c r="C1107" i="19" s="1"/>
  <c r="C1119" i="19" s="1"/>
  <c r="C1131" i="19" s="1"/>
  <c r="C1143" i="19" s="1"/>
  <c r="C1155" i="19" s="1"/>
  <c r="C1167" i="19" s="1"/>
  <c r="C1179" i="19" s="1"/>
  <c r="C1191" i="19" s="1"/>
  <c r="C1203" i="19" s="1"/>
  <c r="C1215" i="19" s="1"/>
  <c r="C1227" i="19" s="1"/>
  <c r="C1239" i="19" s="1"/>
  <c r="C1251" i="19" s="1"/>
  <c r="C1263" i="19" s="1"/>
  <c r="C1275" i="19" s="1"/>
  <c r="C1287" i="19" s="1"/>
  <c r="C1299" i="19" s="1"/>
  <c r="C1311" i="19" s="1"/>
  <c r="C1323" i="19" s="1"/>
  <c r="C1335" i="19" s="1"/>
  <c r="C1347" i="19" s="1"/>
  <c r="C1359" i="19" s="1"/>
  <c r="C1371" i="19" s="1"/>
  <c r="C1383" i="19" s="1"/>
  <c r="C1395" i="19" s="1"/>
  <c r="C1407" i="19" s="1"/>
  <c r="C1419" i="19" s="1"/>
  <c r="C1431" i="19" s="1"/>
  <c r="C1443" i="19" s="1"/>
  <c r="C1455" i="19" s="1"/>
  <c r="C1467" i="19" s="1"/>
  <c r="C1479" i="19" s="1"/>
  <c r="C1491" i="19" s="1"/>
  <c r="C1503" i="19" s="1"/>
  <c r="C1515" i="19" s="1"/>
  <c r="C1527" i="19" s="1"/>
  <c r="C1539" i="19" s="1"/>
  <c r="C1551" i="19" s="1"/>
  <c r="C1563" i="19" s="1"/>
  <c r="C1575" i="19" s="1"/>
  <c r="C1587" i="19" s="1"/>
  <c r="C1599" i="19" s="1"/>
  <c r="C1611" i="19" s="1"/>
  <c r="C1623" i="19" s="1"/>
  <c r="C1635" i="19" s="1"/>
  <c r="C1647" i="19" s="1"/>
  <c r="C1659" i="19" s="1"/>
  <c r="C1671" i="19" s="1"/>
  <c r="C1683" i="19" s="1"/>
  <c r="C1695" i="19" s="1"/>
  <c r="C1707" i="19" s="1"/>
  <c r="C1719" i="19" s="1"/>
  <c r="C1731" i="19" s="1"/>
  <c r="C1743" i="19" s="1"/>
  <c r="C1755" i="19" s="1"/>
  <c r="C1767" i="19" s="1"/>
  <c r="C1779" i="19" s="1"/>
  <c r="C1791" i="19" s="1"/>
  <c r="C1803" i="19" s="1"/>
  <c r="C1815" i="19" s="1"/>
  <c r="C1827" i="19" s="1"/>
  <c r="C1839" i="19" s="1"/>
  <c r="C1851" i="19" s="1"/>
  <c r="C1863" i="19" s="1"/>
  <c r="C1875" i="19" s="1"/>
  <c r="C1887" i="19" s="1"/>
  <c r="C1899" i="19" s="1"/>
  <c r="C1911" i="19" s="1"/>
  <c r="C1923" i="19" s="1"/>
  <c r="C1935" i="19" s="1"/>
  <c r="C1947" i="19" s="1"/>
  <c r="C1959" i="19" s="1"/>
  <c r="C1971" i="19" s="1"/>
  <c r="C1983" i="19" s="1"/>
  <c r="C1995" i="19" s="1"/>
  <c r="C2007" i="19" s="1"/>
  <c r="C2019" i="19" s="1"/>
  <c r="C2031" i="19" s="1"/>
  <c r="C2043" i="19" s="1"/>
  <c r="C2055" i="19" s="1"/>
  <c r="C2067" i="19" s="1"/>
  <c r="C2079" i="19" s="1"/>
  <c r="C2091" i="19" s="1"/>
  <c r="C2103" i="19" s="1"/>
  <c r="C2115" i="19" s="1"/>
  <c r="C2127" i="19" s="1"/>
  <c r="C2139" i="19" s="1"/>
  <c r="C2151" i="19" s="1"/>
  <c r="C2163" i="19" s="1"/>
  <c r="C2175" i="19" s="1"/>
  <c r="C2187" i="19" s="1"/>
  <c r="C2199" i="19" s="1"/>
  <c r="C2211" i="19" s="1"/>
  <c r="C2223" i="19" s="1"/>
  <c r="C2235" i="19" s="1"/>
  <c r="C2247" i="19" s="1"/>
  <c r="C2259" i="19" s="1"/>
  <c r="C2271" i="19" s="1"/>
  <c r="C2283" i="19" s="1"/>
  <c r="C2295" i="19" s="1"/>
  <c r="C2307" i="19" s="1"/>
  <c r="C2319" i="19" s="1"/>
  <c r="C2331" i="19" s="1"/>
  <c r="C2343" i="19" s="1"/>
  <c r="C2355" i="19" s="1"/>
  <c r="C2367" i="19" s="1"/>
  <c r="C2379" i="19" s="1"/>
  <c r="C2391" i="19" s="1"/>
  <c r="C2403" i="19" s="1"/>
  <c r="C2415" i="19" s="1"/>
  <c r="C2427" i="19" s="1"/>
  <c r="C2439" i="19" s="1"/>
  <c r="C2451" i="19" s="1"/>
  <c r="C2463" i="19" s="1"/>
  <c r="C2475" i="19" s="1"/>
  <c r="C2487" i="19" s="1"/>
  <c r="C2499" i="19" s="1"/>
  <c r="C2511" i="19" s="1"/>
  <c r="C2523" i="19" s="1"/>
  <c r="C2535" i="19" s="1"/>
  <c r="C2547" i="19" s="1"/>
  <c r="C2559" i="19" s="1"/>
  <c r="C2571" i="19" s="1"/>
  <c r="C2583" i="19" s="1"/>
  <c r="C2595" i="19" s="1"/>
  <c r="C2607" i="19" s="1"/>
  <c r="C2619" i="19" s="1"/>
  <c r="C2631" i="19" s="1"/>
  <c r="C2643" i="19" s="1"/>
  <c r="C2655" i="19" s="1"/>
  <c r="C2667" i="19" s="1"/>
  <c r="C2679" i="19" s="1"/>
  <c r="C2691" i="19" s="1"/>
  <c r="C2703" i="19" s="1"/>
  <c r="C2715" i="19" s="1"/>
  <c r="C2727" i="19" s="1"/>
  <c r="C2739" i="19" s="1"/>
  <c r="C2751" i="19" s="1"/>
  <c r="C2763" i="19" s="1"/>
  <c r="C2775" i="19" s="1"/>
  <c r="C2787" i="19" s="1"/>
  <c r="C2799" i="19" s="1"/>
  <c r="C2811" i="19" s="1"/>
  <c r="C2823" i="19" s="1"/>
  <c r="C2835" i="19" s="1"/>
  <c r="C2847" i="19" s="1"/>
  <c r="C2859" i="19" s="1"/>
  <c r="C2871" i="19" s="1"/>
  <c r="C2883" i="19" s="1"/>
  <c r="C2895" i="19" s="1"/>
  <c r="C2907" i="19" s="1"/>
  <c r="C2919" i="19" s="1"/>
  <c r="C2931" i="19" s="1"/>
  <c r="C2943" i="19" s="1"/>
  <c r="C2955" i="19" s="1"/>
  <c r="C2967" i="19" s="1"/>
  <c r="C2979" i="19" s="1"/>
  <c r="C2991" i="19" s="1"/>
  <c r="C3003" i="19" s="1"/>
  <c r="C3015" i="19" s="1"/>
  <c r="C3027" i="19" s="1"/>
  <c r="C3039" i="19" s="1"/>
  <c r="C3051" i="19" s="1"/>
  <c r="C3063" i="19" s="1"/>
  <c r="C3075" i="19" s="1"/>
  <c r="C3087" i="19" s="1"/>
  <c r="C3099" i="19" s="1"/>
  <c r="C3111" i="19" s="1"/>
  <c r="C3123" i="19" s="1"/>
  <c r="C3135" i="19" s="1"/>
  <c r="C3147" i="19" s="1"/>
  <c r="C3159" i="19" s="1"/>
  <c r="C3171" i="19" s="1"/>
  <c r="C3183" i="19" s="1"/>
  <c r="C3195" i="19" s="1"/>
  <c r="C3207" i="19" s="1"/>
  <c r="C3219" i="19" s="1"/>
  <c r="C3231" i="19" s="1"/>
  <c r="C3243" i="19" s="1"/>
  <c r="C3255" i="19" s="1"/>
  <c r="C3267" i="19" s="1"/>
  <c r="C3279" i="19" s="1"/>
  <c r="C3291" i="19" s="1"/>
  <c r="C3303" i="19" s="1"/>
  <c r="C3315" i="19" s="1"/>
  <c r="C3327" i="19" s="1"/>
  <c r="C3339" i="19" s="1"/>
  <c r="C3351" i="19" s="1"/>
  <c r="C3363" i="19" s="1"/>
  <c r="C3375" i="19" s="1"/>
  <c r="C3387" i="19" s="1"/>
  <c r="C3399" i="19" s="1"/>
  <c r="C3411" i="19" s="1"/>
  <c r="C3423" i="19" s="1"/>
  <c r="C3435" i="19" s="1"/>
  <c r="C3447" i="19" s="1"/>
  <c r="C3459" i="19" s="1"/>
  <c r="C3471" i="19" s="1"/>
  <c r="C3483" i="19" s="1"/>
  <c r="C3495" i="19" s="1"/>
  <c r="C3507" i="19" s="1"/>
  <c r="C3519" i="19" s="1"/>
  <c r="C3531" i="19" s="1"/>
  <c r="C3543" i="19" s="1"/>
  <c r="C3555" i="19" s="1"/>
  <c r="C3567" i="19" s="1"/>
  <c r="C3579" i="19" s="1"/>
  <c r="C3591" i="19" s="1"/>
  <c r="C3603" i="19" s="1"/>
  <c r="C3615" i="19" s="1"/>
  <c r="C3627" i="19" s="1"/>
  <c r="C3639" i="19" s="1"/>
  <c r="C3651" i="19" s="1"/>
  <c r="C3663" i="19" s="1"/>
  <c r="C3675" i="19" s="1"/>
  <c r="C3687" i="19" s="1"/>
  <c r="C3699" i="19" s="1"/>
  <c r="C3711" i="19" s="1"/>
  <c r="C3723" i="19" s="1"/>
  <c r="C3735" i="19" s="1"/>
  <c r="C3747" i="19" s="1"/>
  <c r="C3759" i="19" s="1"/>
  <c r="C3771" i="19" s="1"/>
  <c r="C3783" i="19" s="1"/>
  <c r="C3795" i="19" s="1"/>
  <c r="C3807" i="19" s="1"/>
  <c r="C3819" i="19" s="1"/>
  <c r="C3831" i="19" s="1"/>
  <c r="C3843" i="19" s="1"/>
  <c r="C3855" i="19" s="1"/>
  <c r="C3867" i="19" s="1"/>
  <c r="C3879" i="19" s="1"/>
  <c r="C3891" i="19" s="1"/>
  <c r="C3903" i="19" s="1"/>
  <c r="C3915" i="19" s="1"/>
  <c r="C3927" i="19" s="1"/>
  <c r="C3939" i="19" s="1"/>
  <c r="C3951" i="19" s="1"/>
  <c r="C3963" i="19" s="1"/>
  <c r="C3975" i="19" s="1"/>
  <c r="C3987" i="19" s="1"/>
  <c r="C3999" i="19" s="1"/>
  <c r="C4011" i="19" s="1"/>
  <c r="C4023" i="19" s="1"/>
  <c r="C4035" i="19" s="1"/>
  <c r="C4047" i="19" s="1"/>
  <c r="C4059" i="19" s="1"/>
  <c r="C4071" i="19" s="1"/>
  <c r="C4083" i="19" s="1"/>
  <c r="C4095" i="19" s="1"/>
  <c r="C4107" i="19" s="1"/>
  <c r="C4119" i="19" s="1"/>
  <c r="C4131" i="19" s="1"/>
  <c r="C4143" i="19" s="1"/>
  <c r="C4155" i="19" s="1"/>
  <c r="C4167" i="19" s="1"/>
  <c r="C4179" i="19" s="1"/>
  <c r="C4191" i="19" s="1"/>
  <c r="C4203" i="19" s="1"/>
  <c r="C4215" i="19" s="1"/>
  <c r="C4227" i="19" s="1"/>
  <c r="C4239" i="19" s="1"/>
  <c r="C4251" i="19" s="1"/>
  <c r="C4263" i="19" s="1"/>
  <c r="C4275" i="19" s="1"/>
  <c r="C4287" i="19" s="1"/>
  <c r="C4299" i="19" s="1"/>
  <c r="C4311" i="19" s="1"/>
  <c r="C4323" i="19" s="1"/>
  <c r="C4335" i="19" s="1"/>
  <c r="C4347" i="19" s="1"/>
  <c r="C4359" i="19" s="1"/>
  <c r="C4371" i="19" s="1"/>
  <c r="C4383" i="19" s="1"/>
  <c r="C4395" i="19" s="1"/>
  <c r="C4407" i="19" s="1"/>
  <c r="C4419" i="19" s="1"/>
  <c r="C4431" i="19" s="1"/>
  <c r="C4443" i="19" s="1"/>
  <c r="C4455" i="19" s="1"/>
  <c r="C4467" i="19" s="1"/>
  <c r="C4479" i="19" s="1"/>
  <c r="C4491" i="19" s="1"/>
  <c r="C4503" i="19" s="1"/>
  <c r="C4515" i="19" s="1"/>
  <c r="C4527" i="19" s="1"/>
  <c r="C4539" i="19" s="1"/>
  <c r="C4551" i="19" s="1"/>
  <c r="C4563" i="19" s="1"/>
  <c r="C4575" i="19" s="1"/>
  <c r="C4587" i="19" s="1"/>
  <c r="C4599" i="19" s="1"/>
  <c r="C4611" i="19" s="1"/>
  <c r="C4623" i="19" s="1"/>
  <c r="C4635" i="19" s="1"/>
  <c r="C4647" i="19" s="1"/>
  <c r="C4659" i="19" s="1"/>
  <c r="C4671" i="19" s="1"/>
  <c r="C4683" i="19" s="1"/>
  <c r="C4695" i="19" s="1"/>
  <c r="C4707" i="19" s="1"/>
  <c r="C4719" i="19" s="1"/>
  <c r="C4731" i="19" s="1"/>
  <c r="C4743" i="19" s="1"/>
  <c r="C4755" i="19" s="1"/>
  <c r="C4767" i="19" s="1"/>
  <c r="C4779" i="19" s="1"/>
  <c r="C4791" i="19" s="1"/>
  <c r="C4803" i="19" s="1"/>
  <c r="C4815" i="19" s="1"/>
  <c r="C4827" i="19" s="1"/>
  <c r="C4839" i="19" s="1"/>
  <c r="C4851" i="19" s="1"/>
  <c r="C4863" i="19" s="1"/>
  <c r="C4875" i="19" s="1"/>
  <c r="C4887" i="19" s="1"/>
  <c r="C4899" i="19" s="1"/>
  <c r="C4911" i="19" s="1"/>
  <c r="C4923" i="19" s="1"/>
  <c r="C4935" i="19" s="1"/>
  <c r="C4947" i="19" s="1"/>
  <c r="C4959" i="19" s="1"/>
  <c r="C4971" i="19" s="1"/>
  <c r="C4983" i="19" s="1"/>
  <c r="C4995" i="19" s="1"/>
  <c r="C5007" i="19" s="1"/>
  <c r="C5019" i="19" s="1"/>
  <c r="C5031" i="19" s="1"/>
  <c r="C5043" i="19" s="1"/>
  <c r="C5055" i="19" s="1"/>
  <c r="C5067" i="19" s="1"/>
  <c r="C5079" i="19" s="1"/>
  <c r="C5091" i="19" s="1"/>
  <c r="C5103" i="19" s="1"/>
  <c r="C5115" i="19" s="1"/>
  <c r="C5127" i="19" s="1"/>
  <c r="C5139" i="19" s="1"/>
  <c r="C5151" i="19" s="1"/>
  <c r="C5163" i="19" s="1"/>
  <c r="C5175" i="19" s="1"/>
  <c r="C5187" i="19" s="1"/>
  <c r="C5199" i="19" s="1"/>
  <c r="C5211" i="19" s="1"/>
  <c r="C5223" i="19" s="1"/>
  <c r="C5235" i="19" s="1"/>
  <c r="C5247" i="19" s="1"/>
  <c r="C5259" i="19" s="1"/>
  <c r="C5271" i="19" s="1"/>
  <c r="C5283" i="19" s="1"/>
  <c r="C5295" i="19" s="1"/>
  <c r="C5307" i="19" s="1"/>
  <c r="C5319" i="19" s="1"/>
  <c r="C5331" i="19" s="1"/>
  <c r="C5343" i="19" s="1"/>
  <c r="C5355" i="19" s="1"/>
  <c r="C5367" i="19" s="1"/>
  <c r="C5379" i="19" s="1"/>
  <c r="C5391" i="19" s="1"/>
  <c r="C5403" i="19" s="1"/>
  <c r="C5415" i="19" s="1"/>
  <c r="C5427" i="19" s="1"/>
  <c r="C5439" i="19" s="1"/>
  <c r="C5451" i="19" s="1"/>
  <c r="C5463" i="19" s="1"/>
  <c r="C5475" i="19" s="1"/>
  <c r="C5487" i="19" s="1"/>
  <c r="C5499" i="19" s="1"/>
  <c r="C5511" i="19" s="1"/>
  <c r="C5523" i="19" s="1"/>
  <c r="C5535" i="19" s="1"/>
  <c r="C5547" i="19" s="1"/>
  <c r="C5559" i="19" s="1"/>
  <c r="C5571" i="19" s="1"/>
  <c r="C5583" i="19" s="1"/>
  <c r="C5595" i="19" s="1"/>
  <c r="C5607" i="19" s="1"/>
  <c r="C5619" i="19" s="1"/>
  <c r="C5631" i="19" s="1"/>
  <c r="C5643" i="19" s="1"/>
  <c r="C5655" i="19" s="1"/>
  <c r="C5667" i="19" s="1"/>
  <c r="C5679" i="19" s="1"/>
  <c r="C5691" i="19" s="1"/>
  <c r="C5703" i="19" s="1"/>
  <c r="C5715" i="19" s="1"/>
  <c r="C5727" i="19" s="1"/>
  <c r="C5739" i="19" s="1"/>
  <c r="C5751" i="19" s="1"/>
  <c r="C5763" i="19" s="1"/>
  <c r="C5775" i="19" s="1"/>
  <c r="C5787" i="19" s="1"/>
  <c r="C5799" i="19" s="1"/>
  <c r="C5811" i="19" s="1"/>
  <c r="C5823" i="19" s="1"/>
  <c r="C5835" i="19" s="1"/>
  <c r="C5847" i="19" s="1"/>
  <c r="C5859" i="19" s="1"/>
  <c r="C5871" i="19" s="1"/>
  <c r="C5883" i="19" s="1"/>
  <c r="C5895" i="19" s="1"/>
  <c r="C5907" i="19" s="1"/>
  <c r="C5919" i="19" s="1"/>
  <c r="C5931" i="19" s="1"/>
  <c r="C5943" i="19" s="1"/>
  <c r="C5955" i="19" s="1"/>
  <c r="C5967" i="19" s="1"/>
  <c r="C5979" i="19" s="1"/>
  <c r="C5991" i="19" s="1"/>
  <c r="C6003" i="19" s="1"/>
  <c r="C6015" i="19" s="1"/>
  <c r="C6027" i="19" s="1"/>
  <c r="C6039" i="19" s="1"/>
  <c r="C6051" i="19" s="1"/>
  <c r="C6063" i="19" s="1"/>
  <c r="C6075" i="19" s="1"/>
  <c r="C6087" i="19" s="1"/>
  <c r="C6099" i="19" s="1"/>
  <c r="C6111" i="19" s="1"/>
  <c r="D3" i="19"/>
  <c r="E39" i="19" l="1"/>
  <c r="E17" i="19"/>
  <c r="E28" i="19"/>
  <c r="E4" i="19"/>
  <c r="B5" i="19"/>
  <c r="B40" i="19"/>
  <c r="C4" i="19"/>
  <c r="D15" i="19"/>
  <c r="B18" i="19"/>
  <c r="B29" i="19"/>
  <c r="D38" i="19"/>
  <c r="B51" i="19"/>
  <c r="A74" i="19"/>
  <c r="E18" i="19" l="1"/>
  <c r="E40" i="19"/>
  <c r="E29" i="19"/>
  <c r="E51" i="19"/>
  <c r="E5" i="19"/>
  <c r="B6" i="19"/>
  <c r="B41" i="19"/>
  <c r="B30" i="19"/>
  <c r="B63" i="19"/>
  <c r="A86" i="19"/>
  <c r="B19" i="19"/>
  <c r="B52" i="19"/>
  <c r="D27" i="19"/>
  <c r="C16" i="19"/>
  <c r="C28" i="19" s="1"/>
  <c r="C40" i="19" s="1"/>
  <c r="C52" i="19" s="1"/>
  <c r="C64" i="19" s="1"/>
  <c r="C76" i="19" s="1"/>
  <c r="C88" i="19" s="1"/>
  <c r="C100" i="19" s="1"/>
  <c r="C112" i="19" s="1"/>
  <c r="C124" i="19" s="1"/>
  <c r="C136" i="19" s="1"/>
  <c r="C148" i="19" s="1"/>
  <c r="C160" i="19" s="1"/>
  <c r="C172" i="19" s="1"/>
  <c r="C184" i="19" s="1"/>
  <c r="C196" i="19" s="1"/>
  <c r="C208" i="19" s="1"/>
  <c r="C220" i="19" s="1"/>
  <c r="C232" i="19" s="1"/>
  <c r="C244" i="19" s="1"/>
  <c r="C256" i="19" s="1"/>
  <c r="C268" i="19" s="1"/>
  <c r="C280" i="19" s="1"/>
  <c r="C292" i="19" s="1"/>
  <c r="C304" i="19" s="1"/>
  <c r="C316" i="19" s="1"/>
  <c r="C328" i="19" s="1"/>
  <c r="C340" i="19" s="1"/>
  <c r="C352" i="19" s="1"/>
  <c r="C364" i="19" s="1"/>
  <c r="C376" i="19" s="1"/>
  <c r="C388" i="19" s="1"/>
  <c r="C400" i="19" s="1"/>
  <c r="C412" i="19" s="1"/>
  <c r="C424" i="19" s="1"/>
  <c r="C436" i="19" s="1"/>
  <c r="C448" i="19" s="1"/>
  <c r="C460" i="19" s="1"/>
  <c r="C472" i="19" s="1"/>
  <c r="C484" i="19" s="1"/>
  <c r="C496" i="19" s="1"/>
  <c r="C508" i="19" s="1"/>
  <c r="C520" i="19" s="1"/>
  <c r="C532" i="19" s="1"/>
  <c r="C544" i="19" s="1"/>
  <c r="C556" i="19" s="1"/>
  <c r="C568" i="19" s="1"/>
  <c r="C580" i="19" s="1"/>
  <c r="C592" i="19" s="1"/>
  <c r="C604" i="19" s="1"/>
  <c r="C616" i="19" s="1"/>
  <c r="C628" i="19" s="1"/>
  <c r="C640" i="19" s="1"/>
  <c r="C652" i="19" s="1"/>
  <c r="C664" i="19" s="1"/>
  <c r="C676" i="19" s="1"/>
  <c r="C688" i="19" s="1"/>
  <c r="C700" i="19" s="1"/>
  <c r="C712" i="19" s="1"/>
  <c r="C724" i="19" s="1"/>
  <c r="C736" i="19" s="1"/>
  <c r="C748" i="19" s="1"/>
  <c r="C760" i="19" s="1"/>
  <c r="C772" i="19" s="1"/>
  <c r="C784" i="19" s="1"/>
  <c r="C796" i="19" s="1"/>
  <c r="C808" i="19" s="1"/>
  <c r="C820" i="19" s="1"/>
  <c r="C832" i="19" s="1"/>
  <c r="C844" i="19" s="1"/>
  <c r="C856" i="19" s="1"/>
  <c r="C868" i="19" s="1"/>
  <c r="C880" i="19" s="1"/>
  <c r="C892" i="19" s="1"/>
  <c r="C904" i="19" s="1"/>
  <c r="C916" i="19" s="1"/>
  <c r="C928" i="19" s="1"/>
  <c r="C940" i="19" s="1"/>
  <c r="C952" i="19" s="1"/>
  <c r="C964" i="19" s="1"/>
  <c r="C976" i="19" s="1"/>
  <c r="C988" i="19" s="1"/>
  <c r="C1000" i="19" s="1"/>
  <c r="C1012" i="19" s="1"/>
  <c r="C1024" i="19" s="1"/>
  <c r="C1036" i="19" s="1"/>
  <c r="C1048" i="19" s="1"/>
  <c r="C1060" i="19" s="1"/>
  <c r="C1072" i="19" s="1"/>
  <c r="C1084" i="19" s="1"/>
  <c r="C1096" i="19" s="1"/>
  <c r="C1108" i="19" s="1"/>
  <c r="C1120" i="19" s="1"/>
  <c r="C1132" i="19" s="1"/>
  <c r="C1144" i="19" s="1"/>
  <c r="C1156" i="19" s="1"/>
  <c r="C1168" i="19" s="1"/>
  <c r="C1180" i="19" s="1"/>
  <c r="C1192" i="19" s="1"/>
  <c r="C1204" i="19" s="1"/>
  <c r="C1216" i="19" s="1"/>
  <c r="C1228" i="19" s="1"/>
  <c r="C1240" i="19" s="1"/>
  <c r="C1252" i="19" s="1"/>
  <c r="C1264" i="19" s="1"/>
  <c r="C1276" i="19" s="1"/>
  <c r="C1288" i="19" s="1"/>
  <c r="C1300" i="19" s="1"/>
  <c r="C1312" i="19" s="1"/>
  <c r="C1324" i="19" s="1"/>
  <c r="C1336" i="19" s="1"/>
  <c r="C1348" i="19" s="1"/>
  <c r="C1360" i="19" s="1"/>
  <c r="C1372" i="19" s="1"/>
  <c r="C1384" i="19" s="1"/>
  <c r="C1396" i="19" s="1"/>
  <c r="C1408" i="19" s="1"/>
  <c r="C1420" i="19" s="1"/>
  <c r="C1432" i="19" s="1"/>
  <c r="C1444" i="19" s="1"/>
  <c r="C1456" i="19" s="1"/>
  <c r="C1468" i="19" s="1"/>
  <c r="C1480" i="19" s="1"/>
  <c r="C1492" i="19" s="1"/>
  <c r="C1504" i="19" s="1"/>
  <c r="C1516" i="19" s="1"/>
  <c r="C1528" i="19" s="1"/>
  <c r="C1540" i="19" s="1"/>
  <c r="C1552" i="19" s="1"/>
  <c r="C1564" i="19" s="1"/>
  <c r="C1576" i="19" s="1"/>
  <c r="C1588" i="19" s="1"/>
  <c r="C1600" i="19" s="1"/>
  <c r="C1612" i="19" s="1"/>
  <c r="C1624" i="19" s="1"/>
  <c r="C1636" i="19" s="1"/>
  <c r="C1648" i="19" s="1"/>
  <c r="C1660" i="19" s="1"/>
  <c r="C1672" i="19" s="1"/>
  <c r="C1684" i="19" s="1"/>
  <c r="C1696" i="19" s="1"/>
  <c r="C1708" i="19" s="1"/>
  <c r="C1720" i="19" s="1"/>
  <c r="C1732" i="19" s="1"/>
  <c r="C1744" i="19" s="1"/>
  <c r="C1756" i="19" s="1"/>
  <c r="C1768" i="19" s="1"/>
  <c r="C1780" i="19" s="1"/>
  <c r="C1792" i="19" s="1"/>
  <c r="C1804" i="19" s="1"/>
  <c r="C1816" i="19" s="1"/>
  <c r="C1828" i="19" s="1"/>
  <c r="C1840" i="19" s="1"/>
  <c r="C1852" i="19" s="1"/>
  <c r="C1864" i="19" s="1"/>
  <c r="C1876" i="19" s="1"/>
  <c r="C1888" i="19" s="1"/>
  <c r="C1900" i="19" s="1"/>
  <c r="C1912" i="19" s="1"/>
  <c r="C1924" i="19" s="1"/>
  <c r="C1936" i="19" s="1"/>
  <c r="C1948" i="19" s="1"/>
  <c r="C1960" i="19" s="1"/>
  <c r="C1972" i="19" s="1"/>
  <c r="C1984" i="19" s="1"/>
  <c r="C1996" i="19" s="1"/>
  <c r="C2008" i="19" s="1"/>
  <c r="C2020" i="19" s="1"/>
  <c r="C2032" i="19" s="1"/>
  <c r="C2044" i="19" s="1"/>
  <c r="C2056" i="19" s="1"/>
  <c r="C2068" i="19" s="1"/>
  <c r="C2080" i="19" s="1"/>
  <c r="C2092" i="19" s="1"/>
  <c r="C2104" i="19" s="1"/>
  <c r="C2116" i="19" s="1"/>
  <c r="C2128" i="19" s="1"/>
  <c r="C2140" i="19" s="1"/>
  <c r="C2152" i="19" s="1"/>
  <c r="C2164" i="19" s="1"/>
  <c r="C2176" i="19" s="1"/>
  <c r="C2188" i="19" s="1"/>
  <c r="C2200" i="19" s="1"/>
  <c r="C2212" i="19" s="1"/>
  <c r="C2224" i="19" s="1"/>
  <c r="C2236" i="19" s="1"/>
  <c r="C2248" i="19" s="1"/>
  <c r="C2260" i="19" s="1"/>
  <c r="C2272" i="19" s="1"/>
  <c r="C2284" i="19" s="1"/>
  <c r="C2296" i="19" s="1"/>
  <c r="C2308" i="19" s="1"/>
  <c r="C2320" i="19" s="1"/>
  <c r="C2332" i="19" s="1"/>
  <c r="C2344" i="19" s="1"/>
  <c r="C2356" i="19" s="1"/>
  <c r="C2368" i="19" s="1"/>
  <c r="C2380" i="19" s="1"/>
  <c r="C2392" i="19" s="1"/>
  <c r="C2404" i="19" s="1"/>
  <c r="C2416" i="19" s="1"/>
  <c r="C2428" i="19" s="1"/>
  <c r="C2440" i="19" s="1"/>
  <c r="C2452" i="19" s="1"/>
  <c r="C2464" i="19" s="1"/>
  <c r="C2476" i="19" s="1"/>
  <c r="C2488" i="19" s="1"/>
  <c r="C2500" i="19" s="1"/>
  <c r="C2512" i="19" s="1"/>
  <c r="C2524" i="19" s="1"/>
  <c r="C2536" i="19" s="1"/>
  <c r="C2548" i="19" s="1"/>
  <c r="C2560" i="19" s="1"/>
  <c r="C2572" i="19" s="1"/>
  <c r="C2584" i="19" s="1"/>
  <c r="C2596" i="19" s="1"/>
  <c r="C2608" i="19" s="1"/>
  <c r="C2620" i="19" s="1"/>
  <c r="C2632" i="19" s="1"/>
  <c r="C2644" i="19" s="1"/>
  <c r="C2656" i="19" s="1"/>
  <c r="C2668" i="19" s="1"/>
  <c r="C2680" i="19" s="1"/>
  <c r="C2692" i="19" s="1"/>
  <c r="C2704" i="19" s="1"/>
  <c r="C2716" i="19" s="1"/>
  <c r="C2728" i="19" s="1"/>
  <c r="C2740" i="19" s="1"/>
  <c r="C2752" i="19" s="1"/>
  <c r="C2764" i="19" s="1"/>
  <c r="C2776" i="19" s="1"/>
  <c r="C2788" i="19" s="1"/>
  <c r="C2800" i="19" s="1"/>
  <c r="C2812" i="19" s="1"/>
  <c r="C2824" i="19" s="1"/>
  <c r="C2836" i="19" s="1"/>
  <c r="C2848" i="19" s="1"/>
  <c r="C2860" i="19" s="1"/>
  <c r="C2872" i="19" s="1"/>
  <c r="C2884" i="19" s="1"/>
  <c r="C2896" i="19" s="1"/>
  <c r="C2908" i="19" s="1"/>
  <c r="C2920" i="19" s="1"/>
  <c r="C2932" i="19" s="1"/>
  <c r="C2944" i="19" s="1"/>
  <c r="C2956" i="19" s="1"/>
  <c r="C2968" i="19" s="1"/>
  <c r="C2980" i="19" s="1"/>
  <c r="C2992" i="19" s="1"/>
  <c r="C3004" i="19" s="1"/>
  <c r="C3016" i="19" s="1"/>
  <c r="C3028" i="19" s="1"/>
  <c r="C3040" i="19" s="1"/>
  <c r="C3052" i="19" s="1"/>
  <c r="C3064" i="19" s="1"/>
  <c r="C3076" i="19" s="1"/>
  <c r="C3088" i="19" s="1"/>
  <c r="C3100" i="19" s="1"/>
  <c r="C3112" i="19" s="1"/>
  <c r="C3124" i="19" s="1"/>
  <c r="C3136" i="19" s="1"/>
  <c r="C3148" i="19" s="1"/>
  <c r="C3160" i="19" s="1"/>
  <c r="C3172" i="19" s="1"/>
  <c r="C3184" i="19" s="1"/>
  <c r="C3196" i="19" s="1"/>
  <c r="C3208" i="19" s="1"/>
  <c r="C3220" i="19" s="1"/>
  <c r="C3232" i="19" s="1"/>
  <c r="C3244" i="19" s="1"/>
  <c r="C3256" i="19" s="1"/>
  <c r="C3268" i="19" s="1"/>
  <c r="C3280" i="19" s="1"/>
  <c r="C3292" i="19" s="1"/>
  <c r="C3304" i="19" s="1"/>
  <c r="C3316" i="19" s="1"/>
  <c r="C3328" i="19" s="1"/>
  <c r="C3340" i="19" s="1"/>
  <c r="C3352" i="19" s="1"/>
  <c r="C3364" i="19" s="1"/>
  <c r="C3376" i="19" s="1"/>
  <c r="C3388" i="19" s="1"/>
  <c r="C3400" i="19" s="1"/>
  <c r="C3412" i="19" s="1"/>
  <c r="C3424" i="19" s="1"/>
  <c r="C3436" i="19" s="1"/>
  <c r="C3448" i="19" s="1"/>
  <c r="C3460" i="19" s="1"/>
  <c r="C3472" i="19" s="1"/>
  <c r="C3484" i="19" s="1"/>
  <c r="C3496" i="19" s="1"/>
  <c r="C3508" i="19" s="1"/>
  <c r="C3520" i="19" s="1"/>
  <c r="C3532" i="19" s="1"/>
  <c r="C3544" i="19" s="1"/>
  <c r="C3556" i="19" s="1"/>
  <c r="C3568" i="19" s="1"/>
  <c r="C3580" i="19" s="1"/>
  <c r="C3592" i="19" s="1"/>
  <c r="C3604" i="19" s="1"/>
  <c r="C3616" i="19" s="1"/>
  <c r="C3628" i="19" s="1"/>
  <c r="C3640" i="19" s="1"/>
  <c r="C3652" i="19" s="1"/>
  <c r="C3664" i="19" s="1"/>
  <c r="C3676" i="19" s="1"/>
  <c r="C3688" i="19" s="1"/>
  <c r="C3700" i="19" s="1"/>
  <c r="C3712" i="19" s="1"/>
  <c r="C3724" i="19" s="1"/>
  <c r="C3736" i="19" s="1"/>
  <c r="C3748" i="19" s="1"/>
  <c r="C3760" i="19" s="1"/>
  <c r="C3772" i="19" s="1"/>
  <c r="C3784" i="19" s="1"/>
  <c r="C3796" i="19" s="1"/>
  <c r="C3808" i="19" s="1"/>
  <c r="C3820" i="19" s="1"/>
  <c r="C3832" i="19" s="1"/>
  <c r="C3844" i="19" s="1"/>
  <c r="C3856" i="19" s="1"/>
  <c r="C3868" i="19" s="1"/>
  <c r="C3880" i="19" s="1"/>
  <c r="C3892" i="19" s="1"/>
  <c r="C3904" i="19" s="1"/>
  <c r="C3916" i="19" s="1"/>
  <c r="C3928" i="19" s="1"/>
  <c r="C3940" i="19" s="1"/>
  <c r="C3952" i="19" s="1"/>
  <c r="C3964" i="19" s="1"/>
  <c r="C3976" i="19" s="1"/>
  <c r="C3988" i="19" s="1"/>
  <c r="C4000" i="19" s="1"/>
  <c r="C4012" i="19" s="1"/>
  <c r="C4024" i="19" s="1"/>
  <c r="C4036" i="19" s="1"/>
  <c r="C4048" i="19" s="1"/>
  <c r="C4060" i="19" s="1"/>
  <c r="C4072" i="19" s="1"/>
  <c r="C4084" i="19" s="1"/>
  <c r="C4096" i="19" s="1"/>
  <c r="C4108" i="19" s="1"/>
  <c r="C4120" i="19" s="1"/>
  <c r="C4132" i="19" s="1"/>
  <c r="C4144" i="19" s="1"/>
  <c r="C4156" i="19" s="1"/>
  <c r="C4168" i="19" s="1"/>
  <c r="C4180" i="19" s="1"/>
  <c r="C4192" i="19" s="1"/>
  <c r="C4204" i="19" s="1"/>
  <c r="C4216" i="19" s="1"/>
  <c r="C4228" i="19" s="1"/>
  <c r="C4240" i="19" s="1"/>
  <c r="C4252" i="19" s="1"/>
  <c r="C4264" i="19" s="1"/>
  <c r="C4276" i="19" s="1"/>
  <c r="C4288" i="19" s="1"/>
  <c r="C4300" i="19" s="1"/>
  <c r="C4312" i="19" s="1"/>
  <c r="C4324" i="19" s="1"/>
  <c r="C4336" i="19" s="1"/>
  <c r="C4348" i="19" s="1"/>
  <c r="C4360" i="19" s="1"/>
  <c r="C4372" i="19" s="1"/>
  <c r="C4384" i="19" s="1"/>
  <c r="C4396" i="19" s="1"/>
  <c r="C4408" i="19" s="1"/>
  <c r="C4420" i="19" s="1"/>
  <c r="C4432" i="19" s="1"/>
  <c r="C4444" i="19" s="1"/>
  <c r="C4456" i="19" s="1"/>
  <c r="C4468" i="19" s="1"/>
  <c r="C4480" i="19" s="1"/>
  <c r="C4492" i="19" s="1"/>
  <c r="C4504" i="19" s="1"/>
  <c r="C4516" i="19" s="1"/>
  <c r="C4528" i="19" s="1"/>
  <c r="C4540" i="19" s="1"/>
  <c r="C4552" i="19" s="1"/>
  <c r="C4564" i="19" s="1"/>
  <c r="C4576" i="19" s="1"/>
  <c r="C4588" i="19" s="1"/>
  <c r="C4600" i="19" s="1"/>
  <c r="C4612" i="19" s="1"/>
  <c r="C4624" i="19" s="1"/>
  <c r="C4636" i="19" s="1"/>
  <c r="C4648" i="19" s="1"/>
  <c r="C4660" i="19" s="1"/>
  <c r="C4672" i="19" s="1"/>
  <c r="C4684" i="19" s="1"/>
  <c r="C4696" i="19" s="1"/>
  <c r="C4708" i="19" s="1"/>
  <c r="C4720" i="19" s="1"/>
  <c r="C4732" i="19" s="1"/>
  <c r="C4744" i="19" s="1"/>
  <c r="C4756" i="19" s="1"/>
  <c r="C4768" i="19" s="1"/>
  <c r="C4780" i="19" s="1"/>
  <c r="C4792" i="19" s="1"/>
  <c r="C4804" i="19" s="1"/>
  <c r="C4816" i="19" s="1"/>
  <c r="C4828" i="19" s="1"/>
  <c r="C4840" i="19" s="1"/>
  <c r="C4852" i="19" s="1"/>
  <c r="C4864" i="19" s="1"/>
  <c r="C4876" i="19" s="1"/>
  <c r="C4888" i="19" s="1"/>
  <c r="C4900" i="19" s="1"/>
  <c r="C4912" i="19" s="1"/>
  <c r="C4924" i="19" s="1"/>
  <c r="C4936" i="19" s="1"/>
  <c r="C4948" i="19" s="1"/>
  <c r="C4960" i="19" s="1"/>
  <c r="C4972" i="19" s="1"/>
  <c r="C4984" i="19" s="1"/>
  <c r="C4996" i="19" s="1"/>
  <c r="C5008" i="19" s="1"/>
  <c r="C5020" i="19" s="1"/>
  <c r="C5032" i="19" s="1"/>
  <c r="C5044" i="19" s="1"/>
  <c r="C5056" i="19" s="1"/>
  <c r="C5068" i="19" s="1"/>
  <c r="C5080" i="19" s="1"/>
  <c r="C5092" i="19" s="1"/>
  <c r="C5104" i="19" s="1"/>
  <c r="C5116" i="19" s="1"/>
  <c r="C5128" i="19" s="1"/>
  <c r="C5140" i="19" s="1"/>
  <c r="C5152" i="19" s="1"/>
  <c r="C5164" i="19" s="1"/>
  <c r="C5176" i="19" s="1"/>
  <c r="C5188" i="19" s="1"/>
  <c r="C5200" i="19" s="1"/>
  <c r="C5212" i="19" s="1"/>
  <c r="C5224" i="19" s="1"/>
  <c r="C5236" i="19" s="1"/>
  <c r="C5248" i="19" s="1"/>
  <c r="C5260" i="19" s="1"/>
  <c r="C5272" i="19" s="1"/>
  <c r="C5284" i="19" s="1"/>
  <c r="C5296" i="19" s="1"/>
  <c r="C5308" i="19" s="1"/>
  <c r="C5320" i="19" s="1"/>
  <c r="C5332" i="19" s="1"/>
  <c r="C5344" i="19" s="1"/>
  <c r="C5356" i="19" s="1"/>
  <c r="C5368" i="19" s="1"/>
  <c r="C5380" i="19" s="1"/>
  <c r="C5392" i="19" s="1"/>
  <c r="C5404" i="19" s="1"/>
  <c r="C5416" i="19" s="1"/>
  <c r="C5428" i="19" s="1"/>
  <c r="C5440" i="19" s="1"/>
  <c r="C5452" i="19" s="1"/>
  <c r="C5464" i="19" s="1"/>
  <c r="C5476" i="19" s="1"/>
  <c r="C5488" i="19" s="1"/>
  <c r="C5500" i="19" s="1"/>
  <c r="C5512" i="19" s="1"/>
  <c r="C5524" i="19" s="1"/>
  <c r="C5536" i="19" s="1"/>
  <c r="C5548" i="19" s="1"/>
  <c r="C5560" i="19" s="1"/>
  <c r="C5572" i="19" s="1"/>
  <c r="C5584" i="19" s="1"/>
  <c r="C5596" i="19" s="1"/>
  <c r="C5608" i="19" s="1"/>
  <c r="C5620" i="19" s="1"/>
  <c r="C5632" i="19" s="1"/>
  <c r="C5644" i="19" s="1"/>
  <c r="C5656" i="19" s="1"/>
  <c r="C5668" i="19" s="1"/>
  <c r="C5680" i="19" s="1"/>
  <c r="C5692" i="19" s="1"/>
  <c r="C5704" i="19" s="1"/>
  <c r="C5716" i="19" s="1"/>
  <c r="C5728" i="19" s="1"/>
  <c r="C5740" i="19" s="1"/>
  <c r="C5752" i="19" s="1"/>
  <c r="C5764" i="19" s="1"/>
  <c r="C5776" i="19" s="1"/>
  <c r="C5788" i="19" s="1"/>
  <c r="C5800" i="19" s="1"/>
  <c r="C5812" i="19" s="1"/>
  <c r="C5824" i="19" s="1"/>
  <c r="C5836" i="19" s="1"/>
  <c r="C5848" i="19" s="1"/>
  <c r="C5860" i="19" s="1"/>
  <c r="C5872" i="19" s="1"/>
  <c r="C5884" i="19" s="1"/>
  <c r="C5896" i="19" s="1"/>
  <c r="C5908" i="19" s="1"/>
  <c r="C5920" i="19" s="1"/>
  <c r="C5932" i="19" s="1"/>
  <c r="C5944" i="19" s="1"/>
  <c r="C5956" i="19" s="1"/>
  <c r="C5968" i="19" s="1"/>
  <c r="C5980" i="19" s="1"/>
  <c r="C5992" i="19" s="1"/>
  <c r="C6004" i="19" s="1"/>
  <c r="C6016" i="19" s="1"/>
  <c r="C6028" i="19" s="1"/>
  <c r="C6040" i="19" s="1"/>
  <c r="C6052" i="19" s="1"/>
  <c r="C6064" i="19" s="1"/>
  <c r="C6076" i="19" s="1"/>
  <c r="C6088" i="19" s="1"/>
  <c r="C6100" i="19" s="1"/>
  <c r="C6112" i="19" s="1"/>
  <c r="D4" i="19"/>
  <c r="D50" i="19"/>
  <c r="E63" i="19" l="1"/>
  <c r="E30" i="19"/>
  <c r="E41" i="19"/>
  <c r="E52" i="19"/>
  <c r="E19" i="19"/>
  <c r="E6" i="19"/>
  <c r="B7" i="19"/>
  <c r="D62" i="19"/>
  <c r="C5" i="19"/>
  <c r="D16" i="19"/>
  <c r="D39" i="19"/>
  <c r="B64" i="19"/>
  <c r="A98" i="19"/>
  <c r="B42" i="19"/>
  <c r="B31" i="19"/>
  <c r="B20" i="19"/>
  <c r="B75" i="19"/>
  <c r="B53" i="19"/>
  <c r="E31" i="19" l="1"/>
  <c r="E75" i="19"/>
  <c r="E20" i="19"/>
  <c r="E42" i="19"/>
  <c r="E64" i="19"/>
  <c r="E53" i="19"/>
  <c r="E7" i="19"/>
  <c r="B8" i="19"/>
  <c r="B32" i="19"/>
  <c r="D51" i="19"/>
  <c r="B54" i="19"/>
  <c r="B43" i="19"/>
  <c r="D28" i="19"/>
  <c r="B76" i="19"/>
  <c r="B87" i="19"/>
  <c r="C17" i="19"/>
  <c r="C29" i="19" s="1"/>
  <c r="C41" i="19" s="1"/>
  <c r="C53" i="19" s="1"/>
  <c r="C65" i="19" s="1"/>
  <c r="C77" i="19" s="1"/>
  <c r="C89" i="19" s="1"/>
  <c r="C101" i="19" s="1"/>
  <c r="C113" i="19" s="1"/>
  <c r="C125" i="19" s="1"/>
  <c r="C137" i="19" s="1"/>
  <c r="C149" i="19" s="1"/>
  <c r="C161" i="19" s="1"/>
  <c r="C173" i="19" s="1"/>
  <c r="C185" i="19" s="1"/>
  <c r="C197" i="19" s="1"/>
  <c r="C209" i="19" s="1"/>
  <c r="C221" i="19" s="1"/>
  <c r="C233" i="19" s="1"/>
  <c r="C245" i="19" s="1"/>
  <c r="C257" i="19" s="1"/>
  <c r="C269" i="19" s="1"/>
  <c r="C281" i="19" s="1"/>
  <c r="C293" i="19" s="1"/>
  <c r="C305" i="19" s="1"/>
  <c r="C317" i="19" s="1"/>
  <c r="C329" i="19" s="1"/>
  <c r="C341" i="19" s="1"/>
  <c r="C353" i="19" s="1"/>
  <c r="C365" i="19" s="1"/>
  <c r="C377" i="19" s="1"/>
  <c r="C389" i="19" s="1"/>
  <c r="C401" i="19" s="1"/>
  <c r="C413" i="19" s="1"/>
  <c r="C425" i="19" s="1"/>
  <c r="C437" i="19" s="1"/>
  <c r="C449" i="19" s="1"/>
  <c r="C461" i="19" s="1"/>
  <c r="C473" i="19" s="1"/>
  <c r="C485" i="19" s="1"/>
  <c r="C497" i="19" s="1"/>
  <c r="C509" i="19" s="1"/>
  <c r="C521" i="19" s="1"/>
  <c r="C533" i="19" s="1"/>
  <c r="C545" i="19" s="1"/>
  <c r="C557" i="19" s="1"/>
  <c r="C569" i="19" s="1"/>
  <c r="C581" i="19" s="1"/>
  <c r="C593" i="19" s="1"/>
  <c r="C605" i="19" s="1"/>
  <c r="C617" i="19" s="1"/>
  <c r="C629" i="19" s="1"/>
  <c r="C641" i="19" s="1"/>
  <c r="C653" i="19" s="1"/>
  <c r="C665" i="19" s="1"/>
  <c r="C677" i="19" s="1"/>
  <c r="C689" i="19" s="1"/>
  <c r="C701" i="19" s="1"/>
  <c r="C713" i="19" s="1"/>
  <c r="C725" i="19" s="1"/>
  <c r="C737" i="19" s="1"/>
  <c r="C749" i="19" s="1"/>
  <c r="C761" i="19" s="1"/>
  <c r="C773" i="19" s="1"/>
  <c r="C785" i="19" s="1"/>
  <c r="C797" i="19" s="1"/>
  <c r="C809" i="19" s="1"/>
  <c r="C821" i="19" s="1"/>
  <c r="C833" i="19" s="1"/>
  <c r="C845" i="19" s="1"/>
  <c r="C857" i="19" s="1"/>
  <c r="C869" i="19" s="1"/>
  <c r="C881" i="19" s="1"/>
  <c r="C893" i="19" s="1"/>
  <c r="C905" i="19" s="1"/>
  <c r="C917" i="19" s="1"/>
  <c r="C929" i="19" s="1"/>
  <c r="C941" i="19" s="1"/>
  <c r="C953" i="19" s="1"/>
  <c r="C965" i="19" s="1"/>
  <c r="C977" i="19" s="1"/>
  <c r="C989" i="19" s="1"/>
  <c r="C1001" i="19" s="1"/>
  <c r="C1013" i="19" s="1"/>
  <c r="C1025" i="19" s="1"/>
  <c r="C1037" i="19" s="1"/>
  <c r="C1049" i="19" s="1"/>
  <c r="C1061" i="19" s="1"/>
  <c r="C1073" i="19" s="1"/>
  <c r="C1085" i="19" s="1"/>
  <c r="C1097" i="19" s="1"/>
  <c r="C1109" i="19" s="1"/>
  <c r="C1121" i="19" s="1"/>
  <c r="C1133" i="19" s="1"/>
  <c r="C1145" i="19" s="1"/>
  <c r="C1157" i="19" s="1"/>
  <c r="C1169" i="19" s="1"/>
  <c r="C1181" i="19" s="1"/>
  <c r="C1193" i="19" s="1"/>
  <c r="C1205" i="19" s="1"/>
  <c r="C1217" i="19" s="1"/>
  <c r="C1229" i="19" s="1"/>
  <c r="C1241" i="19" s="1"/>
  <c r="C1253" i="19" s="1"/>
  <c r="C1265" i="19" s="1"/>
  <c r="C1277" i="19" s="1"/>
  <c r="C1289" i="19" s="1"/>
  <c r="C1301" i="19" s="1"/>
  <c r="C1313" i="19" s="1"/>
  <c r="C1325" i="19" s="1"/>
  <c r="C1337" i="19" s="1"/>
  <c r="C1349" i="19" s="1"/>
  <c r="C1361" i="19" s="1"/>
  <c r="C1373" i="19" s="1"/>
  <c r="C1385" i="19" s="1"/>
  <c r="C1397" i="19" s="1"/>
  <c r="C1409" i="19" s="1"/>
  <c r="C1421" i="19" s="1"/>
  <c r="C1433" i="19" s="1"/>
  <c r="C1445" i="19" s="1"/>
  <c r="C1457" i="19" s="1"/>
  <c r="C1469" i="19" s="1"/>
  <c r="C1481" i="19" s="1"/>
  <c r="C1493" i="19" s="1"/>
  <c r="C1505" i="19" s="1"/>
  <c r="C1517" i="19" s="1"/>
  <c r="C1529" i="19" s="1"/>
  <c r="C1541" i="19" s="1"/>
  <c r="C1553" i="19" s="1"/>
  <c r="C1565" i="19" s="1"/>
  <c r="C1577" i="19" s="1"/>
  <c r="C1589" i="19" s="1"/>
  <c r="C1601" i="19" s="1"/>
  <c r="C1613" i="19" s="1"/>
  <c r="C1625" i="19" s="1"/>
  <c r="C1637" i="19" s="1"/>
  <c r="C1649" i="19" s="1"/>
  <c r="C1661" i="19" s="1"/>
  <c r="C1673" i="19" s="1"/>
  <c r="C1685" i="19" s="1"/>
  <c r="C1697" i="19" s="1"/>
  <c r="C1709" i="19" s="1"/>
  <c r="C1721" i="19" s="1"/>
  <c r="C1733" i="19" s="1"/>
  <c r="C1745" i="19" s="1"/>
  <c r="C1757" i="19" s="1"/>
  <c r="C1769" i="19" s="1"/>
  <c r="C1781" i="19" s="1"/>
  <c r="C1793" i="19" s="1"/>
  <c r="C1805" i="19" s="1"/>
  <c r="C1817" i="19" s="1"/>
  <c r="C1829" i="19" s="1"/>
  <c r="C1841" i="19" s="1"/>
  <c r="C1853" i="19" s="1"/>
  <c r="C1865" i="19" s="1"/>
  <c r="C1877" i="19" s="1"/>
  <c r="C1889" i="19" s="1"/>
  <c r="C1901" i="19" s="1"/>
  <c r="C1913" i="19" s="1"/>
  <c r="C1925" i="19" s="1"/>
  <c r="C1937" i="19" s="1"/>
  <c r="C1949" i="19" s="1"/>
  <c r="C1961" i="19" s="1"/>
  <c r="C1973" i="19" s="1"/>
  <c r="C1985" i="19" s="1"/>
  <c r="C1997" i="19" s="1"/>
  <c r="C2009" i="19" s="1"/>
  <c r="C2021" i="19" s="1"/>
  <c r="C2033" i="19" s="1"/>
  <c r="C2045" i="19" s="1"/>
  <c r="C2057" i="19" s="1"/>
  <c r="C2069" i="19" s="1"/>
  <c r="C2081" i="19" s="1"/>
  <c r="C2093" i="19" s="1"/>
  <c r="C2105" i="19" s="1"/>
  <c r="C2117" i="19" s="1"/>
  <c r="C2129" i="19" s="1"/>
  <c r="C2141" i="19" s="1"/>
  <c r="C2153" i="19" s="1"/>
  <c r="C2165" i="19" s="1"/>
  <c r="C2177" i="19" s="1"/>
  <c r="C2189" i="19" s="1"/>
  <c r="C2201" i="19" s="1"/>
  <c r="C2213" i="19" s="1"/>
  <c r="C2225" i="19" s="1"/>
  <c r="C2237" i="19" s="1"/>
  <c r="C2249" i="19" s="1"/>
  <c r="C2261" i="19" s="1"/>
  <c r="C2273" i="19" s="1"/>
  <c r="C2285" i="19" s="1"/>
  <c r="C2297" i="19" s="1"/>
  <c r="C2309" i="19" s="1"/>
  <c r="C2321" i="19" s="1"/>
  <c r="C2333" i="19" s="1"/>
  <c r="C2345" i="19" s="1"/>
  <c r="C2357" i="19" s="1"/>
  <c r="C2369" i="19" s="1"/>
  <c r="C2381" i="19" s="1"/>
  <c r="C2393" i="19" s="1"/>
  <c r="C2405" i="19" s="1"/>
  <c r="C2417" i="19" s="1"/>
  <c r="C2429" i="19" s="1"/>
  <c r="C2441" i="19" s="1"/>
  <c r="C2453" i="19" s="1"/>
  <c r="C2465" i="19" s="1"/>
  <c r="C2477" i="19" s="1"/>
  <c r="C2489" i="19" s="1"/>
  <c r="C2501" i="19" s="1"/>
  <c r="C2513" i="19" s="1"/>
  <c r="C2525" i="19" s="1"/>
  <c r="C2537" i="19" s="1"/>
  <c r="C2549" i="19" s="1"/>
  <c r="C2561" i="19" s="1"/>
  <c r="C2573" i="19" s="1"/>
  <c r="C2585" i="19" s="1"/>
  <c r="C2597" i="19" s="1"/>
  <c r="C2609" i="19" s="1"/>
  <c r="C2621" i="19" s="1"/>
  <c r="C2633" i="19" s="1"/>
  <c r="C2645" i="19" s="1"/>
  <c r="C2657" i="19" s="1"/>
  <c r="C2669" i="19" s="1"/>
  <c r="C2681" i="19" s="1"/>
  <c r="C2693" i="19" s="1"/>
  <c r="C2705" i="19" s="1"/>
  <c r="C2717" i="19" s="1"/>
  <c r="C2729" i="19" s="1"/>
  <c r="C2741" i="19" s="1"/>
  <c r="C2753" i="19" s="1"/>
  <c r="C2765" i="19" s="1"/>
  <c r="C2777" i="19" s="1"/>
  <c r="C2789" i="19" s="1"/>
  <c r="C2801" i="19" s="1"/>
  <c r="C2813" i="19" s="1"/>
  <c r="C2825" i="19" s="1"/>
  <c r="C2837" i="19" s="1"/>
  <c r="C2849" i="19" s="1"/>
  <c r="C2861" i="19" s="1"/>
  <c r="C2873" i="19" s="1"/>
  <c r="C2885" i="19" s="1"/>
  <c r="C2897" i="19" s="1"/>
  <c r="C2909" i="19" s="1"/>
  <c r="C2921" i="19" s="1"/>
  <c r="C2933" i="19" s="1"/>
  <c r="C2945" i="19" s="1"/>
  <c r="C2957" i="19" s="1"/>
  <c r="C2969" i="19" s="1"/>
  <c r="C2981" i="19" s="1"/>
  <c r="C2993" i="19" s="1"/>
  <c r="C3005" i="19" s="1"/>
  <c r="C3017" i="19" s="1"/>
  <c r="C3029" i="19" s="1"/>
  <c r="C3041" i="19" s="1"/>
  <c r="C3053" i="19" s="1"/>
  <c r="C3065" i="19" s="1"/>
  <c r="C3077" i="19" s="1"/>
  <c r="C3089" i="19" s="1"/>
  <c r="C3101" i="19" s="1"/>
  <c r="C3113" i="19" s="1"/>
  <c r="C3125" i="19" s="1"/>
  <c r="C3137" i="19" s="1"/>
  <c r="C3149" i="19" s="1"/>
  <c r="C3161" i="19" s="1"/>
  <c r="C3173" i="19" s="1"/>
  <c r="C3185" i="19" s="1"/>
  <c r="C3197" i="19" s="1"/>
  <c r="C3209" i="19" s="1"/>
  <c r="C3221" i="19" s="1"/>
  <c r="C3233" i="19" s="1"/>
  <c r="C3245" i="19" s="1"/>
  <c r="C3257" i="19" s="1"/>
  <c r="C3269" i="19" s="1"/>
  <c r="C3281" i="19" s="1"/>
  <c r="C3293" i="19" s="1"/>
  <c r="C3305" i="19" s="1"/>
  <c r="C3317" i="19" s="1"/>
  <c r="C3329" i="19" s="1"/>
  <c r="C3341" i="19" s="1"/>
  <c r="C3353" i="19" s="1"/>
  <c r="C3365" i="19" s="1"/>
  <c r="C3377" i="19" s="1"/>
  <c r="C3389" i="19" s="1"/>
  <c r="C3401" i="19" s="1"/>
  <c r="C3413" i="19" s="1"/>
  <c r="C3425" i="19" s="1"/>
  <c r="C3437" i="19" s="1"/>
  <c r="C3449" i="19" s="1"/>
  <c r="C3461" i="19" s="1"/>
  <c r="C3473" i="19" s="1"/>
  <c r="C3485" i="19" s="1"/>
  <c r="C3497" i="19" s="1"/>
  <c r="C3509" i="19" s="1"/>
  <c r="C3521" i="19" s="1"/>
  <c r="C3533" i="19" s="1"/>
  <c r="C3545" i="19" s="1"/>
  <c r="C3557" i="19" s="1"/>
  <c r="C3569" i="19" s="1"/>
  <c r="C3581" i="19" s="1"/>
  <c r="C3593" i="19" s="1"/>
  <c r="C3605" i="19" s="1"/>
  <c r="C3617" i="19" s="1"/>
  <c r="C3629" i="19" s="1"/>
  <c r="C3641" i="19" s="1"/>
  <c r="C3653" i="19" s="1"/>
  <c r="C3665" i="19" s="1"/>
  <c r="C3677" i="19" s="1"/>
  <c r="C3689" i="19" s="1"/>
  <c r="C3701" i="19" s="1"/>
  <c r="C3713" i="19" s="1"/>
  <c r="C3725" i="19" s="1"/>
  <c r="C3737" i="19" s="1"/>
  <c r="C3749" i="19" s="1"/>
  <c r="C3761" i="19" s="1"/>
  <c r="C3773" i="19" s="1"/>
  <c r="C3785" i="19" s="1"/>
  <c r="C3797" i="19" s="1"/>
  <c r="C3809" i="19" s="1"/>
  <c r="C3821" i="19" s="1"/>
  <c r="C3833" i="19" s="1"/>
  <c r="C3845" i="19" s="1"/>
  <c r="C3857" i="19" s="1"/>
  <c r="C3869" i="19" s="1"/>
  <c r="C3881" i="19" s="1"/>
  <c r="C3893" i="19" s="1"/>
  <c r="C3905" i="19" s="1"/>
  <c r="C3917" i="19" s="1"/>
  <c r="C3929" i="19" s="1"/>
  <c r="C3941" i="19" s="1"/>
  <c r="C3953" i="19" s="1"/>
  <c r="C3965" i="19" s="1"/>
  <c r="C3977" i="19" s="1"/>
  <c r="C3989" i="19" s="1"/>
  <c r="C4001" i="19" s="1"/>
  <c r="C4013" i="19" s="1"/>
  <c r="C4025" i="19" s="1"/>
  <c r="C4037" i="19" s="1"/>
  <c r="C4049" i="19" s="1"/>
  <c r="C4061" i="19" s="1"/>
  <c r="C4073" i="19" s="1"/>
  <c r="C4085" i="19" s="1"/>
  <c r="C4097" i="19" s="1"/>
  <c r="C4109" i="19" s="1"/>
  <c r="C4121" i="19" s="1"/>
  <c r="C4133" i="19" s="1"/>
  <c r="C4145" i="19" s="1"/>
  <c r="C4157" i="19" s="1"/>
  <c r="C4169" i="19" s="1"/>
  <c r="C4181" i="19" s="1"/>
  <c r="C4193" i="19" s="1"/>
  <c r="C4205" i="19" s="1"/>
  <c r="C4217" i="19" s="1"/>
  <c r="C4229" i="19" s="1"/>
  <c r="C4241" i="19" s="1"/>
  <c r="C4253" i="19" s="1"/>
  <c r="C4265" i="19" s="1"/>
  <c r="C4277" i="19" s="1"/>
  <c r="C4289" i="19" s="1"/>
  <c r="C4301" i="19" s="1"/>
  <c r="C4313" i="19" s="1"/>
  <c r="C4325" i="19" s="1"/>
  <c r="C4337" i="19" s="1"/>
  <c r="C4349" i="19" s="1"/>
  <c r="C4361" i="19" s="1"/>
  <c r="C4373" i="19" s="1"/>
  <c r="C4385" i="19" s="1"/>
  <c r="C4397" i="19" s="1"/>
  <c r="C4409" i="19" s="1"/>
  <c r="C4421" i="19" s="1"/>
  <c r="C4433" i="19" s="1"/>
  <c r="C4445" i="19" s="1"/>
  <c r="C4457" i="19" s="1"/>
  <c r="C4469" i="19" s="1"/>
  <c r="C4481" i="19" s="1"/>
  <c r="C4493" i="19" s="1"/>
  <c r="C4505" i="19" s="1"/>
  <c r="C4517" i="19" s="1"/>
  <c r="C4529" i="19" s="1"/>
  <c r="C4541" i="19" s="1"/>
  <c r="C4553" i="19" s="1"/>
  <c r="C4565" i="19" s="1"/>
  <c r="C4577" i="19" s="1"/>
  <c r="C4589" i="19" s="1"/>
  <c r="C4601" i="19" s="1"/>
  <c r="C4613" i="19" s="1"/>
  <c r="C4625" i="19" s="1"/>
  <c r="C4637" i="19" s="1"/>
  <c r="C4649" i="19" s="1"/>
  <c r="C4661" i="19" s="1"/>
  <c r="C4673" i="19" s="1"/>
  <c r="C4685" i="19" s="1"/>
  <c r="C4697" i="19" s="1"/>
  <c r="C4709" i="19" s="1"/>
  <c r="C4721" i="19" s="1"/>
  <c r="C4733" i="19" s="1"/>
  <c r="C4745" i="19" s="1"/>
  <c r="C4757" i="19" s="1"/>
  <c r="C4769" i="19" s="1"/>
  <c r="C4781" i="19" s="1"/>
  <c r="C4793" i="19" s="1"/>
  <c r="C4805" i="19" s="1"/>
  <c r="C4817" i="19" s="1"/>
  <c r="C4829" i="19" s="1"/>
  <c r="C4841" i="19" s="1"/>
  <c r="C4853" i="19" s="1"/>
  <c r="C4865" i="19" s="1"/>
  <c r="C4877" i="19" s="1"/>
  <c r="C4889" i="19" s="1"/>
  <c r="C4901" i="19" s="1"/>
  <c r="C4913" i="19" s="1"/>
  <c r="C4925" i="19" s="1"/>
  <c r="C4937" i="19" s="1"/>
  <c r="C4949" i="19" s="1"/>
  <c r="C4961" i="19" s="1"/>
  <c r="C4973" i="19" s="1"/>
  <c r="C4985" i="19" s="1"/>
  <c r="C4997" i="19" s="1"/>
  <c r="C5009" i="19" s="1"/>
  <c r="C5021" i="19" s="1"/>
  <c r="C5033" i="19" s="1"/>
  <c r="C5045" i="19" s="1"/>
  <c r="C5057" i="19" s="1"/>
  <c r="C5069" i="19" s="1"/>
  <c r="C5081" i="19" s="1"/>
  <c r="C5093" i="19" s="1"/>
  <c r="C5105" i="19" s="1"/>
  <c r="C5117" i="19" s="1"/>
  <c r="C5129" i="19" s="1"/>
  <c r="C5141" i="19" s="1"/>
  <c r="C5153" i="19" s="1"/>
  <c r="C5165" i="19" s="1"/>
  <c r="C5177" i="19" s="1"/>
  <c r="C5189" i="19" s="1"/>
  <c r="C5201" i="19" s="1"/>
  <c r="C5213" i="19" s="1"/>
  <c r="C5225" i="19" s="1"/>
  <c r="C5237" i="19" s="1"/>
  <c r="C5249" i="19" s="1"/>
  <c r="C5261" i="19" s="1"/>
  <c r="C5273" i="19" s="1"/>
  <c r="C5285" i="19" s="1"/>
  <c r="C5297" i="19" s="1"/>
  <c r="C5309" i="19" s="1"/>
  <c r="C5321" i="19" s="1"/>
  <c r="C5333" i="19" s="1"/>
  <c r="C5345" i="19" s="1"/>
  <c r="C5357" i="19" s="1"/>
  <c r="C5369" i="19" s="1"/>
  <c r="C5381" i="19" s="1"/>
  <c r="C5393" i="19" s="1"/>
  <c r="C5405" i="19" s="1"/>
  <c r="C5417" i="19" s="1"/>
  <c r="C5429" i="19" s="1"/>
  <c r="C5441" i="19" s="1"/>
  <c r="C5453" i="19" s="1"/>
  <c r="C5465" i="19" s="1"/>
  <c r="C5477" i="19" s="1"/>
  <c r="C5489" i="19" s="1"/>
  <c r="C5501" i="19" s="1"/>
  <c r="C5513" i="19" s="1"/>
  <c r="C5525" i="19" s="1"/>
  <c r="C5537" i="19" s="1"/>
  <c r="C5549" i="19" s="1"/>
  <c r="C5561" i="19" s="1"/>
  <c r="C5573" i="19" s="1"/>
  <c r="C5585" i="19" s="1"/>
  <c r="C5597" i="19" s="1"/>
  <c r="C5609" i="19" s="1"/>
  <c r="C5621" i="19" s="1"/>
  <c r="C5633" i="19" s="1"/>
  <c r="C5645" i="19" s="1"/>
  <c r="C5657" i="19" s="1"/>
  <c r="C5669" i="19" s="1"/>
  <c r="C5681" i="19" s="1"/>
  <c r="C5693" i="19" s="1"/>
  <c r="C5705" i="19" s="1"/>
  <c r="C5717" i="19" s="1"/>
  <c r="C5729" i="19" s="1"/>
  <c r="C5741" i="19" s="1"/>
  <c r="C5753" i="19" s="1"/>
  <c r="C5765" i="19" s="1"/>
  <c r="C5777" i="19" s="1"/>
  <c r="C5789" i="19" s="1"/>
  <c r="C5801" i="19" s="1"/>
  <c r="C5813" i="19" s="1"/>
  <c r="C5825" i="19" s="1"/>
  <c r="C5837" i="19" s="1"/>
  <c r="C5849" i="19" s="1"/>
  <c r="C5861" i="19" s="1"/>
  <c r="C5873" i="19" s="1"/>
  <c r="C5885" i="19" s="1"/>
  <c r="C5897" i="19" s="1"/>
  <c r="C5909" i="19" s="1"/>
  <c r="C5921" i="19" s="1"/>
  <c r="C5933" i="19" s="1"/>
  <c r="C5945" i="19" s="1"/>
  <c r="C5957" i="19" s="1"/>
  <c r="C5969" i="19" s="1"/>
  <c r="C5981" i="19" s="1"/>
  <c r="C5993" i="19" s="1"/>
  <c r="C6005" i="19" s="1"/>
  <c r="C6017" i="19" s="1"/>
  <c r="C6029" i="19" s="1"/>
  <c r="C6041" i="19" s="1"/>
  <c r="C6053" i="19" s="1"/>
  <c r="C6065" i="19" s="1"/>
  <c r="C6077" i="19" s="1"/>
  <c r="C6089" i="19" s="1"/>
  <c r="C6101" i="19" s="1"/>
  <c r="C6113" i="19" s="1"/>
  <c r="D5" i="19"/>
  <c r="A110" i="19"/>
  <c r="B65" i="19"/>
  <c r="B21" i="19"/>
  <c r="D74" i="19"/>
  <c r="E87" i="19" l="1"/>
  <c r="E76" i="19"/>
  <c r="E43" i="19"/>
  <c r="E21" i="19"/>
  <c r="E65" i="19"/>
  <c r="E54" i="19"/>
  <c r="E32" i="19"/>
  <c r="E8" i="19"/>
  <c r="B9" i="19"/>
  <c r="B44" i="19"/>
  <c r="C6" i="19"/>
  <c r="D17" i="19"/>
  <c r="B22" i="19"/>
  <c r="B66" i="19"/>
  <c r="B88" i="19"/>
  <c r="B55" i="19"/>
  <c r="B77" i="19"/>
  <c r="D63" i="19"/>
  <c r="B99" i="19"/>
  <c r="B33" i="19"/>
  <c r="D86" i="19"/>
  <c r="A122" i="19"/>
  <c r="D40" i="19"/>
  <c r="E88" i="19" l="1"/>
  <c r="E66" i="19"/>
  <c r="E22" i="19"/>
  <c r="E44" i="19"/>
  <c r="E33" i="19"/>
  <c r="E99" i="19"/>
  <c r="E77" i="19"/>
  <c r="E55" i="19"/>
  <c r="E9" i="19"/>
  <c r="B10" i="19"/>
  <c r="B34" i="19"/>
  <c r="B23" i="19"/>
  <c r="D98" i="19"/>
  <c r="D52" i="19"/>
  <c r="B100" i="19"/>
  <c r="B56" i="19"/>
  <c r="D29" i="19"/>
  <c r="B111" i="19"/>
  <c r="C18" i="19"/>
  <c r="C30" i="19" s="1"/>
  <c r="C42" i="19" s="1"/>
  <c r="C54" i="19" s="1"/>
  <c r="C66" i="19" s="1"/>
  <c r="C78" i="19" s="1"/>
  <c r="C90" i="19" s="1"/>
  <c r="C102" i="19" s="1"/>
  <c r="C114" i="19" s="1"/>
  <c r="C126" i="19" s="1"/>
  <c r="C138" i="19" s="1"/>
  <c r="C150" i="19" s="1"/>
  <c r="C162" i="19" s="1"/>
  <c r="C174" i="19" s="1"/>
  <c r="C186" i="19" s="1"/>
  <c r="C198" i="19" s="1"/>
  <c r="C210" i="19" s="1"/>
  <c r="C222" i="19" s="1"/>
  <c r="C234" i="19" s="1"/>
  <c r="C246" i="19" s="1"/>
  <c r="C258" i="19" s="1"/>
  <c r="C270" i="19" s="1"/>
  <c r="C282" i="19" s="1"/>
  <c r="C294" i="19" s="1"/>
  <c r="C306" i="19" s="1"/>
  <c r="C318" i="19" s="1"/>
  <c r="C330" i="19" s="1"/>
  <c r="C342" i="19" s="1"/>
  <c r="C354" i="19" s="1"/>
  <c r="C366" i="19" s="1"/>
  <c r="C378" i="19" s="1"/>
  <c r="C390" i="19" s="1"/>
  <c r="C402" i="19" s="1"/>
  <c r="C414" i="19" s="1"/>
  <c r="C426" i="19" s="1"/>
  <c r="C438" i="19" s="1"/>
  <c r="C450" i="19" s="1"/>
  <c r="C462" i="19" s="1"/>
  <c r="C474" i="19" s="1"/>
  <c r="C486" i="19" s="1"/>
  <c r="C498" i="19" s="1"/>
  <c r="C510" i="19" s="1"/>
  <c r="C522" i="19" s="1"/>
  <c r="C534" i="19" s="1"/>
  <c r="C546" i="19" s="1"/>
  <c r="C558" i="19" s="1"/>
  <c r="C570" i="19" s="1"/>
  <c r="C582" i="19" s="1"/>
  <c r="C594" i="19" s="1"/>
  <c r="C606" i="19" s="1"/>
  <c r="C618" i="19" s="1"/>
  <c r="C630" i="19" s="1"/>
  <c r="C642" i="19" s="1"/>
  <c r="C654" i="19" s="1"/>
  <c r="C666" i="19" s="1"/>
  <c r="C678" i="19" s="1"/>
  <c r="C690" i="19" s="1"/>
  <c r="C702" i="19" s="1"/>
  <c r="C714" i="19" s="1"/>
  <c r="C726" i="19" s="1"/>
  <c r="C738" i="19" s="1"/>
  <c r="C750" i="19" s="1"/>
  <c r="C762" i="19" s="1"/>
  <c r="C774" i="19" s="1"/>
  <c r="C786" i="19" s="1"/>
  <c r="C798" i="19" s="1"/>
  <c r="C810" i="19" s="1"/>
  <c r="C822" i="19" s="1"/>
  <c r="C834" i="19" s="1"/>
  <c r="C846" i="19" s="1"/>
  <c r="C858" i="19" s="1"/>
  <c r="C870" i="19" s="1"/>
  <c r="C882" i="19" s="1"/>
  <c r="C894" i="19" s="1"/>
  <c r="C906" i="19" s="1"/>
  <c r="C918" i="19" s="1"/>
  <c r="C930" i="19" s="1"/>
  <c r="C942" i="19" s="1"/>
  <c r="C954" i="19" s="1"/>
  <c r="C966" i="19" s="1"/>
  <c r="C978" i="19" s="1"/>
  <c r="C990" i="19" s="1"/>
  <c r="C1002" i="19" s="1"/>
  <c r="C1014" i="19" s="1"/>
  <c r="C1026" i="19" s="1"/>
  <c r="C1038" i="19" s="1"/>
  <c r="C1050" i="19" s="1"/>
  <c r="C1062" i="19" s="1"/>
  <c r="C1074" i="19" s="1"/>
  <c r="C1086" i="19" s="1"/>
  <c r="C1098" i="19" s="1"/>
  <c r="C1110" i="19" s="1"/>
  <c r="C1122" i="19" s="1"/>
  <c r="C1134" i="19" s="1"/>
  <c r="C1146" i="19" s="1"/>
  <c r="C1158" i="19" s="1"/>
  <c r="C1170" i="19" s="1"/>
  <c r="C1182" i="19" s="1"/>
  <c r="C1194" i="19" s="1"/>
  <c r="C1206" i="19" s="1"/>
  <c r="C1218" i="19" s="1"/>
  <c r="C1230" i="19" s="1"/>
  <c r="C1242" i="19" s="1"/>
  <c r="C1254" i="19" s="1"/>
  <c r="C1266" i="19" s="1"/>
  <c r="C1278" i="19" s="1"/>
  <c r="C1290" i="19" s="1"/>
  <c r="C1302" i="19" s="1"/>
  <c r="C1314" i="19" s="1"/>
  <c r="C1326" i="19" s="1"/>
  <c r="C1338" i="19" s="1"/>
  <c r="C1350" i="19" s="1"/>
  <c r="C1362" i="19" s="1"/>
  <c r="C1374" i="19" s="1"/>
  <c r="C1386" i="19" s="1"/>
  <c r="C1398" i="19" s="1"/>
  <c r="C1410" i="19" s="1"/>
  <c r="C1422" i="19" s="1"/>
  <c r="C1434" i="19" s="1"/>
  <c r="C1446" i="19" s="1"/>
  <c r="C1458" i="19" s="1"/>
  <c r="C1470" i="19" s="1"/>
  <c r="C1482" i="19" s="1"/>
  <c r="C1494" i="19" s="1"/>
  <c r="C1506" i="19" s="1"/>
  <c r="C1518" i="19" s="1"/>
  <c r="C1530" i="19" s="1"/>
  <c r="C1542" i="19" s="1"/>
  <c r="C1554" i="19" s="1"/>
  <c r="C1566" i="19" s="1"/>
  <c r="C1578" i="19" s="1"/>
  <c r="C1590" i="19" s="1"/>
  <c r="C1602" i="19" s="1"/>
  <c r="C1614" i="19" s="1"/>
  <c r="C1626" i="19" s="1"/>
  <c r="C1638" i="19" s="1"/>
  <c r="C1650" i="19" s="1"/>
  <c r="C1662" i="19" s="1"/>
  <c r="C1674" i="19" s="1"/>
  <c r="C1686" i="19" s="1"/>
  <c r="C1698" i="19" s="1"/>
  <c r="C1710" i="19" s="1"/>
  <c r="C1722" i="19" s="1"/>
  <c r="C1734" i="19" s="1"/>
  <c r="C1746" i="19" s="1"/>
  <c r="C1758" i="19" s="1"/>
  <c r="C1770" i="19" s="1"/>
  <c r="C1782" i="19" s="1"/>
  <c r="C1794" i="19" s="1"/>
  <c r="C1806" i="19" s="1"/>
  <c r="C1818" i="19" s="1"/>
  <c r="C1830" i="19" s="1"/>
  <c r="C1842" i="19" s="1"/>
  <c r="C1854" i="19" s="1"/>
  <c r="C1866" i="19" s="1"/>
  <c r="C1878" i="19" s="1"/>
  <c r="C1890" i="19" s="1"/>
  <c r="C1902" i="19" s="1"/>
  <c r="C1914" i="19" s="1"/>
  <c r="C1926" i="19" s="1"/>
  <c r="C1938" i="19" s="1"/>
  <c r="C1950" i="19" s="1"/>
  <c r="C1962" i="19" s="1"/>
  <c r="C1974" i="19" s="1"/>
  <c r="C1986" i="19" s="1"/>
  <c r="C1998" i="19" s="1"/>
  <c r="C2010" i="19" s="1"/>
  <c r="C2022" i="19" s="1"/>
  <c r="C2034" i="19" s="1"/>
  <c r="C2046" i="19" s="1"/>
  <c r="C2058" i="19" s="1"/>
  <c r="C2070" i="19" s="1"/>
  <c r="C2082" i="19" s="1"/>
  <c r="C2094" i="19" s="1"/>
  <c r="C2106" i="19" s="1"/>
  <c r="C2118" i="19" s="1"/>
  <c r="C2130" i="19" s="1"/>
  <c r="C2142" i="19" s="1"/>
  <c r="C2154" i="19" s="1"/>
  <c r="C2166" i="19" s="1"/>
  <c r="C2178" i="19" s="1"/>
  <c r="C2190" i="19" s="1"/>
  <c r="C2202" i="19" s="1"/>
  <c r="C2214" i="19" s="1"/>
  <c r="C2226" i="19" s="1"/>
  <c r="C2238" i="19" s="1"/>
  <c r="C2250" i="19" s="1"/>
  <c r="C2262" i="19" s="1"/>
  <c r="C2274" i="19" s="1"/>
  <c r="C2286" i="19" s="1"/>
  <c r="C2298" i="19" s="1"/>
  <c r="C2310" i="19" s="1"/>
  <c r="C2322" i="19" s="1"/>
  <c r="C2334" i="19" s="1"/>
  <c r="C2346" i="19" s="1"/>
  <c r="C2358" i="19" s="1"/>
  <c r="C2370" i="19" s="1"/>
  <c r="C2382" i="19" s="1"/>
  <c r="C2394" i="19" s="1"/>
  <c r="C2406" i="19" s="1"/>
  <c r="C2418" i="19" s="1"/>
  <c r="C2430" i="19" s="1"/>
  <c r="C2442" i="19" s="1"/>
  <c r="C2454" i="19" s="1"/>
  <c r="C2466" i="19" s="1"/>
  <c r="C2478" i="19" s="1"/>
  <c r="C2490" i="19" s="1"/>
  <c r="C2502" i="19" s="1"/>
  <c r="C2514" i="19" s="1"/>
  <c r="C2526" i="19" s="1"/>
  <c r="C2538" i="19" s="1"/>
  <c r="C2550" i="19" s="1"/>
  <c r="C2562" i="19" s="1"/>
  <c r="C2574" i="19" s="1"/>
  <c r="C2586" i="19" s="1"/>
  <c r="C2598" i="19" s="1"/>
  <c r="C2610" i="19" s="1"/>
  <c r="C2622" i="19" s="1"/>
  <c r="C2634" i="19" s="1"/>
  <c r="C2646" i="19" s="1"/>
  <c r="C2658" i="19" s="1"/>
  <c r="C2670" i="19" s="1"/>
  <c r="C2682" i="19" s="1"/>
  <c r="C2694" i="19" s="1"/>
  <c r="C2706" i="19" s="1"/>
  <c r="C2718" i="19" s="1"/>
  <c r="C2730" i="19" s="1"/>
  <c r="C2742" i="19" s="1"/>
  <c r="C2754" i="19" s="1"/>
  <c r="C2766" i="19" s="1"/>
  <c r="C2778" i="19" s="1"/>
  <c r="C2790" i="19" s="1"/>
  <c r="C2802" i="19" s="1"/>
  <c r="C2814" i="19" s="1"/>
  <c r="C2826" i="19" s="1"/>
  <c r="C2838" i="19" s="1"/>
  <c r="C2850" i="19" s="1"/>
  <c r="C2862" i="19" s="1"/>
  <c r="C2874" i="19" s="1"/>
  <c r="C2886" i="19" s="1"/>
  <c r="C2898" i="19" s="1"/>
  <c r="C2910" i="19" s="1"/>
  <c r="C2922" i="19" s="1"/>
  <c r="C2934" i="19" s="1"/>
  <c r="C2946" i="19" s="1"/>
  <c r="C2958" i="19" s="1"/>
  <c r="C2970" i="19" s="1"/>
  <c r="C2982" i="19" s="1"/>
  <c r="C2994" i="19" s="1"/>
  <c r="C3006" i="19" s="1"/>
  <c r="C3018" i="19" s="1"/>
  <c r="C3030" i="19" s="1"/>
  <c r="C3042" i="19" s="1"/>
  <c r="C3054" i="19" s="1"/>
  <c r="C3066" i="19" s="1"/>
  <c r="C3078" i="19" s="1"/>
  <c r="C3090" i="19" s="1"/>
  <c r="C3102" i="19" s="1"/>
  <c r="C3114" i="19" s="1"/>
  <c r="C3126" i="19" s="1"/>
  <c r="C3138" i="19" s="1"/>
  <c r="C3150" i="19" s="1"/>
  <c r="C3162" i="19" s="1"/>
  <c r="C3174" i="19" s="1"/>
  <c r="C3186" i="19" s="1"/>
  <c r="C3198" i="19" s="1"/>
  <c r="C3210" i="19" s="1"/>
  <c r="C3222" i="19" s="1"/>
  <c r="C3234" i="19" s="1"/>
  <c r="C3246" i="19" s="1"/>
  <c r="C3258" i="19" s="1"/>
  <c r="C3270" i="19" s="1"/>
  <c r="C3282" i="19" s="1"/>
  <c r="C3294" i="19" s="1"/>
  <c r="C3306" i="19" s="1"/>
  <c r="C3318" i="19" s="1"/>
  <c r="C3330" i="19" s="1"/>
  <c r="C3342" i="19" s="1"/>
  <c r="C3354" i="19" s="1"/>
  <c r="C3366" i="19" s="1"/>
  <c r="C3378" i="19" s="1"/>
  <c r="C3390" i="19" s="1"/>
  <c r="C3402" i="19" s="1"/>
  <c r="C3414" i="19" s="1"/>
  <c r="C3426" i="19" s="1"/>
  <c r="C3438" i="19" s="1"/>
  <c r="C3450" i="19" s="1"/>
  <c r="C3462" i="19" s="1"/>
  <c r="C3474" i="19" s="1"/>
  <c r="C3486" i="19" s="1"/>
  <c r="C3498" i="19" s="1"/>
  <c r="C3510" i="19" s="1"/>
  <c r="C3522" i="19" s="1"/>
  <c r="C3534" i="19" s="1"/>
  <c r="C3546" i="19" s="1"/>
  <c r="C3558" i="19" s="1"/>
  <c r="C3570" i="19" s="1"/>
  <c r="C3582" i="19" s="1"/>
  <c r="C3594" i="19" s="1"/>
  <c r="C3606" i="19" s="1"/>
  <c r="C3618" i="19" s="1"/>
  <c r="C3630" i="19" s="1"/>
  <c r="C3642" i="19" s="1"/>
  <c r="C3654" i="19" s="1"/>
  <c r="C3666" i="19" s="1"/>
  <c r="C3678" i="19" s="1"/>
  <c r="C3690" i="19" s="1"/>
  <c r="C3702" i="19" s="1"/>
  <c r="C3714" i="19" s="1"/>
  <c r="C3726" i="19" s="1"/>
  <c r="C3738" i="19" s="1"/>
  <c r="C3750" i="19" s="1"/>
  <c r="C3762" i="19" s="1"/>
  <c r="C3774" i="19" s="1"/>
  <c r="C3786" i="19" s="1"/>
  <c r="C3798" i="19" s="1"/>
  <c r="C3810" i="19" s="1"/>
  <c r="C3822" i="19" s="1"/>
  <c r="C3834" i="19" s="1"/>
  <c r="C3846" i="19" s="1"/>
  <c r="C3858" i="19" s="1"/>
  <c r="C3870" i="19" s="1"/>
  <c r="C3882" i="19" s="1"/>
  <c r="C3894" i="19" s="1"/>
  <c r="C3906" i="19" s="1"/>
  <c r="C3918" i="19" s="1"/>
  <c r="C3930" i="19" s="1"/>
  <c r="C3942" i="19" s="1"/>
  <c r="C3954" i="19" s="1"/>
  <c r="C3966" i="19" s="1"/>
  <c r="C3978" i="19" s="1"/>
  <c r="C3990" i="19" s="1"/>
  <c r="C4002" i="19" s="1"/>
  <c r="C4014" i="19" s="1"/>
  <c r="C4026" i="19" s="1"/>
  <c r="C4038" i="19" s="1"/>
  <c r="C4050" i="19" s="1"/>
  <c r="C4062" i="19" s="1"/>
  <c r="C4074" i="19" s="1"/>
  <c r="C4086" i="19" s="1"/>
  <c r="C4098" i="19" s="1"/>
  <c r="C4110" i="19" s="1"/>
  <c r="C4122" i="19" s="1"/>
  <c r="C4134" i="19" s="1"/>
  <c r="C4146" i="19" s="1"/>
  <c r="C4158" i="19" s="1"/>
  <c r="C4170" i="19" s="1"/>
  <c r="C4182" i="19" s="1"/>
  <c r="C4194" i="19" s="1"/>
  <c r="C4206" i="19" s="1"/>
  <c r="C4218" i="19" s="1"/>
  <c r="C4230" i="19" s="1"/>
  <c r="C4242" i="19" s="1"/>
  <c r="C4254" i="19" s="1"/>
  <c r="C4266" i="19" s="1"/>
  <c r="C4278" i="19" s="1"/>
  <c r="C4290" i="19" s="1"/>
  <c r="C4302" i="19" s="1"/>
  <c r="C4314" i="19" s="1"/>
  <c r="C4326" i="19" s="1"/>
  <c r="C4338" i="19" s="1"/>
  <c r="C4350" i="19" s="1"/>
  <c r="C4362" i="19" s="1"/>
  <c r="C4374" i="19" s="1"/>
  <c r="C4386" i="19" s="1"/>
  <c r="C4398" i="19" s="1"/>
  <c r="C4410" i="19" s="1"/>
  <c r="C4422" i="19" s="1"/>
  <c r="C4434" i="19" s="1"/>
  <c r="C4446" i="19" s="1"/>
  <c r="C4458" i="19" s="1"/>
  <c r="C4470" i="19" s="1"/>
  <c r="C4482" i="19" s="1"/>
  <c r="C4494" i="19" s="1"/>
  <c r="C4506" i="19" s="1"/>
  <c r="C4518" i="19" s="1"/>
  <c r="C4530" i="19" s="1"/>
  <c r="C4542" i="19" s="1"/>
  <c r="C4554" i="19" s="1"/>
  <c r="C4566" i="19" s="1"/>
  <c r="C4578" i="19" s="1"/>
  <c r="C4590" i="19" s="1"/>
  <c r="C4602" i="19" s="1"/>
  <c r="C4614" i="19" s="1"/>
  <c r="C4626" i="19" s="1"/>
  <c r="C4638" i="19" s="1"/>
  <c r="C4650" i="19" s="1"/>
  <c r="C4662" i="19" s="1"/>
  <c r="C4674" i="19" s="1"/>
  <c r="C4686" i="19" s="1"/>
  <c r="C4698" i="19" s="1"/>
  <c r="C4710" i="19" s="1"/>
  <c r="C4722" i="19" s="1"/>
  <c r="C4734" i="19" s="1"/>
  <c r="C4746" i="19" s="1"/>
  <c r="C4758" i="19" s="1"/>
  <c r="C4770" i="19" s="1"/>
  <c r="C4782" i="19" s="1"/>
  <c r="C4794" i="19" s="1"/>
  <c r="C4806" i="19" s="1"/>
  <c r="C4818" i="19" s="1"/>
  <c r="C4830" i="19" s="1"/>
  <c r="C4842" i="19" s="1"/>
  <c r="C4854" i="19" s="1"/>
  <c r="C4866" i="19" s="1"/>
  <c r="C4878" i="19" s="1"/>
  <c r="C4890" i="19" s="1"/>
  <c r="C4902" i="19" s="1"/>
  <c r="C4914" i="19" s="1"/>
  <c r="C4926" i="19" s="1"/>
  <c r="C4938" i="19" s="1"/>
  <c r="C4950" i="19" s="1"/>
  <c r="C4962" i="19" s="1"/>
  <c r="C4974" i="19" s="1"/>
  <c r="C4986" i="19" s="1"/>
  <c r="C4998" i="19" s="1"/>
  <c r="C5010" i="19" s="1"/>
  <c r="C5022" i="19" s="1"/>
  <c r="C5034" i="19" s="1"/>
  <c r="C5046" i="19" s="1"/>
  <c r="C5058" i="19" s="1"/>
  <c r="C5070" i="19" s="1"/>
  <c r="C5082" i="19" s="1"/>
  <c r="C5094" i="19" s="1"/>
  <c r="C5106" i="19" s="1"/>
  <c r="C5118" i="19" s="1"/>
  <c r="C5130" i="19" s="1"/>
  <c r="C5142" i="19" s="1"/>
  <c r="C5154" i="19" s="1"/>
  <c r="C5166" i="19" s="1"/>
  <c r="C5178" i="19" s="1"/>
  <c r="C5190" i="19" s="1"/>
  <c r="C5202" i="19" s="1"/>
  <c r="C5214" i="19" s="1"/>
  <c r="C5226" i="19" s="1"/>
  <c r="C5238" i="19" s="1"/>
  <c r="C5250" i="19" s="1"/>
  <c r="C5262" i="19" s="1"/>
  <c r="C5274" i="19" s="1"/>
  <c r="C5286" i="19" s="1"/>
  <c r="C5298" i="19" s="1"/>
  <c r="C5310" i="19" s="1"/>
  <c r="C5322" i="19" s="1"/>
  <c r="C5334" i="19" s="1"/>
  <c r="C5346" i="19" s="1"/>
  <c r="C5358" i="19" s="1"/>
  <c r="C5370" i="19" s="1"/>
  <c r="C5382" i="19" s="1"/>
  <c r="C5394" i="19" s="1"/>
  <c r="C5406" i="19" s="1"/>
  <c r="C5418" i="19" s="1"/>
  <c r="C5430" i="19" s="1"/>
  <c r="C5442" i="19" s="1"/>
  <c r="C5454" i="19" s="1"/>
  <c r="C5466" i="19" s="1"/>
  <c r="C5478" i="19" s="1"/>
  <c r="C5490" i="19" s="1"/>
  <c r="C5502" i="19" s="1"/>
  <c r="C5514" i="19" s="1"/>
  <c r="C5526" i="19" s="1"/>
  <c r="C5538" i="19" s="1"/>
  <c r="C5550" i="19" s="1"/>
  <c r="C5562" i="19" s="1"/>
  <c r="C5574" i="19" s="1"/>
  <c r="C5586" i="19" s="1"/>
  <c r="C5598" i="19" s="1"/>
  <c r="C5610" i="19" s="1"/>
  <c r="C5622" i="19" s="1"/>
  <c r="C5634" i="19" s="1"/>
  <c r="C5646" i="19" s="1"/>
  <c r="C5658" i="19" s="1"/>
  <c r="C5670" i="19" s="1"/>
  <c r="C5682" i="19" s="1"/>
  <c r="C5694" i="19" s="1"/>
  <c r="C5706" i="19" s="1"/>
  <c r="C5718" i="19" s="1"/>
  <c r="C5730" i="19" s="1"/>
  <c r="C5742" i="19" s="1"/>
  <c r="C5754" i="19" s="1"/>
  <c r="C5766" i="19" s="1"/>
  <c r="C5778" i="19" s="1"/>
  <c r="C5790" i="19" s="1"/>
  <c r="C5802" i="19" s="1"/>
  <c r="C5814" i="19" s="1"/>
  <c r="C5826" i="19" s="1"/>
  <c r="C5838" i="19" s="1"/>
  <c r="C5850" i="19" s="1"/>
  <c r="C5862" i="19" s="1"/>
  <c r="C5874" i="19" s="1"/>
  <c r="C5886" i="19" s="1"/>
  <c r="C5898" i="19" s="1"/>
  <c r="C5910" i="19" s="1"/>
  <c r="C5922" i="19" s="1"/>
  <c r="C5934" i="19" s="1"/>
  <c r="C5946" i="19" s="1"/>
  <c r="C5958" i="19" s="1"/>
  <c r="C5970" i="19" s="1"/>
  <c r="C5982" i="19" s="1"/>
  <c r="C5994" i="19" s="1"/>
  <c r="C6006" i="19" s="1"/>
  <c r="C6018" i="19" s="1"/>
  <c r="C6030" i="19" s="1"/>
  <c r="C6042" i="19" s="1"/>
  <c r="C6054" i="19" s="1"/>
  <c r="C6066" i="19" s="1"/>
  <c r="C6078" i="19" s="1"/>
  <c r="C6090" i="19" s="1"/>
  <c r="C6102" i="19" s="1"/>
  <c r="C6114" i="19" s="1"/>
  <c r="D6" i="19"/>
  <c r="A134" i="19"/>
  <c r="D75" i="19"/>
  <c r="B89" i="19"/>
  <c r="B78" i="19"/>
  <c r="B67" i="19"/>
  <c r="B45" i="19"/>
  <c r="E23" i="19" l="1"/>
  <c r="E34" i="19"/>
  <c r="E45" i="19"/>
  <c r="E67" i="19"/>
  <c r="E56" i="19"/>
  <c r="E111" i="19"/>
  <c r="E78" i="19"/>
  <c r="E89" i="19"/>
  <c r="E100" i="19"/>
  <c r="E10" i="19"/>
  <c r="B11" i="19"/>
  <c r="B46" i="19"/>
  <c r="D87" i="19"/>
  <c r="D41" i="19"/>
  <c r="D110" i="19"/>
  <c r="B79" i="19"/>
  <c r="B123" i="19"/>
  <c r="B68" i="19"/>
  <c r="A146" i="19"/>
  <c r="B57" i="19"/>
  <c r="B24" i="19"/>
  <c r="C7" i="19"/>
  <c r="D18" i="19"/>
  <c r="B101" i="19"/>
  <c r="B112" i="19"/>
  <c r="B35" i="19"/>
  <c r="B90" i="19"/>
  <c r="D64" i="19"/>
  <c r="E90" i="19" l="1"/>
  <c r="E35" i="19"/>
  <c r="E68" i="19"/>
  <c r="E101" i="19"/>
  <c r="E79" i="19"/>
  <c r="E24" i="19"/>
  <c r="E57" i="19"/>
  <c r="E46" i="19"/>
  <c r="E123" i="19"/>
  <c r="E112" i="19"/>
  <c r="E11" i="19"/>
  <c r="B12" i="19"/>
  <c r="A158" i="19"/>
  <c r="D122" i="19"/>
  <c r="B91" i="19"/>
  <c r="B102" i="19"/>
  <c r="B135" i="19"/>
  <c r="B36" i="19"/>
  <c r="D30" i="19"/>
  <c r="B69" i="19"/>
  <c r="C19" i="19"/>
  <c r="C31" i="19" s="1"/>
  <c r="C43" i="19" s="1"/>
  <c r="C55" i="19" s="1"/>
  <c r="C67" i="19" s="1"/>
  <c r="C79" i="19" s="1"/>
  <c r="C91" i="19" s="1"/>
  <c r="C103" i="19" s="1"/>
  <c r="C115" i="19" s="1"/>
  <c r="C127" i="19" s="1"/>
  <c r="C139" i="19" s="1"/>
  <c r="C151" i="19" s="1"/>
  <c r="C163" i="19" s="1"/>
  <c r="C175" i="19" s="1"/>
  <c r="C187" i="19" s="1"/>
  <c r="C199" i="19" s="1"/>
  <c r="C211" i="19" s="1"/>
  <c r="C223" i="19" s="1"/>
  <c r="C235" i="19" s="1"/>
  <c r="C247" i="19" s="1"/>
  <c r="C259" i="19" s="1"/>
  <c r="C271" i="19" s="1"/>
  <c r="C283" i="19" s="1"/>
  <c r="C295" i="19" s="1"/>
  <c r="C307" i="19" s="1"/>
  <c r="C319" i="19" s="1"/>
  <c r="C331" i="19" s="1"/>
  <c r="C343" i="19" s="1"/>
  <c r="C355" i="19" s="1"/>
  <c r="C367" i="19" s="1"/>
  <c r="C379" i="19" s="1"/>
  <c r="C391" i="19" s="1"/>
  <c r="C403" i="19" s="1"/>
  <c r="C415" i="19" s="1"/>
  <c r="C427" i="19" s="1"/>
  <c r="C439" i="19" s="1"/>
  <c r="C451" i="19" s="1"/>
  <c r="C463" i="19" s="1"/>
  <c r="C475" i="19" s="1"/>
  <c r="C487" i="19" s="1"/>
  <c r="C499" i="19" s="1"/>
  <c r="C511" i="19" s="1"/>
  <c r="C523" i="19" s="1"/>
  <c r="C535" i="19" s="1"/>
  <c r="C547" i="19" s="1"/>
  <c r="C559" i="19" s="1"/>
  <c r="C571" i="19" s="1"/>
  <c r="C583" i="19" s="1"/>
  <c r="C595" i="19" s="1"/>
  <c r="C607" i="19" s="1"/>
  <c r="C619" i="19" s="1"/>
  <c r="C631" i="19" s="1"/>
  <c r="C643" i="19" s="1"/>
  <c r="C655" i="19" s="1"/>
  <c r="C667" i="19" s="1"/>
  <c r="C679" i="19" s="1"/>
  <c r="C691" i="19" s="1"/>
  <c r="C703" i="19" s="1"/>
  <c r="C715" i="19" s="1"/>
  <c r="C727" i="19" s="1"/>
  <c r="C739" i="19" s="1"/>
  <c r="C751" i="19" s="1"/>
  <c r="C763" i="19" s="1"/>
  <c r="C775" i="19" s="1"/>
  <c r="C787" i="19" s="1"/>
  <c r="C799" i="19" s="1"/>
  <c r="C811" i="19" s="1"/>
  <c r="C823" i="19" s="1"/>
  <c r="C835" i="19" s="1"/>
  <c r="C847" i="19" s="1"/>
  <c r="C859" i="19" s="1"/>
  <c r="C871" i="19" s="1"/>
  <c r="C883" i="19" s="1"/>
  <c r="C895" i="19" s="1"/>
  <c r="C907" i="19" s="1"/>
  <c r="C919" i="19" s="1"/>
  <c r="C931" i="19" s="1"/>
  <c r="C943" i="19" s="1"/>
  <c r="C955" i="19" s="1"/>
  <c r="C967" i="19" s="1"/>
  <c r="C979" i="19" s="1"/>
  <c r="C991" i="19" s="1"/>
  <c r="C1003" i="19" s="1"/>
  <c r="C1015" i="19" s="1"/>
  <c r="C1027" i="19" s="1"/>
  <c r="C1039" i="19" s="1"/>
  <c r="C1051" i="19" s="1"/>
  <c r="C1063" i="19" s="1"/>
  <c r="C1075" i="19" s="1"/>
  <c r="C1087" i="19" s="1"/>
  <c r="C1099" i="19" s="1"/>
  <c r="C1111" i="19" s="1"/>
  <c r="C1123" i="19" s="1"/>
  <c r="C1135" i="19" s="1"/>
  <c r="C1147" i="19" s="1"/>
  <c r="C1159" i="19" s="1"/>
  <c r="C1171" i="19" s="1"/>
  <c r="C1183" i="19" s="1"/>
  <c r="C1195" i="19" s="1"/>
  <c r="C1207" i="19" s="1"/>
  <c r="C1219" i="19" s="1"/>
  <c r="C1231" i="19" s="1"/>
  <c r="C1243" i="19" s="1"/>
  <c r="C1255" i="19" s="1"/>
  <c r="C1267" i="19" s="1"/>
  <c r="C1279" i="19" s="1"/>
  <c r="C1291" i="19" s="1"/>
  <c r="C1303" i="19" s="1"/>
  <c r="C1315" i="19" s="1"/>
  <c r="C1327" i="19" s="1"/>
  <c r="C1339" i="19" s="1"/>
  <c r="C1351" i="19" s="1"/>
  <c r="C1363" i="19" s="1"/>
  <c r="C1375" i="19" s="1"/>
  <c r="C1387" i="19" s="1"/>
  <c r="C1399" i="19" s="1"/>
  <c r="C1411" i="19" s="1"/>
  <c r="C1423" i="19" s="1"/>
  <c r="C1435" i="19" s="1"/>
  <c r="C1447" i="19" s="1"/>
  <c r="C1459" i="19" s="1"/>
  <c r="C1471" i="19" s="1"/>
  <c r="C1483" i="19" s="1"/>
  <c r="C1495" i="19" s="1"/>
  <c r="C1507" i="19" s="1"/>
  <c r="C1519" i="19" s="1"/>
  <c r="C1531" i="19" s="1"/>
  <c r="C1543" i="19" s="1"/>
  <c r="C1555" i="19" s="1"/>
  <c r="C1567" i="19" s="1"/>
  <c r="C1579" i="19" s="1"/>
  <c r="C1591" i="19" s="1"/>
  <c r="C1603" i="19" s="1"/>
  <c r="C1615" i="19" s="1"/>
  <c r="C1627" i="19" s="1"/>
  <c r="C1639" i="19" s="1"/>
  <c r="C1651" i="19" s="1"/>
  <c r="C1663" i="19" s="1"/>
  <c r="C1675" i="19" s="1"/>
  <c r="C1687" i="19" s="1"/>
  <c r="C1699" i="19" s="1"/>
  <c r="C1711" i="19" s="1"/>
  <c r="C1723" i="19" s="1"/>
  <c r="C1735" i="19" s="1"/>
  <c r="C1747" i="19" s="1"/>
  <c r="C1759" i="19" s="1"/>
  <c r="C1771" i="19" s="1"/>
  <c r="C1783" i="19" s="1"/>
  <c r="C1795" i="19" s="1"/>
  <c r="C1807" i="19" s="1"/>
  <c r="C1819" i="19" s="1"/>
  <c r="C1831" i="19" s="1"/>
  <c r="C1843" i="19" s="1"/>
  <c r="C1855" i="19" s="1"/>
  <c r="C1867" i="19" s="1"/>
  <c r="C1879" i="19" s="1"/>
  <c r="C1891" i="19" s="1"/>
  <c r="C1903" i="19" s="1"/>
  <c r="C1915" i="19" s="1"/>
  <c r="C1927" i="19" s="1"/>
  <c r="C1939" i="19" s="1"/>
  <c r="C1951" i="19" s="1"/>
  <c r="C1963" i="19" s="1"/>
  <c r="C1975" i="19" s="1"/>
  <c r="C1987" i="19" s="1"/>
  <c r="C1999" i="19" s="1"/>
  <c r="C2011" i="19" s="1"/>
  <c r="C2023" i="19" s="1"/>
  <c r="C2035" i="19" s="1"/>
  <c r="C2047" i="19" s="1"/>
  <c r="C2059" i="19" s="1"/>
  <c r="C2071" i="19" s="1"/>
  <c r="C2083" i="19" s="1"/>
  <c r="C2095" i="19" s="1"/>
  <c r="C2107" i="19" s="1"/>
  <c r="C2119" i="19" s="1"/>
  <c r="C2131" i="19" s="1"/>
  <c r="C2143" i="19" s="1"/>
  <c r="C2155" i="19" s="1"/>
  <c r="C2167" i="19" s="1"/>
  <c r="C2179" i="19" s="1"/>
  <c r="C2191" i="19" s="1"/>
  <c r="C2203" i="19" s="1"/>
  <c r="C2215" i="19" s="1"/>
  <c r="C2227" i="19" s="1"/>
  <c r="C2239" i="19" s="1"/>
  <c r="C2251" i="19" s="1"/>
  <c r="C2263" i="19" s="1"/>
  <c r="C2275" i="19" s="1"/>
  <c r="C2287" i="19" s="1"/>
  <c r="C2299" i="19" s="1"/>
  <c r="C2311" i="19" s="1"/>
  <c r="C2323" i="19" s="1"/>
  <c r="C2335" i="19" s="1"/>
  <c r="C2347" i="19" s="1"/>
  <c r="C2359" i="19" s="1"/>
  <c r="C2371" i="19" s="1"/>
  <c r="C2383" i="19" s="1"/>
  <c r="C2395" i="19" s="1"/>
  <c r="C2407" i="19" s="1"/>
  <c r="C2419" i="19" s="1"/>
  <c r="C2431" i="19" s="1"/>
  <c r="C2443" i="19" s="1"/>
  <c r="C2455" i="19" s="1"/>
  <c r="C2467" i="19" s="1"/>
  <c r="C2479" i="19" s="1"/>
  <c r="C2491" i="19" s="1"/>
  <c r="C2503" i="19" s="1"/>
  <c r="C2515" i="19" s="1"/>
  <c r="C2527" i="19" s="1"/>
  <c r="C2539" i="19" s="1"/>
  <c r="C2551" i="19" s="1"/>
  <c r="C2563" i="19" s="1"/>
  <c r="C2575" i="19" s="1"/>
  <c r="C2587" i="19" s="1"/>
  <c r="C2599" i="19" s="1"/>
  <c r="C2611" i="19" s="1"/>
  <c r="C2623" i="19" s="1"/>
  <c r="C2635" i="19" s="1"/>
  <c r="C2647" i="19" s="1"/>
  <c r="C2659" i="19" s="1"/>
  <c r="C2671" i="19" s="1"/>
  <c r="C2683" i="19" s="1"/>
  <c r="C2695" i="19" s="1"/>
  <c r="C2707" i="19" s="1"/>
  <c r="C2719" i="19" s="1"/>
  <c r="C2731" i="19" s="1"/>
  <c r="C2743" i="19" s="1"/>
  <c r="C2755" i="19" s="1"/>
  <c r="C2767" i="19" s="1"/>
  <c r="C2779" i="19" s="1"/>
  <c r="C2791" i="19" s="1"/>
  <c r="C2803" i="19" s="1"/>
  <c r="C2815" i="19" s="1"/>
  <c r="C2827" i="19" s="1"/>
  <c r="C2839" i="19" s="1"/>
  <c r="C2851" i="19" s="1"/>
  <c r="C2863" i="19" s="1"/>
  <c r="C2875" i="19" s="1"/>
  <c r="C2887" i="19" s="1"/>
  <c r="C2899" i="19" s="1"/>
  <c r="C2911" i="19" s="1"/>
  <c r="C2923" i="19" s="1"/>
  <c r="C2935" i="19" s="1"/>
  <c r="C2947" i="19" s="1"/>
  <c r="C2959" i="19" s="1"/>
  <c r="C2971" i="19" s="1"/>
  <c r="C2983" i="19" s="1"/>
  <c r="C2995" i="19" s="1"/>
  <c r="C3007" i="19" s="1"/>
  <c r="C3019" i="19" s="1"/>
  <c r="C3031" i="19" s="1"/>
  <c r="C3043" i="19" s="1"/>
  <c r="C3055" i="19" s="1"/>
  <c r="C3067" i="19" s="1"/>
  <c r="C3079" i="19" s="1"/>
  <c r="C3091" i="19" s="1"/>
  <c r="C3103" i="19" s="1"/>
  <c r="C3115" i="19" s="1"/>
  <c r="C3127" i="19" s="1"/>
  <c r="C3139" i="19" s="1"/>
  <c r="C3151" i="19" s="1"/>
  <c r="C3163" i="19" s="1"/>
  <c r="C3175" i="19" s="1"/>
  <c r="C3187" i="19" s="1"/>
  <c r="C3199" i="19" s="1"/>
  <c r="C3211" i="19" s="1"/>
  <c r="C3223" i="19" s="1"/>
  <c r="C3235" i="19" s="1"/>
  <c r="C3247" i="19" s="1"/>
  <c r="C3259" i="19" s="1"/>
  <c r="C3271" i="19" s="1"/>
  <c r="C3283" i="19" s="1"/>
  <c r="C3295" i="19" s="1"/>
  <c r="C3307" i="19" s="1"/>
  <c r="C3319" i="19" s="1"/>
  <c r="C3331" i="19" s="1"/>
  <c r="C3343" i="19" s="1"/>
  <c r="C3355" i="19" s="1"/>
  <c r="C3367" i="19" s="1"/>
  <c r="C3379" i="19" s="1"/>
  <c r="C3391" i="19" s="1"/>
  <c r="C3403" i="19" s="1"/>
  <c r="C3415" i="19" s="1"/>
  <c r="C3427" i="19" s="1"/>
  <c r="C3439" i="19" s="1"/>
  <c r="C3451" i="19" s="1"/>
  <c r="C3463" i="19" s="1"/>
  <c r="C3475" i="19" s="1"/>
  <c r="C3487" i="19" s="1"/>
  <c r="C3499" i="19" s="1"/>
  <c r="C3511" i="19" s="1"/>
  <c r="C3523" i="19" s="1"/>
  <c r="C3535" i="19" s="1"/>
  <c r="C3547" i="19" s="1"/>
  <c r="C3559" i="19" s="1"/>
  <c r="C3571" i="19" s="1"/>
  <c r="C3583" i="19" s="1"/>
  <c r="C3595" i="19" s="1"/>
  <c r="C3607" i="19" s="1"/>
  <c r="C3619" i="19" s="1"/>
  <c r="C3631" i="19" s="1"/>
  <c r="C3643" i="19" s="1"/>
  <c r="C3655" i="19" s="1"/>
  <c r="C3667" i="19" s="1"/>
  <c r="C3679" i="19" s="1"/>
  <c r="C3691" i="19" s="1"/>
  <c r="C3703" i="19" s="1"/>
  <c r="C3715" i="19" s="1"/>
  <c r="C3727" i="19" s="1"/>
  <c r="C3739" i="19" s="1"/>
  <c r="C3751" i="19" s="1"/>
  <c r="C3763" i="19" s="1"/>
  <c r="C3775" i="19" s="1"/>
  <c r="C3787" i="19" s="1"/>
  <c r="C3799" i="19" s="1"/>
  <c r="C3811" i="19" s="1"/>
  <c r="C3823" i="19" s="1"/>
  <c r="C3835" i="19" s="1"/>
  <c r="C3847" i="19" s="1"/>
  <c r="C3859" i="19" s="1"/>
  <c r="C3871" i="19" s="1"/>
  <c r="C3883" i="19" s="1"/>
  <c r="C3895" i="19" s="1"/>
  <c r="C3907" i="19" s="1"/>
  <c r="C3919" i="19" s="1"/>
  <c r="C3931" i="19" s="1"/>
  <c r="C3943" i="19" s="1"/>
  <c r="C3955" i="19" s="1"/>
  <c r="C3967" i="19" s="1"/>
  <c r="C3979" i="19" s="1"/>
  <c r="C3991" i="19" s="1"/>
  <c r="C4003" i="19" s="1"/>
  <c r="C4015" i="19" s="1"/>
  <c r="C4027" i="19" s="1"/>
  <c r="C4039" i="19" s="1"/>
  <c r="C4051" i="19" s="1"/>
  <c r="C4063" i="19" s="1"/>
  <c r="C4075" i="19" s="1"/>
  <c r="C4087" i="19" s="1"/>
  <c r="C4099" i="19" s="1"/>
  <c r="C4111" i="19" s="1"/>
  <c r="C4123" i="19" s="1"/>
  <c r="C4135" i="19" s="1"/>
  <c r="C4147" i="19" s="1"/>
  <c r="C4159" i="19" s="1"/>
  <c r="C4171" i="19" s="1"/>
  <c r="C4183" i="19" s="1"/>
  <c r="C4195" i="19" s="1"/>
  <c r="C4207" i="19" s="1"/>
  <c r="C4219" i="19" s="1"/>
  <c r="C4231" i="19" s="1"/>
  <c r="C4243" i="19" s="1"/>
  <c r="C4255" i="19" s="1"/>
  <c r="C4267" i="19" s="1"/>
  <c r="C4279" i="19" s="1"/>
  <c r="C4291" i="19" s="1"/>
  <c r="C4303" i="19" s="1"/>
  <c r="C4315" i="19" s="1"/>
  <c r="C4327" i="19" s="1"/>
  <c r="C4339" i="19" s="1"/>
  <c r="C4351" i="19" s="1"/>
  <c r="C4363" i="19" s="1"/>
  <c r="C4375" i="19" s="1"/>
  <c r="C4387" i="19" s="1"/>
  <c r="C4399" i="19" s="1"/>
  <c r="C4411" i="19" s="1"/>
  <c r="C4423" i="19" s="1"/>
  <c r="C4435" i="19" s="1"/>
  <c r="C4447" i="19" s="1"/>
  <c r="C4459" i="19" s="1"/>
  <c r="C4471" i="19" s="1"/>
  <c r="C4483" i="19" s="1"/>
  <c r="C4495" i="19" s="1"/>
  <c r="C4507" i="19" s="1"/>
  <c r="C4519" i="19" s="1"/>
  <c r="C4531" i="19" s="1"/>
  <c r="C4543" i="19" s="1"/>
  <c r="C4555" i="19" s="1"/>
  <c r="C4567" i="19" s="1"/>
  <c r="C4579" i="19" s="1"/>
  <c r="C4591" i="19" s="1"/>
  <c r="C4603" i="19" s="1"/>
  <c r="C4615" i="19" s="1"/>
  <c r="C4627" i="19" s="1"/>
  <c r="C4639" i="19" s="1"/>
  <c r="C4651" i="19" s="1"/>
  <c r="C4663" i="19" s="1"/>
  <c r="C4675" i="19" s="1"/>
  <c r="C4687" i="19" s="1"/>
  <c r="C4699" i="19" s="1"/>
  <c r="C4711" i="19" s="1"/>
  <c r="C4723" i="19" s="1"/>
  <c r="C4735" i="19" s="1"/>
  <c r="C4747" i="19" s="1"/>
  <c r="C4759" i="19" s="1"/>
  <c r="C4771" i="19" s="1"/>
  <c r="C4783" i="19" s="1"/>
  <c r="C4795" i="19" s="1"/>
  <c r="C4807" i="19" s="1"/>
  <c r="C4819" i="19" s="1"/>
  <c r="C4831" i="19" s="1"/>
  <c r="C4843" i="19" s="1"/>
  <c r="C4855" i="19" s="1"/>
  <c r="C4867" i="19" s="1"/>
  <c r="C4879" i="19" s="1"/>
  <c r="C4891" i="19" s="1"/>
  <c r="C4903" i="19" s="1"/>
  <c r="C4915" i="19" s="1"/>
  <c r="C4927" i="19" s="1"/>
  <c r="C4939" i="19" s="1"/>
  <c r="C4951" i="19" s="1"/>
  <c r="C4963" i="19" s="1"/>
  <c r="C4975" i="19" s="1"/>
  <c r="C4987" i="19" s="1"/>
  <c r="C4999" i="19" s="1"/>
  <c r="C5011" i="19" s="1"/>
  <c r="C5023" i="19" s="1"/>
  <c r="C5035" i="19" s="1"/>
  <c r="C5047" i="19" s="1"/>
  <c r="C5059" i="19" s="1"/>
  <c r="C5071" i="19" s="1"/>
  <c r="C5083" i="19" s="1"/>
  <c r="C5095" i="19" s="1"/>
  <c r="C5107" i="19" s="1"/>
  <c r="C5119" i="19" s="1"/>
  <c r="C5131" i="19" s="1"/>
  <c r="C5143" i="19" s="1"/>
  <c r="C5155" i="19" s="1"/>
  <c r="C5167" i="19" s="1"/>
  <c r="C5179" i="19" s="1"/>
  <c r="C5191" i="19" s="1"/>
  <c r="C5203" i="19" s="1"/>
  <c r="C5215" i="19" s="1"/>
  <c r="C5227" i="19" s="1"/>
  <c r="C5239" i="19" s="1"/>
  <c r="C5251" i="19" s="1"/>
  <c r="C5263" i="19" s="1"/>
  <c r="C5275" i="19" s="1"/>
  <c r="C5287" i="19" s="1"/>
  <c r="C5299" i="19" s="1"/>
  <c r="C5311" i="19" s="1"/>
  <c r="C5323" i="19" s="1"/>
  <c r="C5335" i="19" s="1"/>
  <c r="C5347" i="19" s="1"/>
  <c r="C5359" i="19" s="1"/>
  <c r="C5371" i="19" s="1"/>
  <c r="C5383" i="19" s="1"/>
  <c r="C5395" i="19" s="1"/>
  <c r="C5407" i="19" s="1"/>
  <c r="C5419" i="19" s="1"/>
  <c r="C5431" i="19" s="1"/>
  <c r="C5443" i="19" s="1"/>
  <c r="C5455" i="19" s="1"/>
  <c r="C5467" i="19" s="1"/>
  <c r="C5479" i="19" s="1"/>
  <c r="C5491" i="19" s="1"/>
  <c r="C5503" i="19" s="1"/>
  <c r="C5515" i="19" s="1"/>
  <c r="C5527" i="19" s="1"/>
  <c r="C5539" i="19" s="1"/>
  <c r="C5551" i="19" s="1"/>
  <c r="C5563" i="19" s="1"/>
  <c r="C5575" i="19" s="1"/>
  <c r="C5587" i="19" s="1"/>
  <c r="C5599" i="19" s="1"/>
  <c r="C5611" i="19" s="1"/>
  <c r="C5623" i="19" s="1"/>
  <c r="C5635" i="19" s="1"/>
  <c r="C5647" i="19" s="1"/>
  <c r="C5659" i="19" s="1"/>
  <c r="C5671" i="19" s="1"/>
  <c r="C5683" i="19" s="1"/>
  <c r="C5695" i="19" s="1"/>
  <c r="C5707" i="19" s="1"/>
  <c r="C5719" i="19" s="1"/>
  <c r="C5731" i="19" s="1"/>
  <c r="C5743" i="19" s="1"/>
  <c r="C5755" i="19" s="1"/>
  <c r="C5767" i="19" s="1"/>
  <c r="C5779" i="19" s="1"/>
  <c r="C5791" i="19" s="1"/>
  <c r="C5803" i="19" s="1"/>
  <c r="C5815" i="19" s="1"/>
  <c r="C5827" i="19" s="1"/>
  <c r="C5839" i="19" s="1"/>
  <c r="C5851" i="19" s="1"/>
  <c r="C5863" i="19" s="1"/>
  <c r="C5875" i="19" s="1"/>
  <c r="C5887" i="19" s="1"/>
  <c r="C5899" i="19" s="1"/>
  <c r="C5911" i="19" s="1"/>
  <c r="C5923" i="19" s="1"/>
  <c r="C5935" i="19" s="1"/>
  <c r="C5947" i="19" s="1"/>
  <c r="C5959" i="19" s="1"/>
  <c r="C5971" i="19" s="1"/>
  <c r="C5983" i="19" s="1"/>
  <c r="C5995" i="19" s="1"/>
  <c r="C6007" i="19" s="1"/>
  <c r="C6019" i="19" s="1"/>
  <c r="C6031" i="19" s="1"/>
  <c r="C6043" i="19" s="1"/>
  <c r="C6055" i="19" s="1"/>
  <c r="C6067" i="19" s="1"/>
  <c r="C6079" i="19" s="1"/>
  <c r="C6091" i="19" s="1"/>
  <c r="C6103" i="19" s="1"/>
  <c r="C6115" i="19" s="1"/>
  <c r="D7" i="19"/>
  <c r="D53" i="19"/>
  <c r="B25" i="19"/>
  <c r="B124" i="19"/>
  <c r="D99" i="19"/>
  <c r="B113" i="19"/>
  <c r="D76" i="19"/>
  <c r="B80" i="19"/>
  <c r="B58" i="19"/>
  <c r="B47" i="19"/>
  <c r="E69" i="19" l="1"/>
  <c r="E80" i="19"/>
  <c r="E113" i="19"/>
  <c r="E36" i="19"/>
  <c r="E124" i="19"/>
  <c r="E135" i="19"/>
  <c r="E25" i="19"/>
  <c r="E102" i="19"/>
  <c r="E47" i="19"/>
  <c r="E91" i="19"/>
  <c r="E58" i="19"/>
  <c r="E12" i="19"/>
  <c r="B13" i="19"/>
  <c r="B81" i="19"/>
  <c r="B125" i="19"/>
  <c r="B70" i="19"/>
  <c r="B103" i="19"/>
  <c r="D88" i="19"/>
  <c r="D42" i="19"/>
  <c r="B92" i="19"/>
  <c r="D111" i="19"/>
  <c r="B37" i="19"/>
  <c r="B48" i="19"/>
  <c r="B114" i="19"/>
  <c r="D65" i="19"/>
  <c r="D134" i="19"/>
  <c r="B59" i="19"/>
  <c r="C8" i="19"/>
  <c r="D19" i="19"/>
  <c r="B147" i="19"/>
  <c r="B136" i="19"/>
  <c r="A170" i="19"/>
  <c r="E114" i="19" l="1"/>
  <c r="E92" i="19"/>
  <c r="E125" i="19"/>
  <c r="E48" i="19"/>
  <c r="E59" i="19"/>
  <c r="E103" i="19"/>
  <c r="E70" i="19"/>
  <c r="E136" i="19"/>
  <c r="E147" i="19"/>
  <c r="E37" i="19"/>
  <c r="E81" i="19"/>
  <c r="E13" i="19"/>
  <c r="D31" i="19"/>
  <c r="B104" i="19"/>
  <c r="B159" i="19"/>
  <c r="C20" i="19"/>
  <c r="C32" i="19" s="1"/>
  <c r="C44" i="19" s="1"/>
  <c r="C56" i="19" s="1"/>
  <c r="C68" i="19" s="1"/>
  <c r="C80" i="19" s="1"/>
  <c r="C92" i="19" s="1"/>
  <c r="C104" i="19" s="1"/>
  <c r="C116" i="19" s="1"/>
  <c r="C128" i="19" s="1"/>
  <c r="C140" i="19" s="1"/>
  <c r="C152" i="19" s="1"/>
  <c r="C164" i="19" s="1"/>
  <c r="C176" i="19" s="1"/>
  <c r="C188" i="19" s="1"/>
  <c r="C200" i="19" s="1"/>
  <c r="C212" i="19" s="1"/>
  <c r="C224" i="19" s="1"/>
  <c r="C236" i="19" s="1"/>
  <c r="C248" i="19" s="1"/>
  <c r="C260" i="19" s="1"/>
  <c r="C272" i="19" s="1"/>
  <c r="C284" i="19" s="1"/>
  <c r="C296" i="19" s="1"/>
  <c r="C308" i="19" s="1"/>
  <c r="C320" i="19" s="1"/>
  <c r="C332" i="19" s="1"/>
  <c r="C344" i="19" s="1"/>
  <c r="C356" i="19" s="1"/>
  <c r="C368" i="19" s="1"/>
  <c r="C380" i="19" s="1"/>
  <c r="C392" i="19" s="1"/>
  <c r="C404" i="19" s="1"/>
  <c r="C416" i="19" s="1"/>
  <c r="C428" i="19" s="1"/>
  <c r="C440" i="19" s="1"/>
  <c r="C452" i="19" s="1"/>
  <c r="C464" i="19" s="1"/>
  <c r="C476" i="19" s="1"/>
  <c r="C488" i="19" s="1"/>
  <c r="C500" i="19" s="1"/>
  <c r="C512" i="19" s="1"/>
  <c r="C524" i="19" s="1"/>
  <c r="C536" i="19" s="1"/>
  <c r="C548" i="19" s="1"/>
  <c r="C560" i="19" s="1"/>
  <c r="C572" i="19" s="1"/>
  <c r="C584" i="19" s="1"/>
  <c r="C596" i="19" s="1"/>
  <c r="C608" i="19" s="1"/>
  <c r="C620" i="19" s="1"/>
  <c r="C632" i="19" s="1"/>
  <c r="C644" i="19" s="1"/>
  <c r="C656" i="19" s="1"/>
  <c r="C668" i="19" s="1"/>
  <c r="C680" i="19" s="1"/>
  <c r="C692" i="19" s="1"/>
  <c r="C704" i="19" s="1"/>
  <c r="C716" i="19" s="1"/>
  <c r="C728" i="19" s="1"/>
  <c r="C740" i="19" s="1"/>
  <c r="C752" i="19" s="1"/>
  <c r="C764" i="19" s="1"/>
  <c r="C776" i="19" s="1"/>
  <c r="C788" i="19" s="1"/>
  <c r="C800" i="19" s="1"/>
  <c r="C812" i="19" s="1"/>
  <c r="C824" i="19" s="1"/>
  <c r="C836" i="19" s="1"/>
  <c r="C848" i="19" s="1"/>
  <c r="C860" i="19" s="1"/>
  <c r="C872" i="19" s="1"/>
  <c r="C884" i="19" s="1"/>
  <c r="C896" i="19" s="1"/>
  <c r="C908" i="19" s="1"/>
  <c r="C920" i="19" s="1"/>
  <c r="C932" i="19" s="1"/>
  <c r="C944" i="19" s="1"/>
  <c r="C956" i="19" s="1"/>
  <c r="C968" i="19" s="1"/>
  <c r="C980" i="19" s="1"/>
  <c r="C992" i="19" s="1"/>
  <c r="C1004" i="19" s="1"/>
  <c r="C1016" i="19" s="1"/>
  <c r="C1028" i="19" s="1"/>
  <c r="C1040" i="19" s="1"/>
  <c r="C1052" i="19" s="1"/>
  <c r="C1064" i="19" s="1"/>
  <c r="C1076" i="19" s="1"/>
  <c r="C1088" i="19" s="1"/>
  <c r="C1100" i="19" s="1"/>
  <c r="C1112" i="19" s="1"/>
  <c r="C1124" i="19" s="1"/>
  <c r="C1136" i="19" s="1"/>
  <c r="C1148" i="19" s="1"/>
  <c r="C1160" i="19" s="1"/>
  <c r="C1172" i="19" s="1"/>
  <c r="C1184" i="19" s="1"/>
  <c r="C1196" i="19" s="1"/>
  <c r="C1208" i="19" s="1"/>
  <c r="C1220" i="19" s="1"/>
  <c r="C1232" i="19" s="1"/>
  <c r="C1244" i="19" s="1"/>
  <c r="C1256" i="19" s="1"/>
  <c r="C1268" i="19" s="1"/>
  <c r="C1280" i="19" s="1"/>
  <c r="C1292" i="19" s="1"/>
  <c r="C1304" i="19" s="1"/>
  <c r="C1316" i="19" s="1"/>
  <c r="C1328" i="19" s="1"/>
  <c r="C1340" i="19" s="1"/>
  <c r="C1352" i="19" s="1"/>
  <c r="C1364" i="19" s="1"/>
  <c r="C1376" i="19" s="1"/>
  <c r="C1388" i="19" s="1"/>
  <c r="C1400" i="19" s="1"/>
  <c r="C1412" i="19" s="1"/>
  <c r="C1424" i="19" s="1"/>
  <c r="C1436" i="19" s="1"/>
  <c r="C1448" i="19" s="1"/>
  <c r="C1460" i="19" s="1"/>
  <c r="C1472" i="19" s="1"/>
  <c r="C1484" i="19" s="1"/>
  <c r="C1496" i="19" s="1"/>
  <c r="C1508" i="19" s="1"/>
  <c r="C1520" i="19" s="1"/>
  <c r="C1532" i="19" s="1"/>
  <c r="C1544" i="19" s="1"/>
  <c r="C1556" i="19" s="1"/>
  <c r="C1568" i="19" s="1"/>
  <c r="C1580" i="19" s="1"/>
  <c r="C1592" i="19" s="1"/>
  <c r="C1604" i="19" s="1"/>
  <c r="C1616" i="19" s="1"/>
  <c r="C1628" i="19" s="1"/>
  <c r="C1640" i="19" s="1"/>
  <c r="C1652" i="19" s="1"/>
  <c r="C1664" i="19" s="1"/>
  <c r="C1676" i="19" s="1"/>
  <c r="C1688" i="19" s="1"/>
  <c r="C1700" i="19" s="1"/>
  <c r="C1712" i="19" s="1"/>
  <c r="C1724" i="19" s="1"/>
  <c r="C1736" i="19" s="1"/>
  <c r="C1748" i="19" s="1"/>
  <c r="C1760" i="19" s="1"/>
  <c r="C1772" i="19" s="1"/>
  <c r="C1784" i="19" s="1"/>
  <c r="C1796" i="19" s="1"/>
  <c r="C1808" i="19" s="1"/>
  <c r="C1820" i="19" s="1"/>
  <c r="C1832" i="19" s="1"/>
  <c r="C1844" i="19" s="1"/>
  <c r="C1856" i="19" s="1"/>
  <c r="C1868" i="19" s="1"/>
  <c r="C1880" i="19" s="1"/>
  <c r="C1892" i="19" s="1"/>
  <c r="C1904" i="19" s="1"/>
  <c r="C1916" i="19" s="1"/>
  <c r="C1928" i="19" s="1"/>
  <c r="C1940" i="19" s="1"/>
  <c r="C1952" i="19" s="1"/>
  <c r="C1964" i="19" s="1"/>
  <c r="C1976" i="19" s="1"/>
  <c r="C1988" i="19" s="1"/>
  <c r="C2000" i="19" s="1"/>
  <c r="C2012" i="19" s="1"/>
  <c r="C2024" i="19" s="1"/>
  <c r="C2036" i="19" s="1"/>
  <c r="C2048" i="19" s="1"/>
  <c r="C2060" i="19" s="1"/>
  <c r="C2072" i="19" s="1"/>
  <c r="C2084" i="19" s="1"/>
  <c r="C2096" i="19" s="1"/>
  <c r="C2108" i="19" s="1"/>
  <c r="C2120" i="19" s="1"/>
  <c r="C2132" i="19" s="1"/>
  <c r="C2144" i="19" s="1"/>
  <c r="C2156" i="19" s="1"/>
  <c r="C2168" i="19" s="1"/>
  <c r="C2180" i="19" s="1"/>
  <c r="C2192" i="19" s="1"/>
  <c r="C2204" i="19" s="1"/>
  <c r="C2216" i="19" s="1"/>
  <c r="C2228" i="19" s="1"/>
  <c r="C2240" i="19" s="1"/>
  <c r="C2252" i="19" s="1"/>
  <c r="C2264" i="19" s="1"/>
  <c r="C2276" i="19" s="1"/>
  <c r="C2288" i="19" s="1"/>
  <c r="C2300" i="19" s="1"/>
  <c r="C2312" i="19" s="1"/>
  <c r="C2324" i="19" s="1"/>
  <c r="C2336" i="19" s="1"/>
  <c r="C2348" i="19" s="1"/>
  <c r="C2360" i="19" s="1"/>
  <c r="C2372" i="19" s="1"/>
  <c r="C2384" i="19" s="1"/>
  <c r="C2396" i="19" s="1"/>
  <c r="C2408" i="19" s="1"/>
  <c r="C2420" i="19" s="1"/>
  <c r="C2432" i="19" s="1"/>
  <c r="C2444" i="19" s="1"/>
  <c r="C2456" i="19" s="1"/>
  <c r="C2468" i="19" s="1"/>
  <c r="C2480" i="19" s="1"/>
  <c r="C2492" i="19" s="1"/>
  <c r="C2504" i="19" s="1"/>
  <c r="C2516" i="19" s="1"/>
  <c r="C2528" i="19" s="1"/>
  <c r="C2540" i="19" s="1"/>
  <c r="C2552" i="19" s="1"/>
  <c r="C2564" i="19" s="1"/>
  <c r="C2576" i="19" s="1"/>
  <c r="C2588" i="19" s="1"/>
  <c r="C2600" i="19" s="1"/>
  <c r="C2612" i="19" s="1"/>
  <c r="C2624" i="19" s="1"/>
  <c r="C2636" i="19" s="1"/>
  <c r="C2648" i="19" s="1"/>
  <c r="C2660" i="19" s="1"/>
  <c r="C2672" i="19" s="1"/>
  <c r="C2684" i="19" s="1"/>
  <c r="C2696" i="19" s="1"/>
  <c r="C2708" i="19" s="1"/>
  <c r="C2720" i="19" s="1"/>
  <c r="C2732" i="19" s="1"/>
  <c r="C2744" i="19" s="1"/>
  <c r="C2756" i="19" s="1"/>
  <c r="C2768" i="19" s="1"/>
  <c r="C2780" i="19" s="1"/>
  <c r="C2792" i="19" s="1"/>
  <c r="C2804" i="19" s="1"/>
  <c r="C2816" i="19" s="1"/>
  <c r="C2828" i="19" s="1"/>
  <c r="C2840" i="19" s="1"/>
  <c r="C2852" i="19" s="1"/>
  <c r="C2864" i="19" s="1"/>
  <c r="C2876" i="19" s="1"/>
  <c r="C2888" i="19" s="1"/>
  <c r="C2900" i="19" s="1"/>
  <c r="C2912" i="19" s="1"/>
  <c r="C2924" i="19" s="1"/>
  <c r="C2936" i="19" s="1"/>
  <c r="C2948" i="19" s="1"/>
  <c r="C2960" i="19" s="1"/>
  <c r="C2972" i="19" s="1"/>
  <c r="C2984" i="19" s="1"/>
  <c r="C2996" i="19" s="1"/>
  <c r="C3008" i="19" s="1"/>
  <c r="C3020" i="19" s="1"/>
  <c r="C3032" i="19" s="1"/>
  <c r="C3044" i="19" s="1"/>
  <c r="C3056" i="19" s="1"/>
  <c r="C3068" i="19" s="1"/>
  <c r="C3080" i="19" s="1"/>
  <c r="C3092" i="19" s="1"/>
  <c r="C3104" i="19" s="1"/>
  <c r="C3116" i="19" s="1"/>
  <c r="C3128" i="19" s="1"/>
  <c r="C3140" i="19" s="1"/>
  <c r="C3152" i="19" s="1"/>
  <c r="C3164" i="19" s="1"/>
  <c r="C3176" i="19" s="1"/>
  <c r="C3188" i="19" s="1"/>
  <c r="C3200" i="19" s="1"/>
  <c r="C3212" i="19" s="1"/>
  <c r="C3224" i="19" s="1"/>
  <c r="C3236" i="19" s="1"/>
  <c r="C3248" i="19" s="1"/>
  <c r="C3260" i="19" s="1"/>
  <c r="C3272" i="19" s="1"/>
  <c r="C3284" i="19" s="1"/>
  <c r="C3296" i="19" s="1"/>
  <c r="C3308" i="19" s="1"/>
  <c r="C3320" i="19" s="1"/>
  <c r="C3332" i="19" s="1"/>
  <c r="C3344" i="19" s="1"/>
  <c r="C3356" i="19" s="1"/>
  <c r="C3368" i="19" s="1"/>
  <c r="C3380" i="19" s="1"/>
  <c r="C3392" i="19" s="1"/>
  <c r="C3404" i="19" s="1"/>
  <c r="C3416" i="19" s="1"/>
  <c r="C3428" i="19" s="1"/>
  <c r="C3440" i="19" s="1"/>
  <c r="C3452" i="19" s="1"/>
  <c r="C3464" i="19" s="1"/>
  <c r="C3476" i="19" s="1"/>
  <c r="C3488" i="19" s="1"/>
  <c r="C3500" i="19" s="1"/>
  <c r="C3512" i="19" s="1"/>
  <c r="C3524" i="19" s="1"/>
  <c r="C3536" i="19" s="1"/>
  <c r="C3548" i="19" s="1"/>
  <c r="C3560" i="19" s="1"/>
  <c r="C3572" i="19" s="1"/>
  <c r="C3584" i="19" s="1"/>
  <c r="C3596" i="19" s="1"/>
  <c r="C3608" i="19" s="1"/>
  <c r="C3620" i="19" s="1"/>
  <c r="C3632" i="19" s="1"/>
  <c r="C3644" i="19" s="1"/>
  <c r="C3656" i="19" s="1"/>
  <c r="C3668" i="19" s="1"/>
  <c r="C3680" i="19" s="1"/>
  <c r="C3692" i="19" s="1"/>
  <c r="C3704" i="19" s="1"/>
  <c r="C3716" i="19" s="1"/>
  <c r="C3728" i="19" s="1"/>
  <c r="C3740" i="19" s="1"/>
  <c r="C3752" i="19" s="1"/>
  <c r="C3764" i="19" s="1"/>
  <c r="C3776" i="19" s="1"/>
  <c r="C3788" i="19" s="1"/>
  <c r="C3800" i="19" s="1"/>
  <c r="C3812" i="19" s="1"/>
  <c r="C3824" i="19" s="1"/>
  <c r="C3836" i="19" s="1"/>
  <c r="C3848" i="19" s="1"/>
  <c r="C3860" i="19" s="1"/>
  <c r="C3872" i="19" s="1"/>
  <c r="C3884" i="19" s="1"/>
  <c r="C3896" i="19" s="1"/>
  <c r="C3908" i="19" s="1"/>
  <c r="C3920" i="19" s="1"/>
  <c r="C3932" i="19" s="1"/>
  <c r="C3944" i="19" s="1"/>
  <c r="C3956" i="19" s="1"/>
  <c r="C3968" i="19" s="1"/>
  <c r="C3980" i="19" s="1"/>
  <c r="C3992" i="19" s="1"/>
  <c r="C4004" i="19" s="1"/>
  <c r="C4016" i="19" s="1"/>
  <c r="C4028" i="19" s="1"/>
  <c r="C4040" i="19" s="1"/>
  <c r="C4052" i="19" s="1"/>
  <c r="C4064" i="19" s="1"/>
  <c r="C4076" i="19" s="1"/>
  <c r="C4088" i="19" s="1"/>
  <c r="C4100" i="19" s="1"/>
  <c r="C4112" i="19" s="1"/>
  <c r="C4124" i="19" s="1"/>
  <c r="C4136" i="19" s="1"/>
  <c r="C4148" i="19" s="1"/>
  <c r="C4160" i="19" s="1"/>
  <c r="C4172" i="19" s="1"/>
  <c r="C4184" i="19" s="1"/>
  <c r="C4196" i="19" s="1"/>
  <c r="C4208" i="19" s="1"/>
  <c r="C4220" i="19" s="1"/>
  <c r="C4232" i="19" s="1"/>
  <c r="C4244" i="19" s="1"/>
  <c r="C4256" i="19" s="1"/>
  <c r="C4268" i="19" s="1"/>
  <c r="C4280" i="19" s="1"/>
  <c r="C4292" i="19" s="1"/>
  <c r="C4304" i="19" s="1"/>
  <c r="C4316" i="19" s="1"/>
  <c r="C4328" i="19" s="1"/>
  <c r="C4340" i="19" s="1"/>
  <c r="C4352" i="19" s="1"/>
  <c r="C4364" i="19" s="1"/>
  <c r="C4376" i="19" s="1"/>
  <c r="C4388" i="19" s="1"/>
  <c r="C4400" i="19" s="1"/>
  <c r="C4412" i="19" s="1"/>
  <c r="C4424" i="19" s="1"/>
  <c r="C4436" i="19" s="1"/>
  <c r="C4448" i="19" s="1"/>
  <c r="C4460" i="19" s="1"/>
  <c r="C4472" i="19" s="1"/>
  <c r="C4484" i="19" s="1"/>
  <c r="C4496" i="19" s="1"/>
  <c r="C4508" i="19" s="1"/>
  <c r="C4520" i="19" s="1"/>
  <c r="C4532" i="19" s="1"/>
  <c r="C4544" i="19" s="1"/>
  <c r="C4556" i="19" s="1"/>
  <c r="C4568" i="19" s="1"/>
  <c r="C4580" i="19" s="1"/>
  <c r="C4592" i="19" s="1"/>
  <c r="C4604" i="19" s="1"/>
  <c r="C4616" i="19" s="1"/>
  <c r="C4628" i="19" s="1"/>
  <c r="C4640" i="19" s="1"/>
  <c r="C4652" i="19" s="1"/>
  <c r="C4664" i="19" s="1"/>
  <c r="C4676" i="19" s="1"/>
  <c r="C4688" i="19" s="1"/>
  <c r="C4700" i="19" s="1"/>
  <c r="C4712" i="19" s="1"/>
  <c r="C4724" i="19" s="1"/>
  <c r="C4736" i="19" s="1"/>
  <c r="C4748" i="19" s="1"/>
  <c r="C4760" i="19" s="1"/>
  <c r="C4772" i="19" s="1"/>
  <c r="C4784" i="19" s="1"/>
  <c r="C4796" i="19" s="1"/>
  <c r="C4808" i="19" s="1"/>
  <c r="C4820" i="19" s="1"/>
  <c r="C4832" i="19" s="1"/>
  <c r="C4844" i="19" s="1"/>
  <c r="C4856" i="19" s="1"/>
  <c r="C4868" i="19" s="1"/>
  <c r="C4880" i="19" s="1"/>
  <c r="C4892" i="19" s="1"/>
  <c r="C4904" i="19" s="1"/>
  <c r="C4916" i="19" s="1"/>
  <c r="C4928" i="19" s="1"/>
  <c r="C4940" i="19" s="1"/>
  <c r="C4952" i="19" s="1"/>
  <c r="C4964" i="19" s="1"/>
  <c r="C4976" i="19" s="1"/>
  <c r="C4988" i="19" s="1"/>
  <c r="C5000" i="19" s="1"/>
  <c r="C5012" i="19" s="1"/>
  <c r="C5024" i="19" s="1"/>
  <c r="C5036" i="19" s="1"/>
  <c r="C5048" i="19" s="1"/>
  <c r="C5060" i="19" s="1"/>
  <c r="C5072" i="19" s="1"/>
  <c r="C5084" i="19" s="1"/>
  <c r="C5096" i="19" s="1"/>
  <c r="C5108" i="19" s="1"/>
  <c r="C5120" i="19" s="1"/>
  <c r="C5132" i="19" s="1"/>
  <c r="C5144" i="19" s="1"/>
  <c r="C5156" i="19" s="1"/>
  <c r="C5168" i="19" s="1"/>
  <c r="C5180" i="19" s="1"/>
  <c r="C5192" i="19" s="1"/>
  <c r="C5204" i="19" s="1"/>
  <c r="C5216" i="19" s="1"/>
  <c r="C5228" i="19" s="1"/>
  <c r="C5240" i="19" s="1"/>
  <c r="C5252" i="19" s="1"/>
  <c r="C5264" i="19" s="1"/>
  <c r="C5276" i="19" s="1"/>
  <c r="C5288" i="19" s="1"/>
  <c r="C5300" i="19" s="1"/>
  <c r="C5312" i="19" s="1"/>
  <c r="C5324" i="19" s="1"/>
  <c r="C5336" i="19" s="1"/>
  <c r="C5348" i="19" s="1"/>
  <c r="C5360" i="19" s="1"/>
  <c r="C5372" i="19" s="1"/>
  <c r="C5384" i="19" s="1"/>
  <c r="C5396" i="19" s="1"/>
  <c r="C5408" i="19" s="1"/>
  <c r="C5420" i="19" s="1"/>
  <c r="C5432" i="19" s="1"/>
  <c r="C5444" i="19" s="1"/>
  <c r="C5456" i="19" s="1"/>
  <c r="C5468" i="19" s="1"/>
  <c r="C5480" i="19" s="1"/>
  <c r="C5492" i="19" s="1"/>
  <c r="C5504" i="19" s="1"/>
  <c r="C5516" i="19" s="1"/>
  <c r="C5528" i="19" s="1"/>
  <c r="C5540" i="19" s="1"/>
  <c r="C5552" i="19" s="1"/>
  <c r="C5564" i="19" s="1"/>
  <c r="C5576" i="19" s="1"/>
  <c r="C5588" i="19" s="1"/>
  <c r="C5600" i="19" s="1"/>
  <c r="C5612" i="19" s="1"/>
  <c r="C5624" i="19" s="1"/>
  <c r="C5636" i="19" s="1"/>
  <c r="C5648" i="19" s="1"/>
  <c r="C5660" i="19" s="1"/>
  <c r="C5672" i="19" s="1"/>
  <c r="C5684" i="19" s="1"/>
  <c r="C5696" i="19" s="1"/>
  <c r="C5708" i="19" s="1"/>
  <c r="C5720" i="19" s="1"/>
  <c r="C5732" i="19" s="1"/>
  <c r="C5744" i="19" s="1"/>
  <c r="C5756" i="19" s="1"/>
  <c r="C5768" i="19" s="1"/>
  <c r="C5780" i="19" s="1"/>
  <c r="C5792" i="19" s="1"/>
  <c r="C5804" i="19" s="1"/>
  <c r="C5816" i="19" s="1"/>
  <c r="C5828" i="19" s="1"/>
  <c r="C5840" i="19" s="1"/>
  <c r="C5852" i="19" s="1"/>
  <c r="C5864" i="19" s="1"/>
  <c r="C5876" i="19" s="1"/>
  <c r="C5888" i="19" s="1"/>
  <c r="C5900" i="19" s="1"/>
  <c r="C5912" i="19" s="1"/>
  <c r="C5924" i="19" s="1"/>
  <c r="C5936" i="19" s="1"/>
  <c r="C5948" i="19" s="1"/>
  <c r="C5960" i="19" s="1"/>
  <c r="C5972" i="19" s="1"/>
  <c r="C5984" i="19" s="1"/>
  <c r="C5996" i="19" s="1"/>
  <c r="C6008" i="19" s="1"/>
  <c r="C6020" i="19" s="1"/>
  <c r="C6032" i="19" s="1"/>
  <c r="C6044" i="19" s="1"/>
  <c r="C6056" i="19" s="1"/>
  <c r="C6068" i="19" s="1"/>
  <c r="C6080" i="19" s="1"/>
  <c r="C6092" i="19" s="1"/>
  <c r="C6104" i="19" s="1"/>
  <c r="C6116" i="19" s="1"/>
  <c r="D8" i="19"/>
  <c r="B115" i="19"/>
  <c r="B93" i="19"/>
  <c r="B71" i="19"/>
  <c r="B60" i="19"/>
  <c r="B49" i="19"/>
  <c r="D54" i="19"/>
  <c r="B137" i="19"/>
  <c r="B126" i="19"/>
  <c r="D77" i="19"/>
  <c r="D123" i="19"/>
  <c r="A182" i="19"/>
  <c r="D146" i="19"/>
  <c r="D100" i="19"/>
  <c r="B82" i="19"/>
  <c r="B148" i="19"/>
  <c r="E126" i="19" l="1"/>
  <c r="E137" i="19"/>
  <c r="E82" i="19"/>
  <c r="E104" i="19"/>
  <c r="E159" i="19"/>
  <c r="E115" i="19"/>
  <c r="E148" i="19"/>
  <c r="E49" i="19"/>
  <c r="E60" i="19"/>
  <c r="E71" i="19"/>
  <c r="E93" i="19"/>
  <c r="D158" i="19"/>
  <c r="B61" i="19"/>
  <c r="B149" i="19"/>
  <c r="B171" i="19"/>
  <c r="B127" i="19"/>
  <c r="A194" i="19"/>
  <c r="B138" i="19"/>
  <c r="B72" i="19"/>
  <c r="B160" i="19"/>
  <c r="C9" i="19"/>
  <c r="D20" i="19"/>
  <c r="B83" i="19"/>
  <c r="D135" i="19"/>
  <c r="D66" i="19"/>
  <c r="B94" i="19"/>
  <c r="B105" i="19"/>
  <c r="D112" i="19"/>
  <c r="B116" i="19"/>
  <c r="D89" i="19"/>
  <c r="D43" i="19"/>
  <c r="E72" i="19" l="1"/>
  <c r="E94" i="19"/>
  <c r="E138" i="19"/>
  <c r="E127" i="19"/>
  <c r="E105" i="19"/>
  <c r="E83" i="19"/>
  <c r="E171" i="19"/>
  <c r="E149" i="19"/>
  <c r="E116" i="19"/>
  <c r="E61" i="19"/>
  <c r="E160" i="19"/>
  <c r="D147" i="19"/>
  <c r="B73" i="19"/>
  <c r="D55" i="19"/>
  <c r="B84" i="19"/>
  <c r="D124" i="19"/>
  <c r="B172" i="19"/>
  <c r="B106" i="19"/>
  <c r="B139" i="19"/>
  <c r="B150" i="19"/>
  <c r="D101" i="19"/>
  <c r="B95" i="19"/>
  <c r="D32" i="19"/>
  <c r="B183" i="19"/>
  <c r="C21" i="19"/>
  <c r="C33" i="19" s="1"/>
  <c r="C45" i="19" s="1"/>
  <c r="C57" i="19" s="1"/>
  <c r="C69" i="19" s="1"/>
  <c r="C81" i="19" s="1"/>
  <c r="C93" i="19" s="1"/>
  <c r="C105" i="19" s="1"/>
  <c r="C117" i="19" s="1"/>
  <c r="C129" i="19" s="1"/>
  <c r="C141" i="19" s="1"/>
  <c r="C153" i="19" s="1"/>
  <c r="C165" i="19" s="1"/>
  <c r="C177" i="19" s="1"/>
  <c r="C189" i="19" s="1"/>
  <c r="C201" i="19" s="1"/>
  <c r="C213" i="19" s="1"/>
  <c r="C225" i="19" s="1"/>
  <c r="C237" i="19" s="1"/>
  <c r="C249" i="19" s="1"/>
  <c r="C261" i="19" s="1"/>
  <c r="C273" i="19" s="1"/>
  <c r="C285" i="19" s="1"/>
  <c r="C297" i="19" s="1"/>
  <c r="C309" i="19" s="1"/>
  <c r="C321" i="19" s="1"/>
  <c r="C333" i="19" s="1"/>
  <c r="C345" i="19" s="1"/>
  <c r="C357" i="19" s="1"/>
  <c r="C369" i="19" s="1"/>
  <c r="C381" i="19" s="1"/>
  <c r="C393" i="19" s="1"/>
  <c r="C405" i="19" s="1"/>
  <c r="C417" i="19" s="1"/>
  <c r="C429" i="19" s="1"/>
  <c r="C441" i="19" s="1"/>
  <c r="C453" i="19" s="1"/>
  <c r="C465" i="19" s="1"/>
  <c r="C477" i="19" s="1"/>
  <c r="C489" i="19" s="1"/>
  <c r="C501" i="19" s="1"/>
  <c r="C513" i="19" s="1"/>
  <c r="C525" i="19" s="1"/>
  <c r="C537" i="19" s="1"/>
  <c r="C549" i="19" s="1"/>
  <c r="C561" i="19" s="1"/>
  <c r="C573" i="19" s="1"/>
  <c r="C585" i="19" s="1"/>
  <c r="C597" i="19" s="1"/>
  <c r="C609" i="19" s="1"/>
  <c r="C621" i="19" s="1"/>
  <c r="C633" i="19" s="1"/>
  <c r="C645" i="19" s="1"/>
  <c r="C657" i="19" s="1"/>
  <c r="C669" i="19" s="1"/>
  <c r="C681" i="19" s="1"/>
  <c r="C693" i="19" s="1"/>
  <c r="C705" i="19" s="1"/>
  <c r="C717" i="19" s="1"/>
  <c r="C729" i="19" s="1"/>
  <c r="C741" i="19" s="1"/>
  <c r="C753" i="19" s="1"/>
  <c r="C765" i="19" s="1"/>
  <c r="C777" i="19" s="1"/>
  <c r="C789" i="19" s="1"/>
  <c r="C801" i="19" s="1"/>
  <c r="C813" i="19" s="1"/>
  <c r="C825" i="19" s="1"/>
  <c r="C837" i="19" s="1"/>
  <c r="C849" i="19" s="1"/>
  <c r="C861" i="19" s="1"/>
  <c r="C873" i="19" s="1"/>
  <c r="C885" i="19" s="1"/>
  <c r="C897" i="19" s="1"/>
  <c r="C909" i="19" s="1"/>
  <c r="C921" i="19" s="1"/>
  <c r="C933" i="19" s="1"/>
  <c r="C945" i="19" s="1"/>
  <c r="C957" i="19" s="1"/>
  <c r="C969" i="19" s="1"/>
  <c r="C981" i="19" s="1"/>
  <c r="C993" i="19" s="1"/>
  <c r="C1005" i="19" s="1"/>
  <c r="C1017" i="19" s="1"/>
  <c r="C1029" i="19" s="1"/>
  <c r="C1041" i="19" s="1"/>
  <c r="C1053" i="19" s="1"/>
  <c r="C1065" i="19" s="1"/>
  <c r="C1077" i="19" s="1"/>
  <c r="C1089" i="19" s="1"/>
  <c r="C1101" i="19" s="1"/>
  <c r="C1113" i="19" s="1"/>
  <c r="C1125" i="19" s="1"/>
  <c r="C1137" i="19" s="1"/>
  <c r="C1149" i="19" s="1"/>
  <c r="C1161" i="19" s="1"/>
  <c r="C1173" i="19" s="1"/>
  <c r="C1185" i="19" s="1"/>
  <c r="C1197" i="19" s="1"/>
  <c r="C1209" i="19" s="1"/>
  <c r="C1221" i="19" s="1"/>
  <c r="C1233" i="19" s="1"/>
  <c r="C1245" i="19" s="1"/>
  <c r="C1257" i="19" s="1"/>
  <c r="C1269" i="19" s="1"/>
  <c r="C1281" i="19" s="1"/>
  <c r="C1293" i="19" s="1"/>
  <c r="C1305" i="19" s="1"/>
  <c r="C1317" i="19" s="1"/>
  <c r="C1329" i="19" s="1"/>
  <c r="C1341" i="19" s="1"/>
  <c r="C1353" i="19" s="1"/>
  <c r="C1365" i="19" s="1"/>
  <c r="C1377" i="19" s="1"/>
  <c r="C1389" i="19" s="1"/>
  <c r="C1401" i="19" s="1"/>
  <c r="C1413" i="19" s="1"/>
  <c r="C1425" i="19" s="1"/>
  <c r="C1437" i="19" s="1"/>
  <c r="C1449" i="19" s="1"/>
  <c r="C1461" i="19" s="1"/>
  <c r="C1473" i="19" s="1"/>
  <c r="C1485" i="19" s="1"/>
  <c r="C1497" i="19" s="1"/>
  <c r="C1509" i="19" s="1"/>
  <c r="C1521" i="19" s="1"/>
  <c r="C1533" i="19" s="1"/>
  <c r="C1545" i="19" s="1"/>
  <c r="C1557" i="19" s="1"/>
  <c r="C1569" i="19" s="1"/>
  <c r="C1581" i="19" s="1"/>
  <c r="C1593" i="19" s="1"/>
  <c r="C1605" i="19" s="1"/>
  <c r="C1617" i="19" s="1"/>
  <c r="C1629" i="19" s="1"/>
  <c r="C1641" i="19" s="1"/>
  <c r="C1653" i="19" s="1"/>
  <c r="C1665" i="19" s="1"/>
  <c r="C1677" i="19" s="1"/>
  <c r="C1689" i="19" s="1"/>
  <c r="C1701" i="19" s="1"/>
  <c r="C1713" i="19" s="1"/>
  <c r="C1725" i="19" s="1"/>
  <c r="C1737" i="19" s="1"/>
  <c r="C1749" i="19" s="1"/>
  <c r="C1761" i="19" s="1"/>
  <c r="C1773" i="19" s="1"/>
  <c r="C1785" i="19" s="1"/>
  <c r="C1797" i="19" s="1"/>
  <c r="C1809" i="19" s="1"/>
  <c r="C1821" i="19" s="1"/>
  <c r="C1833" i="19" s="1"/>
  <c r="C1845" i="19" s="1"/>
  <c r="C1857" i="19" s="1"/>
  <c r="C1869" i="19" s="1"/>
  <c r="C1881" i="19" s="1"/>
  <c r="C1893" i="19" s="1"/>
  <c r="C1905" i="19" s="1"/>
  <c r="C1917" i="19" s="1"/>
  <c r="C1929" i="19" s="1"/>
  <c r="C1941" i="19" s="1"/>
  <c r="C1953" i="19" s="1"/>
  <c r="C1965" i="19" s="1"/>
  <c r="C1977" i="19" s="1"/>
  <c r="C1989" i="19" s="1"/>
  <c r="C2001" i="19" s="1"/>
  <c r="C2013" i="19" s="1"/>
  <c r="C2025" i="19" s="1"/>
  <c r="C2037" i="19" s="1"/>
  <c r="C2049" i="19" s="1"/>
  <c r="C2061" i="19" s="1"/>
  <c r="C2073" i="19" s="1"/>
  <c r="C2085" i="19" s="1"/>
  <c r="C2097" i="19" s="1"/>
  <c r="C2109" i="19" s="1"/>
  <c r="C2121" i="19" s="1"/>
  <c r="C2133" i="19" s="1"/>
  <c r="C2145" i="19" s="1"/>
  <c r="C2157" i="19" s="1"/>
  <c r="C2169" i="19" s="1"/>
  <c r="C2181" i="19" s="1"/>
  <c r="C2193" i="19" s="1"/>
  <c r="C2205" i="19" s="1"/>
  <c r="C2217" i="19" s="1"/>
  <c r="C2229" i="19" s="1"/>
  <c r="C2241" i="19" s="1"/>
  <c r="C2253" i="19" s="1"/>
  <c r="C2265" i="19" s="1"/>
  <c r="C2277" i="19" s="1"/>
  <c r="C2289" i="19" s="1"/>
  <c r="C2301" i="19" s="1"/>
  <c r="C2313" i="19" s="1"/>
  <c r="C2325" i="19" s="1"/>
  <c r="C2337" i="19" s="1"/>
  <c r="C2349" i="19" s="1"/>
  <c r="C2361" i="19" s="1"/>
  <c r="C2373" i="19" s="1"/>
  <c r="C2385" i="19" s="1"/>
  <c r="C2397" i="19" s="1"/>
  <c r="C2409" i="19" s="1"/>
  <c r="C2421" i="19" s="1"/>
  <c r="C2433" i="19" s="1"/>
  <c r="C2445" i="19" s="1"/>
  <c r="C2457" i="19" s="1"/>
  <c r="C2469" i="19" s="1"/>
  <c r="C2481" i="19" s="1"/>
  <c r="C2493" i="19" s="1"/>
  <c r="C2505" i="19" s="1"/>
  <c r="C2517" i="19" s="1"/>
  <c r="C2529" i="19" s="1"/>
  <c r="C2541" i="19" s="1"/>
  <c r="C2553" i="19" s="1"/>
  <c r="C2565" i="19" s="1"/>
  <c r="C2577" i="19" s="1"/>
  <c r="C2589" i="19" s="1"/>
  <c r="C2601" i="19" s="1"/>
  <c r="C2613" i="19" s="1"/>
  <c r="C2625" i="19" s="1"/>
  <c r="C2637" i="19" s="1"/>
  <c r="C2649" i="19" s="1"/>
  <c r="C2661" i="19" s="1"/>
  <c r="C2673" i="19" s="1"/>
  <c r="C2685" i="19" s="1"/>
  <c r="C2697" i="19" s="1"/>
  <c r="C2709" i="19" s="1"/>
  <c r="C2721" i="19" s="1"/>
  <c r="C2733" i="19" s="1"/>
  <c r="C2745" i="19" s="1"/>
  <c r="C2757" i="19" s="1"/>
  <c r="C2769" i="19" s="1"/>
  <c r="C2781" i="19" s="1"/>
  <c r="C2793" i="19" s="1"/>
  <c r="C2805" i="19" s="1"/>
  <c r="C2817" i="19" s="1"/>
  <c r="C2829" i="19" s="1"/>
  <c r="C2841" i="19" s="1"/>
  <c r="C2853" i="19" s="1"/>
  <c r="C2865" i="19" s="1"/>
  <c r="C2877" i="19" s="1"/>
  <c r="C2889" i="19" s="1"/>
  <c r="C2901" i="19" s="1"/>
  <c r="C2913" i="19" s="1"/>
  <c r="C2925" i="19" s="1"/>
  <c r="C2937" i="19" s="1"/>
  <c r="C2949" i="19" s="1"/>
  <c r="C2961" i="19" s="1"/>
  <c r="C2973" i="19" s="1"/>
  <c r="C2985" i="19" s="1"/>
  <c r="C2997" i="19" s="1"/>
  <c r="C3009" i="19" s="1"/>
  <c r="C3021" i="19" s="1"/>
  <c r="C3033" i="19" s="1"/>
  <c r="C3045" i="19" s="1"/>
  <c r="C3057" i="19" s="1"/>
  <c r="C3069" i="19" s="1"/>
  <c r="C3081" i="19" s="1"/>
  <c r="C3093" i="19" s="1"/>
  <c r="C3105" i="19" s="1"/>
  <c r="C3117" i="19" s="1"/>
  <c r="C3129" i="19" s="1"/>
  <c r="C3141" i="19" s="1"/>
  <c r="C3153" i="19" s="1"/>
  <c r="C3165" i="19" s="1"/>
  <c r="C3177" i="19" s="1"/>
  <c r="C3189" i="19" s="1"/>
  <c r="C3201" i="19" s="1"/>
  <c r="C3213" i="19" s="1"/>
  <c r="C3225" i="19" s="1"/>
  <c r="C3237" i="19" s="1"/>
  <c r="C3249" i="19" s="1"/>
  <c r="C3261" i="19" s="1"/>
  <c r="C3273" i="19" s="1"/>
  <c r="C3285" i="19" s="1"/>
  <c r="C3297" i="19" s="1"/>
  <c r="C3309" i="19" s="1"/>
  <c r="C3321" i="19" s="1"/>
  <c r="C3333" i="19" s="1"/>
  <c r="C3345" i="19" s="1"/>
  <c r="C3357" i="19" s="1"/>
  <c r="C3369" i="19" s="1"/>
  <c r="C3381" i="19" s="1"/>
  <c r="C3393" i="19" s="1"/>
  <c r="C3405" i="19" s="1"/>
  <c r="C3417" i="19" s="1"/>
  <c r="C3429" i="19" s="1"/>
  <c r="C3441" i="19" s="1"/>
  <c r="C3453" i="19" s="1"/>
  <c r="C3465" i="19" s="1"/>
  <c r="C3477" i="19" s="1"/>
  <c r="C3489" i="19" s="1"/>
  <c r="C3501" i="19" s="1"/>
  <c r="C3513" i="19" s="1"/>
  <c r="C3525" i="19" s="1"/>
  <c r="C3537" i="19" s="1"/>
  <c r="C3549" i="19" s="1"/>
  <c r="C3561" i="19" s="1"/>
  <c r="C3573" i="19" s="1"/>
  <c r="C3585" i="19" s="1"/>
  <c r="C3597" i="19" s="1"/>
  <c r="C3609" i="19" s="1"/>
  <c r="C3621" i="19" s="1"/>
  <c r="C3633" i="19" s="1"/>
  <c r="C3645" i="19" s="1"/>
  <c r="C3657" i="19" s="1"/>
  <c r="C3669" i="19" s="1"/>
  <c r="C3681" i="19" s="1"/>
  <c r="C3693" i="19" s="1"/>
  <c r="C3705" i="19" s="1"/>
  <c r="C3717" i="19" s="1"/>
  <c r="C3729" i="19" s="1"/>
  <c r="C3741" i="19" s="1"/>
  <c r="C3753" i="19" s="1"/>
  <c r="C3765" i="19" s="1"/>
  <c r="C3777" i="19" s="1"/>
  <c r="C3789" i="19" s="1"/>
  <c r="C3801" i="19" s="1"/>
  <c r="C3813" i="19" s="1"/>
  <c r="C3825" i="19" s="1"/>
  <c r="C3837" i="19" s="1"/>
  <c r="C3849" i="19" s="1"/>
  <c r="C3861" i="19" s="1"/>
  <c r="C3873" i="19" s="1"/>
  <c r="C3885" i="19" s="1"/>
  <c r="C3897" i="19" s="1"/>
  <c r="C3909" i="19" s="1"/>
  <c r="C3921" i="19" s="1"/>
  <c r="C3933" i="19" s="1"/>
  <c r="C3945" i="19" s="1"/>
  <c r="C3957" i="19" s="1"/>
  <c r="C3969" i="19" s="1"/>
  <c r="C3981" i="19" s="1"/>
  <c r="C3993" i="19" s="1"/>
  <c r="C4005" i="19" s="1"/>
  <c r="C4017" i="19" s="1"/>
  <c r="C4029" i="19" s="1"/>
  <c r="C4041" i="19" s="1"/>
  <c r="C4053" i="19" s="1"/>
  <c r="C4065" i="19" s="1"/>
  <c r="C4077" i="19" s="1"/>
  <c r="C4089" i="19" s="1"/>
  <c r="C4101" i="19" s="1"/>
  <c r="C4113" i="19" s="1"/>
  <c r="C4125" i="19" s="1"/>
  <c r="C4137" i="19" s="1"/>
  <c r="C4149" i="19" s="1"/>
  <c r="C4161" i="19" s="1"/>
  <c r="C4173" i="19" s="1"/>
  <c r="C4185" i="19" s="1"/>
  <c r="C4197" i="19" s="1"/>
  <c r="C4209" i="19" s="1"/>
  <c r="C4221" i="19" s="1"/>
  <c r="C4233" i="19" s="1"/>
  <c r="C4245" i="19" s="1"/>
  <c r="C4257" i="19" s="1"/>
  <c r="C4269" i="19" s="1"/>
  <c r="C4281" i="19" s="1"/>
  <c r="C4293" i="19" s="1"/>
  <c r="C4305" i="19" s="1"/>
  <c r="C4317" i="19" s="1"/>
  <c r="C4329" i="19" s="1"/>
  <c r="C4341" i="19" s="1"/>
  <c r="C4353" i="19" s="1"/>
  <c r="C4365" i="19" s="1"/>
  <c r="C4377" i="19" s="1"/>
  <c r="C4389" i="19" s="1"/>
  <c r="C4401" i="19" s="1"/>
  <c r="C4413" i="19" s="1"/>
  <c r="C4425" i="19" s="1"/>
  <c r="C4437" i="19" s="1"/>
  <c r="C4449" i="19" s="1"/>
  <c r="C4461" i="19" s="1"/>
  <c r="C4473" i="19" s="1"/>
  <c r="C4485" i="19" s="1"/>
  <c r="C4497" i="19" s="1"/>
  <c r="C4509" i="19" s="1"/>
  <c r="C4521" i="19" s="1"/>
  <c r="C4533" i="19" s="1"/>
  <c r="C4545" i="19" s="1"/>
  <c r="C4557" i="19" s="1"/>
  <c r="C4569" i="19" s="1"/>
  <c r="C4581" i="19" s="1"/>
  <c r="C4593" i="19" s="1"/>
  <c r="C4605" i="19" s="1"/>
  <c r="C4617" i="19" s="1"/>
  <c r="C4629" i="19" s="1"/>
  <c r="C4641" i="19" s="1"/>
  <c r="C4653" i="19" s="1"/>
  <c r="C4665" i="19" s="1"/>
  <c r="C4677" i="19" s="1"/>
  <c r="C4689" i="19" s="1"/>
  <c r="C4701" i="19" s="1"/>
  <c r="C4713" i="19" s="1"/>
  <c r="C4725" i="19" s="1"/>
  <c r="C4737" i="19" s="1"/>
  <c r="C4749" i="19" s="1"/>
  <c r="C4761" i="19" s="1"/>
  <c r="C4773" i="19" s="1"/>
  <c r="C4785" i="19" s="1"/>
  <c r="C4797" i="19" s="1"/>
  <c r="C4809" i="19" s="1"/>
  <c r="C4821" i="19" s="1"/>
  <c r="C4833" i="19" s="1"/>
  <c r="C4845" i="19" s="1"/>
  <c r="C4857" i="19" s="1"/>
  <c r="C4869" i="19" s="1"/>
  <c r="C4881" i="19" s="1"/>
  <c r="C4893" i="19" s="1"/>
  <c r="C4905" i="19" s="1"/>
  <c r="C4917" i="19" s="1"/>
  <c r="C4929" i="19" s="1"/>
  <c r="C4941" i="19" s="1"/>
  <c r="C4953" i="19" s="1"/>
  <c r="C4965" i="19" s="1"/>
  <c r="C4977" i="19" s="1"/>
  <c r="C4989" i="19" s="1"/>
  <c r="C5001" i="19" s="1"/>
  <c r="C5013" i="19" s="1"/>
  <c r="C5025" i="19" s="1"/>
  <c r="C5037" i="19" s="1"/>
  <c r="C5049" i="19" s="1"/>
  <c r="C5061" i="19" s="1"/>
  <c r="C5073" i="19" s="1"/>
  <c r="C5085" i="19" s="1"/>
  <c r="C5097" i="19" s="1"/>
  <c r="C5109" i="19" s="1"/>
  <c r="C5121" i="19" s="1"/>
  <c r="C5133" i="19" s="1"/>
  <c r="C5145" i="19" s="1"/>
  <c r="C5157" i="19" s="1"/>
  <c r="C5169" i="19" s="1"/>
  <c r="C5181" i="19" s="1"/>
  <c r="C5193" i="19" s="1"/>
  <c r="C5205" i="19" s="1"/>
  <c r="C5217" i="19" s="1"/>
  <c r="C5229" i="19" s="1"/>
  <c r="C5241" i="19" s="1"/>
  <c r="C5253" i="19" s="1"/>
  <c r="C5265" i="19" s="1"/>
  <c r="C5277" i="19" s="1"/>
  <c r="C5289" i="19" s="1"/>
  <c r="C5301" i="19" s="1"/>
  <c r="C5313" i="19" s="1"/>
  <c r="C5325" i="19" s="1"/>
  <c r="C5337" i="19" s="1"/>
  <c r="C5349" i="19" s="1"/>
  <c r="C5361" i="19" s="1"/>
  <c r="C5373" i="19" s="1"/>
  <c r="C5385" i="19" s="1"/>
  <c r="C5397" i="19" s="1"/>
  <c r="C5409" i="19" s="1"/>
  <c r="C5421" i="19" s="1"/>
  <c r="C5433" i="19" s="1"/>
  <c r="C5445" i="19" s="1"/>
  <c r="C5457" i="19" s="1"/>
  <c r="C5469" i="19" s="1"/>
  <c r="C5481" i="19" s="1"/>
  <c r="C5493" i="19" s="1"/>
  <c r="C5505" i="19" s="1"/>
  <c r="C5517" i="19" s="1"/>
  <c r="C5529" i="19" s="1"/>
  <c r="C5541" i="19" s="1"/>
  <c r="C5553" i="19" s="1"/>
  <c r="C5565" i="19" s="1"/>
  <c r="C5577" i="19" s="1"/>
  <c r="C5589" i="19" s="1"/>
  <c r="C5601" i="19" s="1"/>
  <c r="C5613" i="19" s="1"/>
  <c r="C5625" i="19" s="1"/>
  <c r="C5637" i="19" s="1"/>
  <c r="C5649" i="19" s="1"/>
  <c r="C5661" i="19" s="1"/>
  <c r="C5673" i="19" s="1"/>
  <c r="C5685" i="19" s="1"/>
  <c r="C5697" i="19" s="1"/>
  <c r="C5709" i="19" s="1"/>
  <c r="C5721" i="19" s="1"/>
  <c r="C5733" i="19" s="1"/>
  <c r="C5745" i="19" s="1"/>
  <c r="C5757" i="19" s="1"/>
  <c r="C5769" i="19" s="1"/>
  <c r="C5781" i="19" s="1"/>
  <c r="C5793" i="19" s="1"/>
  <c r="C5805" i="19" s="1"/>
  <c r="C5817" i="19" s="1"/>
  <c r="C5829" i="19" s="1"/>
  <c r="C5841" i="19" s="1"/>
  <c r="C5853" i="19" s="1"/>
  <c r="C5865" i="19" s="1"/>
  <c r="C5877" i="19" s="1"/>
  <c r="C5889" i="19" s="1"/>
  <c r="C5901" i="19" s="1"/>
  <c r="C5913" i="19" s="1"/>
  <c r="C5925" i="19" s="1"/>
  <c r="C5937" i="19" s="1"/>
  <c r="C5949" i="19" s="1"/>
  <c r="C5961" i="19" s="1"/>
  <c r="C5973" i="19" s="1"/>
  <c r="C5985" i="19" s="1"/>
  <c r="C5997" i="19" s="1"/>
  <c r="C6009" i="19" s="1"/>
  <c r="C6021" i="19" s="1"/>
  <c r="C6033" i="19" s="1"/>
  <c r="C6045" i="19" s="1"/>
  <c r="C6057" i="19" s="1"/>
  <c r="C6069" i="19" s="1"/>
  <c r="C6081" i="19" s="1"/>
  <c r="C6093" i="19" s="1"/>
  <c r="C6105" i="19" s="1"/>
  <c r="C6117" i="19" s="1"/>
  <c r="D9" i="19"/>
  <c r="A206" i="19"/>
  <c r="B117" i="19"/>
  <c r="D78" i="19"/>
  <c r="B161" i="19"/>
  <c r="B128" i="19"/>
  <c r="D170" i="19"/>
  <c r="E139" i="19" l="1"/>
  <c r="E106" i="19"/>
  <c r="E172" i="19"/>
  <c r="E183" i="19"/>
  <c r="E128" i="19"/>
  <c r="E84" i="19"/>
  <c r="E73" i="19"/>
  <c r="E161" i="19"/>
  <c r="E95" i="19"/>
  <c r="E117" i="19"/>
  <c r="E150" i="19"/>
  <c r="B129" i="19"/>
  <c r="D44" i="19"/>
  <c r="B140" i="19"/>
  <c r="B85" i="19"/>
  <c r="D182" i="19"/>
  <c r="B195" i="19"/>
  <c r="A218" i="19"/>
  <c r="B96" i="19"/>
  <c r="B107" i="19"/>
  <c r="D67" i="19"/>
  <c r="B162" i="19"/>
  <c r="C10" i="19"/>
  <c r="D21" i="19"/>
  <c r="D113" i="19"/>
  <c r="B173" i="19"/>
  <c r="D90" i="19"/>
  <c r="B118" i="19"/>
  <c r="B184" i="19"/>
  <c r="B151" i="19"/>
  <c r="D136" i="19"/>
  <c r="D159" i="19"/>
  <c r="E96" i="19" l="1"/>
  <c r="E173" i="19"/>
  <c r="E195" i="19"/>
  <c r="E85" i="19"/>
  <c r="E151" i="19"/>
  <c r="E162" i="19"/>
  <c r="E140" i="19"/>
  <c r="E184" i="19"/>
  <c r="E118" i="19"/>
  <c r="E107" i="19"/>
  <c r="E129" i="19"/>
  <c r="D33" i="19"/>
  <c r="D148" i="19"/>
  <c r="D102" i="19"/>
  <c r="C22" i="19"/>
  <c r="C34" i="19" s="1"/>
  <c r="C46" i="19" s="1"/>
  <c r="C58" i="19" s="1"/>
  <c r="C70" i="19" s="1"/>
  <c r="C82" i="19" s="1"/>
  <c r="C94" i="19" s="1"/>
  <c r="C106" i="19" s="1"/>
  <c r="C118" i="19" s="1"/>
  <c r="C130" i="19" s="1"/>
  <c r="C142" i="19" s="1"/>
  <c r="C154" i="19" s="1"/>
  <c r="C166" i="19" s="1"/>
  <c r="C178" i="19" s="1"/>
  <c r="C190" i="19" s="1"/>
  <c r="C202" i="19" s="1"/>
  <c r="C214" i="19" s="1"/>
  <c r="C226" i="19" s="1"/>
  <c r="C238" i="19" s="1"/>
  <c r="C250" i="19" s="1"/>
  <c r="C262" i="19" s="1"/>
  <c r="C274" i="19" s="1"/>
  <c r="C286" i="19" s="1"/>
  <c r="C298" i="19" s="1"/>
  <c r="C310" i="19" s="1"/>
  <c r="C322" i="19" s="1"/>
  <c r="C334" i="19" s="1"/>
  <c r="C346" i="19" s="1"/>
  <c r="C358" i="19" s="1"/>
  <c r="C370" i="19" s="1"/>
  <c r="C382" i="19" s="1"/>
  <c r="C394" i="19" s="1"/>
  <c r="C406" i="19" s="1"/>
  <c r="C418" i="19" s="1"/>
  <c r="C430" i="19" s="1"/>
  <c r="C442" i="19" s="1"/>
  <c r="C454" i="19" s="1"/>
  <c r="C466" i="19" s="1"/>
  <c r="C478" i="19" s="1"/>
  <c r="C490" i="19" s="1"/>
  <c r="C502" i="19" s="1"/>
  <c r="C514" i="19" s="1"/>
  <c r="C526" i="19" s="1"/>
  <c r="C538" i="19" s="1"/>
  <c r="C550" i="19" s="1"/>
  <c r="C562" i="19" s="1"/>
  <c r="C574" i="19" s="1"/>
  <c r="C586" i="19" s="1"/>
  <c r="C598" i="19" s="1"/>
  <c r="C610" i="19" s="1"/>
  <c r="C622" i="19" s="1"/>
  <c r="C634" i="19" s="1"/>
  <c r="C646" i="19" s="1"/>
  <c r="C658" i="19" s="1"/>
  <c r="C670" i="19" s="1"/>
  <c r="C682" i="19" s="1"/>
  <c r="C694" i="19" s="1"/>
  <c r="C706" i="19" s="1"/>
  <c r="C718" i="19" s="1"/>
  <c r="C730" i="19" s="1"/>
  <c r="C742" i="19" s="1"/>
  <c r="C754" i="19" s="1"/>
  <c r="C766" i="19" s="1"/>
  <c r="C778" i="19" s="1"/>
  <c r="C790" i="19" s="1"/>
  <c r="C802" i="19" s="1"/>
  <c r="C814" i="19" s="1"/>
  <c r="C826" i="19" s="1"/>
  <c r="C838" i="19" s="1"/>
  <c r="C850" i="19" s="1"/>
  <c r="C862" i="19" s="1"/>
  <c r="C874" i="19" s="1"/>
  <c r="C886" i="19" s="1"/>
  <c r="C898" i="19" s="1"/>
  <c r="C910" i="19" s="1"/>
  <c r="C922" i="19" s="1"/>
  <c r="C934" i="19" s="1"/>
  <c r="C946" i="19" s="1"/>
  <c r="C958" i="19" s="1"/>
  <c r="C970" i="19" s="1"/>
  <c r="C982" i="19" s="1"/>
  <c r="C994" i="19" s="1"/>
  <c r="C1006" i="19" s="1"/>
  <c r="C1018" i="19" s="1"/>
  <c r="C1030" i="19" s="1"/>
  <c r="C1042" i="19" s="1"/>
  <c r="C1054" i="19" s="1"/>
  <c r="C1066" i="19" s="1"/>
  <c r="C1078" i="19" s="1"/>
  <c r="C1090" i="19" s="1"/>
  <c r="C1102" i="19" s="1"/>
  <c r="C1114" i="19" s="1"/>
  <c r="C1126" i="19" s="1"/>
  <c r="C1138" i="19" s="1"/>
  <c r="C1150" i="19" s="1"/>
  <c r="C1162" i="19" s="1"/>
  <c r="C1174" i="19" s="1"/>
  <c r="C1186" i="19" s="1"/>
  <c r="C1198" i="19" s="1"/>
  <c r="C1210" i="19" s="1"/>
  <c r="C1222" i="19" s="1"/>
  <c r="C1234" i="19" s="1"/>
  <c r="C1246" i="19" s="1"/>
  <c r="C1258" i="19" s="1"/>
  <c r="C1270" i="19" s="1"/>
  <c r="C1282" i="19" s="1"/>
  <c r="C1294" i="19" s="1"/>
  <c r="C1306" i="19" s="1"/>
  <c r="C1318" i="19" s="1"/>
  <c r="C1330" i="19" s="1"/>
  <c r="C1342" i="19" s="1"/>
  <c r="C1354" i="19" s="1"/>
  <c r="C1366" i="19" s="1"/>
  <c r="C1378" i="19" s="1"/>
  <c r="C1390" i="19" s="1"/>
  <c r="C1402" i="19" s="1"/>
  <c r="C1414" i="19" s="1"/>
  <c r="C1426" i="19" s="1"/>
  <c r="C1438" i="19" s="1"/>
  <c r="C1450" i="19" s="1"/>
  <c r="C1462" i="19" s="1"/>
  <c r="C1474" i="19" s="1"/>
  <c r="C1486" i="19" s="1"/>
  <c r="C1498" i="19" s="1"/>
  <c r="C1510" i="19" s="1"/>
  <c r="C1522" i="19" s="1"/>
  <c r="C1534" i="19" s="1"/>
  <c r="C1546" i="19" s="1"/>
  <c r="C1558" i="19" s="1"/>
  <c r="C1570" i="19" s="1"/>
  <c r="C1582" i="19" s="1"/>
  <c r="C1594" i="19" s="1"/>
  <c r="C1606" i="19" s="1"/>
  <c r="C1618" i="19" s="1"/>
  <c r="C1630" i="19" s="1"/>
  <c r="C1642" i="19" s="1"/>
  <c r="C1654" i="19" s="1"/>
  <c r="C1666" i="19" s="1"/>
  <c r="C1678" i="19" s="1"/>
  <c r="C1690" i="19" s="1"/>
  <c r="C1702" i="19" s="1"/>
  <c r="C1714" i="19" s="1"/>
  <c r="C1726" i="19" s="1"/>
  <c r="C1738" i="19" s="1"/>
  <c r="C1750" i="19" s="1"/>
  <c r="C1762" i="19" s="1"/>
  <c r="C1774" i="19" s="1"/>
  <c r="C1786" i="19" s="1"/>
  <c r="C1798" i="19" s="1"/>
  <c r="C1810" i="19" s="1"/>
  <c r="C1822" i="19" s="1"/>
  <c r="C1834" i="19" s="1"/>
  <c r="C1846" i="19" s="1"/>
  <c r="C1858" i="19" s="1"/>
  <c r="C1870" i="19" s="1"/>
  <c r="C1882" i="19" s="1"/>
  <c r="C1894" i="19" s="1"/>
  <c r="C1906" i="19" s="1"/>
  <c r="C1918" i="19" s="1"/>
  <c r="C1930" i="19" s="1"/>
  <c r="C1942" i="19" s="1"/>
  <c r="C1954" i="19" s="1"/>
  <c r="C1966" i="19" s="1"/>
  <c r="C1978" i="19" s="1"/>
  <c r="C1990" i="19" s="1"/>
  <c r="C2002" i="19" s="1"/>
  <c r="C2014" i="19" s="1"/>
  <c r="C2026" i="19" s="1"/>
  <c r="C2038" i="19" s="1"/>
  <c r="C2050" i="19" s="1"/>
  <c r="C2062" i="19" s="1"/>
  <c r="C2074" i="19" s="1"/>
  <c r="C2086" i="19" s="1"/>
  <c r="C2098" i="19" s="1"/>
  <c r="C2110" i="19" s="1"/>
  <c r="C2122" i="19" s="1"/>
  <c r="C2134" i="19" s="1"/>
  <c r="C2146" i="19" s="1"/>
  <c r="C2158" i="19" s="1"/>
  <c r="C2170" i="19" s="1"/>
  <c r="C2182" i="19" s="1"/>
  <c r="C2194" i="19" s="1"/>
  <c r="C2206" i="19" s="1"/>
  <c r="C2218" i="19" s="1"/>
  <c r="C2230" i="19" s="1"/>
  <c r="C2242" i="19" s="1"/>
  <c r="C2254" i="19" s="1"/>
  <c r="C2266" i="19" s="1"/>
  <c r="C2278" i="19" s="1"/>
  <c r="C2290" i="19" s="1"/>
  <c r="C2302" i="19" s="1"/>
  <c r="C2314" i="19" s="1"/>
  <c r="C2326" i="19" s="1"/>
  <c r="C2338" i="19" s="1"/>
  <c r="C2350" i="19" s="1"/>
  <c r="C2362" i="19" s="1"/>
  <c r="C2374" i="19" s="1"/>
  <c r="C2386" i="19" s="1"/>
  <c r="C2398" i="19" s="1"/>
  <c r="C2410" i="19" s="1"/>
  <c r="C2422" i="19" s="1"/>
  <c r="C2434" i="19" s="1"/>
  <c r="C2446" i="19" s="1"/>
  <c r="C2458" i="19" s="1"/>
  <c r="C2470" i="19" s="1"/>
  <c r="C2482" i="19" s="1"/>
  <c r="C2494" i="19" s="1"/>
  <c r="C2506" i="19" s="1"/>
  <c r="C2518" i="19" s="1"/>
  <c r="C2530" i="19" s="1"/>
  <c r="C2542" i="19" s="1"/>
  <c r="C2554" i="19" s="1"/>
  <c r="C2566" i="19" s="1"/>
  <c r="C2578" i="19" s="1"/>
  <c r="C2590" i="19" s="1"/>
  <c r="C2602" i="19" s="1"/>
  <c r="C2614" i="19" s="1"/>
  <c r="C2626" i="19" s="1"/>
  <c r="C2638" i="19" s="1"/>
  <c r="C2650" i="19" s="1"/>
  <c r="C2662" i="19" s="1"/>
  <c r="C2674" i="19" s="1"/>
  <c r="C2686" i="19" s="1"/>
  <c r="C2698" i="19" s="1"/>
  <c r="C2710" i="19" s="1"/>
  <c r="C2722" i="19" s="1"/>
  <c r="C2734" i="19" s="1"/>
  <c r="C2746" i="19" s="1"/>
  <c r="C2758" i="19" s="1"/>
  <c r="C2770" i="19" s="1"/>
  <c r="C2782" i="19" s="1"/>
  <c r="C2794" i="19" s="1"/>
  <c r="C2806" i="19" s="1"/>
  <c r="C2818" i="19" s="1"/>
  <c r="C2830" i="19" s="1"/>
  <c r="C2842" i="19" s="1"/>
  <c r="C2854" i="19" s="1"/>
  <c r="C2866" i="19" s="1"/>
  <c r="C2878" i="19" s="1"/>
  <c r="C2890" i="19" s="1"/>
  <c r="C2902" i="19" s="1"/>
  <c r="C2914" i="19" s="1"/>
  <c r="C2926" i="19" s="1"/>
  <c r="C2938" i="19" s="1"/>
  <c r="C2950" i="19" s="1"/>
  <c r="C2962" i="19" s="1"/>
  <c r="C2974" i="19" s="1"/>
  <c r="C2986" i="19" s="1"/>
  <c r="C2998" i="19" s="1"/>
  <c r="C3010" i="19" s="1"/>
  <c r="C3022" i="19" s="1"/>
  <c r="C3034" i="19" s="1"/>
  <c r="C3046" i="19" s="1"/>
  <c r="C3058" i="19" s="1"/>
  <c r="C3070" i="19" s="1"/>
  <c r="C3082" i="19" s="1"/>
  <c r="C3094" i="19" s="1"/>
  <c r="C3106" i="19" s="1"/>
  <c r="C3118" i="19" s="1"/>
  <c r="C3130" i="19" s="1"/>
  <c r="C3142" i="19" s="1"/>
  <c r="C3154" i="19" s="1"/>
  <c r="C3166" i="19" s="1"/>
  <c r="C3178" i="19" s="1"/>
  <c r="C3190" i="19" s="1"/>
  <c r="C3202" i="19" s="1"/>
  <c r="C3214" i="19" s="1"/>
  <c r="C3226" i="19" s="1"/>
  <c r="C3238" i="19" s="1"/>
  <c r="C3250" i="19" s="1"/>
  <c r="C3262" i="19" s="1"/>
  <c r="C3274" i="19" s="1"/>
  <c r="C3286" i="19" s="1"/>
  <c r="C3298" i="19" s="1"/>
  <c r="C3310" i="19" s="1"/>
  <c r="C3322" i="19" s="1"/>
  <c r="C3334" i="19" s="1"/>
  <c r="C3346" i="19" s="1"/>
  <c r="C3358" i="19" s="1"/>
  <c r="C3370" i="19" s="1"/>
  <c r="C3382" i="19" s="1"/>
  <c r="C3394" i="19" s="1"/>
  <c r="C3406" i="19" s="1"/>
  <c r="C3418" i="19" s="1"/>
  <c r="C3430" i="19" s="1"/>
  <c r="C3442" i="19" s="1"/>
  <c r="C3454" i="19" s="1"/>
  <c r="C3466" i="19" s="1"/>
  <c r="C3478" i="19" s="1"/>
  <c r="C3490" i="19" s="1"/>
  <c r="C3502" i="19" s="1"/>
  <c r="C3514" i="19" s="1"/>
  <c r="C3526" i="19" s="1"/>
  <c r="C3538" i="19" s="1"/>
  <c r="C3550" i="19" s="1"/>
  <c r="C3562" i="19" s="1"/>
  <c r="C3574" i="19" s="1"/>
  <c r="C3586" i="19" s="1"/>
  <c r="C3598" i="19" s="1"/>
  <c r="C3610" i="19" s="1"/>
  <c r="C3622" i="19" s="1"/>
  <c r="C3634" i="19" s="1"/>
  <c r="C3646" i="19" s="1"/>
  <c r="C3658" i="19" s="1"/>
  <c r="C3670" i="19" s="1"/>
  <c r="C3682" i="19" s="1"/>
  <c r="C3694" i="19" s="1"/>
  <c r="C3706" i="19" s="1"/>
  <c r="C3718" i="19" s="1"/>
  <c r="C3730" i="19" s="1"/>
  <c r="C3742" i="19" s="1"/>
  <c r="C3754" i="19" s="1"/>
  <c r="C3766" i="19" s="1"/>
  <c r="C3778" i="19" s="1"/>
  <c r="C3790" i="19" s="1"/>
  <c r="C3802" i="19" s="1"/>
  <c r="C3814" i="19" s="1"/>
  <c r="C3826" i="19" s="1"/>
  <c r="C3838" i="19" s="1"/>
  <c r="C3850" i="19" s="1"/>
  <c r="C3862" i="19" s="1"/>
  <c r="C3874" i="19" s="1"/>
  <c r="C3886" i="19" s="1"/>
  <c r="C3898" i="19" s="1"/>
  <c r="C3910" i="19" s="1"/>
  <c r="C3922" i="19" s="1"/>
  <c r="C3934" i="19" s="1"/>
  <c r="C3946" i="19" s="1"/>
  <c r="C3958" i="19" s="1"/>
  <c r="C3970" i="19" s="1"/>
  <c r="C3982" i="19" s="1"/>
  <c r="C3994" i="19" s="1"/>
  <c r="C4006" i="19" s="1"/>
  <c r="C4018" i="19" s="1"/>
  <c r="C4030" i="19" s="1"/>
  <c r="C4042" i="19" s="1"/>
  <c r="C4054" i="19" s="1"/>
  <c r="C4066" i="19" s="1"/>
  <c r="C4078" i="19" s="1"/>
  <c r="C4090" i="19" s="1"/>
  <c r="C4102" i="19" s="1"/>
  <c r="C4114" i="19" s="1"/>
  <c r="C4126" i="19" s="1"/>
  <c r="C4138" i="19" s="1"/>
  <c r="C4150" i="19" s="1"/>
  <c r="C4162" i="19" s="1"/>
  <c r="C4174" i="19" s="1"/>
  <c r="C4186" i="19" s="1"/>
  <c r="C4198" i="19" s="1"/>
  <c r="C4210" i="19" s="1"/>
  <c r="C4222" i="19" s="1"/>
  <c r="C4234" i="19" s="1"/>
  <c r="C4246" i="19" s="1"/>
  <c r="C4258" i="19" s="1"/>
  <c r="C4270" i="19" s="1"/>
  <c r="C4282" i="19" s="1"/>
  <c r="C4294" i="19" s="1"/>
  <c r="C4306" i="19" s="1"/>
  <c r="C4318" i="19" s="1"/>
  <c r="C4330" i="19" s="1"/>
  <c r="C4342" i="19" s="1"/>
  <c r="C4354" i="19" s="1"/>
  <c r="C4366" i="19" s="1"/>
  <c r="C4378" i="19" s="1"/>
  <c r="C4390" i="19" s="1"/>
  <c r="C4402" i="19" s="1"/>
  <c r="C4414" i="19" s="1"/>
  <c r="C4426" i="19" s="1"/>
  <c r="C4438" i="19" s="1"/>
  <c r="C4450" i="19" s="1"/>
  <c r="C4462" i="19" s="1"/>
  <c r="C4474" i="19" s="1"/>
  <c r="C4486" i="19" s="1"/>
  <c r="C4498" i="19" s="1"/>
  <c r="C4510" i="19" s="1"/>
  <c r="C4522" i="19" s="1"/>
  <c r="C4534" i="19" s="1"/>
  <c r="C4546" i="19" s="1"/>
  <c r="C4558" i="19" s="1"/>
  <c r="C4570" i="19" s="1"/>
  <c r="C4582" i="19" s="1"/>
  <c r="C4594" i="19" s="1"/>
  <c r="C4606" i="19" s="1"/>
  <c r="C4618" i="19" s="1"/>
  <c r="C4630" i="19" s="1"/>
  <c r="C4642" i="19" s="1"/>
  <c r="C4654" i="19" s="1"/>
  <c r="C4666" i="19" s="1"/>
  <c r="C4678" i="19" s="1"/>
  <c r="C4690" i="19" s="1"/>
  <c r="C4702" i="19" s="1"/>
  <c r="C4714" i="19" s="1"/>
  <c r="C4726" i="19" s="1"/>
  <c r="C4738" i="19" s="1"/>
  <c r="C4750" i="19" s="1"/>
  <c r="C4762" i="19" s="1"/>
  <c r="C4774" i="19" s="1"/>
  <c r="C4786" i="19" s="1"/>
  <c r="C4798" i="19" s="1"/>
  <c r="C4810" i="19" s="1"/>
  <c r="C4822" i="19" s="1"/>
  <c r="C4834" i="19" s="1"/>
  <c r="C4846" i="19" s="1"/>
  <c r="C4858" i="19" s="1"/>
  <c r="C4870" i="19" s="1"/>
  <c r="C4882" i="19" s="1"/>
  <c r="C4894" i="19" s="1"/>
  <c r="C4906" i="19" s="1"/>
  <c r="C4918" i="19" s="1"/>
  <c r="C4930" i="19" s="1"/>
  <c r="C4942" i="19" s="1"/>
  <c r="C4954" i="19" s="1"/>
  <c r="C4966" i="19" s="1"/>
  <c r="C4978" i="19" s="1"/>
  <c r="C4990" i="19" s="1"/>
  <c r="C5002" i="19" s="1"/>
  <c r="C5014" i="19" s="1"/>
  <c r="C5026" i="19" s="1"/>
  <c r="C5038" i="19" s="1"/>
  <c r="C5050" i="19" s="1"/>
  <c r="C5062" i="19" s="1"/>
  <c r="C5074" i="19" s="1"/>
  <c r="C5086" i="19" s="1"/>
  <c r="C5098" i="19" s="1"/>
  <c r="C5110" i="19" s="1"/>
  <c r="C5122" i="19" s="1"/>
  <c r="C5134" i="19" s="1"/>
  <c r="C5146" i="19" s="1"/>
  <c r="C5158" i="19" s="1"/>
  <c r="C5170" i="19" s="1"/>
  <c r="C5182" i="19" s="1"/>
  <c r="C5194" i="19" s="1"/>
  <c r="C5206" i="19" s="1"/>
  <c r="C5218" i="19" s="1"/>
  <c r="C5230" i="19" s="1"/>
  <c r="C5242" i="19" s="1"/>
  <c r="C5254" i="19" s="1"/>
  <c r="C5266" i="19" s="1"/>
  <c r="C5278" i="19" s="1"/>
  <c r="C5290" i="19" s="1"/>
  <c r="C5302" i="19" s="1"/>
  <c r="C5314" i="19" s="1"/>
  <c r="C5326" i="19" s="1"/>
  <c r="C5338" i="19" s="1"/>
  <c r="C5350" i="19" s="1"/>
  <c r="C5362" i="19" s="1"/>
  <c r="C5374" i="19" s="1"/>
  <c r="C5386" i="19" s="1"/>
  <c r="C5398" i="19" s="1"/>
  <c r="C5410" i="19" s="1"/>
  <c r="C5422" i="19" s="1"/>
  <c r="C5434" i="19" s="1"/>
  <c r="C5446" i="19" s="1"/>
  <c r="C5458" i="19" s="1"/>
  <c r="C5470" i="19" s="1"/>
  <c r="C5482" i="19" s="1"/>
  <c r="C5494" i="19" s="1"/>
  <c r="C5506" i="19" s="1"/>
  <c r="C5518" i="19" s="1"/>
  <c r="C5530" i="19" s="1"/>
  <c r="C5542" i="19" s="1"/>
  <c r="C5554" i="19" s="1"/>
  <c r="C5566" i="19" s="1"/>
  <c r="C5578" i="19" s="1"/>
  <c r="C5590" i="19" s="1"/>
  <c r="C5602" i="19" s="1"/>
  <c r="C5614" i="19" s="1"/>
  <c r="C5626" i="19" s="1"/>
  <c r="C5638" i="19" s="1"/>
  <c r="C5650" i="19" s="1"/>
  <c r="C5662" i="19" s="1"/>
  <c r="C5674" i="19" s="1"/>
  <c r="C5686" i="19" s="1"/>
  <c r="C5698" i="19" s="1"/>
  <c r="C5710" i="19" s="1"/>
  <c r="C5722" i="19" s="1"/>
  <c r="C5734" i="19" s="1"/>
  <c r="C5746" i="19" s="1"/>
  <c r="C5758" i="19" s="1"/>
  <c r="C5770" i="19" s="1"/>
  <c r="C5782" i="19" s="1"/>
  <c r="C5794" i="19" s="1"/>
  <c r="C5806" i="19" s="1"/>
  <c r="C5818" i="19" s="1"/>
  <c r="C5830" i="19" s="1"/>
  <c r="C5842" i="19" s="1"/>
  <c r="C5854" i="19" s="1"/>
  <c r="C5866" i="19" s="1"/>
  <c r="C5878" i="19" s="1"/>
  <c r="C5890" i="19" s="1"/>
  <c r="C5902" i="19" s="1"/>
  <c r="C5914" i="19" s="1"/>
  <c r="C5926" i="19" s="1"/>
  <c r="C5938" i="19" s="1"/>
  <c r="C5950" i="19" s="1"/>
  <c r="C5962" i="19" s="1"/>
  <c r="C5974" i="19" s="1"/>
  <c r="C5986" i="19" s="1"/>
  <c r="C5998" i="19" s="1"/>
  <c r="C6010" i="19" s="1"/>
  <c r="C6022" i="19" s="1"/>
  <c r="C6034" i="19" s="1"/>
  <c r="C6046" i="19" s="1"/>
  <c r="C6058" i="19" s="1"/>
  <c r="C6070" i="19" s="1"/>
  <c r="C6082" i="19" s="1"/>
  <c r="C6094" i="19" s="1"/>
  <c r="C6106" i="19" s="1"/>
  <c r="C6118" i="19" s="1"/>
  <c r="D10" i="19"/>
  <c r="B97" i="19"/>
  <c r="B163" i="19"/>
  <c r="B207" i="19"/>
  <c r="B152" i="19"/>
  <c r="B174" i="19"/>
  <c r="A230" i="19"/>
  <c r="B141" i="19"/>
  <c r="B185" i="19"/>
  <c r="D79" i="19"/>
  <c r="B196" i="19"/>
  <c r="D56" i="19"/>
  <c r="D125" i="19"/>
  <c r="D171" i="19"/>
  <c r="B119" i="19"/>
  <c r="B108" i="19"/>
  <c r="D194" i="19"/>
  <c r="B130" i="19"/>
  <c r="E152" i="19" l="1"/>
  <c r="E196" i="19"/>
  <c r="E207" i="19"/>
  <c r="E163" i="19"/>
  <c r="E130" i="19"/>
  <c r="E97" i="19"/>
  <c r="E185" i="19"/>
  <c r="E108" i="19"/>
  <c r="E141" i="19"/>
  <c r="E119" i="19"/>
  <c r="E174" i="19"/>
  <c r="B208" i="19"/>
  <c r="B109" i="19"/>
  <c r="D68" i="19"/>
  <c r="B142" i="19"/>
  <c r="D114" i="19"/>
  <c r="D137" i="19"/>
  <c r="B120" i="19"/>
  <c r="A242" i="19"/>
  <c r="B197" i="19"/>
  <c r="B219" i="19"/>
  <c r="B164" i="19"/>
  <c r="D160" i="19"/>
  <c r="B186" i="19"/>
  <c r="B131" i="19"/>
  <c r="D206" i="19"/>
  <c r="B153" i="19"/>
  <c r="D183" i="19"/>
  <c r="D91" i="19"/>
  <c r="B175" i="19"/>
  <c r="C11" i="19"/>
  <c r="D22" i="19"/>
  <c r="D45" i="19"/>
  <c r="E131" i="19" l="1"/>
  <c r="E153" i="19"/>
  <c r="E219" i="19"/>
  <c r="E120" i="19"/>
  <c r="E186" i="19"/>
  <c r="E142" i="19"/>
  <c r="E175" i="19"/>
  <c r="E164" i="19"/>
  <c r="E109" i="19"/>
  <c r="E197" i="19"/>
  <c r="E208" i="19"/>
  <c r="B154" i="19"/>
  <c r="D172" i="19"/>
  <c r="A254" i="19"/>
  <c r="B143" i="19"/>
  <c r="C23" i="19"/>
  <c r="C35" i="19" s="1"/>
  <c r="C47" i="19" s="1"/>
  <c r="C59" i="19" s="1"/>
  <c r="C71" i="19" s="1"/>
  <c r="C83" i="19" s="1"/>
  <c r="C95" i="19" s="1"/>
  <c r="C107" i="19" s="1"/>
  <c r="C119" i="19" s="1"/>
  <c r="C131" i="19" s="1"/>
  <c r="C143" i="19" s="1"/>
  <c r="C155" i="19" s="1"/>
  <c r="C167" i="19" s="1"/>
  <c r="C179" i="19" s="1"/>
  <c r="C191" i="19" s="1"/>
  <c r="C203" i="19" s="1"/>
  <c r="C215" i="19" s="1"/>
  <c r="C227" i="19" s="1"/>
  <c r="C239" i="19" s="1"/>
  <c r="C251" i="19" s="1"/>
  <c r="C263" i="19" s="1"/>
  <c r="C275" i="19" s="1"/>
  <c r="C287" i="19" s="1"/>
  <c r="C299" i="19" s="1"/>
  <c r="C311" i="19" s="1"/>
  <c r="C323" i="19" s="1"/>
  <c r="C335" i="19" s="1"/>
  <c r="C347" i="19" s="1"/>
  <c r="C359" i="19" s="1"/>
  <c r="C371" i="19" s="1"/>
  <c r="C383" i="19" s="1"/>
  <c r="C395" i="19" s="1"/>
  <c r="C407" i="19" s="1"/>
  <c r="C419" i="19" s="1"/>
  <c r="C431" i="19" s="1"/>
  <c r="C443" i="19" s="1"/>
  <c r="C455" i="19" s="1"/>
  <c r="C467" i="19" s="1"/>
  <c r="C479" i="19" s="1"/>
  <c r="C491" i="19" s="1"/>
  <c r="C503" i="19" s="1"/>
  <c r="C515" i="19" s="1"/>
  <c r="C527" i="19" s="1"/>
  <c r="C539" i="19" s="1"/>
  <c r="C551" i="19" s="1"/>
  <c r="C563" i="19" s="1"/>
  <c r="C575" i="19" s="1"/>
  <c r="C587" i="19" s="1"/>
  <c r="C599" i="19" s="1"/>
  <c r="C611" i="19" s="1"/>
  <c r="C623" i="19" s="1"/>
  <c r="C635" i="19" s="1"/>
  <c r="C647" i="19" s="1"/>
  <c r="C659" i="19" s="1"/>
  <c r="C671" i="19" s="1"/>
  <c r="C683" i="19" s="1"/>
  <c r="C695" i="19" s="1"/>
  <c r="C707" i="19" s="1"/>
  <c r="C719" i="19" s="1"/>
  <c r="C731" i="19" s="1"/>
  <c r="C743" i="19" s="1"/>
  <c r="C755" i="19" s="1"/>
  <c r="C767" i="19" s="1"/>
  <c r="C779" i="19" s="1"/>
  <c r="C791" i="19" s="1"/>
  <c r="C803" i="19" s="1"/>
  <c r="C815" i="19" s="1"/>
  <c r="C827" i="19" s="1"/>
  <c r="C839" i="19" s="1"/>
  <c r="C851" i="19" s="1"/>
  <c r="C863" i="19" s="1"/>
  <c r="C875" i="19" s="1"/>
  <c r="C887" i="19" s="1"/>
  <c r="C899" i="19" s="1"/>
  <c r="C911" i="19" s="1"/>
  <c r="C923" i="19" s="1"/>
  <c r="C935" i="19" s="1"/>
  <c r="C947" i="19" s="1"/>
  <c r="C959" i="19" s="1"/>
  <c r="C971" i="19" s="1"/>
  <c r="C983" i="19" s="1"/>
  <c r="C995" i="19" s="1"/>
  <c r="C1007" i="19" s="1"/>
  <c r="C1019" i="19" s="1"/>
  <c r="C1031" i="19" s="1"/>
  <c r="C1043" i="19" s="1"/>
  <c r="C1055" i="19" s="1"/>
  <c r="C1067" i="19" s="1"/>
  <c r="C1079" i="19" s="1"/>
  <c r="C1091" i="19" s="1"/>
  <c r="C1103" i="19" s="1"/>
  <c r="C1115" i="19" s="1"/>
  <c r="C1127" i="19" s="1"/>
  <c r="C1139" i="19" s="1"/>
  <c r="C1151" i="19" s="1"/>
  <c r="C1163" i="19" s="1"/>
  <c r="C1175" i="19" s="1"/>
  <c r="C1187" i="19" s="1"/>
  <c r="C1199" i="19" s="1"/>
  <c r="C1211" i="19" s="1"/>
  <c r="C1223" i="19" s="1"/>
  <c r="C1235" i="19" s="1"/>
  <c r="C1247" i="19" s="1"/>
  <c r="C1259" i="19" s="1"/>
  <c r="C1271" i="19" s="1"/>
  <c r="C1283" i="19" s="1"/>
  <c r="C1295" i="19" s="1"/>
  <c r="C1307" i="19" s="1"/>
  <c r="C1319" i="19" s="1"/>
  <c r="C1331" i="19" s="1"/>
  <c r="C1343" i="19" s="1"/>
  <c r="C1355" i="19" s="1"/>
  <c r="C1367" i="19" s="1"/>
  <c r="C1379" i="19" s="1"/>
  <c r="C1391" i="19" s="1"/>
  <c r="C1403" i="19" s="1"/>
  <c r="C1415" i="19" s="1"/>
  <c r="C1427" i="19" s="1"/>
  <c r="C1439" i="19" s="1"/>
  <c r="C1451" i="19" s="1"/>
  <c r="C1463" i="19" s="1"/>
  <c r="C1475" i="19" s="1"/>
  <c r="C1487" i="19" s="1"/>
  <c r="C1499" i="19" s="1"/>
  <c r="C1511" i="19" s="1"/>
  <c r="C1523" i="19" s="1"/>
  <c r="C1535" i="19" s="1"/>
  <c r="C1547" i="19" s="1"/>
  <c r="C1559" i="19" s="1"/>
  <c r="C1571" i="19" s="1"/>
  <c r="C1583" i="19" s="1"/>
  <c r="C1595" i="19" s="1"/>
  <c r="C1607" i="19" s="1"/>
  <c r="C1619" i="19" s="1"/>
  <c r="C1631" i="19" s="1"/>
  <c r="C1643" i="19" s="1"/>
  <c r="C1655" i="19" s="1"/>
  <c r="C1667" i="19" s="1"/>
  <c r="C1679" i="19" s="1"/>
  <c r="C1691" i="19" s="1"/>
  <c r="C1703" i="19" s="1"/>
  <c r="C1715" i="19" s="1"/>
  <c r="C1727" i="19" s="1"/>
  <c r="C1739" i="19" s="1"/>
  <c r="C1751" i="19" s="1"/>
  <c r="C1763" i="19" s="1"/>
  <c r="C1775" i="19" s="1"/>
  <c r="C1787" i="19" s="1"/>
  <c r="C1799" i="19" s="1"/>
  <c r="C1811" i="19" s="1"/>
  <c r="C1823" i="19" s="1"/>
  <c r="C1835" i="19" s="1"/>
  <c r="C1847" i="19" s="1"/>
  <c r="C1859" i="19" s="1"/>
  <c r="C1871" i="19" s="1"/>
  <c r="C1883" i="19" s="1"/>
  <c r="C1895" i="19" s="1"/>
  <c r="C1907" i="19" s="1"/>
  <c r="C1919" i="19" s="1"/>
  <c r="C1931" i="19" s="1"/>
  <c r="C1943" i="19" s="1"/>
  <c r="C1955" i="19" s="1"/>
  <c r="C1967" i="19" s="1"/>
  <c r="C1979" i="19" s="1"/>
  <c r="C1991" i="19" s="1"/>
  <c r="C2003" i="19" s="1"/>
  <c r="C2015" i="19" s="1"/>
  <c r="C2027" i="19" s="1"/>
  <c r="C2039" i="19" s="1"/>
  <c r="C2051" i="19" s="1"/>
  <c r="C2063" i="19" s="1"/>
  <c r="C2075" i="19" s="1"/>
  <c r="C2087" i="19" s="1"/>
  <c r="C2099" i="19" s="1"/>
  <c r="C2111" i="19" s="1"/>
  <c r="C2123" i="19" s="1"/>
  <c r="C2135" i="19" s="1"/>
  <c r="C2147" i="19" s="1"/>
  <c r="C2159" i="19" s="1"/>
  <c r="C2171" i="19" s="1"/>
  <c r="C2183" i="19" s="1"/>
  <c r="C2195" i="19" s="1"/>
  <c r="C2207" i="19" s="1"/>
  <c r="C2219" i="19" s="1"/>
  <c r="C2231" i="19" s="1"/>
  <c r="C2243" i="19" s="1"/>
  <c r="C2255" i="19" s="1"/>
  <c r="C2267" i="19" s="1"/>
  <c r="C2279" i="19" s="1"/>
  <c r="C2291" i="19" s="1"/>
  <c r="C2303" i="19" s="1"/>
  <c r="C2315" i="19" s="1"/>
  <c r="C2327" i="19" s="1"/>
  <c r="C2339" i="19" s="1"/>
  <c r="C2351" i="19" s="1"/>
  <c r="C2363" i="19" s="1"/>
  <c r="C2375" i="19" s="1"/>
  <c r="C2387" i="19" s="1"/>
  <c r="C2399" i="19" s="1"/>
  <c r="C2411" i="19" s="1"/>
  <c r="C2423" i="19" s="1"/>
  <c r="C2435" i="19" s="1"/>
  <c r="C2447" i="19" s="1"/>
  <c r="C2459" i="19" s="1"/>
  <c r="C2471" i="19" s="1"/>
  <c r="C2483" i="19" s="1"/>
  <c r="C2495" i="19" s="1"/>
  <c r="C2507" i="19" s="1"/>
  <c r="C2519" i="19" s="1"/>
  <c r="C2531" i="19" s="1"/>
  <c r="C2543" i="19" s="1"/>
  <c r="C2555" i="19" s="1"/>
  <c r="C2567" i="19" s="1"/>
  <c r="C2579" i="19" s="1"/>
  <c r="C2591" i="19" s="1"/>
  <c r="C2603" i="19" s="1"/>
  <c r="C2615" i="19" s="1"/>
  <c r="C2627" i="19" s="1"/>
  <c r="C2639" i="19" s="1"/>
  <c r="C2651" i="19" s="1"/>
  <c r="C2663" i="19" s="1"/>
  <c r="C2675" i="19" s="1"/>
  <c r="C2687" i="19" s="1"/>
  <c r="C2699" i="19" s="1"/>
  <c r="C2711" i="19" s="1"/>
  <c r="C2723" i="19" s="1"/>
  <c r="C2735" i="19" s="1"/>
  <c r="C2747" i="19" s="1"/>
  <c r="C2759" i="19" s="1"/>
  <c r="C2771" i="19" s="1"/>
  <c r="C2783" i="19" s="1"/>
  <c r="C2795" i="19" s="1"/>
  <c r="C2807" i="19" s="1"/>
  <c r="C2819" i="19" s="1"/>
  <c r="C2831" i="19" s="1"/>
  <c r="C2843" i="19" s="1"/>
  <c r="C2855" i="19" s="1"/>
  <c r="C2867" i="19" s="1"/>
  <c r="C2879" i="19" s="1"/>
  <c r="C2891" i="19" s="1"/>
  <c r="C2903" i="19" s="1"/>
  <c r="C2915" i="19" s="1"/>
  <c r="C2927" i="19" s="1"/>
  <c r="C2939" i="19" s="1"/>
  <c r="C2951" i="19" s="1"/>
  <c r="C2963" i="19" s="1"/>
  <c r="C2975" i="19" s="1"/>
  <c r="C2987" i="19" s="1"/>
  <c r="C2999" i="19" s="1"/>
  <c r="C3011" i="19" s="1"/>
  <c r="C3023" i="19" s="1"/>
  <c r="C3035" i="19" s="1"/>
  <c r="C3047" i="19" s="1"/>
  <c r="C3059" i="19" s="1"/>
  <c r="C3071" i="19" s="1"/>
  <c r="C3083" i="19" s="1"/>
  <c r="C3095" i="19" s="1"/>
  <c r="C3107" i="19" s="1"/>
  <c r="C3119" i="19" s="1"/>
  <c r="C3131" i="19" s="1"/>
  <c r="C3143" i="19" s="1"/>
  <c r="C3155" i="19" s="1"/>
  <c r="C3167" i="19" s="1"/>
  <c r="C3179" i="19" s="1"/>
  <c r="C3191" i="19" s="1"/>
  <c r="C3203" i="19" s="1"/>
  <c r="C3215" i="19" s="1"/>
  <c r="C3227" i="19" s="1"/>
  <c r="C3239" i="19" s="1"/>
  <c r="C3251" i="19" s="1"/>
  <c r="C3263" i="19" s="1"/>
  <c r="C3275" i="19" s="1"/>
  <c r="C3287" i="19" s="1"/>
  <c r="C3299" i="19" s="1"/>
  <c r="C3311" i="19" s="1"/>
  <c r="C3323" i="19" s="1"/>
  <c r="C3335" i="19" s="1"/>
  <c r="C3347" i="19" s="1"/>
  <c r="C3359" i="19" s="1"/>
  <c r="C3371" i="19" s="1"/>
  <c r="C3383" i="19" s="1"/>
  <c r="C3395" i="19" s="1"/>
  <c r="C3407" i="19" s="1"/>
  <c r="C3419" i="19" s="1"/>
  <c r="C3431" i="19" s="1"/>
  <c r="C3443" i="19" s="1"/>
  <c r="C3455" i="19" s="1"/>
  <c r="C3467" i="19" s="1"/>
  <c r="C3479" i="19" s="1"/>
  <c r="C3491" i="19" s="1"/>
  <c r="C3503" i="19" s="1"/>
  <c r="C3515" i="19" s="1"/>
  <c r="C3527" i="19" s="1"/>
  <c r="C3539" i="19" s="1"/>
  <c r="C3551" i="19" s="1"/>
  <c r="C3563" i="19" s="1"/>
  <c r="C3575" i="19" s="1"/>
  <c r="C3587" i="19" s="1"/>
  <c r="C3599" i="19" s="1"/>
  <c r="C3611" i="19" s="1"/>
  <c r="C3623" i="19" s="1"/>
  <c r="C3635" i="19" s="1"/>
  <c r="C3647" i="19" s="1"/>
  <c r="C3659" i="19" s="1"/>
  <c r="C3671" i="19" s="1"/>
  <c r="C3683" i="19" s="1"/>
  <c r="C3695" i="19" s="1"/>
  <c r="C3707" i="19" s="1"/>
  <c r="C3719" i="19" s="1"/>
  <c r="C3731" i="19" s="1"/>
  <c r="C3743" i="19" s="1"/>
  <c r="C3755" i="19" s="1"/>
  <c r="C3767" i="19" s="1"/>
  <c r="C3779" i="19" s="1"/>
  <c r="C3791" i="19" s="1"/>
  <c r="C3803" i="19" s="1"/>
  <c r="C3815" i="19" s="1"/>
  <c r="C3827" i="19" s="1"/>
  <c r="C3839" i="19" s="1"/>
  <c r="C3851" i="19" s="1"/>
  <c r="C3863" i="19" s="1"/>
  <c r="C3875" i="19" s="1"/>
  <c r="C3887" i="19" s="1"/>
  <c r="C3899" i="19" s="1"/>
  <c r="C3911" i="19" s="1"/>
  <c r="C3923" i="19" s="1"/>
  <c r="C3935" i="19" s="1"/>
  <c r="C3947" i="19" s="1"/>
  <c r="C3959" i="19" s="1"/>
  <c r="C3971" i="19" s="1"/>
  <c r="C3983" i="19" s="1"/>
  <c r="C3995" i="19" s="1"/>
  <c r="C4007" i="19" s="1"/>
  <c r="C4019" i="19" s="1"/>
  <c r="C4031" i="19" s="1"/>
  <c r="C4043" i="19" s="1"/>
  <c r="C4055" i="19" s="1"/>
  <c r="C4067" i="19" s="1"/>
  <c r="C4079" i="19" s="1"/>
  <c r="C4091" i="19" s="1"/>
  <c r="C4103" i="19" s="1"/>
  <c r="C4115" i="19" s="1"/>
  <c r="C4127" i="19" s="1"/>
  <c r="C4139" i="19" s="1"/>
  <c r="C4151" i="19" s="1"/>
  <c r="C4163" i="19" s="1"/>
  <c r="C4175" i="19" s="1"/>
  <c r="C4187" i="19" s="1"/>
  <c r="C4199" i="19" s="1"/>
  <c r="C4211" i="19" s="1"/>
  <c r="C4223" i="19" s="1"/>
  <c r="C4235" i="19" s="1"/>
  <c r="C4247" i="19" s="1"/>
  <c r="C4259" i="19" s="1"/>
  <c r="C4271" i="19" s="1"/>
  <c r="C4283" i="19" s="1"/>
  <c r="C4295" i="19" s="1"/>
  <c r="C4307" i="19" s="1"/>
  <c r="C4319" i="19" s="1"/>
  <c r="C4331" i="19" s="1"/>
  <c r="C4343" i="19" s="1"/>
  <c r="C4355" i="19" s="1"/>
  <c r="C4367" i="19" s="1"/>
  <c r="C4379" i="19" s="1"/>
  <c r="C4391" i="19" s="1"/>
  <c r="C4403" i="19" s="1"/>
  <c r="C4415" i="19" s="1"/>
  <c r="C4427" i="19" s="1"/>
  <c r="C4439" i="19" s="1"/>
  <c r="C4451" i="19" s="1"/>
  <c r="C4463" i="19" s="1"/>
  <c r="C4475" i="19" s="1"/>
  <c r="C4487" i="19" s="1"/>
  <c r="C4499" i="19" s="1"/>
  <c r="C4511" i="19" s="1"/>
  <c r="C4523" i="19" s="1"/>
  <c r="C4535" i="19" s="1"/>
  <c r="C4547" i="19" s="1"/>
  <c r="C4559" i="19" s="1"/>
  <c r="C4571" i="19" s="1"/>
  <c r="C4583" i="19" s="1"/>
  <c r="C4595" i="19" s="1"/>
  <c r="C4607" i="19" s="1"/>
  <c r="C4619" i="19" s="1"/>
  <c r="C4631" i="19" s="1"/>
  <c r="C4643" i="19" s="1"/>
  <c r="C4655" i="19" s="1"/>
  <c r="C4667" i="19" s="1"/>
  <c r="C4679" i="19" s="1"/>
  <c r="C4691" i="19" s="1"/>
  <c r="C4703" i="19" s="1"/>
  <c r="C4715" i="19" s="1"/>
  <c r="C4727" i="19" s="1"/>
  <c r="C4739" i="19" s="1"/>
  <c r="C4751" i="19" s="1"/>
  <c r="C4763" i="19" s="1"/>
  <c r="C4775" i="19" s="1"/>
  <c r="C4787" i="19" s="1"/>
  <c r="C4799" i="19" s="1"/>
  <c r="C4811" i="19" s="1"/>
  <c r="C4823" i="19" s="1"/>
  <c r="C4835" i="19" s="1"/>
  <c r="C4847" i="19" s="1"/>
  <c r="C4859" i="19" s="1"/>
  <c r="C4871" i="19" s="1"/>
  <c r="C4883" i="19" s="1"/>
  <c r="C4895" i="19" s="1"/>
  <c r="C4907" i="19" s="1"/>
  <c r="C4919" i="19" s="1"/>
  <c r="C4931" i="19" s="1"/>
  <c r="C4943" i="19" s="1"/>
  <c r="C4955" i="19" s="1"/>
  <c r="C4967" i="19" s="1"/>
  <c r="C4979" i="19" s="1"/>
  <c r="C4991" i="19" s="1"/>
  <c r="C5003" i="19" s="1"/>
  <c r="C5015" i="19" s="1"/>
  <c r="C5027" i="19" s="1"/>
  <c r="C5039" i="19" s="1"/>
  <c r="C5051" i="19" s="1"/>
  <c r="C5063" i="19" s="1"/>
  <c r="C5075" i="19" s="1"/>
  <c r="C5087" i="19" s="1"/>
  <c r="C5099" i="19" s="1"/>
  <c r="C5111" i="19" s="1"/>
  <c r="C5123" i="19" s="1"/>
  <c r="C5135" i="19" s="1"/>
  <c r="C5147" i="19" s="1"/>
  <c r="C5159" i="19" s="1"/>
  <c r="C5171" i="19" s="1"/>
  <c r="C5183" i="19" s="1"/>
  <c r="C5195" i="19" s="1"/>
  <c r="C5207" i="19" s="1"/>
  <c r="C5219" i="19" s="1"/>
  <c r="C5231" i="19" s="1"/>
  <c r="C5243" i="19" s="1"/>
  <c r="C5255" i="19" s="1"/>
  <c r="C5267" i="19" s="1"/>
  <c r="C5279" i="19" s="1"/>
  <c r="C5291" i="19" s="1"/>
  <c r="C5303" i="19" s="1"/>
  <c r="C5315" i="19" s="1"/>
  <c r="C5327" i="19" s="1"/>
  <c r="C5339" i="19" s="1"/>
  <c r="C5351" i="19" s="1"/>
  <c r="C5363" i="19" s="1"/>
  <c r="C5375" i="19" s="1"/>
  <c r="C5387" i="19" s="1"/>
  <c r="C5399" i="19" s="1"/>
  <c r="C5411" i="19" s="1"/>
  <c r="C5423" i="19" s="1"/>
  <c r="C5435" i="19" s="1"/>
  <c r="C5447" i="19" s="1"/>
  <c r="C5459" i="19" s="1"/>
  <c r="C5471" i="19" s="1"/>
  <c r="C5483" i="19" s="1"/>
  <c r="C5495" i="19" s="1"/>
  <c r="C5507" i="19" s="1"/>
  <c r="C5519" i="19" s="1"/>
  <c r="C5531" i="19" s="1"/>
  <c r="C5543" i="19" s="1"/>
  <c r="C5555" i="19" s="1"/>
  <c r="C5567" i="19" s="1"/>
  <c r="C5579" i="19" s="1"/>
  <c r="C5591" i="19" s="1"/>
  <c r="C5603" i="19" s="1"/>
  <c r="C5615" i="19" s="1"/>
  <c r="C5627" i="19" s="1"/>
  <c r="C5639" i="19" s="1"/>
  <c r="C5651" i="19" s="1"/>
  <c r="C5663" i="19" s="1"/>
  <c r="C5675" i="19" s="1"/>
  <c r="C5687" i="19" s="1"/>
  <c r="C5699" i="19" s="1"/>
  <c r="C5711" i="19" s="1"/>
  <c r="C5723" i="19" s="1"/>
  <c r="C5735" i="19" s="1"/>
  <c r="C5747" i="19" s="1"/>
  <c r="C5759" i="19" s="1"/>
  <c r="C5771" i="19" s="1"/>
  <c r="C5783" i="19" s="1"/>
  <c r="C5795" i="19" s="1"/>
  <c r="C5807" i="19" s="1"/>
  <c r="C5819" i="19" s="1"/>
  <c r="C5831" i="19" s="1"/>
  <c r="C5843" i="19" s="1"/>
  <c r="C5855" i="19" s="1"/>
  <c r="C5867" i="19" s="1"/>
  <c r="C5879" i="19" s="1"/>
  <c r="C5891" i="19" s="1"/>
  <c r="C5903" i="19" s="1"/>
  <c r="C5915" i="19" s="1"/>
  <c r="C5927" i="19" s="1"/>
  <c r="C5939" i="19" s="1"/>
  <c r="C5951" i="19" s="1"/>
  <c r="C5963" i="19" s="1"/>
  <c r="C5975" i="19" s="1"/>
  <c r="C5987" i="19" s="1"/>
  <c r="C5999" i="19" s="1"/>
  <c r="C6011" i="19" s="1"/>
  <c r="C6023" i="19" s="1"/>
  <c r="C6035" i="19" s="1"/>
  <c r="C6047" i="19" s="1"/>
  <c r="C6059" i="19" s="1"/>
  <c r="C6071" i="19" s="1"/>
  <c r="C6083" i="19" s="1"/>
  <c r="C6095" i="19" s="1"/>
  <c r="C6107" i="19" s="1"/>
  <c r="C6119" i="19" s="1"/>
  <c r="D11" i="19"/>
  <c r="B231" i="19"/>
  <c r="B176" i="19"/>
  <c r="D218" i="19"/>
  <c r="B165" i="19"/>
  <c r="B121" i="19"/>
  <c r="D80" i="19"/>
  <c r="D57" i="19"/>
  <c r="D103" i="19"/>
  <c r="B132" i="19"/>
  <c r="B220" i="19"/>
  <c r="D149" i="19"/>
  <c r="D34" i="19"/>
  <c r="D195" i="19"/>
  <c r="B187" i="19"/>
  <c r="B198" i="19"/>
  <c r="D126" i="19"/>
  <c r="B209" i="19"/>
  <c r="E220" i="19" l="1"/>
  <c r="E176" i="19"/>
  <c r="E209" i="19"/>
  <c r="E132" i="19"/>
  <c r="E231" i="19"/>
  <c r="E198" i="19"/>
  <c r="E187" i="19"/>
  <c r="E143" i="19"/>
  <c r="E121" i="19"/>
  <c r="E165" i="19"/>
  <c r="E154" i="19"/>
  <c r="D161" i="19"/>
  <c r="D69" i="19"/>
  <c r="D230" i="19"/>
  <c r="B144" i="19"/>
  <c r="D115" i="19"/>
  <c r="B221" i="19"/>
  <c r="B243" i="19"/>
  <c r="B166" i="19"/>
  <c r="B199" i="19"/>
  <c r="B210" i="19"/>
  <c r="D92" i="19"/>
  <c r="B177" i="19"/>
  <c r="A266" i="19"/>
  <c r="D207" i="19"/>
  <c r="B133" i="19"/>
  <c r="B232" i="19"/>
  <c r="D184" i="19"/>
  <c r="B188" i="19"/>
  <c r="D138" i="19"/>
  <c r="D46" i="19"/>
  <c r="C12" i="19"/>
  <c r="D23" i="19"/>
  <c r="B155" i="19"/>
  <c r="E243" i="19" l="1"/>
  <c r="E144" i="19"/>
  <c r="E166" i="19"/>
  <c r="E221" i="19"/>
  <c r="E232" i="19"/>
  <c r="E155" i="19"/>
  <c r="E133" i="19"/>
  <c r="E177" i="19"/>
  <c r="E188" i="19"/>
  <c r="E210" i="19"/>
  <c r="E199" i="19"/>
  <c r="B233" i="19"/>
  <c r="B145" i="19"/>
  <c r="B178" i="19"/>
  <c r="B167" i="19"/>
  <c r="D150" i="19"/>
  <c r="D58" i="19"/>
  <c r="B156" i="19"/>
  <c r="D104" i="19"/>
  <c r="B244" i="19"/>
  <c r="D242" i="19"/>
  <c r="B189" i="19"/>
  <c r="D35" i="19"/>
  <c r="D219" i="19"/>
  <c r="B211" i="19"/>
  <c r="B222" i="19"/>
  <c r="D81" i="19"/>
  <c r="C24" i="19"/>
  <c r="C36" i="19" s="1"/>
  <c r="C48" i="19" s="1"/>
  <c r="C60" i="19" s="1"/>
  <c r="C72" i="19" s="1"/>
  <c r="C84" i="19" s="1"/>
  <c r="C96" i="19" s="1"/>
  <c r="C108" i="19" s="1"/>
  <c r="C120" i="19" s="1"/>
  <c r="C132" i="19" s="1"/>
  <c r="C144" i="19" s="1"/>
  <c r="C156" i="19" s="1"/>
  <c r="C168" i="19" s="1"/>
  <c r="C180" i="19" s="1"/>
  <c r="C192" i="19" s="1"/>
  <c r="C204" i="19" s="1"/>
  <c r="C216" i="19" s="1"/>
  <c r="C228" i="19" s="1"/>
  <c r="C240" i="19" s="1"/>
  <c r="C252" i="19" s="1"/>
  <c r="C264" i="19" s="1"/>
  <c r="C276" i="19" s="1"/>
  <c r="C288" i="19" s="1"/>
  <c r="C300" i="19" s="1"/>
  <c r="C312" i="19" s="1"/>
  <c r="C324" i="19" s="1"/>
  <c r="C336" i="19" s="1"/>
  <c r="C348" i="19" s="1"/>
  <c r="C360" i="19" s="1"/>
  <c r="C372" i="19" s="1"/>
  <c r="C384" i="19" s="1"/>
  <c r="C396" i="19" s="1"/>
  <c r="C408" i="19" s="1"/>
  <c r="C420" i="19" s="1"/>
  <c r="C432" i="19" s="1"/>
  <c r="C444" i="19" s="1"/>
  <c r="C456" i="19" s="1"/>
  <c r="C468" i="19" s="1"/>
  <c r="C480" i="19" s="1"/>
  <c r="C492" i="19" s="1"/>
  <c r="C504" i="19" s="1"/>
  <c r="C516" i="19" s="1"/>
  <c r="C528" i="19" s="1"/>
  <c r="C540" i="19" s="1"/>
  <c r="C552" i="19" s="1"/>
  <c r="C564" i="19" s="1"/>
  <c r="C576" i="19" s="1"/>
  <c r="C588" i="19" s="1"/>
  <c r="C600" i="19" s="1"/>
  <c r="C612" i="19" s="1"/>
  <c r="C624" i="19" s="1"/>
  <c r="C636" i="19" s="1"/>
  <c r="C648" i="19" s="1"/>
  <c r="C660" i="19" s="1"/>
  <c r="C672" i="19" s="1"/>
  <c r="C684" i="19" s="1"/>
  <c r="C696" i="19" s="1"/>
  <c r="C708" i="19" s="1"/>
  <c r="C720" i="19" s="1"/>
  <c r="C732" i="19" s="1"/>
  <c r="C744" i="19" s="1"/>
  <c r="C756" i="19" s="1"/>
  <c r="C768" i="19" s="1"/>
  <c r="C780" i="19" s="1"/>
  <c r="C792" i="19" s="1"/>
  <c r="C804" i="19" s="1"/>
  <c r="C816" i="19" s="1"/>
  <c r="C828" i="19" s="1"/>
  <c r="C840" i="19" s="1"/>
  <c r="C852" i="19" s="1"/>
  <c r="C864" i="19" s="1"/>
  <c r="C876" i="19" s="1"/>
  <c r="C888" i="19" s="1"/>
  <c r="C900" i="19" s="1"/>
  <c r="C912" i="19" s="1"/>
  <c r="C924" i="19" s="1"/>
  <c r="C936" i="19" s="1"/>
  <c r="C948" i="19" s="1"/>
  <c r="C960" i="19" s="1"/>
  <c r="C972" i="19" s="1"/>
  <c r="C984" i="19" s="1"/>
  <c r="C996" i="19" s="1"/>
  <c r="C1008" i="19" s="1"/>
  <c r="C1020" i="19" s="1"/>
  <c r="C1032" i="19" s="1"/>
  <c r="C1044" i="19" s="1"/>
  <c r="C1056" i="19" s="1"/>
  <c r="C1068" i="19" s="1"/>
  <c r="C1080" i="19" s="1"/>
  <c r="C1092" i="19" s="1"/>
  <c r="C1104" i="19" s="1"/>
  <c r="C1116" i="19" s="1"/>
  <c r="C1128" i="19" s="1"/>
  <c r="C1140" i="19" s="1"/>
  <c r="C1152" i="19" s="1"/>
  <c r="C1164" i="19" s="1"/>
  <c r="C1176" i="19" s="1"/>
  <c r="C1188" i="19" s="1"/>
  <c r="C1200" i="19" s="1"/>
  <c r="C1212" i="19" s="1"/>
  <c r="C1224" i="19" s="1"/>
  <c r="C1236" i="19" s="1"/>
  <c r="C1248" i="19" s="1"/>
  <c r="C1260" i="19" s="1"/>
  <c r="C1272" i="19" s="1"/>
  <c r="C1284" i="19" s="1"/>
  <c r="C1296" i="19" s="1"/>
  <c r="C1308" i="19" s="1"/>
  <c r="C1320" i="19" s="1"/>
  <c r="C1332" i="19" s="1"/>
  <c r="C1344" i="19" s="1"/>
  <c r="C1356" i="19" s="1"/>
  <c r="C1368" i="19" s="1"/>
  <c r="C1380" i="19" s="1"/>
  <c r="C1392" i="19" s="1"/>
  <c r="C1404" i="19" s="1"/>
  <c r="C1416" i="19" s="1"/>
  <c r="C1428" i="19" s="1"/>
  <c r="C1440" i="19" s="1"/>
  <c r="C1452" i="19" s="1"/>
  <c r="C1464" i="19" s="1"/>
  <c r="C1476" i="19" s="1"/>
  <c r="C1488" i="19" s="1"/>
  <c r="C1500" i="19" s="1"/>
  <c r="C1512" i="19" s="1"/>
  <c r="C1524" i="19" s="1"/>
  <c r="C1536" i="19" s="1"/>
  <c r="C1548" i="19" s="1"/>
  <c r="C1560" i="19" s="1"/>
  <c r="C1572" i="19" s="1"/>
  <c r="C1584" i="19" s="1"/>
  <c r="C1596" i="19" s="1"/>
  <c r="C1608" i="19" s="1"/>
  <c r="C1620" i="19" s="1"/>
  <c r="C1632" i="19" s="1"/>
  <c r="C1644" i="19" s="1"/>
  <c r="C1656" i="19" s="1"/>
  <c r="C1668" i="19" s="1"/>
  <c r="C1680" i="19" s="1"/>
  <c r="C1692" i="19" s="1"/>
  <c r="C1704" i="19" s="1"/>
  <c r="C1716" i="19" s="1"/>
  <c r="C1728" i="19" s="1"/>
  <c r="C1740" i="19" s="1"/>
  <c r="C1752" i="19" s="1"/>
  <c r="C1764" i="19" s="1"/>
  <c r="C1776" i="19" s="1"/>
  <c r="C1788" i="19" s="1"/>
  <c r="C1800" i="19" s="1"/>
  <c r="C1812" i="19" s="1"/>
  <c r="C1824" i="19" s="1"/>
  <c r="C1836" i="19" s="1"/>
  <c r="C1848" i="19" s="1"/>
  <c r="C1860" i="19" s="1"/>
  <c r="C1872" i="19" s="1"/>
  <c r="C1884" i="19" s="1"/>
  <c r="C1896" i="19" s="1"/>
  <c r="C1908" i="19" s="1"/>
  <c r="C1920" i="19" s="1"/>
  <c r="C1932" i="19" s="1"/>
  <c r="C1944" i="19" s="1"/>
  <c r="C1956" i="19" s="1"/>
  <c r="C1968" i="19" s="1"/>
  <c r="C1980" i="19" s="1"/>
  <c r="C1992" i="19" s="1"/>
  <c r="C2004" i="19" s="1"/>
  <c r="C2016" i="19" s="1"/>
  <c r="C2028" i="19" s="1"/>
  <c r="C2040" i="19" s="1"/>
  <c r="C2052" i="19" s="1"/>
  <c r="C2064" i="19" s="1"/>
  <c r="C2076" i="19" s="1"/>
  <c r="C2088" i="19" s="1"/>
  <c r="C2100" i="19" s="1"/>
  <c r="C2112" i="19" s="1"/>
  <c r="C2124" i="19" s="1"/>
  <c r="C2136" i="19" s="1"/>
  <c r="C2148" i="19" s="1"/>
  <c r="C2160" i="19" s="1"/>
  <c r="C2172" i="19" s="1"/>
  <c r="C2184" i="19" s="1"/>
  <c r="C2196" i="19" s="1"/>
  <c r="C2208" i="19" s="1"/>
  <c r="C2220" i="19" s="1"/>
  <c r="C2232" i="19" s="1"/>
  <c r="C2244" i="19" s="1"/>
  <c r="C2256" i="19" s="1"/>
  <c r="C2268" i="19" s="1"/>
  <c r="C2280" i="19" s="1"/>
  <c r="C2292" i="19" s="1"/>
  <c r="C2304" i="19" s="1"/>
  <c r="C2316" i="19" s="1"/>
  <c r="C2328" i="19" s="1"/>
  <c r="C2340" i="19" s="1"/>
  <c r="C2352" i="19" s="1"/>
  <c r="C2364" i="19" s="1"/>
  <c r="C2376" i="19" s="1"/>
  <c r="C2388" i="19" s="1"/>
  <c r="C2400" i="19" s="1"/>
  <c r="C2412" i="19" s="1"/>
  <c r="C2424" i="19" s="1"/>
  <c r="C2436" i="19" s="1"/>
  <c r="C2448" i="19" s="1"/>
  <c r="C2460" i="19" s="1"/>
  <c r="C2472" i="19" s="1"/>
  <c r="C2484" i="19" s="1"/>
  <c r="C2496" i="19" s="1"/>
  <c r="C2508" i="19" s="1"/>
  <c r="C2520" i="19" s="1"/>
  <c r="C2532" i="19" s="1"/>
  <c r="C2544" i="19" s="1"/>
  <c r="C2556" i="19" s="1"/>
  <c r="C2568" i="19" s="1"/>
  <c r="C2580" i="19" s="1"/>
  <c r="C2592" i="19" s="1"/>
  <c r="C2604" i="19" s="1"/>
  <c r="C2616" i="19" s="1"/>
  <c r="C2628" i="19" s="1"/>
  <c r="C2640" i="19" s="1"/>
  <c r="C2652" i="19" s="1"/>
  <c r="C2664" i="19" s="1"/>
  <c r="C2676" i="19" s="1"/>
  <c r="C2688" i="19" s="1"/>
  <c r="C2700" i="19" s="1"/>
  <c r="C2712" i="19" s="1"/>
  <c r="C2724" i="19" s="1"/>
  <c r="C2736" i="19" s="1"/>
  <c r="C2748" i="19" s="1"/>
  <c r="C2760" i="19" s="1"/>
  <c r="C2772" i="19" s="1"/>
  <c r="C2784" i="19" s="1"/>
  <c r="C2796" i="19" s="1"/>
  <c r="C2808" i="19" s="1"/>
  <c r="C2820" i="19" s="1"/>
  <c r="C2832" i="19" s="1"/>
  <c r="C2844" i="19" s="1"/>
  <c r="C2856" i="19" s="1"/>
  <c r="C2868" i="19" s="1"/>
  <c r="C2880" i="19" s="1"/>
  <c r="C2892" i="19" s="1"/>
  <c r="C2904" i="19" s="1"/>
  <c r="C2916" i="19" s="1"/>
  <c r="C2928" i="19" s="1"/>
  <c r="C2940" i="19" s="1"/>
  <c r="C2952" i="19" s="1"/>
  <c r="C2964" i="19" s="1"/>
  <c r="C2976" i="19" s="1"/>
  <c r="C2988" i="19" s="1"/>
  <c r="C3000" i="19" s="1"/>
  <c r="C3012" i="19" s="1"/>
  <c r="C3024" i="19" s="1"/>
  <c r="C3036" i="19" s="1"/>
  <c r="C3048" i="19" s="1"/>
  <c r="C3060" i="19" s="1"/>
  <c r="C3072" i="19" s="1"/>
  <c r="C3084" i="19" s="1"/>
  <c r="C3096" i="19" s="1"/>
  <c r="C3108" i="19" s="1"/>
  <c r="C3120" i="19" s="1"/>
  <c r="C3132" i="19" s="1"/>
  <c r="C3144" i="19" s="1"/>
  <c r="C3156" i="19" s="1"/>
  <c r="C3168" i="19" s="1"/>
  <c r="C3180" i="19" s="1"/>
  <c r="C3192" i="19" s="1"/>
  <c r="C3204" i="19" s="1"/>
  <c r="C3216" i="19" s="1"/>
  <c r="C3228" i="19" s="1"/>
  <c r="C3240" i="19" s="1"/>
  <c r="C3252" i="19" s="1"/>
  <c r="C3264" i="19" s="1"/>
  <c r="C3276" i="19" s="1"/>
  <c r="C3288" i="19" s="1"/>
  <c r="C3300" i="19" s="1"/>
  <c r="C3312" i="19" s="1"/>
  <c r="C3324" i="19" s="1"/>
  <c r="C3336" i="19" s="1"/>
  <c r="C3348" i="19" s="1"/>
  <c r="C3360" i="19" s="1"/>
  <c r="C3372" i="19" s="1"/>
  <c r="C3384" i="19" s="1"/>
  <c r="C3396" i="19" s="1"/>
  <c r="C3408" i="19" s="1"/>
  <c r="C3420" i="19" s="1"/>
  <c r="C3432" i="19" s="1"/>
  <c r="C3444" i="19" s="1"/>
  <c r="C3456" i="19" s="1"/>
  <c r="C3468" i="19" s="1"/>
  <c r="C3480" i="19" s="1"/>
  <c r="C3492" i="19" s="1"/>
  <c r="C3504" i="19" s="1"/>
  <c r="C3516" i="19" s="1"/>
  <c r="C3528" i="19" s="1"/>
  <c r="C3540" i="19" s="1"/>
  <c r="C3552" i="19" s="1"/>
  <c r="C3564" i="19" s="1"/>
  <c r="C3576" i="19" s="1"/>
  <c r="C3588" i="19" s="1"/>
  <c r="C3600" i="19" s="1"/>
  <c r="C3612" i="19" s="1"/>
  <c r="C3624" i="19" s="1"/>
  <c r="C3636" i="19" s="1"/>
  <c r="C3648" i="19" s="1"/>
  <c r="C3660" i="19" s="1"/>
  <c r="C3672" i="19" s="1"/>
  <c r="C3684" i="19" s="1"/>
  <c r="C3696" i="19" s="1"/>
  <c r="C3708" i="19" s="1"/>
  <c r="C3720" i="19" s="1"/>
  <c r="C3732" i="19" s="1"/>
  <c r="C3744" i="19" s="1"/>
  <c r="C3756" i="19" s="1"/>
  <c r="C3768" i="19" s="1"/>
  <c r="C3780" i="19" s="1"/>
  <c r="C3792" i="19" s="1"/>
  <c r="C3804" i="19" s="1"/>
  <c r="C3816" i="19" s="1"/>
  <c r="C3828" i="19" s="1"/>
  <c r="C3840" i="19" s="1"/>
  <c r="C3852" i="19" s="1"/>
  <c r="C3864" i="19" s="1"/>
  <c r="C3876" i="19" s="1"/>
  <c r="C3888" i="19" s="1"/>
  <c r="C3900" i="19" s="1"/>
  <c r="C3912" i="19" s="1"/>
  <c r="C3924" i="19" s="1"/>
  <c r="C3936" i="19" s="1"/>
  <c r="C3948" i="19" s="1"/>
  <c r="C3960" i="19" s="1"/>
  <c r="C3972" i="19" s="1"/>
  <c r="C3984" i="19" s="1"/>
  <c r="C3996" i="19" s="1"/>
  <c r="C4008" i="19" s="1"/>
  <c r="C4020" i="19" s="1"/>
  <c r="C4032" i="19" s="1"/>
  <c r="C4044" i="19" s="1"/>
  <c r="C4056" i="19" s="1"/>
  <c r="C4068" i="19" s="1"/>
  <c r="C4080" i="19" s="1"/>
  <c r="C4092" i="19" s="1"/>
  <c r="C4104" i="19" s="1"/>
  <c r="C4116" i="19" s="1"/>
  <c r="C4128" i="19" s="1"/>
  <c r="C4140" i="19" s="1"/>
  <c r="C4152" i="19" s="1"/>
  <c r="C4164" i="19" s="1"/>
  <c r="C4176" i="19" s="1"/>
  <c r="C4188" i="19" s="1"/>
  <c r="C4200" i="19" s="1"/>
  <c r="C4212" i="19" s="1"/>
  <c r="C4224" i="19" s="1"/>
  <c r="C4236" i="19" s="1"/>
  <c r="C4248" i="19" s="1"/>
  <c r="C4260" i="19" s="1"/>
  <c r="C4272" i="19" s="1"/>
  <c r="C4284" i="19" s="1"/>
  <c r="C4296" i="19" s="1"/>
  <c r="C4308" i="19" s="1"/>
  <c r="C4320" i="19" s="1"/>
  <c r="C4332" i="19" s="1"/>
  <c r="C4344" i="19" s="1"/>
  <c r="C4356" i="19" s="1"/>
  <c r="C4368" i="19" s="1"/>
  <c r="C4380" i="19" s="1"/>
  <c r="C4392" i="19" s="1"/>
  <c r="C4404" i="19" s="1"/>
  <c r="C4416" i="19" s="1"/>
  <c r="C4428" i="19" s="1"/>
  <c r="C4440" i="19" s="1"/>
  <c r="C4452" i="19" s="1"/>
  <c r="C4464" i="19" s="1"/>
  <c r="C4476" i="19" s="1"/>
  <c r="C4488" i="19" s="1"/>
  <c r="C4500" i="19" s="1"/>
  <c r="C4512" i="19" s="1"/>
  <c r="C4524" i="19" s="1"/>
  <c r="C4536" i="19" s="1"/>
  <c r="C4548" i="19" s="1"/>
  <c r="C4560" i="19" s="1"/>
  <c r="C4572" i="19" s="1"/>
  <c r="C4584" i="19" s="1"/>
  <c r="C4596" i="19" s="1"/>
  <c r="C4608" i="19" s="1"/>
  <c r="C4620" i="19" s="1"/>
  <c r="C4632" i="19" s="1"/>
  <c r="C4644" i="19" s="1"/>
  <c r="C4656" i="19" s="1"/>
  <c r="C4668" i="19" s="1"/>
  <c r="C4680" i="19" s="1"/>
  <c r="C4692" i="19" s="1"/>
  <c r="C4704" i="19" s="1"/>
  <c r="C4716" i="19" s="1"/>
  <c r="C4728" i="19" s="1"/>
  <c r="C4740" i="19" s="1"/>
  <c r="C4752" i="19" s="1"/>
  <c r="C4764" i="19" s="1"/>
  <c r="C4776" i="19" s="1"/>
  <c r="C4788" i="19" s="1"/>
  <c r="C4800" i="19" s="1"/>
  <c r="C4812" i="19" s="1"/>
  <c r="C4824" i="19" s="1"/>
  <c r="C4836" i="19" s="1"/>
  <c r="C4848" i="19" s="1"/>
  <c r="C4860" i="19" s="1"/>
  <c r="C4872" i="19" s="1"/>
  <c r="C4884" i="19" s="1"/>
  <c r="C4896" i="19" s="1"/>
  <c r="C4908" i="19" s="1"/>
  <c r="C4920" i="19" s="1"/>
  <c r="C4932" i="19" s="1"/>
  <c r="C4944" i="19" s="1"/>
  <c r="C4956" i="19" s="1"/>
  <c r="C4968" i="19" s="1"/>
  <c r="C4980" i="19" s="1"/>
  <c r="C4992" i="19" s="1"/>
  <c r="C5004" i="19" s="1"/>
  <c r="C5016" i="19" s="1"/>
  <c r="C5028" i="19" s="1"/>
  <c r="C5040" i="19" s="1"/>
  <c r="C5052" i="19" s="1"/>
  <c r="C5064" i="19" s="1"/>
  <c r="C5076" i="19" s="1"/>
  <c r="C5088" i="19" s="1"/>
  <c r="C5100" i="19" s="1"/>
  <c r="C5112" i="19" s="1"/>
  <c r="C5124" i="19" s="1"/>
  <c r="C5136" i="19" s="1"/>
  <c r="C5148" i="19" s="1"/>
  <c r="C5160" i="19" s="1"/>
  <c r="C5172" i="19" s="1"/>
  <c r="C5184" i="19" s="1"/>
  <c r="C5196" i="19" s="1"/>
  <c r="C5208" i="19" s="1"/>
  <c r="C5220" i="19" s="1"/>
  <c r="C5232" i="19" s="1"/>
  <c r="C5244" i="19" s="1"/>
  <c r="C5256" i="19" s="1"/>
  <c r="C5268" i="19" s="1"/>
  <c r="C5280" i="19" s="1"/>
  <c r="C5292" i="19" s="1"/>
  <c r="C5304" i="19" s="1"/>
  <c r="C5316" i="19" s="1"/>
  <c r="C5328" i="19" s="1"/>
  <c r="C5340" i="19" s="1"/>
  <c r="C5352" i="19" s="1"/>
  <c r="C5364" i="19" s="1"/>
  <c r="C5376" i="19" s="1"/>
  <c r="C5388" i="19" s="1"/>
  <c r="C5400" i="19" s="1"/>
  <c r="C5412" i="19" s="1"/>
  <c r="C5424" i="19" s="1"/>
  <c r="C5436" i="19" s="1"/>
  <c r="C5448" i="19" s="1"/>
  <c r="C5460" i="19" s="1"/>
  <c r="C5472" i="19" s="1"/>
  <c r="C5484" i="19" s="1"/>
  <c r="C5496" i="19" s="1"/>
  <c r="C5508" i="19" s="1"/>
  <c r="C5520" i="19" s="1"/>
  <c r="C5532" i="19" s="1"/>
  <c r="C5544" i="19" s="1"/>
  <c r="C5556" i="19" s="1"/>
  <c r="C5568" i="19" s="1"/>
  <c r="C5580" i="19" s="1"/>
  <c r="C5592" i="19" s="1"/>
  <c r="C5604" i="19" s="1"/>
  <c r="C5616" i="19" s="1"/>
  <c r="C5628" i="19" s="1"/>
  <c r="C5640" i="19" s="1"/>
  <c r="C5652" i="19" s="1"/>
  <c r="C5664" i="19" s="1"/>
  <c r="C5676" i="19" s="1"/>
  <c r="C5688" i="19" s="1"/>
  <c r="C5700" i="19" s="1"/>
  <c r="C5712" i="19" s="1"/>
  <c r="C5724" i="19" s="1"/>
  <c r="C5736" i="19" s="1"/>
  <c r="C5748" i="19" s="1"/>
  <c r="C5760" i="19" s="1"/>
  <c r="C5772" i="19" s="1"/>
  <c r="C5784" i="19" s="1"/>
  <c r="C5796" i="19" s="1"/>
  <c r="C5808" i="19" s="1"/>
  <c r="C5820" i="19" s="1"/>
  <c r="C5832" i="19" s="1"/>
  <c r="C5844" i="19" s="1"/>
  <c r="C5856" i="19" s="1"/>
  <c r="C5868" i="19" s="1"/>
  <c r="C5880" i="19" s="1"/>
  <c r="C5892" i="19" s="1"/>
  <c r="C5904" i="19" s="1"/>
  <c r="C5916" i="19" s="1"/>
  <c r="C5928" i="19" s="1"/>
  <c r="C5940" i="19" s="1"/>
  <c r="C5952" i="19" s="1"/>
  <c r="C5964" i="19" s="1"/>
  <c r="C5976" i="19" s="1"/>
  <c r="C5988" i="19" s="1"/>
  <c r="C6000" i="19" s="1"/>
  <c r="C6012" i="19" s="1"/>
  <c r="C6024" i="19" s="1"/>
  <c r="C6036" i="19" s="1"/>
  <c r="C6048" i="19" s="1"/>
  <c r="C6060" i="19" s="1"/>
  <c r="C6072" i="19" s="1"/>
  <c r="C6084" i="19" s="1"/>
  <c r="C6096" i="19" s="1"/>
  <c r="C6108" i="19" s="1"/>
  <c r="C6120" i="19" s="1"/>
  <c r="D12" i="19"/>
  <c r="D196" i="19"/>
  <c r="B255" i="19"/>
  <c r="A278" i="19"/>
  <c r="B200" i="19"/>
  <c r="D127" i="19"/>
  <c r="D173" i="19"/>
  <c r="E222" i="19" l="1"/>
  <c r="E156" i="19"/>
  <c r="E200" i="19"/>
  <c r="E211" i="19"/>
  <c r="E255" i="19"/>
  <c r="E167" i="19"/>
  <c r="E178" i="19"/>
  <c r="E189" i="19"/>
  <c r="E145" i="19"/>
  <c r="E244" i="19"/>
  <c r="E233" i="19"/>
  <c r="A290" i="19"/>
  <c r="D93" i="19"/>
  <c r="D47" i="19"/>
  <c r="D116" i="19"/>
  <c r="B223" i="19"/>
  <c r="B168" i="19"/>
  <c r="D185" i="19"/>
  <c r="B256" i="19"/>
  <c r="B190" i="19"/>
  <c r="B201" i="19"/>
  <c r="B212" i="19"/>
  <c r="B157" i="19"/>
  <c r="B179" i="19"/>
  <c r="D139" i="19"/>
  <c r="D208" i="19"/>
  <c r="D254" i="19"/>
  <c r="C13" i="19"/>
  <c r="D24" i="19"/>
  <c r="D70" i="19"/>
  <c r="D231" i="19"/>
  <c r="B245" i="19"/>
  <c r="B267" i="19"/>
  <c r="D162" i="19"/>
  <c r="B234" i="19"/>
  <c r="E190" i="19" l="1"/>
  <c r="E234" i="19"/>
  <c r="E256" i="19"/>
  <c r="E267" i="19"/>
  <c r="E168" i="19"/>
  <c r="E245" i="19"/>
  <c r="E179" i="19"/>
  <c r="E223" i="19"/>
  <c r="E157" i="19"/>
  <c r="E212" i="19"/>
  <c r="E201" i="19"/>
  <c r="B235" i="19"/>
  <c r="D243" i="19"/>
  <c r="D266" i="19"/>
  <c r="D128" i="19"/>
  <c r="B257" i="19"/>
  <c r="D174" i="19"/>
  <c r="D220" i="19"/>
  <c r="B213" i="19"/>
  <c r="D197" i="19"/>
  <c r="D59" i="19"/>
  <c r="B169" i="19"/>
  <c r="B268" i="19"/>
  <c r="D82" i="19"/>
  <c r="D151" i="19"/>
  <c r="B202" i="19"/>
  <c r="D105" i="19"/>
  <c r="D36" i="19"/>
  <c r="B180" i="19"/>
  <c r="B279" i="19"/>
  <c r="B246" i="19"/>
  <c r="C25" i="19"/>
  <c r="C37" i="19" s="1"/>
  <c r="C49" i="19" s="1"/>
  <c r="C61" i="19" s="1"/>
  <c r="C73" i="19" s="1"/>
  <c r="C85" i="19" s="1"/>
  <c r="C97" i="19" s="1"/>
  <c r="C109" i="19" s="1"/>
  <c r="C121" i="19" s="1"/>
  <c r="C133" i="19" s="1"/>
  <c r="C145" i="19" s="1"/>
  <c r="C157" i="19" s="1"/>
  <c r="C169" i="19" s="1"/>
  <c r="C181" i="19" s="1"/>
  <c r="C193" i="19" s="1"/>
  <c r="C205" i="19" s="1"/>
  <c r="C217" i="19" s="1"/>
  <c r="C229" i="19" s="1"/>
  <c r="C241" i="19" s="1"/>
  <c r="C253" i="19" s="1"/>
  <c r="C265" i="19" s="1"/>
  <c r="C277" i="19" s="1"/>
  <c r="C289" i="19" s="1"/>
  <c r="C301" i="19" s="1"/>
  <c r="C313" i="19" s="1"/>
  <c r="C325" i="19" s="1"/>
  <c r="C337" i="19" s="1"/>
  <c r="C349" i="19" s="1"/>
  <c r="C361" i="19" s="1"/>
  <c r="C373" i="19" s="1"/>
  <c r="C385" i="19" s="1"/>
  <c r="C397" i="19" s="1"/>
  <c r="C409" i="19" s="1"/>
  <c r="C421" i="19" s="1"/>
  <c r="C433" i="19" s="1"/>
  <c r="C445" i="19" s="1"/>
  <c r="C457" i="19" s="1"/>
  <c r="C469" i="19" s="1"/>
  <c r="C481" i="19" s="1"/>
  <c r="C493" i="19" s="1"/>
  <c r="C505" i="19" s="1"/>
  <c r="C517" i="19" s="1"/>
  <c r="C529" i="19" s="1"/>
  <c r="C541" i="19" s="1"/>
  <c r="C553" i="19" s="1"/>
  <c r="C565" i="19" s="1"/>
  <c r="C577" i="19" s="1"/>
  <c r="C589" i="19" s="1"/>
  <c r="C601" i="19" s="1"/>
  <c r="C613" i="19" s="1"/>
  <c r="C625" i="19" s="1"/>
  <c r="C637" i="19" s="1"/>
  <c r="C649" i="19" s="1"/>
  <c r="C661" i="19" s="1"/>
  <c r="C673" i="19" s="1"/>
  <c r="C685" i="19" s="1"/>
  <c r="C697" i="19" s="1"/>
  <c r="C709" i="19" s="1"/>
  <c r="C721" i="19" s="1"/>
  <c r="C733" i="19" s="1"/>
  <c r="C745" i="19" s="1"/>
  <c r="C757" i="19" s="1"/>
  <c r="C769" i="19" s="1"/>
  <c r="C781" i="19" s="1"/>
  <c r="C793" i="19" s="1"/>
  <c r="C805" i="19" s="1"/>
  <c r="C817" i="19" s="1"/>
  <c r="C829" i="19" s="1"/>
  <c r="C841" i="19" s="1"/>
  <c r="C853" i="19" s="1"/>
  <c r="C865" i="19" s="1"/>
  <c r="C877" i="19" s="1"/>
  <c r="C889" i="19" s="1"/>
  <c r="C901" i="19" s="1"/>
  <c r="C913" i="19" s="1"/>
  <c r="C925" i="19" s="1"/>
  <c r="C937" i="19" s="1"/>
  <c r="C949" i="19" s="1"/>
  <c r="C961" i="19" s="1"/>
  <c r="C973" i="19" s="1"/>
  <c r="C985" i="19" s="1"/>
  <c r="C997" i="19" s="1"/>
  <c r="C1009" i="19" s="1"/>
  <c r="C1021" i="19" s="1"/>
  <c r="C1033" i="19" s="1"/>
  <c r="C1045" i="19" s="1"/>
  <c r="C1057" i="19" s="1"/>
  <c r="C1069" i="19" s="1"/>
  <c r="C1081" i="19" s="1"/>
  <c r="C1093" i="19" s="1"/>
  <c r="C1105" i="19" s="1"/>
  <c r="C1117" i="19" s="1"/>
  <c r="C1129" i="19" s="1"/>
  <c r="C1141" i="19" s="1"/>
  <c r="C1153" i="19" s="1"/>
  <c r="C1165" i="19" s="1"/>
  <c r="C1177" i="19" s="1"/>
  <c r="C1189" i="19" s="1"/>
  <c r="C1201" i="19" s="1"/>
  <c r="C1213" i="19" s="1"/>
  <c r="C1225" i="19" s="1"/>
  <c r="C1237" i="19" s="1"/>
  <c r="C1249" i="19" s="1"/>
  <c r="C1261" i="19" s="1"/>
  <c r="C1273" i="19" s="1"/>
  <c r="C1285" i="19" s="1"/>
  <c r="C1297" i="19" s="1"/>
  <c r="C1309" i="19" s="1"/>
  <c r="C1321" i="19" s="1"/>
  <c r="C1333" i="19" s="1"/>
  <c r="C1345" i="19" s="1"/>
  <c r="C1357" i="19" s="1"/>
  <c r="C1369" i="19" s="1"/>
  <c r="C1381" i="19" s="1"/>
  <c r="C1393" i="19" s="1"/>
  <c r="C1405" i="19" s="1"/>
  <c r="C1417" i="19" s="1"/>
  <c r="C1429" i="19" s="1"/>
  <c r="C1441" i="19" s="1"/>
  <c r="C1453" i="19" s="1"/>
  <c r="C1465" i="19" s="1"/>
  <c r="C1477" i="19" s="1"/>
  <c r="C1489" i="19" s="1"/>
  <c r="C1501" i="19" s="1"/>
  <c r="C1513" i="19" s="1"/>
  <c r="C1525" i="19" s="1"/>
  <c r="C1537" i="19" s="1"/>
  <c r="C1549" i="19" s="1"/>
  <c r="C1561" i="19" s="1"/>
  <c r="C1573" i="19" s="1"/>
  <c r="C1585" i="19" s="1"/>
  <c r="C1597" i="19" s="1"/>
  <c r="C1609" i="19" s="1"/>
  <c r="C1621" i="19" s="1"/>
  <c r="C1633" i="19" s="1"/>
  <c r="C1645" i="19" s="1"/>
  <c r="C1657" i="19" s="1"/>
  <c r="C1669" i="19" s="1"/>
  <c r="C1681" i="19" s="1"/>
  <c r="C1693" i="19" s="1"/>
  <c r="C1705" i="19" s="1"/>
  <c r="C1717" i="19" s="1"/>
  <c r="C1729" i="19" s="1"/>
  <c r="C1741" i="19" s="1"/>
  <c r="C1753" i="19" s="1"/>
  <c r="C1765" i="19" s="1"/>
  <c r="C1777" i="19" s="1"/>
  <c r="C1789" i="19" s="1"/>
  <c r="C1801" i="19" s="1"/>
  <c r="C1813" i="19" s="1"/>
  <c r="C1825" i="19" s="1"/>
  <c r="C1837" i="19" s="1"/>
  <c r="C1849" i="19" s="1"/>
  <c r="C1861" i="19" s="1"/>
  <c r="C1873" i="19" s="1"/>
  <c r="C1885" i="19" s="1"/>
  <c r="C1897" i="19" s="1"/>
  <c r="C1909" i="19" s="1"/>
  <c r="C1921" i="19" s="1"/>
  <c r="C1933" i="19" s="1"/>
  <c r="C1945" i="19" s="1"/>
  <c r="C1957" i="19" s="1"/>
  <c r="C1969" i="19" s="1"/>
  <c r="C1981" i="19" s="1"/>
  <c r="C1993" i="19" s="1"/>
  <c r="C2005" i="19" s="1"/>
  <c r="C2017" i="19" s="1"/>
  <c r="C2029" i="19" s="1"/>
  <c r="C2041" i="19" s="1"/>
  <c r="C2053" i="19" s="1"/>
  <c r="C2065" i="19" s="1"/>
  <c r="C2077" i="19" s="1"/>
  <c r="C2089" i="19" s="1"/>
  <c r="C2101" i="19" s="1"/>
  <c r="C2113" i="19" s="1"/>
  <c r="C2125" i="19" s="1"/>
  <c r="C2137" i="19" s="1"/>
  <c r="C2149" i="19" s="1"/>
  <c r="C2161" i="19" s="1"/>
  <c r="C2173" i="19" s="1"/>
  <c r="C2185" i="19" s="1"/>
  <c r="C2197" i="19" s="1"/>
  <c r="C2209" i="19" s="1"/>
  <c r="C2221" i="19" s="1"/>
  <c r="C2233" i="19" s="1"/>
  <c r="C2245" i="19" s="1"/>
  <c r="C2257" i="19" s="1"/>
  <c r="C2269" i="19" s="1"/>
  <c r="C2281" i="19" s="1"/>
  <c r="C2293" i="19" s="1"/>
  <c r="C2305" i="19" s="1"/>
  <c r="C2317" i="19" s="1"/>
  <c r="C2329" i="19" s="1"/>
  <c r="C2341" i="19" s="1"/>
  <c r="C2353" i="19" s="1"/>
  <c r="C2365" i="19" s="1"/>
  <c r="C2377" i="19" s="1"/>
  <c r="C2389" i="19" s="1"/>
  <c r="C2401" i="19" s="1"/>
  <c r="C2413" i="19" s="1"/>
  <c r="C2425" i="19" s="1"/>
  <c r="C2437" i="19" s="1"/>
  <c r="C2449" i="19" s="1"/>
  <c r="C2461" i="19" s="1"/>
  <c r="C2473" i="19" s="1"/>
  <c r="C2485" i="19" s="1"/>
  <c r="C2497" i="19" s="1"/>
  <c r="C2509" i="19" s="1"/>
  <c r="C2521" i="19" s="1"/>
  <c r="C2533" i="19" s="1"/>
  <c r="C2545" i="19" s="1"/>
  <c r="C2557" i="19" s="1"/>
  <c r="C2569" i="19" s="1"/>
  <c r="C2581" i="19" s="1"/>
  <c r="C2593" i="19" s="1"/>
  <c r="C2605" i="19" s="1"/>
  <c r="C2617" i="19" s="1"/>
  <c r="C2629" i="19" s="1"/>
  <c r="C2641" i="19" s="1"/>
  <c r="C2653" i="19" s="1"/>
  <c r="C2665" i="19" s="1"/>
  <c r="C2677" i="19" s="1"/>
  <c r="C2689" i="19" s="1"/>
  <c r="C2701" i="19" s="1"/>
  <c r="C2713" i="19" s="1"/>
  <c r="C2725" i="19" s="1"/>
  <c r="C2737" i="19" s="1"/>
  <c r="C2749" i="19" s="1"/>
  <c r="C2761" i="19" s="1"/>
  <c r="C2773" i="19" s="1"/>
  <c r="C2785" i="19" s="1"/>
  <c r="C2797" i="19" s="1"/>
  <c r="C2809" i="19" s="1"/>
  <c r="C2821" i="19" s="1"/>
  <c r="C2833" i="19" s="1"/>
  <c r="C2845" i="19" s="1"/>
  <c r="C2857" i="19" s="1"/>
  <c r="C2869" i="19" s="1"/>
  <c r="C2881" i="19" s="1"/>
  <c r="C2893" i="19" s="1"/>
  <c r="C2905" i="19" s="1"/>
  <c r="C2917" i="19" s="1"/>
  <c r="C2929" i="19" s="1"/>
  <c r="C2941" i="19" s="1"/>
  <c r="C2953" i="19" s="1"/>
  <c r="C2965" i="19" s="1"/>
  <c r="C2977" i="19" s="1"/>
  <c r="C2989" i="19" s="1"/>
  <c r="C3001" i="19" s="1"/>
  <c r="C3013" i="19" s="1"/>
  <c r="C3025" i="19" s="1"/>
  <c r="C3037" i="19" s="1"/>
  <c r="C3049" i="19" s="1"/>
  <c r="C3061" i="19" s="1"/>
  <c r="C3073" i="19" s="1"/>
  <c r="C3085" i="19" s="1"/>
  <c r="C3097" i="19" s="1"/>
  <c r="C3109" i="19" s="1"/>
  <c r="C3121" i="19" s="1"/>
  <c r="C3133" i="19" s="1"/>
  <c r="C3145" i="19" s="1"/>
  <c r="C3157" i="19" s="1"/>
  <c r="C3169" i="19" s="1"/>
  <c r="C3181" i="19" s="1"/>
  <c r="C3193" i="19" s="1"/>
  <c r="C3205" i="19" s="1"/>
  <c r="C3217" i="19" s="1"/>
  <c r="C3229" i="19" s="1"/>
  <c r="C3241" i="19" s="1"/>
  <c r="C3253" i="19" s="1"/>
  <c r="C3265" i="19" s="1"/>
  <c r="C3277" i="19" s="1"/>
  <c r="C3289" i="19" s="1"/>
  <c r="C3301" i="19" s="1"/>
  <c r="C3313" i="19" s="1"/>
  <c r="C3325" i="19" s="1"/>
  <c r="C3337" i="19" s="1"/>
  <c r="C3349" i="19" s="1"/>
  <c r="C3361" i="19" s="1"/>
  <c r="C3373" i="19" s="1"/>
  <c r="C3385" i="19" s="1"/>
  <c r="C3397" i="19" s="1"/>
  <c r="C3409" i="19" s="1"/>
  <c r="C3421" i="19" s="1"/>
  <c r="C3433" i="19" s="1"/>
  <c r="C3445" i="19" s="1"/>
  <c r="C3457" i="19" s="1"/>
  <c r="C3469" i="19" s="1"/>
  <c r="C3481" i="19" s="1"/>
  <c r="C3493" i="19" s="1"/>
  <c r="C3505" i="19" s="1"/>
  <c r="C3517" i="19" s="1"/>
  <c r="C3529" i="19" s="1"/>
  <c r="C3541" i="19" s="1"/>
  <c r="C3553" i="19" s="1"/>
  <c r="C3565" i="19" s="1"/>
  <c r="C3577" i="19" s="1"/>
  <c r="C3589" i="19" s="1"/>
  <c r="C3601" i="19" s="1"/>
  <c r="C3613" i="19" s="1"/>
  <c r="C3625" i="19" s="1"/>
  <c r="C3637" i="19" s="1"/>
  <c r="C3649" i="19" s="1"/>
  <c r="C3661" i="19" s="1"/>
  <c r="C3673" i="19" s="1"/>
  <c r="C3685" i="19" s="1"/>
  <c r="C3697" i="19" s="1"/>
  <c r="C3709" i="19" s="1"/>
  <c r="C3721" i="19" s="1"/>
  <c r="C3733" i="19" s="1"/>
  <c r="C3745" i="19" s="1"/>
  <c r="C3757" i="19" s="1"/>
  <c r="C3769" i="19" s="1"/>
  <c r="C3781" i="19" s="1"/>
  <c r="C3793" i="19" s="1"/>
  <c r="C3805" i="19" s="1"/>
  <c r="C3817" i="19" s="1"/>
  <c r="C3829" i="19" s="1"/>
  <c r="C3841" i="19" s="1"/>
  <c r="C3853" i="19" s="1"/>
  <c r="C3865" i="19" s="1"/>
  <c r="C3877" i="19" s="1"/>
  <c r="C3889" i="19" s="1"/>
  <c r="C3901" i="19" s="1"/>
  <c r="C3913" i="19" s="1"/>
  <c r="C3925" i="19" s="1"/>
  <c r="C3937" i="19" s="1"/>
  <c r="C3949" i="19" s="1"/>
  <c r="C3961" i="19" s="1"/>
  <c r="C3973" i="19" s="1"/>
  <c r="C3985" i="19" s="1"/>
  <c r="C3997" i="19" s="1"/>
  <c r="C4009" i="19" s="1"/>
  <c r="C4021" i="19" s="1"/>
  <c r="C4033" i="19" s="1"/>
  <c r="C4045" i="19" s="1"/>
  <c r="C4057" i="19" s="1"/>
  <c r="C4069" i="19" s="1"/>
  <c r="C4081" i="19" s="1"/>
  <c r="C4093" i="19" s="1"/>
  <c r="C4105" i="19" s="1"/>
  <c r="C4117" i="19" s="1"/>
  <c r="C4129" i="19" s="1"/>
  <c r="C4141" i="19" s="1"/>
  <c r="C4153" i="19" s="1"/>
  <c r="C4165" i="19" s="1"/>
  <c r="C4177" i="19" s="1"/>
  <c r="C4189" i="19" s="1"/>
  <c r="C4201" i="19" s="1"/>
  <c r="C4213" i="19" s="1"/>
  <c r="C4225" i="19" s="1"/>
  <c r="C4237" i="19" s="1"/>
  <c r="C4249" i="19" s="1"/>
  <c r="C4261" i="19" s="1"/>
  <c r="C4273" i="19" s="1"/>
  <c r="C4285" i="19" s="1"/>
  <c r="C4297" i="19" s="1"/>
  <c r="C4309" i="19" s="1"/>
  <c r="C4321" i="19" s="1"/>
  <c r="C4333" i="19" s="1"/>
  <c r="C4345" i="19" s="1"/>
  <c r="C4357" i="19" s="1"/>
  <c r="C4369" i="19" s="1"/>
  <c r="C4381" i="19" s="1"/>
  <c r="C4393" i="19" s="1"/>
  <c r="C4405" i="19" s="1"/>
  <c r="C4417" i="19" s="1"/>
  <c r="C4429" i="19" s="1"/>
  <c r="C4441" i="19" s="1"/>
  <c r="C4453" i="19" s="1"/>
  <c r="C4465" i="19" s="1"/>
  <c r="C4477" i="19" s="1"/>
  <c r="C4489" i="19" s="1"/>
  <c r="C4501" i="19" s="1"/>
  <c r="C4513" i="19" s="1"/>
  <c r="C4525" i="19" s="1"/>
  <c r="C4537" i="19" s="1"/>
  <c r="C4549" i="19" s="1"/>
  <c r="C4561" i="19" s="1"/>
  <c r="C4573" i="19" s="1"/>
  <c r="C4585" i="19" s="1"/>
  <c r="C4597" i="19" s="1"/>
  <c r="C4609" i="19" s="1"/>
  <c r="C4621" i="19" s="1"/>
  <c r="C4633" i="19" s="1"/>
  <c r="C4645" i="19" s="1"/>
  <c r="C4657" i="19" s="1"/>
  <c r="C4669" i="19" s="1"/>
  <c r="C4681" i="19" s="1"/>
  <c r="C4693" i="19" s="1"/>
  <c r="C4705" i="19" s="1"/>
  <c r="C4717" i="19" s="1"/>
  <c r="C4729" i="19" s="1"/>
  <c r="C4741" i="19" s="1"/>
  <c r="C4753" i="19" s="1"/>
  <c r="C4765" i="19" s="1"/>
  <c r="C4777" i="19" s="1"/>
  <c r="C4789" i="19" s="1"/>
  <c r="C4801" i="19" s="1"/>
  <c r="C4813" i="19" s="1"/>
  <c r="C4825" i="19" s="1"/>
  <c r="C4837" i="19" s="1"/>
  <c r="C4849" i="19" s="1"/>
  <c r="C4861" i="19" s="1"/>
  <c r="C4873" i="19" s="1"/>
  <c r="C4885" i="19" s="1"/>
  <c r="C4897" i="19" s="1"/>
  <c r="C4909" i="19" s="1"/>
  <c r="C4921" i="19" s="1"/>
  <c r="C4933" i="19" s="1"/>
  <c r="C4945" i="19" s="1"/>
  <c r="C4957" i="19" s="1"/>
  <c r="C4969" i="19" s="1"/>
  <c r="C4981" i="19" s="1"/>
  <c r="C4993" i="19" s="1"/>
  <c r="C5005" i="19" s="1"/>
  <c r="C5017" i="19" s="1"/>
  <c r="C5029" i="19" s="1"/>
  <c r="C5041" i="19" s="1"/>
  <c r="C5053" i="19" s="1"/>
  <c r="C5065" i="19" s="1"/>
  <c r="C5077" i="19" s="1"/>
  <c r="C5089" i="19" s="1"/>
  <c r="C5101" i="19" s="1"/>
  <c r="C5113" i="19" s="1"/>
  <c r="C5125" i="19" s="1"/>
  <c r="C5137" i="19" s="1"/>
  <c r="C5149" i="19" s="1"/>
  <c r="C5161" i="19" s="1"/>
  <c r="C5173" i="19" s="1"/>
  <c r="C5185" i="19" s="1"/>
  <c r="C5197" i="19" s="1"/>
  <c r="C5209" i="19" s="1"/>
  <c r="C5221" i="19" s="1"/>
  <c r="C5233" i="19" s="1"/>
  <c r="C5245" i="19" s="1"/>
  <c r="C5257" i="19" s="1"/>
  <c r="C5269" i="19" s="1"/>
  <c r="C5281" i="19" s="1"/>
  <c r="C5293" i="19" s="1"/>
  <c r="C5305" i="19" s="1"/>
  <c r="C5317" i="19" s="1"/>
  <c r="C5329" i="19" s="1"/>
  <c r="C5341" i="19" s="1"/>
  <c r="C5353" i="19" s="1"/>
  <c r="C5365" i="19" s="1"/>
  <c r="C5377" i="19" s="1"/>
  <c r="C5389" i="19" s="1"/>
  <c r="C5401" i="19" s="1"/>
  <c r="C5413" i="19" s="1"/>
  <c r="C5425" i="19" s="1"/>
  <c r="C5437" i="19" s="1"/>
  <c r="C5449" i="19" s="1"/>
  <c r="C5461" i="19" s="1"/>
  <c r="C5473" i="19" s="1"/>
  <c r="C5485" i="19" s="1"/>
  <c r="C5497" i="19" s="1"/>
  <c r="C5509" i="19" s="1"/>
  <c r="C5521" i="19" s="1"/>
  <c r="C5533" i="19" s="1"/>
  <c r="C5545" i="19" s="1"/>
  <c r="C5557" i="19" s="1"/>
  <c r="C5569" i="19" s="1"/>
  <c r="C5581" i="19" s="1"/>
  <c r="C5593" i="19" s="1"/>
  <c r="C5605" i="19" s="1"/>
  <c r="C5617" i="19" s="1"/>
  <c r="C5629" i="19" s="1"/>
  <c r="C5641" i="19" s="1"/>
  <c r="C5653" i="19" s="1"/>
  <c r="C5665" i="19" s="1"/>
  <c r="C5677" i="19" s="1"/>
  <c r="C5689" i="19" s="1"/>
  <c r="C5701" i="19" s="1"/>
  <c r="C5713" i="19" s="1"/>
  <c r="C5725" i="19" s="1"/>
  <c r="C5737" i="19" s="1"/>
  <c r="C5749" i="19" s="1"/>
  <c r="C5761" i="19" s="1"/>
  <c r="C5773" i="19" s="1"/>
  <c r="C5785" i="19" s="1"/>
  <c r="C5797" i="19" s="1"/>
  <c r="C5809" i="19" s="1"/>
  <c r="C5821" i="19" s="1"/>
  <c r="C5833" i="19" s="1"/>
  <c r="C5845" i="19" s="1"/>
  <c r="C5857" i="19" s="1"/>
  <c r="C5869" i="19" s="1"/>
  <c r="C5881" i="19" s="1"/>
  <c r="C5893" i="19" s="1"/>
  <c r="C5905" i="19" s="1"/>
  <c r="C5917" i="19" s="1"/>
  <c r="C5929" i="19" s="1"/>
  <c r="C5941" i="19" s="1"/>
  <c r="C5953" i="19" s="1"/>
  <c r="C5965" i="19" s="1"/>
  <c r="C5977" i="19" s="1"/>
  <c r="C5989" i="19" s="1"/>
  <c r="C6001" i="19" s="1"/>
  <c r="C6013" i="19" s="1"/>
  <c r="C6025" i="19" s="1"/>
  <c r="C6037" i="19" s="1"/>
  <c r="C6049" i="19" s="1"/>
  <c r="C6061" i="19" s="1"/>
  <c r="C6073" i="19" s="1"/>
  <c r="C6085" i="19" s="1"/>
  <c r="C6097" i="19" s="1"/>
  <c r="C6109" i="19" s="1"/>
  <c r="C6121" i="19" s="1"/>
  <c r="D13" i="19"/>
  <c r="B191" i="19"/>
  <c r="B224" i="19"/>
  <c r="A302" i="19"/>
  <c r="E213" i="19" l="1"/>
  <c r="E191" i="19"/>
  <c r="E202" i="19"/>
  <c r="E224" i="19"/>
  <c r="E246" i="19"/>
  <c r="E279" i="19"/>
  <c r="E257" i="19"/>
  <c r="E268" i="19"/>
  <c r="E169" i="19"/>
  <c r="E180" i="19"/>
  <c r="E235" i="19"/>
  <c r="A314" i="19"/>
  <c r="B247" i="19"/>
  <c r="D117" i="19"/>
  <c r="B269" i="19"/>
  <c r="D140" i="19"/>
  <c r="B225" i="19"/>
  <c r="B280" i="19"/>
  <c r="B203" i="19"/>
  <c r="D232" i="19"/>
  <c r="D278" i="19"/>
  <c r="B192" i="19"/>
  <c r="B181" i="19"/>
  <c r="D163" i="19"/>
  <c r="D71" i="19"/>
  <c r="D186" i="19"/>
  <c r="D25" i="19"/>
  <c r="D255" i="19"/>
  <c r="D48" i="19"/>
  <c r="D94" i="19"/>
  <c r="D209" i="19"/>
  <c r="B258" i="19"/>
  <c r="B291" i="19"/>
  <c r="B214" i="19"/>
  <c r="B236" i="19"/>
  <c r="E247" i="19" l="1"/>
  <c r="E236" i="19"/>
  <c r="E203" i="19"/>
  <c r="E214" i="19"/>
  <c r="E280" i="19"/>
  <c r="E291" i="19"/>
  <c r="E225" i="19"/>
  <c r="E258" i="19"/>
  <c r="E181" i="19"/>
  <c r="E269" i="19"/>
  <c r="E192" i="19"/>
  <c r="B204" i="19"/>
  <c r="B237" i="19"/>
  <c r="D37" i="19"/>
  <c r="B270" i="19"/>
  <c r="B215" i="19"/>
  <c r="D106" i="19"/>
  <c r="D198" i="19"/>
  <c r="B193" i="19"/>
  <c r="B281" i="19"/>
  <c r="D129" i="19"/>
  <c r="D221" i="19"/>
  <c r="B292" i="19"/>
  <c r="D60" i="19"/>
  <c r="D83" i="19"/>
  <c r="D290" i="19"/>
  <c r="B259" i="19"/>
  <c r="B226" i="19"/>
  <c r="B248" i="19"/>
  <c r="D267" i="19"/>
  <c r="D175" i="19"/>
  <c r="D244" i="19"/>
  <c r="B303" i="19"/>
  <c r="D152" i="19"/>
  <c r="A326" i="19"/>
  <c r="E248" i="19" l="1"/>
  <c r="E237" i="19"/>
  <c r="E303" i="19"/>
  <c r="E292" i="19"/>
  <c r="E226" i="19"/>
  <c r="E281" i="19"/>
  <c r="E204" i="19"/>
  <c r="E259" i="19"/>
  <c r="E193" i="19"/>
  <c r="E215" i="19"/>
  <c r="E270" i="19"/>
  <c r="D187" i="19"/>
  <c r="B260" i="19"/>
  <c r="B293" i="19"/>
  <c r="B271" i="19"/>
  <c r="A338" i="19"/>
  <c r="D279" i="19"/>
  <c r="D302" i="19"/>
  <c r="D233" i="19"/>
  <c r="D210" i="19"/>
  <c r="D49" i="19"/>
  <c r="D164" i="19"/>
  <c r="B304" i="19"/>
  <c r="B249" i="19"/>
  <c r="D95" i="19"/>
  <c r="D141" i="19"/>
  <c r="D118" i="19"/>
  <c r="B238" i="19"/>
  <c r="B216" i="19"/>
  <c r="B227" i="19"/>
  <c r="B315" i="19"/>
  <c r="D256" i="19"/>
  <c r="D72" i="19"/>
  <c r="B282" i="19"/>
  <c r="B205" i="19"/>
  <c r="E315" i="19" l="1"/>
  <c r="E216" i="19"/>
  <c r="E260" i="19"/>
  <c r="E238" i="19"/>
  <c r="E205" i="19"/>
  <c r="E282" i="19"/>
  <c r="E249" i="19"/>
  <c r="E304" i="19"/>
  <c r="E271" i="19"/>
  <c r="E227" i="19"/>
  <c r="E293" i="19"/>
  <c r="B316" i="19"/>
  <c r="B283" i="19"/>
  <c r="B228" i="19"/>
  <c r="D153" i="19"/>
  <c r="D176" i="19"/>
  <c r="D314" i="19"/>
  <c r="B294" i="19"/>
  <c r="D130" i="19"/>
  <c r="D84" i="19"/>
  <c r="B217" i="19"/>
  <c r="D107" i="19"/>
  <c r="D61" i="19"/>
  <c r="D291" i="19"/>
  <c r="B261" i="19"/>
  <c r="B305" i="19"/>
  <c r="B327" i="19"/>
  <c r="D268" i="19"/>
  <c r="B239" i="19"/>
  <c r="B250" i="19"/>
  <c r="D222" i="19"/>
  <c r="A350" i="19"/>
  <c r="D245" i="19"/>
  <c r="B272" i="19"/>
  <c r="D199" i="19"/>
  <c r="E239" i="19" l="1"/>
  <c r="E283" i="19"/>
  <c r="E316" i="19"/>
  <c r="E294" i="19"/>
  <c r="E217" i="19"/>
  <c r="E327" i="19"/>
  <c r="E272" i="19"/>
  <c r="E305" i="19"/>
  <c r="E261" i="19"/>
  <c r="E250" i="19"/>
  <c r="E228" i="19"/>
  <c r="D234" i="19"/>
  <c r="B328" i="19"/>
  <c r="D73" i="19"/>
  <c r="D142" i="19"/>
  <c r="D165" i="19"/>
  <c r="D211" i="19"/>
  <c r="B273" i="19"/>
  <c r="B306" i="19"/>
  <c r="B229" i="19"/>
  <c r="B251" i="19"/>
  <c r="D119" i="19"/>
  <c r="B295" i="19"/>
  <c r="D257" i="19"/>
  <c r="B240" i="19"/>
  <c r="B262" i="19"/>
  <c r="D326" i="19"/>
  <c r="B284" i="19"/>
  <c r="B317" i="19"/>
  <c r="A362" i="19"/>
  <c r="B339" i="19"/>
  <c r="D280" i="19"/>
  <c r="D303" i="19"/>
  <c r="D96" i="19"/>
  <c r="D188" i="19"/>
  <c r="E251" i="19" l="1"/>
  <c r="E262" i="19"/>
  <c r="E317" i="19"/>
  <c r="E328" i="19"/>
  <c r="E284" i="19"/>
  <c r="E229" i="19"/>
  <c r="E240" i="19"/>
  <c r="E306" i="19"/>
  <c r="E273" i="19"/>
  <c r="E339" i="19"/>
  <c r="E295" i="19"/>
  <c r="B351" i="19"/>
  <c r="B263" i="19"/>
  <c r="B296" i="19"/>
  <c r="B307" i="19"/>
  <c r="D154" i="19"/>
  <c r="A374" i="19"/>
  <c r="B274" i="19"/>
  <c r="D131" i="19"/>
  <c r="D85" i="19"/>
  <c r="D108" i="19"/>
  <c r="D315" i="19"/>
  <c r="B318" i="19"/>
  <c r="B241" i="19"/>
  <c r="B329" i="19"/>
  <c r="B252" i="19"/>
  <c r="D223" i="19"/>
  <c r="D200" i="19"/>
  <c r="B340" i="19"/>
  <c r="D338" i="19"/>
  <c r="D292" i="19"/>
  <c r="B285" i="19"/>
  <c r="D269" i="19"/>
  <c r="D177" i="19"/>
  <c r="D246" i="19"/>
  <c r="E351" i="19" l="1"/>
  <c r="E340" i="19"/>
  <c r="E263" i="19"/>
  <c r="E252" i="19"/>
  <c r="E274" i="19"/>
  <c r="E329" i="19"/>
  <c r="E285" i="19"/>
  <c r="E241" i="19"/>
  <c r="E318" i="19"/>
  <c r="E307" i="19"/>
  <c r="E296" i="19"/>
  <c r="B319" i="19"/>
  <c r="B308" i="19"/>
  <c r="D304" i="19"/>
  <c r="D235" i="19"/>
  <c r="D143" i="19"/>
  <c r="D189" i="19"/>
  <c r="D350" i="19"/>
  <c r="B253" i="19"/>
  <c r="D327" i="19"/>
  <c r="B275" i="19"/>
  <c r="B297" i="19"/>
  <c r="D258" i="19"/>
  <c r="B363" i="19"/>
  <c r="D281" i="19"/>
  <c r="B341" i="19"/>
  <c r="B330" i="19"/>
  <c r="D120" i="19"/>
  <c r="A386" i="19"/>
  <c r="B264" i="19"/>
  <c r="B286" i="19"/>
  <c r="D212" i="19"/>
  <c r="D97" i="19"/>
  <c r="D166" i="19"/>
  <c r="B352" i="19"/>
  <c r="E275" i="19" l="1"/>
  <c r="E308" i="19"/>
  <c r="E330" i="19"/>
  <c r="E319" i="19"/>
  <c r="E253" i="19"/>
  <c r="E341" i="19"/>
  <c r="E352" i="19"/>
  <c r="E363" i="19"/>
  <c r="E286" i="19"/>
  <c r="E264" i="19"/>
  <c r="E297" i="19"/>
  <c r="B287" i="19"/>
  <c r="D270" i="19"/>
  <c r="D247" i="19"/>
  <c r="B265" i="19"/>
  <c r="B342" i="19"/>
  <c r="B298" i="19"/>
  <c r="D362" i="19"/>
  <c r="D316" i="19"/>
  <c r="B331" i="19"/>
  <c r="D109" i="19"/>
  <c r="B375" i="19"/>
  <c r="B276" i="19"/>
  <c r="A398" i="19"/>
  <c r="D293" i="19"/>
  <c r="D201" i="19"/>
  <c r="B309" i="19"/>
  <c r="D178" i="19"/>
  <c r="B364" i="19"/>
  <c r="B353" i="19"/>
  <c r="D224" i="19"/>
  <c r="D132" i="19"/>
  <c r="D339" i="19"/>
  <c r="D155" i="19"/>
  <c r="B320" i="19"/>
  <c r="E331" i="19" l="1"/>
  <c r="E287" i="19"/>
  <c r="E320" i="19"/>
  <c r="E309" i="19"/>
  <c r="E298" i="19"/>
  <c r="E364" i="19"/>
  <c r="E265" i="19"/>
  <c r="E342" i="19"/>
  <c r="E276" i="19"/>
  <c r="E353" i="19"/>
  <c r="E375" i="19"/>
  <c r="B277" i="19"/>
  <c r="B376" i="19"/>
  <c r="D167" i="19"/>
  <c r="B354" i="19"/>
  <c r="D213" i="19"/>
  <c r="D374" i="19"/>
  <c r="D259" i="19"/>
  <c r="D328" i="19"/>
  <c r="D351" i="19"/>
  <c r="B365" i="19"/>
  <c r="D305" i="19"/>
  <c r="D121" i="19"/>
  <c r="B299" i="19"/>
  <c r="B387" i="19"/>
  <c r="D282" i="19"/>
  <c r="D144" i="19"/>
  <c r="D190" i="19"/>
  <c r="A410" i="19"/>
  <c r="B332" i="19"/>
  <c r="B343" i="19"/>
  <c r="B288" i="19"/>
  <c r="D236" i="19"/>
  <c r="B321" i="19"/>
  <c r="B310" i="19"/>
  <c r="E365" i="19" l="1"/>
  <c r="E376" i="19"/>
  <c r="E277" i="19"/>
  <c r="E310" i="19"/>
  <c r="E387" i="19"/>
  <c r="E288" i="19"/>
  <c r="E299" i="19"/>
  <c r="E321" i="19"/>
  <c r="E343" i="19"/>
  <c r="E354" i="19"/>
  <c r="E332" i="19"/>
  <c r="B333" i="19"/>
  <c r="D133" i="19"/>
  <c r="D340" i="19"/>
  <c r="D294" i="19"/>
  <c r="B399" i="19"/>
  <c r="D317" i="19"/>
  <c r="D271" i="19"/>
  <c r="D179" i="19"/>
  <c r="B344" i="19"/>
  <c r="D156" i="19"/>
  <c r="B355" i="19"/>
  <c r="B322" i="19"/>
  <c r="D248" i="19"/>
  <c r="A422" i="19"/>
  <c r="B388" i="19"/>
  <c r="B366" i="19"/>
  <c r="D386" i="19"/>
  <c r="B377" i="19"/>
  <c r="B289" i="19"/>
  <c r="D202" i="19"/>
  <c r="B311" i="19"/>
  <c r="B300" i="19"/>
  <c r="D363" i="19"/>
  <c r="D225" i="19"/>
  <c r="E344" i="19" l="1"/>
  <c r="E333" i="19"/>
  <c r="E366" i="19"/>
  <c r="E377" i="19"/>
  <c r="E300" i="19"/>
  <c r="E311" i="19"/>
  <c r="E399" i="19"/>
  <c r="E322" i="19"/>
  <c r="E388" i="19"/>
  <c r="E289" i="19"/>
  <c r="E355" i="19"/>
  <c r="D214" i="19"/>
  <c r="B367" i="19"/>
  <c r="D191" i="19"/>
  <c r="D306" i="19"/>
  <c r="D375" i="19"/>
  <c r="B389" i="19"/>
  <c r="B356" i="19"/>
  <c r="D283" i="19"/>
  <c r="D352" i="19"/>
  <c r="B301" i="19"/>
  <c r="B378" i="19"/>
  <c r="B323" i="19"/>
  <c r="B411" i="19"/>
  <c r="B312" i="19"/>
  <c r="A434" i="19"/>
  <c r="D168" i="19"/>
  <c r="D329" i="19"/>
  <c r="D145" i="19"/>
  <c r="B400" i="19"/>
  <c r="D237" i="19"/>
  <c r="D398" i="19"/>
  <c r="D260" i="19"/>
  <c r="B345" i="19"/>
  <c r="B334" i="19"/>
  <c r="E301" i="19" l="1"/>
  <c r="E367" i="19"/>
  <c r="E334" i="19"/>
  <c r="E345" i="19"/>
  <c r="E356" i="19"/>
  <c r="E312" i="19"/>
  <c r="E389" i="19"/>
  <c r="E411" i="19"/>
  <c r="E323" i="19"/>
  <c r="E400" i="19"/>
  <c r="E378" i="19"/>
  <c r="B423" i="19"/>
  <c r="B357" i="19"/>
  <c r="D318" i="19"/>
  <c r="D249" i="19"/>
  <c r="D180" i="19"/>
  <c r="D295" i="19"/>
  <c r="B346" i="19"/>
  <c r="B401" i="19"/>
  <c r="A446" i="19"/>
  <c r="B379" i="19"/>
  <c r="D203" i="19"/>
  <c r="D272" i="19"/>
  <c r="D157" i="19"/>
  <c r="B313" i="19"/>
  <c r="B390" i="19"/>
  <c r="B368" i="19"/>
  <c r="B324" i="19"/>
  <c r="D410" i="19"/>
  <c r="D341" i="19"/>
  <c r="B412" i="19"/>
  <c r="D364" i="19"/>
  <c r="B335" i="19"/>
  <c r="D387" i="19"/>
  <c r="D226" i="19"/>
  <c r="E324" i="19" l="1"/>
  <c r="E379" i="19"/>
  <c r="E357" i="19"/>
  <c r="E423" i="19"/>
  <c r="E368" i="19"/>
  <c r="E401" i="19"/>
  <c r="E390" i="19"/>
  <c r="E346" i="19"/>
  <c r="E335" i="19"/>
  <c r="E313" i="19"/>
  <c r="E412" i="19"/>
  <c r="D284" i="19"/>
  <c r="D261" i="19"/>
  <c r="D238" i="19"/>
  <c r="D399" i="19"/>
  <c r="D353" i="19"/>
  <c r="B391" i="19"/>
  <c r="B402" i="19"/>
  <c r="D215" i="19"/>
  <c r="B347" i="19"/>
  <c r="D330" i="19"/>
  <c r="B336" i="19"/>
  <c r="B380" i="19"/>
  <c r="B369" i="19"/>
  <c r="D422" i="19"/>
  <c r="B325" i="19"/>
  <c r="D307" i="19"/>
  <c r="B358" i="19"/>
  <c r="B435" i="19"/>
  <c r="D376" i="19"/>
  <c r="B413" i="19"/>
  <c r="D169" i="19"/>
  <c r="A458" i="19"/>
  <c r="D192" i="19"/>
  <c r="B424" i="19"/>
  <c r="E435" i="19" l="1"/>
  <c r="E347" i="19"/>
  <c r="E413" i="19"/>
  <c r="E358" i="19"/>
  <c r="E424" i="19"/>
  <c r="E325" i="19"/>
  <c r="E402" i="19"/>
  <c r="E391" i="19"/>
  <c r="E369" i="19"/>
  <c r="E380" i="19"/>
  <c r="E336" i="19"/>
  <c r="D227" i="19"/>
  <c r="D411" i="19"/>
  <c r="B414" i="19"/>
  <c r="D319" i="19"/>
  <c r="D204" i="19"/>
  <c r="D388" i="19"/>
  <c r="B337" i="19"/>
  <c r="B447" i="19"/>
  <c r="B403" i="19"/>
  <c r="D250" i="19"/>
  <c r="A470" i="19"/>
  <c r="B436" i="19"/>
  <c r="D434" i="19"/>
  <c r="B359" i="19"/>
  <c r="B370" i="19"/>
  <c r="D342" i="19"/>
  <c r="B392" i="19"/>
  <c r="D273" i="19"/>
  <c r="D181" i="19"/>
  <c r="B381" i="19"/>
  <c r="B425" i="19"/>
  <c r="B348" i="19"/>
  <c r="D365" i="19"/>
  <c r="D296" i="19"/>
  <c r="E392" i="19" l="1"/>
  <c r="E403" i="19"/>
  <c r="E337" i="19"/>
  <c r="E447" i="19"/>
  <c r="E370" i="19"/>
  <c r="E348" i="19"/>
  <c r="E381" i="19"/>
  <c r="E359" i="19"/>
  <c r="E425" i="19"/>
  <c r="E436" i="19"/>
  <c r="E414" i="19"/>
  <c r="B459" i="19"/>
  <c r="D331" i="19"/>
  <c r="D308" i="19"/>
  <c r="D354" i="19"/>
  <c r="D377" i="19"/>
  <c r="D193" i="19"/>
  <c r="B371" i="19"/>
  <c r="A482" i="19"/>
  <c r="B415" i="19"/>
  <c r="B437" i="19"/>
  <c r="B349" i="19"/>
  <c r="D285" i="19"/>
  <c r="B360" i="19"/>
  <c r="D262" i="19"/>
  <c r="B404" i="19"/>
  <c r="D400" i="19"/>
  <c r="D423" i="19"/>
  <c r="B426" i="19"/>
  <c r="B393" i="19"/>
  <c r="D446" i="19"/>
  <c r="B382" i="19"/>
  <c r="B448" i="19"/>
  <c r="D216" i="19"/>
  <c r="D239" i="19"/>
  <c r="E459" i="19" l="1"/>
  <c r="E437" i="19"/>
  <c r="E415" i="19"/>
  <c r="E426" i="19"/>
  <c r="E404" i="19"/>
  <c r="E371" i="19"/>
  <c r="E448" i="19"/>
  <c r="E382" i="19"/>
  <c r="E360" i="19"/>
  <c r="E393" i="19"/>
  <c r="E349" i="19"/>
  <c r="A494" i="19"/>
  <c r="D366" i="19"/>
  <c r="D228" i="19"/>
  <c r="B394" i="19"/>
  <c r="B405" i="19"/>
  <c r="B372" i="19"/>
  <c r="D412" i="19"/>
  <c r="D320" i="19"/>
  <c r="D251" i="19"/>
  <c r="D297" i="19"/>
  <c r="B427" i="19"/>
  <c r="B449" i="19"/>
  <c r="D274" i="19"/>
  <c r="D458" i="19"/>
  <c r="B438" i="19"/>
  <c r="D205" i="19"/>
  <c r="D343" i="19"/>
  <c r="B471" i="19"/>
  <c r="B383" i="19"/>
  <c r="D435" i="19"/>
  <c r="B361" i="19"/>
  <c r="B416" i="19"/>
  <c r="D389" i="19"/>
  <c r="B460" i="19"/>
  <c r="E471" i="19" l="1"/>
  <c r="E438" i="19"/>
  <c r="E460" i="19"/>
  <c r="E416" i="19"/>
  <c r="E449" i="19"/>
  <c r="E372" i="19"/>
  <c r="E361" i="19"/>
  <c r="E405" i="19"/>
  <c r="E394" i="19"/>
  <c r="E383" i="19"/>
  <c r="E427" i="19"/>
  <c r="B461" i="19"/>
  <c r="D332" i="19"/>
  <c r="B384" i="19"/>
  <c r="B395" i="19"/>
  <c r="D401" i="19"/>
  <c r="B439" i="19"/>
  <c r="B428" i="19"/>
  <c r="D424" i="19"/>
  <c r="B472" i="19"/>
  <c r="D240" i="19"/>
  <c r="D447" i="19"/>
  <c r="B417" i="19"/>
  <c r="D470" i="19"/>
  <c r="D309" i="19"/>
  <c r="B373" i="19"/>
  <c r="D378" i="19"/>
  <c r="D217" i="19"/>
  <c r="D355" i="19"/>
  <c r="D286" i="19"/>
  <c r="D263" i="19"/>
  <c r="B483" i="19"/>
  <c r="B450" i="19"/>
  <c r="B406" i="19"/>
  <c r="A506" i="19"/>
  <c r="E461" i="19" l="1"/>
  <c r="E450" i="19"/>
  <c r="E472" i="19"/>
  <c r="E406" i="19"/>
  <c r="E373" i="19"/>
  <c r="E428" i="19"/>
  <c r="E439" i="19"/>
  <c r="E483" i="19"/>
  <c r="E417" i="19"/>
  <c r="E395" i="19"/>
  <c r="E384" i="19"/>
  <c r="D390" i="19"/>
  <c r="B418" i="19"/>
  <c r="D436" i="19"/>
  <c r="B396" i="19"/>
  <c r="B407" i="19"/>
  <c r="D298" i="19"/>
  <c r="B429" i="19"/>
  <c r="B451" i="19"/>
  <c r="D459" i="19"/>
  <c r="B385" i="19"/>
  <c r="B495" i="19"/>
  <c r="D367" i="19"/>
  <c r="D321" i="19"/>
  <c r="D252" i="19"/>
  <c r="B440" i="19"/>
  <c r="D344" i="19"/>
  <c r="B484" i="19"/>
  <c r="D275" i="19"/>
  <c r="A518" i="19"/>
  <c r="D229" i="19"/>
  <c r="D482" i="19"/>
  <c r="B473" i="19"/>
  <c r="D413" i="19"/>
  <c r="B462" i="19"/>
  <c r="E418" i="19" l="1"/>
  <c r="E385" i="19"/>
  <c r="E484" i="19"/>
  <c r="E462" i="19"/>
  <c r="E451" i="19"/>
  <c r="E440" i="19"/>
  <c r="E429" i="19"/>
  <c r="E473" i="19"/>
  <c r="E407" i="19"/>
  <c r="E396" i="19"/>
  <c r="E495" i="19"/>
  <c r="B507" i="19"/>
  <c r="B496" i="19"/>
  <c r="B397" i="19"/>
  <c r="B463" i="19"/>
  <c r="D241" i="19"/>
  <c r="D356" i="19"/>
  <c r="D379" i="19"/>
  <c r="D425" i="19"/>
  <c r="A530" i="19"/>
  <c r="B441" i="19"/>
  <c r="B430" i="19"/>
  <c r="D448" i="19"/>
  <c r="B474" i="19"/>
  <c r="D287" i="19"/>
  <c r="D264" i="19"/>
  <c r="B419" i="19"/>
  <c r="D310" i="19"/>
  <c r="D494" i="19"/>
  <c r="B485" i="19"/>
  <c r="D333" i="19"/>
  <c r="D471" i="19"/>
  <c r="B408" i="19"/>
  <c r="B452" i="19"/>
  <c r="D402" i="19"/>
  <c r="E496" i="19" l="1"/>
  <c r="E441" i="19"/>
  <c r="E507" i="19"/>
  <c r="E408" i="19"/>
  <c r="E419" i="19"/>
  <c r="E452" i="19"/>
  <c r="E474" i="19"/>
  <c r="E463" i="19"/>
  <c r="E485" i="19"/>
  <c r="E430" i="19"/>
  <c r="E397" i="19"/>
  <c r="D345" i="19"/>
  <c r="B420" i="19"/>
  <c r="B464" i="19"/>
  <c r="B453" i="19"/>
  <c r="D437" i="19"/>
  <c r="B486" i="19"/>
  <c r="D276" i="19"/>
  <c r="B431" i="19"/>
  <c r="D391" i="19"/>
  <c r="D414" i="19"/>
  <c r="B409" i="19"/>
  <c r="D506" i="19"/>
  <c r="D299" i="19"/>
  <c r="B497" i="19"/>
  <c r="B442" i="19"/>
  <c r="D368" i="19"/>
  <c r="D483" i="19"/>
  <c r="D322" i="19"/>
  <c r="B475" i="19"/>
  <c r="B519" i="19"/>
  <c r="D460" i="19"/>
  <c r="A542" i="19"/>
  <c r="D253" i="19"/>
  <c r="B508" i="19"/>
  <c r="E431" i="19" l="1"/>
  <c r="E442" i="19"/>
  <c r="E508" i="19"/>
  <c r="E420" i="19"/>
  <c r="E497" i="19"/>
  <c r="E453" i="19"/>
  <c r="E486" i="19"/>
  <c r="E519" i="19"/>
  <c r="E475" i="19"/>
  <c r="E409" i="19"/>
  <c r="E464" i="19"/>
  <c r="B454" i="19"/>
  <c r="B432" i="19"/>
  <c r="B509" i="19"/>
  <c r="D518" i="19"/>
  <c r="D265" i="19"/>
  <c r="B476" i="19"/>
  <c r="B443" i="19"/>
  <c r="B465" i="19"/>
  <c r="D288" i="19"/>
  <c r="D380" i="19"/>
  <c r="B531" i="19"/>
  <c r="B498" i="19"/>
  <c r="A554" i="19"/>
  <c r="D334" i="19"/>
  <c r="D426" i="19"/>
  <c r="B421" i="19"/>
  <c r="B487" i="19"/>
  <c r="D472" i="19"/>
  <c r="D495" i="19"/>
  <c r="D311" i="19"/>
  <c r="B520" i="19"/>
  <c r="D403" i="19"/>
  <c r="D449" i="19"/>
  <c r="D357" i="19"/>
  <c r="E432" i="19" l="1"/>
  <c r="E487" i="19"/>
  <c r="E454" i="19"/>
  <c r="E421" i="19"/>
  <c r="E465" i="19"/>
  <c r="E443" i="19"/>
  <c r="E476" i="19"/>
  <c r="E520" i="19"/>
  <c r="E498" i="19"/>
  <c r="E531" i="19"/>
  <c r="E509" i="19"/>
  <c r="D461" i="19"/>
  <c r="D507" i="19"/>
  <c r="D438" i="19"/>
  <c r="B532" i="19"/>
  <c r="B444" i="19"/>
  <c r="B510" i="19"/>
  <c r="B477" i="19"/>
  <c r="B433" i="19"/>
  <c r="D369" i="19"/>
  <c r="D323" i="19"/>
  <c r="D530" i="19"/>
  <c r="D415" i="19"/>
  <c r="D484" i="19"/>
  <c r="D346" i="19"/>
  <c r="D392" i="19"/>
  <c r="B543" i="19"/>
  <c r="B466" i="19"/>
  <c r="B521" i="19"/>
  <c r="B488" i="19"/>
  <c r="A566" i="19"/>
  <c r="D300" i="19"/>
  <c r="D277" i="19"/>
  <c r="B455" i="19"/>
  <c r="B499" i="19"/>
  <c r="E521" i="19" l="1"/>
  <c r="E466" i="19"/>
  <c r="E499" i="19"/>
  <c r="E543" i="19"/>
  <c r="E433" i="19"/>
  <c r="E455" i="19"/>
  <c r="E477" i="19"/>
  <c r="E510" i="19"/>
  <c r="E444" i="19"/>
  <c r="E532" i="19"/>
  <c r="E488" i="19"/>
  <c r="A578" i="19"/>
  <c r="B456" i="19"/>
  <c r="B489" i="19"/>
  <c r="D404" i="19"/>
  <c r="D542" i="19"/>
  <c r="B478" i="19"/>
  <c r="D450" i="19"/>
  <c r="B522" i="19"/>
  <c r="D289" i="19"/>
  <c r="D358" i="19"/>
  <c r="D335" i="19"/>
  <c r="B511" i="19"/>
  <c r="D519" i="19"/>
  <c r="D427" i="19"/>
  <c r="B467" i="19"/>
  <c r="D312" i="19"/>
  <c r="D496" i="19"/>
  <c r="D381" i="19"/>
  <c r="B445" i="19"/>
  <c r="D473" i="19"/>
  <c r="B533" i="19"/>
  <c r="B500" i="19"/>
  <c r="B555" i="19"/>
  <c r="B544" i="19"/>
  <c r="E456" i="19" l="1"/>
  <c r="E500" i="19"/>
  <c r="E544" i="19"/>
  <c r="E522" i="19"/>
  <c r="E555" i="19"/>
  <c r="E467" i="19"/>
  <c r="E478" i="19"/>
  <c r="E533" i="19"/>
  <c r="E511" i="19"/>
  <c r="E445" i="19"/>
  <c r="E489" i="19"/>
  <c r="B556" i="19"/>
  <c r="B512" i="19"/>
  <c r="D416" i="19"/>
  <c r="B468" i="19"/>
  <c r="B545" i="19"/>
  <c r="D485" i="19"/>
  <c r="B523" i="19"/>
  <c r="B501" i="19"/>
  <c r="D347" i="19"/>
  <c r="D462" i="19"/>
  <c r="B490" i="19"/>
  <c r="D393" i="19"/>
  <c r="D439" i="19"/>
  <c r="B457" i="19"/>
  <c r="D324" i="19"/>
  <c r="D370" i="19"/>
  <c r="B479" i="19"/>
  <c r="B534" i="19"/>
  <c r="D508" i="19"/>
  <c r="B567" i="19"/>
  <c r="D531" i="19"/>
  <c r="D301" i="19"/>
  <c r="D554" i="19"/>
  <c r="A590" i="19"/>
  <c r="E534" i="19" l="1"/>
  <c r="E512" i="19"/>
  <c r="E479" i="19"/>
  <c r="E556" i="19"/>
  <c r="E501" i="19"/>
  <c r="E523" i="19"/>
  <c r="E457" i="19"/>
  <c r="E545" i="19"/>
  <c r="E567" i="19"/>
  <c r="E468" i="19"/>
  <c r="E490" i="19"/>
  <c r="B524" i="19"/>
  <c r="D566" i="19"/>
  <c r="D520" i="19"/>
  <c r="D336" i="19"/>
  <c r="B491" i="19"/>
  <c r="A602" i="19"/>
  <c r="D382" i="19"/>
  <c r="B469" i="19"/>
  <c r="D428" i="19"/>
  <c r="B568" i="19"/>
  <c r="D313" i="19"/>
  <c r="B535" i="19"/>
  <c r="D474" i="19"/>
  <c r="D497" i="19"/>
  <c r="B513" i="19"/>
  <c r="B546" i="19"/>
  <c r="D405" i="19"/>
  <c r="B480" i="19"/>
  <c r="D543" i="19"/>
  <c r="D451" i="19"/>
  <c r="D359" i="19"/>
  <c r="B579" i="19"/>
  <c r="B502" i="19"/>
  <c r="B557" i="19"/>
  <c r="E480" i="19" l="1"/>
  <c r="E568" i="19"/>
  <c r="E524" i="19"/>
  <c r="E557" i="19"/>
  <c r="E546" i="19"/>
  <c r="E469" i="19"/>
  <c r="E502" i="19"/>
  <c r="E513" i="19"/>
  <c r="E579" i="19"/>
  <c r="E491" i="19"/>
  <c r="E535" i="19"/>
  <c r="B503" i="19"/>
  <c r="D348" i="19"/>
  <c r="D555" i="19"/>
  <c r="B514" i="19"/>
  <c r="D325" i="19"/>
  <c r="B569" i="19"/>
  <c r="D394" i="19"/>
  <c r="D532" i="19"/>
  <c r="D463" i="19"/>
  <c r="B580" i="19"/>
  <c r="B481" i="19"/>
  <c r="D509" i="19"/>
  <c r="A614" i="19"/>
  <c r="B591" i="19"/>
  <c r="D578" i="19"/>
  <c r="B558" i="19"/>
  <c r="B536" i="19"/>
  <c r="D371" i="19"/>
  <c r="D417" i="19"/>
  <c r="D486" i="19"/>
  <c r="D440" i="19"/>
  <c r="B547" i="19"/>
  <c r="B492" i="19"/>
  <c r="B525" i="19"/>
  <c r="E580" i="19" l="1"/>
  <c r="E536" i="19"/>
  <c r="E503" i="19"/>
  <c r="E525" i="19"/>
  <c r="E558" i="19"/>
  <c r="E492" i="19"/>
  <c r="E547" i="19"/>
  <c r="E569" i="19"/>
  <c r="E591" i="19"/>
  <c r="E514" i="19"/>
  <c r="E481" i="19"/>
  <c r="D498" i="19"/>
  <c r="D521" i="19"/>
  <c r="D544" i="19"/>
  <c r="B493" i="19"/>
  <c r="D429" i="19"/>
  <c r="D590" i="19"/>
  <c r="D406" i="19"/>
  <c r="D567" i="19"/>
  <c r="B548" i="19"/>
  <c r="B559" i="19"/>
  <c r="B515" i="19"/>
  <c r="B570" i="19"/>
  <c r="D383" i="19"/>
  <c r="B592" i="19"/>
  <c r="B581" i="19"/>
  <c r="D360" i="19"/>
  <c r="B603" i="19"/>
  <c r="D452" i="19"/>
  <c r="B537" i="19"/>
  <c r="A626" i="19"/>
  <c r="D475" i="19"/>
  <c r="D337" i="19"/>
  <c r="B504" i="19"/>
  <c r="B526" i="19"/>
  <c r="E559" i="19" l="1"/>
  <c r="E603" i="19"/>
  <c r="E548" i="19"/>
  <c r="E581" i="19"/>
  <c r="E526" i="19"/>
  <c r="E504" i="19"/>
  <c r="E592" i="19"/>
  <c r="E570" i="19"/>
  <c r="E493" i="19"/>
  <c r="E537" i="19"/>
  <c r="E515" i="19"/>
  <c r="A638" i="19"/>
  <c r="D372" i="19"/>
  <c r="B505" i="19"/>
  <c r="B538" i="19"/>
  <c r="B582" i="19"/>
  <c r="B516" i="19"/>
  <c r="D418" i="19"/>
  <c r="B593" i="19"/>
  <c r="D556" i="19"/>
  <c r="D349" i="19"/>
  <c r="D464" i="19"/>
  <c r="B560" i="19"/>
  <c r="D602" i="19"/>
  <c r="D533" i="19"/>
  <c r="D487" i="19"/>
  <c r="B604" i="19"/>
  <c r="D395" i="19"/>
  <c r="B549" i="19"/>
  <c r="D579" i="19"/>
  <c r="B527" i="19"/>
  <c r="B615" i="19"/>
  <c r="B571" i="19"/>
  <c r="D441" i="19"/>
  <c r="D510" i="19"/>
  <c r="E549" i="19" l="1"/>
  <c r="E593" i="19"/>
  <c r="E604" i="19"/>
  <c r="E571" i="19"/>
  <c r="E615" i="19"/>
  <c r="E582" i="19"/>
  <c r="E527" i="19"/>
  <c r="E560" i="19"/>
  <c r="E538" i="19"/>
  <c r="E516" i="19"/>
  <c r="E505" i="19"/>
  <c r="B605" i="19"/>
  <c r="B561" i="19"/>
  <c r="D453" i="19"/>
  <c r="D591" i="19"/>
  <c r="D499" i="19"/>
  <c r="D476" i="19"/>
  <c r="D430" i="19"/>
  <c r="B539" i="19"/>
  <c r="B550" i="19"/>
  <c r="B517" i="19"/>
  <c r="B572" i="19"/>
  <c r="D545" i="19"/>
  <c r="D361" i="19"/>
  <c r="D522" i="19"/>
  <c r="B616" i="19"/>
  <c r="D384" i="19"/>
  <c r="B627" i="19"/>
  <c r="B594" i="19"/>
  <c r="D407" i="19"/>
  <c r="D614" i="19"/>
  <c r="D568" i="19"/>
  <c r="B583" i="19"/>
  <c r="B528" i="19"/>
  <c r="A650" i="19"/>
  <c r="E561" i="19" l="1"/>
  <c r="E528" i="19"/>
  <c r="E594" i="19"/>
  <c r="E517" i="19"/>
  <c r="E627" i="19"/>
  <c r="E550" i="19"/>
  <c r="E605" i="19"/>
  <c r="E539" i="19"/>
  <c r="E616" i="19"/>
  <c r="E583" i="19"/>
  <c r="E572" i="19"/>
  <c r="D626" i="19"/>
  <c r="B617" i="19"/>
  <c r="B573" i="19"/>
  <c r="D603" i="19"/>
  <c r="B529" i="19"/>
  <c r="D419" i="19"/>
  <c r="B595" i="19"/>
  <c r="D442" i="19"/>
  <c r="D465" i="19"/>
  <c r="D396" i="19"/>
  <c r="B584" i="19"/>
  <c r="D534" i="19"/>
  <c r="B540" i="19"/>
  <c r="D488" i="19"/>
  <c r="B562" i="19"/>
  <c r="A662" i="19"/>
  <c r="D557" i="19"/>
  <c r="D580" i="19"/>
  <c r="B628" i="19"/>
  <c r="D373" i="19"/>
  <c r="B551" i="19"/>
  <c r="B639" i="19"/>
  <c r="D511" i="19"/>
  <c r="B606" i="19"/>
  <c r="E617" i="19" l="1"/>
  <c r="E606" i="19"/>
  <c r="E562" i="19"/>
  <c r="E595" i="19"/>
  <c r="E639" i="19"/>
  <c r="E540" i="19"/>
  <c r="E529" i="19"/>
  <c r="E551" i="19"/>
  <c r="E628" i="19"/>
  <c r="E584" i="19"/>
  <c r="E573" i="19"/>
  <c r="A674" i="19"/>
  <c r="D546" i="19"/>
  <c r="D454" i="19"/>
  <c r="D615" i="19"/>
  <c r="D385" i="19"/>
  <c r="D523" i="19"/>
  <c r="B629" i="19"/>
  <c r="B563" i="19"/>
  <c r="B574" i="19"/>
  <c r="B585" i="19"/>
  <c r="B596" i="19"/>
  <c r="B640" i="19"/>
  <c r="D592" i="19"/>
  <c r="D500" i="19"/>
  <c r="B618" i="19"/>
  <c r="B552" i="19"/>
  <c r="D408" i="19"/>
  <c r="D431" i="19"/>
  <c r="D569" i="19"/>
  <c r="B541" i="19"/>
  <c r="B607" i="19"/>
  <c r="B651" i="19"/>
  <c r="D477" i="19"/>
  <c r="D638" i="19"/>
  <c r="E574" i="19" l="1"/>
  <c r="E585" i="19"/>
  <c r="E629" i="19"/>
  <c r="E552" i="19"/>
  <c r="E563" i="19"/>
  <c r="E618" i="19"/>
  <c r="E651" i="19"/>
  <c r="E607" i="19"/>
  <c r="E541" i="19"/>
  <c r="E640" i="19"/>
  <c r="E596" i="19"/>
  <c r="B553" i="19"/>
  <c r="B641" i="19"/>
  <c r="D627" i="19"/>
  <c r="D489" i="19"/>
  <c r="B597" i="19"/>
  <c r="D650" i="19"/>
  <c r="D581" i="19"/>
  <c r="B619" i="19"/>
  <c r="B630" i="19"/>
  <c r="D466" i="19"/>
  <c r="B652" i="19"/>
  <c r="B564" i="19"/>
  <c r="D443" i="19"/>
  <c r="D512" i="19"/>
  <c r="B586" i="19"/>
  <c r="D535" i="19"/>
  <c r="D558" i="19"/>
  <c r="B575" i="19"/>
  <c r="B663" i="19"/>
  <c r="B608" i="19"/>
  <c r="D420" i="19"/>
  <c r="D604" i="19"/>
  <c r="D397" i="19"/>
  <c r="A686" i="19"/>
  <c r="E597" i="19" l="1"/>
  <c r="E575" i="19"/>
  <c r="E641" i="19"/>
  <c r="E630" i="19"/>
  <c r="E553" i="19"/>
  <c r="E586" i="19"/>
  <c r="E619" i="19"/>
  <c r="E608" i="19"/>
  <c r="E564" i="19"/>
  <c r="E663" i="19"/>
  <c r="E652" i="19"/>
  <c r="A698" i="19"/>
  <c r="B565" i="19"/>
  <c r="B664" i="19"/>
  <c r="D409" i="19"/>
  <c r="B587" i="19"/>
  <c r="B653" i="19"/>
  <c r="D593" i="19"/>
  <c r="D639" i="19"/>
  <c r="D547" i="19"/>
  <c r="B642" i="19"/>
  <c r="D616" i="19"/>
  <c r="B576" i="19"/>
  <c r="D524" i="19"/>
  <c r="D478" i="19"/>
  <c r="D662" i="19"/>
  <c r="B609" i="19"/>
  <c r="D501" i="19"/>
  <c r="D432" i="19"/>
  <c r="D570" i="19"/>
  <c r="D455" i="19"/>
  <c r="B631" i="19"/>
  <c r="B598" i="19"/>
  <c r="B675" i="19"/>
  <c r="B620" i="19"/>
  <c r="E642" i="19" l="1"/>
  <c r="E565" i="19"/>
  <c r="E620" i="19"/>
  <c r="E609" i="19"/>
  <c r="E675" i="19"/>
  <c r="E598" i="19"/>
  <c r="E653" i="19"/>
  <c r="E631" i="19"/>
  <c r="E587" i="19"/>
  <c r="E576" i="19"/>
  <c r="E664" i="19"/>
  <c r="D651" i="19"/>
  <c r="D421" i="19"/>
  <c r="B676" i="19"/>
  <c r="D582" i="19"/>
  <c r="B665" i="19"/>
  <c r="B599" i="19"/>
  <c r="D674" i="19"/>
  <c r="D628" i="19"/>
  <c r="D605" i="19"/>
  <c r="B610" i="19"/>
  <c r="D444" i="19"/>
  <c r="B654" i="19"/>
  <c r="B577" i="19"/>
  <c r="D490" i="19"/>
  <c r="B643" i="19"/>
  <c r="B687" i="19"/>
  <c r="D467" i="19"/>
  <c r="B632" i="19"/>
  <c r="D513" i="19"/>
  <c r="B621" i="19"/>
  <c r="D536" i="19"/>
  <c r="D559" i="19"/>
  <c r="B588" i="19"/>
  <c r="A710" i="19"/>
  <c r="E588" i="19" l="1"/>
  <c r="E643" i="19"/>
  <c r="E599" i="19"/>
  <c r="E577" i="19"/>
  <c r="E665" i="19"/>
  <c r="E632" i="19"/>
  <c r="E610" i="19"/>
  <c r="E687" i="19"/>
  <c r="E621" i="19"/>
  <c r="E654" i="19"/>
  <c r="E676" i="19"/>
  <c r="B688" i="19"/>
  <c r="B655" i="19"/>
  <c r="D640" i="19"/>
  <c r="D594" i="19"/>
  <c r="B589" i="19"/>
  <c r="D525" i="19"/>
  <c r="B644" i="19"/>
  <c r="D456" i="19"/>
  <c r="D686" i="19"/>
  <c r="B677" i="19"/>
  <c r="D571" i="19"/>
  <c r="B633" i="19"/>
  <c r="B611" i="19"/>
  <c r="D502" i="19"/>
  <c r="B600" i="19"/>
  <c r="D433" i="19"/>
  <c r="D548" i="19"/>
  <c r="D479" i="19"/>
  <c r="A722" i="19"/>
  <c r="B699" i="19"/>
  <c r="B622" i="19"/>
  <c r="D617" i="19"/>
  <c r="B666" i="19"/>
  <c r="D663" i="19"/>
  <c r="E699" i="19" l="1"/>
  <c r="E677" i="19"/>
  <c r="E655" i="19"/>
  <c r="E622" i="19"/>
  <c r="E611" i="19"/>
  <c r="E589" i="19"/>
  <c r="E633" i="19"/>
  <c r="E688" i="19"/>
  <c r="E666" i="19"/>
  <c r="E600" i="19"/>
  <c r="E644" i="19"/>
  <c r="B667" i="19"/>
  <c r="A734" i="19"/>
  <c r="D445" i="19"/>
  <c r="B634" i="19"/>
  <c r="D468" i="19"/>
  <c r="D606" i="19"/>
  <c r="B700" i="19"/>
  <c r="B711" i="19"/>
  <c r="B601" i="19"/>
  <c r="D583" i="19"/>
  <c r="B645" i="19"/>
  <c r="D652" i="19"/>
  <c r="D629" i="19"/>
  <c r="D491" i="19"/>
  <c r="D514" i="19"/>
  <c r="B678" i="19"/>
  <c r="D537" i="19"/>
  <c r="B656" i="19"/>
  <c r="B623" i="19"/>
  <c r="B689" i="19"/>
  <c r="D675" i="19"/>
  <c r="D560" i="19"/>
  <c r="B612" i="19"/>
  <c r="D698" i="19"/>
  <c r="E612" i="19" l="1"/>
  <c r="E656" i="19"/>
  <c r="E678" i="19"/>
  <c r="E711" i="19"/>
  <c r="E700" i="19"/>
  <c r="E601" i="19"/>
  <c r="E667" i="19"/>
  <c r="E689" i="19"/>
  <c r="E634" i="19"/>
  <c r="E623" i="19"/>
  <c r="E645" i="19"/>
  <c r="D710" i="19"/>
  <c r="B690" i="19"/>
  <c r="B679" i="19"/>
  <c r="D664" i="19"/>
  <c r="B712" i="19"/>
  <c r="B635" i="19"/>
  <c r="B624" i="19"/>
  <c r="B646" i="19"/>
  <c r="B701" i="19"/>
  <c r="B613" i="19"/>
  <c r="D526" i="19"/>
  <c r="D457" i="19"/>
  <c r="B723" i="19"/>
  <c r="D572" i="19"/>
  <c r="B657" i="19"/>
  <c r="D503" i="19"/>
  <c r="D595" i="19"/>
  <c r="D618" i="19"/>
  <c r="A746" i="19"/>
  <c r="B668" i="19"/>
  <c r="D687" i="19"/>
  <c r="D549" i="19"/>
  <c r="D641" i="19"/>
  <c r="D480" i="19"/>
  <c r="E646" i="19" l="1"/>
  <c r="E613" i="19"/>
  <c r="E690" i="19"/>
  <c r="E701" i="19"/>
  <c r="E657" i="19"/>
  <c r="E624" i="19"/>
  <c r="E712" i="19"/>
  <c r="E635" i="19"/>
  <c r="E723" i="19"/>
  <c r="E668" i="19"/>
  <c r="E679" i="19"/>
  <c r="D515" i="19"/>
  <c r="D469" i="19"/>
  <c r="B647" i="19"/>
  <c r="D676" i="19"/>
  <c r="B735" i="19"/>
  <c r="B658" i="19"/>
  <c r="B625" i="19"/>
  <c r="D492" i="19"/>
  <c r="D653" i="19"/>
  <c r="A758" i="19"/>
  <c r="D538" i="19"/>
  <c r="B680" i="19"/>
  <c r="B691" i="19"/>
  <c r="D561" i="19"/>
  <c r="D630" i="19"/>
  <c r="D584" i="19"/>
  <c r="B636" i="19"/>
  <c r="B713" i="19"/>
  <c r="B669" i="19"/>
  <c r="D699" i="19"/>
  <c r="D607" i="19"/>
  <c r="B724" i="19"/>
  <c r="B702" i="19"/>
  <c r="D722" i="19"/>
  <c r="E713" i="19" l="1"/>
  <c r="E724" i="19"/>
  <c r="E636" i="19"/>
  <c r="E702" i="19"/>
  <c r="E625" i="19"/>
  <c r="E691" i="19"/>
  <c r="E658" i="19"/>
  <c r="E735" i="19"/>
  <c r="E680" i="19"/>
  <c r="E669" i="19"/>
  <c r="E647" i="19"/>
  <c r="B703" i="19"/>
  <c r="D596" i="19"/>
  <c r="B681" i="19"/>
  <c r="D504" i="19"/>
  <c r="D688" i="19"/>
  <c r="B670" i="19"/>
  <c r="B648" i="19"/>
  <c r="D734" i="19"/>
  <c r="D711" i="19"/>
  <c r="D642" i="19"/>
  <c r="D550" i="19"/>
  <c r="B725" i="19"/>
  <c r="B714" i="19"/>
  <c r="B747" i="19"/>
  <c r="D573" i="19"/>
  <c r="A770" i="19"/>
  <c r="B659" i="19"/>
  <c r="D481" i="19"/>
  <c r="D619" i="19"/>
  <c r="B637" i="19"/>
  <c r="B736" i="19"/>
  <c r="B692" i="19"/>
  <c r="D665" i="19"/>
  <c r="D527" i="19"/>
  <c r="E747" i="19" l="1"/>
  <c r="E670" i="19"/>
  <c r="E659" i="19"/>
  <c r="E703" i="19"/>
  <c r="E692" i="19"/>
  <c r="E736" i="19"/>
  <c r="E714" i="19"/>
  <c r="E725" i="19"/>
  <c r="E648" i="19"/>
  <c r="E637" i="19"/>
  <c r="E681" i="19"/>
  <c r="D539" i="19"/>
  <c r="A782" i="19"/>
  <c r="B726" i="19"/>
  <c r="D746" i="19"/>
  <c r="D516" i="19"/>
  <c r="D677" i="19"/>
  <c r="D631" i="19"/>
  <c r="D585" i="19"/>
  <c r="D562" i="19"/>
  <c r="B649" i="19"/>
  <c r="B682" i="19"/>
  <c r="B693" i="19"/>
  <c r="D493" i="19"/>
  <c r="B671" i="19"/>
  <c r="B748" i="19"/>
  <c r="D654" i="19"/>
  <c r="B715" i="19"/>
  <c r="D608" i="19"/>
  <c r="B737" i="19"/>
  <c r="B660" i="19"/>
  <c r="D723" i="19"/>
  <c r="B759" i="19"/>
  <c r="D700" i="19"/>
  <c r="B704" i="19"/>
  <c r="E759" i="19" l="1"/>
  <c r="E649" i="19"/>
  <c r="E748" i="19"/>
  <c r="E715" i="19"/>
  <c r="E671" i="19"/>
  <c r="E693" i="19"/>
  <c r="E704" i="19"/>
  <c r="E660" i="19"/>
  <c r="E737" i="19"/>
  <c r="E682" i="19"/>
  <c r="E726" i="19"/>
  <c r="B705" i="19"/>
  <c r="B661" i="19"/>
  <c r="D666" i="19"/>
  <c r="B694" i="19"/>
  <c r="D597" i="19"/>
  <c r="D758" i="19"/>
  <c r="B738" i="19"/>
  <c r="D712" i="19"/>
  <c r="B749" i="19"/>
  <c r="B683" i="19"/>
  <c r="D643" i="19"/>
  <c r="B727" i="19"/>
  <c r="B672" i="19"/>
  <c r="B771" i="19"/>
  <c r="D620" i="19"/>
  <c r="D689" i="19"/>
  <c r="A794" i="19"/>
  <c r="D735" i="19"/>
  <c r="B716" i="19"/>
  <c r="D505" i="19"/>
  <c r="D574" i="19"/>
  <c r="D528" i="19"/>
  <c r="B760" i="19"/>
  <c r="D551" i="19"/>
  <c r="E683" i="19" l="1"/>
  <c r="E661" i="19"/>
  <c r="E749" i="19"/>
  <c r="E705" i="19"/>
  <c r="E760" i="19"/>
  <c r="E738" i="19"/>
  <c r="E672" i="19"/>
  <c r="E771" i="19"/>
  <c r="E727" i="19"/>
  <c r="E694" i="19"/>
  <c r="E716" i="19"/>
  <c r="D563" i="19"/>
  <c r="D517" i="19"/>
  <c r="D701" i="19"/>
  <c r="B695" i="19"/>
  <c r="B717" i="19"/>
  <c r="B728" i="19"/>
  <c r="D724" i="19"/>
  <c r="B761" i="19"/>
  <c r="D632" i="19"/>
  <c r="D655" i="19"/>
  <c r="B739" i="19"/>
  <c r="D678" i="19"/>
  <c r="D540" i="19"/>
  <c r="D747" i="19"/>
  <c r="B772" i="19"/>
  <c r="B783" i="19"/>
  <c r="B684" i="19"/>
  <c r="D770" i="19"/>
  <c r="D586" i="19"/>
  <c r="A806" i="19"/>
  <c r="B673" i="19"/>
  <c r="B750" i="19"/>
  <c r="D609" i="19"/>
  <c r="B706" i="19"/>
  <c r="E706" i="19" l="1"/>
  <c r="E761" i="19"/>
  <c r="E772" i="19"/>
  <c r="E684" i="19"/>
  <c r="E783" i="19"/>
  <c r="E750" i="19"/>
  <c r="E673" i="19"/>
  <c r="E717" i="19"/>
  <c r="E728" i="19"/>
  <c r="E695" i="19"/>
  <c r="E739" i="19"/>
  <c r="A818" i="19"/>
  <c r="B784" i="19"/>
  <c r="B762" i="19"/>
  <c r="D690" i="19"/>
  <c r="B696" i="19"/>
  <c r="D621" i="19"/>
  <c r="D598" i="19"/>
  <c r="B740" i="19"/>
  <c r="B773" i="19"/>
  <c r="D736" i="19"/>
  <c r="D713" i="19"/>
  <c r="B751" i="19"/>
  <c r="D782" i="19"/>
  <c r="D759" i="19"/>
  <c r="D667" i="19"/>
  <c r="B729" i="19"/>
  <c r="D529" i="19"/>
  <c r="B685" i="19"/>
  <c r="B707" i="19"/>
  <c r="B795" i="19"/>
  <c r="D552" i="19"/>
  <c r="D644" i="19"/>
  <c r="B718" i="19"/>
  <c r="D575" i="19"/>
  <c r="E729" i="19" l="1"/>
  <c r="E740" i="19"/>
  <c r="E685" i="19"/>
  <c r="E784" i="19"/>
  <c r="E773" i="19"/>
  <c r="E718" i="19"/>
  <c r="E751" i="19"/>
  <c r="E696" i="19"/>
  <c r="E795" i="19"/>
  <c r="E707" i="19"/>
  <c r="E762" i="19"/>
  <c r="D587" i="19"/>
  <c r="B796" i="19"/>
  <c r="B719" i="19"/>
  <c r="B730" i="19"/>
  <c r="B752" i="19"/>
  <c r="B741" i="19"/>
  <c r="D702" i="19"/>
  <c r="B708" i="19"/>
  <c r="D679" i="19"/>
  <c r="D725" i="19"/>
  <c r="D610" i="19"/>
  <c r="B763" i="19"/>
  <c r="D656" i="19"/>
  <c r="B785" i="19"/>
  <c r="D771" i="19"/>
  <c r="D748" i="19"/>
  <c r="D633" i="19"/>
  <c r="D564" i="19"/>
  <c r="B697" i="19"/>
  <c r="B807" i="19"/>
  <c r="D541" i="19"/>
  <c r="D794" i="19"/>
  <c r="B774" i="19"/>
  <c r="A830" i="19"/>
  <c r="E741" i="19" l="1"/>
  <c r="E785" i="19"/>
  <c r="E796" i="19"/>
  <c r="E708" i="19"/>
  <c r="E763" i="19"/>
  <c r="E730" i="19"/>
  <c r="E774" i="19"/>
  <c r="E752" i="19"/>
  <c r="E807" i="19"/>
  <c r="E697" i="19"/>
  <c r="E719" i="19"/>
  <c r="A842" i="19"/>
  <c r="B808" i="19"/>
  <c r="D760" i="19"/>
  <c r="B764" i="19"/>
  <c r="B709" i="19"/>
  <c r="B731" i="19"/>
  <c r="B775" i="19"/>
  <c r="D783" i="19"/>
  <c r="D622" i="19"/>
  <c r="D714" i="19"/>
  <c r="B720" i="19"/>
  <c r="D806" i="19"/>
  <c r="D576" i="19"/>
  <c r="B742" i="19"/>
  <c r="B786" i="19"/>
  <c r="D737" i="19"/>
  <c r="B797" i="19"/>
  <c r="D553" i="19"/>
  <c r="D645" i="19"/>
  <c r="B819" i="19"/>
  <c r="D668" i="19"/>
  <c r="D691" i="19"/>
  <c r="B753" i="19"/>
  <c r="D599" i="19"/>
  <c r="E742" i="19" l="1"/>
  <c r="E731" i="19"/>
  <c r="E753" i="19"/>
  <c r="E786" i="19"/>
  <c r="E775" i="19"/>
  <c r="E808" i="19"/>
  <c r="E797" i="19"/>
  <c r="E709" i="19"/>
  <c r="E819" i="19"/>
  <c r="E764" i="19"/>
  <c r="E720" i="19"/>
  <c r="D611" i="19"/>
  <c r="B820" i="19"/>
  <c r="D749" i="19"/>
  <c r="D818" i="19"/>
  <c r="D795" i="19"/>
  <c r="B787" i="19"/>
  <c r="B721" i="19"/>
  <c r="B765" i="19"/>
  <c r="B754" i="19"/>
  <c r="D657" i="19"/>
  <c r="D772" i="19"/>
  <c r="B776" i="19"/>
  <c r="D703" i="19"/>
  <c r="D565" i="19"/>
  <c r="B743" i="19"/>
  <c r="D726" i="19"/>
  <c r="B809" i="19"/>
  <c r="B732" i="19"/>
  <c r="D680" i="19"/>
  <c r="B798" i="19"/>
  <c r="D588" i="19"/>
  <c r="D634" i="19"/>
  <c r="B831" i="19"/>
  <c r="A854" i="19"/>
  <c r="E743" i="19" l="1"/>
  <c r="E820" i="19"/>
  <c r="E831" i="19"/>
  <c r="E721" i="19"/>
  <c r="E732" i="19"/>
  <c r="E809" i="19"/>
  <c r="E754" i="19"/>
  <c r="E787" i="19"/>
  <c r="E765" i="19"/>
  <c r="E798" i="19"/>
  <c r="E776" i="19"/>
  <c r="A866" i="19"/>
  <c r="B766" i="19"/>
  <c r="B799" i="19"/>
  <c r="D738" i="19"/>
  <c r="B777" i="19"/>
  <c r="D830" i="19"/>
  <c r="B832" i="19"/>
  <c r="B744" i="19"/>
  <c r="D692" i="19"/>
  <c r="D784" i="19"/>
  <c r="D761" i="19"/>
  <c r="D646" i="19"/>
  <c r="B733" i="19"/>
  <c r="D577" i="19"/>
  <c r="D669" i="19"/>
  <c r="B788" i="19"/>
  <c r="B821" i="19"/>
  <c r="B843" i="19"/>
  <c r="D600" i="19"/>
  <c r="B810" i="19"/>
  <c r="D715" i="19"/>
  <c r="B755" i="19"/>
  <c r="D807" i="19"/>
  <c r="D623" i="19"/>
  <c r="E744" i="19" l="1"/>
  <c r="E843" i="19"/>
  <c r="E766" i="19"/>
  <c r="E821" i="19"/>
  <c r="E788" i="19"/>
  <c r="E832" i="19"/>
  <c r="E733" i="19"/>
  <c r="E777" i="19"/>
  <c r="E755" i="19"/>
  <c r="E810" i="19"/>
  <c r="E799" i="19"/>
  <c r="D635" i="19"/>
  <c r="D658" i="19"/>
  <c r="B745" i="19"/>
  <c r="D750" i="19"/>
  <c r="D819" i="19"/>
  <c r="D612" i="19"/>
  <c r="D681" i="19"/>
  <c r="D773" i="19"/>
  <c r="B833" i="19"/>
  <c r="B800" i="19"/>
  <c r="B756" i="19"/>
  <c r="B844" i="19"/>
  <c r="D589" i="19"/>
  <c r="D796" i="19"/>
  <c r="D842" i="19"/>
  <c r="B767" i="19"/>
  <c r="D727" i="19"/>
  <c r="B822" i="19"/>
  <c r="B855" i="19"/>
  <c r="B811" i="19"/>
  <c r="B789" i="19"/>
  <c r="D704" i="19"/>
  <c r="B778" i="19"/>
  <c r="A878" i="19"/>
  <c r="E767" i="19" l="1"/>
  <c r="E822" i="19"/>
  <c r="E778" i="19"/>
  <c r="E800" i="19"/>
  <c r="E833" i="19"/>
  <c r="E789" i="19"/>
  <c r="E844" i="19"/>
  <c r="E811" i="19"/>
  <c r="E855" i="19"/>
  <c r="E756" i="19"/>
  <c r="E745" i="19"/>
  <c r="A890" i="19"/>
  <c r="B812" i="19"/>
  <c r="B768" i="19"/>
  <c r="B856" i="19"/>
  <c r="B845" i="19"/>
  <c r="D785" i="19"/>
  <c r="D762" i="19"/>
  <c r="B779" i="19"/>
  <c r="D854" i="19"/>
  <c r="B757" i="19"/>
  <c r="D693" i="19"/>
  <c r="D716" i="19"/>
  <c r="B823" i="19"/>
  <c r="D808" i="19"/>
  <c r="B801" i="19"/>
  <c r="D624" i="19"/>
  <c r="D670" i="19"/>
  <c r="B790" i="19"/>
  <c r="B834" i="19"/>
  <c r="B867" i="19"/>
  <c r="D739" i="19"/>
  <c r="D601" i="19"/>
  <c r="D831" i="19"/>
  <c r="D647" i="19"/>
  <c r="E757" i="19" l="1"/>
  <c r="E801" i="19"/>
  <c r="E790" i="19"/>
  <c r="E812" i="19"/>
  <c r="E823" i="19"/>
  <c r="E845" i="19"/>
  <c r="E779" i="19"/>
  <c r="E867" i="19"/>
  <c r="E856" i="19"/>
  <c r="E834" i="19"/>
  <c r="E768" i="19"/>
  <c r="D659" i="19"/>
  <c r="B868" i="19"/>
  <c r="D636" i="19"/>
  <c r="D728" i="19"/>
  <c r="B780" i="19"/>
  <c r="B857" i="19"/>
  <c r="D843" i="19"/>
  <c r="B835" i="19"/>
  <c r="B802" i="19"/>
  <c r="D705" i="19"/>
  <c r="D774" i="19"/>
  <c r="B769" i="19"/>
  <c r="B791" i="19"/>
  <c r="D613" i="19"/>
  <c r="D820" i="19"/>
  <c r="B813" i="19"/>
  <c r="D797" i="19"/>
  <c r="D751" i="19"/>
  <c r="D682" i="19"/>
  <c r="B824" i="19"/>
  <c r="D866" i="19"/>
  <c r="B879" i="19"/>
  <c r="B846" i="19"/>
  <c r="A902" i="19"/>
  <c r="E868" i="19" l="1"/>
  <c r="E802" i="19"/>
  <c r="E846" i="19"/>
  <c r="E879" i="19"/>
  <c r="E857" i="19"/>
  <c r="E813" i="19"/>
  <c r="E835" i="19"/>
  <c r="E791" i="19"/>
  <c r="E780" i="19"/>
  <c r="E824" i="19"/>
  <c r="E769" i="19"/>
  <c r="A914" i="19"/>
  <c r="B825" i="19"/>
  <c r="B814" i="19"/>
  <c r="B836" i="19"/>
  <c r="D740" i="19"/>
  <c r="D694" i="19"/>
  <c r="D832" i="19"/>
  <c r="D786" i="19"/>
  <c r="D855" i="19"/>
  <c r="D648" i="19"/>
  <c r="B880" i="19"/>
  <c r="D763" i="19"/>
  <c r="B858" i="19"/>
  <c r="D625" i="19"/>
  <c r="D717" i="19"/>
  <c r="B869" i="19"/>
  <c r="B847" i="19"/>
  <c r="D878" i="19"/>
  <c r="D809" i="19"/>
  <c r="B891" i="19"/>
  <c r="B792" i="19"/>
  <c r="B803" i="19"/>
  <c r="B781" i="19"/>
  <c r="D671" i="19"/>
  <c r="E869" i="19" l="1"/>
  <c r="E781" i="19"/>
  <c r="E825" i="19"/>
  <c r="E847" i="19"/>
  <c r="E792" i="19"/>
  <c r="E858" i="19"/>
  <c r="E836" i="19"/>
  <c r="E803" i="19"/>
  <c r="E891" i="19"/>
  <c r="E880" i="19"/>
  <c r="E814" i="19"/>
  <c r="B881" i="19"/>
  <c r="D821" i="19"/>
  <c r="D729" i="19"/>
  <c r="D844" i="19"/>
  <c r="B815" i="19"/>
  <c r="D683" i="19"/>
  <c r="B870" i="19"/>
  <c r="D775" i="19"/>
  <c r="D798" i="19"/>
  <c r="B837" i="19"/>
  <c r="B804" i="19"/>
  <c r="D890" i="19"/>
  <c r="D637" i="19"/>
  <c r="D660" i="19"/>
  <c r="D706" i="19"/>
  <c r="B892" i="19"/>
  <c r="B793" i="19"/>
  <c r="B826" i="19"/>
  <c r="B848" i="19"/>
  <c r="B859" i="19"/>
  <c r="D867" i="19"/>
  <c r="D752" i="19"/>
  <c r="B903" i="19"/>
  <c r="A926" i="19"/>
  <c r="E892" i="19" l="1"/>
  <c r="E903" i="19"/>
  <c r="E870" i="19"/>
  <c r="E826" i="19"/>
  <c r="E837" i="19"/>
  <c r="E793" i="19"/>
  <c r="E881" i="19"/>
  <c r="E815" i="19"/>
  <c r="E859" i="19"/>
  <c r="E848" i="19"/>
  <c r="E804" i="19"/>
  <c r="A938" i="19"/>
  <c r="B893" i="19"/>
  <c r="D902" i="19"/>
  <c r="D787" i="19"/>
  <c r="D856" i="19"/>
  <c r="B904" i="19"/>
  <c r="B849" i="19"/>
  <c r="D718" i="19"/>
  <c r="B805" i="19"/>
  <c r="B871" i="19"/>
  <c r="D741" i="19"/>
  <c r="B838" i="19"/>
  <c r="D764" i="19"/>
  <c r="B827" i="19"/>
  <c r="D672" i="19"/>
  <c r="D695" i="19"/>
  <c r="D833" i="19"/>
  <c r="D879" i="19"/>
  <c r="D649" i="19"/>
  <c r="D810" i="19"/>
  <c r="B816" i="19"/>
  <c r="B915" i="19"/>
  <c r="B860" i="19"/>
  <c r="B882" i="19"/>
  <c r="E871" i="19" l="1"/>
  <c r="E893" i="19"/>
  <c r="E882" i="19"/>
  <c r="E805" i="19"/>
  <c r="E860" i="19"/>
  <c r="E849" i="19"/>
  <c r="E827" i="19"/>
  <c r="E904" i="19"/>
  <c r="E915" i="19"/>
  <c r="E816" i="19"/>
  <c r="E838" i="19"/>
  <c r="D822" i="19"/>
  <c r="D707" i="19"/>
  <c r="B839" i="19"/>
  <c r="D730" i="19"/>
  <c r="D799" i="19"/>
  <c r="B861" i="19"/>
  <c r="D661" i="19"/>
  <c r="D684" i="19"/>
  <c r="D753" i="19"/>
  <c r="B850" i="19"/>
  <c r="D914" i="19"/>
  <c r="B916" i="19"/>
  <c r="B905" i="19"/>
  <c r="B817" i="19"/>
  <c r="D891" i="19"/>
  <c r="B828" i="19"/>
  <c r="B872" i="19"/>
  <c r="B894" i="19"/>
  <c r="B927" i="19"/>
  <c r="B883" i="19"/>
  <c r="D845" i="19"/>
  <c r="D776" i="19"/>
  <c r="D868" i="19"/>
  <c r="A950" i="19"/>
  <c r="E828" i="19" l="1"/>
  <c r="E817" i="19"/>
  <c r="E861" i="19"/>
  <c r="E894" i="19"/>
  <c r="E850" i="19"/>
  <c r="E872" i="19"/>
  <c r="E905" i="19"/>
  <c r="E883" i="19"/>
  <c r="E916" i="19"/>
  <c r="E927" i="19"/>
  <c r="E839" i="19"/>
  <c r="A962" i="19"/>
  <c r="B884" i="19"/>
  <c r="B829" i="19"/>
  <c r="B917" i="19"/>
  <c r="D696" i="19"/>
  <c r="D742" i="19"/>
  <c r="B928" i="19"/>
  <c r="B840" i="19"/>
  <c r="D903" i="19"/>
  <c r="D926" i="19"/>
  <c r="D673" i="19"/>
  <c r="D880" i="19"/>
  <c r="B862" i="19"/>
  <c r="D788" i="19"/>
  <c r="B895" i="19"/>
  <c r="B851" i="19"/>
  <c r="D719" i="19"/>
  <c r="B939" i="19"/>
  <c r="D857" i="19"/>
  <c r="B873" i="19"/>
  <c r="B906" i="19"/>
  <c r="D765" i="19"/>
  <c r="D811" i="19"/>
  <c r="D834" i="19"/>
  <c r="E851" i="19" l="1"/>
  <c r="E840" i="19"/>
  <c r="E895" i="19"/>
  <c r="E928" i="19"/>
  <c r="E939" i="19"/>
  <c r="E884" i="19"/>
  <c r="E906" i="19"/>
  <c r="E862" i="19"/>
  <c r="E873" i="19"/>
  <c r="E917" i="19"/>
  <c r="E829" i="19"/>
  <c r="D846" i="19"/>
  <c r="B874" i="19"/>
  <c r="B852" i="19"/>
  <c r="D892" i="19"/>
  <c r="B841" i="19"/>
  <c r="B918" i="19"/>
  <c r="D823" i="19"/>
  <c r="D869" i="19"/>
  <c r="B896" i="19"/>
  <c r="D685" i="19"/>
  <c r="B929" i="19"/>
  <c r="D777" i="19"/>
  <c r="B885" i="19"/>
  <c r="B940" i="19"/>
  <c r="B907" i="19"/>
  <c r="D800" i="19"/>
  <c r="D938" i="19"/>
  <c r="D754" i="19"/>
  <c r="D731" i="19"/>
  <c r="B951" i="19"/>
  <c r="B863" i="19"/>
  <c r="D915" i="19"/>
  <c r="D708" i="19"/>
  <c r="A974" i="19"/>
  <c r="E874" i="19" l="1"/>
  <c r="E896" i="19"/>
  <c r="E907" i="19"/>
  <c r="E940" i="19"/>
  <c r="E918" i="19"/>
  <c r="E863" i="19"/>
  <c r="E885" i="19"/>
  <c r="E841" i="19"/>
  <c r="E951" i="19"/>
  <c r="E929" i="19"/>
  <c r="E852" i="19"/>
  <c r="A986" i="19"/>
  <c r="D812" i="19"/>
  <c r="D789" i="19"/>
  <c r="D881" i="19"/>
  <c r="D904" i="19"/>
  <c r="D720" i="19"/>
  <c r="D743" i="19"/>
  <c r="B908" i="19"/>
  <c r="B930" i="19"/>
  <c r="D835" i="19"/>
  <c r="B853" i="19"/>
  <c r="D927" i="19"/>
  <c r="D766" i="19"/>
  <c r="B941" i="19"/>
  <c r="B864" i="19"/>
  <c r="D697" i="19"/>
  <c r="B919" i="19"/>
  <c r="B875" i="19"/>
  <c r="D950" i="19"/>
  <c r="B886" i="19"/>
  <c r="B963" i="19"/>
  <c r="B952" i="19"/>
  <c r="B897" i="19"/>
  <c r="D858" i="19"/>
  <c r="E897" i="19" l="1"/>
  <c r="E864" i="19"/>
  <c r="E875" i="19"/>
  <c r="E908" i="19"/>
  <c r="E919" i="19"/>
  <c r="E930" i="19"/>
  <c r="E941" i="19"/>
  <c r="E963" i="19"/>
  <c r="E952" i="19"/>
  <c r="E886" i="19"/>
  <c r="E853" i="19"/>
  <c r="B909" i="19"/>
  <c r="D709" i="19"/>
  <c r="D939" i="19"/>
  <c r="D893" i="19"/>
  <c r="D870" i="19"/>
  <c r="B887" i="19"/>
  <c r="D962" i="19"/>
  <c r="B865" i="19"/>
  <c r="D755" i="19"/>
  <c r="D801" i="19"/>
  <c r="B953" i="19"/>
  <c r="B876" i="19"/>
  <c r="B942" i="19"/>
  <c r="D847" i="19"/>
  <c r="D732" i="19"/>
  <c r="D824" i="19"/>
  <c r="B975" i="19"/>
  <c r="B898" i="19"/>
  <c r="B964" i="19"/>
  <c r="B920" i="19"/>
  <c r="D778" i="19"/>
  <c r="B931" i="19"/>
  <c r="D916" i="19"/>
  <c r="A998" i="19"/>
  <c r="E898" i="19" l="1"/>
  <c r="E975" i="19"/>
  <c r="E909" i="19"/>
  <c r="E942" i="19"/>
  <c r="E865" i="19"/>
  <c r="E931" i="19"/>
  <c r="E887" i="19"/>
  <c r="E920" i="19"/>
  <c r="E876" i="19"/>
  <c r="E964" i="19"/>
  <c r="E953" i="19"/>
  <c r="A1010" i="19"/>
  <c r="B921" i="19"/>
  <c r="D836" i="19"/>
  <c r="B877" i="19"/>
  <c r="B954" i="19"/>
  <c r="D905" i="19"/>
  <c r="D928" i="19"/>
  <c r="D744" i="19"/>
  <c r="B932" i="19"/>
  <c r="D974" i="19"/>
  <c r="D951" i="19"/>
  <c r="B965" i="19"/>
  <c r="B899" i="19"/>
  <c r="D859" i="19"/>
  <c r="D813" i="19"/>
  <c r="B888" i="19"/>
  <c r="D721" i="19"/>
  <c r="D790" i="19"/>
  <c r="B976" i="19"/>
  <c r="B943" i="19"/>
  <c r="D767" i="19"/>
  <c r="B987" i="19"/>
  <c r="D882" i="19"/>
  <c r="B910" i="19"/>
  <c r="E921" i="19" l="1"/>
  <c r="E932" i="19"/>
  <c r="E910" i="19"/>
  <c r="E888" i="19"/>
  <c r="E899" i="19"/>
  <c r="E954" i="19"/>
  <c r="E943" i="19"/>
  <c r="E987" i="19"/>
  <c r="E965" i="19"/>
  <c r="E877" i="19"/>
  <c r="E976" i="19"/>
  <c r="B944" i="19"/>
  <c r="B966" i="19"/>
  <c r="D756" i="19"/>
  <c r="B977" i="19"/>
  <c r="D894" i="19"/>
  <c r="D825" i="19"/>
  <c r="D963" i="19"/>
  <c r="D940" i="19"/>
  <c r="D848" i="19"/>
  <c r="B988" i="19"/>
  <c r="D802" i="19"/>
  <c r="D871" i="19"/>
  <c r="D986" i="19"/>
  <c r="D917" i="19"/>
  <c r="B922" i="19"/>
  <c r="D779" i="19"/>
  <c r="D733" i="19"/>
  <c r="B900" i="19"/>
  <c r="B933" i="19"/>
  <c r="B955" i="19"/>
  <c r="A1022" i="19"/>
  <c r="B911" i="19"/>
  <c r="B889" i="19"/>
  <c r="B999" i="19"/>
  <c r="E900" i="19" l="1"/>
  <c r="E988" i="19"/>
  <c r="E966" i="19"/>
  <c r="E944" i="19"/>
  <c r="E889" i="19"/>
  <c r="E911" i="19"/>
  <c r="E999" i="19"/>
  <c r="E922" i="19"/>
  <c r="E955" i="19"/>
  <c r="E977" i="19"/>
  <c r="E933" i="19"/>
  <c r="B1000" i="19"/>
  <c r="D791" i="19"/>
  <c r="D883" i="19"/>
  <c r="D952" i="19"/>
  <c r="B978" i="19"/>
  <c r="B934" i="19"/>
  <c r="B923" i="19"/>
  <c r="D814" i="19"/>
  <c r="D975" i="19"/>
  <c r="D768" i="19"/>
  <c r="B912" i="19"/>
  <c r="B901" i="19"/>
  <c r="D929" i="19"/>
  <c r="B989" i="19"/>
  <c r="D837" i="19"/>
  <c r="B967" i="19"/>
  <c r="B1011" i="19"/>
  <c r="A1034" i="19"/>
  <c r="D745" i="19"/>
  <c r="D998" i="19"/>
  <c r="D860" i="19"/>
  <c r="D906" i="19"/>
  <c r="B956" i="19"/>
  <c r="B945" i="19"/>
  <c r="E1011" i="19" l="1"/>
  <c r="E1000" i="19"/>
  <c r="E956" i="19"/>
  <c r="E923" i="19"/>
  <c r="E989" i="19"/>
  <c r="E945" i="19"/>
  <c r="E967" i="19"/>
  <c r="E934" i="19"/>
  <c r="E978" i="19"/>
  <c r="E901" i="19"/>
  <c r="E912" i="19"/>
  <c r="B946" i="19"/>
  <c r="D1010" i="19"/>
  <c r="B968" i="19"/>
  <c r="D826" i="19"/>
  <c r="B913" i="19"/>
  <c r="D964" i="19"/>
  <c r="B957" i="19"/>
  <c r="D757" i="19"/>
  <c r="D849" i="19"/>
  <c r="B924" i="19"/>
  <c r="B1023" i="19"/>
  <c r="D895" i="19"/>
  <c r="D918" i="19"/>
  <c r="A1046" i="19"/>
  <c r="B990" i="19"/>
  <c r="D780" i="19"/>
  <c r="B935" i="19"/>
  <c r="D803" i="19"/>
  <c r="D872" i="19"/>
  <c r="B1012" i="19"/>
  <c r="D941" i="19"/>
  <c r="D987" i="19"/>
  <c r="B979" i="19"/>
  <c r="B1001" i="19"/>
  <c r="E979" i="19" l="1"/>
  <c r="E957" i="19"/>
  <c r="E924" i="19"/>
  <c r="E935" i="19"/>
  <c r="E946" i="19"/>
  <c r="E1001" i="19"/>
  <c r="E990" i="19"/>
  <c r="E913" i="19"/>
  <c r="E1012" i="19"/>
  <c r="E1023" i="19"/>
  <c r="E968" i="19"/>
  <c r="B1002" i="19"/>
  <c r="B1013" i="19"/>
  <c r="D792" i="19"/>
  <c r="D907" i="19"/>
  <c r="D769" i="19"/>
  <c r="D838" i="19"/>
  <c r="B1024" i="19"/>
  <c r="B958" i="19"/>
  <c r="B980" i="19"/>
  <c r="D884" i="19"/>
  <c r="B991" i="19"/>
  <c r="B1035" i="19"/>
  <c r="B969" i="19"/>
  <c r="D999" i="19"/>
  <c r="D815" i="19"/>
  <c r="A1058" i="19"/>
  <c r="B925" i="19"/>
  <c r="D976" i="19"/>
  <c r="B936" i="19"/>
  <c r="D1022" i="19"/>
  <c r="D953" i="19"/>
  <c r="D930" i="19"/>
  <c r="D861" i="19"/>
  <c r="B947" i="19"/>
  <c r="E1013" i="19" l="1"/>
  <c r="E925" i="19"/>
  <c r="E980" i="19"/>
  <c r="E1002" i="19"/>
  <c r="E947" i="19"/>
  <c r="E958" i="19"/>
  <c r="E1024" i="19"/>
  <c r="E1035" i="19"/>
  <c r="E969" i="19"/>
  <c r="E936" i="19"/>
  <c r="E991" i="19"/>
  <c r="B1047" i="19"/>
  <c r="D1034" i="19"/>
  <c r="A1070" i="19"/>
  <c r="B1036" i="19"/>
  <c r="B959" i="19"/>
  <c r="D919" i="19"/>
  <c r="D873" i="19"/>
  <c r="B937" i="19"/>
  <c r="D827" i="19"/>
  <c r="B992" i="19"/>
  <c r="B1025" i="19"/>
  <c r="D804" i="19"/>
  <c r="D942" i="19"/>
  <c r="D988" i="19"/>
  <c r="D1011" i="19"/>
  <c r="D896" i="19"/>
  <c r="D850" i="19"/>
  <c r="B1014" i="19"/>
  <c r="B948" i="19"/>
  <c r="B981" i="19"/>
  <c r="B1003" i="19"/>
  <c r="D965" i="19"/>
  <c r="B970" i="19"/>
  <c r="D781" i="19"/>
  <c r="E1014" i="19" l="1"/>
  <c r="E992" i="19"/>
  <c r="E1047" i="19"/>
  <c r="E970" i="19"/>
  <c r="E937" i="19"/>
  <c r="E981" i="19"/>
  <c r="E1036" i="19"/>
  <c r="E1003" i="19"/>
  <c r="E959" i="19"/>
  <c r="E948" i="19"/>
  <c r="E1025" i="19"/>
  <c r="D793" i="19"/>
  <c r="B982" i="19"/>
  <c r="D908" i="19"/>
  <c r="D816" i="19"/>
  <c r="B1037" i="19"/>
  <c r="B971" i="19"/>
  <c r="B1026" i="19"/>
  <c r="B1059" i="19"/>
  <c r="B949" i="19"/>
  <c r="D1023" i="19"/>
  <c r="D885" i="19"/>
  <c r="A1082" i="19"/>
  <c r="D977" i="19"/>
  <c r="B1015" i="19"/>
  <c r="D1000" i="19"/>
  <c r="B993" i="19"/>
  <c r="D931" i="19"/>
  <c r="D1046" i="19"/>
  <c r="B960" i="19"/>
  <c r="B1048" i="19"/>
  <c r="B1004" i="19"/>
  <c r="D862" i="19"/>
  <c r="D954" i="19"/>
  <c r="D839" i="19"/>
  <c r="E982" i="19" l="1"/>
  <c r="E949" i="19"/>
  <c r="E993" i="19"/>
  <c r="E1059" i="19"/>
  <c r="E1026" i="19"/>
  <c r="E1015" i="19"/>
  <c r="E971" i="19"/>
  <c r="E1004" i="19"/>
  <c r="E1037" i="19"/>
  <c r="E1048" i="19"/>
  <c r="E960" i="19"/>
  <c r="D851" i="19"/>
  <c r="B1049" i="19"/>
  <c r="B994" i="19"/>
  <c r="B1071" i="19"/>
  <c r="B1060" i="19"/>
  <c r="D828" i="19"/>
  <c r="D966" i="19"/>
  <c r="B961" i="19"/>
  <c r="D1012" i="19"/>
  <c r="D897" i="19"/>
  <c r="B1027" i="19"/>
  <c r="D920" i="19"/>
  <c r="B983" i="19"/>
  <c r="D874" i="19"/>
  <c r="D1058" i="19"/>
  <c r="B1016" i="19"/>
  <c r="D1035" i="19"/>
  <c r="B972" i="19"/>
  <c r="B1005" i="19"/>
  <c r="D943" i="19"/>
  <c r="D989" i="19"/>
  <c r="B1038" i="19"/>
  <c r="A1094" i="19"/>
  <c r="D805" i="19"/>
  <c r="E972" i="19" l="1"/>
  <c r="E1049" i="19"/>
  <c r="E1016" i="19"/>
  <c r="E961" i="19"/>
  <c r="E983" i="19"/>
  <c r="E1060" i="19"/>
  <c r="E1038" i="19"/>
  <c r="E1071" i="19"/>
  <c r="E1005" i="19"/>
  <c r="E1027" i="19"/>
  <c r="E994" i="19"/>
  <c r="D817" i="19"/>
  <c r="B1083" i="19"/>
  <c r="D955" i="19"/>
  <c r="B1017" i="19"/>
  <c r="D932" i="19"/>
  <c r="B1072" i="19"/>
  <c r="A1106" i="19"/>
  <c r="B1028" i="19"/>
  <c r="B1006" i="19"/>
  <c r="D1070" i="19"/>
  <c r="D978" i="19"/>
  <c r="B995" i="19"/>
  <c r="B1039" i="19"/>
  <c r="B1050" i="19"/>
  <c r="B973" i="19"/>
  <c r="D886" i="19"/>
  <c r="D909" i="19"/>
  <c r="D840" i="19"/>
  <c r="D1001" i="19"/>
  <c r="D1047" i="19"/>
  <c r="B984" i="19"/>
  <c r="D1024" i="19"/>
  <c r="B1061" i="19"/>
  <c r="D863" i="19"/>
  <c r="E1028" i="19" l="1"/>
  <c r="E1083" i="19"/>
  <c r="E1061" i="19"/>
  <c r="E973" i="19"/>
  <c r="E984" i="19"/>
  <c r="E1039" i="19"/>
  <c r="E1006" i="19"/>
  <c r="E1050" i="19"/>
  <c r="E1072" i="19"/>
  <c r="E995" i="19"/>
  <c r="E1017" i="19"/>
  <c r="D875" i="19"/>
  <c r="B996" i="19"/>
  <c r="B1018" i="19"/>
  <c r="B1062" i="19"/>
  <c r="D1013" i="19"/>
  <c r="D990" i="19"/>
  <c r="B1095" i="19"/>
  <c r="D967" i="19"/>
  <c r="B1073" i="19"/>
  <c r="D1036" i="19"/>
  <c r="D852" i="19"/>
  <c r="B1051" i="19"/>
  <c r="D1082" i="19"/>
  <c r="B1084" i="19"/>
  <c r="B985" i="19"/>
  <c r="B1007" i="19"/>
  <c r="D1059" i="19"/>
  <c r="D898" i="19"/>
  <c r="B1029" i="19"/>
  <c r="A1118" i="19"/>
  <c r="D921" i="19"/>
  <c r="B1040" i="19"/>
  <c r="D944" i="19"/>
  <c r="D829" i="19"/>
  <c r="E1073" i="19" l="1"/>
  <c r="E996" i="19"/>
  <c r="E1007" i="19"/>
  <c r="E1095" i="19"/>
  <c r="E1040" i="19"/>
  <c r="E1084" i="19"/>
  <c r="E1051" i="19"/>
  <c r="E1062" i="19"/>
  <c r="E985" i="19"/>
  <c r="E1029" i="19"/>
  <c r="E1018" i="19"/>
  <c r="B1030" i="19"/>
  <c r="B1063" i="19"/>
  <c r="D979" i="19"/>
  <c r="D956" i="19"/>
  <c r="D864" i="19"/>
  <c r="B1096" i="19"/>
  <c r="B1008" i="19"/>
  <c r="B1019" i="19"/>
  <c r="A1130" i="19"/>
  <c r="B1041" i="19"/>
  <c r="D910" i="19"/>
  <c r="B1085" i="19"/>
  <c r="D1048" i="19"/>
  <c r="D1002" i="19"/>
  <c r="B997" i="19"/>
  <c r="D841" i="19"/>
  <c r="D933" i="19"/>
  <c r="D1071" i="19"/>
  <c r="D1094" i="19"/>
  <c r="B1074" i="19"/>
  <c r="B1107" i="19"/>
  <c r="B1052" i="19"/>
  <c r="D1025" i="19"/>
  <c r="D887" i="19"/>
  <c r="E997" i="19" l="1"/>
  <c r="E1030" i="19"/>
  <c r="E1041" i="19"/>
  <c r="E1063" i="19"/>
  <c r="E1019" i="19"/>
  <c r="E1008" i="19"/>
  <c r="E1052" i="19"/>
  <c r="E1096" i="19"/>
  <c r="E1107" i="19"/>
  <c r="E1074" i="19"/>
  <c r="E1085" i="19"/>
  <c r="B1009" i="19"/>
  <c r="D968" i="19"/>
  <c r="B1086" i="19"/>
  <c r="D1037" i="19"/>
  <c r="D1106" i="19"/>
  <c r="D922" i="19"/>
  <c r="B1020" i="19"/>
  <c r="B1097" i="19"/>
  <c r="D991" i="19"/>
  <c r="D853" i="19"/>
  <c r="B1053" i="19"/>
  <c r="D1083" i="19"/>
  <c r="D1014" i="19"/>
  <c r="B1042" i="19"/>
  <c r="B1119" i="19"/>
  <c r="B1064" i="19"/>
  <c r="D899" i="19"/>
  <c r="B1108" i="19"/>
  <c r="D945" i="19"/>
  <c r="D1060" i="19"/>
  <c r="A1142" i="19"/>
  <c r="D876" i="19"/>
  <c r="B1075" i="19"/>
  <c r="B1031" i="19"/>
  <c r="E1031" i="19" l="1"/>
  <c r="E1064" i="19"/>
  <c r="E1097" i="19"/>
  <c r="E1108" i="19"/>
  <c r="E1020" i="19"/>
  <c r="E1009" i="19"/>
  <c r="E1075" i="19"/>
  <c r="E1119" i="19"/>
  <c r="E1042" i="19"/>
  <c r="E1053" i="19"/>
  <c r="E1086" i="19"/>
  <c r="B1120" i="19"/>
  <c r="B1054" i="19"/>
  <c r="D1049" i="19"/>
  <c r="B1076" i="19"/>
  <c r="D957" i="19"/>
  <c r="B1021" i="19"/>
  <c r="B1087" i="19"/>
  <c r="D1072" i="19"/>
  <c r="B1065" i="19"/>
  <c r="D1095" i="19"/>
  <c r="B1098" i="19"/>
  <c r="D888" i="19"/>
  <c r="B1109" i="19"/>
  <c r="B1043" i="19"/>
  <c r="D865" i="19"/>
  <c r="D934" i="19"/>
  <c r="B1131" i="19"/>
  <c r="D980" i="19"/>
  <c r="A1154" i="19"/>
  <c r="D911" i="19"/>
  <c r="D1026" i="19"/>
  <c r="D1003" i="19"/>
  <c r="B1032" i="19"/>
  <c r="D1118" i="19"/>
  <c r="E1054" i="19" l="1"/>
  <c r="E1131" i="19"/>
  <c r="E1065" i="19"/>
  <c r="E1120" i="19"/>
  <c r="E1032" i="19"/>
  <c r="E1087" i="19"/>
  <c r="E1043" i="19"/>
  <c r="E1021" i="19"/>
  <c r="E1109" i="19"/>
  <c r="E1076" i="19"/>
  <c r="E1098" i="19"/>
  <c r="D1130" i="19"/>
  <c r="D923" i="19"/>
  <c r="D946" i="19"/>
  <c r="D900" i="19"/>
  <c r="D1084" i="19"/>
  <c r="B1099" i="19"/>
  <c r="B1033" i="19"/>
  <c r="A1166" i="19"/>
  <c r="D877" i="19"/>
  <c r="B1088" i="19"/>
  <c r="D1061" i="19"/>
  <c r="B1077" i="19"/>
  <c r="D1015" i="19"/>
  <c r="D992" i="19"/>
  <c r="B1044" i="19"/>
  <c r="D1107" i="19"/>
  <c r="B1055" i="19"/>
  <c r="B1143" i="19"/>
  <c r="D1038" i="19"/>
  <c r="B1132" i="19"/>
  <c r="B1110" i="19"/>
  <c r="B1066" i="19"/>
  <c r="D969" i="19"/>
  <c r="B1121" i="19"/>
  <c r="E1121" i="19" l="1"/>
  <c r="E1143" i="19"/>
  <c r="E1088" i="19"/>
  <c r="E1055" i="19"/>
  <c r="E1044" i="19"/>
  <c r="E1033" i="19"/>
  <c r="E1099" i="19"/>
  <c r="E1110" i="19"/>
  <c r="E1066" i="19"/>
  <c r="E1132" i="19"/>
  <c r="E1077" i="19"/>
  <c r="B1155" i="19"/>
  <c r="D1119" i="19"/>
  <c r="B1078" i="19"/>
  <c r="A1178" i="19"/>
  <c r="D912" i="19"/>
  <c r="D981" i="19"/>
  <c r="D1050" i="19"/>
  <c r="B1144" i="19"/>
  <c r="B1045" i="19"/>
  <c r="D1073" i="19"/>
  <c r="D958" i="19"/>
  <c r="B1067" i="19"/>
  <c r="B1133" i="19"/>
  <c r="B1056" i="19"/>
  <c r="D1004" i="19"/>
  <c r="B1089" i="19"/>
  <c r="B1100" i="19"/>
  <c r="D935" i="19"/>
  <c r="B1111" i="19"/>
  <c r="B1122" i="19"/>
  <c r="D1027" i="19"/>
  <c r="D889" i="19"/>
  <c r="D1096" i="19"/>
  <c r="D1142" i="19"/>
  <c r="E1089" i="19" l="1"/>
  <c r="E1144" i="19"/>
  <c r="E1100" i="19"/>
  <c r="E1045" i="19"/>
  <c r="E1155" i="19"/>
  <c r="E1133" i="19"/>
  <c r="E1067" i="19"/>
  <c r="E1056" i="19"/>
  <c r="E1122" i="19"/>
  <c r="E1111" i="19"/>
  <c r="E1078" i="19"/>
  <c r="B1123" i="19"/>
  <c r="B1167" i="19"/>
  <c r="B1090" i="19"/>
  <c r="D1108" i="19"/>
  <c r="B1112" i="19"/>
  <c r="D1016" i="19"/>
  <c r="D970" i="19"/>
  <c r="B1079" i="19"/>
  <c r="B1145" i="19"/>
  <c r="D1062" i="19"/>
  <c r="D901" i="19"/>
  <c r="D947" i="19"/>
  <c r="B1057" i="19"/>
  <c r="D1085" i="19"/>
  <c r="D1154" i="19"/>
  <c r="B1101" i="19"/>
  <c r="D993" i="19"/>
  <c r="D1131" i="19"/>
  <c r="B1068" i="19"/>
  <c r="D1039" i="19"/>
  <c r="B1134" i="19"/>
  <c r="A1190" i="19"/>
  <c r="D924" i="19"/>
  <c r="B1156" i="19"/>
  <c r="E1145" i="19" l="1"/>
  <c r="E1123" i="19"/>
  <c r="E1167" i="19"/>
  <c r="E1156" i="19"/>
  <c r="E1101" i="19"/>
  <c r="E1079" i="19"/>
  <c r="E1112" i="19"/>
  <c r="E1134" i="19"/>
  <c r="E1057" i="19"/>
  <c r="E1068" i="19"/>
  <c r="E1090" i="19"/>
  <c r="D1051" i="19"/>
  <c r="B1102" i="19"/>
  <c r="D959" i="19"/>
  <c r="B1080" i="19"/>
  <c r="D1120" i="19"/>
  <c r="B1179" i="19"/>
  <c r="B1069" i="19"/>
  <c r="D1166" i="19"/>
  <c r="D913" i="19"/>
  <c r="D982" i="19"/>
  <c r="B1091" i="19"/>
  <c r="D1143" i="19"/>
  <c r="D1097" i="19"/>
  <c r="D1074" i="19"/>
  <c r="D1028" i="19"/>
  <c r="B1168" i="19"/>
  <c r="B1157" i="19"/>
  <c r="B1146" i="19"/>
  <c r="B1124" i="19"/>
  <c r="D936" i="19"/>
  <c r="A1202" i="19"/>
  <c r="B1135" i="19"/>
  <c r="D1005" i="19"/>
  <c r="B1113" i="19"/>
  <c r="E1069" i="19" l="1"/>
  <c r="E1146" i="19"/>
  <c r="E1157" i="19"/>
  <c r="E1102" i="19"/>
  <c r="E1113" i="19"/>
  <c r="E1168" i="19"/>
  <c r="E1135" i="19"/>
  <c r="E1179" i="19"/>
  <c r="E1080" i="19"/>
  <c r="E1124" i="19"/>
  <c r="E1091" i="19"/>
  <c r="D948" i="19"/>
  <c r="B1081" i="19"/>
  <c r="D1155" i="19"/>
  <c r="D1178" i="19"/>
  <c r="D1017" i="19"/>
  <c r="B1125" i="19"/>
  <c r="D1040" i="19"/>
  <c r="B1092" i="19"/>
  <c r="D971" i="19"/>
  <c r="B1169" i="19"/>
  <c r="B1136" i="19"/>
  <c r="B1147" i="19"/>
  <c r="B1103" i="19"/>
  <c r="B1191" i="19"/>
  <c r="D1086" i="19"/>
  <c r="D994" i="19"/>
  <c r="B1180" i="19"/>
  <c r="A1214" i="19"/>
  <c r="B1114" i="19"/>
  <c r="B1158" i="19"/>
  <c r="D1109" i="19"/>
  <c r="D925" i="19"/>
  <c r="D1132" i="19"/>
  <c r="D1063" i="19"/>
  <c r="E1169" i="19" l="1"/>
  <c r="E1081" i="19"/>
  <c r="E1180" i="19"/>
  <c r="E1092" i="19"/>
  <c r="E1103" i="19"/>
  <c r="E1191" i="19"/>
  <c r="E1125" i="19"/>
  <c r="E1158" i="19"/>
  <c r="E1147" i="19"/>
  <c r="E1114" i="19"/>
  <c r="E1136" i="19"/>
  <c r="D1075" i="19"/>
  <c r="B1093" i="19"/>
  <c r="D1190" i="19"/>
  <c r="D1144" i="19"/>
  <c r="B1115" i="19"/>
  <c r="D1098" i="19"/>
  <c r="B1137" i="19"/>
  <c r="B1203" i="19"/>
  <c r="D1052" i="19"/>
  <c r="D1167" i="19"/>
  <c r="D1006" i="19"/>
  <c r="D937" i="19"/>
  <c r="A1226" i="19"/>
  <c r="B1192" i="19"/>
  <c r="B1170" i="19"/>
  <c r="B1126" i="19"/>
  <c r="B1159" i="19"/>
  <c r="D1121" i="19"/>
  <c r="B1181" i="19"/>
  <c r="B1104" i="19"/>
  <c r="D983" i="19"/>
  <c r="B1148" i="19"/>
  <c r="D1029" i="19"/>
  <c r="D960" i="19"/>
  <c r="E1159" i="19" l="1"/>
  <c r="E1203" i="19"/>
  <c r="E1126" i="19"/>
  <c r="E1170" i="19"/>
  <c r="E1137" i="19"/>
  <c r="E1148" i="19"/>
  <c r="E1192" i="19"/>
  <c r="E1115" i="19"/>
  <c r="E1093" i="19"/>
  <c r="E1104" i="19"/>
  <c r="E1181" i="19"/>
  <c r="B1127" i="19"/>
  <c r="D949" i="19"/>
  <c r="B1204" i="19"/>
  <c r="D1156" i="19"/>
  <c r="D1041" i="19"/>
  <c r="B1182" i="19"/>
  <c r="D1018" i="19"/>
  <c r="B1138" i="19"/>
  <c r="D1202" i="19"/>
  <c r="D972" i="19"/>
  <c r="B1149" i="19"/>
  <c r="D1133" i="19"/>
  <c r="B1193" i="19"/>
  <c r="B1171" i="19"/>
  <c r="D1179" i="19"/>
  <c r="D1110" i="19"/>
  <c r="D995" i="19"/>
  <c r="B1160" i="19"/>
  <c r="B1215" i="19"/>
  <c r="B1105" i="19"/>
  <c r="A1238" i="19"/>
  <c r="D1064" i="19"/>
  <c r="B1116" i="19"/>
  <c r="D1087" i="19"/>
  <c r="E1160" i="19" l="1"/>
  <c r="E1138" i="19"/>
  <c r="E1116" i="19"/>
  <c r="E1171" i="19"/>
  <c r="E1193" i="19"/>
  <c r="E1127" i="19"/>
  <c r="E1182" i="19"/>
  <c r="E1105" i="19"/>
  <c r="E1215" i="19"/>
  <c r="E1149" i="19"/>
  <c r="E1204" i="19"/>
  <c r="B1216" i="19"/>
  <c r="D1122" i="19"/>
  <c r="D1145" i="19"/>
  <c r="B1139" i="19"/>
  <c r="D1168" i="19"/>
  <c r="B1117" i="19"/>
  <c r="B1150" i="19"/>
  <c r="D1191" i="19"/>
  <c r="D1030" i="19"/>
  <c r="B1205" i="19"/>
  <c r="D1076" i="19"/>
  <c r="B1161" i="19"/>
  <c r="B1227" i="19"/>
  <c r="B1172" i="19"/>
  <c r="D984" i="19"/>
  <c r="B1183" i="19"/>
  <c r="D961" i="19"/>
  <c r="A1250" i="19"/>
  <c r="D1007" i="19"/>
  <c r="B1128" i="19"/>
  <c r="D1099" i="19"/>
  <c r="B1194" i="19"/>
  <c r="D1214" i="19"/>
  <c r="D1053" i="19"/>
  <c r="E1183" i="19" l="1"/>
  <c r="E1150" i="19"/>
  <c r="E1205" i="19"/>
  <c r="E1227" i="19"/>
  <c r="E1128" i="19"/>
  <c r="E1216" i="19"/>
  <c r="E1194" i="19"/>
  <c r="E1172" i="19"/>
  <c r="E1117" i="19"/>
  <c r="E1161" i="19"/>
  <c r="E1139" i="19"/>
  <c r="B1140" i="19"/>
  <c r="D1226" i="19"/>
  <c r="D1019" i="19"/>
  <c r="D996" i="19"/>
  <c r="D1088" i="19"/>
  <c r="B1151" i="19"/>
  <c r="D1065" i="19"/>
  <c r="B1195" i="19"/>
  <c r="B1239" i="19"/>
  <c r="B1173" i="19"/>
  <c r="D1157" i="19"/>
  <c r="B1162" i="19"/>
  <c r="A1262" i="19"/>
  <c r="B1206" i="19"/>
  <c r="D1134" i="19"/>
  <c r="B1184" i="19"/>
  <c r="D1111" i="19"/>
  <c r="D973" i="19"/>
  <c r="B1228" i="19"/>
  <c r="D1042" i="19"/>
  <c r="B1129" i="19"/>
  <c r="D1203" i="19"/>
  <c r="D1180" i="19"/>
  <c r="B1217" i="19"/>
  <c r="E1239" i="19" l="1"/>
  <c r="E1140" i="19"/>
  <c r="E1217" i="19"/>
  <c r="E1184" i="19"/>
  <c r="E1195" i="19"/>
  <c r="E1173" i="19"/>
  <c r="E1206" i="19"/>
  <c r="E1151" i="19"/>
  <c r="E1129" i="19"/>
  <c r="E1162" i="19"/>
  <c r="E1228" i="19"/>
  <c r="B1163" i="19"/>
  <c r="B1196" i="19"/>
  <c r="D1008" i="19"/>
  <c r="D1192" i="19"/>
  <c r="B1229" i="19"/>
  <c r="D1146" i="19"/>
  <c r="D1169" i="19"/>
  <c r="D1077" i="19"/>
  <c r="D1031" i="19"/>
  <c r="D1215" i="19"/>
  <c r="D985" i="19"/>
  <c r="B1152" i="19"/>
  <c r="B1185" i="19"/>
  <c r="B1207" i="19"/>
  <c r="B1174" i="19"/>
  <c r="D1238" i="19"/>
  <c r="D1054" i="19"/>
  <c r="D1123" i="19"/>
  <c r="B1251" i="19"/>
  <c r="B1240" i="19"/>
  <c r="B1218" i="19"/>
  <c r="A1274" i="19"/>
  <c r="D1100" i="19"/>
  <c r="B1141" i="19"/>
  <c r="E1163" i="19" l="1"/>
  <c r="E1174" i="19"/>
  <c r="E1207" i="19"/>
  <c r="E1218" i="19"/>
  <c r="E1185" i="19"/>
  <c r="E1229" i="19"/>
  <c r="E1240" i="19"/>
  <c r="E1196" i="19"/>
  <c r="E1141" i="19"/>
  <c r="E1152" i="19"/>
  <c r="E1251" i="19"/>
  <c r="B1175" i="19"/>
  <c r="B1153" i="19"/>
  <c r="D1089" i="19"/>
  <c r="D1204" i="19"/>
  <c r="B1252" i="19"/>
  <c r="B1241" i="19"/>
  <c r="D1250" i="19"/>
  <c r="D1112" i="19"/>
  <c r="B1263" i="19"/>
  <c r="D997" i="19"/>
  <c r="D1181" i="19"/>
  <c r="D1020" i="19"/>
  <c r="A1286" i="19"/>
  <c r="D1135" i="19"/>
  <c r="B1208" i="19"/>
  <c r="B1197" i="19"/>
  <c r="D1227" i="19"/>
  <c r="D1158" i="19"/>
  <c r="B1219" i="19"/>
  <c r="D1066" i="19"/>
  <c r="B1186" i="19"/>
  <c r="D1043" i="19"/>
  <c r="B1230" i="19"/>
  <c r="B1164" i="19"/>
  <c r="E1263" i="19" l="1"/>
  <c r="E1175" i="19"/>
  <c r="E1153" i="19"/>
  <c r="E1164" i="19"/>
  <c r="E1197" i="19"/>
  <c r="E1241" i="19"/>
  <c r="E1230" i="19"/>
  <c r="E1208" i="19"/>
  <c r="E1186" i="19"/>
  <c r="E1252" i="19"/>
  <c r="E1219" i="19"/>
  <c r="B1220" i="19"/>
  <c r="D1216" i="19"/>
  <c r="D1032" i="19"/>
  <c r="B1231" i="19"/>
  <c r="B1209" i="19"/>
  <c r="D1193" i="19"/>
  <c r="D1262" i="19"/>
  <c r="D1124" i="19"/>
  <c r="B1242" i="19"/>
  <c r="D1101" i="19"/>
  <c r="B1198" i="19"/>
  <c r="D1055" i="19"/>
  <c r="D1170" i="19"/>
  <c r="D1147" i="19"/>
  <c r="D1009" i="19"/>
  <c r="B1165" i="19"/>
  <c r="B1275" i="19"/>
  <c r="D1078" i="19"/>
  <c r="B1187" i="19"/>
  <c r="D1239" i="19"/>
  <c r="A1298" i="19"/>
  <c r="B1264" i="19"/>
  <c r="B1253" i="19"/>
  <c r="B1176" i="19"/>
  <c r="E1275" i="19" l="1"/>
  <c r="E1242" i="19"/>
  <c r="E1165" i="19"/>
  <c r="E1220" i="19"/>
  <c r="E1209" i="19"/>
  <c r="E1176" i="19"/>
  <c r="E1253" i="19"/>
  <c r="E1264" i="19"/>
  <c r="E1231" i="19"/>
  <c r="E1187" i="19"/>
  <c r="E1198" i="19"/>
  <c r="D1067" i="19"/>
  <c r="D1136" i="19"/>
  <c r="B1232" i="19"/>
  <c r="B1254" i="19"/>
  <c r="B1188" i="19"/>
  <c r="B1199" i="19"/>
  <c r="B1265" i="19"/>
  <c r="D1021" i="19"/>
  <c r="D1274" i="19"/>
  <c r="D1044" i="19"/>
  <c r="D1090" i="19"/>
  <c r="B1287" i="19"/>
  <c r="D1159" i="19"/>
  <c r="D1113" i="19"/>
  <c r="D1205" i="19"/>
  <c r="D1228" i="19"/>
  <c r="A1310" i="19"/>
  <c r="B1276" i="19"/>
  <c r="D1251" i="19"/>
  <c r="B1177" i="19"/>
  <c r="D1182" i="19"/>
  <c r="B1243" i="19"/>
  <c r="B1210" i="19"/>
  <c r="B1221" i="19"/>
  <c r="E1276" i="19" l="1"/>
  <c r="E1221" i="19"/>
  <c r="E1210" i="19"/>
  <c r="E1265" i="19"/>
  <c r="E1188" i="19"/>
  <c r="E1287" i="19"/>
  <c r="E1243" i="19"/>
  <c r="E1199" i="19"/>
  <c r="E1177" i="19"/>
  <c r="E1254" i="19"/>
  <c r="E1232" i="19"/>
  <c r="B1255" i="19"/>
  <c r="D1033" i="19"/>
  <c r="B1211" i="19"/>
  <c r="D1263" i="19"/>
  <c r="D1217" i="19"/>
  <c r="D1102" i="19"/>
  <c r="B1266" i="19"/>
  <c r="B1288" i="19"/>
  <c r="B1244" i="19"/>
  <c r="B1233" i="19"/>
  <c r="B1277" i="19"/>
  <c r="D1125" i="19"/>
  <c r="D1056" i="19"/>
  <c r="B1299" i="19"/>
  <c r="B1200" i="19"/>
  <c r="D1148" i="19"/>
  <c r="D1194" i="19"/>
  <c r="A1322" i="19"/>
  <c r="D1171" i="19"/>
  <c r="D1286" i="19"/>
  <c r="D1240" i="19"/>
  <c r="B1222" i="19"/>
  <c r="B1189" i="19"/>
  <c r="D1079" i="19"/>
  <c r="E1244" i="19" l="1"/>
  <c r="E1255" i="19"/>
  <c r="E1288" i="19"/>
  <c r="E1200" i="19"/>
  <c r="E1233" i="19"/>
  <c r="E1189" i="19"/>
  <c r="E1266" i="19"/>
  <c r="E1222" i="19"/>
  <c r="E1299" i="19"/>
  <c r="E1277" i="19"/>
  <c r="E1211" i="19"/>
  <c r="D1160" i="19"/>
  <c r="D1137" i="19"/>
  <c r="D1275" i="19"/>
  <c r="B1289" i="19"/>
  <c r="D1183" i="19"/>
  <c r="B1201" i="19"/>
  <c r="B1267" i="19"/>
  <c r="D1091" i="19"/>
  <c r="D1298" i="19"/>
  <c r="B1311" i="19"/>
  <c r="B1278" i="19"/>
  <c r="B1212" i="19"/>
  <c r="B1223" i="19"/>
  <c r="A1334" i="19"/>
  <c r="B1300" i="19"/>
  <c r="B1234" i="19"/>
  <c r="D1114" i="19"/>
  <c r="D1045" i="19"/>
  <c r="D1252" i="19"/>
  <c r="D1206" i="19"/>
  <c r="D1068" i="19"/>
  <c r="B1245" i="19"/>
  <c r="D1229" i="19"/>
  <c r="B1256" i="19"/>
  <c r="E1234" i="19" l="1"/>
  <c r="E1311" i="19"/>
  <c r="E1256" i="19"/>
  <c r="E1300" i="19"/>
  <c r="E1267" i="19"/>
  <c r="E1245" i="19"/>
  <c r="E1223" i="19"/>
  <c r="E1201" i="19"/>
  <c r="E1212" i="19"/>
  <c r="E1289" i="19"/>
  <c r="E1278" i="19"/>
  <c r="B1290" i="19"/>
  <c r="D1103" i="19"/>
  <c r="D1241" i="19"/>
  <c r="D1264" i="19"/>
  <c r="B1301" i="19"/>
  <c r="B1279" i="19"/>
  <c r="B1268" i="19"/>
  <c r="B1235" i="19"/>
  <c r="B1246" i="19"/>
  <c r="B1323" i="19"/>
  <c r="B1312" i="19"/>
  <c r="D1287" i="19"/>
  <c r="B1257" i="19"/>
  <c r="D1057" i="19"/>
  <c r="A1346" i="19"/>
  <c r="D1218" i="19"/>
  <c r="B1224" i="19"/>
  <c r="D1149" i="19"/>
  <c r="D1080" i="19"/>
  <c r="D1126" i="19"/>
  <c r="D1310" i="19"/>
  <c r="D1195" i="19"/>
  <c r="B1213" i="19"/>
  <c r="D1172" i="19"/>
  <c r="E1224" i="19" l="1"/>
  <c r="E1246" i="19"/>
  <c r="E1323" i="19"/>
  <c r="E1235" i="19"/>
  <c r="E1290" i="19"/>
  <c r="E1213" i="19"/>
  <c r="E1268" i="19"/>
  <c r="E1279" i="19"/>
  <c r="E1257" i="19"/>
  <c r="E1301" i="19"/>
  <c r="E1312" i="19"/>
  <c r="D1138" i="19"/>
  <c r="D1230" i="19"/>
  <c r="D1299" i="19"/>
  <c r="B1236" i="19"/>
  <c r="D1276" i="19"/>
  <c r="D1092" i="19"/>
  <c r="B1335" i="19"/>
  <c r="B1269" i="19"/>
  <c r="A1358" i="19"/>
  <c r="B1313" i="19"/>
  <c r="D1253" i="19"/>
  <c r="D1207" i="19"/>
  <c r="D1161" i="19"/>
  <c r="D1069" i="19"/>
  <c r="B1324" i="19"/>
  <c r="B1280" i="19"/>
  <c r="D1115" i="19"/>
  <c r="D1184" i="19"/>
  <c r="D1322" i="19"/>
  <c r="B1225" i="19"/>
  <c r="B1291" i="19"/>
  <c r="B1258" i="19"/>
  <c r="B1247" i="19"/>
  <c r="B1302" i="19"/>
  <c r="E1313" i="19" l="1"/>
  <c r="E1302" i="19"/>
  <c r="E1280" i="19"/>
  <c r="E1269" i="19"/>
  <c r="E1247" i="19"/>
  <c r="E1324" i="19"/>
  <c r="E1335" i="19"/>
  <c r="E1291" i="19"/>
  <c r="E1258" i="19"/>
  <c r="E1225" i="19"/>
  <c r="E1236" i="19"/>
  <c r="B1248" i="19"/>
  <c r="B1336" i="19"/>
  <c r="B1237" i="19"/>
  <c r="B1281" i="19"/>
  <c r="D1334" i="19"/>
  <c r="B1325" i="19"/>
  <c r="D1265" i="19"/>
  <c r="B1314" i="19"/>
  <c r="D1311" i="19"/>
  <c r="B1259" i="19"/>
  <c r="D1196" i="19"/>
  <c r="D1081" i="19"/>
  <c r="D1104" i="19"/>
  <c r="D1219" i="19"/>
  <c r="B1347" i="19"/>
  <c r="D1242" i="19"/>
  <c r="B1292" i="19"/>
  <c r="D1127" i="19"/>
  <c r="D1173" i="19"/>
  <c r="A1370" i="19"/>
  <c r="B1303" i="19"/>
  <c r="B1270" i="19"/>
  <c r="D1288" i="19"/>
  <c r="D1150" i="19"/>
  <c r="E1259" i="19" l="1"/>
  <c r="E1336" i="19"/>
  <c r="E1292" i="19"/>
  <c r="E1248" i="19"/>
  <c r="E1347" i="19"/>
  <c r="E1314" i="19"/>
  <c r="E1303" i="19"/>
  <c r="E1270" i="19"/>
  <c r="E1325" i="19"/>
  <c r="E1281" i="19"/>
  <c r="E1237" i="19"/>
  <c r="A1382" i="19"/>
  <c r="B1359" i="19"/>
  <c r="D1254" i="19"/>
  <c r="D1093" i="19"/>
  <c r="B1315" i="19"/>
  <c r="B1282" i="19"/>
  <c r="D1185" i="19"/>
  <c r="B1348" i="19"/>
  <c r="D1208" i="19"/>
  <c r="D1277" i="19"/>
  <c r="B1271" i="19"/>
  <c r="D1162" i="19"/>
  <c r="D1300" i="19"/>
  <c r="D1139" i="19"/>
  <c r="D1231" i="19"/>
  <c r="B1260" i="19"/>
  <c r="B1326" i="19"/>
  <c r="B1337" i="19"/>
  <c r="B1293" i="19"/>
  <c r="B1304" i="19"/>
  <c r="D1116" i="19"/>
  <c r="D1323" i="19"/>
  <c r="D1346" i="19"/>
  <c r="B1249" i="19"/>
  <c r="E1359" i="19" l="1"/>
  <c r="E1326" i="19"/>
  <c r="E1337" i="19"/>
  <c r="E1249" i="19"/>
  <c r="E1260" i="19"/>
  <c r="E1348" i="19"/>
  <c r="E1282" i="19"/>
  <c r="E1315" i="19"/>
  <c r="E1304" i="19"/>
  <c r="E1293" i="19"/>
  <c r="E1271" i="19"/>
  <c r="B1349" i="19"/>
  <c r="D1105" i="19"/>
  <c r="D1358" i="19"/>
  <c r="B1294" i="19"/>
  <c r="D1243" i="19"/>
  <c r="B1272" i="19"/>
  <c r="B1338" i="19"/>
  <c r="D1197" i="19"/>
  <c r="D1266" i="19"/>
  <c r="B1261" i="19"/>
  <c r="D1335" i="19"/>
  <c r="D1151" i="19"/>
  <c r="B1305" i="19"/>
  <c r="D1174" i="19"/>
  <c r="D1289" i="19"/>
  <c r="B1283" i="19"/>
  <c r="B1360" i="19"/>
  <c r="D1128" i="19"/>
  <c r="B1327" i="19"/>
  <c r="D1312" i="19"/>
  <c r="B1316" i="19"/>
  <c r="B1371" i="19"/>
  <c r="D1220" i="19"/>
  <c r="A1394" i="19"/>
  <c r="E1338" i="19" l="1"/>
  <c r="E1360" i="19"/>
  <c r="E1349" i="19"/>
  <c r="E1261" i="19"/>
  <c r="E1283" i="19"/>
  <c r="E1371" i="19"/>
  <c r="E1272" i="19"/>
  <c r="E1305" i="19"/>
  <c r="E1316" i="19"/>
  <c r="E1294" i="19"/>
  <c r="E1327" i="19"/>
  <c r="D1324" i="19"/>
  <c r="B1284" i="19"/>
  <c r="D1163" i="19"/>
  <c r="D1209" i="19"/>
  <c r="D1232" i="19"/>
  <c r="B1328" i="19"/>
  <c r="D1301" i="19"/>
  <c r="D1347" i="19"/>
  <c r="B1339" i="19"/>
  <c r="D1370" i="19"/>
  <c r="B1273" i="19"/>
  <c r="B1372" i="19"/>
  <c r="D1140" i="19"/>
  <c r="D1186" i="19"/>
  <c r="D1117" i="19"/>
  <c r="B1383" i="19"/>
  <c r="B1295" i="19"/>
  <c r="B1361" i="19"/>
  <c r="A1406" i="19"/>
  <c r="B1317" i="19"/>
  <c r="B1306" i="19"/>
  <c r="D1278" i="19"/>
  <c r="D1255" i="19"/>
  <c r="B1350" i="19"/>
  <c r="E1361" i="19" l="1"/>
  <c r="E1284" i="19"/>
  <c r="E1295" i="19"/>
  <c r="E1339" i="19"/>
  <c r="E1350" i="19"/>
  <c r="E1383" i="19"/>
  <c r="E1328" i="19"/>
  <c r="E1317" i="19"/>
  <c r="E1372" i="19"/>
  <c r="E1306" i="19"/>
  <c r="E1273" i="19"/>
  <c r="B1395" i="19"/>
  <c r="B1373" i="19"/>
  <c r="D1359" i="19"/>
  <c r="D1221" i="19"/>
  <c r="B1351" i="19"/>
  <c r="D1267" i="19"/>
  <c r="D1129" i="19"/>
  <c r="D1313" i="19"/>
  <c r="D1175" i="19"/>
  <c r="D1290" i="19"/>
  <c r="B1362" i="19"/>
  <c r="D1198" i="19"/>
  <c r="D1382" i="19"/>
  <c r="B1329" i="19"/>
  <c r="B1285" i="19"/>
  <c r="B1384" i="19"/>
  <c r="A1418" i="19"/>
  <c r="B1340" i="19"/>
  <c r="B1307" i="19"/>
  <c r="B1296" i="19"/>
  <c r="B1318" i="19"/>
  <c r="D1152" i="19"/>
  <c r="D1244" i="19"/>
  <c r="D1336" i="19"/>
  <c r="E1340" i="19" l="1"/>
  <c r="E1395" i="19"/>
  <c r="E1373" i="19"/>
  <c r="E1329" i="19"/>
  <c r="E1296" i="19"/>
  <c r="E1384" i="19"/>
  <c r="E1285" i="19"/>
  <c r="E1318" i="19"/>
  <c r="E1351" i="19"/>
  <c r="E1307" i="19"/>
  <c r="E1362" i="19"/>
  <c r="B1363" i="19"/>
  <c r="D1233" i="19"/>
  <c r="D1325" i="19"/>
  <c r="D1256" i="19"/>
  <c r="B1308" i="19"/>
  <c r="D1210" i="19"/>
  <c r="D1141" i="19"/>
  <c r="D1371" i="19"/>
  <c r="D1164" i="19"/>
  <c r="B1341" i="19"/>
  <c r="B1330" i="19"/>
  <c r="D1302" i="19"/>
  <c r="B1407" i="19"/>
  <c r="D1279" i="19"/>
  <c r="B1374" i="19"/>
  <c r="B1319" i="19"/>
  <c r="A1430" i="19"/>
  <c r="D1394" i="19"/>
  <c r="D1187" i="19"/>
  <c r="D1348" i="19"/>
  <c r="B1297" i="19"/>
  <c r="B1385" i="19"/>
  <c r="B1352" i="19"/>
  <c r="B1396" i="19"/>
  <c r="E1396" i="19" l="1"/>
  <c r="E1363" i="19"/>
  <c r="E1297" i="19"/>
  <c r="E1308" i="19"/>
  <c r="E1341" i="19"/>
  <c r="E1319" i="19"/>
  <c r="E1385" i="19"/>
  <c r="E1407" i="19"/>
  <c r="E1352" i="19"/>
  <c r="E1374" i="19"/>
  <c r="E1330" i="19"/>
  <c r="D1314" i="19"/>
  <c r="D1268" i="19"/>
  <c r="B1397" i="19"/>
  <c r="D1383" i="19"/>
  <c r="B1353" i="19"/>
  <c r="D1199" i="19"/>
  <c r="B1375" i="19"/>
  <c r="B1331" i="19"/>
  <c r="D1153" i="19"/>
  <c r="B1342" i="19"/>
  <c r="D1337" i="19"/>
  <c r="D1360" i="19"/>
  <c r="B1386" i="19"/>
  <c r="D1406" i="19"/>
  <c r="D1291" i="19"/>
  <c r="D1222" i="19"/>
  <c r="A1442" i="19"/>
  <c r="B1408" i="19"/>
  <c r="D1245" i="19"/>
  <c r="B1419" i="19"/>
  <c r="D1176" i="19"/>
  <c r="B1320" i="19"/>
  <c r="B1309" i="19"/>
  <c r="B1364" i="19"/>
  <c r="E1342" i="19" l="1"/>
  <c r="E1375" i="19"/>
  <c r="E1408" i="19"/>
  <c r="E1364" i="19"/>
  <c r="E1331" i="19"/>
  <c r="E1320" i="19"/>
  <c r="E1353" i="19"/>
  <c r="E1309" i="19"/>
  <c r="E1386" i="19"/>
  <c r="E1419" i="19"/>
  <c r="E1397" i="19"/>
  <c r="D1234" i="19"/>
  <c r="D1372" i="19"/>
  <c r="B1332" i="19"/>
  <c r="D1395" i="19"/>
  <c r="B1420" i="19"/>
  <c r="D1349" i="19"/>
  <c r="B1321" i="19"/>
  <c r="D1303" i="19"/>
  <c r="B1409" i="19"/>
  <c r="D1418" i="19"/>
  <c r="B1343" i="19"/>
  <c r="D1211" i="19"/>
  <c r="D1280" i="19"/>
  <c r="D1257" i="19"/>
  <c r="B1398" i="19"/>
  <c r="D1188" i="19"/>
  <c r="A1454" i="19"/>
  <c r="B1387" i="19"/>
  <c r="B1376" i="19"/>
  <c r="B1365" i="19"/>
  <c r="B1431" i="19"/>
  <c r="D1165" i="19"/>
  <c r="B1354" i="19"/>
  <c r="D1326" i="19"/>
  <c r="E1387" i="19" l="1"/>
  <c r="E1354" i="19"/>
  <c r="E1398" i="19"/>
  <c r="E1321" i="19"/>
  <c r="E1420" i="19"/>
  <c r="E1409" i="19"/>
  <c r="E1431" i="19"/>
  <c r="E1365" i="19"/>
  <c r="E1376" i="19"/>
  <c r="E1343" i="19"/>
  <c r="E1332" i="19"/>
  <c r="B1344" i="19"/>
  <c r="D1407" i="19"/>
  <c r="D1338" i="19"/>
  <c r="D1200" i="19"/>
  <c r="D1315" i="19"/>
  <c r="B1355" i="19"/>
  <c r="B1377" i="19"/>
  <c r="B1399" i="19"/>
  <c r="B1333" i="19"/>
  <c r="D1177" i="19"/>
  <c r="B1388" i="19"/>
  <c r="D1269" i="19"/>
  <c r="D1430" i="19"/>
  <c r="D1361" i="19"/>
  <c r="B1432" i="19"/>
  <c r="A1466" i="19"/>
  <c r="B1410" i="19"/>
  <c r="D1384" i="19"/>
  <c r="B1366" i="19"/>
  <c r="D1223" i="19"/>
  <c r="B1443" i="19"/>
  <c r="D1292" i="19"/>
  <c r="B1421" i="19"/>
  <c r="D1246" i="19"/>
  <c r="E1421" i="19" l="1"/>
  <c r="E1377" i="19"/>
  <c r="E1355" i="19"/>
  <c r="E1410" i="19"/>
  <c r="E1333" i="19"/>
  <c r="E1344" i="19"/>
  <c r="E1432" i="19"/>
  <c r="E1443" i="19"/>
  <c r="E1399" i="19"/>
  <c r="E1366" i="19"/>
  <c r="E1388" i="19"/>
  <c r="D1258" i="19"/>
  <c r="D1235" i="19"/>
  <c r="A1478" i="19"/>
  <c r="D1281" i="19"/>
  <c r="B1400" i="19"/>
  <c r="D1212" i="19"/>
  <c r="B1367" i="19"/>
  <c r="B1433" i="19"/>
  <c r="B1389" i="19"/>
  <c r="B1422" i="19"/>
  <c r="B1378" i="19"/>
  <c r="D1350" i="19"/>
  <c r="D1304" i="19"/>
  <c r="D1396" i="19"/>
  <c r="D1373" i="19"/>
  <c r="D1189" i="19"/>
  <c r="B1356" i="19"/>
  <c r="D1419" i="19"/>
  <c r="B1444" i="19"/>
  <c r="B1411" i="19"/>
  <c r="D1442" i="19"/>
  <c r="D1327" i="19"/>
  <c r="B1455" i="19"/>
  <c r="B1345" i="19"/>
  <c r="E1455" i="19" l="1"/>
  <c r="E1422" i="19"/>
  <c r="E1356" i="19"/>
  <c r="E1389" i="19"/>
  <c r="E1433" i="19"/>
  <c r="E1345" i="19"/>
  <c r="E1367" i="19"/>
  <c r="E1400" i="19"/>
  <c r="E1411" i="19"/>
  <c r="E1444" i="19"/>
  <c r="E1378" i="19"/>
  <c r="B1412" i="19"/>
  <c r="D1201" i="19"/>
  <c r="D1362" i="19"/>
  <c r="B1434" i="19"/>
  <c r="D1293" i="19"/>
  <c r="B1456" i="19"/>
  <c r="B1445" i="19"/>
  <c r="B1467" i="19"/>
  <c r="D1385" i="19"/>
  <c r="B1379" i="19"/>
  <c r="B1368" i="19"/>
  <c r="A1490" i="19"/>
  <c r="D1339" i="19"/>
  <c r="D1431" i="19"/>
  <c r="D1408" i="19"/>
  <c r="B1423" i="19"/>
  <c r="D1224" i="19"/>
  <c r="D1247" i="19"/>
  <c r="D1454" i="19"/>
  <c r="B1357" i="19"/>
  <c r="D1316" i="19"/>
  <c r="B1390" i="19"/>
  <c r="B1401" i="19"/>
  <c r="D1270" i="19"/>
  <c r="E1412" i="19" l="1"/>
  <c r="E1379" i="19"/>
  <c r="E1467" i="19"/>
  <c r="E1423" i="19"/>
  <c r="E1401" i="19"/>
  <c r="E1445" i="19"/>
  <c r="E1390" i="19"/>
  <c r="E1357" i="19"/>
  <c r="E1456" i="19"/>
  <c r="E1434" i="19"/>
  <c r="E1368" i="19"/>
  <c r="D1282" i="19"/>
  <c r="B1479" i="19"/>
  <c r="B1468" i="19"/>
  <c r="B1435" i="19"/>
  <c r="B1424" i="19"/>
  <c r="A1502" i="19"/>
  <c r="B1402" i="19"/>
  <c r="D1466" i="19"/>
  <c r="B1369" i="19"/>
  <c r="B1391" i="19"/>
  <c r="D1420" i="19"/>
  <c r="B1446" i="19"/>
  <c r="D1374" i="19"/>
  <c r="D1259" i="19"/>
  <c r="D1443" i="19"/>
  <c r="B1380" i="19"/>
  <c r="B1457" i="19"/>
  <c r="D1213" i="19"/>
  <c r="D1328" i="19"/>
  <c r="D1236" i="19"/>
  <c r="D1351" i="19"/>
  <c r="D1397" i="19"/>
  <c r="D1305" i="19"/>
  <c r="B1413" i="19"/>
  <c r="E1391" i="19" l="1"/>
  <c r="E1402" i="19"/>
  <c r="E1479" i="19"/>
  <c r="E1457" i="19"/>
  <c r="E1369" i="19"/>
  <c r="E1424" i="19"/>
  <c r="E1446" i="19"/>
  <c r="E1413" i="19"/>
  <c r="E1380" i="19"/>
  <c r="E1435" i="19"/>
  <c r="E1468" i="19"/>
  <c r="B1436" i="19"/>
  <c r="D1317" i="19"/>
  <c r="D1340" i="19"/>
  <c r="D1455" i="19"/>
  <c r="D1432" i="19"/>
  <c r="B1403" i="19"/>
  <c r="D1248" i="19"/>
  <c r="B1469" i="19"/>
  <c r="B1447" i="19"/>
  <c r="D1478" i="19"/>
  <c r="D1409" i="19"/>
  <c r="D1225" i="19"/>
  <c r="D1271" i="19"/>
  <c r="B1392" i="19"/>
  <c r="B1491" i="19"/>
  <c r="A1514" i="19"/>
  <c r="B1480" i="19"/>
  <c r="B1381" i="19"/>
  <c r="D1363" i="19"/>
  <c r="B1458" i="19"/>
  <c r="D1386" i="19"/>
  <c r="B1414" i="19"/>
  <c r="B1425" i="19"/>
  <c r="D1294" i="19"/>
  <c r="E1381" i="19" l="1"/>
  <c r="E1480" i="19"/>
  <c r="E1447" i="19"/>
  <c r="E1436" i="19"/>
  <c r="E1403" i="19"/>
  <c r="E1469" i="19"/>
  <c r="E1425" i="19"/>
  <c r="E1491" i="19"/>
  <c r="E1414" i="19"/>
  <c r="E1392" i="19"/>
  <c r="E1458" i="19"/>
  <c r="B1470" i="19"/>
  <c r="B1459" i="19"/>
  <c r="A1526" i="19"/>
  <c r="D1237" i="19"/>
  <c r="D1467" i="19"/>
  <c r="B1492" i="19"/>
  <c r="B1426" i="19"/>
  <c r="D1375" i="19"/>
  <c r="D1421" i="19"/>
  <c r="D1260" i="19"/>
  <c r="D1352" i="19"/>
  <c r="B1503" i="19"/>
  <c r="B1415" i="19"/>
  <c r="B1393" i="19"/>
  <c r="D1490" i="19"/>
  <c r="B1404" i="19"/>
  <c r="D1329" i="19"/>
  <c r="D1306" i="19"/>
  <c r="D1398" i="19"/>
  <c r="B1481" i="19"/>
  <c r="D1283" i="19"/>
  <c r="B1448" i="19"/>
  <c r="D1444" i="19"/>
  <c r="B1437" i="19"/>
  <c r="E1459" i="19" l="1"/>
  <c r="E1470" i="19"/>
  <c r="E1437" i="19"/>
  <c r="E1404" i="19"/>
  <c r="E1415" i="19"/>
  <c r="E1426" i="19"/>
  <c r="E1448" i="19"/>
  <c r="E1393" i="19"/>
  <c r="E1492" i="19"/>
  <c r="E1481" i="19"/>
  <c r="E1503" i="19"/>
  <c r="B1504" i="19"/>
  <c r="D1387" i="19"/>
  <c r="D1249" i="19"/>
  <c r="D1456" i="19"/>
  <c r="D1410" i="19"/>
  <c r="D1502" i="19"/>
  <c r="B1515" i="19"/>
  <c r="B1449" i="19"/>
  <c r="D1364" i="19"/>
  <c r="B1427" i="19"/>
  <c r="A1538" i="19"/>
  <c r="D1318" i="19"/>
  <c r="D1272" i="19"/>
  <c r="B1493" i="19"/>
  <c r="B1460" i="19"/>
  <c r="B1438" i="19"/>
  <c r="B1405" i="19"/>
  <c r="D1295" i="19"/>
  <c r="D1341" i="19"/>
  <c r="B1416" i="19"/>
  <c r="B1482" i="19"/>
  <c r="D1433" i="19"/>
  <c r="D1479" i="19"/>
  <c r="B1471" i="19"/>
  <c r="E1449" i="19" l="1"/>
  <c r="E1515" i="19"/>
  <c r="E1427" i="19"/>
  <c r="E1405" i="19"/>
  <c r="E1504" i="19"/>
  <c r="E1438" i="19"/>
  <c r="E1460" i="19"/>
  <c r="E1482" i="19"/>
  <c r="E1471" i="19"/>
  <c r="E1493" i="19"/>
  <c r="E1416" i="19"/>
  <c r="D1330" i="19"/>
  <c r="B1450" i="19"/>
  <c r="D1468" i="19"/>
  <c r="B1439" i="19"/>
  <c r="D1491" i="19"/>
  <c r="D1353" i="19"/>
  <c r="B1461" i="19"/>
  <c r="A1550" i="19"/>
  <c r="B1527" i="19"/>
  <c r="B1516" i="19"/>
  <c r="D1261" i="19"/>
  <c r="B1417" i="19"/>
  <c r="D1445" i="19"/>
  <c r="D1307" i="19"/>
  <c r="B1494" i="19"/>
  <c r="B1428" i="19"/>
  <c r="D1514" i="19"/>
  <c r="D1399" i="19"/>
  <c r="D1284" i="19"/>
  <c r="B1483" i="19"/>
  <c r="B1472" i="19"/>
  <c r="D1376" i="19"/>
  <c r="D1422" i="19"/>
  <c r="B1505" i="19"/>
  <c r="E1505" i="19" l="1"/>
  <c r="E1428" i="19"/>
  <c r="E1516" i="19"/>
  <c r="E1450" i="19"/>
  <c r="E1494" i="19"/>
  <c r="E1527" i="19"/>
  <c r="E1472" i="19"/>
  <c r="E1483" i="19"/>
  <c r="E1417" i="19"/>
  <c r="E1439" i="19"/>
  <c r="E1461" i="19"/>
  <c r="B1484" i="19"/>
  <c r="B1429" i="19"/>
  <c r="A1562" i="19"/>
  <c r="B1440" i="19"/>
  <c r="B1539" i="19"/>
  <c r="D1434" i="19"/>
  <c r="D1296" i="19"/>
  <c r="B1495" i="19"/>
  <c r="D1273" i="19"/>
  <c r="B1462" i="19"/>
  <c r="D1480" i="19"/>
  <c r="D1388" i="19"/>
  <c r="B1517" i="19"/>
  <c r="D1411" i="19"/>
  <c r="D1319" i="19"/>
  <c r="D1365" i="19"/>
  <c r="B1451" i="19"/>
  <c r="B1506" i="19"/>
  <c r="B1473" i="19"/>
  <c r="D1526" i="19"/>
  <c r="D1457" i="19"/>
  <c r="B1528" i="19"/>
  <c r="D1503" i="19"/>
  <c r="D1342" i="19"/>
  <c r="E1462" i="19" l="1"/>
  <c r="E1429" i="19"/>
  <c r="E1451" i="19"/>
  <c r="E1484" i="19"/>
  <c r="E1495" i="19"/>
  <c r="E1517" i="19"/>
  <c r="E1539" i="19"/>
  <c r="E1440" i="19"/>
  <c r="E1506" i="19"/>
  <c r="E1528" i="19"/>
  <c r="E1473" i="19"/>
  <c r="B1551" i="19"/>
  <c r="D1538" i="19"/>
  <c r="D1400" i="19"/>
  <c r="B1441" i="19"/>
  <c r="D1515" i="19"/>
  <c r="D1331" i="19"/>
  <c r="D1492" i="19"/>
  <c r="D1308" i="19"/>
  <c r="A1574" i="19"/>
  <c r="B1507" i="19"/>
  <c r="D1423" i="19"/>
  <c r="B1463" i="19"/>
  <c r="D1446" i="19"/>
  <c r="D1354" i="19"/>
  <c r="D1377" i="19"/>
  <c r="B1474" i="19"/>
  <c r="B1529" i="19"/>
  <c r="D1469" i="19"/>
  <c r="B1452" i="19"/>
  <c r="B1518" i="19"/>
  <c r="D1285" i="19"/>
  <c r="B1540" i="19"/>
  <c r="B1496" i="19"/>
  <c r="B1485" i="19"/>
  <c r="E1507" i="19" l="1"/>
  <c r="E1540" i="19"/>
  <c r="E1529" i="19"/>
  <c r="E1551" i="19"/>
  <c r="E1496" i="19"/>
  <c r="E1485" i="19"/>
  <c r="E1474" i="19"/>
  <c r="E1518" i="19"/>
  <c r="E1463" i="19"/>
  <c r="E1441" i="19"/>
  <c r="E1452" i="19"/>
  <c r="B1464" i="19"/>
  <c r="D1320" i="19"/>
  <c r="B1497" i="19"/>
  <c r="D1389" i="19"/>
  <c r="D1435" i="19"/>
  <c r="D1504" i="19"/>
  <c r="D1412" i="19"/>
  <c r="B1475" i="19"/>
  <c r="B1541" i="19"/>
  <c r="D1481" i="19"/>
  <c r="D1366" i="19"/>
  <c r="B1508" i="19"/>
  <c r="D1343" i="19"/>
  <c r="D1550" i="19"/>
  <c r="D1297" i="19"/>
  <c r="B1563" i="19"/>
  <c r="B1453" i="19"/>
  <c r="B1530" i="19"/>
  <c r="B1486" i="19"/>
  <c r="B1519" i="19"/>
  <c r="D1458" i="19"/>
  <c r="A1586" i="19"/>
  <c r="D1527" i="19"/>
  <c r="B1552" i="19"/>
  <c r="E1475" i="19" l="1"/>
  <c r="E1530" i="19"/>
  <c r="E1453" i="19"/>
  <c r="E1541" i="19"/>
  <c r="E1464" i="19"/>
  <c r="E1563" i="19"/>
  <c r="E1552" i="19"/>
  <c r="E1519" i="19"/>
  <c r="E1508" i="19"/>
  <c r="E1486" i="19"/>
  <c r="E1497" i="19"/>
  <c r="B1520" i="19"/>
  <c r="B1553" i="19"/>
  <c r="B1509" i="19"/>
  <c r="D1539" i="19"/>
  <c r="B1487" i="19"/>
  <c r="D1309" i="19"/>
  <c r="D1378" i="19"/>
  <c r="D1424" i="19"/>
  <c r="B1498" i="19"/>
  <c r="B1575" i="19"/>
  <c r="A1598" i="19"/>
  <c r="B1531" i="19"/>
  <c r="D1562" i="19"/>
  <c r="D1493" i="19"/>
  <c r="D1516" i="19"/>
  <c r="D1332" i="19"/>
  <c r="D1401" i="19"/>
  <c r="D1470" i="19"/>
  <c r="D1355" i="19"/>
  <c r="B1542" i="19"/>
  <c r="D1447" i="19"/>
  <c r="B1564" i="19"/>
  <c r="B1476" i="19"/>
  <c r="B1465" i="19"/>
  <c r="E1465" i="19" l="1"/>
  <c r="E1575" i="19"/>
  <c r="E1553" i="19"/>
  <c r="E1498" i="19"/>
  <c r="E1520" i="19"/>
  <c r="E1476" i="19"/>
  <c r="E1487" i="19"/>
  <c r="E1564" i="19"/>
  <c r="E1542" i="19"/>
  <c r="E1531" i="19"/>
  <c r="E1509" i="19"/>
  <c r="D1344" i="19"/>
  <c r="B1532" i="19"/>
  <c r="D1436" i="19"/>
  <c r="D1551" i="19"/>
  <c r="B1587" i="19"/>
  <c r="B1477" i="19"/>
  <c r="D1367" i="19"/>
  <c r="D1528" i="19"/>
  <c r="A1610" i="19"/>
  <c r="D1390" i="19"/>
  <c r="B1510" i="19"/>
  <c r="B1576" i="19"/>
  <c r="D1482" i="19"/>
  <c r="D1505" i="19"/>
  <c r="D1321" i="19"/>
  <c r="B1554" i="19"/>
  <c r="B1565" i="19"/>
  <c r="D1459" i="19"/>
  <c r="B1521" i="19"/>
  <c r="B1543" i="19"/>
  <c r="D1413" i="19"/>
  <c r="D1574" i="19"/>
  <c r="B1499" i="19"/>
  <c r="B1488" i="19"/>
  <c r="E1477" i="19" l="1"/>
  <c r="E1532" i="19"/>
  <c r="E1565" i="19"/>
  <c r="E1499" i="19"/>
  <c r="E1587" i="19"/>
  <c r="E1576" i="19"/>
  <c r="E1488" i="19"/>
  <c r="E1554" i="19"/>
  <c r="E1543" i="19"/>
  <c r="E1521" i="19"/>
  <c r="E1510" i="19"/>
  <c r="B1555" i="19"/>
  <c r="D1540" i="19"/>
  <c r="D1563" i="19"/>
  <c r="B1500" i="19"/>
  <c r="B1522" i="19"/>
  <c r="D1333" i="19"/>
  <c r="B1511" i="19"/>
  <c r="D1379" i="19"/>
  <c r="D1448" i="19"/>
  <c r="B1577" i="19"/>
  <c r="B1533" i="19"/>
  <c r="B1489" i="19"/>
  <c r="D1586" i="19"/>
  <c r="D1471" i="19"/>
  <c r="D1517" i="19"/>
  <c r="D1402" i="19"/>
  <c r="B1599" i="19"/>
  <c r="B1588" i="19"/>
  <c r="B1544" i="19"/>
  <c r="B1566" i="19"/>
  <c r="D1425" i="19"/>
  <c r="D1494" i="19"/>
  <c r="A1622" i="19"/>
  <c r="D1356" i="19"/>
  <c r="E1588" i="19" l="1"/>
  <c r="E1577" i="19"/>
  <c r="E1599" i="19"/>
  <c r="E1555" i="19"/>
  <c r="E1511" i="19"/>
  <c r="E1522" i="19"/>
  <c r="E1566" i="19"/>
  <c r="E1489" i="19"/>
  <c r="E1500" i="19"/>
  <c r="E1544" i="19"/>
  <c r="E1533" i="19"/>
  <c r="A1634" i="19"/>
  <c r="D1391" i="19"/>
  <c r="B1501" i="19"/>
  <c r="B1611" i="19"/>
  <c r="B1545" i="19"/>
  <c r="D1529" i="19"/>
  <c r="B1534" i="19"/>
  <c r="B1512" i="19"/>
  <c r="D1575" i="19"/>
  <c r="D1506" i="19"/>
  <c r="B1589" i="19"/>
  <c r="D1483" i="19"/>
  <c r="D1368" i="19"/>
  <c r="B1578" i="19"/>
  <c r="D1345" i="19"/>
  <c r="D1552" i="19"/>
  <c r="B1567" i="19"/>
  <c r="D1437" i="19"/>
  <c r="B1600" i="19"/>
  <c r="D1598" i="19"/>
  <c r="B1523" i="19"/>
  <c r="D1414" i="19"/>
  <c r="D1460" i="19"/>
  <c r="B1556" i="19"/>
  <c r="E1556" i="19" l="1"/>
  <c r="E1512" i="19"/>
  <c r="E1578" i="19"/>
  <c r="E1567" i="19"/>
  <c r="E1534" i="19"/>
  <c r="E1523" i="19"/>
  <c r="E1545" i="19"/>
  <c r="E1611" i="19"/>
  <c r="E1600" i="19"/>
  <c r="E1589" i="19"/>
  <c r="E1501" i="19"/>
  <c r="B1590" i="19"/>
  <c r="B1513" i="19"/>
  <c r="B1612" i="19"/>
  <c r="D1472" i="19"/>
  <c r="B1601" i="19"/>
  <c r="D1357" i="19"/>
  <c r="B1535" i="19"/>
  <c r="B1557" i="19"/>
  <c r="D1564" i="19"/>
  <c r="D1495" i="19"/>
  <c r="D1426" i="19"/>
  <c r="D1449" i="19"/>
  <c r="B1579" i="19"/>
  <c r="D1518" i="19"/>
  <c r="B1568" i="19"/>
  <c r="D1541" i="19"/>
  <c r="D1403" i="19"/>
  <c r="D1610" i="19"/>
  <c r="B1524" i="19"/>
  <c r="D1380" i="19"/>
  <c r="B1623" i="19"/>
  <c r="D1587" i="19"/>
  <c r="B1546" i="19"/>
  <c r="A1646" i="19"/>
  <c r="E1513" i="19" l="1"/>
  <c r="E1590" i="19"/>
  <c r="E1546" i="19"/>
  <c r="E1568" i="19"/>
  <c r="E1535" i="19"/>
  <c r="E1623" i="19"/>
  <c r="E1579" i="19"/>
  <c r="E1601" i="19"/>
  <c r="E1557" i="19"/>
  <c r="E1524" i="19"/>
  <c r="E1612" i="19"/>
  <c r="D1392" i="19"/>
  <c r="B1558" i="19"/>
  <c r="B1525" i="19"/>
  <c r="D1484" i="19"/>
  <c r="B1547" i="19"/>
  <c r="B1569" i="19"/>
  <c r="D1438" i="19"/>
  <c r="B1613" i="19"/>
  <c r="B1536" i="19"/>
  <c r="D1599" i="19"/>
  <c r="D1622" i="19"/>
  <c r="D1530" i="19"/>
  <c r="D1507" i="19"/>
  <c r="D1369" i="19"/>
  <c r="B1635" i="19"/>
  <c r="D1553" i="19"/>
  <c r="D1461" i="19"/>
  <c r="B1624" i="19"/>
  <c r="D1415" i="19"/>
  <c r="B1580" i="19"/>
  <c r="D1576" i="19"/>
  <c r="A1658" i="19"/>
  <c r="B1602" i="19"/>
  <c r="B1591" i="19"/>
  <c r="E1624" i="19" l="1"/>
  <c r="E1558" i="19"/>
  <c r="E1536" i="19"/>
  <c r="E1591" i="19"/>
  <c r="E1602" i="19"/>
  <c r="E1635" i="19"/>
  <c r="E1569" i="19"/>
  <c r="E1547" i="19"/>
  <c r="E1613" i="19"/>
  <c r="E1580" i="19"/>
  <c r="E1525" i="19"/>
  <c r="D1542" i="19"/>
  <c r="B1614" i="19"/>
  <c r="D1496" i="19"/>
  <c r="B1581" i="19"/>
  <c r="B1603" i="19"/>
  <c r="D1427" i="19"/>
  <c r="B1636" i="19"/>
  <c r="B1647" i="19"/>
  <c r="D1634" i="19"/>
  <c r="D1450" i="19"/>
  <c r="A1670" i="19"/>
  <c r="B1625" i="19"/>
  <c r="B1570" i="19"/>
  <c r="D1381" i="19"/>
  <c r="D1611" i="19"/>
  <c r="B1559" i="19"/>
  <c r="D1565" i="19"/>
  <c r="D1588" i="19"/>
  <c r="D1473" i="19"/>
  <c r="B1592" i="19"/>
  <c r="D1519" i="19"/>
  <c r="B1537" i="19"/>
  <c r="B1548" i="19"/>
  <c r="D1404" i="19"/>
  <c r="E1614" i="19" l="1"/>
  <c r="E1647" i="19"/>
  <c r="E1559" i="19"/>
  <c r="E1570" i="19"/>
  <c r="E1603" i="19"/>
  <c r="E1592" i="19"/>
  <c r="E1548" i="19"/>
  <c r="E1636" i="19"/>
  <c r="E1537" i="19"/>
  <c r="E1625" i="19"/>
  <c r="E1581" i="19"/>
  <c r="B1659" i="19"/>
  <c r="B1648" i="19"/>
  <c r="B1582" i="19"/>
  <c r="B1549" i="19"/>
  <c r="D1485" i="19"/>
  <c r="D1623" i="19"/>
  <c r="A1682" i="19"/>
  <c r="B1637" i="19"/>
  <c r="B1626" i="19"/>
  <c r="D1508" i="19"/>
  <c r="B1593" i="19"/>
  <c r="D1600" i="19"/>
  <c r="D1393" i="19"/>
  <c r="B1615" i="19"/>
  <c r="B1560" i="19"/>
  <c r="D1462" i="19"/>
  <c r="D1439" i="19"/>
  <c r="D1416" i="19"/>
  <c r="D1531" i="19"/>
  <c r="D1577" i="19"/>
  <c r="B1571" i="19"/>
  <c r="D1646" i="19"/>
  <c r="B1604" i="19"/>
  <c r="D1554" i="19"/>
  <c r="E1648" i="19" l="1"/>
  <c r="E1626" i="19"/>
  <c r="E1659" i="19"/>
  <c r="E1560" i="19"/>
  <c r="E1615" i="19"/>
  <c r="E1571" i="19"/>
  <c r="E1637" i="19"/>
  <c r="E1604" i="19"/>
  <c r="E1549" i="19"/>
  <c r="E1593" i="19"/>
  <c r="E1582" i="19"/>
  <c r="B1638" i="19"/>
  <c r="B1605" i="19"/>
  <c r="D1543" i="19"/>
  <c r="B1561" i="19"/>
  <c r="B1594" i="19"/>
  <c r="B1671" i="19"/>
  <c r="A1694" i="19"/>
  <c r="B1583" i="19"/>
  <c r="D1566" i="19"/>
  <c r="D1612" i="19"/>
  <c r="D1658" i="19"/>
  <c r="D1428" i="19"/>
  <c r="B1616" i="19"/>
  <c r="B1572" i="19"/>
  <c r="D1520" i="19"/>
  <c r="D1635" i="19"/>
  <c r="B1649" i="19"/>
  <c r="D1589" i="19"/>
  <c r="D1451" i="19"/>
  <c r="D1405" i="19"/>
  <c r="B1660" i="19"/>
  <c r="D1474" i="19"/>
  <c r="B1627" i="19"/>
  <c r="D1497" i="19"/>
  <c r="E1572" i="19" l="1"/>
  <c r="E1671" i="19"/>
  <c r="E1605" i="19"/>
  <c r="E1583" i="19"/>
  <c r="E1627" i="19"/>
  <c r="E1649" i="19"/>
  <c r="E1638" i="19"/>
  <c r="E1660" i="19"/>
  <c r="E1616" i="19"/>
  <c r="E1594" i="19"/>
  <c r="E1561" i="19"/>
  <c r="D1509" i="19"/>
  <c r="B1683" i="19"/>
  <c r="B1628" i="19"/>
  <c r="D1463" i="19"/>
  <c r="D1532" i="19"/>
  <c r="D1670" i="19"/>
  <c r="A1706" i="19"/>
  <c r="D1555" i="19"/>
  <c r="B1584" i="19"/>
  <c r="D1417" i="19"/>
  <c r="D1647" i="19"/>
  <c r="D1440" i="19"/>
  <c r="D1486" i="19"/>
  <c r="D1601" i="19"/>
  <c r="B1573" i="19"/>
  <c r="D1624" i="19"/>
  <c r="B1672" i="19"/>
  <c r="B1606" i="19"/>
  <c r="B1617" i="19"/>
  <c r="B1661" i="19"/>
  <c r="B1650" i="19"/>
  <c r="D1578" i="19"/>
  <c r="B1595" i="19"/>
  <c r="B1639" i="19"/>
  <c r="E1606" i="19" l="1"/>
  <c r="E1683" i="19"/>
  <c r="E1672" i="19"/>
  <c r="E1584" i="19"/>
  <c r="E1639" i="19"/>
  <c r="E1573" i="19"/>
  <c r="E1595" i="19"/>
  <c r="E1650" i="19"/>
  <c r="E1661" i="19"/>
  <c r="E1617" i="19"/>
  <c r="E1628" i="19"/>
  <c r="D1636" i="19"/>
  <c r="B1618" i="19"/>
  <c r="B1695" i="19"/>
  <c r="D1659" i="19"/>
  <c r="A1718" i="19"/>
  <c r="B1629" i="19"/>
  <c r="B1640" i="19"/>
  <c r="D1590" i="19"/>
  <c r="B1607" i="19"/>
  <c r="D1613" i="19"/>
  <c r="B1684" i="19"/>
  <c r="B1596" i="19"/>
  <c r="D1452" i="19"/>
  <c r="D1475" i="19"/>
  <c r="D1429" i="19"/>
  <c r="D1682" i="19"/>
  <c r="D1567" i="19"/>
  <c r="B1651" i="19"/>
  <c r="B1673" i="19"/>
  <c r="D1498" i="19"/>
  <c r="B1662" i="19"/>
  <c r="B1585" i="19"/>
  <c r="D1544" i="19"/>
  <c r="D1521" i="19"/>
  <c r="E1607" i="19" l="1"/>
  <c r="E1640" i="19"/>
  <c r="E1651" i="19"/>
  <c r="E1618" i="19"/>
  <c r="E1585" i="19"/>
  <c r="E1662" i="19"/>
  <c r="E1629" i="19"/>
  <c r="E1596" i="19"/>
  <c r="E1673" i="19"/>
  <c r="E1684" i="19"/>
  <c r="E1695" i="19"/>
  <c r="D1533" i="19"/>
  <c r="D1510" i="19"/>
  <c r="D1694" i="19"/>
  <c r="B1597" i="19"/>
  <c r="D1602" i="19"/>
  <c r="D1671" i="19"/>
  <c r="D1556" i="19"/>
  <c r="B1674" i="19"/>
  <c r="D1441" i="19"/>
  <c r="B1685" i="19"/>
  <c r="B1641" i="19"/>
  <c r="B1696" i="19"/>
  <c r="B1652" i="19"/>
  <c r="D1487" i="19"/>
  <c r="D1625" i="19"/>
  <c r="B1619" i="19"/>
  <c r="B1630" i="19"/>
  <c r="B1663" i="19"/>
  <c r="D1579" i="19"/>
  <c r="D1464" i="19"/>
  <c r="B1608" i="19"/>
  <c r="B1707" i="19"/>
  <c r="A1730" i="19"/>
  <c r="D1648" i="19"/>
  <c r="E1707" i="19" l="1"/>
  <c r="E1663" i="19"/>
  <c r="E1685" i="19"/>
  <c r="E1630" i="19"/>
  <c r="E1619" i="19"/>
  <c r="E1674" i="19"/>
  <c r="E1608" i="19"/>
  <c r="E1652" i="19"/>
  <c r="E1696" i="19"/>
  <c r="E1597" i="19"/>
  <c r="E1641" i="19"/>
  <c r="B1609" i="19"/>
  <c r="D1660" i="19"/>
  <c r="D1476" i="19"/>
  <c r="B1620" i="19"/>
  <c r="B1719" i="19"/>
  <c r="B1697" i="19"/>
  <c r="B1675" i="19"/>
  <c r="A1742" i="19"/>
  <c r="D1591" i="19"/>
  <c r="D1637" i="19"/>
  <c r="B1664" i="19"/>
  <c r="B1642" i="19"/>
  <c r="D1568" i="19"/>
  <c r="D1706" i="19"/>
  <c r="B1686" i="19"/>
  <c r="B1708" i="19"/>
  <c r="D1499" i="19"/>
  <c r="D1683" i="19"/>
  <c r="D1522" i="19"/>
  <c r="B1631" i="19"/>
  <c r="B1653" i="19"/>
  <c r="D1453" i="19"/>
  <c r="D1614" i="19"/>
  <c r="D1545" i="19"/>
  <c r="E1675" i="19" l="1"/>
  <c r="E1609" i="19"/>
  <c r="E1708" i="19"/>
  <c r="E1686" i="19"/>
  <c r="E1653" i="19"/>
  <c r="E1719" i="19"/>
  <c r="E1620" i="19"/>
  <c r="E1697" i="19"/>
  <c r="E1631" i="19"/>
  <c r="E1642" i="19"/>
  <c r="E1664" i="19"/>
  <c r="D1557" i="19"/>
  <c r="B1632" i="19"/>
  <c r="A1754" i="19"/>
  <c r="B1621" i="19"/>
  <c r="D1626" i="19"/>
  <c r="D1534" i="19"/>
  <c r="B1687" i="19"/>
  <c r="B1665" i="19"/>
  <c r="B1676" i="19"/>
  <c r="D1488" i="19"/>
  <c r="D1465" i="19"/>
  <c r="D1695" i="19"/>
  <c r="D1718" i="19"/>
  <c r="D1649" i="19"/>
  <c r="B1698" i="19"/>
  <c r="D1672" i="19"/>
  <c r="B1654" i="19"/>
  <c r="D1511" i="19"/>
  <c r="D1580" i="19"/>
  <c r="D1603" i="19"/>
  <c r="B1720" i="19"/>
  <c r="B1709" i="19"/>
  <c r="B1643" i="19"/>
  <c r="B1731" i="19"/>
  <c r="E1698" i="19" l="1"/>
  <c r="E1687" i="19"/>
  <c r="E1709" i="19"/>
  <c r="E1632" i="19"/>
  <c r="E1654" i="19"/>
  <c r="E1676" i="19"/>
  <c r="E1731" i="19"/>
  <c r="E1665" i="19"/>
  <c r="E1720" i="19"/>
  <c r="E1643" i="19"/>
  <c r="E1621" i="19"/>
  <c r="B1666" i="19"/>
  <c r="B1732" i="19"/>
  <c r="D1615" i="19"/>
  <c r="D1684" i="19"/>
  <c r="D1707" i="19"/>
  <c r="B1688" i="19"/>
  <c r="B1743" i="19"/>
  <c r="B1644" i="19"/>
  <c r="D1592" i="19"/>
  <c r="B1699" i="19"/>
  <c r="D1477" i="19"/>
  <c r="A1766" i="19"/>
  <c r="B1710" i="19"/>
  <c r="D1523" i="19"/>
  <c r="D1661" i="19"/>
  <c r="D1500" i="19"/>
  <c r="D1546" i="19"/>
  <c r="B1633" i="19"/>
  <c r="B1721" i="19"/>
  <c r="B1655" i="19"/>
  <c r="D1730" i="19"/>
  <c r="B1677" i="19"/>
  <c r="D1638" i="19"/>
  <c r="D1569" i="19"/>
  <c r="E1666" i="19" l="1"/>
  <c r="E1743" i="19"/>
  <c r="E1633" i="19"/>
  <c r="E1699" i="19"/>
  <c r="E1732" i="19"/>
  <c r="E1644" i="19"/>
  <c r="E1677" i="19"/>
  <c r="E1688" i="19"/>
  <c r="E1710" i="19"/>
  <c r="E1655" i="19"/>
  <c r="E1721" i="19"/>
  <c r="D1581" i="19"/>
  <c r="B1656" i="19"/>
  <c r="D1512" i="19"/>
  <c r="A1778" i="19"/>
  <c r="D1696" i="19"/>
  <c r="D1650" i="19"/>
  <c r="B1722" i="19"/>
  <c r="D1673" i="19"/>
  <c r="D1489" i="19"/>
  <c r="B1744" i="19"/>
  <c r="D1627" i="19"/>
  <c r="B1678" i="19"/>
  <c r="D1535" i="19"/>
  <c r="B1700" i="19"/>
  <c r="B1689" i="19"/>
  <c r="B1733" i="19"/>
  <c r="B1711" i="19"/>
  <c r="D1742" i="19"/>
  <c r="D1558" i="19"/>
  <c r="D1604" i="19"/>
  <c r="B1755" i="19"/>
  <c r="B1645" i="19"/>
  <c r="D1719" i="19"/>
  <c r="B1667" i="19"/>
  <c r="E1711" i="19" l="1"/>
  <c r="E1733" i="19"/>
  <c r="E1689" i="19"/>
  <c r="E1722" i="19"/>
  <c r="E1645" i="19"/>
  <c r="E1700" i="19"/>
  <c r="E1744" i="19"/>
  <c r="E1656" i="19"/>
  <c r="E1667" i="19"/>
  <c r="E1755" i="19"/>
  <c r="E1678" i="19"/>
  <c r="D1616" i="19"/>
  <c r="B1734" i="19"/>
  <c r="B1767" i="19"/>
  <c r="B1690" i="19"/>
  <c r="B1679" i="19"/>
  <c r="D1685" i="19"/>
  <c r="A1790" i="19"/>
  <c r="D1731" i="19"/>
  <c r="D1570" i="19"/>
  <c r="D1639" i="19"/>
  <c r="B1723" i="19"/>
  <c r="D1524" i="19"/>
  <c r="D1754" i="19"/>
  <c r="B1701" i="19"/>
  <c r="B1756" i="19"/>
  <c r="B1745" i="19"/>
  <c r="D1662" i="19"/>
  <c r="B1657" i="19"/>
  <c r="D1547" i="19"/>
  <c r="B1712" i="19"/>
  <c r="B1668" i="19"/>
  <c r="D1501" i="19"/>
  <c r="D1708" i="19"/>
  <c r="D1593" i="19"/>
  <c r="E1657" i="19" l="1"/>
  <c r="E1734" i="19"/>
  <c r="E1745" i="19"/>
  <c r="E1756" i="19"/>
  <c r="E1668" i="19"/>
  <c r="E1679" i="19"/>
  <c r="E1712" i="19"/>
  <c r="E1690" i="19"/>
  <c r="E1701" i="19"/>
  <c r="E1723" i="19"/>
  <c r="E1767" i="19"/>
  <c r="D1605" i="19"/>
  <c r="B1746" i="19"/>
  <c r="D1536" i="19"/>
  <c r="D1743" i="19"/>
  <c r="B1691" i="19"/>
  <c r="D1720" i="19"/>
  <c r="D1559" i="19"/>
  <c r="B1757" i="19"/>
  <c r="B1779" i="19"/>
  <c r="B1724" i="19"/>
  <c r="A1802" i="19"/>
  <c r="B1768" i="19"/>
  <c r="D1513" i="19"/>
  <c r="B1702" i="19"/>
  <c r="B1735" i="19"/>
  <c r="D1651" i="19"/>
  <c r="D1697" i="19"/>
  <c r="B1669" i="19"/>
  <c r="D1674" i="19"/>
  <c r="D1766" i="19"/>
  <c r="B1713" i="19"/>
  <c r="D1582" i="19"/>
  <c r="B1680" i="19"/>
  <c r="D1628" i="19"/>
  <c r="E1669" i="19" l="1"/>
  <c r="E1746" i="19"/>
  <c r="E1680" i="19"/>
  <c r="E1735" i="19"/>
  <c r="E1779" i="19"/>
  <c r="E1713" i="19"/>
  <c r="E1691" i="19"/>
  <c r="E1724" i="19"/>
  <c r="E1757" i="19"/>
  <c r="E1702" i="19"/>
  <c r="E1768" i="19"/>
  <c r="D1640" i="19"/>
  <c r="D1778" i="19"/>
  <c r="D1663" i="19"/>
  <c r="B1758" i="19"/>
  <c r="B1769" i="19"/>
  <c r="D1755" i="19"/>
  <c r="B1681" i="19"/>
  <c r="D1686" i="19"/>
  <c r="B1791" i="19"/>
  <c r="A1814" i="19"/>
  <c r="D1571" i="19"/>
  <c r="D1548" i="19"/>
  <c r="D1594" i="19"/>
  <c r="B1703" i="19"/>
  <c r="B1736" i="19"/>
  <c r="B1725" i="19"/>
  <c r="D1732" i="19"/>
  <c r="B1747" i="19"/>
  <c r="B1714" i="19"/>
  <c r="D1709" i="19"/>
  <c r="B1780" i="19"/>
  <c r="B1692" i="19"/>
  <c r="D1525" i="19"/>
  <c r="D1617" i="19"/>
  <c r="E1747" i="19" l="1"/>
  <c r="E1725" i="19"/>
  <c r="E1736" i="19"/>
  <c r="E1681" i="19"/>
  <c r="E1780" i="19"/>
  <c r="E1769" i="19"/>
  <c r="E1791" i="19"/>
  <c r="E1692" i="19"/>
  <c r="E1703" i="19"/>
  <c r="E1758" i="19"/>
  <c r="E1714" i="19"/>
  <c r="D1629" i="19"/>
  <c r="D1721" i="19"/>
  <c r="B1726" i="19"/>
  <c r="D1560" i="19"/>
  <c r="B1715" i="19"/>
  <c r="B1737" i="19"/>
  <c r="D1698" i="19"/>
  <c r="B1759" i="19"/>
  <c r="D1583" i="19"/>
  <c r="D1537" i="19"/>
  <c r="B1803" i="19"/>
  <c r="D1675" i="19"/>
  <c r="B1693" i="19"/>
  <c r="B1748" i="19"/>
  <c r="B1704" i="19"/>
  <c r="A1826" i="19"/>
  <c r="D1767" i="19"/>
  <c r="D1790" i="19"/>
  <c r="B1781" i="19"/>
  <c r="D1744" i="19"/>
  <c r="D1606" i="19"/>
  <c r="B1792" i="19"/>
  <c r="B1770" i="19"/>
  <c r="D1652" i="19"/>
  <c r="E1759" i="19" l="1"/>
  <c r="E1770" i="19"/>
  <c r="E1704" i="19"/>
  <c r="E1792" i="19"/>
  <c r="E1693" i="19"/>
  <c r="E1715" i="19"/>
  <c r="E1748" i="19"/>
  <c r="E1737" i="19"/>
  <c r="E1781" i="19"/>
  <c r="E1803" i="19"/>
  <c r="E1726" i="19"/>
  <c r="D1664" i="19"/>
  <c r="D1756" i="19"/>
  <c r="A1838" i="19"/>
  <c r="D1687" i="19"/>
  <c r="B1760" i="19"/>
  <c r="B1782" i="19"/>
  <c r="D1572" i="19"/>
  <c r="B1771" i="19"/>
  <c r="B1705" i="19"/>
  <c r="B1804" i="19"/>
  <c r="D1710" i="19"/>
  <c r="B1727" i="19"/>
  <c r="B1793" i="19"/>
  <c r="D1802" i="19"/>
  <c r="B1749" i="19"/>
  <c r="D1549" i="19"/>
  <c r="B1738" i="19"/>
  <c r="D1733" i="19"/>
  <c r="D1618" i="19"/>
  <c r="D1779" i="19"/>
  <c r="B1815" i="19"/>
  <c r="D1595" i="19"/>
  <c r="B1716" i="19"/>
  <c r="D1641" i="19"/>
  <c r="E1804" i="19" l="1"/>
  <c r="E1738" i="19"/>
  <c r="E1705" i="19"/>
  <c r="E1771" i="19"/>
  <c r="E1716" i="19"/>
  <c r="E1749" i="19"/>
  <c r="E1782" i="19"/>
  <c r="E1815" i="19"/>
  <c r="E1793" i="19"/>
  <c r="E1760" i="19"/>
  <c r="E1727" i="19"/>
  <c r="D1653" i="19"/>
  <c r="D1791" i="19"/>
  <c r="D1561" i="19"/>
  <c r="B1717" i="19"/>
  <c r="B1728" i="19"/>
  <c r="B1772" i="19"/>
  <c r="D1699" i="19"/>
  <c r="D1630" i="19"/>
  <c r="B1827" i="19"/>
  <c r="B1750" i="19"/>
  <c r="D1722" i="19"/>
  <c r="D1584" i="19"/>
  <c r="A1850" i="19"/>
  <c r="D1607" i="19"/>
  <c r="D1745" i="19"/>
  <c r="B1805" i="19"/>
  <c r="B1739" i="19"/>
  <c r="D1814" i="19"/>
  <c r="B1783" i="19"/>
  <c r="D1768" i="19"/>
  <c r="B1816" i="19"/>
  <c r="B1794" i="19"/>
  <c r="B1761" i="19"/>
  <c r="D1676" i="19"/>
  <c r="E1739" i="19" l="1"/>
  <c r="E1827" i="19"/>
  <c r="E1805" i="19"/>
  <c r="E1750" i="19"/>
  <c r="E1761" i="19"/>
  <c r="E1816" i="19"/>
  <c r="E1728" i="19"/>
  <c r="E1794" i="19"/>
  <c r="E1772" i="19"/>
  <c r="E1717" i="19"/>
  <c r="E1783" i="19"/>
  <c r="D1688" i="19"/>
  <c r="B1762" i="19"/>
  <c r="D1780" i="19"/>
  <c r="B1806" i="19"/>
  <c r="D1596" i="19"/>
  <c r="D1642" i="19"/>
  <c r="D1757" i="19"/>
  <c r="D1734" i="19"/>
  <c r="D1711" i="19"/>
  <c r="D1573" i="19"/>
  <c r="B1784" i="19"/>
  <c r="B1795" i="19"/>
  <c r="D1826" i="19"/>
  <c r="D1619" i="19"/>
  <c r="B1751" i="19"/>
  <c r="B1773" i="19"/>
  <c r="D1803" i="19"/>
  <c r="B1839" i="19"/>
  <c r="B1817" i="19"/>
  <c r="B1740" i="19"/>
  <c r="A1862" i="19"/>
  <c r="B1828" i="19"/>
  <c r="B1729" i="19"/>
  <c r="D1665" i="19"/>
  <c r="E1773" i="19" l="1"/>
  <c r="E1729" i="19"/>
  <c r="E1751" i="19"/>
  <c r="E1839" i="19"/>
  <c r="E1762" i="19"/>
  <c r="E1828" i="19"/>
  <c r="E1795" i="19"/>
  <c r="E1806" i="19"/>
  <c r="E1740" i="19"/>
  <c r="E1817" i="19"/>
  <c r="E1784" i="19"/>
  <c r="D1677" i="19"/>
  <c r="B1774" i="19"/>
  <c r="B1796" i="19"/>
  <c r="D1746" i="19"/>
  <c r="B1807" i="19"/>
  <c r="B1818" i="19"/>
  <c r="B1752" i="19"/>
  <c r="B1785" i="19"/>
  <c r="D1769" i="19"/>
  <c r="B1829" i="19"/>
  <c r="D1792" i="19"/>
  <c r="B1840" i="19"/>
  <c r="D1631" i="19"/>
  <c r="D1585" i="19"/>
  <c r="B1851" i="19"/>
  <c r="D1654" i="19"/>
  <c r="B1763" i="19"/>
  <c r="A1874" i="19"/>
  <c r="D1815" i="19"/>
  <c r="D1838" i="19"/>
  <c r="D1723" i="19"/>
  <c r="B1741" i="19"/>
  <c r="D1608" i="19"/>
  <c r="D1700" i="19"/>
  <c r="E1774" i="19" l="1"/>
  <c r="E1785" i="19"/>
  <c r="E1829" i="19"/>
  <c r="E1851" i="19"/>
  <c r="E1752" i="19"/>
  <c r="E1763" i="19"/>
  <c r="E1807" i="19"/>
  <c r="E1741" i="19"/>
  <c r="E1818" i="19"/>
  <c r="E1840" i="19"/>
  <c r="E1796" i="19"/>
  <c r="D1712" i="19"/>
  <c r="D1850" i="19"/>
  <c r="D1666" i="19"/>
  <c r="B1841" i="19"/>
  <c r="B1852" i="19"/>
  <c r="D1758" i="19"/>
  <c r="D1620" i="19"/>
  <c r="D1827" i="19"/>
  <c r="D1804" i="19"/>
  <c r="B1753" i="19"/>
  <c r="B1863" i="19"/>
  <c r="B1797" i="19"/>
  <c r="A1886" i="19"/>
  <c r="D1597" i="19"/>
  <c r="B1830" i="19"/>
  <c r="B1819" i="19"/>
  <c r="B1764" i="19"/>
  <c r="B1775" i="19"/>
  <c r="D1735" i="19"/>
  <c r="D1643" i="19"/>
  <c r="D1781" i="19"/>
  <c r="B1786" i="19"/>
  <c r="B1808" i="19"/>
  <c r="D1689" i="19"/>
  <c r="E1764" i="19" l="1"/>
  <c r="E1775" i="19"/>
  <c r="E1819" i="19"/>
  <c r="E1830" i="19"/>
  <c r="E1753" i="19"/>
  <c r="E1808" i="19"/>
  <c r="E1786" i="19"/>
  <c r="E1852" i="19"/>
  <c r="E1797" i="19"/>
  <c r="E1841" i="19"/>
  <c r="E1863" i="19"/>
  <c r="D1701" i="19"/>
  <c r="D1655" i="19"/>
  <c r="B1820" i="19"/>
  <c r="B1809" i="19"/>
  <c r="B1831" i="19"/>
  <c r="B1798" i="19"/>
  <c r="D1839" i="19"/>
  <c r="B1842" i="19"/>
  <c r="D1747" i="19"/>
  <c r="B1864" i="19"/>
  <c r="D1632" i="19"/>
  <c r="D1678" i="19"/>
  <c r="B1787" i="19"/>
  <c r="B1776" i="19"/>
  <c r="D1609" i="19"/>
  <c r="B1875" i="19"/>
  <c r="D1770" i="19"/>
  <c r="D1862" i="19"/>
  <c r="D1793" i="19"/>
  <c r="B1765" i="19"/>
  <c r="A1898" i="19"/>
  <c r="D1816" i="19"/>
  <c r="B1853" i="19"/>
  <c r="D1724" i="19"/>
  <c r="E1842" i="19" l="1"/>
  <c r="E1864" i="19"/>
  <c r="E1875" i="19"/>
  <c r="E1853" i="19"/>
  <c r="E1787" i="19"/>
  <c r="E1831" i="19"/>
  <c r="E1776" i="19"/>
  <c r="E1798" i="19"/>
  <c r="E1765" i="19"/>
  <c r="E1809" i="19"/>
  <c r="E1820" i="19"/>
  <c r="D1736" i="19"/>
  <c r="B1876" i="19"/>
  <c r="B1854" i="19"/>
  <c r="D1690" i="19"/>
  <c r="B1843" i="19"/>
  <c r="B1810" i="19"/>
  <c r="D1805" i="19"/>
  <c r="D1621" i="19"/>
  <c r="D1644" i="19"/>
  <c r="D1851" i="19"/>
  <c r="B1821" i="19"/>
  <c r="D1828" i="19"/>
  <c r="D1874" i="19"/>
  <c r="B1887" i="19"/>
  <c r="B1777" i="19"/>
  <c r="B1865" i="19"/>
  <c r="B1799" i="19"/>
  <c r="D1667" i="19"/>
  <c r="A1910" i="19"/>
  <c r="D1782" i="19"/>
  <c r="B1788" i="19"/>
  <c r="D1759" i="19"/>
  <c r="B1832" i="19"/>
  <c r="D1713" i="19"/>
  <c r="E1865" i="19" l="1"/>
  <c r="E1876" i="19"/>
  <c r="E1799" i="19"/>
  <c r="E1887" i="19"/>
  <c r="E1810" i="19"/>
  <c r="E1843" i="19"/>
  <c r="E1832" i="19"/>
  <c r="E1777" i="19"/>
  <c r="E1788" i="19"/>
  <c r="E1821" i="19"/>
  <c r="E1854" i="19"/>
  <c r="B1833" i="19"/>
  <c r="D1794" i="19"/>
  <c r="B1866" i="19"/>
  <c r="D1840" i="19"/>
  <c r="D1633" i="19"/>
  <c r="D1702" i="19"/>
  <c r="A1922" i="19"/>
  <c r="D1725" i="19"/>
  <c r="B1899" i="19"/>
  <c r="B1822" i="19"/>
  <c r="D1817" i="19"/>
  <c r="B1855" i="19"/>
  <c r="B1811" i="19"/>
  <c r="D1771" i="19"/>
  <c r="D1679" i="19"/>
  <c r="B1888" i="19"/>
  <c r="D1863" i="19"/>
  <c r="B1877" i="19"/>
  <c r="B1789" i="19"/>
  <c r="B1800" i="19"/>
  <c r="D1886" i="19"/>
  <c r="D1656" i="19"/>
  <c r="B1844" i="19"/>
  <c r="D1748" i="19"/>
  <c r="E1822" i="19" l="1"/>
  <c r="E1899" i="19"/>
  <c r="E1833" i="19"/>
  <c r="E1844" i="19"/>
  <c r="E1811" i="19"/>
  <c r="E1877" i="19"/>
  <c r="E1888" i="19"/>
  <c r="E1800" i="19"/>
  <c r="E1855" i="19"/>
  <c r="E1789" i="19"/>
  <c r="E1866" i="19"/>
  <c r="D1760" i="19"/>
  <c r="B1801" i="19"/>
  <c r="B1889" i="19"/>
  <c r="D1737" i="19"/>
  <c r="D1852" i="19"/>
  <c r="B1845" i="19"/>
  <c r="D1691" i="19"/>
  <c r="D1829" i="19"/>
  <c r="B1911" i="19"/>
  <c r="B1878" i="19"/>
  <c r="A1934" i="19"/>
  <c r="B1867" i="19"/>
  <c r="D1783" i="19"/>
  <c r="B1823" i="19"/>
  <c r="D1668" i="19"/>
  <c r="D1714" i="19"/>
  <c r="D1806" i="19"/>
  <c r="D1898" i="19"/>
  <c r="D1875" i="19"/>
  <c r="B1812" i="19"/>
  <c r="B1856" i="19"/>
  <c r="B1900" i="19"/>
  <c r="D1645" i="19"/>
  <c r="B1834" i="19"/>
  <c r="E1878" i="19" l="1"/>
  <c r="E1801" i="19"/>
  <c r="E1900" i="19"/>
  <c r="E1911" i="19"/>
  <c r="E1845" i="19"/>
  <c r="E1834" i="19"/>
  <c r="E1823" i="19"/>
  <c r="E1856" i="19"/>
  <c r="E1812" i="19"/>
  <c r="E1867" i="19"/>
  <c r="E1889" i="19"/>
  <c r="D1726" i="19"/>
  <c r="B1868" i="19"/>
  <c r="D1841" i="19"/>
  <c r="D1749" i="19"/>
  <c r="A1946" i="19"/>
  <c r="D1657" i="19"/>
  <c r="D1887" i="19"/>
  <c r="D1680" i="19"/>
  <c r="B1923" i="19"/>
  <c r="D1703" i="19"/>
  <c r="B1890" i="19"/>
  <c r="B1901" i="19"/>
  <c r="D1910" i="19"/>
  <c r="B1824" i="19"/>
  <c r="B1879" i="19"/>
  <c r="B1846" i="19"/>
  <c r="B1857" i="19"/>
  <c r="D1818" i="19"/>
  <c r="D1795" i="19"/>
  <c r="B1912" i="19"/>
  <c r="D1864" i="19"/>
  <c r="B1835" i="19"/>
  <c r="B1813" i="19"/>
  <c r="D1772" i="19"/>
  <c r="E1835" i="19" l="1"/>
  <c r="E1824" i="19"/>
  <c r="E1868" i="19"/>
  <c r="E1813" i="19"/>
  <c r="E1879" i="19"/>
  <c r="E1857" i="19"/>
  <c r="E1923" i="19"/>
  <c r="E1846" i="19"/>
  <c r="E1912" i="19"/>
  <c r="E1901" i="19"/>
  <c r="E1890" i="19"/>
  <c r="D1784" i="19"/>
  <c r="B1913" i="19"/>
  <c r="B1847" i="19"/>
  <c r="B1902" i="19"/>
  <c r="D1692" i="19"/>
  <c r="D1761" i="19"/>
  <c r="B1880" i="19"/>
  <c r="B1891" i="19"/>
  <c r="D1899" i="19"/>
  <c r="D1853" i="19"/>
  <c r="B1836" i="19"/>
  <c r="D1830" i="19"/>
  <c r="B1858" i="19"/>
  <c r="B1825" i="19"/>
  <c r="D1715" i="19"/>
  <c r="D1669" i="19"/>
  <c r="B1869" i="19"/>
  <c r="D1876" i="19"/>
  <c r="B1935" i="19"/>
  <c r="D1807" i="19"/>
  <c r="D1922" i="19"/>
  <c r="B1924" i="19"/>
  <c r="A1958" i="19"/>
  <c r="D1738" i="19"/>
  <c r="E1913" i="19" l="1"/>
  <c r="E1869" i="19"/>
  <c r="E1891" i="19"/>
  <c r="E1880" i="19"/>
  <c r="E1902" i="19"/>
  <c r="E1924" i="19"/>
  <c r="E1825" i="19"/>
  <c r="E1858" i="19"/>
  <c r="E1935" i="19"/>
  <c r="E1836" i="19"/>
  <c r="E1847" i="19"/>
  <c r="D1750" i="19"/>
  <c r="D1819" i="19"/>
  <c r="D1681" i="19"/>
  <c r="D1842" i="19"/>
  <c r="B1892" i="19"/>
  <c r="B1903" i="19"/>
  <c r="B1837" i="19"/>
  <c r="B1947" i="19"/>
  <c r="A1970" i="19"/>
  <c r="B1936" i="19"/>
  <c r="D1727" i="19"/>
  <c r="B1925" i="19"/>
  <c r="B1881" i="19"/>
  <c r="B1848" i="19"/>
  <c r="D1888" i="19"/>
  <c r="D1865" i="19"/>
  <c r="D1773" i="19"/>
  <c r="B1914" i="19"/>
  <c r="D1934" i="19"/>
  <c r="B1870" i="19"/>
  <c r="B1859" i="19"/>
  <c r="D1911" i="19"/>
  <c r="D1704" i="19"/>
  <c r="D1796" i="19"/>
  <c r="E1848" i="19" l="1"/>
  <c r="E1903" i="19"/>
  <c r="E1837" i="19"/>
  <c r="E1914" i="19"/>
  <c r="E1936" i="19"/>
  <c r="E1859" i="19"/>
  <c r="E1881" i="19"/>
  <c r="E1892" i="19"/>
  <c r="E1925" i="19"/>
  <c r="E1947" i="19"/>
  <c r="E1870" i="19"/>
  <c r="D1808" i="19"/>
  <c r="B1871" i="19"/>
  <c r="D1877" i="19"/>
  <c r="B1948" i="19"/>
  <c r="B1926" i="19"/>
  <c r="D1854" i="19"/>
  <c r="D1900" i="19"/>
  <c r="D1739" i="19"/>
  <c r="D1693" i="19"/>
  <c r="D1923" i="19"/>
  <c r="B1915" i="19"/>
  <c r="B1860" i="19"/>
  <c r="B1849" i="19"/>
  <c r="B1937" i="19"/>
  <c r="B1904" i="19"/>
  <c r="D1831" i="19"/>
  <c r="D1946" i="19"/>
  <c r="D1785" i="19"/>
  <c r="B1882" i="19"/>
  <c r="B1959" i="19"/>
  <c r="D1716" i="19"/>
  <c r="A1982" i="19"/>
  <c r="B1893" i="19"/>
  <c r="D1762" i="19"/>
  <c r="E1871" i="19" l="1"/>
  <c r="E1849" i="19"/>
  <c r="E1926" i="19"/>
  <c r="E1893" i="19"/>
  <c r="E1904" i="19"/>
  <c r="E1937" i="19"/>
  <c r="E1959" i="19"/>
  <c r="E1860" i="19"/>
  <c r="E1948" i="19"/>
  <c r="E1882" i="19"/>
  <c r="E1915" i="19"/>
  <c r="D1774" i="19"/>
  <c r="B1960" i="19"/>
  <c r="D1843" i="19"/>
  <c r="B1861" i="19"/>
  <c r="B1905" i="19"/>
  <c r="D1751" i="19"/>
  <c r="B1949" i="19"/>
  <c r="B1894" i="19"/>
  <c r="B1883" i="19"/>
  <c r="B1916" i="19"/>
  <c r="B1971" i="19"/>
  <c r="D1912" i="19"/>
  <c r="D1889" i="19"/>
  <c r="A1994" i="19"/>
  <c r="D1797" i="19"/>
  <c r="B1938" i="19"/>
  <c r="D1935" i="19"/>
  <c r="D1866" i="19"/>
  <c r="B1872" i="19"/>
  <c r="D1728" i="19"/>
  <c r="D1958" i="19"/>
  <c r="D1705" i="19"/>
  <c r="B1927" i="19"/>
  <c r="D1820" i="19"/>
  <c r="E1927" i="19" l="1"/>
  <c r="E1916" i="19"/>
  <c r="E1960" i="19"/>
  <c r="E1949" i="19"/>
  <c r="E1883" i="19"/>
  <c r="E1905" i="19"/>
  <c r="E1938" i="19"/>
  <c r="E1894" i="19"/>
  <c r="E1861" i="19"/>
  <c r="E1872" i="19"/>
  <c r="E1971" i="19"/>
  <c r="D1832" i="19"/>
  <c r="D1740" i="19"/>
  <c r="B1939" i="19"/>
  <c r="D1924" i="19"/>
  <c r="B1895" i="19"/>
  <c r="B1928" i="19"/>
  <c r="B1972" i="19"/>
  <c r="B1950" i="19"/>
  <c r="B1873" i="19"/>
  <c r="D1809" i="19"/>
  <c r="D1855" i="19"/>
  <c r="B1983" i="19"/>
  <c r="D1717" i="19"/>
  <c r="D1878" i="19"/>
  <c r="A2006" i="19"/>
  <c r="B1917" i="19"/>
  <c r="D1763" i="19"/>
  <c r="B1961" i="19"/>
  <c r="B1884" i="19"/>
  <c r="D1970" i="19"/>
  <c r="D1947" i="19"/>
  <c r="D1901" i="19"/>
  <c r="B1906" i="19"/>
  <c r="D1786" i="19"/>
  <c r="E1961" i="19" l="1"/>
  <c r="E1873" i="19"/>
  <c r="E1950" i="19"/>
  <c r="E1906" i="19"/>
  <c r="E1972" i="19"/>
  <c r="E1895" i="19"/>
  <c r="E1917" i="19"/>
  <c r="E1928" i="19"/>
  <c r="E1983" i="19"/>
  <c r="E1884" i="19"/>
  <c r="E1939" i="19"/>
  <c r="D1798" i="19"/>
  <c r="D1982" i="19"/>
  <c r="B1918" i="19"/>
  <c r="B1984" i="19"/>
  <c r="B1951" i="19"/>
  <c r="D1936" i="19"/>
  <c r="B1907" i="19"/>
  <c r="A2018" i="19"/>
  <c r="B1885" i="19"/>
  <c r="B1995" i="19"/>
  <c r="D1867" i="19"/>
  <c r="B1973" i="19"/>
  <c r="B1940" i="19"/>
  <c r="B1929" i="19"/>
  <c r="D1913" i="19"/>
  <c r="B1962" i="19"/>
  <c r="D1890" i="19"/>
  <c r="D1821" i="19"/>
  <c r="D1752" i="19"/>
  <c r="D1959" i="19"/>
  <c r="D1775" i="19"/>
  <c r="D1729" i="19"/>
  <c r="B1896" i="19"/>
  <c r="D1844" i="19"/>
  <c r="E1995" i="19" l="1"/>
  <c r="E1896" i="19"/>
  <c r="E1929" i="19"/>
  <c r="E1885" i="19"/>
  <c r="E1951" i="19"/>
  <c r="E1962" i="19"/>
  <c r="E1907" i="19"/>
  <c r="E1940" i="19"/>
  <c r="E1973" i="19"/>
  <c r="E1984" i="19"/>
  <c r="E1918" i="19"/>
  <c r="D1856" i="19"/>
  <c r="B1974" i="19"/>
  <c r="B2007" i="19"/>
  <c r="D1971" i="19"/>
  <c r="B1963" i="19"/>
  <c r="A2030" i="19"/>
  <c r="B1985" i="19"/>
  <c r="B1897" i="19"/>
  <c r="D1764" i="19"/>
  <c r="D1925" i="19"/>
  <c r="D1879" i="19"/>
  <c r="B1908" i="19"/>
  <c r="B1919" i="19"/>
  <c r="D1741" i="19"/>
  <c r="D1833" i="19"/>
  <c r="B1930" i="19"/>
  <c r="B1996" i="19"/>
  <c r="D1948" i="19"/>
  <c r="D1994" i="19"/>
  <c r="B1952" i="19"/>
  <c r="D1787" i="19"/>
  <c r="D1902" i="19"/>
  <c r="B1941" i="19"/>
  <c r="D1810" i="19"/>
  <c r="E1985" i="19" l="1"/>
  <c r="E1996" i="19"/>
  <c r="E1974" i="19"/>
  <c r="E1930" i="19"/>
  <c r="E1897" i="19"/>
  <c r="E1941" i="19"/>
  <c r="E1952" i="19"/>
  <c r="E1908" i="19"/>
  <c r="E1919" i="19"/>
  <c r="E1963" i="19"/>
  <c r="E2007" i="19"/>
  <c r="D1822" i="19"/>
  <c r="B1953" i="19"/>
  <c r="B1931" i="19"/>
  <c r="B1909" i="19"/>
  <c r="D1983" i="19"/>
  <c r="D2006" i="19"/>
  <c r="D1845" i="19"/>
  <c r="D1891" i="19"/>
  <c r="B1986" i="19"/>
  <c r="B2008" i="19"/>
  <c r="A2042" i="19"/>
  <c r="B1942" i="19"/>
  <c r="D1960" i="19"/>
  <c r="D1753" i="19"/>
  <c r="D1937" i="19"/>
  <c r="B2019" i="19"/>
  <c r="B1975" i="19"/>
  <c r="D1799" i="19"/>
  <c r="B1997" i="19"/>
  <c r="D1914" i="19"/>
  <c r="B1920" i="19"/>
  <c r="D1776" i="19"/>
  <c r="B1964" i="19"/>
  <c r="D1868" i="19"/>
  <c r="E1975" i="19" l="1"/>
  <c r="E1986" i="19"/>
  <c r="E1964" i="19"/>
  <c r="E2008" i="19"/>
  <c r="E1953" i="19"/>
  <c r="E2019" i="19"/>
  <c r="E1920" i="19"/>
  <c r="E1942" i="19"/>
  <c r="E1909" i="19"/>
  <c r="E1997" i="19"/>
  <c r="E1931" i="19"/>
  <c r="D1880" i="19"/>
  <c r="D1926" i="19"/>
  <c r="B2020" i="19"/>
  <c r="B1943" i="19"/>
  <c r="D1903" i="19"/>
  <c r="B2031" i="19"/>
  <c r="B1965" i="19"/>
  <c r="B1998" i="19"/>
  <c r="D1949" i="19"/>
  <c r="A2054" i="19"/>
  <c r="D1857" i="19"/>
  <c r="B1932" i="19"/>
  <c r="D1788" i="19"/>
  <c r="D1811" i="19"/>
  <c r="D1765" i="19"/>
  <c r="B2009" i="19"/>
  <c r="D2018" i="19"/>
  <c r="B1954" i="19"/>
  <c r="B1976" i="19"/>
  <c r="B1921" i="19"/>
  <c r="D1972" i="19"/>
  <c r="B1987" i="19"/>
  <c r="D1995" i="19"/>
  <c r="D1834" i="19"/>
  <c r="E1965" i="19" l="1"/>
  <c r="E1954" i="19"/>
  <c r="E2009" i="19"/>
  <c r="E1998" i="19"/>
  <c r="E1987" i="19"/>
  <c r="E2031" i="19"/>
  <c r="E1921" i="19"/>
  <c r="E1932" i="19"/>
  <c r="E1943" i="19"/>
  <c r="E1976" i="19"/>
  <c r="E2020" i="19"/>
  <c r="D1846" i="19"/>
  <c r="B2010" i="19"/>
  <c r="B1944" i="19"/>
  <c r="D2007" i="19"/>
  <c r="B1977" i="19"/>
  <c r="D1777" i="19"/>
  <c r="D1869" i="19"/>
  <c r="B1966" i="19"/>
  <c r="B2021" i="19"/>
  <c r="B2043" i="19"/>
  <c r="B1988" i="19"/>
  <c r="B1955" i="19"/>
  <c r="D1823" i="19"/>
  <c r="A2066" i="19"/>
  <c r="B2032" i="19"/>
  <c r="D1938" i="19"/>
  <c r="D1984" i="19"/>
  <c r="D2030" i="19"/>
  <c r="D1800" i="19"/>
  <c r="D1961" i="19"/>
  <c r="B1933" i="19"/>
  <c r="B1999" i="19"/>
  <c r="D1915" i="19"/>
  <c r="D1892" i="19"/>
  <c r="E2021" i="19" l="1"/>
  <c r="E2010" i="19"/>
  <c r="E1966" i="19"/>
  <c r="E2032" i="19"/>
  <c r="E1933" i="19"/>
  <c r="E1977" i="19"/>
  <c r="E2043" i="19"/>
  <c r="E1999" i="19"/>
  <c r="E1955" i="19"/>
  <c r="E1988" i="19"/>
  <c r="E1944" i="19"/>
  <c r="D1904" i="19"/>
  <c r="D1973" i="19"/>
  <c r="D1950" i="19"/>
  <c r="B1967" i="19"/>
  <c r="D2019" i="19"/>
  <c r="D1927" i="19"/>
  <c r="D1812" i="19"/>
  <c r="B2033" i="19"/>
  <c r="B1989" i="19"/>
  <c r="D1881" i="19"/>
  <c r="B1945" i="19"/>
  <c r="B2055" i="19"/>
  <c r="B2044" i="19"/>
  <c r="B2000" i="19"/>
  <c r="D2042" i="19"/>
  <c r="A2078" i="19"/>
  <c r="D1789" i="19"/>
  <c r="B2011" i="19"/>
  <c r="B1978" i="19"/>
  <c r="D1996" i="19"/>
  <c r="D1835" i="19"/>
  <c r="B2022" i="19"/>
  <c r="B1956" i="19"/>
  <c r="D1858" i="19"/>
  <c r="E2011" i="19" l="1"/>
  <c r="E1989" i="19"/>
  <c r="E2033" i="19"/>
  <c r="E2022" i="19"/>
  <c r="E2000" i="19"/>
  <c r="E1967" i="19"/>
  <c r="E1956" i="19"/>
  <c r="E2044" i="19"/>
  <c r="E2055" i="19"/>
  <c r="E1978" i="19"/>
  <c r="E1945" i="19"/>
  <c r="D1847" i="19"/>
  <c r="D1870" i="19"/>
  <c r="D2008" i="19"/>
  <c r="B2067" i="19"/>
  <c r="A2090" i="19"/>
  <c r="B2056" i="19"/>
  <c r="B2034" i="19"/>
  <c r="B1968" i="19"/>
  <c r="B2023" i="19"/>
  <c r="B1979" i="19"/>
  <c r="D2054" i="19"/>
  <c r="D1824" i="19"/>
  <c r="D1962" i="19"/>
  <c r="B2012" i="19"/>
  <c r="D1893" i="19"/>
  <c r="D1939" i="19"/>
  <c r="D1985" i="19"/>
  <c r="B2001" i="19"/>
  <c r="B1957" i="19"/>
  <c r="D1801" i="19"/>
  <c r="B2045" i="19"/>
  <c r="B1990" i="19"/>
  <c r="D2031" i="19"/>
  <c r="D1916" i="19"/>
  <c r="E2023" i="19" l="1"/>
  <c r="E2012" i="19"/>
  <c r="E2001" i="19"/>
  <c r="E1979" i="19"/>
  <c r="E1968" i="19"/>
  <c r="E2034" i="19"/>
  <c r="E1990" i="19"/>
  <c r="E2045" i="19"/>
  <c r="E2067" i="19"/>
  <c r="E2056" i="19"/>
  <c r="E1957" i="19"/>
  <c r="D1928" i="19"/>
  <c r="D1813" i="19"/>
  <c r="D1951" i="19"/>
  <c r="D1836" i="19"/>
  <c r="B2068" i="19"/>
  <c r="B1969" i="19"/>
  <c r="D2043" i="19"/>
  <c r="D1905" i="19"/>
  <c r="D2066" i="19"/>
  <c r="B2035" i="19"/>
  <c r="D2020" i="19"/>
  <c r="B1991" i="19"/>
  <c r="B2002" i="19"/>
  <c r="B2013" i="19"/>
  <c r="B1980" i="19"/>
  <c r="B2046" i="19"/>
  <c r="B2057" i="19"/>
  <c r="D1882" i="19"/>
  <c r="D1997" i="19"/>
  <c r="D1974" i="19"/>
  <c r="B2079" i="19"/>
  <c r="B2024" i="19"/>
  <c r="A2102" i="19"/>
  <c r="D1859" i="19"/>
  <c r="E2035" i="19" l="1"/>
  <c r="E2046" i="19"/>
  <c r="E2057" i="19"/>
  <c r="E1980" i="19"/>
  <c r="E2002" i="19"/>
  <c r="E2068" i="19"/>
  <c r="E2024" i="19"/>
  <c r="E2013" i="19"/>
  <c r="E1969" i="19"/>
  <c r="E2079" i="19"/>
  <c r="E1991" i="19"/>
  <c r="D1871" i="19"/>
  <c r="D1986" i="19"/>
  <c r="B2047" i="19"/>
  <c r="B1992" i="19"/>
  <c r="D1917" i="19"/>
  <c r="D1848" i="19"/>
  <c r="A2114" i="19"/>
  <c r="D2009" i="19"/>
  <c r="B1981" i="19"/>
  <c r="D2032" i="19"/>
  <c r="D2055" i="19"/>
  <c r="B2025" i="19"/>
  <c r="D1963" i="19"/>
  <c r="D1894" i="19"/>
  <c r="B2014" i="19"/>
  <c r="B2036" i="19"/>
  <c r="B2003" i="19"/>
  <c r="D1825" i="19"/>
  <c r="B2091" i="19"/>
  <c r="B2080" i="19"/>
  <c r="B2058" i="19"/>
  <c r="D2078" i="19"/>
  <c r="B2069" i="19"/>
  <c r="D1940" i="19"/>
  <c r="E2003" i="19" l="1"/>
  <c r="E1981" i="19"/>
  <c r="E2036" i="19"/>
  <c r="E2069" i="19"/>
  <c r="E2014" i="19"/>
  <c r="E2058" i="19"/>
  <c r="E2080" i="19"/>
  <c r="E2025" i="19"/>
  <c r="E1992" i="19"/>
  <c r="E2091" i="19"/>
  <c r="E2047" i="19"/>
  <c r="D1952" i="19"/>
  <c r="B2081" i="19"/>
  <c r="B2070" i="19"/>
  <c r="B2037" i="19"/>
  <c r="B2026" i="19"/>
  <c r="D2021" i="19"/>
  <c r="B1993" i="19"/>
  <c r="B2092" i="19"/>
  <c r="B2103" i="19"/>
  <c r="B2048" i="19"/>
  <c r="B2015" i="19"/>
  <c r="D2067" i="19"/>
  <c r="A2126" i="19"/>
  <c r="D2090" i="19"/>
  <c r="D1837" i="19"/>
  <c r="D1906" i="19"/>
  <c r="D2044" i="19"/>
  <c r="D1860" i="19"/>
  <c r="D1998" i="19"/>
  <c r="B2059" i="19"/>
  <c r="B2004" i="19"/>
  <c r="D1975" i="19"/>
  <c r="D1929" i="19"/>
  <c r="D1883" i="19"/>
  <c r="E2048" i="19" l="1"/>
  <c r="E2004" i="19"/>
  <c r="E2103" i="19"/>
  <c r="E1993" i="19"/>
  <c r="E2059" i="19"/>
  <c r="E2081" i="19"/>
  <c r="E2092" i="19"/>
  <c r="E2026" i="19"/>
  <c r="E2037" i="19"/>
  <c r="E2015" i="19"/>
  <c r="E2070" i="19"/>
  <c r="D1895" i="19"/>
  <c r="B2093" i="19"/>
  <c r="B2060" i="19"/>
  <c r="D1918" i="19"/>
  <c r="D2079" i="19"/>
  <c r="B2038" i="19"/>
  <c r="D1941" i="19"/>
  <c r="D2010" i="19"/>
  <c r="D1849" i="19"/>
  <c r="B2016" i="19"/>
  <c r="B2071" i="19"/>
  <c r="D1987" i="19"/>
  <c r="D1872" i="19"/>
  <c r="D2102" i="19"/>
  <c r="B2049" i="19"/>
  <c r="D2033" i="19"/>
  <c r="B2082" i="19"/>
  <c r="B2115" i="19"/>
  <c r="B2027" i="19"/>
  <c r="B2005" i="19"/>
  <c r="D2056" i="19"/>
  <c r="A2138" i="19"/>
  <c r="B2104" i="19"/>
  <c r="D1964" i="19"/>
  <c r="E2016" i="19" l="1"/>
  <c r="E2115" i="19"/>
  <c r="E2093" i="19"/>
  <c r="E2082" i="19"/>
  <c r="E2104" i="19"/>
  <c r="E2049" i="19"/>
  <c r="E2038" i="19"/>
  <c r="E2005" i="19"/>
  <c r="E2027" i="19"/>
  <c r="E2071" i="19"/>
  <c r="E2060" i="19"/>
  <c r="D2045" i="19"/>
  <c r="D1999" i="19"/>
  <c r="D1976" i="19"/>
  <c r="B2050" i="19"/>
  <c r="B2072" i="19"/>
  <c r="D2022" i="19"/>
  <c r="D1930" i="19"/>
  <c r="B2105" i="19"/>
  <c r="B2028" i="19"/>
  <c r="B2127" i="19"/>
  <c r="D1953" i="19"/>
  <c r="B2061" i="19"/>
  <c r="A2150" i="19"/>
  <c r="B2116" i="19"/>
  <c r="D2114" i="19"/>
  <c r="B2017" i="19"/>
  <c r="B2039" i="19"/>
  <c r="B2094" i="19"/>
  <c r="B2083" i="19"/>
  <c r="D1884" i="19"/>
  <c r="D2068" i="19"/>
  <c r="D1861" i="19"/>
  <c r="D2091" i="19"/>
  <c r="D1907" i="19"/>
  <c r="E2116" i="19" l="1"/>
  <c r="E2127" i="19"/>
  <c r="E2039" i="19"/>
  <c r="E2028" i="19"/>
  <c r="E2072" i="19"/>
  <c r="E2094" i="19"/>
  <c r="E2017" i="19"/>
  <c r="E2105" i="19"/>
  <c r="E2061" i="19"/>
  <c r="E2050" i="19"/>
  <c r="E2083" i="19"/>
  <c r="D1919" i="19"/>
  <c r="D1896" i="19"/>
  <c r="B2062" i="19"/>
  <c r="B2106" i="19"/>
  <c r="B2051" i="19"/>
  <c r="D2103" i="19"/>
  <c r="B2084" i="19"/>
  <c r="D2126" i="19"/>
  <c r="D1965" i="19"/>
  <c r="D1942" i="19"/>
  <c r="D1988" i="19"/>
  <c r="B2117" i="19"/>
  <c r="D1873" i="19"/>
  <c r="B2128" i="19"/>
  <c r="D2034" i="19"/>
  <c r="D2011" i="19"/>
  <c r="B2139" i="19"/>
  <c r="B2029" i="19"/>
  <c r="D2080" i="19"/>
  <c r="B2040" i="19"/>
  <c r="A2162" i="19"/>
  <c r="B2073" i="19"/>
  <c r="D2057" i="19"/>
  <c r="B2095" i="19"/>
  <c r="E2139" i="19" l="1"/>
  <c r="E2084" i="19"/>
  <c r="E2073" i="19"/>
  <c r="E2051" i="19"/>
  <c r="E2040" i="19"/>
  <c r="E2117" i="19"/>
  <c r="E2106" i="19"/>
  <c r="E2029" i="19"/>
  <c r="E2095" i="19"/>
  <c r="E2128" i="19"/>
  <c r="E2062" i="19"/>
  <c r="B2096" i="19"/>
  <c r="B2041" i="19"/>
  <c r="D2023" i="19"/>
  <c r="B2118" i="19"/>
  <c r="D2138" i="19"/>
  <c r="B2107" i="19"/>
  <c r="D2069" i="19"/>
  <c r="D2092" i="19"/>
  <c r="D2046" i="19"/>
  <c r="D2000" i="19"/>
  <c r="B2085" i="19"/>
  <c r="B2063" i="19"/>
  <c r="B2074" i="19"/>
  <c r="B2129" i="19"/>
  <c r="D1954" i="19"/>
  <c r="D2115" i="19"/>
  <c r="B2151" i="19"/>
  <c r="B2140" i="19"/>
  <c r="B2052" i="19"/>
  <c r="D1908" i="19"/>
  <c r="A2174" i="19"/>
  <c r="D1885" i="19"/>
  <c r="D1977" i="19"/>
  <c r="D1931" i="19"/>
  <c r="E2140" i="19" l="1"/>
  <c r="E2041" i="19"/>
  <c r="E2107" i="19"/>
  <c r="E2151" i="19"/>
  <c r="E2074" i="19"/>
  <c r="E2129" i="19"/>
  <c r="E2096" i="19"/>
  <c r="E2063" i="19"/>
  <c r="E2118" i="19"/>
  <c r="E2052" i="19"/>
  <c r="E2085" i="19"/>
  <c r="D1943" i="19"/>
  <c r="D1920" i="19"/>
  <c r="D2127" i="19"/>
  <c r="B2119" i="19"/>
  <c r="B2064" i="19"/>
  <c r="D2104" i="19"/>
  <c r="D1989" i="19"/>
  <c r="B2053" i="19"/>
  <c r="D1966" i="19"/>
  <c r="B2086" i="19"/>
  <c r="D2081" i="19"/>
  <c r="D2035" i="19"/>
  <c r="D1897" i="19"/>
  <c r="B2141" i="19"/>
  <c r="B2130" i="19"/>
  <c r="B2163" i="19"/>
  <c r="D2012" i="19"/>
  <c r="B2108" i="19"/>
  <c r="A2186" i="19"/>
  <c r="B2152" i="19"/>
  <c r="B2097" i="19"/>
  <c r="B2075" i="19"/>
  <c r="D2058" i="19"/>
  <c r="D2150" i="19"/>
  <c r="E2130" i="19" l="1"/>
  <c r="E2108" i="19"/>
  <c r="E2086" i="19"/>
  <c r="E2163" i="19"/>
  <c r="E2053" i="19"/>
  <c r="E2075" i="19"/>
  <c r="E2141" i="19"/>
  <c r="E2097" i="19"/>
  <c r="E2064" i="19"/>
  <c r="E2152" i="19"/>
  <c r="E2119" i="19"/>
  <c r="D2162" i="19"/>
  <c r="B2153" i="19"/>
  <c r="B2164" i="19"/>
  <c r="B2175" i="19"/>
  <c r="D2047" i="19"/>
  <c r="B2120" i="19"/>
  <c r="D2070" i="19"/>
  <c r="A2198" i="19"/>
  <c r="B2076" i="19"/>
  <c r="B2131" i="19"/>
  <c r="D2093" i="19"/>
  <c r="D2001" i="19"/>
  <c r="D2139" i="19"/>
  <c r="B2142" i="19"/>
  <c r="B2109" i="19"/>
  <c r="B2087" i="19"/>
  <c r="D2116" i="19"/>
  <c r="D1932" i="19"/>
  <c r="B2098" i="19"/>
  <c r="D2024" i="19"/>
  <c r="D1909" i="19"/>
  <c r="D1978" i="19"/>
  <c r="B2065" i="19"/>
  <c r="D1955" i="19"/>
  <c r="E2076" i="19" l="1"/>
  <c r="E2065" i="19"/>
  <c r="E2131" i="19"/>
  <c r="E2153" i="19"/>
  <c r="E2087" i="19"/>
  <c r="E2109" i="19"/>
  <c r="E2142" i="19"/>
  <c r="E2120" i="19"/>
  <c r="E2175" i="19"/>
  <c r="E2098" i="19"/>
  <c r="E2164" i="19"/>
  <c r="D1967" i="19"/>
  <c r="D2036" i="19"/>
  <c r="B2088" i="19"/>
  <c r="D2013" i="19"/>
  <c r="A2210" i="19"/>
  <c r="B2176" i="19"/>
  <c r="B2099" i="19"/>
  <c r="B2110" i="19"/>
  <c r="D2105" i="19"/>
  <c r="D2082" i="19"/>
  <c r="B2121" i="19"/>
  <c r="B2165" i="19"/>
  <c r="D1990" i="19"/>
  <c r="D1944" i="19"/>
  <c r="B2143" i="19"/>
  <c r="B2132" i="19"/>
  <c r="B2154" i="19"/>
  <c r="D1921" i="19"/>
  <c r="D2128" i="19"/>
  <c r="D2151" i="19"/>
  <c r="B2077" i="19"/>
  <c r="D2059" i="19"/>
  <c r="B2187" i="19"/>
  <c r="D2174" i="19"/>
  <c r="E2154" i="19" l="1"/>
  <c r="E2132" i="19"/>
  <c r="E2187" i="19"/>
  <c r="E2099" i="19"/>
  <c r="E2110" i="19"/>
  <c r="E2143" i="19"/>
  <c r="E2176" i="19"/>
  <c r="E2077" i="19"/>
  <c r="E2165" i="19"/>
  <c r="E2121" i="19"/>
  <c r="E2088" i="19"/>
  <c r="B2111" i="19"/>
  <c r="B2100" i="19"/>
  <c r="B2089" i="19"/>
  <c r="D2186" i="19"/>
  <c r="D2163" i="19"/>
  <c r="B2144" i="19"/>
  <c r="D2025" i="19"/>
  <c r="B2188" i="19"/>
  <c r="D2140" i="19"/>
  <c r="B2122" i="19"/>
  <c r="D2071" i="19"/>
  <c r="D1933" i="19"/>
  <c r="D1956" i="19"/>
  <c r="D2094" i="19"/>
  <c r="B2133" i="19"/>
  <c r="B2177" i="19"/>
  <c r="D2048" i="19"/>
  <c r="B2155" i="19"/>
  <c r="D2002" i="19"/>
  <c r="D2117" i="19"/>
  <c r="B2199" i="19"/>
  <c r="B2166" i="19"/>
  <c r="A2222" i="19"/>
  <c r="D1979" i="19"/>
  <c r="E2100" i="19" l="1"/>
  <c r="E2188" i="19"/>
  <c r="E2144" i="19"/>
  <c r="E2111" i="19"/>
  <c r="E2133" i="19"/>
  <c r="E2122" i="19"/>
  <c r="E2177" i="19"/>
  <c r="E2199" i="19"/>
  <c r="E2155" i="19"/>
  <c r="E2166" i="19"/>
  <c r="E2089" i="19"/>
  <c r="B2178" i="19"/>
  <c r="B2211" i="19"/>
  <c r="D1945" i="19"/>
  <c r="D2198" i="19"/>
  <c r="D1991" i="19"/>
  <c r="B2134" i="19"/>
  <c r="D2083" i="19"/>
  <c r="D2037" i="19"/>
  <c r="B2167" i="19"/>
  <c r="B2156" i="19"/>
  <c r="B2123" i="19"/>
  <c r="B2101" i="19"/>
  <c r="D2129" i="19"/>
  <c r="A2234" i="19"/>
  <c r="D2014" i="19"/>
  <c r="D2106" i="19"/>
  <c r="B2145" i="19"/>
  <c r="B2189" i="19"/>
  <c r="B2200" i="19"/>
  <c r="D2060" i="19"/>
  <c r="D1968" i="19"/>
  <c r="D2152" i="19"/>
  <c r="D2175" i="19"/>
  <c r="B2112" i="19"/>
  <c r="E2189" i="19" l="1"/>
  <c r="E2145" i="19"/>
  <c r="E2167" i="19"/>
  <c r="E2112" i="19"/>
  <c r="E2156" i="19"/>
  <c r="E2178" i="19"/>
  <c r="E2211" i="19"/>
  <c r="E2134" i="19"/>
  <c r="E2101" i="19"/>
  <c r="E2200" i="19"/>
  <c r="E2123" i="19"/>
  <c r="D2072" i="19"/>
  <c r="D2049" i="19"/>
  <c r="D2210" i="19"/>
  <c r="B2223" i="19"/>
  <c r="D2095" i="19"/>
  <c r="D1957" i="19"/>
  <c r="D2164" i="19"/>
  <c r="B2190" i="19"/>
  <c r="A2246" i="19"/>
  <c r="B2157" i="19"/>
  <c r="D2118" i="19"/>
  <c r="D2187" i="19"/>
  <c r="B2146" i="19"/>
  <c r="B2168" i="19"/>
  <c r="B2135" i="19"/>
  <c r="B2212" i="19"/>
  <c r="B2113" i="19"/>
  <c r="B2201" i="19"/>
  <c r="B2124" i="19"/>
  <c r="D1980" i="19"/>
  <c r="D2141" i="19"/>
  <c r="D2026" i="19"/>
  <c r="D2003" i="19"/>
  <c r="B2179" i="19"/>
  <c r="E2179" i="19" l="1"/>
  <c r="E2190" i="19"/>
  <c r="E2113" i="19"/>
  <c r="E2212" i="19"/>
  <c r="E2135" i="19"/>
  <c r="E2157" i="19"/>
  <c r="E2168" i="19"/>
  <c r="E2223" i="19"/>
  <c r="E2201" i="19"/>
  <c r="E2146" i="19"/>
  <c r="E2124" i="19"/>
  <c r="B2136" i="19"/>
  <c r="D2130" i="19"/>
  <c r="D2176" i="19"/>
  <c r="D2222" i="19"/>
  <c r="B2191" i="19"/>
  <c r="D1992" i="19"/>
  <c r="B2224" i="19"/>
  <c r="B2125" i="19"/>
  <c r="D2038" i="19"/>
  <c r="B2180" i="19"/>
  <c r="B2202" i="19"/>
  <c r="B2169" i="19"/>
  <c r="B2158" i="19"/>
  <c r="D1969" i="19"/>
  <c r="D2061" i="19"/>
  <c r="D2015" i="19"/>
  <c r="B2235" i="19"/>
  <c r="B2213" i="19"/>
  <c r="D2199" i="19"/>
  <c r="D2153" i="19"/>
  <c r="B2147" i="19"/>
  <c r="A2258" i="19"/>
  <c r="D2107" i="19"/>
  <c r="D2084" i="19"/>
  <c r="E2235" i="19" l="1"/>
  <c r="E2224" i="19"/>
  <c r="E2136" i="19"/>
  <c r="E2147" i="19"/>
  <c r="E2158" i="19"/>
  <c r="E2191" i="19"/>
  <c r="E2169" i="19"/>
  <c r="E2213" i="19"/>
  <c r="E2180" i="19"/>
  <c r="E2125" i="19"/>
  <c r="E2202" i="19"/>
  <c r="D2096" i="19"/>
  <c r="B2247" i="19"/>
  <c r="D2211" i="19"/>
  <c r="D2073" i="19"/>
  <c r="B2203" i="19"/>
  <c r="B2225" i="19"/>
  <c r="D2188" i="19"/>
  <c r="B2170" i="19"/>
  <c r="D2119" i="19"/>
  <c r="A2270" i="19"/>
  <c r="B2148" i="19"/>
  <c r="B2214" i="19"/>
  <c r="D1981" i="19"/>
  <c r="B2181" i="19"/>
  <c r="D2004" i="19"/>
  <c r="D2142" i="19"/>
  <c r="D2165" i="19"/>
  <c r="D2234" i="19"/>
  <c r="B2236" i="19"/>
  <c r="D2027" i="19"/>
  <c r="B2159" i="19"/>
  <c r="D2050" i="19"/>
  <c r="B2192" i="19"/>
  <c r="B2137" i="19"/>
  <c r="E2247" i="19" l="1"/>
  <c r="E2170" i="19"/>
  <c r="E2225" i="19"/>
  <c r="E2137" i="19"/>
  <c r="E2192" i="19"/>
  <c r="E2181" i="19"/>
  <c r="E2203" i="19"/>
  <c r="E2214" i="19"/>
  <c r="E2159" i="19"/>
  <c r="E2236" i="19"/>
  <c r="E2148" i="19"/>
  <c r="B2215" i="19"/>
  <c r="B2193" i="19"/>
  <c r="D2039" i="19"/>
  <c r="D2154" i="19"/>
  <c r="B2171" i="19"/>
  <c r="D2085" i="19"/>
  <c r="B2237" i="19"/>
  <c r="D2016" i="19"/>
  <c r="B2149" i="19"/>
  <c r="D2200" i="19"/>
  <c r="D2223" i="19"/>
  <c r="D2062" i="19"/>
  <c r="B2259" i="19"/>
  <c r="D2246" i="19"/>
  <c r="B2182" i="19"/>
  <c r="A2282" i="19"/>
  <c r="B2226" i="19"/>
  <c r="B2248" i="19"/>
  <c r="B2160" i="19"/>
  <c r="D2177" i="19"/>
  <c r="D1993" i="19"/>
  <c r="D2131" i="19"/>
  <c r="B2204" i="19"/>
  <c r="D2108" i="19"/>
  <c r="E2248" i="19" l="1"/>
  <c r="E2237" i="19"/>
  <c r="E2226" i="19"/>
  <c r="E2149" i="19"/>
  <c r="E2215" i="19"/>
  <c r="E2259" i="19"/>
  <c r="E2171" i="19"/>
  <c r="E2193" i="19"/>
  <c r="E2204" i="19"/>
  <c r="E2182" i="19"/>
  <c r="E2160" i="19"/>
  <c r="A2294" i="19"/>
  <c r="D2166" i="19"/>
  <c r="B2238" i="19"/>
  <c r="B2205" i="19"/>
  <c r="B2161" i="19"/>
  <c r="B2183" i="19"/>
  <c r="D2235" i="19"/>
  <c r="D2051" i="19"/>
  <c r="D2120" i="19"/>
  <c r="D2074" i="19"/>
  <c r="D2143" i="19"/>
  <c r="B2249" i="19"/>
  <c r="D2258" i="19"/>
  <c r="D2212" i="19"/>
  <c r="D2097" i="19"/>
  <c r="B2194" i="19"/>
  <c r="B2260" i="19"/>
  <c r="B2172" i="19"/>
  <c r="D2189" i="19"/>
  <c r="D2028" i="19"/>
  <c r="D2005" i="19"/>
  <c r="B2227" i="19"/>
  <c r="B2216" i="19"/>
  <c r="B2271" i="19"/>
  <c r="E2172" i="19" l="1"/>
  <c r="E2260" i="19"/>
  <c r="E2271" i="19"/>
  <c r="E2194" i="19"/>
  <c r="E2216" i="19"/>
  <c r="E2183" i="19"/>
  <c r="E2161" i="19"/>
  <c r="E2249" i="19"/>
  <c r="E2227" i="19"/>
  <c r="E2205" i="19"/>
  <c r="E2238" i="19"/>
  <c r="B2250" i="19"/>
  <c r="D2063" i="19"/>
  <c r="B2206" i="19"/>
  <c r="D2201" i="19"/>
  <c r="D2109" i="19"/>
  <c r="D2155" i="19"/>
  <c r="D2247" i="19"/>
  <c r="B2239" i="19"/>
  <c r="B2217" i="19"/>
  <c r="B2228" i="19"/>
  <c r="B2195" i="19"/>
  <c r="D2224" i="19"/>
  <c r="D2086" i="19"/>
  <c r="B2184" i="19"/>
  <c r="D2178" i="19"/>
  <c r="B2272" i="19"/>
  <c r="D2040" i="19"/>
  <c r="B2173" i="19"/>
  <c r="D2017" i="19"/>
  <c r="A2306" i="19"/>
  <c r="B2261" i="19"/>
  <c r="D2270" i="19"/>
  <c r="D2132" i="19"/>
  <c r="B2283" i="19"/>
  <c r="E2228" i="19" l="1"/>
  <c r="E2217" i="19"/>
  <c r="E2250" i="19"/>
  <c r="E2272" i="19"/>
  <c r="E2239" i="19"/>
  <c r="E2184" i="19"/>
  <c r="E2195" i="19"/>
  <c r="E2206" i="19"/>
  <c r="E2173" i="19"/>
  <c r="E2283" i="19"/>
  <c r="E2261" i="19"/>
  <c r="B2273" i="19"/>
  <c r="D2236" i="19"/>
  <c r="D2213" i="19"/>
  <c r="A2318" i="19"/>
  <c r="D2144" i="19"/>
  <c r="D2029" i="19"/>
  <c r="D2190" i="19"/>
  <c r="B2196" i="19"/>
  <c r="D2259" i="19"/>
  <c r="B2207" i="19"/>
  <c r="B2295" i="19"/>
  <c r="D2282" i="19"/>
  <c r="B2185" i="19"/>
  <c r="B2229" i="19"/>
  <c r="D2167" i="19"/>
  <c r="D2075" i="19"/>
  <c r="B2284" i="19"/>
  <c r="B2240" i="19"/>
  <c r="B2262" i="19"/>
  <c r="D2052" i="19"/>
  <c r="D2098" i="19"/>
  <c r="B2218" i="19"/>
  <c r="D2121" i="19"/>
  <c r="B2251" i="19"/>
  <c r="E2218" i="19" l="1"/>
  <c r="E2229" i="19"/>
  <c r="E2185" i="19"/>
  <c r="E2262" i="19"/>
  <c r="E2295" i="19"/>
  <c r="E2240" i="19"/>
  <c r="E2284" i="19"/>
  <c r="E2196" i="19"/>
  <c r="E2207" i="19"/>
  <c r="E2273" i="19"/>
  <c r="E2251" i="19"/>
  <c r="B2197" i="19"/>
  <c r="A2330" i="19"/>
  <c r="D2087" i="19"/>
  <c r="D2294" i="19"/>
  <c r="B2307" i="19"/>
  <c r="D2133" i="19"/>
  <c r="B2263" i="19"/>
  <c r="B2219" i="19"/>
  <c r="D2179" i="19"/>
  <c r="B2296" i="19"/>
  <c r="D2202" i="19"/>
  <c r="D2225" i="19"/>
  <c r="B2241" i="19"/>
  <c r="B2230" i="19"/>
  <c r="B2208" i="19"/>
  <c r="D2041" i="19"/>
  <c r="D2248" i="19"/>
  <c r="B2252" i="19"/>
  <c r="D2064" i="19"/>
  <c r="D2110" i="19"/>
  <c r="B2285" i="19"/>
  <c r="D2271" i="19"/>
  <c r="D2156" i="19"/>
  <c r="B2274" i="19"/>
  <c r="E2252" i="19" l="1"/>
  <c r="E2296" i="19"/>
  <c r="E2197" i="19"/>
  <c r="E2208" i="19"/>
  <c r="E2263" i="19"/>
  <c r="E2230" i="19"/>
  <c r="E2285" i="19"/>
  <c r="E2241" i="19"/>
  <c r="E2274" i="19"/>
  <c r="E2219" i="19"/>
  <c r="E2307" i="19"/>
  <c r="D2122" i="19"/>
  <c r="D2053" i="19"/>
  <c r="D2237" i="19"/>
  <c r="B2220" i="19"/>
  <c r="D2306" i="19"/>
  <c r="B2275" i="19"/>
  <c r="D2168" i="19"/>
  <c r="B2264" i="19"/>
  <c r="D2076" i="19"/>
  <c r="B2209" i="19"/>
  <c r="D2214" i="19"/>
  <c r="D2099" i="19"/>
  <c r="D2283" i="19"/>
  <c r="B2319" i="19"/>
  <c r="B2253" i="19"/>
  <c r="B2231" i="19"/>
  <c r="B2297" i="19"/>
  <c r="D2145" i="19"/>
  <c r="A2342" i="19"/>
  <c r="B2242" i="19"/>
  <c r="B2286" i="19"/>
  <c r="D2260" i="19"/>
  <c r="D2191" i="19"/>
  <c r="B2308" i="19"/>
  <c r="E2308" i="19" l="1"/>
  <c r="E2209" i="19"/>
  <c r="E2319" i="19"/>
  <c r="E2275" i="19"/>
  <c r="E2286" i="19"/>
  <c r="E2231" i="19"/>
  <c r="E2264" i="19"/>
  <c r="E2297" i="19"/>
  <c r="E2253" i="19"/>
  <c r="E2242" i="19"/>
  <c r="E2220" i="19"/>
  <c r="B2309" i="19"/>
  <c r="B2243" i="19"/>
  <c r="B2232" i="19"/>
  <c r="D2111" i="19"/>
  <c r="B2265" i="19"/>
  <c r="B2331" i="19"/>
  <c r="D2203" i="19"/>
  <c r="A2354" i="19"/>
  <c r="B2254" i="19"/>
  <c r="D2226" i="19"/>
  <c r="D2180" i="19"/>
  <c r="D2249" i="19"/>
  <c r="D2272" i="19"/>
  <c r="D2157" i="19"/>
  <c r="B2320" i="19"/>
  <c r="B2276" i="19"/>
  <c r="D2065" i="19"/>
  <c r="B2221" i="19"/>
  <c r="B2287" i="19"/>
  <c r="B2298" i="19"/>
  <c r="D2295" i="19"/>
  <c r="D2088" i="19"/>
  <c r="D2318" i="19"/>
  <c r="D2134" i="19"/>
  <c r="E2265" i="19" l="1"/>
  <c r="E2298" i="19"/>
  <c r="E2221" i="19"/>
  <c r="E2254" i="19"/>
  <c r="E2309" i="19"/>
  <c r="E2276" i="19"/>
  <c r="E2243" i="19"/>
  <c r="E2320" i="19"/>
  <c r="E2331" i="19"/>
  <c r="E2287" i="19"/>
  <c r="E2232" i="19"/>
  <c r="D2146" i="19"/>
  <c r="B2277" i="19"/>
  <c r="D2261" i="19"/>
  <c r="A2366" i="19"/>
  <c r="D2123" i="19"/>
  <c r="D2330" i="19"/>
  <c r="B2288" i="19"/>
  <c r="B2343" i="19"/>
  <c r="B2321" i="19"/>
  <c r="D2192" i="19"/>
  <c r="D2215" i="19"/>
  <c r="B2233" i="19"/>
  <c r="D2100" i="19"/>
  <c r="B2332" i="19"/>
  <c r="B2244" i="19"/>
  <c r="D2169" i="19"/>
  <c r="D2238" i="19"/>
  <c r="D2307" i="19"/>
  <c r="D2077" i="19"/>
  <c r="B2266" i="19"/>
  <c r="B2299" i="19"/>
  <c r="D2284" i="19"/>
  <c r="B2255" i="19"/>
  <c r="B2310" i="19"/>
  <c r="E2310" i="19" l="1"/>
  <c r="E2321" i="19"/>
  <c r="E2343" i="19"/>
  <c r="E2255" i="19"/>
  <c r="E2288" i="19"/>
  <c r="E2332" i="19"/>
  <c r="E2277" i="19"/>
  <c r="E2244" i="19"/>
  <c r="E2299" i="19"/>
  <c r="E2266" i="19"/>
  <c r="E2233" i="19"/>
  <c r="B2344" i="19"/>
  <c r="A2378" i="19"/>
  <c r="B2256" i="19"/>
  <c r="D2089" i="19"/>
  <c r="B2245" i="19"/>
  <c r="B2289" i="19"/>
  <c r="D2181" i="19"/>
  <c r="D2227" i="19"/>
  <c r="D2273" i="19"/>
  <c r="D2296" i="19"/>
  <c r="D2319" i="19"/>
  <c r="B2333" i="19"/>
  <c r="B2267" i="19"/>
  <c r="D2204" i="19"/>
  <c r="D2342" i="19"/>
  <c r="B2278" i="19"/>
  <c r="D2250" i="19"/>
  <c r="B2355" i="19"/>
  <c r="B2300" i="19"/>
  <c r="B2311" i="19"/>
  <c r="D2112" i="19"/>
  <c r="B2322" i="19"/>
  <c r="D2135" i="19"/>
  <c r="D2158" i="19"/>
  <c r="E2322" i="19" l="1"/>
  <c r="E2289" i="19"/>
  <c r="E2245" i="19"/>
  <c r="E2355" i="19"/>
  <c r="E2344" i="19"/>
  <c r="E2278" i="19"/>
  <c r="E2267" i="19"/>
  <c r="E2311" i="19"/>
  <c r="E2333" i="19"/>
  <c r="E2300" i="19"/>
  <c r="E2256" i="19"/>
  <c r="D2170" i="19"/>
  <c r="B2312" i="19"/>
  <c r="D2239" i="19"/>
  <c r="D2101" i="19"/>
  <c r="D2147" i="19"/>
  <c r="B2301" i="19"/>
  <c r="D2354" i="19"/>
  <c r="D2331" i="19"/>
  <c r="D2193" i="19"/>
  <c r="B2257" i="19"/>
  <c r="B2356" i="19"/>
  <c r="B2367" i="19"/>
  <c r="B2279" i="19"/>
  <c r="B2323" i="19"/>
  <c r="D2216" i="19"/>
  <c r="D2308" i="19"/>
  <c r="B2290" i="19"/>
  <c r="A2390" i="19"/>
  <c r="B2268" i="19"/>
  <c r="D2124" i="19"/>
  <c r="D2262" i="19"/>
  <c r="D2285" i="19"/>
  <c r="B2345" i="19"/>
  <c r="B2334" i="19"/>
  <c r="E2301" i="19" l="1"/>
  <c r="E2279" i="19"/>
  <c r="E2367" i="19"/>
  <c r="E2268" i="19"/>
  <c r="E2312" i="19"/>
  <c r="E2290" i="19"/>
  <c r="E2334" i="19"/>
  <c r="E2323" i="19"/>
  <c r="E2356" i="19"/>
  <c r="E2257" i="19"/>
  <c r="E2345" i="19"/>
  <c r="D2320" i="19"/>
  <c r="B2368" i="19"/>
  <c r="D2343" i="19"/>
  <c r="D2113" i="19"/>
  <c r="B2335" i="19"/>
  <c r="B2269" i="19"/>
  <c r="D2228" i="19"/>
  <c r="B2357" i="19"/>
  <c r="D2366" i="19"/>
  <c r="D2251" i="19"/>
  <c r="D2297" i="19"/>
  <c r="A2402" i="19"/>
  <c r="B2313" i="19"/>
  <c r="B2379" i="19"/>
  <c r="B2324" i="19"/>
  <c r="B2302" i="19"/>
  <c r="D2274" i="19"/>
  <c r="D2136" i="19"/>
  <c r="B2346" i="19"/>
  <c r="B2291" i="19"/>
  <c r="B2280" i="19"/>
  <c r="D2205" i="19"/>
  <c r="D2159" i="19"/>
  <c r="D2182" i="19"/>
  <c r="E2335" i="19" l="1"/>
  <c r="E2379" i="19"/>
  <c r="E2269" i="19"/>
  <c r="E2280" i="19"/>
  <c r="E2313" i="19"/>
  <c r="E2368" i="19"/>
  <c r="E2302" i="19"/>
  <c r="E2357" i="19"/>
  <c r="E2324" i="19"/>
  <c r="E2291" i="19"/>
  <c r="E2346" i="19"/>
  <c r="A2414" i="19"/>
  <c r="D2125" i="19"/>
  <c r="D2171" i="19"/>
  <c r="B2347" i="19"/>
  <c r="B2325" i="19"/>
  <c r="D2309" i="19"/>
  <c r="D2240" i="19"/>
  <c r="D2355" i="19"/>
  <c r="B2391" i="19"/>
  <c r="D2217" i="19"/>
  <c r="D2148" i="19"/>
  <c r="B2292" i="19"/>
  <c r="B2380" i="19"/>
  <c r="D2263" i="19"/>
  <c r="B2369" i="19"/>
  <c r="D2194" i="19"/>
  <c r="B2358" i="19"/>
  <c r="B2281" i="19"/>
  <c r="D2286" i="19"/>
  <c r="B2336" i="19"/>
  <c r="B2303" i="19"/>
  <c r="B2314" i="19"/>
  <c r="D2378" i="19"/>
  <c r="D2332" i="19"/>
  <c r="E2314" i="19" l="1"/>
  <c r="E2281" i="19"/>
  <c r="E2369" i="19"/>
  <c r="E2303" i="19"/>
  <c r="E2380" i="19"/>
  <c r="E2325" i="19"/>
  <c r="E2358" i="19"/>
  <c r="E2391" i="19"/>
  <c r="E2336" i="19"/>
  <c r="E2292" i="19"/>
  <c r="E2347" i="19"/>
  <c r="D2367" i="19"/>
  <c r="B2348" i="19"/>
  <c r="D2298" i="19"/>
  <c r="B2315" i="19"/>
  <c r="D2160" i="19"/>
  <c r="D2252" i="19"/>
  <c r="D2183" i="19"/>
  <c r="B2370" i="19"/>
  <c r="D2275" i="19"/>
  <c r="B2381" i="19"/>
  <c r="D2229" i="19"/>
  <c r="D2321" i="19"/>
  <c r="D2137" i="19"/>
  <c r="D2344" i="19"/>
  <c r="D2206" i="19"/>
  <c r="B2304" i="19"/>
  <c r="B2359" i="19"/>
  <c r="A2426" i="19"/>
  <c r="B2337" i="19"/>
  <c r="D2390" i="19"/>
  <c r="B2293" i="19"/>
  <c r="B2392" i="19"/>
  <c r="B2326" i="19"/>
  <c r="B2403" i="19"/>
  <c r="E2392" i="19" l="1"/>
  <c r="E2381" i="19"/>
  <c r="E2348" i="19"/>
  <c r="E2359" i="19"/>
  <c r="E2326" i="19"/>
  <c r="E2293" i="19"/>
  <c r="E2403" i="19"/>
  <c r="E2304" i="19"/>
  <c r="E2370" i="19"/>
  <c r="E2315" i="19"/>
  <c r="E2337" i="19"/>
  <c r="B2404" i="19"/>
  <c r="D2402" i="19"/>
  <c r="B2305" i="19"/>
  <c r="D2333" i="19"/>
  <c r="B2371" i="19"/>
  <c r="B2316" i="19"/>
  <c r="D2218" i="19"/>
  <c r="D2241" i="19"/>
  <c r="D2195" i="19"/>
  <c r="D2310" i="19"/>
  <c r="B2327" i="19"/>
  <c r="B2393" i="19"/>
  <c r="B2415" i="19"/>
  <c r="B2338" i="19"/>
  <c r="A2438" i="19"/>
  <c r="D2356" i="19"/>
  <c r="B2382" i="19"/>
  <c r="D2264" i="19"/>
  <c r="B2349" i="19"/>
  <c r="B2360" i="19"/>
  <c r="D2149" i="19"/>
  <c r="D2287" i="19"/>
  <c r="D2172" i="19"/>
  <c r="D2379" i="19"/>
  <c r="E2338" i="19" l="1"/>
  <c r="E2316" i="19"/>
  <c r="E2382" i="19"/>
  <c r="E2404" i="19"/>
  <c r="E2415" i="19"/>
  <c r="E2371" i="19"/>
  <c r="E2360" i="19"/>
  <c r="E2393" i="19"/>
  <c r="E2349" i="19"/>
  <c r="E2327" i="19"/>
  <c r="E2305" i="19"/>
  <c r="B2361" i="19"/>
  <c r="D2368" i="19"/>
  <c r="B2394" i="19"/>
  <c r="D2253" i="19"/>
  <c r="D2345" i="19"/>
  <c r="D2184" i="19"/>
  <c r="B2427" i="19"/>
  <c r="B2350" i="19"/>
  <c r="A2450" i="19"/>
  <c r="B2328" i="19"/>
  <c r="D2230" i="19"/>
  <c r="D2299" i="19"/>
  <c r="B2317" i="19"/>
  <c r="D2276" i="19"/>
  <c r="B2339" i="19"/>
  <c r="D2322" i="19"/>
  <c r="D2414" i="19"/>
  <c r="D2391" i="19"/>
  <c r="D2161" i="19"/>
  <c r="B2383" i="19"/>
  <c r="B2405" i="19"/>
  <c r="B2416" i="19"/>
  <c r="D2207" i="19"/>
  <c r="B2372" i="19"/>
  <c r="E2427" i="19" l="1"/>
  <c r="E2328" i="19"/>
  <c r="E2361" i="19"/>
  <c r="E2372" i="19"/>
  <c r="E2350" i="19"/>
  <c r="E2339" i="19"/>
  <c r="E2416" i="19"/>
  <c r="E2405" i="19"/>
  <c r="E2317" i="19"/>
  <c r="E2383" i="19"/>
  <c r="E2394" i="19"/>
  <c r="B2373" i="19"/>
  <c r="B2384" i="19"/>
  <c r="D2334" i="19"/>
  <c r="D2311" i="19"/>
  <c r="B2340" i="19"/>
  <c r="B2351" i="19"/>
  <c r="D2265" i="19"/>
  <c r="D2219" i="19"/>
  <c r="D2173" i="19"/>
  <c r="B2428" i="19"/>
  <c r="D2242" i="19"/>
  <c r="B2395" i="19"/>
  <c r="B2417" i="19"/>
  <c r="D2403" i="19"/>
  <c r="D2288" i="19"/>
  <c r="B2329" i="19"/>
  <c r="D2196" i="19"/>
  <c r="D2380" i="19"/>
  <c r="B2406" i="19"/>
  <c r="D2426" i="19"/>
  <c r="B2439" i="19"/>
  <c r="B2362" i="19"/>
  <c r="A2462" i="19"/>
  <c r="D2357" i="19"/>
  <c r="E2439" i="19" l="1"/>
  <c r="E2428" i="19"/>
  <c r="E2384" i="19"/>
  <c r="E2362" i="19"/>
  <c r="E2417" i="19"/>
  <c r="E2395" i="19"/>
  <c r="E2373" i="19"/>
  <c r="E2329" i="19"/>
  <c r="E2351" i="19"/>
  <c r="E2340" i="19"/>
  <c r="E2406" i="19"/>
  <c r="D2369" i="19"/>
  <c r="B2451" i="19"/>
  <c r="D2438" i="19"/>
  <c r="B2396" i="19"/>
  <c r="D2231" i="19"/>
  <c r="D2323" i="19"/>
  <c r="B2407" i="19"/>
  <c r="D2300" i="19"/>
  <c r="D2254" i="19"/>
  <c r="D2277" i="19"/>
  <c r="D2346" i="19"/>
  <c r="B2385" i="19"/>
  <c r="B2363" i="19"/>
  <c r="D2392" i="19"/>
  <c r="D2415" i="19"/>
  <c r="B2429" i="19"/>
  <c r="B2352" i="19"/>
  <c r="B2440" i="19"/>
  <c r="A2474" i="19"/>
  <c r="D2208" i="19"/>
  <c r="B2418" i="19"/>
  <c r="D2185" i="19"/>
  <c r="B2341" i="19"/>
  <c r="B2374" i="19"/>
  <c r="E2352" i="19" l="1"/>
  <c r="E2451" i="19"/>
  <c r="E2374" i="19"/>
  <c r="E2429" i="19"/>
  <c r="E2440" i="19"/>
  <c r="E2341" i="19"/>
  <c r="E2407" i="19"/>
  <c r="E2418" i="19"/>
  <c r="E2363" i="19"/>
  <c r="E2385" i="19"/>
  <c r="E2396" i="19"/>
  <c r="B2375" i="19"/>
  <c r="D2220" i="19"/>
  <c r="B2386" i="19"/>
  <c r="D2312" i="19"/>
  <c r="B2397" i="19"/>
  <c r="B2463" i="19"/>
  <c r="A2486" i="19"/>
  <c r="D2427" i="19"/>
  <c r="D2358" i="19"/>
  <c r="B2408" i="19"/>
  <c r="D2450" i="19"/>
  <c r="D2197" i="19"/>
  <c r="B2441" i="19"/>
  <c r="D2404" i="19"/>
  <c r="D2289" i="19"/>
  <c r="D2335" i="19"/>
  <c r="B2452" i="19"/>
  <c r="B2364" i="19"/>
  <c r="B2419" i="19"/>
  <c r="B2353" i="19"/>
  <c r="D2266" i="19"/>
  <c r="D2243" i="19"/>
  <c r="B2430" i="19"/>
  <c r="D2381" i="19"/>
  <c r="E2364" i="19" l="1"/>
  <c r="E2408" i="19"/>
  <c r="E2463" i="19"/>
  <c r="E2452" i="19"/>
  <c r="E2353" i="19"/>
  <c r="E2375" i="19"/>
  <c r="E2430" i="19"/>
  <c r="E2441" i="19"/>
  <c r="E2397" i="19"/>
  <c r="E2419" i="19"/>
  <c r="E2386" i="19"/>
  <c r="D2393" i="19"/>
  <c r="D2347" i="19"/>
  <c r="D2209" i="19"/>
  <c r="D2439" i="19"/>
  <c r="B2475" i="19"/>
  <c r="D2324" i="19"/>
  <c r="B2431" i="19"/>
  <c r="B2420" i="19"/>
  <c r="D2301" i="19"/>
  <c r="D2462" i="19"/>
  <c r="A2498" i="19"/>
  <c r="B2387" i="19"/>
  <c r="B2409" i="19"/>
  <c r="D2255" i="19"/>
  <c r="B2365" i="19"/>
  <c r="D2416" i="19"/>
  <c r="B2464" i="19"/>
  <c r="D2232" i="19"/>
  <c r="D2278" i="19"/>
  <c r="B2453" i="19"/>
  <c r="B2442" i="19"/>
  <c r="D2370" i="19"/>
  <c r="B2398" i="19"/>
  <c r="B2376" i="19"/>
  <c r="E2376" i="19" l="1"/>
  <c r="E2420" i="19"/>
  <c r="E2398" i="19"/>
  <c r="E2431" i="19"/>
  <c r="E2464" i="19"/>
  <c r="E2442" i="19"/>
  <c r="E2409" i="19"/>
  <c r="E2475" i="19"/>
  <c r="E2453" i="19"/>
  <c r="E2365" i="19"/>
  <c r="E2387" i="19"/>
  <c r="B2377" i="19"/>
  <c r="D2428" i="19"/>
  <c r="B2388" i="19"/>
  <c r="B2421" i="19"/>
  <c r="D2451" i="19"/>
  <c r="B2487" i="19"/>
  <c r="B2432" i="19"/>
  <c r="B2399" i="19"/>
  <c r="D2290" i="19"/>
  <c r="A2510" i="19"/>
  <c r="D2221" i="19"/>
  <c r="D2382" i="19"/>
  <c r="D2244" i="19"/>
  <c r="D2267" i="19"/>
  <c r="D2474" i="19"/>
  <c r="D2336" i="19"/>
  <c r="D2359" i="19"/>
  <c r="B2443" i="19"/>
  <c r="B2465" i="19"/>
  <c r="B2410" i="19"/>
  <c r="D2313" i="19"/>
  <c r="B2476" i="19"/>
  <c r="B2454" i="19"/>
  <c r="D2405" i="19"/>
  <c r="E2377" i="19" l="1"/>
  <c r="E2443" i="19"/>
  <c r="E2454" i="19"/>
  <c r="E2432" i="19"/>
  <c r="E2399" i="19"/>
  <c r="E2476" i="19"/>
  <c r="E2487" i="19"/>
  <c r="E2410" i="19"/>
  <c r="E2421" i="19"/>
  <c r="E2465" i="19"/>
  <c r="E2388" i="19"/>
  <c r="B2411" i="19"/>
  <c r="D2417" i="19"/>
  <c r="D2348" i="19"/>
  <c r="D2394" i="19"/>
  <c r="B2400" i="19"/>
  <c r="B2422" i="19"/>
  <c r="B2455" i="19"/>
  <c r="B2466" i="19"/>
  <c r="D2486" i="19"/>
  <c r="D2233" i="19"/>
  <c r="B2433" i="19"/>
  <c r="B2389" i="19"/>
  <c r="B2477" i="19"/>
  <c r="B2499" i="19"/>
  <c r="B2444" i="19"/>
  <c r="D2279" i="19"/>
  <c r="A2522" i="19"/>
  <c r="B2488" i="19"/>
  <c r="D2440" i="19"/>
  <c r="D2325" i="19"/>
  <c r="D2371" i="19"/>
  <c r="D2256" i="19"/>
  <c r="D2302" i="19"/>
  <c r="D2463" i="19"/>
  <c r="E2466" i="19" l="1"/>
  <c r="E2444" i="19"/>
  <c r="E2455" i="19"/>
  <c r="E2499" i="19"/>
  <c r="E2422" i="19"/>
  <c r="E2488" i="19"/>
  <c r="E2411" i="19"/>
  <c r="E2477" i="19"/>
  <c r="E2400" i="19"/>
  <c r="E2389" i="19"/>
  <c r="E2433" i="19"/>
  <c r="D2475" i="19"/>
  <c r="D2337" i="19"/>
  <c r="D2291" i="19"/>
  <c r="B2467" i="19"/>
  <c r="D2406" i="19"/>
  <c r="B2434" i="19"/>
  <c r="B2456" i="19"/>
  <c r="D2314" i="19"/>
  <c r="D2452" i="19"/>
  <c r="B2445" i="19"/>
  <c r="D2360" i="19"/>
  <c r="D2268" i="19"/>
  <c r="B2489" i="19"/>
  <c r="B2500" i="19"/>
  <c r="D2245" i="19"/>
  <c r="B2423" i="19"/>
  <c r="D2429" i="19"/>
  <c r="B2511" i="19"/>
  <c r="D2383" i="19"/>
  <c r="A2534" i="19"/>
  <c r="B2478" i="19"/>
  <c r="D2498" i="19"/>
  <c r="B2401" i="19"/>
  <c r="B2412" i="19"/>
  <c r="E2456" i="19" l="1"/>
  <c r="E2511" i="19"/>
  <c r="E2445" i="19"/>
  <c r="E2412" i="19"/>
  <c r="E2423" i="19"/>
  <c r="E2401" i="19"/>
  <c r="E2500" i="19"/>
  <c r="E2434" i="19"/>
  <c r="E2478" i="19"/>
  <c r="E2489" i="19"/>
  <c r="E2467" i="19"/>
  <c r="A2546" i="19"/>
  <c r="B2424" i="19"/>
  <c r="D2280" i="19"/>
  <c r="D2326" i="19"/>
  <c r="B2468" i="19"/>
  <c r="D2395" i="19"/>
  <c r="D2257" i="19"/>
  <c r="D2372" i="19"/>
  <c r="B2457" i="19"/>
  <c r="B2501" i="19"/>
  <c r="D2303" i="19"/>
  <c r="D2510" i="19"/>
  <c r="B2512" i="19"/>
  <c r="B2446" i="19"/>
  <c r="B2435" i="19"/>
  <c r="B2479" i="19"/>
  <c r="D2349" i="19"/>
  <c r="D2441" i="19"/>
  <c r="B2490" i="19"/>
  <c r="D2464" i="19"/>
  <c r="D2418" i="19"/>
  <c r="B2413" i="19"/>
  <c r="B2523" i="19"/>
  <c r="D2487" i="19"/>
  <c r="E2413" i="19" l="1"/>
  <c r="E2501" i="19"/>
  <c r="E2424" i="19"/>
  <c r="E2457" i="19"/>
  <c r="E2523" i="19"/>
  <c r="E2479" i="19"/>
  <c r="E2435" i="19"/>
  <c r="E2446" i="19"/>
  <c r="E2512" i="19"/>
  <c r="E2468" i="19"/>
  <c r="E2490" i="19"/>
  <c r="D2499" i="19"/>
  <c r="D2476" i="19"/>
  <c r="B2480" i="19"/>
  <c r="D2522" i="19"/>
  <c r="D2384" i="19"/>
  <c r="B2524" i="19"/>
  <c r="B2436" i="19"/>
  <c r="D2338" i="19"/>
  <c r="B2491" i="19"/>
  <c r="D2315" i="19"/>
  <c r="D2269" i="19"/>
  <c r="D2292" i="19"/>
  <c r="D2453" i="19"/>
  <c r="B2447" i="19"/>
  <c r="B2502" i="19"/>
  <c r="D2407" i="19"/>
  <c r="B2458" i="19"/>
  <c r="B2425" i="19"/>
  <c r="D2430" i="19"/>
  <c r="D2361" i="19"/>
  <c r="B2513" i="19"/>
  <c r="A2558" i="19"/>
  <c r="B2469" i="19"/>
  <c r="B2535" i="19"/>
  <c r="E2458" i="19" l="1"/>
  <c r="E2469" i="19"/>
  <c r="E2502" i="19"/>
  <c r="E2436" i="19"/>
  <c r="E2425" i="19"/>
  <c r="E2491" i="19"/>
  <c r="E2535" i="19"/>
  <c r="E2447" i="19"/>
  <c r="E2524" i="19"/>
  <c r="E2513" i="19"/>
  <c r="E2480" i="19"/>
  <c r="B2536" i="19"/>
  <c r="D2373" i="19"/>
  <c r="D2419" i="19"/>
  <c r="B2503" i="19"/>
  <c r="D2304" i="19"/>
  <c r="D2350" i="19"/>
  <c r="D2534" i="19"/>
  <c r="B2470" i="19"/>
  <c r="D2442" i="19"/>
  <c r="B2481" i="19"/>
  <c r="B2547" i="19"/>
  <c r="D2281" i="19"/>
  <c r="B2437" i="19"/>
  <c r="A2570" i="19"/>
  <c r="B2448" i="19"/>
  <c r="B2525" i="19"/>
  <c r="D2327" i="19"/>
  <c r="D2488" i="19"/>
  <c r="B2514" i="19"/>
  <c r="B2459" i="19"/>
  <c r="D2465" i="19"/>
  <c r="B2492" i="19"/>
  <c r="D2396" i="19"/>
  <c r="D2511" i="19"/>
  <c r="E2481" i="19" l="1"/>
  <c r="E2525" i="19"/>
  <c r="E2470" i="19"/>
  <c r="E2536" i="19"/>
  <c r="E2448" i="19"/>
  <c r="E2492" i="19"/>
  <c r="E2437" i="19"/>
  <c r="E2459" i="19"/>
  <c r="E2503" i="19"/>
  <c r="E2514" i="19"/>
  <c r="E2547" i="19"/>
  <c r="D2523" i="19"/>
  <c r="D2293" i="19"/>
  <c r="B2471" i="19"/>
  <c r="B2504" i="19"/>
  <c r="D2408" i="19"/>
  <c r="B2515" i="19"/>
  <c r="B2449" i="19"/>
  <c r="B2548" i="19"/>
  <c r="D2546" i="19"/>
  <c r="D2431" i="19"/>
  <c r="D2500" i="19"/>
  <c r="B2559" i="19"/>
  <c r="A2582" i="19"/>
  <c r="B2482" i="19"/>
  <c r="D2362" i="19"/>
  <c r="D2385" i="19"/>
  <c r="D2477" i="19"/>
  <c r="D2339" i="19"/>
  <c r="B2493" i="19"/>
  <c r="B2460" i="19"/>
  <c r="B2526" i="19"/>
  <c r="D2454" i="19"/>
  <c r="D2316" i="19"/>
  <c r="B2537" i="19"/>
  <c r="E2449" i="19" l="1"/>
  <c r="E2482" i="19"/>
  <c r="E2537" i="19"/>
  <c r="E2548" i="19"/>
  <c r="E2515" i="19"/>
  <c r="E2526" i="19"/>
  <c r="E2460" i="19"/>
  <c r="E2559" i="19"/>
  <c r="E2504" i="19"/>
  <c r="E2493" i="19"/>
  <c r="E2471" i="19"/>
  <c r="B2538" i="19"/>
  <c r="B2461" i="19"/>
  <c r="B2505" i="19"/>
  <c r="D2397" i="19"/>
  <c r="B2560" i="19"/>
  <c r="B2549" i="19"/>
  <c r="D2328" i="19"/>
  <c r="B2494" i="19"/>
  <c r="D2374" i="19"/>
  <c r="D2512" i="19"/>
  <c r="B2472" i="19"/>
  <c r="D2466" i="19"/>
  <c r="B2483" i="19"/>
  <c r="B2527" i="19"/>
  <c r="D2351" i="19"/>
  <c r="D2443" i="19"/>
  <c r="B2516" i="19"/>
  <c r="D2305" i="19"/>
  <c r="B2571" i="19"/>
  <c r="D2489" i="19"/>
  <c r="A2594" i="19"/>
  <c r="D2558" i="19"/>
  <c r="D2420" i="19"/>
  <c r="D2535" i="19"/>
  <c r="E2461" i="19" l="1"/>
  <c r="E2516" i="19"/>
  <c r="E2538" i="19"/>
  <c r="E2549" i="19"/>
  <c r="E2483" i="19"/>
  <c r="E2494" i="19"/>
  <c r="E2527" i="19"/>
  <c r="E2560" i="19"/>
  <c r="E2571" i="19"/>
  <c r="E2472" i="19"/>
  <c r="E2505" i="19"/>
  <c r="B2572" i="19"/>
  <c r="B2495" i="19"/>
  <c r="D2409" i="19"/>
  <c r="D2547" i="19"/>
  <c r="D2432" i="19"/>
  <c r="D2363" i="19"/>
  <c r="B2473" i="19"/>
  <c r="B2528" i="19"/>
  <c r="D2340" i="19"/>
  <c r="B2506" i="19"/>
  <c r="D2570" i="19"/>
  <c r="D2317" i="19"/>
  <c r="B2583" i="19"/>
  <c r="D2524" i="19"/>
  <c r="B2550" i="19"/>
  <c r="D2478" i="19"/>
  <c r="A2606" i="19"/>
  <c r="B2517" i="19"/>
  <c r="B2484" i="19"/>
  <c r="B2539" i="19"/>
  <c r="D2501" i="19"/>
  <c r="D2455" i="19"/>
  <c r="D2386" i="19"/>
  <c r="B2561" i="19"/>
  <c r="E2550" i="19" l="1"/>
  <c r="E2473" i="19"/>
  <c r="E2517" i="19"/>
  <c r="E2506" i="19"/>
  <c r="E2495" i="19"/>
  <c r="E2572" i="19"/>
  <c r="E2583" i="19"/>
  <c r="E2561" i="19"/>
  <c r="E2528" i="19"/>
  <c r="E2539" i="19"/>
  <c r="E2484" i="19"/>
  <c r="B2562" i="19"/>
  <c r="B2529" i="19"/>
  <c r="B2540" i="19"/>
  <c r="D2490" i="19"/>
  <c r="B2485" i="19"/>
  <c r="D2329" i="19"/>
  <c r="D2559" i="19"/>
  <c r="D2398" i="19"/>
  <c r="B2551" i="19"/>
  <c r="D2582" i="19"/>
  <c r="D2421" i="19"/>
  <c r="D2467" i="19"/>
  <c r="B2518" i="19"/>
  <c r="D2536" i="19"/>
  <c r="B2507" i="19"/>
  <c r="A2618" i="19"/>
  <c r="D2375" i="19"/>
  <c r="B2496" i="19"/>
  <c r="D2513" i="19"/>
  <c r="B2595" i="19"/>
  <c r="B2584" i="19"/>
  <c r="D2352" i="19"/>
  <c r="D2444" i="19"/>
  <c r="B2573" i="19"/>
  <c r="E2496" i="19" l="1"/>
  <c r="E2551" i="19"/>
  <c r="E2562" i="19"/>
  <c r="E2573" i="19"/>
  <c r="E2507" i="19"/>
  <c r="E2529" i="19"/>
  <c r="E2584" i="19"/>
  <c r="E2518" i="19"/>
  <c r="E2485" i="19"/>
  <c r="E2595" i="19"/>
  <c r="E2540" i="19"/>
  <c r="B2596" i="19"/>
  <c r="A2630" i="19"/>
  <c r="D2479" i="19"/>
  <c r="D2410" i="19"/>
  <c r="D2502" i="19"/>
  <c r="D2456" i="19"/>
  <c r="D2525" i="19"/>
  <c r="B2508" i="19"/>
  <c r="D2433" i="19"/>
  <c r="B2541" i="19"/>
  <c r="D2571" i="19"/>
  <c r="D2364" i="19"/>
  <c r="B2497" i="19"/>
  <c r="D2548" i="19"/>
  <c r="B2530" i="19"/>
  <c r="D2594" i="19"/>
  <c r="D2341" i="19"/>
  <c r="B2585" i="19"/>
  <c r="D2387" i="19"/>
  <c r="B2519" i="19"/>
  <c r="B2552" i="19"/>
  <c r="B2574" i="19"/>
  <c r="B2607" i="19"/>
  <c r="B2563" i="19"/>
  <c r="E2596" i="19" l="1"/>
  <c r="E2585" i="19"/>
  <c r="E2563" i="19"/>
  <c r="E2508" i="19"/>
  <c r="E2607" i="19"/>
  <c r="E2530" i="19"/>
  <c r="E2574" i="19"/>
  <c r="E2552" i="19"/>
  <c r="E2497" i="19"/>
  <c r="E2541" i="19"/>
  <c r="E2519" i="19"/>
  <c r="B2564" i="19"/>
  <c r="B2509" i="19"/>
  <c r="B2520" i="19"/>
  <c r="D2606" i="19"/>
  <c r="D2376" i="19"/>
  <c r="D2422" i="19"/>
  <c r="B2531" i="19"/>
  <c r="B2608" i="19"/>
  <c r="D2399" i="19"/>
  <c r="D2583" i="19"/>
  <c r="D2537" i="19"/>
  <c r="D2491" i="19"/>
  <c r="B2586" i="19"/>
  <c r="B2619" i="19"/>
  <c r="B2575" i="19"/>
  <c r="D2560" i="19"/>
  <c r="B2542" i="19"/>
  <c r="D2468" i="19"/>
  <c r="A2642" i="19"/>
  <c r="B2597" i="19"/>
  <c r="B2553" i="19"/>
  <c r="D2353" i="19"/>
  <c r="D2445" i="19"/>
  <c r="D2514" i="19"/>
  <c r="E2531" i="19" l="1"/>
  <c r="E2619" i="19"/>
  <c r="E2509" i="19"/>
  <c r="E2542" i="19"/>
  <c r="E2564" i="19"/>
  <c r="E2575" i="19"/>
  <c r="E2608" i="19"/>
  <c r="E2553" i="19"/>
  <c r="E2586" i="19"/>
  <c r="E2597" i="19"/>
  <c r="E2520" i="19"/>
  <c r="D2526" i="19"/>
  <c r="B2598" i="19"/>
  <c r="D2572" i="19"/>
  <c r="D2503" i="19"/>
  <c r="B2609" i="19"/>
  <c r="D2618" i="19"/>
  <c r="B2631" i="19"/>
  <c r="B2576" i="19"/>
  <c r="B2532" i="19"/>
  <c r="D2457" i="19"/>
  <c r="A2654" i="19"/>
  <c r="D2549" i="19"/>
  <c r="B2521" i="19"/>
  <c r="D2365" i="19"/>
  <c r="D2480" i="19"/>
  <c r="B2620" i="19"/>
  <c r="D2595" i="19"/>
  <c r="D2434" i="19"/>
  <c r="B2554" i="19"/>
  <c r="B2543" i="19"/>
  <c r="B2587" i="19"/>
  <c r="D2411" i="19"/>
  <c r="D2388" i="19"/>
  <c r="B2565" i="19"/>
  <c r="E2587" i="19" l="1"/>
  <c r="E2609" i="19"/>
  <c r="E2532" i="19"/>
  <c r="E2598" i="19"/>
  <c r="E2565" i="19"/>
  <c r="E2620" i="19"/>
  <c r="E2576" i="19"/>
  <c r="E2631" i="19"/>
  <c r="E2521" i="19"/>
  <c r="E2543" i="19"/>
  <c r="E2554" i="19"/>
  <c r="B2566" i="19"/>
  <c r="B2544" i="19"/>
  <c r="B2621" i="19"/>
  <c r="D2561" i="19"/>
  <c r="B2577" i="19"/>
  <c r="D2515" i="19"/>
  <c r="B2643" i="19"/>
  <c r="B2555" i="19"/>
  <c r="D2492" i="19"/>
  <c r="A2666" i="19"/>
  <c r="B2632" i="19"/>
  <c r="D2584" i="19"/>
  <c r="B2599" i="19"/>
  <c r="D2400" i="19"/>
  <c r="D2446" i="19"/>
  <c r="D2377" i="19"/>
  <c r="D2469" i="19"/>
  <c r="D2630" i="19"/>
  <c r="D2423" i="19"/>
  <c r="B2588" i="19"/>
  <c r="B2533" i="19"/>
  <c r="D2607" i="19"/>
  <c r="B2610" i="19"/>
  <c r="D2538" i="19"/>
  <c r="E2555" i="19" l="1"/>
  <c r="E2610" i="19"/>
  <c r="E2643" i="19"/>
  <c r="E2566" i="19"/>
  <c r="E2544" i="19"/>
  <c r="E2533" i="19"/>
  <c r="E2599" i="19"/>
  <c r="E2577" i="19"/>
  <c r="E2588" i="19"/>
  <c r="E2632" i="19"/>
  <c r="E2621" i="19"/>
  <c r="D2550" i="19"/>
  <c r="B2589" i="19"/>
  <c r="D2389" i="19"/>
  <c r="D2596" i="19"/>
  <c r="B2556" i="19"/>
  <c r="D2573" i="19"/>
  <c r="B2611" i="19"/>
  <c r="B2633" i="19"/>
  <c r="B2644" i="19"/>
  <c r="D2435" i="19"/>
  <c r="D2458" i="19"/>
  <c r="B2622" i="19"/>
  <c r="B2655" i="19"/>
  <c r="D2619" i="19"/>
  <c r="D2642" i="19"/>
  <c r="D2412" i="19"/>
  <c r="A2678" i="19"/>
  <c r="D2527" i="19"/>
  <c r="B2545" i="19"/>
  <c r="B2578" i="19"/>
  <c r="D2481" i="19"/>
  <c r="B2600" i="19"/>
  <c r="D2504" i="19"/>
  <c r="B2567" i="19"/>
  <c r="E2589" i="19" l="1"/>
  <c r="E2644" i="19"/>
  <c r="E2567" i="19"/>
  <c r="E2633" i="19"/>
  <c r="E2545" i="19"/>
  <c r="E2611" i="19"/>
  <c r="E2600" i="19"/>
  <c r="E2655" i="19"/>
  <c r="E2556" i="19"/>
  <c r="E2578" i="19"/>
  <c r="E2622" i="19"/>
  <c r="B2568" i="19"/>
  <c r="B2579" i="19"/>
  <c r="B2623" i="19"/>
  <c r="D2424" i="19"/>
  <c r="B2634" i="19"/>
  <c r="D2608" i="19"/>
  <c r="D2516" i="19"/>
  <c r="B2601" i="19"/>
  <c r="D2654" i="19"/>
  <c r="D2470" i="19"/>
  <c r="B2612" i="19"/>
  <c r="D2401" i="19"/>
  <c r="B2590" i="19"/>
  <c r="D2539" i="19"/>
  <c r="D2631" i="19"/>
  <c r="D2447" i="19"/>
  <c r="D2585" i="19"/>
  <c r="D2493" i="19"/>
  <c r="B2667" i="19"/>
  <c r="B2557" i="19"/>
  <c r="A2690" i="19"/>
  <c r="B2656" i="19"/>
  <c r="B2645" i="19"/>
  <c r="D2562" i="19"/>
  <c r="E2667" i="19" l="1"/>
  <c r="E2579" i="19"/>
  <c r="E2568" i="19"/>
  <c r="E2601" i="19"/>
  <c r="E2645" i="19"/>
  <c r="E2634" i="19"/>
  <c r="E2656" i="19"/>
  <c r="E2590" i="19"/>
  <c r="E2557" i="19"/>
  <c r="E2612" i="19"/>
  <c r="E2623" i="19"/>
  <c r="D2574" i="19"/>
  <c r="D2459" i="19"/>
  <c r="D2413" i="19"/>
  <c r="B2646" i="19"/>
  <c r="B2668" i="19"/>
  <c r="B2602" i="19"/>
  <c r="D2436" i="19"/>
  <c r="D2643" i="19"/>
  <c r="B2613" i="19"/>
  <c r="D2528" i="19"/>
  <c r="B2624" i="19"/>
  <c r="B2657" i="19"/>
  <c r="D2505" i="19"/>
  <c r="D2551" i="19"/>
  <c r="D2482" i="19"/>
  <c r="B2580" i="19"/>
  <c r="D2620" i="19"/>
  <c r="B2679" i="19"/>
  <c r="A2702" i="19"/>
  <c r="D2597" i="19"/>
  <c r="B2591" i="19"/>
  <c r="D2666" i="19"/>
  <c r="B2635" i="19"/>
  <c r="B2569" i="19"/>
  <c r="E2635" i="19" l="1"/>
  <c r="E2668" i="19"/>
  <c r="E2624" i="19"/>
  <c r="E2679" i="19"/>
  <c r="E2613" i="19"/>
  <c r="E2569" i="19"/>
  <c r="E2580" i="19"/>
  <c r="E2602" i="19"/>
  <c r="E2591" i="19"/>
  <c r="E2657" i="19"/>
  <c r="E2646" i="19"/>
  <c r="D2609" i="19"/>
  <c r="B2581" i="19"/>
  <c r="B2658" i="19"/>
  <c r="D2655" i="19"/>
  <c r="B2647" i="19"/>
  <c r="B2691" i="19"/>
  <c r="B2625" i="19"/>
  <c r="A2714" i="19"/>
  <c r="D2494" i="19"/>
  <c r="D2448" i="19"/>
  <c r="D2425" i="19"/>
  <c r="B2636" i="19"/>
  <c r="B2680" i="19"/>
  <c r="B2603" i="19"/>
  <c r="D2678" i="19"/>
  <c r="D2563" i="19"/>
  <c r="D2540" i="19"/>
  <c r="D2471" i="19"/>
  <c r="B2592" i="19"/>
  <c r="D2632" i="19"/>
  <c r="D2517" i="19"/>
  <c r="B2614" i="19"/>
  <c r="B2669" i="19"/>
  <c r="D2586" i="19"/>
  <c r="E2669" i="19" l="1"/>
  <c r="E2625" i="19"/>
  <c r="E2603" i="19"/>
  <c r="E2691" i="19"/>
  <c r="E2647" i="19"/>
  <c r="E2581" i="19"/>
  <c r="E2614" i="19"/>
  <c r="E2680" i="19"/>
  <c r="E2636" i="19"/>
  <c r="E2592" i="19"/>
  <c r="E2658" i="19"/>
  <c r="D2598" i="19"/>
  <c r="D2644" i="19"/>
  <c r="D2575" i="19"/>
  <c r="A2726" i="19"/>
  <c r="D2667" i="19"/>
  <c r="B2670" i="19"/>
  <c r="B2593" i="19"/>
  <c r="D2690" i="19"/>
  <c r="D2437" i="19"/>
  <c r="B2626" i="19"/>
  <c r="B2659" i="19"/>
  <c r="B2615" i="19"/>
  <c r="D2483" i="19"/>
  <c r="B2604" i="19"/>
  <c r="D2460" i="19"/>
  <c r="B2692" i="19"/>
  <c r="B2648" i="19"/>
  <c r="D2529" i="19"/>
  <c r="D2552" i="19"/>
  <c r="B2681" i="19"/>
  <c r="D2506" i="19"/>
  <c r="D2621" i="19"/>
  <c r="B2637" i="19"/>
  <c r="B2703" i="19"/>
  <c r="E2659" i="19" l="1"/>
  <c r="E2703" i="19"/>
  <c r="E2670" i="19"/>
  <c r="E2681" i="19"/>
  <c r="E2615" i="19"/>
  <c r="E2626" i="19"/>
  <c r="E2648" i="19"/>
  <c r="E2692" i="19"/>
  <c r="E2637" i="19"/>
  <c r="E2593" i="19"/>
  <c r="E2604" i="19"/>
  <c r="B2704" i="19"/>
  <c r="B2682" i="19"/>
  <c r="B2616" i="19"/>
  <c r="B2715" i="19"/>
  <c r="D2702" i="19"/>
  <c r="A2738" i="19"/>
  <c r="B2638" i="19"/>
  <c r="D2564" i="19"/>
  <c r="D2472" i="19"/>
  <c r="B2605" i="19"/>
  <c r="B2660" i="19"/>
  <c r="D2587" i="19"/>
  <c r="D2633" i="19"/>
  <c r="D2541" i="19"/>
  <c r="B2627" i="19"/>
  <c r="B2671" i="19"/>
  <c r="D2656" i="19"/>
  <c r="D2518" i="19"/>
  <c r="B2649" i="19"/>
  <c r="D2495" i="19"/>
  <c r="B2693" i="19"/>
  <c r="D2449" i="19"/>
  <c r="D2679" i="19"/>
  <c r="D2610" i="19"/>
  <c r="E2693" i="19" l="1"/>
  <c r="E2649" i="19"/>
  <c r="E2660" i="19"/>
  <c r="E2616" i="19"/>
  <c r="E2682" i="19"/>
  <c r="E2671" i="19"/>
  <c r="E2715" i="19"/>
  <c r="E2605" i="19"/>
  <c r="E2704" i="19"/>
  <c r="E2627" i="19"/>
  <c r="E2638" i="19"/>
  <c r="D2622" i="19"/>
  <c r="D2507" i="19"/>
  <c r="D2599" i="19"/>
  <c r="B2650" i="19"/>
  <c r="D2576" i="19"/>
  <c r="B2716" i="19"/>
  <c r="D2691" i="19"/>
  <c r="B2628" i="19"/>
  <c r="B2661" i="19"/>
  <c r="B2639" i="19"/>
  <c r="B2617" i="19"/>
  <c r="D2461" i="19"/>
  <c r="D2530" i="19"/>
  <c r="D2553" i="19"/>
  <c r="B2727" i="19"/>
  <c r="A2750" i="19"/>
  <c r="B2683" i="19"/>
  <c r="B2694" i="19"/>
  <c r="D2668" i="19"/>
  <c r="D2645" i="19"/>
  <c r="B2672" i="19"/>
  <c r="D2484" i="19"/>
  <c r="D2714" i="19"/>
  <c r="B2705" i="19"/>
  <c r="E2683" i="19" l="1"/>
  <c r="E2661" i="19"/>
  <c r="E2705" i="19"/>
  <c r="E2628" i="19"/>
  <c r="E2694" i="19"/>
  <c r="E2727" i="19"/>
  <c r="E2639" i="19"/>
  <c r="E2716" i="19"/>
  <c r="E2672" i="19"/>
  <c r="E2650" i="19"/>
  <c r="E2617" i="19"/>
  <c r="B2706" i="19"/>
  <c r="D2657" i="19"/>
  <c r="A2762" i="19"/>
  <c r="B2629" i="19"/>
  <c r="D2473" i="19"/>
  <c r="B2651" i="19"/>
  <c r="D2726" i="19"/>
  <c r="D2680" i="19"/>
  <c r="B2728" i="19"/>
  <c r="B2695" i="19"/>
  <c r="D2703" i="19"/>
  <c r="D2611" i="19"/>
  <c r="D2496" i="19"/>
  <c r="B2717" i="19"/>
  <c r="B2684" i="19"/>
  <c r="D2565" i="19"/>
  <c r="B2640" i="19"/>
  <c r="D2519" i="19"/>
  <c r="B2673" i="19"/>
  <c r="B2739" i="19"/>
  <c r="D2542" i="19"/>
  <c r="B2662" i="19"/>
  <c r="D2588" i="19"/>
  <c r="D2634" i="19"/>
  <c r="E2640" i="19" l="1"/>
  <c r="E2673" i="19"/>
  <c r="E2728" i="19"/>
  <c r="E2706" i="19"/>
  <c r="E2684" i="19"/>
  <c r="E2695" i="19"/>
  <c r="E2662" i="19"/>
  <c r="E2717" i="19"/>
  <c r="E2651" i="19"/>
  <c r="E2739" i="19"/>
  <c r="E2629" i="19"/>
  <c r="D2646" i="19"/>
  <c r="D2577" i="19"/>
  <c r="D2623" i="19"/>
  <c r="B2674" i="19"/>
  <c r="D2692" i="19"/>
  <c r="D2600" i="19"/>
  <c r="B2685" i="19"/>
  <c r="D2715" i="19"/>
  <c r="B2751" i="19"/>
  <c r="D2738" i="19"/>
  <c r="A2774" i="19"/>
  <c r="B2663" i="19"/>
  <c r="D2531" i="19"/>
  <c r="B2718" i="19"/>
  <c r="B2652" i="19"/>
  <c r="B2641" i="19"/>
  <c r="B2696" i="19"/>
  <c r="D2669" i="19"/>
  <c r="D2554" i="19"/>
  <c r="D2508" i="19"/>
  <c r="B2740" i="19"/>
  <c r="B2729" i="19"/>
  <c r="D2485" i="19"/>
  <c r="B2707" i="19"/>
  <c r="E2751" i="19" l="1"/>
  <c r="E2707" i="19"/>
  <c r="E2641" i="19"/>
  <c r="E2729" i="19"/>
  <c r="E2718" i="19"/>
  <c r="E2696" i="19"/>
  <c r="E2652" i="19"/>
  <c r="E2685" i="19"/>
  <c r="E2674" i="19"/>
  <c r="E2740" i="19"/>
  <c r="E2663" i="19"/>
  <c r="B2763" i="19"/>
  <c r="B2675" i="19"/>
  <c r="B2708" i="19"/>
  <c r="D2727" i="19"/>
  <c r="D2497" i="19"/>
  <c r="D2566" i="19"/>
  <c r="B2653" i="19"/>
  <c r="A2786" i="19"/>
  <c r="B2686" i="19"/>
  <c r="B2719" i="19"/>
  <c r="D2635" i="19"/>
  <c r="B2664" i="19"/>
  <c r="B2730" i="19"/>
  <c r="D2681" i="19"/>
  <c r="D2750" i="19"/>
  <c r="D2612" i="19"/>
  <c r="D2520" i="19"/>
  <c r="B2697" i="19"/>
  <c r="D2589" i="19"/>
  <c r="B2741" i="19"/>
  <c r="D2543" i="19"/>
  <c r="B2752" i="19"/>
  <c r="D2704" i="19"/>
  <c r="D2658" i="19"/>
  <c r="E2719" i="19" l="1"/>
  <c r="E2686" i="19"/>
  <c r="E2653" i="19"/>
  <c r="E2697" i="19"/>
  <c r="E2675" i="19"/>
  <c r="E2763" i="19"/>
  <c r="E2752" i="19"/>
  <c r="E2730" i="19"/>
  <c r="E2741" i="19"/>
  <c r="E2664" i="19"/>
  <c r="E2708" i="19"/>
  <c r="D2670" i="19"/>
  <c r="D2624" i="19"/>
  <c r="B2665" i="19"/>
  <c r="B2775" i="19"/>
  <c r="A2798" i="19"/>
  <c r="D2739" i="19"/>
  <c r="D2716" i="19"/>
  <c r="D2601" i="19"/>
  <c r="D2762" i="19"/>
  <c r="D2647" i="19"/>
  <c r="B2709" i="19"/>
  <c r="B2753" i="19"/>
  <c r="B2698" i="19"/>
  <c r="D2693" i="19"/>
  <c r="B2720" i="19"/>
  <c r="B2676" i="19"/>
  <c r="B2731" i="19"/>
  <c r="D2578" i="19"/>
  <c r="D2555" i="19"/>
  <c r="D2532" i="19"/>
  <c r="B2742" i="19"/>
  <c r="B2687" i="19"/>
  <c r="D2509" i="19"/>
  <c r="B2764" i="19"/>
  <c r="E2687" i="19" l="1"/>
  <c r="E2731" i="19"/>
  <c r="E2720" i="19"/>
  <c r="E2742" i="19"/>
  <c r="E2698" i="19"/>
  <c r="E2764" i="19"/>
  <c r="E2676" i="19"/>
  <c r="E2753" i="19"/>
  <c r="E2775" i="19"/>
  <c r="E2709" i="19"/>
  <c r="E2665" i="19"/>
  <c r="B2765" i="19"/>
  <c r="D2544" i="19"/>
  <c r="B2677" i="19"/>
  <c r="B2754" i="19"/>
  <c r="B2776" i="19"/>
  <c r="B2721" i="19"/>
  <c r="D2613" i="19"/>
  <c r="D2521" i="19"/>
  <c r="D2567" i="19"/>
  <c r="B2710" i="19"/>
  <c r="D2728" i="19"/>
  <c r="B2688" i="19"/>
  <c r="D2590" i="19"/>
  <c r="D2705" i="19"/>
  <c r="B2699" i="19"/>
  <c r="D2659" i="19"/>
  <c r="D2751" i="19"/>
  <c r="D2636" i="19"/>
  <c r="B2787" i="19"/>
  <c r="B2743" i="19"/>
  <c r="B2732" i="19"/>
  <c r="D2774" i="19"/>
  <c r="A2810" i="19"/>
  <c r="D2682" i="19"/>
  <c r="E2732" i="19" l="1"/>
  <c r="E2776" i="19"/>
  <c r="E2688" i="19"/>
  <c r="E2710" i="19"/>
  <c r="E2765" i="19"/>
  <c r="E2699" i="19"/>
  <c r="E2721" i="19"/>
  <c r="E2743" i="19"/>
  <c r="E2754" i="19"/>
  <c r="E2787" i="19"/>
  <c r="E2677" i="19"/>
  <c r="D2694" i="19"/>
  <c r="D2671" i="19"/>
  <c r="B2689" i="19"/>
  <c r="B2799" i="19"/>
  <c r="D2533" i="19"/>
  <c r="B2755" i="19"/>
  <c r="A2822" i="19"/>
  <c r="B2788" i="19"/>
  <c r="B2700" i="19"/>
  <c r="D2740" i="19"/>
  <c r="D2625" i="19"/>
  <c r="D2786" i="19"/>
  <c r="D2648" i="19"/>
  <c r="D2717" i="19"/>
  <c r="B2711" i="19"/>
  <c r="B2722" i="19"/>
  <c r="D2556" i="19"/>
  <c r="B2733" i="19"/>
  <c r="D2763" i="19"/>
  <c r="D2602" i="19"/>
  <c r="B2744" i="19"/>
  <c r="D2579" i="19"/>
  <c r="B2777" i="19"/>
  <c r="B2766" i="19"/>
  <c r="E2700" i="19" l="1"/>
  <c r="E2766" i="19"/>
  <c r="E2722" i="19"/>
  <c r="E2788" i="19"/>
  <c r="E2733" i="19"/>
  <c r="E2777" i="19"/>
  <c r="E2711" i="19"/>
  <c r="E2755" i="19"/>
  <c r="E2744" i="19"/>
  <c r="E2799" i="19"/>
  <c r="E2689" i="19"/>
  <c r="B2767" i="19"/>
  <c r="D2614" i="19"/>
  <c r="D2798" i="19"/>
  <c r="B2778" i="19"/>
  <c r="B2789" i="19"/>
  <c r="B2800" i="19"/>
  <c r="D2775" i="19"/>
  <c r="B2712" i="19"/>
  <c r="D2637" i="19"/>
  <c r="B2811" i="19"/>
  <c r="A2834" i="19"/>
  <c r="D2591" i="19"/>
  <c r="B2734" i="19"/>
  <c r="D2729" i="19"/>
  <c r="D2752" i="19"/>
  <c r="B2756" i="19"/>
  <c r="D2683" i="19"/>
  <c r="B2745" i="19"/>
  <c r="D2568" i="19"/>
  <c r="D2660" i="19"/>
  <c r="B2701" i="19"/>
  <c r="B2723" i="19"/>
  <c r="D2545" i="19"/>
  <c r="D2706" i="19"/>
  <c r="E2723" i="19" l="1"/>
  <c r="E2800" i="19"/>
  <c r="E2767" i="19"/>
  <c r="E2745" i="19"/>
  <c r="E2811" i="19"/>
  <c r="E2756" i="19"/>
  <c r="E2712" i="19"/>
  <c r="E2734" i="19"/>
  <c r="E2701" i="19"/>
  <c r="E2789" i="19"/>
  <c r="E2778" i="19"/>
  <c r="D2718" i="19"/>
  <c r="D2672" i="19"/>
  <c r="B2757" i="19"/>
  <c r="D2603" i="19"/>
  <c r="B2713" i="19"/>
  <c r="B2779" i="19"/>
  <c r="D2557" i="19"/>
  <c r="D2580" i="19"/>
  <c r="D2764" i="19"/>
  <c r="A2846" i="19"/>
  <c r="B2746" i="19"/>
  <c r="B2823" i="19"/>
  <c r="D2787" i="19"/>
  <c r="D2810" i="19"/>
  <c r="B2724" i="19"/>
  <c r="D2741" i="19"/>
  <c r="B2735" i="19"/>
  <c r="B2812" i="19"/>
  <c r="B2801" i="19"/>
  <c r="D2626" i="19"/>
  <c r="D2695" i="19"/>
  <c r="D2649" i="19"/>
  <c r="B2790" i="19"/>
  <c r="B2768" i="19"/>
  <c r="E2812" i="19" l="1"/>
  <c r="E2735" i="19"/>
  <c r="E2724" i="19"/>
  <c r="E2713" i="19"/>
  <c r="E2768" i="19"/>
  <c r="E2790" i="19"/>
  <c r="E2779" i="19"/>
  <c r="E2823" i="19"/>
  <c r="E2801" i="19"/>
  <c r="E2746" i="19"/>
  <c r="E2757" i="19"/>
  <c r="D2638" i="19"/>
  <c r="D2753" i="19"/>
  <c r="B2824" i="19"/>
  <c r="D2592" i="19"/>
  <c r="D2615" i="19"/>
  <c r="B2791" i="19"/>
  <c r="B2725" i="19"/>
  <c r="B2802" i="19"/>
  <c r="B2747" i="19"/>
  <c r="D2569" i="19"/>
  <c r="B2758" i="19"/>
  <c r="D2661" i="19"/>
  <c r="B2835" i="19"/>
  <c r="B2780" i="19"/>
  <c r="B2813" i="19"/>
  <c r="D2822" i="19"/>
  <c r="A2858" i="19"/>
  <c r="D2684" i="19"/>
  <c r="B2769" i="19"/>
  <c r="D2707" i="19"/>
  <c r="B2736" i="19"/>
  <c r="D2799" i="19"/>
  <c r="D2776" i="19"/>
  <c r="D2730" i="19"/>
  <c r="E2813" i="19" l="1"/>
  <c r="E2725" i="19"/>
  <c r="E2780" i="19"/>
  <c r="E2791" i="19"/>
  <c r="E2747" i="19"/>
  <c r="E2802" i="19"/>
  <c r="E2736" i="19"/>
  <c r="E2835" i="19"/>
  <c r="E2769" i="19"/>
  <c r="E2758" i="19"/>
  <c r="E2824" i="19"/>
  <c r="D2719" i="19"/>
  <c r="D2834" i="19"/>
  <c r="D2673" i="19"/>
  <c r="B2803" i="19"/>
  <c r="D2604" i="19"/>
  <c r="B2825" i="19"/>
  <c r="D2788" i="19"/>
  <c r="B2770" i="19"/>
  <c r="B2814" i="19"/>
  <c r="B2759" i="19"/>
  <c r="D2742" i="19"/>
  <c r="D2811" i="19"/>
  <c r="D2696" i="19"/>
  <c r="B2781" i="19"/>
  <c r="D2581" i="19"/>
  <c r="B2792" i="19"/>
  <c r="D2765" i="19"/>
  <c r="B2847" i="19"/>
  <c r="B2748" i="19"/>
  <c r="B2737" i="19"/>
  <c r="A2870" i="19"/>
  <c r="B2836" i="19"/>
  <c r="D2627" i="19"/>
  <c r="D2650" i="19"/>
  <c r="E2836" i="19" l="1"/>
  <c r="E2781" i="19"/>
  <c r="E2847" i="19"/>
  <c r="E2759" i="19"/>
  <c r="E2814" i="19"/>
  <c r="E2792" i="19"/>
  <c r="E2770" i="19"/>
  <c r="E2825" i="19"/>
  <c r="E2737" i="19"/>
  <c r="E2803" i="19"/>
  <c r="E2748" i="19"/>
  <c r="D2662" i="19"/>
  <c r="B2793" i="19"/>
  <c r="D2823" i="19"/>
  <c r="B2771" i="19"/>
  <c r="B2804" i="19"/>
  <c r="D2639" i="19"/>
  <c r="D2593" i="19"/>
  <c r="B2749" i="19"/>
  <c r="D2754" i="19"/>
  <c r="B2782" i="19"/>
  <c r="D2800" i="19"/>
  <c r="D2685" i="19"/>
  <c r="B2837" i="19"/>
  <c r="B2848" i="19"/>
  <c r="B2859" i="19"/>
  <c r="B2760" i="19"/>
  <c r="B2826" i="19"/>
  <c r="D2846" i="19"/>
  <c r="A2882" i="19"/>
  <c r="D2777" i="19"/>
  <c r="D2708" i="19"/>
  <c r="B2815" i="19"/>
  <c r="D2616" i="19"/>
  <c r="D2731" i="19"/>
  <c r="E2793" i="19" l="1"/>
  <c r="E2826" i="19"/>
  <c r="E2859" i="19"/>
  <c r="E2760" i="19"/>
  <c r="E2782" i="19"/>
  <c r="E2749" i="19"/>
  <c r="E2815" i="19"/>
  <c r="E2848" i="19"/>
  <c r="E2837" i="19"/>
  <c r="E2804" i="19"/>
  <c r="E2771" i="19"/>
  <c r="B2871" i="19"/>
  <c r="D2743" i="19"/>
  <c r="D2789" i="19"/>
  <c r="B2761" i="19"/>
  <c r="D2697" i="19"/>
  <c r="B2772" i="19"/>
  <c r="D2628" i="19"/>
  <c r="A2894" i="19"/>
  <c r="B2860" i="19"/>
  <c r="D2812" i="19"/>
  <c r="D2605" i="19"/>
  <c r="D2835" i="19"/>
  <c r="B2816" i="19"/>
  <c r="D2858" i="19"/>
  <c r="B2849" i="19"/>
  <c r="B2783" i="19"/>
  <c r="D2651" i="19"/>
  <c r="B2794" i="19"/>
  <c r="B2827" i="19"/>
  <c r="D2720" i="19"/>
  <c r="B2838" i="19"/>
  <c r="D2766" i="19"/>
  <c r="B2805" i="19"/>
  <c r="D2674" i="19"/>
  <c r="E2849" i="19" l="1"/>
  <c r="E2772" i="19"/>
  <c r="E2838" i="19"/>
  <c r="E2794" i="19"/>
  <c r="E2860" i="19"/>
  <c r="E2871" i="19"/>
  <c r="E2805" i="19"/>
  <c r="E2816" i="19"/>
  <c r="E2783" i="19"/>
  <c r="E2761" i="19"/>
  <c r="E2827" i="19"/>
  <c r="D2686" i="19"/>
  <c r="B2883" i="19"/>
  <c r="B2784" i="19"/>
  <c r="D2732" i="19"/>
  <c r="D2847" i="19"/>
  <c r="A2906" i="19"/>
  <c r="B2806" i="19"/>
  <c r="B2828" i="19"/>
  <c r="B2850" i="19"/>
  <c r="D2617" i="19"/>
  <c r="D2640" i="19"/>
  <c r="D2801" i="19"/>
  <c r="D2778" i="19"/>
  <c r="B2795" i="19"/>
  <c r="D2870" i="19"/>
  <c r="D2824" i="19"/>
  <c r="B2773" i="19"/>
  <c r="D2755" i="19"/>
  <c r="B2872" i="19"/>
  <c r="B2839" i="19"/>
  <c r="D2663" i="19"/>
  <c r="B2817" i="19"/>
  <c r="B2861" i="19"/>
  <c r="D2709" i="19"/>
  <c r="E2883" i="19" l="1"/>
  <c r="E2773" i="19"/>
  <c r="E2850" i="19"/>
  <c r="E2861" i="19"/>
  <c r="E2806" i="19"/>
  <c r="E2817" i="19"/>
  <c r="E2795" i="19"/>
  <c r="E2828" i="19"/>
  <c r="E2839" i="19"/>
  <c r="E2872" i="19"/>
  <c r="E2784" i="19"/>
  <c r="D2721" i="19"/>
  <c r="B2840" i="19"/>
  <c r="D2836" i="19"/>
  <c r="D2813" i="19"/>
  <c r="D2744" i="19"/>
  <c r="B2862" i="19"/>
  <c r="B2873" i="19"/>
  <c r="D2882" i="19"/>
  <c r="D2652" i="19"/>
  <c r="B2807" i="19"/>
  <c r="B2785" i="19"/>
  <c r="B2818" i="19"/>
  <c r="D2767" i="19"/>
  <c r="B2796" i="19"/>
  <c r="D2629" i="19"/>
  <c r="B2895" i="19"/>
  <c r="A2918" i="19"/>
  <c r="B2884" i="19"/>
  <c r="D2675" i="19"/>
  <c r="D2790" i="19"/>
  <c r="B2851" i="19"/>
  <c r="B2829" i="19"/>
  <c r="D2859" i="19"/>
  <c r="D2698" i="19"/>
  <c r="E2829" i="19" l="1"/>
  <c r="E2862" i="19"/>
  <c r="E2884" i="19"/>
  <c r="E2807" i="19"/>
  <c r="E2840" i="19"/>
  <c r="E2895" i="19"/>
  <c r="E2873" i="19"/>
  <c r="E2796" i="19"/>
  <c r="E2851" i="19"/>
  <c r="E2818" i="19"/>
  <c r="E2785" i="19"/>
  <c r="B2907" i="19"/>
  <c r="B2896" i="19"/>
  <c r="B2819" i="19"/>
  <c r="D2894" i="19"/>
  <c r="D2825" i="19"/>
  <c r="B2852" i="19"/>
  <c r="D2710" i="19"/>
  <c r="B2874" i="19"/>
  <c r="D2687" i="19"/>
  <c r="D2641" i="19"/>
  <c r="D2848" i="19"/>
  <c r="D2802" i="19"/>
  <c r="D2871" i="19"/>
  <c r="B2830" i="19"/>
  <c r="B2885" i="19"/>
  <c r="B2797" i="19"/>
  <c r="B2808" i="19"/>
  <c r="B2863" i="19"/>
  <c r="B2841" i="19"/>
  <c r="A2930" i="19"/>
  <c r="D2779" i="19"/>
  <c r="D2664" i="19"/>
  <c r="D2756" i="19"/>
  <c r="D2733" i="19"/>
  <c r="E2863" i="19" l="1"/>
  <c r="E2896" i="19"/>
  <c r="E2808" i="19"/>
  <c r="E2907" i="19"/>
  <c r="E2797" i="19"/>
  <c r="E2874" i="19"/>
  <c r="E2885" i="19"/>
  <c r="E2830" i="19"/>
  <c r="E2852" i="19"/>
  <c r="E2841" i="19"/>
  <c r="E2819" i="19"/>
  <c r="D2745" i="19"/>
  <c r="B2919" i="19"/>
  <c r="D2814" i="19"/>
  <c r="B2875" i="19"/>
  <c r="D2906" i="19"/>
  <c r="D2768" i="19"/>
  <c r="B2842" i="19"/>
  <c r="B2886" i="19"/>
  <c r="D2860" i="19"/>
  <c r="B2831" i="19"/>
  <c r="D2722" i="19"/>
  <c r="B2820" i="19"/>
  <c r="D2676" i="19"/>
  <c r="B2864" i="19"/>
  <c r="D2653" i="19"/>
  <c r="B2853" i="19"/>
  <c r="B2897" i="19"/>
  <c r="D2791" i="19"/>
  <c r="B2809" i="19"/>
  <c r="D2883" i="19"/>
  <c r="D2699" i="19"/>
  <c r="A2942" i="19"/>
  <c r="D2837" i="19"/>
  <c r="B2908" i="19"/>
  <c r="E2919" i="19" l="1"/>
  <c r="E2853" i="19"/>
  <c r="E2886" i="19"/>
  <c r="E2831" i="19"/>
  <c r="E2897" i="19"/>
  <c r="E2908" i="19"/>
  <c r="E2842" i="19"/>
  <c r="E2864" i="19"/>
  <c r="E2820" i="19"/>
  <c r="E2875" i="19"/>
  <c r="E2809" i="19"/>
  <c r="B2909" i="19"/>
  <c r="D2895" i="19"/>
  <c r="B2854" i="19"/>
  <c r="B2821" i="19"/>
  <c r="B2887" i="19"/>
  <c r="D2849" i="19"/>
  <c r="D2665" i="19"/>
  <c r="D2734" i="19"/>
  <c r="B2843" i="19"/>
  <c r="D2826" i="19"/>
  <c r="B2931" i="19"/>
  <c r="A2954" i="19"/>
  <c r="D2803" i="19"/>
  <c r="B2865" i="19"/>
  <c r="B2832" i="19"/>
  <c r="D2780" i="19"/>
  <c r="B2920" i="19"/>
  <c r="D2711" i="19"/>
  <c r="D2872" i="19"/>
  <c r="B2898" i="19"/>
  <c r="D2688" i="19"/>
  <c r="D2918" i="19"/>
  <c r="B2876" i="19"/>
  <c r="D2757" i="19"/>
  <c r="E2865" i="19" l="1"/>
  <c r="E2887" i="19"/>
  <c r="E2898" i="19"/>
  <c r="E2920" i="19"/>
  <c r="E2843" i="19"/>
  <c r="E2909" i="19"/>
  <c r="E2876" i="19"/>
  <c r="E2832" i="19"/>
  <c r="E2821" i="19"/>
  <c r="E2931" i="19"/>
  <c r="E2854" i="19"/>
  <c r="D2769" i="19"/>
  <c r="B2899" i="19"/>
  <c r="D2792" i="19"/>
  <c r="A2966" i="19"/>
  <c r="D2746" i="19"/>
  <c r="B2833" i="19"/>
  <c r="B2877" i="19"/>
  <c r="D2884" i="19"/>
  <c r="B2932" i="19"/>
  <c r="D2677" i="19"/>
  <c r="B2855" i="19"/>
  <c r="D2930" i="19"/>
  <c r="D2723" i="19"/>
  <c r="B2866" i="19"/>
  <c r="D2838" i="19"/>
  <c r="B2921" i="19"/>
  <c r="D2861" i="19"/>
  <c r="D2907" i="19"/>
  <c r="D2700" i="19"/>
  <c r="D2815" i="19"/>
  <c r="B2844" i="19"/>
  <c r="B2943" i="19"/>
  <c r="B2888" i="19"/>
  <c r="B2910" i="19"/>
  <c r="E2888" i="19" l="1"/>
  <c r="E2877" i="19"/>
  <c r="E2866" i="19"/>
  <c r="E2833" i="19"/>
  <c r="E2899" i="19"/>
  <c r="E2932" i="19"/>
  <c r="E2910" i="19"/>
  <c r="E2921" i="19"/>
  <c r="E2844" i="19"/>
  <c r="E2943" i="19"/>
  <c r="E2855" i="19"/>
  <c r="B2911" i="19"/>
  <c r="D2827" i="19"/>
  <c r="B2922" i="19"/>
  <c r="D2942" i="19"/>
  <c r="D2896" i="19"/>
  <c r="B2955" i="19"/>
  <c r="B2878" i="19"/>
  <c r="A2978" i="19"/>
  <c r="B2889" i="19"/>
  <c r="D2712" i="19"/>
  <c r="D2850" i="19"/>
  <c r="B2856" i="19"/>
  <c r="D2804" i="19"/>
  <c r="B2944" i="19"/>
  <c r="D2919" i="19"/>
  <c r="B2867" i="19"/>
  <c r="D2689" i="19"/>
  <c r="B2900" i="19"/>
  <c r="B2845" i="19"/>
  <c r="D2873" i="19"/>
  <c r="D2735" i="19"/>
  <c r="B2933" i="19"/>
  <c r="D2758" i="19"/>
  <c r="D2781" i="19"/>
  <c r="E2955" i="19" l="1"/>
  <c r="E2900" i="19"/>
  <c r="E2933" i="19"/>
  <c r="E2889" i="19"/>
  <c r="E2911" i="19"/>
  <c r="E2878" i="19"/>
  <c r="E2867" i="19"/>
  <c r="E2944" i="19"/>
  <c r="E2856" i="19"/>
  <c r="E2845" i="19"/>
  <c r="E2922" i="19"/>
  <c r="D2793" i="19"/>
  <c r="D2885" i="19"/>
  <c r="B2967" i="19"/>
  <c r="B2868" i="19"/>
  <c r="B2857" i="19"/>
  <c r="A2990" i="19"/>
  <c r="D2954" i="19"/>
  <c r="B2923" i="19"/>
  <c r="D2931" i="19"/>
  <c r="D2862" i="19"/>
  <c r="B2879" i="19"/>
  <c r="D2770" i="19"/>
  <c r="B2934" i="19"/>
  <c r="B2901" i="19"/>
  <c r="B2945" i="19"/>
  <c r="D2724" i="19"/>
  <c r="B2956" i="19"/>
  <c r="D2839" i="19"/>
  <c r="D2747" i="19"/>
  <c r="D2701" i="19"/>
  <c r="D2816" i="19"/>
  <c r="B2890" i="19"/>
  <c r="D2908" i="19"/>
  <c r="B2912" i="19"/>
  <c r="E2923" i="19" l="1"/>
  <c r="E2890" i="19"/>
  <c r="E2901" i="19"/>
  <c r="E2956" i="19"/>
  <c r="E2912" i="19"/>
  <c r="E2945" i="19"/>
  <c r="E2934" i="19"/>
  <c r="E2857" i="19"/>
  <c r="E2868" i="19"/>
  <c r="E2879" i="19"/>
  <c r="E2967" i="19"/>
  <c r="B2913" i="19"/>
  <c r="D2713" i="19"/>
  <c r="D2736" i="19"/>
  <c r="D2782" i="19"/>
  <c r="B2924" i="19"/>
  <c r="B2880" i="19"/>
  <c r="B2869" i="19"/>
  <c r="D2920" i="19"/>
  <c r="D2759" i="19"/>
  <c r="B2946" i="19"/>
  <c r="B2968" i="19"/>
  <c r="D2966" i="19"/>
  <c r="B2891" i="19"/>
  <c r="D2851" i="19"/>
  <c r="B2902" i="19"/>
  <c r="D2874" i="19"/>
  <c r="B2979" i="19"/>
  <c r="A3002" i="19"/>
  <c r="D2897" i="19"/>
  <c r="D2828" i="19"/>
  <c r="B2957" i="19"/>
  <c r="B2935" i="19"/>
  <c r="D2943" i="19"/>
  <c r="D2805" i="19"/>
  <c r="E2902" i="19" l="1"/>
  <c r="E2869" i="19"/>
  <c r="E2935" i="19"/>
  <c r="E2946" i="19"/>
  <c r="E2979" i="19"/>
  <c r="E2913" i="19"/>
  <c r="E2880" i="19"/>
  <c r="E2957" i="19"/>
  <c r="E2891" i="19"/>
  <c r="E2924" i="19"/>
  <c r="E2968" i="19"/>
  <c r="D2840" i="19"/>
  <c r="D2886" i="19"/>
  <c r="D2978" i="19"/>
  <c r="D2932" i="19"/>
  <c r="D2794" i="19"/>
  <c r="D2955" i="19"/>
  <c r="D2909" i="19"/>
  <c r="B2903" i="19"/>
  <c r="B2969" i="19"/>
  <c r="D2748" i="19"/>
  <c r="B2991" i="19"/>
  <c r="B2936" i="19"/>
  <c r="A3014" i="19"/>
  <c r="D2863" i="19"/>
  <c r="B2947" i="19"/>
  <c r="B2881" i="19"/>
  <c r="D2725" i="19"/>
  <c r="B2925" i="19"/>
  <c r="D2817" i="19"/>
  <c r="B2958" i="19"/>
  <c r="B2980" i="19"/>
  <c r="B2892" i="19"/>
  <c r="D2771" i="19"/>
  <c r="B2914" i="19"/>
  <c r="E2925" i="19" l="1"/>
  <c r="E2914" i="19"/>
  <c r="E2881" i="19"/>
  <c r="E2903" i="19"/>
  <c r="E2969" i="19"/>
  <c r="E2892" i="19"/>
  <c r="E2980" i="19"/>
  <c r="E2958" i="19"/>
  <c r="E2947" i="19"/>
  <c r="E2936" i="19"/>
  <c r="E2991" i="19"/>
  <c r="B2915" i="19"/>
  <c r="B2959" i="19"/>
  <c r="B2937" i="19"/>
  <c r="B2904" i="19"/>
  <c r="D2944" i="19"/>
  <c r="D2783" i="19"/>
  <c r="D2829" i="19"/>
  <c r="B2948" i="19"/>
  <c r="B2992" i="19"/>
  <c r="D2921" i="19"/>
  <c r="D2990" i="19"/>
  <c r="B2893" i="19"/>
  <c r="B2926" i="19"/>
  <c r="D2875" i="19"/>
  <c r="D2760" i="19"/>
  <c r="B3003" i="19"/>
  <c r="D2967" i="19"/>
  <c r="D2898" i="19"/>
  <c r="B2981" i="19"/>
  <c r="D2737" i="19"/>
  <c r="A3026" i="19"/>
  <c r="B2970" i="19"/>
  <c r="D2806" i="19"/>
  <c r="D2852" i="19"/>
  <c r="E2948" i="19" l="1"/>
  <c r="E2959" i="19"/>
  <c r="E2992" i="19"/>
  <c r="E2915" i="19"/>
  <c r="E3003" i="19"/>
  <c r="E2926" i="19"/>
  <c r="E2970" i="19"/>
  <c r="E2893" i="19"/>
  <c r="E2904" i="19"/>
  <c r="E2981" i="19"/>
  <c r="E2937" i="19"/>
  <c r="D2864" i="19"/>
  <c r="D2749" i="19"/>
  <c r="B3004" i="19"/>
  <c r="B2949" i="19"/>
  <c r="B2905" i="19"/>
  <c r="D2818" i="19"/>
  <c r="B2982" i="19"/>
  <c r="D2772" i="19"/>
  <c r="D3002" i="19"/>
  <c r="D2841" i="19"/>
  <c r="B2938" i="19"/>
  <c r="B2971" i="19"/>
  <c r="D2910" i="19"/>
  <c r="D2887" i="19"/>
  <c r="D2933" i="19"/>
  <c r="D2795" i="19"/>
  <c r="B2960" i="19"/>
  <c r="B2927" i="19"/>
  <c r="B3015" i="19"/>
  <c r="A3038" i="19"/>
  <c r="D2979" i="19"/>
  <c r="B2993" i="19"/>
  <c r="D2956" i="19"/>
  <c r="B2916" i="19"/>
  <c r="E2982" i="19" l="1"/>
  <c r="E2927" i="19"/>
  <c r="E2960" i="19"/>
  <c r="E2993" i="19"/>
  <c r="E2905" i="19"/>
  <c r="E2916" i="19"/>
  <c r="E2971" i="19"/>
  <c r="E2949" i="19"/>
  <c r="E3015" i="19"/>
  <c r="E2938" i="19"/>
  <c r="E3004" i="19"/>
  <c r="B2917" i="19"/>
  <c r="B3027" i="19"/>
  <c r="D2807" i="19"/>
  <c r="D2784" i="19"/>
  <c r="B2950" i="19"/>
  <c r="D2968" i="19"/>
  <c r="B3016" i="19"/>
  <c r="D2945" i="19"/>
  <c r="B2939" i="19"/>
  <c r="B2983" i="19"/>
  <c r="B3005" i="19"/>
  <c r="B2994" i="19"/>
  <c r="B2928" i="19"/>
  <c r="D2899" i="19"/>
  <c r="D2853" i="19"/>
  <c r="D2830" i="19"/>
  <c r="D2761" i="19"/>
  <c r="D2991" i="19"/>
  <c r="B2961" i="19"/>
  <c r="D2922" i="19"/>
  <c r="D3014" i="19"/>
  <c r="A3050" i="19"/>
  <c r="B2972" i="19"/>
  <c r="D2876" i="19"/>
  <c r="E3016" i="19" l="1"/>
  <c r="E2983" i="19"/>
  <c r="E3027" i="19"/>
  <c r="E2939" i="19"/>
  <c r="E2917" i="19"/>
  <c r="E2972" i="19"/>
  <c r="E2928" i="19"/>
  <c r="E2950" i="19"/>
  <c r="E2994" i="19"/>
  <c r="E2961" i="19"/>
  <c r="E3005" i="19"/>
  <c r="D2934" i="19"/>
  <c r="D2842" i="19"/>
  <c r="B2995" i="19"/>
  <c r="D2957" i="19"/>
  <c r="D2796" i="19"/>
  <c r="B3017" i="19"/>
  <c r="B3039" i="19"/>
  <c r="B2962" i="19"/>
  <c r="D2865" i="19"/>
  <c r="B3006" i="19"/>
  <c r="D2819" i="19"/>
  <c r="A3062" i="19"/>
  <c r="B2973" i="19"/>
  <c r="D3003" i="19"/>
  <c r="D2911" i="19"/>
  <c r="B2984" i="19"/>
  <c r="D2980" i="19"/>
  <c r="B3028" i="19"/>
  <c r="B2929" i="19"/>
  <c r="D2888" i="19"/>
  <c r="D3026" i="19"/>
  <c r="D2773" i="19"/>
  <c r="B2940" i="19"/>
  <c r="B2951" i="19"/>
  <c r="E3028" i="19" l="1"/>
  <c r="E3006" i="19"/>
  <c r="E2984" i="19"/>
  <c r="E2951" i="19"/>
  <c r="E2962" i="19"/>
  <c r="E2940" i="19"/>
  <c r="E3039" i="19"/>
  <c r="E3017" i="19"/>
  <c r="E2973" i="19"/>
  <c r="E2929" i="19"/>
  <c r="E2995" i="19"/>
  <c r="B3051" i="19"/>
  <c r="B2952" i="19"/>
  <c r="D2900" i="19"/>
  <c r="B2985" i="19"/>
  <c r="A3074" i="19"/>
  <c r="B2963" i="19"/>
  <c r="D2969" i="19"/>
  <c r="B2941" i="19"/>
  <c r="D2923" i="19"/>
  <c r="D2831" i="19"/>
  <c r="B3040" i="19"/>
  <c r="B2996" i="19"/>
  <c r="D2785" i="19"/>
  <c r="B3029" i="19"/>
  <c r="D3015" i="19"/>
  <c r="B3007" i="19"/>
  <c r="B3018" i="19"/>
  <c r="D2854" i="19"/>
  <c r="B2974" i="19"/>
  <c r="D3038" i="19"/>
  <c r="D2992" i="19"/>
  <c r="D2877" i="19"/>
  <c r="D2808" i="19"/>
  <c r="D2946" i="19"/>
  <c r="E2952" i="19" l="1"/>
  <c r="E3007" i="19"/>
  <c r="E2941" i="19"/>
  <c r="E3051" i="19"/>
  <c r="E3018" i="19"/>
  <c r="E2985" i="19"/>
  <c r="E3029" i="19"/>
  <c r="E2963" i="19"/>
  <c r="E2996" i="19"/>
  <c r="E2974" i="19"/>
  <c r="E3040" i="19"/>
  <c r="D2820" i="19"/>
  <c r="D2958" i="19"/>
  <c r="D3050" i="19"/>
  <c r="B3008" i="19"/>
  <c r="B2997" i="19"/>
  <c r="B2986" i="19"/>
  <c r="B2975" i="19"/>
  <c r="D3027" i="19"/>
  <c r="B3041" i="19"/>
  <c r="D2981" i="19"/>
  <c r="D2912" i="19"/>
  <c r="D2889" i="19"/>
  <c r="D2866" i="19"/>
  <c r="B3030" i="19"/>
  <c r="D2843" i="19"/>
  <c r="B2964" i="19"/>
  <c r="B2953" i="19"/>
  <c r="D3004" i="19"/>
  <c r="D2797" i="19"/>
  <c r="D2935" i="19"/>
  <c r="B3063" i="19"/>
  <c r="B3019" i="19"/>
  <c r="A3086" i="19"/>
  <c r="B3052" i="19"/>
  <c r="E2953" i="19" l="1"/>
  <c r="E3041" i="19"/>
  <c r="E3052" i="19"/>
  <c r="E2964" i="19"/>
  <c r="E2975" i="19"/>
  <c r="E3063" i="19"/>
  <c r="E2997" i="19"/>
  <c r="E3019" i="19"/>
  <c r="E3030" i="19"/>
  <c r="E2986" i="19"/>
  <c r="E3008" i="19"/>
  <c r="B3053" i="19"/>
  <c r="D2947" i="19"/>
  <c r="B2965" i="19"/>
  <c r="D2901" i="19"/>
  <c r="D3039" i="19"/>
  <c r="B3075" i="19"/>
  <c r="B2976" i="19"/>
  <c r="B3009" i="19"/>
  <c r="A3098" i="19"/>
  <c r="D2809" i="19"/>
  <c r="D2855" i="19"/>
  <c r="D2924" i="19"/>
  <c r="D3062" i="19"/>
  <c r="B3020" i="19"/>
  <c r="D3016" i="19"/>
  <c r="B3031" i="19"/>
  <c r="D2993" i="19"/>
  <c r="B2987" i="19"/>
  <c r="D2970" i="19"/>
  <c r="B3064" i="19"/>
  <c r="D2878" i="19"/>
  <c r="B3042" i="19"/>
  <c r="B2998" i="19"/>
  <c r="D2832" i="19"/>
  <c r="E3009" i="19" l="1"/>
  <c r="E2976" i="19"/>
  <c r="E3053" i="19"/>
  <c r="E3031" i="19"/>
  <c r="E2998" i="19"/>
  <c r="E3042" i="19"/>
  <c r="E3020" i="19"/>
  <c r="E3075" i="19"/>
  <c r="E2987" i="19"/>
  <c r="E3064" i="19"/>
  <c r="E2965" i="19"/>
  <c r="D2844" i="19"/>
  <c r="B3065" i="19"/>
  <c r="B3032" i="19"/>
  <c r="D2936" i="19"/>
  <c r="B3010" i="19"/>
  <c r="D2913" i="19"/>
  <c r="B2999" i="19"/>
  <c r="D2982" i="19"/>
  <c r="D3028" i="19"/>
  <c r="D2867" i="19"/>
  <c r="B2977" i="19"/>
  <c r="B3043" i="19"/>
  <c r="B3021" i="19"/>
  <c r="B2988" i="19"/>
  <c r="D2821" i="19"/>
  <c r="B3076" i="19"/>
  <c r="D2959" i="19"/>
  <c r="D2890" i="19"/>
  <c r="B3087" i="19"/>
  <c r="D3005" i="19"/>
  <c r="D3074" i="19"/>
  <c r="A3110" i="19"/>
  <c r="D3051" i="19"/>
  <c r="B3054" i="19"/>
  <c r="E3065" i="19" l="1"/>
  <c r="E2999" i="19"/>
  <c r="E2988" i="19"/>
  <c r="E3054" i="19"/>
  <c r="E3076" i="19"/>
  <c r="E3021" i="19"/>
  <c r="E3010" i="19"/>
  <c r="E3043" i="19"/>
  <c r="E3087" i="19"/>
  <c r="E2977" i="19"/>
  <c r="E3032" i="19"/>
  <c r="D2994" i="19"/>
  <c r="D2948" i="19"/>
  <c r="B3055" i="19"/>
  <c r="D3017" i="19"/>
  <c r="B3077" i="19"/>
  <c r="B3044" i="19"/>
  <c r="D3063" i="19"/>
  <c r="B3088" i="19"/>
  <c r="D2833" i="19"/>
  <c r="B3099" i="19"/>
  <c r="B3000" i="19"/>
  <c r="B3033" i="19"/>
  <c r="A3122" i="19"/>
  <c r="D2902" i="19"/>
  <c r="B2989" i="19"/>
  <c r="D2879" i="19"/>
  <c r="D2925" i="19"/>
  <c r="B3066" i="19"/>
  <c r="D2971" i="19"/>
  <c r="B3022" i="19"/>
  <c r="D3086" i="19"/>
  <c r="D3040" i="19"/>
  <c r="B3011" i="19"/>
  <c r="D2856" i="19"/>
  <c r="E3066" i="19" l="1"/>
  <c r="E3099" i="19"/>
  <c r="E3088" i="19"/>
  <c r="E3077" i="19"/>
  <c r="E3011" i="19"/>
  <c r="E2989" i="19"/>
  <c r="E3044" i="19"/>
  <c r="E3022" i="19"/>
  <c r="E3033" i="19"/>
  <c r="E3000" i="19"/>
  <c r="E3055" i="19"/>
  <c r="D2868" i="19"/>
  <c r="D2891" i="19"/>
  <c r="B3034" i="19"/>
  <c r="B3089" i="19"/>
  <c r="D3029" i="19"/>
  <c r="B3012" i="19"/>
  <c r="D2983" i="19"/>
  <c r="B3001" i="19"/>
  <c r="B3067" i="19"/>
  <c r="D3075" i="19"/>
  <c r="B3056" i="19"/>
  <c r="D3052" i="19"/>
  <c r="D2914" i="19"/>
  <c r="B3100" i="19"/>
  <c r="A3134" i="19"/>
  <c r="B3045" i="19"/>
  <c r="D2960" i="19"/>
  <c r="B3111" i="19"/>
  <c r="D3098" i="19"/>
  <c r="D2937" i="19"/>
  <c r="B3023" i="19"/>
  <c r="D2845" i="19"/>
  <c r="B3078" i="19"/>
  <c r="D3006" i="19"/>
  <c r="E3111" i="19" l="1"/>
  <c r="E3067" i="19"/>
  <c r="E3078" i="19"/>
  <c r="E3012" i="19"/>
  <c r="E3023" i="19"/>
  <c r="E3045" i="19"/>
  <c r="E3001" i="19"/>
  <c r="E3100" i="19"/>
  <c r="E3089" i="19"/>
  <c r="E3056" i="19"/>
  <c r="E3034" i="19"/>
  <c r="D3018" i="19"/>
  <c r="D2949" i="19"/>
  <c r="B3046" i="19"/>
  <c r="D3064" i="19"/>
  <c r="B3123" i="19"/>
  <c r="B3090" i="19"/>
  <c r="B3079" i="19"/>
  <c r="D3110" i="19"/>
  <c r="A3146" i="19"/>
  <c r="B3057" i="19"/>
  <c r="B3101" i="19"/>
  <c r="D2995" i="19"/>
  <c r="B3035" i="19"/>
  <c r="D2857" i="19"/>
  <c r="B3112" i="19"/>
  <c r="D3087" i="19"/>
  <c r="B3013" i="19"/>
  <c r="D2903" i="19"/>
  <c r="B3024" i="19"/>
  <c r="D2972" i="19"/>
  <c r="D2926" i="19"/>
  <c r="B3068" i="19"/>
  <c r="D3041" i="19"/>
  <c r="D2880" i="19"/>
  <c r="E3013" i="19" l="1"/>
  <c r="E3112" i="19"/>
  <c r="E3057" i="19"/>
  <c r="E3068" i="19"/>
  <c r="E3090" i="19"/>
  <c r="E3035" i="19"/>
  <c r="E3079" i="19"/>
  <c r="E3123" i="19"/>
  <c r="E3024" i="19"/>
  <c r="E3101" i="19"/>
  <c r="E3046" i="19"/>
  <c r="D2892" i="19"/>
  <c r="D2984" i="19"/>
  <c r="D3099" i="19"/>
  <c r="D3007" i="19"/>
  <c r="D3122" i="19"/>
  <c r="B3025" i="19"/>
  <c r="D3076" i="19"/>
  <c r="D3053" i="19"/>
  <c r="B3113" i="19"/>
  <c r="B3102" i="19"/>
  <c r="B3080" i="19"/>
  <c r="B3047" i="19"/>
  <c r="B3069" i="19"/>
  <c r="D2915" i="19"/>
  <c r="D2869" i="19"/>
  <c r="B3058" i="19"/>
  <c r="B3091" i="19"/>
  <c r="B3135" i="19"/>
  <c r="D2961" i="19"/>
  <c r="D2938" i="19"/>
  <c r="B3036" i="19"/>
  <c r="A3158" i="19"/>
  <c r="B3124" i="19"/>
  <c r="D3030" i="19"/>
  <c r="E3091" i="19" l="1"/>
  <c r="E3113" i="19"/>
  <c r="E3124" i="19"/>
  <c r="E3135" i="19"/>
  <c r="E3102" i="19"/>
  <c r="E3058" i="19"/>
  <c r="E3036" i="19"/>
  <c r="E3025" i="19"/>
  <c r="E3069" i="19"/>
  <c r="E3047" i="19"/>
  <c r="E3080" i="19"/>
  <c r="D3042" i="19"/>
  <c r="D2950" i="19"/>
  <c r="B3059" i="19"/>
  <c r="B3048" i="19"/>
  <c r="D3065" i="19"/>
  <c r="D3019" i="19"/>
  <c r="B3147" i="19"/>
  <c r="D2973" i="19"/>
  <c r="D2881" i="19"/>
  <c r="B3081" i="19"/>
  <c r="D3088" i="19"/>
  <c r="D3111" i="19"/>
  <c r="B3103" i="19"/>
  <c r="B3125" i="19"/>
  <c r="A3170" i="19"/>
  <c r="B3136" i="19"/>
  <c r="D2927" i="19"/>
  <c r="D2996" i="19"/>
  <c r="B3037" i="19"/>
  <c r="B3092" i="19"/>
  <c r="B3070" i="19"/>
  <c r="B3114" i="19"/>
  <c r="D3134" i="19"/>
  <c r="D2904" i="19"/>
  <c r="E3081" i="19" l="1"/>
  <c r="E3136" i="19"/>
  <c r="E3147" i="19"/>
  <c r="E3103" i="19"/>
  <c r="E3114" i="19"/>
  <c r="E3125" i="19"/>
  <c r="E3070" i="19"/>
  <c r="E3092" i="19"/>
  <c r="E3048" i="19"/>
  <c r="E3037" i="19"/>
  <c r="E3059" i="19"/>
  <c r="D2916" i="19"/>
  <c r="B3093" i="19"/>
  <c r="B3137" i="19"/>
  <c r="D3123" i="19"/>
  <c r="D2985" i="19"/>
  <c r="B3049" i="19"/>
  <c r="B3159" i="19"/>
  <c r="B3148" i="19"/>
  <c r="A3182" i="19"/>
  <c r="D3100" i="19"/>
  <c r="B3060" i="19"/>
  <c r="B3115" i="19"/>
  <c r="D3008" i="19"/>
  <c r="B3071" i="19"/>
  <c r="B3126" i="19"/>
  <c r="B3082" i="19"/>
  <c r="D3031" i="19"/>
  <c r="D2962" i="19"/>
  <c r="D3146" i="19"/>
  <c r="D2939" i="19"/>
  <c r="B3104" i="19"/>
  <c r="D2893" i="19"/>
  <c r="D3077" i="19"/>
  <c r="D3054" i="19"/>
  <c r="E3082" i="19" l="1"/>
  <c r="E3148" i="19"/>
  <c r="E3126" i="19"/>
  <c r="E3049" i="19"/>
  <c r="E3093" i="19"/>
  <c r="E3071" i="19"/>
  <c r="E3159" i="19"/>
  <c r="E3104" i="19"/>
  <c r="E3115" i="19"/>
  <c r="E3060" i="19"/>
  <c r="E3137" i="19"/>
  <c r="D3066" i="19"/>
  <c r="D2951" i="19"/>
  <c r="B3083" i="19"/>
  <c r="B3116" i="19"/>
  <c r="B3149" i="19"/>
  <c r="D3135" i="19"/>
  <c r="D3089" i="19"/>
  <c r="D3158" i="19"/>
  <c r="B3127" i="19"/>
  <c r="B3061" i="19"/>
  <c r="B3160" i="19"/>
  <c r="B3138" i="19"/>
  <c r="D2905" i="19"/>
  <c r="D2974" i="19"/>
  <c r="B3072" i="19"/>
  <c r="D3112" i="19"/>
  <c r="B3171" i="19"/>
  <c r="B3094" i="19"/>
  <c r="B3105" i="19"/>
  <c r="D3043" i="19"/>
  <c r="D3020" i="19"/>
  <c r="A3194" i="19"/>
  <c r="D2997" i="19"/>
  <c r="D2928" i="19"/>
  <c r="E3094" i="19" l="1"/>
  <c r="E3061" i="19"/>
  <c r="E3171" i="19"/>
  <c r="E3127" i="19"/>
  <c r="E3072" i="19"/>
  <c r="E3149" i="19"/>
  <c r="E3116" i="19"/>
  <c r="E3138" i="19"/>
  <c r="E3105" i="19"/>
  <c r="E3160" i="19"/>
  <c r="E3083" i="19"/>
  <c r="D2940" i="19"/>
  <c r="D3055" i="19"/>
  <c r="D3124" i="19"/>
  <c r="B3139" i="19"/>
  <c r="D3170" i="19"/>
  <c r="B3117" i="19"/>
  <c r="D3009" i="19"/>
  <c r="B3106" i="19"/>
  <c r="B3073" i="19"/>
  <c r="B3183" i="19"/>
  <c r="B3161" i="19"/>
  <c r="D3101" i="19"/>
  <c r="B3084" i="19"/>
  <c r="A3206" i="19"/>
  <c r="B3095" i="19"/>
  <c r="D2986" i="19"/>
  <c r="D3147" i="19"/>
  <c r="D2963" i="19"/>
  <c r="D3032" i="19"/>
  <c r="B3150" i="19"/>
  <c r="B3172" i="19"/>
  <c r="D2917" i="19"/>
  <c r="B3128" i="19"/>
  <c r="D3078" i="19"/>
  <c r="E3183" i="19" l="1"/>
  <c r="E3073" i="19"/>
  <c r="E3106" i="19"/>
  <c r="E3117" i="19"/>
  <c r="E3084" i="19"/>
  <c r="E3128" i="19"/>
  <c r="E3095" i="19"/>
  <c r="E3172" i="19"/>
  <c r="E3150" i="19"/>
  <c r="E3139" i="19"/>
  <c r="E3161" i="19"/>
  <c r="D3090" i="19"/>
  <c r="B3151" i="19"/>
  <c r="B3107" i="19"/>
  <c r="D2998" i="19"/>
  <c r="D3113" i="19"/>
  <c r="B3140" i="19"/>
  <c r="B3129" i="19"/>
  <c r="D3044" i="19"/>
  <c r="B3096" i="19"/>
  <c r="B3162" i="19"/>
  <c r="D3021" i="19"/>
  <c r="D3136" i="19"/>
  <c r="D2929" i="19"/>
  <c r="D2975" i="19"/>
  <c r="A3218" i="19"/>
  <c r="B3195" i="19"/>
  <c r="B3184" i="19"/>
  <c r="B3118" i="19"/>
  <c r="D3067" i="19"/>
  <c r="B3173" i="19"/>
  <c r="D3159" i="19"/>
  <c r="B3085" i="19"/>
  <c r="D3182" i="19"/>
  <c r="D2952" i="19"/>
  <c r="E3118" i="19" l="1"/>
  <c r="E3162" i="19"/>
  <c r="E3151" i="19"/>
  <c r="E3184" i="19"/>
  <c r="E3096" i="19"/>
  <c r="E3085" i="19"/>
  <c r="E3195" i="19"/>
  <c r="E3129" i="19"/>
  <c r="E3140" i="19"/>
  <c r="E3173" i="19"/>
  <c r="E3107" i="19"/>
  <c r="D2964" i="19"/>
  <c r="B3174" i="19"/>
  <c r="B3196" i="19"/>
  <c r="D3148" i="19"/>
  <c r="D3056" i="19"/>
  <c r="D3010" i="19"/>
  <c r="D3194" i="19"/>
  <c r="B3207" i="19"/>
  <c r="D3079" i="19"/>
  <c r="A3230" i="19"/>
  <c r="D3033" i="19"/>
  <c r="B3130" i="19"/>
  <c r="B3108" i="19"/>
  <c r="B3152" i="19"/>
  <c r="B3119" i="19"/>
  <c r="D2987" i="19"/>
  <c r="B3163" i="19"/>
  <c r="B3141" i="19"/>
  <c r="D3171" i="19"/>
  <c r="B3185" i="19"/>
  <c r="D2941" i="19"/>
  <c r="B3097" i="19"/>
  <c r="D3125" i="19"/>
  <c r="D3102" i="19"/>
  <c r="E3163" i="19" l="1"/>
  <c r="E3119" i="19"/>
  <c r="E3097" i="19"/>
  <c r="E3152" i="19"/>
  <c r="E3108" i="19"/>
  <c r="E3185" i="19"/>
  <c r="E3141" i="19"/>
  <c r="E3174" i="19"/>
  <c r="E3207" i="19"/>
  <c r="E3130" i="19"/>
  <c r="E3196" i="19"/>
  <c r="D3114" i="19"/>
  <c r="B3186" i="19"/>
  <c r="D2999" i="19"/>
  <c r="B3131" i="19"/>
  <c r="B3208" i="19"/>
  <c r="D3160" i="19"/>
  <c r="D3183" i="19"/>
  <c r="B3197" i="19"/>
  <c r="D3137" i="19"/>
  <c r="B3120" i="19"/>
  <c r="D3045" i="19"/>
  <c r="D3206" i="19"/>
  <c r="B3142" i="19"/>
  <c r="B3219" i="19"/>
  <c r="B3153" i="19"/>
  <c r="A3242" i="19"/>
  <c r="D3022" i="19"/>
  <c r="B3175" i="19"/>
  <c r="D2953" i="19"/>
  <c r="B3164" i="19"/>
  <c r="B3109" i="19"/>
  <c r="D3091" i="19"/>
  <c r="D3068" i="19"/>
  <c r="D2976" i="19"/>
  <c r="E3164" i="19" l="1"/>
  <c r="E3175" i="19"/>
  <c r="E3120" i="19"/>
  <c r="E3219" i="19"/>
  <c r="E3186" i="19"/>
  <c r="E3109" i="19"/>
  <c r="E3142" i="19"/>
  <c r="E3208" i="19"/>
  <c r="E3197" i="19"/>
  <c r="E3153" i="19"/>
  <c r="E3131" i="19"/>
  <c r="D2988" i="19"/>
  <c r="B3165" i="19"/>
  <c r="A3254" i="19"/>
  <c r="B3154" i="19"/>
  <c r="D3218" i="19"/>
  <c r="B3198" i="19"/>
  <c r="B3132" i="19"/>
  <c r="D2965" i="19"/>
  <c r="D3057" i="19"/>
  <c r="D3195" i="19"/>
  <c r="D3011" i="19"/>
  <c r="D3103" i="19"/>
  <c r="B3176" i="19"/>
  <c r="B3220" i="19"/>
  <c r="B3121" i="19"/>
  <c r="D3172" i="19"/>
  <c r="B3187" i="19"/>
  <c r="D3080" i="19"/>
  <c r="B3143" i="19"/>
  <c r="D3034" i="19"/>
  <c r="B3231" i="19"/>
  <c r="D3149" i="19"/>
  <c r="B3209" i="19"/>
  <c r="D3126" i="19"/>
  <c r="E3121" i="19" l="1"/>
  <c r="E3132" i="19"/>
  <c r="E3165" i="19"/>
  <c r="E3187" i="19"/>
  <c r="E3209" i="19"/>
  <c r="E3220" i="19"/>
  <c r="E3198" i="19"/>
  <c r="E3231" i="19"/>
  <c r="E3176" i="19"/>
  <c r="E3154" i="19"/>
  <c r="E3143" i="19"/>
  <c r="D3046" i="19"/>
  <c r="D3184" i="19"/>
  <c r="D3115" i="19"/>
  <c r="D2977" i="19"/>
  <c r="B3155" i="19"/>
  <c r="B3243" i="19"/>
  <c r="B3210" i="19"/>
  <c r="B3144" i="19"/>
  <c r="D3023" i="19"/>
  <c r="B3133" i="19"/>
  <c r="A3266" i="19"/>
  <c r="D3161" i="19"/>
  <c r="B3199" i="19"/>
  <c r="D3092" i="19"/>
  <c r="B3221" i="19"/>
  <c r="D3207" i="19"/>
  <c r="B3166" i="19"/>
  <c r="D3138" i="19"/>
  <c r="B3232" i="19"/>
  <c r="B3188" i="19"/>
  <c r="B3177" i="19"/>
  <c r="D3069" i="19"/>
  <c r="D3230" i="19"/>
  <c r="D3000" i="19"/>
  <c r="E3133" i="19" l="1"/>
  <c r="E3166" i="19"/>
  <c r="E3144" i="19"/>
  <c r="E3221" i="19"/>
  <c r="E3210" i="19"/>
  <c r="E3243" i="19"/>
  <c r="E3177" i="19"/>
  <c r="E3199" i="19"/>
  <c r="E3155" i="19"/>
  <c r="E3188" i="19"/>
  <c r="E3232" i="19"/>
  <c r="D3012" i="19"/>
  <c r="B3189" i="19"/>
  <c r="D3219" i="19"/>
  <c r="D3173" i="19"/>
  <c r="B3255" i="19"/>
  <c r="B3145" i="19"/>
  <c r="D2989" i="19"/>
  <c r="D3242" i="19"/>
  <c r="B3233" i="19"/>
  <c r="B3222" i="19"/>
  <c r="A3278" i="19"/>
  <c r="B3211" i="19"/>
  <c r="D3127" i="19"/>
  <c r="D3081" i="19"/>
  <c r="D3150" i="19"/>
  <c r="D3104" i="19"/>
  <c r="B3244" i="19"/>
  <c r="D3196" i="19"/>
  <c r="B3178" i="19"/>
  <c r="B3167" i="19"/>
  <c r="B3200" i="19"/>
  <c r="D3035" i="19"/>
  <c r="B3156" i="19"/>
  <c r="D3058" i="19"/>
  <c r="E3200" i="19" l="1"/>
  <c r="E3255" i="19"/>
  <c r="E3167" i="19"/>
  <c r="E3222" i="19"/>
  <c r="E3189" i="19"/>
  <c r="E3244" i="19"/>
  <c r="E3233" i="19"/>
  <c r="E3156" i="19"/>
  <c r="E3145" i="19"/>
  <c r="E3211" i="19"/>
  <c r="E3178" i="19"/>
  <c r="D3116" i="19"/>
  <c r="B3212" i="19"/>
  <c r="D3254" i="19"/>
  <c r="D3185" i="19"/>
  <c r="D3070" i="19"/>
  <c r="D3162" i="19"/>
  <c r="A3290" i="19"/>
  <c r="D3001" i="19"/>
  <c r="D3231" i="19"/>
  <c r="D3047" i="19"/>
  <c r="D3208" i="19"/>
  <c r="B3168" i="19"/>
  <c r="B3157" i="19"/>
  <c r="B3201" i="19"/>
  <c r="D3093" i="19"/>
  <c r="B3223" i="19"/>
  <c r="B3190" i="19"/>
  <c r="B3179" i="19"/>
  <c r="B3267" i="19"/>
  <c r="B3245" i="19"/>
  <c r="D3139" i="19"/>
  <c r="B3234" i="19"/>
  <c r="B3256" i="19"/>
  <c r="D3024" i="19"/>
  <c r="E3256" i="19" l="1"/>
  <c r="E3234" i="19"/>
  <c r="E3201" i="19"/>
  <c r="E3190" i="19"/>
  <c r="E3179" i="19"/>
  <c r="E3212" i="19"/>
  <c r="E3223" i="19"/>
  <c r="E3157" i="19"/>
  <c r="E3245" i="19"/>
  <c r="E3168" i="19"/>
  <c r="E3267" i="19"/>
  <c r="D3036" i="19"/>
  <c r="B3224" i="19"/>
  <c r="B3169" i="19"/>
  <c r="D3013" i="19"/>
  <c r="D3197" i="19"/>
  <c r="B3279" i="19"/>
  <c r="D3105" i="19"/>
  <c r="D3220" i="19"/>
  <c r="A3302" i="19"/>
  <c r="D3266" i="19"/>
  <c r="B3235" i="19"/>
  <c r="B3180" i="19"/>
  <c r="B3257" i="19"/>
  <c r="B3268" i="19"/>
  <c r="B3202" i="19"/>
  <c r="D3059" i="19"/>
  <c r="D3174" i="19"/>
  <c r="B3213" i="19"/>
  <c r="B3191" i="19"/>
  <c r="D3151" i="19"/>
  <c r="B3246" i="19"/>
  <c r="D3243" i="19"/>
  <c r="D3082" i="19"/>
  <c r="D3128" i="19"/>
  <c r="E3268" i="19" l="1"/>
  <c r="E3246" i="19"/>
  <c r="E3213" i="19"/>
  <c r="E3224" i="19"/>
  <c r="E3202" i="19"/>
  <c r="E3279" i="19"/>
  <c r="E3257" i="19"/>
  <c r="E3180" i="19"/>
  <c r="E3191" i="19"/>
  <c r="E3235" i="19"/>
  <c r="E3169" i="19"/>
  <c r="D3163" i="19"/>
  <c r="D3071" i="19"/>
  <c r="B3181" i="19"/>
  <c r="D3232" i="19"/>
  <c r="D3025" i="19"/>
  <c r="D3094" i="19"/>
  <c r="B3203" i="19"/>
  <c r="B3192" i="19"/>
  <c r="B3236" i="19"/>
  <c r="D3117" i="19"/>
  <c r="D3255" i="19"/>
  <c r="D3140" i="19"/>
  <c r="B3214" i="19"/>
  <c r="B3269" i="19"/>
  <c r="D3278" i="19"/>
  <c r="B3280" i="19"/>
  <c r="B3225" i="19"/>
  <c r="A3314" i="19"/>
  <c r="B3247" i="19"/>
  <c r="D3186" i="19"/>
  <c r="B3258" i="19"/>
  <c r="B3291" i="19"/>
  <c r="D3209" i="19"/>
  <c r="D3048" i="19"/>
  <c r="E3225" i="19" l="1"/>
  <c r="E3236" i="19"/>
  <c r="E3291" i="19"/>
  <c r="E3214" i="19"/>
  <c r="E3280" i="19"/>
  <c r="E3192" i="19"/>
  <c r="E3203" i="19"/>
  <c r="E3269" i="19"/>
  <c r="E3258" i="19"/>
  <c r="E3247" i="19"/>
  <c r="E3181" i="19"/>
  <c r="B3248" i="19"/>
  <c r="D3060" i="19"/>
  <c r="D3198" i="19"/>
  <c r="B3281" i="19"/>
  <c r="D3152" i="19"/>
  <c r="B3193" i="19"/>
  <c r="D3244" i="19"/>
  <c r="D3221" i="19"/>
  <c r="D3290" i="19"/>
  <c r="D3267" i="19"/>
  <c r="B3303" i="19"/>
  <c r="B3204" i="19"/>
  <c r="B3292" i="19"/>
  <c r="A3326" i="19"/>
  <c r="B3270" i="19"/>
  <c r="D3129" i="19"/>
  <c r="D3106" i="19"/>
  <c r="D3083" i="19"/>
  <c r="B3259" i="19"/>
  <c r="B3226" i="19"/>
  <c r="B3215" i="19"/>
  <c r="B3237" i="19"/>
  <c r="D3037" i="19"/>
  <c r="D3175" i="19"/>
  <c r="E3292" i="19" l="1"/>
  <c r="E3248" i="19"/>
  <c r="E3270" i="19"/>
  <c r="E3237" i="19"/>
  <c r="E3215" i="19"/>
  <c r="E3193" i="19"/>
  <c r="E3226" i="19"/>
  <c r="E3204" i="19"/>
  <c r="E3281" i="19"/>
  <c r="E3259" i="19"/>
  <c r="E3303" i="19"/>
  <c r="D3187" i="19"/>
  <c r="B3227" i="19"/>
  <c r="D3141" i="19"/>
  <c r="B3205" i="19"/>
  <c r="D3233" i="19"/>
  <c r="B3282" i="19"/>
  <c r="D3049" i="19"/>
  <c r="B3260" i="19"/>
  <c r="B3271" i="19"/>
  <c r="B3315" i="19"/>
  <c r="B3304" i="19"/>
  <c r="D3256" i="19"/>
  <c r="D3210" i="19"/>
  <c r="B3238" i="19"/>
  <c r="D3095" i="19"/>
  <c r="A3338" i="19"/>
  <c r="B3293" i="19"/>
  <c r="D3279" i="19"/>
  <c r="D3072" i="19"/>
  <c r="B3216" i="19"/>
  <c r="D3118" i="19"/>
  <c r="D3302" i="19"/>
  <c r="D3164" i="19"/>
  <c r="B3249" i="19"/>
  <c r="E3238" i="19" l="1"/>
  <c r="E3282" i="19"/>
  <c r="E3205" i="19"/>
  <c r="E3315" i="19"/>
  <c r="E3227" i="19"/>
  <c r="E3293" i="19"/>
  <c r="E3271" i="19"/>
  <c r="E3216" i="19"/>
  <c r="E3249" i="19"/>
  <c r="E3260" i="19"/>
  <c r="E3304" i="19"/>
  <c r="B3217" i="19"/>
  <c r="B3327" i="19"/>
  <c r="A3350" i="19"/>
  <c r="D3268" i="19"/>
  <c r="B3261" i="19"/>
  <c r="D3107" i="19"/>
  <c r="B3305" i="19"/>
  <c r="D3061" i="19"/>
  <c r="D3153" i="19"/>
  <c r="D3314" i="19"/>
  <c r="D3291" i="19"/>
  <c r="B3239" i="19"/>
  <c r="B3316" i="19"/>
  <c r="B3283" i="19"/>
  <c r="B3228" i="19"/>
  <c r="D3176" i="19"/>
  <c r="D3084" i="19"/>
  <c r="D3130" i="19"/>
  <c r="B3250" i="19"/>
  <c r="B3294" i="19"/>
  <c r="D3222" i="19"/>
  <c r="B3272" i="19"/>
  <c r="D3245" i="19"/>
  <c r="D3199" i="19"/>
  <c r="E3272" i="19" l="1"/>
  <c r="E3283" i="19"/>
  <c r="E3327" i="19"/>
  <c r="E3217" i="19"/>
  <c r="E3305" i="19"/>
  <c r="E3228" i="19"/>
  <c r="E3316" i="19"/>
  <c r="E3261" i="19"/>
  <c r="E3294" i="19"/>
  <c r="E3239" i="19"/>
  <c r="E3250" i="19"/>
  <c r="D3211" i="19"/>
  <c r="D3188" i="19"/>
  <c r="B3240" i="19"/>
  <c r="D3073" i="19"/>
  <c r="D3280" i="19"/>
  <c r="D3257" i="19"/>
  <c r="B3251" i="19"/>
  <c r="B3229" i="19"/>
  <c r="D3303" i="19"/>
  <c r="B3306" i="19"/>
  <c r="B3339" i="19"/>
  <c r="A3362" i="19"/>
  <c r="B3273" i="19"/>
  <c r="D3142" i="19"/>
  <c r="B3284" i="19"/>
  <c r="D3326" i="19"/>
  <c r="D3119" i="19"/>
  <c r="B3328" i="19"/>
  <c r="D3234" i="19"/>
  <c r="D3096" i="19"/>
  <c r="B3317" i="19"/>
  <c r="D3165" i="19"/>
  <c r="B3295" i="19"/>
  <c r="B3262" i="19"/>
  <c r="E3295" i="19" l="1"/>
  <c r="E3284" i="19"/>
  <c r="E3251" i="19"/>
  <c r="E3328" i="19"/>
  <c r="E3306" i="19"/>
  <c r="E3262" i="19"/>
  <c r="E3229" i="19"/>
  <c r="E3317" i="19"/>
  <c r="E3273" i="19"/>
  <c r="E3339" i="19"/>
  <c r="E3240" i="19"/>
  <c r="B3351" i="19"/>
  <c r="B3263" i="19"/>
  <c r="D3108" i="19"/>
  <c r="D3338" i="19"/>
  <c r="A3374" i="19"/>
  <c r="D3085" i="19"/>
  <c r="B3340" i="19"/>
  <c r="B3252" i="19"/>
  <c r="B3296" i="19"/>
  <c r="D3246" i="19"/>
  <c r="B3285" i="19"/>
  <c r="B3241" i="19"/>
  <c r="D3177" i="19"/>
  <c r="B3329" i="19"/>
  <c r="D3154" i="19"/>
  <c r="B3307" i="19"/>
  <c r="D3269" i="19"/>
  <c r="D3200" i="19"/>
  <c r="B3318" i="19"/>
  <c r="D3131" i="19"/>
  <c r="B3274" i="19"/>
  <c r="D3315" i="19"/>
  <c r="D3292" i="19"/>
  <c r="D3223" i="19"/>
  <c r="E3340" i="19" l="1"/>
  <c r="E3296" i="19"/>
  <c r="E3351" i="19"/>
  <c r="E3263" i="19"/>
  <c r="E3307" i="19"/>
  <c r="E3252" i="19"/>
  <c r="E3329" i="19"/>
  <c r="E3274" i="19"/>
  <c r="E3241" i="19"/>
  <c r="E3318" i="19"/>
  <c r="E3285" i="19"/>
  <c r="D3235" i="19"/>
  <c r="D3143" i="19"/>
  <c r="B3308" i="19"/>
  <c r="B3253" i="19"/>
  <c r="D3350" i="19"/>
  <c r="D3304" i="19"/>
  <c r="B3319" i="19"/>
  <c r="D3166" i="19"/>
  <c r="B3286" i="19"/>
  <c r="B3341" i="19"/>
  <c r="D3120" i="19"/>
  <c r="D3327" i="19"/>
  <c r="D3212" i="19"/>
  <c r="B3330" i="19"/>
  <c r="D3258" i="19"/>
  <c r="D3097" i="19"/>
  <c r="B3297" i="19"/>
  <c r="B3264" i="19"/>
  <c r="B3275" i="19"/>
  <c r="D3281" i="19"/>
  <c r="D3189" i="19"/>
  <c r="B3363" i="19"/>
  <c r="A3386" i="19"/>
  <c r="B3352" i="19"/>
  <c r="E3363" i="19" l="1"/>
  <c r="E3297" i="19"/>
  <c r="E3286" i="19"/>
  <c r="E3264" i="19"/>
  <c r="E3341" i="19"/>
  <c r="E3352" i="19"/>
  <c r="E3319" i="19"/>
  <c r="E3330" i="19"/>
  <c r="E3253" i="19"/>
  <c r="E3275" i="19"/>
  <c r="E3308" i="19"/>
  <c r="B3353" i="19"/>
  <c r="D3293" i="19"/>
  <c r="D3109" i="19"/>
  <c r="D3339" i="19"/>
  <c r="D3178" i="19"/>
  <c r="B3375" i="19"/>
  <c r="A3398" i="19"/>
  <c r="B3276" i="19"/>
  <c r="D3270" i="19"/>
  <c r="D3132" i="19"/>
  <c r="B3320" i="19"/>
  <c r="B3342" i="19"/>
  <c r="B3309" i="19"/>
  <c r="B3364" i="19"/>
  <c r="B3265" i="19"/>
  <c r="B3331" i="19"/>
  <c r="D3316" i="19"/>
  <c r="D3155" i="19"/>
  <c r="D3201" i="19"/>
  <c r="B3298" i="19"/>
  <c r="D3224" i="19"/>
  <c r="B3287" i="19"/>
  <c r="D3362" i="19"/>
  <c r="D3247" i="19"/>
  <c r="E3353" i="19" l="1"/>
  <c r="E3331" i="19"/>
  <c r="E3276" i="19"/>
  <c r="E3265" i="19"/>
  <c r="E3287" i="19"/>
  <c r="E3364" i="19"/>
  <c r="E3375" i="19"/>
  <c r="E3309" i="19"/>
  <c r="E3298" i="19"/>
  <c r="E3342" i="19"/>
  <c r="E3320" i="19"/>
  <c r="D3259" i="19"/>
  <c r="B3299" i="19"/>
  <c r="D3374" i="19"/>
  <c r="B3332" i="19"/>
  <c r="B3343" i="19"/>
  <c r="B3277" i="19"/>
  <c r="D3351" i="19"/>
  <c r="B3387" i="19"/>
  <c r="B3288" i="19"/>
  <c r="D3167" i="19"/>
  <c r="B3365" i="19"/>
  <c r="D3144" i="19"/>
  <c r="B3376" i="19"/>
  <c r="D3305" i="19"/>
  <c r="D3213" i="19"/>
  <c r="B3321" i="19"/>
  <c r="A3410" i="19"/>
  <c r="D3121" i="19"/>
  <c r="D3236" i="19"/>
  <c r="D3328" i="19"/>
  <c r="B3310" i="19"/>
  <c r="D3282" i="19"/>
  <c r="D3190" i="19"/>
  <c r="B3354" i="19"/>
  <c r="E3299" i="19" l="1"/>
  <c r="E3354" i="19"/>
  <c r="E3321" i="19"/>
  <c r="E3387" i="19"/>
  <c r="E3277" i="19"/>
  <c r="E3332" i="19"/>
  <c r="E3288" i="19"/>
  <c r="E3310" i="19"/>
  <c r="E3376" i="19"/>
  <c r="E3343" i="19"/>
  <c r="E3365" i="19"/>
  <c r="B3355" i="19"/>
  <c r="D3156" i="19"/>
  <c r="B3388" i="19"/>
  <c r="B3333" i="19"/>
  <c r="D3225" i="19"/>
  <c r="B3366" i="19"/>
  <c r="D3363" i="19"/>
  <c r="D3386" i="19"/>
  <c r="D3248" i="19"/>
  <c r="D3294" i="19"/>
  <c r="D3340" i="19"/>
  <c r="D3133" i="19"/>
  <c r="A3422" i="19"/>
  <c r="D3317" i="19"/>
  <c r="D3179" i="19"/>
  <c r="B3300" i="19"/>
  <c r="B3322" i="19"/>
  <c r="B3311" i="19"/>
  <c r="B3399" i="19"/>
  <c r="B3344" i="19"/>
  <c r="D3202" i="19"/>
  <c r="B3377" i="19"/>
  <c r="B3289" i="19"/>
  <c r="D3271" i="19"/>
  <c r="E3366" i="19" l="1"/>
  <c r="E3311" i="19"/>
  <c r="E3322" i="19"/>
  <c r="E3355" i="19"/>
  <c r="E3289" i="19"/>
  <c r="E3377" i="19"/>
  <c r="E3300" i="19"/>
  <c r="E3344" i="19"/>
  <c r="E3333" i="19"/>
  <c r="E3399" i="19"/>
  <c r="E3388" i="19"/>
  <c r="D3283" i="19"/>
  <c r="D3145" i="19"/>
  <c r="D3398" i="19"/>
  <c r="B3334" i="19"/>
  <c r="B3400" i="19"/>
  <c r="B3389" i="19"/>
  <c r="D3191" i="19"/>
  <c r="D3352" i="19"/>
  <c r="D3375" i="19"/>
  <c r="B3312" i="19"/>
  <c r="B3345" i="19"/>
  <c r="B3378" i="19"/>
  <c r="D3329" i="19"/>
  <c r="D3306" i="19"/>
  <c r="B3367" i="19"/>
  <c r="D3168" i="19"/>
  <c r="D3214" i="19"/>
  <c r="B3323" i="19"/>
  <c r="B3411" i="19"/>
  <c r="B3301" i="19"/>
  <c r="A3434" i="19"/>
  <c r="D3260" i="19"/>
  <c r="D3237" i="19"/>
  <c r="B3356" i="19"/>
  <c r="E3323" i="19" l="1"/>
  <c r="E3312" i="19"/>
  <c r="E3367" i="19"/>
  <c r="E3356" i="19"/>
  <c r="E3389" i="19"/>
  <c r="E3400" i="19"/>
  <c r="E3301" i="19"/>
  <c r="E3378" i="19"/>
  <c r="E3334" i="19"/>
  <c r="E3411" i="19"/>
  <c r="E3345" i="19"/>
  <c r="B3346" i="19"/>
  <c r="B3335" i="19"/>
  <c r="D3364" i="19"/>
  <c r="D3249" i="19"/>
  <c r="B3412" i="19"/>
  <c r="B3368" i="19"/>
  <c r="D3203" i="19"/>
  <c r="B3379" i="19"/>
  <c r="D3410" i="19"/>
  <c r="D3272" i="19"/>
  <c r="B3324" i="19"/>
  <c r="D3318" i="19"/>
  <c r="B3313" i="19"/>
  <c r="B3357" i="19"/>
  <c r="D3180" i="19"/>
  <c r="B3390" i="19"/>
  <c r="D3157" i="19"/>
  <c r="B3423" i="19"/>
  <c r="A3446" i="19"/>
  <c r="D3226" i="19"/>
  <c r="D3341" i="19"/>
  <c r="D3387" i="19"/>
  <c r="B3401" i="19"/>
  <c r="D3295" i="19"/>
  <c r="E3335" i="19" l="1"/>
  <c r="E3346" i="19"/>
  <c r="E3423" i="19"/>
  <c r="E3390" i="19"/>
  <c r="E3379" i="19"/>
  <c r="E3401" i="19"/>
  <c r="E3357" i="19"/>
  <c r="E3368" i="19"/>
  <c r="E3313" i="19"/>
  <c r="E3412" i="19"/>
  <c r="E3324" i="19"/>
  <c r="B3435" i="19"/>
  <c r="D3261" i="19"/>
  <c r="B3402" i="19"/>
  <c r="A3458" i="19"/>
  <c r="D3192" i="19"/>
  <c r="B3325" i="19"/>
  <c r="D3330" i="19"/>
  <c r="D3215" i="19"/>
  <c r="D3376" i="19"/>
  <c r="D3399" i="19"/>
  <c r="B3424" i="19"/>
  <c r="B3358" i="19"/>
  <c r="D3284" i="19"/>
  <c r="B3369" i="19"/>
  <c r="B3336" i="19"/>
  <c r="D3307" i="19"/>
  <c r="D3238" i="19"/>
  <c r="B3380" i="19"/>
  <c r="D3353" i="19"/>
  <c r="D3169" i="19"/>
  <c r="D3422" i="19"/>
  <c r="B3391" i="19"/>
  <c r="B3413" i="19"/>
  <c r="B3347" i="19"/>
  <c r="E3380" i="19" l="1"/>
  <c r="E3347" i="19"/>
  <c r="E3413" i="19"/>
  <c r="E3336" i="19"/>
  <c r="E3391" i="19"/>
  <c r="E3325" i="19"/>
  <c r="E3435" i="19"/>
  <c r="E3369" i="19"/>
  <c r="E3358" i="19"/>
  <c r="E3424" i="19"/>
  <c r="E3402" i="19"/>
  <c r="D3181" i="19"/>
  <c r="D3319" i="19"/>
  <c r="B3359" i="19"/>
  <c r="D3227" i="19"/>
  <c r="A3470" i="19"/>
  <c r="B3447" i="19"/>
  <c r="B3414" i="19"/>
  <c r="D3365" i="19"/>
  <c r="B3337" i="19"/>
  <c r="B3425" i="19"/>
  <c r="D3342" i="19"/>
  <c r="B3403" i="19"/>
  <c r="B3392" i="19"/>
  <c r="B3381" i="19"/>
  <c r="B3370" i="19"/>
  <c r="D3411" i="19"/>
  <c r="D3273" i="19"/>
  <c r="B3436" i="19"/>
  <c r="D3434" i="19"/>
  <c r="B3348" i="19"/>
  <c r="D3250" i="19"/>
  <c r="D3296" i="19"/>
  <c r="D3388" i="19"/>
  <c r="D3204" i="19"/>
  <c r="E3414" i="19" l="1"/>
  <c r="E3436" i="19"/>
  <c r="E3425" i="19"/>
  <c r="E3337" i="19"/>
  <c r="E3370" i="19"/>
  <c r="E3381" i="19"/>
  <c r="E3447" i="19"/>
  <c r="E3392" i="19"/>
  <c r="E3348" i="19"/>
  <c r="E3403" i="19"/>
  <c r="E3359" i="19"/>
  <c r="D3423" i="19"/>
  <c r="B3404" i="19"/>
  <c r="D3377" i="19"/>
  <c r="D3239" i="19"/>
  <c r="B3349" i="19"/>
  <c r="D3400" i="19"/>
  <c r="D3446" i="19"/>
  <c r="B3371" i="19"/>
  <c r="D3354" i="19"/>
  <c r="B3415" i="19"/>
  <c r="B3360" i="19"/>
  <c r="D3308" i="19"/>
  <c r="B3437" i="19"/>
  <c r="B3382" i="19"/>
  <c r="B3426" i="19"/>
  <c r="B3448" i="19"/>
  <c r="D3331" i="19"/>
  <c r="D3216" i="19"/>
  <c r="D3262" i="19"/>
  <c r="B3393" i="19"/>
  <c r="B3459" i="19"/>
  <c r="D3285" i="19"/>
  <c r="A3482" i="19"/>
  <c r="D3193" i="19"/>
  <c r="E3382" i="19" l="1"/>
  <c r="E3393" i="19"/>
  <c r="E3415" i="19"/>
  <c r="E3404" i="19"/>
  <c r="E3448" i="19"/>
  <c r="E3371" i="19"/>
  <c r="E3459" i="19"/>
  <c r="E3437" i="19"/>
  <c r="E3349" i="19"/>
  <c r="E3360" i="19"/>
  <c r="E3426" i="19"/>
  <c r="B3471" i="19"/>
  <c r="B3394" i="19"/>
  <c r="B3449" i="19"/>
  <c r="D3320" i="19"/>
  <c r="B3372" i="19"/>
  <c r="D3251" i="19"/>
  <c r="A3494" i="19"/>
  <c r="D3274" i="19"/>
  <c r="B3427" i="19"/>
  <c r="B3361" i="19"/>
  <c r="D3458" i="19"/>
  <c r="D3389" i="19"/>
  <c r="D3205" i="19"/>
  <c r="D3297" i="19"/>
  <c r="D3228" i="19"/>
  <c r="B3383" i="19"/>
  <c r="B3416" i="19"/>
  <c r="D3412" i="19"/>
  <c r="B3405" i="19"/>
  <c r="B3438" i="19"/>
  <c r="B3460" i="19"/>
  <c r="D3343" i="19"/>
  <c r="D3366" i="19"/>
  <c r="D3435" i="19"/>
  <c r="E3427" i="19" l="1"/>
  <c r="E3405" i="19"/>
  <c r="E3449" i="19"/>
  <c r="E3361" i="19"/>
  <c r="E3394" i="19"/>
  <c r="E3383" i="19"/>
  <c r="E3416" i="19"/>
  <c r="E3471" i="19"/>
  <c r="E3460" i="19"/>
  <c r="E3372" i="19"/>
  <c r="E3438" i="19"/>
  <c r="B3384" i="19"/>
  <c r="D3401" i="19"/>
  <c r="D3286" i="19"/>
  <c r="D3332" i="19"/>
  <c r="B3483" i="19"/>
  <c r="B3406" i="19"/>
  <c r="D3240" i="19"/>
  <c r="D3470" i="19"/>
  <c r="A3506" i="19"/>
  <c r="B3450" i="19"/>
  <c r="D3355" i="19"/>
  <c r="B3395" i="19"/>
  <c r="D3424" i="19"/>
  <c r="D3309" i="19"/>
  <c r="D3263" i="19"/>
  <c r="D3447" i="19"/>
  <c r="D3378" i="19"/>
  <c r="B3461" i="19"/>
  <c r="B3439" i="19"/>
  <c r="B3417" i="19"/>
  <c r="D3217" i="19"/>
  <c r="B3428" i="19"/>
  <c r="B3373" i="19"/>
  <c r="B3472" i="19"/>
  <c r="E3373" i="19" l="1"/>
  <c r="E3461" i="19"/>
  <c r="E3450" i="19"/>
  <c r="E3384" i="19"/>
  <c r="E3472" i="19"/>
  <c r="E3428" i="19"/>
  <c r="E3406" i="19"/>
  <c r="E3483" i="19"/>
  <c r="E3417" i="19"/>
  <c r="E3395" i="19"/>
  <c r="E3439" i="19"/>
  <c r="B3440" i="19"/>
  <c r="B3396" i="19"/>
  <c r="D3482" i="19"/>
  <c r="D3344" i="19"/>
  <c r="B3473" i="19"/>
  <c r="B3418" i="19"/>
  <c r="D3459" i="19"/>
  <c r="D3367" i="19"/>
  <c r="D3252" i="19"/>
  <c r="D3298" i="19"/>
  <c r="B3429" i="19"/>
  <c r="B3462" i="19"/>
  <c r="D3321" i="19"/>
  <c r="B3451" i="19"/>
  <c r="B3407" i="19"/>
  <c r="D3413" i="19"/>
  <c r="D3229" i="19"/>
  <c r="D3390" i="19"/>
  <c r="A3518" i="19"/>
  <c r="D3275" i="19"/>
  <c r="D3436" i="19"/>
  <c r="B3495" i="19"/>
  <c r="B3484" i="19"/>
  <c r="B3385" i="19"/>
  <c r="E3451" i="19" l="1"/>
  <c r="E3473" i="19"/>
  <c r="E3396" i="19"/>
  <c r="E3440" i="19"/>
  <c r="E3484" i="19"/>
  <c r="E3407" i="19"/>
  <c r="E3418" i="19"/>
  <c r="E3385" i="19"/>
  <c r="E3495" i="19"/>
  <c r="E3462" i="19"/>
  <c r="E3429" i="19"/>
  <c r="B3463" i="19"/>
  <c r="B3507" i="19"/>
  <c r="D3356" i="19"/>
  <c r="D3425" i="19"/>
  <c r="B3485" i="19"/>
  <c r="A3530" i="19"/>
  <c r="B3408" i="19"/>
  <c r="B3430" i="19"/>
  <c r="D3471" i="19"/>
  <c r="D3287" i="19"/>
  <c r="D3379" i="19"/>
  <c r="D3494" i="19"/>
  <c r="B3496" i="19"/>
  <c r="D3402" i="19"/>
  <c r="B3452" i="19"/>
  <c r="D3310" i="19"/>
  <c r="B3419" i="19"/>
  <c r="B3397" i="19"/>
  <c r="D3448" i="19"/>
  <c r="D3241" i="19"/>
  <c r="D3333" i="19"/>
  <c r="D3264" i="19"/>
  <c r="B3474" i="19"/>
  <c r="B3441" i="19"/>
  <c r="E3397" i="19" l="1"/>
  <c r="E3507" i="19"/>
  <c r="E3419" i="19"/>
  <c r="E3463" i="19"/>
  <c r="E3441" i="19"/>
  <c r="E3430" i="19"/>
  <c r="E3452" i="19"/>
  <c r="E3408" i="19"/>
  <c r="E3474" i="19"/>
  <c r="E3496" i="19"/>
  <c r="E3485" i="19"/>
  <c r="D3322" i="19"/>
  <c r="D3506" i="19"/>
  <c r="B3431" i="19"/>
  <c r="D3437" i="19"/>
  <c r="B3453" i="19"/>
  <c r="D3391" i="19"/>
  <c r="B3409" i="19"/>
  <c r="D3368" i="19"/>
  <c r="D3253" i="19"/>
  <c r="D3276" i="19"/>
  <c r="B3519" i="19"/>
  <c r="B3475" i="19"/>
  <c r="D3460" i="19"/>
  <c r="D3414" i="19"/>
  <c r="D3299" i="19"/>
  <c r="A3542" i="19"/>
  <c r="B3508" i="19"/>
  <c r="D3345" i="19"/>
  <c r="B3442" i="19"/>
  <c r="B3420" i="19"/>
  <c r="B3497" i="19"/>
  <c r="D3483" i="19"/>
  <c r="B3486" i="19"/>
  <c r="B3464" i="19"/>
  <c r="E3486" i="19" l="1"/>
  <c r="E3409" i="19"/>
  <c r="E3508" i="19"/>
  <c r="E3464" i="19"/>
  <c r="E3497" i="19"/>
  <c r="E3453" i="19"/>
  <c r="E3420" i="19"/>
  <c r="E3475" i="19"/>
  <c r="E3442" i="19"/>
  <c r="E3519" i="19"/>
  <c r="E3431" i="19"/>
  <c r="B3421" i="19"/>
  <c r="B3487" i="19"/>
  <c r="B3476" i="19"/>
  <c r="D3380" i="19"/>
  <c r="D3449" i="19"/>
  <c r="B3443" i="19"/>
  <c r="D3311" i="19"/>
  <c r="B3520" i="19"/>
  <c r="B3432" i="19"/>
  <c r="D3495" i="19"/>
  <c r="D3357" i="19"/>
  <c r="D3426" i="19"/>
  <c r="D3288" i="19"/>
  <c r="D3403" i="19"/>
  <c r="D3518" i="19"/>
  <c r="B3465" i="19"/>
  <c r="B3498" i="19"/>
  <c r="B3509" i="19"/>
  <c r="A3554" i="19"/>
  <c r="B3531" i="19"/>
  <c r="D3472" i="19"/>
  <c r="D3265" i="19"/>
  <c r="B3454" i="19"/>
  <c r="D3334" i="19"/>
  <c r="E3454" i="19" l="1"/>
  <c r="E3443" i="19"/>
  <c r="E3498" i="19"/>
  <c r="E3432" i="19"/>
  <c r="E3421" i="19"/>
  <c r="E3509" i="19"/>
  <c r="E3487" i="19"/>
  <c r="E3465" i="19"/>
  <c r="E3520" i="19"/>
  <c r="E3531" i="19"/>
  <c r="E3476" i="19"/>
  <c r="B3543" i="19"/>
  <c r="B3521" i="19"/>
  <c r="D3392" i="19"/>
  <c r="B3455" i="19"/>
  <c r="A3566" i="19"/>
  <c r="D3530" i="19"/>
  <c r="D3369" i="19"/>
  <c r="B3466" i="19"/>
  <c r="D3323" i="19"/>
  <c r="B3477" i="19"/>
  <c r="D3346" i="19"/>
  <c r="D3277" i="19"/>
  <c r="B3510" i="19"/>
  <c r="D3415" i="19"/>
  <c r="D3507" i="19"/>
  <c r="B3444" i="19"/>
  <c r="B3488" i="19"/>
  <c r="D3484" i="19"/>
  <c r="B3499" i="19"/>
  <c r="D3300" i="19"/>
  <c r="B3433" i="19"/>
  <c r="D3438" i="19"/>
  <c r="B3532" i="19"/>
  <c r="D3461" i="19"/>
  <c r="E3477" i="19" l="1"/>
  <c r="E3521" i="19"/>
  <c r="E3488" i="19"/>
  <c r="E3543" i="19"/>
  <c r="E3444" i="19"/>
  <c r="E3466" i="19"/>
  <c r="E3532" i="19"/>
  <c r="E3433" i="19"/>
  <c r="E3510" i="19"/>
  <c r="E3455" i="19"/>
  <c r="E3499" i="19"/>
  <c r="D3473" i="19"/>
  <c r="D3312" i="19"/>
  <c r="B3445" i="19"/>
  <c r="D3289" i="19"/>
  <c r="B3467" i="19"/>
  <c r="B3456" i="19"/>
  <c r="B3533" i="19"/>
  <c r="B3500" i="19"/>
  <c r="D3519" i="19"/>
  <c r="D3358" i="19"/>
  <c r="D3381" i="19"/>
  <c r="D3404" i="19"/>
  <c r="D3450" i="19"/>
  <c r="D3496" i="19"/>
  <c r="D3427" i="19"/>
  <c r="B3478" i="19"/>
  <c r="D3542" i="19"/>
  <c r="B3522" i="19"/>
  <c r="B3555" i="19"/>
  <c r="B3489" i="19"/>
  <c r="B3511" i="19"/>
  <c r="D3335" i="19"/>
  <c r="A3578" i="19"/>
  <c r="B3544" i="19"/>
  <c r="E3533" i="19" l="1"/>
  <c r="E3456" i="19"/>
  <c r="E3511" i="19"/>
  <c r="E3467" i="19"/>
  <c r="E3522" i="19"/>
  <c r="E3544" i="19"/>
  <c r="E3478" i="19"/>
  <c r="E3500" i="19"/>
  <c r="E3489" i="19"/>
  <c r="E3555" i="19"/>
  <c r="E3445" i="19"/>
  <c r="B3545" i="19"/>
  <c r="B3567" i="19"/>
  <c r="B3490" i="19"/>
  <c r="B3479" i="19"/>
  <c r="D3416" i="19"/>
  <c r="B3501" i="19"/>
  <c r="D3301" i="19"/>
  <c r="A3590" i="19"/>
  <c r="B3534" i="19"/>
  <c r="B3556" i="19"/>
  <c r="D3439" i="19"/>
  <c r="D3393" i="19"/>
  <c r="B3523" i="19"/>
  <c r="D3508" i="19"/>
  <c r="D3370" i="19"/>
  <c r="B3457" i="19"/>
  <c r="D3324" i="19"/>
  <c r="D3347" i="19"/>
  <c r="B3512" i="19"/>
  <c r="D3554" i="19"/>
  <c r="D3462" i="19"/>
  <c r="D3531" i="19"/>
  <c r="B3468" i="19"/>
  <c r="D3485" i="19"/>
  <c r="E3556" i="19" l="1"/>
  <c r="E3567" i="19"/>
  <c r="E3534" i="19"/>
  <c r="E3545" i="19"/>
  <c r="E3523" i="19"/>
  <c r="E3457" i="19"/>
  <c r="E3468" i="19"/>
  <c r="E3501" i="19"/>
  <c r="E3479" i="19"/>
  <c r="E3512" i="19"/>
  <c r="E3490" i="19"/>
  <c r="D3497" i="19"/>
  <c r="D3566" i="19"/>
  <c r="D3405" i="19"/>
  <c r="B3579" i="19"/>
  <c r="A3602" i="19"/>
  <c r="B3480" i="19"/>
  <c r="B3469" i="19"/>
  <c r="B3513" i="19"/>
  <c r="D3382" i="19"/>
  <c r="D3451" i="19"/>
  <c r="B3491" i="19"/>
  <c r="D3313" i="19"/>
  <c r="D3543" i="19"/>
  <c r="D3359" i="19"/>
  <c r="D3520" i="19"/>
  <c r="B3557" i="19"/>
  <c r="B3502" i="19"/>
  <c r="B3568" i="19"/>
  <c r="D3474" i="19"/>
  <c r="D3336" i="19"/>
  <c r="B3524" i="19"/>
  <c r="B3535" i="19"/>
  <c r="D3428" i="19"/>
  <c r="B3546" i="19"/>
  <c r="E3469" i="19" l="1"/>
  <c r="E3535" i="19"/>
  <c r="E3480" i="19"/>
  <c r="E3524" i="19"/>
  <c r="E3568" i="19"/>
  <c r="E3502" i="19"/>
  <c r="E3546" i="19"/>
  <c r="E3557" i="19"/>
  <c r="E3513" i="19"/>
  <c r="E3579" i="19"/>
  <c r="E3491" i="19"/>
  <c r="B3547" i="19"/>
  <c r="D3348" i="19"/>
  <c r="B3558" i="19"/>
  <c r="D3325" i="19"/>
  <c r="B3514" i="19"/>
  <c r="D3440" i="19"/>
  <c r="D3486" i="19"/>
  <c r="D3532" i="19"/>
  <c r="B3492" i="19"/>
  <c r="D3417" i="19"/>
  <c r="B3536" i="19"/>
  <c r="B3569" i="19"/>
  <c r="D3371" i="19"/>
  <c r="D3463" i="19"/>
  <c r="B3481" i="19"/>
  <c r="B3591" i="19"/>
  <c r="D3578" i="19"/>
  <c r="B3525" i="19"/>
  <c r="B3503" i="19"/>
  <c r="D3555" i="19"/>
  <c r="D3394" i="19"/>
  <c r="A3614" i="19"/>
  <c r="B3580" i="19"/>
  <c r="D3509" i="19"/>
  <c r="E3580" i="19" l="1"/>
  <c r="E3514" i="19"/>
  <c r="E3525" i="19"/>
  <c r="E3492" i="19"/>
  <c r="E3547" i="19"/>
  <c r="E3591" i="19"/>
  <c r="E3481" i="19"/>
  <c r="E3569" i="19"/>
  <c r="E3503" i="19"/>
  <c r="E3536" i="19"/>
  <c r="E3558" i="19"/>
  <c r="D3521" i="19"/>
  <c r="B3592" i="19"/>
  <c r="B3570" i="19"/>
  <c r="D3544" i="19"/>
  <c r="D3337" i="19"/>
  <c r="B3581" i="19"/>
  <c r="B3504" i="19"/>
  <c r="B3537" i="19"/>
  <c r="D3567" i="19"/>
  <c r="B3603" i="19"/>
  <c r="D3498" i="19"/>
  <c r="B3559" i="19"/>
  <c r="A3626" i="19"/>
  <c r="D3475" i="19"/>
  <c r="D3429" i="19"/>
  <c r="B3526" i="19"/>
  <c r="D3452" i="19"/>
  <c r="D3360" i="19"/>
  <c r="D3406" i="19"/>
  <c r="D3590" i="19"/>
  <c r="D3383" i="19"/>
  <c r="B3493" i="19"/>
  <c r="B3515" i="19"/>
  <c r="B3548" i="19"/>
  <c r="E3515" i="19" l="1"/>
  <c r="E3504" i="19"/>
  <c r="E3581" i="19"/>
  <c r="E3603" i="19"/>
  <c r="E3592" i="19"/>
  <c r="E3548" i="19"/>
  <c r="E3526" i="19"/>
  <c r="E3537" i="19"/>
  <c r="E3493" i="19"/>
  <c r="E3559" i="19"/>
  <c r="E3570" i="19"/>
  <c r="B3549" i="19"/>
  <c r="D3602" i="19"/>
  <c r="B3527" i="19"/>
  <c r="B3560" i="19"/>
  <c r="D3556" i="19"/>
  <c r="B3516" i="19"/>
  <c r="D3418" i="19"/>
  <c r="D3441" i="19"/>
  <c r="D3510" i="19"/>
  <c r="B3604" i="19"/>
  <c r="B3505" i="19"/>
  <c r="B3571" i="19"/>
  <c r="D3372" i="19"/>
  <c r="D3487" i="19"/>
  <c r="B3582" i="19"/>
  <c r="B3615" i="19"/>
  <c r="B3593" i="19"/>
  <c r="D3395" i="19"/>
  <c r="D3464" i="19"/>
  <c r="A3638" i="19"/>
  <c r="D3579" i="19"/>
  <c r="B3538" i="19"/>
  <c r="D3349" i="19"/>
  <c r="D3533" i="19"/>
  <c r="E3582" i="19" l="1"/>
  <c r="E3516" i="19"/>
  <c r="E3593" i="19"/>
  <c r="E3549" i="19"/>
  <c r="E3538" i="19"/>
  <c r="E3604" i="19"/>
  <c r="E3615" i="19"/>
  <c r="E3571" i="19"/>
  <c r="E3560" i="19"/>
  <c r="E3505" i="19"/>
  <c r="E3527" i="19"/>
  <c r="D3545" i="19"/>
  <c r="A3650" i="19"/>
  <c r="B3616" i="19"/>
  <c r="B3572" i="19"/>
  <c r="D3453" i="19"/>
  <c r="B3561" i="19"/>
  <c r="D3361" i="19"/>
  <c r="D3476" i="19"/>
  <c r="B3583" i="19"/>
  <c r="D3430" i="19"/>
  <c r="B3528" i="19"/>
  <c r="B3539" i="19"/>
  <c r="D3407" i="19"/>
  <c r="D3499" i="19"/>
  <c r="B3605" i="19"/>
  <c r="B3517" i="19"/>
  <c r="D3614" i="19"/>
  <c r="D3591" i="19"/>
  <c r="B3594" i="19"/>
  <c r="D3384" i="19"/>
  <c r="B3627" i="19"/>
  <c r="D3522" i="19"/>
  <c r="D3568" i="19"/>
  <c r="B3550" i="19"/>
  <c r="E3583" i="19" l="1"/>
  <c r="E3605" i="19"/>
  <c r="E3561" i="19"/>
  <c r="E3550" i="19"/>
  <c r="E3517" i="19"/>
  <c r="E3627" i="19"/>
  <c r="E3539" i="19"/>
  <c r="E3572" i="19"/>
  <c r="E3594" i="19"/>
  <c r="E3528" i="19"/>
  <c r="E3616" i="19"/>
  <c r="B3551" i="19"/>
  <c r="D3396" i="19"/>
  <c r="B3606" i="19"/>
  <c r="D3488" i="19"/>
  <c r="B3573" i="19"/>
  <c r="D3580" i="19"/>
  <c r="B3595" i="19"/>
  <c r="B3529" i="19"/>
  <c r="D3373" i="19"/>
  <c r="B3617" i="19"/>
  <c r="D3534" i="19"/>
  <c r="D3603" i="19"/>
  <c r="D3511" i="19"/>
  <c r="D3442" i="19"/>
  <c r="B3639" i="19"/>
  <c r="B3562" i="19"/>
  <c r="A3662" i="19"/>
  <c r="B3628" i="19"/>
  <c r="D3626" i="19"/>
  <c r="D3419" i="19"/>
  <c r="B3584" i="19"/>
  <c r="B3540" i="19"/>
  <c r="D3465" i="19"/>
  <c r="D3557" i="19"/>
  <c r="E3628" i="19" l="1"/>
  <c r="E3617" i="19"/>
  <c r="E3551" i="19"/>
  <c r="E3573" i="19"/>
  <c r="E3562" i="19"/>
  <c r="E3529" i="19"/>
  <c r="E3639" i="19"/>
  <c r="E3595" i="19"/>
  <c r="E3540" i="19"/>
  <c r="E3584" i="19"/>
  <c r="E3606" i="19"/>
  <c r="D3569" i="19"/>
  <c r="D3431" i="19"/>
  <c r="D3615" i="19"/>
  <c r="D3500" i="19"/>
  <c r="D3477" i="19"/>
  <c r="D3638" i="19"/>
  <c r="B3640" i="19"/>
  <c r="D3546" i="19"/>
  <c r="B3596" i="19"/>
  <c r="B3607" i="19"/>
  <c r="B3629" i="19"/>
  <c r="B3541" i="19"/>
  <c r="D3454" i="19"/>
  <c r="B3618" i="19"/>
  <c r="D3592" i="19"/>
  <c r="B3651" i="19"/>
  <c r="D3408" i="19"/>
  <c r="B3585" i="19"/>
  <c r="A3674" i="19"/>
  <c r="D3523" i="19"/>
  <c r="D3385" i="19"/>
  <c r="B3574" i="19"/>
  <c r="B3563" i="19"/>
  <c r="B3552" i="19"/>
  <c r="E3574" i="19" l="1"/>
  <c r="E3618" i="19"/>
  <c r="E3585" i="19"/>
  <c r="E3607" i="19"/>
  <c r="E3596" i="19"/>
  <c r="E3552" i="19"/>
  <c r="E3651" i="19"/>
  <c r="E3563" i="19"/>
  <c r="E3640" i="19"/>
  <c r="E3541" i="19"/>
  <c r="E3629" i="19"/>
  <c r="B3553" i="19"/>
  <c r="D3535" i="19"/>
  <c r="B3652" i="19"/>
  <c r="D3558" i="19"/>
  <c r="D3512" i="19"/>
  <c r="B3564" i="19"/>
  <c r="B3663" i="19"/>
  <c r="A3686" i="19"/>
  <c r="D3604" i="19"/>
  <c r="B3630" i="19"/>
  <c r="B3641" i="19"/>
  <c r="B3586" i="19"/>
  <c r="B3608" i="19"/>
  <c r="D3627" i="19"/>
  <c r="B3575" i="19"/>
  <c r="B3619" i="19"/>
  <c r="D3650" i="19"/>
  <c r="D3443" i="19"/>
  <c r="D3397" i="19"/>
  <c r="D3420" i="19"/>
  <c r="D3466" i="19"/>
  <c r="B3597" i="19"/>
  <c r="D3489" i="19"/>
  <c r="D3581" i="19"/>
  <c r="E3575" i="19" l="1"/>
  <c r="E3663" i="19"/>
  <c r="E3630" i="19"/>
  <c r="E3553" i="19"/>
  <c r="E3619" i="19"/>
  <c r="E3597" i="19"/>
  <c r="E3564" i="19"/>
  <c r="E3608" i="19"/>
  <c r="E3586" i="19"/>
  <c r="E3641" i="19"/>
  <c r="E3652" i="19"/>
  <c r="B3587" i="19"/>
  <c r="B3653" i="19"/>
  <c r="B3675" i="19"/>
  <c r="D3501" i="19"/>
  <c r="D3409" i="19"/>
  <c r="B3576" i="19"/>
  <c r="B3642" i="19"/>
  <c r="B3664" i="19"/>
  <c r="D3432" i="19"/>
  <c r="D3570" i="19"/>
  <c r="B3631" i="19"/>
  <c r="B3565" i="19"/>
  <c r="D3593" i="19"/>
  <c r="B3620" i="19"/>
  <c r="B3598" i="19"/>
  <c r="D3455" i="19"/>
  <c r="D3639" i="19"/>
  <c r="D3547" i="19"/>
  <c r="A3698" i="19"/>
  <c r="D3478" i="19"/>
  <c r="D3662" i="19"/>
  <c r="B3609" i="19"/>
  <c r="D3616" i="19"/>
  <c r="D3524" i="19"/>
  <c r="E3620" i="19" l="1"/>
  <c r="E3609" i="19"/>
  <c r="E3653" i="19"/>
  <c r="E3587" i="19"/>
  <c r="E3664" i="19"/>
  <c r="E3598" i="19"/>
  <c r="E3642" i="19"/>
  <c r="E3576" i="19"/>
  <c r="E3565" i="19"/>
  <c r="E3631" i="19"/>
  <c r="E3675" i="19"/>
  <c r="D3536" i="19"/>
  <c r="D3490" i="19"/>
  <c r="D3467" i="19"/>
  <c r="B3665" i="19"/>
  <c r="D3513" i="19"/>
  <c r="B3676" i="19"/>
  <c r="B3687" i="19"/>
  <c r="D3628" i="19"/>
  <c r="A3710" i="19"/>
  <c r="B3599" i="19"/>
  <c r="B3632" i="19"/>
  <c r="B3643" i="19"/>
  <c r="B3610" i="19"/>
  <c r="D3559" i="19"/>
  <c r="B3621" i="19"/>
  <c r="D3582" i="19"/>
  <c r="B3577" i="19"/>
  <c r="B3654" i="19"/>
  <c r="B3588" i="19"/>
  <c r="D3674" i="19"/>
  <c r="D3651" i="19"/>
  <c r="D3605" i="19"/>
  <c r="D3444" i="19"/>
  <c r="D3421" i="19"/>
  <c r="E3676" i="19" l="1"/>
  <c r="E3610" i="19"/>
  <c r="E3654" i="19"/>
  <c r="E3599" i="19"/>
  <c r="E3577" i="19"/>
  <c r="E3621" i="19"/>
  <c r="E3687" i="19"/>
  <c r="E3643" i="19"/>
  <c r="E3665" i="19"/>
  <c r="E3588" i="19"/>
  <c r="E3632" i="19"/>
  <c r="D3594" i="19"/>
  <c r="B3633" i="19"/>
  <c r="B3666" i="19"/>
  <c r="D3433" i="19"/>
  <c r="D3456" i="19"/>
  <c r="B3589" i="19"/>
  <c r="B3622" i="19"/>
  <c r="B3688" i="19"/>
  <c r="D3640" i="19"/>
  <c r="B3655" i="19"/>
  <c r="D3479" i="19"/>
  <c r="D3617" i="19"/>
  <c r="D3571" i="19"/>
  <c r="B3600" i="19"/>
  <c r="B3699" i="19"/>
  <c r="B3677" i="19"/>
  <c r="D3502" i="19"/>
  <c r="D3686" i="19"/>
  <c r="B3644" i="19"/>
  <c r="D3663" i="19"/>
  <c r="B3611" i="19"/>
  <c r="A3722" i="19"/>
  <c r="D3525" i="19"/>
  <c r="D3548" i="19"/>
  <c r="E3688" i="19" l="1"/>
  <c r="E3644" i="19"/>
  <c r="E3655" i="19"/>
  <c r="E3633" i="19"/>
  <c r="E3677" i="19"/>
  <c r="E3622" i="19"/>
  <c r="E3699" i="19"/>
  <c r="E3600" i="19"/>
  <c r="E3589" i="19"/>
  <c r="E3611" i="19"/>
  <c r="E3666" i="19"/>
  <c r="D3675" i="19"/>
  <c r="D3629" i="19"/>
  <c r="B3689" i="19"/>
  <c r="D3445" i="19"/>
  <c r="B3678" i="19"/>
  <c r="D3560" i="19"/>
  <c r="D3537" i="19"/>
  <c r="B3700" i="19"/>
  <c r="B3711" i="19"/>
  <c r="B3645" i="19"/>
  <c r="D3491" i="19"/>
  <c r="B3623" i="19"/>
  <c r="B3667" i="19"/>
  <c r="A3734" i="19"/>
  <c r="B3612" i="19"/>
  <c r="D3698" i="19"/>
  <c r="B3601" i="19"/>
  <c r="B3656" i="19"/>
  <c r="B3634" i="19"/>
  <c r="D3514" i="19"/>
  <c r="D3583" i="19"/>
  <c r="D3652" i="19"/>
  <c r="D3468" i="19"/>
  <c r="D3606" i="19"/>
  <c r="E3667" i="19" l="1"/>
  <c r="E3678" i="19"/>
  <c r="E3623" i="19"/>
  <c r="E3634" i="19"/>
  <c r="E3689" i="19"/>
  <c r="E3601" i="19"/>
  <c r="E3656" i="19"/>
  <c r="E3645" i="19"/>
  <c r="E3700" i="19"/>
  <c r="E3711" i="19"/>
  <c r="E3612" i="19"/>
  <c r="D3526" i="19"/>
  <c r="B3635" i="19"/>
  <c r="B3624" i="19"/>
  <c r="B3701" i="19"/>
  <c r="D3457" i="19"/>
  <c r="D3480" i="19"/>
  <c r="B3613" i="19"/>
  <c r="B3657" i="19"/>
  <c r="D3503" i="19"/>
  <c r="D3549" i="19"/>
  <c r="B3690" i="19"/>
  <c r="D3664" i="19"/>
  <c r="B3723" i="19"/>
  <c r="A3746" i="19"/>
  <c r="B3646" i="19"/>
  <c r="D3572" i="19"/>
  <c r="D3641" i="19"/>
  <c r="D3618" i="19"/>
  <c r="D3595" i="19"/>
  <c r="D3710" i="19"/>
  <c r="B3668" i="19"/>
  <c r="B3712" i="19"/>
  <c r="B3679" i="19"/>
  <c r="D3687" i="19"/>
  <c r="E3613" i="19" l="1"/>
  <c r="E3635" i="19"/>
  <c r="E3657" i="19"/>
  <c r="E3679" i="19"/>
  <c r="E3646" i="19"/>
  <c r="E3712" i="19"/>
  <c r="E3668" i="19"/>
  <c r="E3723" i="19"/>
  <c r="E3701" i="19"/>
  <c r="E3690" i="19"/>
  <c r="E3624" i="19"/>
  <c r="B3680" i="19"/>
  <c r="D3584" i="19"/>
  <c r="D3676" i="19"/>
  <c r="B3658" i="19"/>
  <c r="B3702" i="19"/>
  <c r="D3607" i="19"/>
  <c r="B3647" i="19"/>
  <c r="B3691" i="19"/>
  <c r="B3625" i="19"/>
  <c r="B3735" i="19"/>
  <c r="B3713" i="19"/>
  <c r="D3630" i="19"/>
  <c r="A3758" i="19"/>
  <c r="D3561" i="19"/>
  <c r="D3492" i="19"/>
  <c r="B3636" i="19"/>
  <c r="D3722" i="19"/>
  <c r="D3699" i="19"/>
  <c r="B3669" i="19"/>
  <c r="D3653" i="19"/>
  <c r="B3724" i="19"/>
  <c r="D3515" i="19"/>
  <c r="D3469" i="19"/>
  <c r="D3538" i="19"/>
  <c r="E3625" i="19" l="1"/>
  <c r="E3636" i="19"/>
  <c r="E3647" i="19"/>
  <c r="E3735" i="19"/>
  <c r="E3691" i="19"/>
  <c r="E3724" i="19"/>
  <c r="E3702" i="19"/>
  <c r="E3680" i="19"/>
  <c r="E3658" i="19"/>
  <c r="E3669" i="19"/>
  <c r="E3713" i="19"/>
  <c r="D3550" i="19"/>
  <c r="D3665" i="19"/>
  <c r="D3642" i="19"/>
  <c r="D3481" i="19"/>
  <c r="B3670" i="19"/>
  <c r="D3504" i="19"/>
  <c r="B3714" i="19"/>
  <c r="B3648" i="19"/>
  <c r="D3688" i="19"/>
  <c r="D3527" i="19"/>
  <c r="D3711" i="19"/>
  <c r="D3573" i="19"/>
  <c r="B3736" i="19"/>
  <c r="D3619" i="19"/>
  <c r="B3692" i="19"/>
  <c r="B3747" i="19"/>
  <c r="D3596" i="19"/>
  <c r="B3725" i="19"/>
  <c r="D3734" i="19"/>
  <c r="A3770" i="19"/>
  <c r="B3703" i="19"/>
  <c r="B3659" i="19"/>
  <c r="B3637" i="19"/>
  <c r="B3681" i="19"/>
  <c r="E3703" i="19" l="1"/>
  <c r="E3725" i="19"/>
  <c r="E3681" i="19"/>
  <c r="E3747" i="19"/>
  <c r="E3648" i="19"/>
  <c r="E3659" i="19"/>
  <c r="E3637" i="19"/>
  <c r="E3692" i="19"/>
  <c r="E3714" i="19"/>
  <c r="E3736" i="19"/>
  <c r="E3670" i="19"/>
  <c r="A3782" i="19"/>
  <c r="B3748" i="19"/>
  <c r="D3585" i="19"/>
  <c r="B3649" i="19"/>
  <c r="D3493" i="19"/>
  <c r="D3746" i="19"/>
  <c r="B3693" i="19"/>
  <c r="D3723" i="19"/>
  <c r="B3715" i="19"/>
  <c r="D3654" i="19"/>
  <c r="B3660" i="19"/>
  <c r="B3704" i="19"/>
  <c r="B3726" i="19"/>
  <c r="D3631" i="19"/>
  <c r="D3539" i="19"/>
  <c r="D3516" i="19"/>
  <c r="D3677" i="19"/>
  <c r="B3759" i="19"/>
  <c r="B3682" i="19"/>
  <c r="D3608" i="19"/>
  <c r="B3737" i="19"/>
  <c r="D3700" i="19"/>
  <c r="B3671" i="19"/>
  <c r="D3562" i="19"/>
  <c r="E3759" i="19" l="1"/>
  <c r="E3748" i="19"/>
  <c r="E3715" i="19"/>
  <c r="E3671" i="19"/>
  <c r="E3693" i="19"/>
  <c r="E3737" i="19"/>
  <c r="E3726" i="19"/>
  <c r="E3649" i="19"/>
  <c r="E3704" i="19"/>
  <c r="E3682" i="19"/>
  <c r="E3660" i="19"/>
  <c r="D3528" i="19"/>
  <c r="B3705" i="19"/>
  <c r="D3735" i="19"/>
  <c r="B3672" i="19"/>
  <c r="B3661" i="19"/>
  <c r="B3683" i="19"/>
  <c r="D3551" i="19"/>
  <c r="B3694" i="19"/>
  <c r="D3597" i="19"/>
  <c r="B3749" i="19"/>
  <c r="D3620" i="19"/>
  <c r="B3760" i="19"/>
  <c r="D3643" i="19"/>
  <c r="D3666" i="19"/>
  <c r="D3758" i="19"/>
  <c r="D3574" i="19"/>
  <c r="D3712" i="19"/>
  <c r="B3727" i="19"/>
  <c r="B3771" i="19"/>
  <c r="B3738" i="19"/>
  <c r="D3689" i="19"/>
  <c r="B3716" i="19"/>
  <c r="D3505" i="19"/>
  <c r="A3794" i="19"/>
  <c r="E3716" i="19" l="1"/>
  <c r="E3727" i="19"/>
  <c r="E3749" i="19"/>
  <c r="E3705" i="19"/>
  <c r="E3683" i="19"/>
  <c r="E3661" i="19"/>
  <c r="E3694" i="19"/>
  <c r="E3738" i="19"/>
  <c r="E3760" i="19"/>
  <c r="E3672" i="19"/>
  <c r="E3771" i="19"/>
  <c r="B3739" i="19"/>
  <c r="B3695" i="19"/>
  <c r="B3673" i="19"/>
  <c r="D3517" i="19"/>
  <c r="D3770" i="19"/>
  <c r="D3632" i="19"/>
  <c r="D3563" i="19"/>
  <c r="A3806" i="19"/>
  <c r="B3684" i="19"/>
  <c r="D3747" i="19"/>
  <c r="B3761" i="19"/>
  <c r="B3717" i="19"/>
  <c r="B3728" i="19"/>
  <c r="D3678" i="19"/>
  <c r="B3750" i="19"/>
  <c r="B3706" i="19"/>
  <c r="B3772" i="19"/>
  <c r="D3701" i="19"/>
  <c r="D3724" i="19"/>
  <c r="D3655" i="19"/>
  <c r="D3609" i="19"/>
  <c r="D3586" i="19"/>
  <c r="B3783" i="19"/>
  <c r="D3540" i="19"/>
  <c r="E3772" i="19" l="1"/>
  <c r="E3684" i="19"/>
  <c r="E3739" i="19"/>
  <c r="E3706" i="19"/>
  <c r="E3695" i="19"/>
  <c r="E3783" i="19"/>
  <c r="E3750" i="19"/>
  <c r="E3728" i="19"/>
  <c r="E3717" i="19"/>
  <c r="E3761" i="19"/>
  <c r="E3673" i="19"/>
  <c r="D3667" i="19"/>
  <c r="B3707" i="19"/>
  <c r="B3718" i="19"/>
  <c r="A3818" i="19"/>
  <c r="D3529" i="19"/>
  <c r="B3751" i="19"/>
  <c r="B3795" i="19"/>
  <c r="B3784" i="19"/>
  <c r="D3736" i="19"/>
  <c r="B3762" i="19"/>
  <c r="D3575" i="19"/>
  <c r="D3713" i="19"/>
  <c r="D3690" i="19"/>
  <c r="D3759" i="19"/>
  <c r="D3644" i="19"/>
  <c r="B3696" i="19"/>
  <c r="B3729" i="19"/>
  <c r="D3552" i="19"/>
  <c r="D3598" i="19"/>
  <c r="D3621" i="19"/>
  <c r="B3773" i="19"/>
  <c r="B3685" i="19"/>
  <c r="D3782" i="19"/>
  <c r="B3740" i="19"/>
  <c r="E3795" i="19" l="1"/>
  <c r="E3685" i="19"/>
  <c r="E3751" i="19"/>
  <c r="E3762" i="19"/>
  <c r="E3707" i="19"/>
  <c r="E3729" i="19"/>
  <c r="E3718" i="19"/>
  <c r="E3740" i="19"/>
  <c r="E3696" i="19"/>
  <c r="E3784" i="19"/>
  <c r="E3773" i="19"/>
  <c r="B3785" i="19"/>
  <c r="A3830" i="19"/>
  <c r="B3807" i="19"/>
  <c r="D3794" i="19"/>
  <c r="D3610" i="19"/>
  <c r="D3656" i="19"/>
  <c r="B3796" i="19"/>
  <c r="D3587" i="19"/>
  <c r="B3719" i="19"/>
  <c r="B3741" i="19"/>
  <c r="D3633" i="19"/>
  <c r="D3564" i="19"/>
  <c r="D3771" i="19"/>
  <c r="B3708" i="19"/>
  <c r="D3725" i="19"/>
  <c r="B3774" i="19"/>
  <c r="B3763" i="19"/>
  <c r="B3752" i="19"/>
  <c r="B3697" i="19"/>
  <c r="B3730" i="19"/>
  <c r="D3702" i="19"/>
  <c r="D3748" i="19"/>
  <c r="D3541" i="19"/>
  <c r="D3679" i="19"/>
  <c r="E3796" i="19" l="1"/>
  <c r="E3752" i="19"/>
  <c r="E3741" i="19"/>
  <c r="E3763" i="19"/>
  <c r="E3719" i="19"/>
  <c r="E3785" i="19"/>
  <c r="E3730" i="19"/>
  <c r="E3774" i="19"/>
  <c r="E3708" i="19"/>
  <c r="E3697" i="19"/>
  <c r="E3807" i="19"/>
  <c r="D3691" i="19"/>
  <c r="B3775" i="19"/>
  <c r="D3599" i="19"/>
  <c r="D3806" i="19"/>
  <c r="D3553" i="19"/>
  <c r="D3737" i="19"/>
  <c r="B3753" i="19"/>
  <c r="D3645" i="19"/>
  <c r="B3797" i="19"/>
  <c r="B3808" i="19"/>
  <c r="D3760" i="19"/>
  <c r="B3709" i="19"/>
  <c r="A3842" i="19"/>
  <c r="B3742" i="19"/>
  <c r="D3668" i="19"/>
  <c r="B3819" i="19"/>
  <c r="D3576" i="19"/>
  <c r="D3714" i="19"/>
  <c r="B3764" i="19"/>
  <c r="D3783" i="19"/>
  <c r="B3731" i="19"/>
  <c r="B3720" i="19"/>
  <c r="D3622" i="19"/>
  <c r="B3786" i="19"/>
  <c r="E3808" i="19" l="1"/>
  <c r="E3775" i="19"/>
  <c r="E3797" i="19"/>
  <c r="E3753" i="19"/>
  <c r="E3742" i="19"/>
  <c r="E3786" i="19"/>
  <c r="E3819" i="19"/>
  <c r="E3720" i="19"/>
  <c r="E3731" i="19"/>
  <c r="E3709" i="19"/>
  <c r="E3764" i="19"/>
  <c r="B3787" i="19"/>
  <c r="D3795" i="19"/>
  <c r="B3820" i="19"/>
  <c r="D3657" i="19"/>
  <c r="D3818" i="19"/>
  <c r="B3765" i="19"/>
  <c r="D3680" i="19"/>
  <c r="D3772" i="19"/>
  <c r="B3754" i="19"/>
  <c r="D3634" i="19"/>
  <c r="D3611" i="19"/>
  <c r="B3721" i="19"/>
  <c r="D3726" i="19"/>
  <c r="B3743" i="19"/>
  <c r="B3809" i="19"/>
  <c r="D3749" i="19"/>
  <c r="B3776" i="19"/>
  <c r="B3831" i="19"/>
  <c r="B3798" i="19"/>
  <c r="B3732" i="19"/>
  <c r="D3588" i="19"/>
  <c r="A3854" i="19"/>
  <c r="D3565" i="19"/>
  <c r="D3703" i="19"/>
  <c r="E3831" i="19" l="1"/>
  <c r="E3776" i="19"/>
  <c r="E3754" i="19"/>
  <c r="E3787" i="19"/>
  <c r="E3809" i="19"/>
  <c r="E3765" i="19"/>
  <c r="E3743" i="19"/>
  <c r="E3732" i="19"/>
  <c r="E3721" i="19"/>
  <c r="E3798" i="19"/>
  <c r="E3820" i="19"/>
  <c r="D3761" i="19"/>
  <c r="D3784" i="19"/>
  <c r="D3669" i="19"/>
  <c r="D3577" i="19"/>
  <c r="B3821" i="19"/>
  <c r="B3799" i="19"/>
  <c r="B3810" i="19"/>
  <c r="D3623" i="19"/>
  <c r="D3692" i="19"/>
  <c r="B3733" i="19"/>
  <c r="A3866" i="19"/>
  <c r="B3843" i="19"/>
  <c r="B3832" i="19"/>
  <c r="B3744" i="19"/>
  <c r="D3646" i="19"/>
  <c r="B3766" i="19"/>
  <c r="D3807" i="19"/>
  <c r="B3755" i="19"/>
  <c r="D3715" i="19"/>
  <c r="D3600" i="19"/>
  <c r="B3777" i="19"/>
  <c r="D3738" i="19"/>
  <c r="D3830" i="19"/>
  <c r="B3788" i="19"/>
  <c r="E3788" i="19" l="1"/>
  <c r="E3766" i="19"/>
  <c r="E3755" i="19"/>
  <c r="E3733" i="19"/>
  <c r="E3810" i="19"/>
  <c r="E3777" i="19"/>
  <c r="E3832" i="19"/>
  <c r="E3821" i="19"/>
  <c r="E3843" i="19"/>
  <c r="E3744" i="19"/>
  <c r="E3799" i="19"/>
  <c r="B3789" i="19"/>
  <c r="D3612" i="19"/>
  <c r="B3767" i="19"/>
  <c r="B3844" i="19"/>
  <c r="D3635" i="19"/>
  <c r="D3589" i="19"/>
  <c r="B3855" i="19"/>
  <c r="D3842" i="19"/>
  <c r="D3727" i="19"/>
  <c r="D3658" i="19"/>
  <c r="A3878" i="19"/>
  <c r="B3811" i="19"/>
  <c r="D3681" i="19"/>
  <c r="B3800" i="19"/>
  <c r="D3750" i="19"/>
  <c r="B3756" i="19"/>
  <c r="B3745" i="19"/>
  <c r="D3796" i="19"/>
  <c r="B3778" i="19"/>
  <c r="D3819" i="19"/>
  <c r="B3833" i="19"/>
  <c r="D3704" i="19"/>
  <c r="B3822" i="19"/>
  <c r="D3773" i="19"/>
  <c r="E3745" i="19" l="1"/>
  <c r="E3756" i="19"/>
  <c r="E3789" i="19"/>
  <c r="E3822" i="19"/>
  <c r="E3855" i="19"/>
  <c r="E3800" i="19"/>
  <c r="E3833" i="19"/>
  <c r="E3811" i="19"/>
  <c r="E3844" i="19"/>
  <c r="E3778" i="19"/>
  <c r="E3767" i="19"/>
  <c r="D3785" i="19"/>
  <c r="D3831" i="19"/>
  <c r="B3757" i="19"/>
  <c r="B3845" i="19"/>
  <c r="B3823" i="19"/>
  <c r="B3812" i="19"/>
  <c r="D3854" i="19"/>
  <c r="B3779" i="19"/>
  <c r="B3867" i="19"/>
  <c r="D3762" i="19"/>
  <c r="A3890" i="19"/>
  <c r="B3856" i="19"/>
  <c r="B3768" i="19"/>
  <c r="D3808" i="19"/>
  <c r="D3716" i="19"/>
  <c r="B3801" i="19"/>
  <c r="D3670" i="19"/>
  <c r="D3601" i="19"/>
  <c r="D3624" i="19"/>
  <c r="B3834" i="19"/>
  <c r="D3693" i="19"/>
  <c r="D3739" i="19"/>
  <c r="D3647" i="19"/>
  <c r="B3790" i="19"/>
  <c r="E3790" i="19" l="1"/>
  <c r="E3779" i="19"/>
  <c r="E3867" i="19"/>
  <c r="E3801" i="19"/>
  <c r="E3812" i="19"/>
  <c r="E3768" i="19"/>
  <c r="E3823" i="19"/>
  <c r="E3845" i="19"/>
  <c r="E3834" i="19"/>
  <c r="E3856" i="19"/>
  <c r="E3757" i="19"/>
  <c r="B3791" i="19"/>
  <c r="B3802" i="19"/>
  <c r="B3780" i="19"/>
  <c r="B3835" i="19"/>
  <c r="B3857" i="19"/>
  <c r="B3846" i="19"/>
  <c r="B3879" i="19"/>
  <c r="D3636" i="19"/>
  <c r="D3728" i="19"/>
  <c r="A3902" i="19"/>
  <c r="D3866" i="19"/>
  <c r="D3659" i="19"/>
  <c r="D3751" i="19"/>
  <c r="D3613" i="19"/>
  <c r="D3820" i="19"/>
  <c r="D3774" i="19"/>
  <c r="B3813" i="19"/>
  <c r="D3843" i="19"/>
  <c r="B3868" i="19"/>
  <c r="D3705" i="19"/>
  <c r="D3682" i="19"/>
  <c r="B3769" i="19"/>
  <c r="B3824" i="19"/>
  <c r="D3797" i="19"/>
  <c r="E3879" i="19" l="1"/>
  <c r="E3846" i="19"/>
  <c r="E3813" i="19"/>
  <c r="E3791" i="19"/>
  <c r="E3802" i="19"/>
  <c r="E3824" i="19"/>
  <c r="E3769" i="19"/>
  <c r="E3857" i="19"/>
  <c r="E3835" i="19"/>
  <c r="E3868" i="19"/>
  <c r="E3780" i="19"/>
  <c r="D3809" i="19"/>
  <c r="D3717" i="19"/>
  <c r="D3786" i="19"/>
  <c r="D3671" i="19"/>
  <c r="B3825" i="19"/>
  <c r="D3648" i="19"/>
  <c r="B3836" i="19"/>
  <c r="B3869" i="19"/>
  <c r="D3832" i="19"/>
  <c r="D3878" i="19"/>
  <c r="B3880" i="19"/>
  <c r="B3781" i="19"/>
  <c r="D3855" i="19"/>
  <c r="D3625" i="19"/>
  <c r="B3891" i="19"/>
  <c r="B3847" i="19"/>
  <c r="A3914" i="19"/>
  <c r="B3803" i="19"/>
  <c r="D3694" i="19"/>
  <c r="B3814" i="19"/>
  <c r="D3763" i="19"/>
  <c r="D3740" i="19"/>
  <c r="B3858" i="19"/>
  <c r="B3792" i="19"/>
  <c r="E3880" i="19" l="1"/>
  <c r="E3803" i="19"/>
  <c r="E3869" i="19"/>
  <c r="E3792" i="19"/>
  <c r="E3847" i="19"/>
  <c r="E3858" i="19"/>
  <c r="E3891" i="19"/>
  <c r="E3836" i="19"/>
  <c r="E3825" i="19"/>
  <c r="E3814" i="19"/>
  <c r="E3781" i="19"/>
  <c r="B3793" i="19"/>
  <c r="B3815" i="19"/>
  <c r="B3848" i="19"/>
  <c r="B3870" i="19"/>
  <c r="B3892" i="19"/>
  <c r="D3683" i="19"/>
  <c r="B3859" i="19"/>
  <c r="D3706" i="19"/>
  <c r="B3804" i="19"/>
  <c r="B3881" i="19"/>
  <c r="B3837" i="19"/>
  <c r="D3798" i="19"/>
  <c r="D3752" i="19"/>
  <c r="D3637" i="19"/>
  <c r="B3903" i="19"/>
  <c r="D3890" i="19"/>
  <c r="D3660" i="19"/>
  <c r="D3729" i="19"/>
  <c r="A3926" i="19"/>
  <c r="D3775" i="19"/>
  <c r="D3867" i="19"/>
  <c r="D3844" i="19"/>
  <c r="B3826" i="19"/>
  <c r="D3821" i="19"/>
  <c r="E3881" i="19" l="1"/>
  <c r="E3815" i="19"/>
  <c r="E3804" i="19"/>
  <c r="E3793" i="19"/>
  <c r="E3826" i="19"/>
  <c r="E3903" i="19"/>
  <c r="E3859" i="19"/>
  <c r="E3892" i="19"/>
  <c r="E3870" i="19"/>
  <c r="E3837" i="19"/>
  <c r="E3848" i="19"/>
  <c r="D3833" i="19"/>
  <c r="D3787" i="19"/>
  <c r="D3902" i="19"/>
  <c r="D3810" i="19"/>
  <c r="D3718" i="19"/>
  <c r="B3871" i="19"/>
  <c r="B3827" i="19"/>
  <c r="A3938" i="19"/>
  <c r="B3915" i="19"/>
  <c r="B3904" i="19"/>
  <c r="B3838" i="19"/>
  <c r="B3860" i="19"/>
  <c r="B3849" i="19"/>
  <c r="D3856" i="19"/>
  <c r="D3741" i="19"/>
  <c r="D3649" i="19"/>
  <c r="B3882" i="19"/>
  <c r="D3695" i="19"/>
  <c r="B3816" i="19"/>
  <c r="D3879" i="19"/>
  <c r="D3672" i="19"/>
  <c r="D3764" i="19"/>
  <c r="B3805" i="19"/>
  <c r="B3893" i="19"/>
  <c r="E3871" i="19" l="1"/>
  <c r="E3904" i="19"/>
  <c r="E3882" i="19"/>
  <c r="E3915" i="19"/>
  <c r="E3893" i="19"/>
  <c r="E3805" i="19"/>
  <c r="E3827" i="19"/>
  <c r="E3849" i="19"/>
  <c r="E3860" i="19"/>
  <c r="E3816" i="19"/>
  <c r="E3838" i="19"/>
  <c r="B3927" i="19"/>
  <c r="D3891" i="19"/>
  <c r="D3661" i="19"/>
  <c r="B3861" i="19"/>
  <c r="A3950" i="19"/>
  <c r="D3822" i="19"/>
  <c r="B3894" i="19"/>
  <c r="B3817" i="19"/>
  <c r="D3753" i="19"/>
  <c r="B3839" i="19"/>
  <c r="B3828" i="19"/>
  <c r="D3914" i="19"/>
  <c r="B3872" i="19"/>
  <c r="D3776" i="19"/>
  <c r="D3707" i="19"/>
  <c r="D3868" i="19"/>
  <c r="B3905" i="19"/>
  <c r="D3799" i="19"/>
  <c r="D3684" i="19"/>
  <c r="B3883" i="19"/>
  <c r="B3850" i="19"/>
  <c r="B3916" i="19"/>
  <c r="D3730" i="19"/>
  <c r="D3845" i="19"/>
  <c r="E3817" i="19" l="1"/>
  <c r="E3894" i="19"/>
  <c r="E3905" i="19"/>
  <c r="E3927" i="19"/>
  <c r="E3916" i="19"/>
  <c r="E3850" i="19"/>
  <c r="E3872" i="19"/>
  <c r="E3861" i="19"/>
  <c r="E3839" i="19"/>
  <c r="E3883" i="19"/>
  <c r="E3828" i="19"/>
  <c r="D3857" i="19"/>
  <c r="B3884" i="19"/>
  <c r="D3880" i="19"/>
  <c r="D3926" i="19"/>
  <c r="B3829" i="19"/>
  <c r="B3862" i="19"/>
  <c r="D3742" i="19"/>
  <c r="D3696" i="19"/>
  <c r="D3719" i="19"/>
  <c r="B3895" i="19"/>
  <c r="B3917" i="19"/>
  <c r="D3673" i="19"/>
  <c r="D3811" i="19"/>
  <c r="D3788" i="19"/>
  <c r="B3851" i="19"/>
  <c r="D3834" i="19"/>
  <c r="D3903" i="19"/>
  <c r="B3840" i="19"/>
  <c r="B3906" i="19"/>
  <c r="B3873" i="19"/>
  <c r="D3765" i="19"/>
  <c r="A3962" i="19"/>
  <c r="B3939" i="19"/>
  <c r="B3928" i="19"/>
  <c r="E3884" i="19" l="1"/>
  <c r="E3928" i="19"/>
  <c r="E3840" i="19"/>
  <c r="E3895" i="19"/>
  <c r="E3829" i="19"/>
  <c r="E3939" i="19"/>
  <c r="E3851" i="19"/>
  <c r="E3862" i="19"/>
  <c r="E3873" i="19"/>
  <c r="E3906" i="19"/>
  <c r="E3917" i="19"/>
  <c r="B3929" i="19"/>
  <c r="D3846" i="19"/>
  <c r="D3685" i="19"/>
  <c r="D3708" i="19"/>
  <c r="D3938" i="19"/>
  <c r="B3940" i="19"/>
  <c r="B3907" i="19"/>
  <c r="B3852" i="19"/>
  <c r="B3918" i="19"/>
  <c r="D3754" i="19"/>
  <c r="B3951" i="19"/>
  <c r="B3896" i="19"/>
  <c r="D3892" i="19"/>
  <c r="A3974" i="19"/>
  <c r="B3841" i="19"/>
  <c r="D3800" i="19"/>
  <c r="B3863" i="19"/>
  <c r="B3885" i="19"/>
  <c r="D3777" i="19"/>
  <c r="D3915" i="19"/>
  <c r="D3823" i="19"/>
  <c r="D3731" i="19"/>
  <c r="B3874" i="19"/>
  <c r="D3869" i="19"/>
  <c r="E3918" i="19" l="1"/>
  <c r="E3852" i="19"/>
  <c r="E3885" i="19"/>
  <c r="E3841" i="19"/>
  <c r="E3863" i="19"/>
  <c r="E3929" i="19"/>
  <c r="E3874" i="19"/>
  <c r="E3907" i="19"/>
  <c r="E3940" i="19"/>
  <c r="E3896" i="19"/>
  <c r="E3951" i="19"/>
  <c r="B3853" i="19"/>
  <c r="D3927" i="19"/>
  <c r="D3812" i="19"/>
  <c r="B3897" i="19"/>
  <c r="D3720" i="19"/>
  <c r="B3875" i="19"/>
  <c r="D3789" i="19"/>
  <c r="B3952" i="19"/>
  <c r="B3908" i="19"/>
  <c r="D3697" i="19"/>
  <c r="B3963" i="19"/>
  <c r="B3941" i="19"/>
  <c r="D3743" i="19"/>
  <c r="B3886" i="19"/>
  <c r="A3986" i="19"/>
  <c r="D3766" i="19"/>
  <c r="D3858" i="19"/>
  <c r="B3919" i="19"/>
  <c r="D3881" i="19"/>
  <c r="D3835" i="19"/>
  <c r="B3864" i="19"/>
  <c r="D3904" i="19"/>
  <c r="D3950" i="19"/>
  <c r="B3930" i="19"/>
  <c r="E3886" i="19" l="1"/>
  <c r="E3963" i="19"/>
  <c r="E3919" i="19"/>
  <c r="E3908" i="19"/>
  <c r="E3853" i="19"/>
  <c r="E3930" i="19"/>
  <c r="E3952" i="19"/>
  <c r="E3875" i="19"/>
  <c r="E3864" i="19"/>
  <c r="E3941" i="19"/>
  <c r="E3897" i="19"/>
  <c r="B3931" i="19"/>
  <c r="D3847" i="19"/>
  <c r="D3778" i="19"/>
  <c r="B3942" i="19"/>
  <c r="B3953" i="19"/>
  <c r="B3898" i="19"/>
  <c r="B3975" i="19"/>
  <c r="B3964" i="19"/>
  <c r="D3962" i="19"/>
  <c r="A3998" i="19"/>
  <c r="D3801" i="19"/>
  <c r="D3824" i="19"/>
  <c r="D3916" i="19"/>
  <c r="B3920" i="19"/>
  <c r="B3887" i="19"/>
  <c r="D3709" i="19"/>
  <c r="B3876" i="19"/>
  <c r="D3939" i="19"/>
  <c r="B3865" i="19"/>
  <c r="D3870" i="19"/>
  <c r="D3755" i="19"/>
  <c r="B3909" i="19"/>
  <c r="D3893" i="19"/>
  <c r="D3732" i="19"/>
  <c r="E3931" i="19" l="1"/>
  <c r="E3887" i="19"/>
  <c r="E3975" i="19"/>
  <c r="E3942" i="19"/>
  <c r="E3876" i="19"/>
  <c r="E3964" i="19"/>
  <c r="E3909" i="19"/>
  <c r="E3920" i="19"/>
  <c r="E3898" i="19"/>
  <c r="E3953" i="19"/>
  <c r="E3865" i="19"/>
  <c r="B3943" i="19"/>
  <c r="D3744" i="19"/>
  <c r="D3882" i="19"/>
  <c r="D3721" i="19"/>
  <c r="D3836" i="19"/>
  <c r="B3965" i="19"/>
  <c r="D3905" i="19"/>
  <c r="B3888" i="19"/>
  <c r="D3813" i="19"/>
  <c r="B3976" i="19"/>
  <c r="D3790" i="19"/>
  <c r="B3987" i="19"/>
  <c r="B3921" i="19"/>
  <c r="B3910" i="19"/>
  <c r="D3951" i="19"/>
  <c r="A4010" i="19"/>
  <c r="B3899" i="19"/>
  <c r="D3859" i="19"/>
  <c r="D3767" i="19"/>
  <c r="B3877" i="19"/>
  <c r="D3928" i="19"/>
  <c r="D3974" i="19"/>
  <c r="B3954" i="19"/>
  <c r="B3932" i="19"/>
  <c r="E3910" i="19" l="1"/>
  <c r="E3965" i="19"/>
  <c r="E3976" i="19"/>
  <c r="E3899" i="19"/>
  <c r="E3943" i="19"/>
  <c r="E3932" i="19"/>
  <c r="E3888" i="19"/>
  <c r="E3954" i="19"/>
  <c r="E3921" i="19"/>
  <c r="E3877" i="19"/>
  <c r="E3987" i="19"/>
  <c r="B3933" i="19"/>
  <c r="A4022" i="19"/>
  <c r="B3889" i="19"/>
  <c r="D3733" i="19"/>
  <c r="B3955" i="19"/>
  <c r="D3779" i="19"/>
  <c r="D3963" i="19"/>
  <c r="D3802" i="19"/>
  <c r="D3917" i="19"/>
  <c r="D3894" i="19"/>
  <c r="D3986" i="19"/>
  <c r="D3871" i="19"/>
  <c r="B3911" i="19"/>
  <c r="B3977" i="19"/>
  <c r="B3966" i="19"/>
  <c r="B3900" i="19"/>
  <c r="D3756" i="19"/>
  <c r="D3940" i="19"/>
  <c r="B3922" i="19"/>
  <c r="D3825" i="19"/>
  <c r="B3999" i="19"/>
  <c r="B3988" i="19"/>
  <c r="D3848" i="19"/>
  <c r="B3944" i="19"/>
  <c r="E3933" i="19" l="1"/>
  <c r="E3944" i="19"/>
  <c r="E3900" i="19"/>
  <c r="E3966" i="19"/>
  <c r="E3988" i="19"/>
  <c r="E3977" i="19"/>
  <c r="E3999" i="19"/>
  <c r="E3911" i="19"/>
  <c r="E3955" i="19"/>
  <c r="E3922" i="19"/>
  <c r="E3889" i="19"/>
  <c r="D3837" i="19"/>
  <c r="B3901" i="19"/>
  <c r="D3883" i="19"/>
  <c r="D3814" i="19"/>
  <c r="D3745" i="19"/>
  <c r="D3860" i="19"/>
  <c r="B3923" i="19"/>
  <c r="B3967" i="19"/>
  <c r="D3998" i="19"/>
  <c r="D3975" i="19"/>
  <c r="B4011" i="19"/>
  <c r="D3952" i="19"/>
  <c r="B3978" i="19"/>
  <c r="D3906" i="19"/>
  <c r="D3791" i="19"/>
  <c r="A4034" i="19"/>
  <c r="B3989" i="19"/>
  <c r="B4000" i="19"/>
  <c r="B3945" i="19"/>
  <c r="D3768" i="19"/>
  <c r="B3912" i="19"/>
  <c r="D3929" i="19"/>
  <c r="B3956" i="19"/>
  <c r="B3934" i="19"/>
  <c r="E4000" i="19" l="1"/>
  <c r="E3901" i="19"/>
  <c r="E3912" i="19"/>
  <c r="E3978" i="19"/>
  <c r="E3989" i="19"/>
  <c r="E3934" i="19"/>
  <c r="E3967" i="19"/>
  <c r="E3945" i="19"/>
  <c r="E3956" i="19"/>
  <c r="E3923" i="19"/>
  <c r="E4011" i="19"/>
  <c r="B3935" i="19"/>
  <c r="D3780" i="19"/>
  <c r="A4046" i="19"/>
  <c r="D3964" i="19"/>
  <c r="B3968" i="19"/>
  <c r="D3826" i="19"/>
  <c r="B3957" i="19"/>
  <c r="B3946" i="19"/>
  <c r="D3803" i="19"/>
  <c r="B4012" i="19"/>
  <c r="B3924" i="19"/>
  <c r="D3895" i="19"/>
  <c r="D3941" i="19"/>
  <c r="B4001" i="19"/>
  <c r="D3918" i="19"/>
  <c r="B3990" i="19"/>
  <c r="D3987" i="19"/>
  <c r="D3872" i="19"/>
  <c r="B3913" i="19"/>
  <c r="B3979" i="19"/>
  <c r="B4023" i="19"/>
  <c r="D4010" i="19"/>
  <c r="D3757" i="19"/>
  <c r="D3849" i="19"/>
  <c r="E3935" i="19" l="1"/>
  <c r="E3990" i="19"/>
  <c r="E3946" i="19"/>
  <c r="E4012" i="19"/>
  <c r="E3957" i="19"/>
  <c r="E4001" i="19"/>
  <c r="E4023" i="19"/>
  <c r="E3968" i="19"/>
  <c r="E3979" i="19"/>
  <c r="E3913" i="19"/>
  <c r="E3924" i="19"/>
  <c r="D3861" i="19"/>
  <c r="B3991" i="19"/>
  <c r="B3947" i="19"/>
  <c r="B3980" i="19"/>
  <c r="D3907" i="19"/>
  <c r="D3976" i="19"/>
  <c r="D3769" i="19"/>
  <c r="D3930" i="19"/>
  <c r="B3925" i="19"/>
  <c r="B4035" i="19"/>
  <c r="B3958" i="19"/>
  <c r="A4058" i="19"/>
  <c r="D4022" i="19"/>
  <c r="D3884" i="19"/>
  <c r="B4002" i="19"/>
  <c r="B4013" i="19"/>
  <c r="B4024" i="19"/>
  <c r="D3838" i="19"/>
  <c r="D3792" i="19"/>
  <c r="D3999" i="19"/>
  <c r="D3953" i="19"/>
  <c r="D3815" i="19"/>
  <c r="B3969" i="19"/>
  <c r="B3936" i="19"/>
  <c r="E4024" i="19" l="1"/>
  <c r="E3925" i="19"/>
  <c r="E4035" i="19"/>
  <c r="E3969" i="19"/>
  <c r="E4002" i="19"/>
  <c r="E3991" i="19"/>
  <c r="E3936" i="19"/>
  <c r="E4013" i="19"/>
  <c r="E3980" i="19"/>
  <c r="E3958" i="19"/>
  <c r="E3947" i="19"/>
  <c r="B3937" i="19"/>
  <c r="D4011" i="19"/>
  <c r="B4014" i="19"/>
  <c r="B4047" i="19"/>
  <c r="D3942" i="19"/>
  <c r="B3970" i="19"/>
  <c r="B3981" i="19"/>
  <c r="D3804" i="19"/>
  <c r="B4003" i="19"/>
  <c r="B3959" i="19"/>
  <c r="D3781" i="19"/>
  <c r="B3948" i="19"/>
  <c r="D3827" i="19"/>
  <c r="D3850" i="19"/>
  <c r="D3896" i="19"/>
  <c r="B4036" i="19"/>
  <c r="B3992" i="19"/>
  <c r="B4025" i="19"/>
  <c r="D3988" i="19"/>
  <c r="D3965" i="19"/>
  <c r="D4034" i="19"/>
  <c r="A4070" i="19"/>
  <c r="D3919" i="19"/>
  <c r="D3873" i="19"/>
  <c r="E3981" i="19" l="1"/>
  <c r="E3959" i="19"/>
  <c r="E4025" i="19"/>
  <c r="E3992" i="19"/>
  <c r="E4003" i="19"/>
  <c r="E3937" i="19"/>
  <c r="E4036" i="19"/>
  <c r="E3970" i="19"/>
  <c r="E3948" i="19"/>
  <c r="E4047" i="19"/>
  <c r="E4014" i="19"/>
  <c r="D3885" i="19"/>
  <c r="B3949" i="19"/>
  <c r="B4048" i="19"/>
  <c r="D3977" i="19"/>
  <c r="B4037" i="19"/>
  <c r="D3816" i="19"/>
  <c r="B4015" i="19"/>
  <c r="D3931" i="19"/>
  <c r="B4059" i="19"/>
  <c r="D4000" i="19"/>
  <c r="D3908" i="19"/>
  <c r="D3793" i="19"/>
  <c r="B3982" i="19"/>
  <c r="A4082" i="19"/>
  <c r="B4026" i="19"/>
  <c r="D3862" i="19"/>
  <c r="B3960" i="19"/>
  <c r="B3971" i="19"/>
  <c r="D4023" i="19"/>
  <c r="D4046" i="19"/>
  <c r="B3993" i="19"/>
  <c r="D3839" i="19"/>
  <c r="B4004" i="19"/>
  <c r="D3954" i="19"/>
  <c r="E3949" i="19" l="1"/>
  <c r="E3971" i="19"/>
  <c r="E4026" i="19"/>
  <c r="E3960" i="19"/>
  <c r="E4059" i="19"/>
  <c r="E4004" i="19"/>
  <c r="E4015" i="19"/>
  <c r="E3993" i="19"/>
  <c r="E3982" i="19"/>
  <c r="E4037" i="19"/>
  <c r="E4048" i="19"/>
  <c r="D3966" i="19"/>
  <c r="D4058" i="19"/>
  <c r="D3874" i="19"/>
  <c r="D3805" i="19"/>
  <c r="D3943" i="19"/>
  <c r="D3989" i="19"/>
  <c r="B4027" i="19"/>
  <c r="B4005" i="19"/>
  <c r="D4035" i="19"/>
  <c r="D3920" i="19"/>
  <c r="B4016" i="19"/>
  <c r="B4049" i="19"/>
  <c r="B4071" i="19"/>
  <c r="D3851" i="19"/>
  <c r="A4094" i="19"/>
  <c r="D4012" i="19"/>
  <c r="D3828" i="19"/>
  <c r="B3994" i="19"/>
  <c r="B3972" i="19"/>
  <c r="B3961" i="19"/>
  <c r="B3983" i="19"/>
  <c r="B4060" i="19"/>
  <c r="B4038" i="19"/>
  <c r="D3897" i="19"/>
  <c r="E3994" i="19" l="1"/>
  <c r="E4005" i="19"/>
  <c r="E4038" i="19"/>
  <c r="E4027" i="19"/>
  <c r="E4060" i="19"/>
  <c r="E3983" i="19"/>
  <c r="E4071" i="19"/>
  <c r="E3961" i="19"/>
  <c r="E4049" i="19"/>
  <c r="E3972" i="19"/>
  <c r="E4016" i="19"/>
  <c r="D4024" i="19"/>
  <c r="B4050" i="19"/>
  <c r="B4006" i="19"/>
  <c r="D3817" i="19"/>
  <c r="B4039" i="19"/>
  <c r="B3973" i="19"/>
  <c r="B4083" i="19"/>
  <c r="B4017" i="19"/>
  <c r="B4028" i="19"/>
  <c r="D3909" i="19"/>
  <c r="A4106" i="19"/>
  <c r="D3886" i="19"/>
  <c r="B4061" i="19"/>
  <c r="B3995" i="19"/>
  <c r="D3863" i="19"/>
  <c r="D3932" i="19"/>
  <c r="D4001" i="19"/>
  <c r="D4070" i="19"/>
  <c r="B3984" i="19"/>
  <c r="B4072" i="19"/>
  <c r="D3840" i="19"/>
  <c r="D4047" i="19"/>
  <c r="D3955" i="19"/>
  <c r="D3978" i="19"/>
  <c r="E3984" i="19" l="1"/>
  <c r="E4006" i="19"/>
  <c r="E4083" i="19"/>
  <c r="E4061" i="19"/>
  <c r="E4039" i="19"/>
  <c r="E4072" i="19"/>
  <c r="E4050" i="19"/>
  <c r="E4028" i="19"/>
  <c r="E4017" i="19"/>
  <c r="E3995" i="19"/>
  <c r="E3973" i="19"/>
  <c r="D3990" i="19"/>
  <c r="B4073" i="19"/>
  <c r="D3944" i="19"/>
  <c r="D3898" i="19"/>
  <c r="B4018" i="19"/>
  <c r="D3829" i="19"/>
  <c r="B4095" i="19"/>
  <c r="D3967" i="19"/>
  <c r="B3985" i="19"/>
  <c r="D3875" i="19"/>
  <c r="A4118" i="19"/>
  <c r="B4084" i="19"/>
  <c r="B4007" i="19"/>
  <c r="B3996" i="19"/>
  <c r="D4059" i="19"/>
  <c r="D4082" i="19"/>
  <c r="D3921" i="19"/>
  <c r="B4051" i="19"/>
  <c r="B4029" i="19"/>
  <c r="D3852" i="19"/>
  <c r="D4013" i="19"/>
  <c r="B4062" i="19"/>
  <c r="B4040" i="19"/>
  <c r="D4036" i="19"/>
  <c r="E4051" i="19" l="1"/>
  <c r="E4073" i="19"/>
  <c r="E4007" i="19"/>
  <c r="E4018" i="19"/>
  <c r="E4084" i="19"/>
  <c r="E4029" i="19"/>
  <c r="E3985" i="19"/>
  <c r="E4040" i="19"/>
  <c r="E4095" i="19"/>
  <c r="E4062" i="19"/>
  <c r="E3996" i="19"/>
  <c r="D4048" i="19"/>
  <c r="D3864" i="19"/>
  <c r="D4094" i="19"/>
  <c r="B4041" i="19"/>
  <c r="B4030" i="19"/>
  <c r="B4085" i="19"/>
  <c r="D3979" i="19"/>
  <c r="D3910" i="19"/>
  <c r="B4107" i="19"/>
  <c r="B4096" i="19"/>
  <c r="D4071" i="19"/>
  <c r="A4130" i="19"/>
  <c r="D3956" i="19"/>
  <c r="B4063" i="19"/>
  <c r="B4052" i="19"/>
  <c r="B4074" i="19"/>
  <c r="B3997" i="19"/>
  <c r="D3887" i="19"/>
  <c r="D3841" i="19"/>
  <c r="D4025" i="19"/>
  <c r="D3933" i="19"/>
  <c r="B4008" i="19"/>
  <c r="B4019" i="19"/>
  <c r="D4002" i="19"/>
  <c r="E4096" i="19" l="1"/>
  <c r="E4019" i="19"/>
  <c r="E4074" i="19"/>
  <c r="E4052" i="19"/>
  <c r="E4107" i="19"/>
  <c r="E3997" i="19"/>
  <c r="E4008" i="19"/>
  <c r="E4063" i="19"/>
  <c r="E4085" i="19"/>
  <c r="E4030" i="19"/>
  <c r="E4041" i="19"/>
  <c r="D4014" i="19"/>
  <c r="B4119" i="19"/>
  <c r="D4037" i="19"/>
  <c r="B4075" i="19"/>
  <c r="A4142" i="19"/>
  <c r="D3922" i="19"/>
  <c r="B4042" i="19"/>
  <c r="B4020" i="19"/>
  <c r="D3853" i="19"/>
  <c r="B4053" i="19"/>
  <c r="D4083" i="19"/>
  <c r="D3991" i="19"/>
  <c r="D4106" i="19"/>
  <c r="B4097" i="19"/>
  <c r="B4009" i="19"/>
  <c r="D3899" i="19"/>
  <c r="B4064" i="19"/>
  <c r="B4086" i="19"/>
  <c r="D3876" i="19"/>
  <c r="B4031" i="19"/>
  <c r="D3945" i="19"/>
  <c r="D3968" i="19"/>
  <c r="B4108" i="19"/>
  <c r="D4060" i="19"/>
  <c r="E4086" i="19" l="1"/>
  <c r="E4053" i="19"/>
  <c r="E4119" i="19"/>
  <c r="E4064" i="19"/>
  <c r="E4020" i="19"/>
  <c r="E4108" i="19"/>
  <c r="E4009" i="19"/>
  <c r="E4042" i="19"/>
  <c r="E4031" i="19"/>
  <c r="E4075" i="19"/>
  <c r="E4097" i="19"/>
  <c r="B4032" i="19"/>
  <c r="B4076" i="19"/>
  <c r="D3911" i="19"/>
  <c r="D4003" i="19"/>
  <c r="B4021" i="19"/>
  <c r="B4043" i="19"/>
  <c r="D3888" i="19"/>
  <c r="D4095" i="19"/>
  <c r="D4049" i="19"/>
  <c r="B4109" i="19"/>
  <c r="D3980" i="19"/>
  <c r="B4054" i="19"/>
  <c r="B4087" i="19"/>
  <c r="B4098" i="19"/>
  <c r="D3934" i="19"/>
  <c r="B4120" i="19"/>
  <c r="D4072" i="19"/>
  <c r="D3957" i="19"/>
  <c r="B4131" i="19"/>
  <c r="B4065" i="19"/>
  <c r="D4118" i="19"/>
  <c r="D3865" i="19"/>
  <c r="A4154" i="19"/>
  <c r="D4026" i="19"/>
  <c r="E4109" i="19" l="1"/>
  <c r="E4076" i="19"/>
  <c r="E4032" i="19"/>
  <c r="E4098" i="19"/>
  <c r="E4043" i="19"/>
  <c r="E4087" i="19"/>
  <c r="E4021" i="19"/>
  <c r="E4120" i="19"/>
  <c r="E4065" i="19"/>
  <c r="E4054" i="19"/>
  <c r="E4131" i="19"/>
  <c r="D4038" i="19"/>
  <c r="B4066" i="19"/>
  <c r="B4055" i="19"/>
  <c r="D4107" i="19"/>
  <c r="D4015" i="19"/>
  <c r="A4166" i="19"/>
  <c r="B4132" i="19"/>
  <c r="D3946" i="19"/>
  <c r="D3992" i="19"/>
  <c r="B4099" i="19"/>
  <c r="D3900" i="19"/>
  <c r="D3923" i="19"/>
  <c r="D3877" i="19"/>
  <c r="D3969" i="19"/>
  <c r="B4110" i="19"/>
  <c r="B4044" i="19"/>
  <c r="B4077" i="19"/>
  <c r="D4130" i="19"/>
  <c r="D4084" i="19"/>
  <c r="B4088" i="19"/>
  <c r="D4061" i="19"/>
  <c r="B4033" i="19"/>
  <c r="B4143" i="19"/>
  <c r="B4121" i="19"/>
  <c r="E4099" i="19" l="1"/>
  <c r="E4066" i="19"/>
  <c r="E4143" i="19"/>
  <c r="E4110" i="19"/>
  <c r="E4132" i="19"/>
  <c r="E4033" i="19"/>
  <c r="E4077" i="19"/>
  <c r="E4121" i="19"/>
  <c r="E4044" i="19"/>
  <c r="E4088" i="19"/>
  <c r="E4055" i="19"/>
  <c r="B4122" i="19"/>
  <c r="B4089" i="19"/>
  <c r="B4045" i="19"/>
  <c r="D3935" i="19"/>
  <c r="D3958" i="19"/>
  <c r="D4119" i="19"/>
  <c r="B4144" i="19"/>
  <c r="B4056" i="19"/>
  <c r="D4096" i="19"/>
  <c r="B4111" i="19"/>
  <c r="D3912" i="19"/>
  <c r="B4133" i="19"/>
  <c r="B4100" i="19"/>
  <c r="B4155" i="19"/>
  <c r="D4142" i="19"/>
  <c r="D3981" i="19"/>
  <c r="A4178" i="19"/>
  <c r="B4067" i="19"/>
  <c r="B4078" i="19"/>
  <c r="D4073" i="19"/>
  <c r="D3889" i="19"/>
  <c r="D4004" i="19"/>
  <c r="D4027" i="19"/>
  <c r="D4050" i="19"/>
  <c r="E4067" i="19" l="1"/>
  <c r="E4111" i="19"/>
  <c r="E4056" i="19"/>
  <c r="E4089" i="19"/>
  <c r="E4144" i="19"/>
  <c r="E4122" i="19"/>
  <c r="E4155" i="19"/>
  <c r="E4100" i="19"/>
  <c r="E4133" i="19"/>
  <c r="E4078" i="19"/>
  <c r="E4045" i="19"/>
  <c r="D4062" i="19"/>
  <c r="D4085" i="19"/>
  <c r="D3993" i="19"/>
  <c r="B4134" i="19"/>
  <c r="B4057" i="19"/>
  <c r="D3947" i="19"/>
  <c r="D4039" i="19"/>
  <c r="B4079" i="19"/>
  <c r="D4154" i="19"/>
  <c r="D3924" i="19"/>
  <c r="B4145" i="19"/>
  <c r="D4016" i="19"/>
  <c r="B4068" i="19"/>
  <c r="B4167" i="19"/>
  <c r="B4156" i="19"/>
  <c r="B4112" i="19"/>
  <c r="D4131" i="19"/>
  <c r="B4090" i="19"/>
  <c r="D3901" i="19"/>
  <c r="A4190" i="19"/>
  <c r="B4101" i="19"/>
  <c r="B4123" i="19"/>
  <c r="D4108" i="19"/>
  <c r="D3970" i="19"/>
  <c r="E4090" i="19" l="1"/>
  <c r="E4112" i="19"/>
  <c r="E4079" i="19"/>
  <c r="E4156" i="19"/>
  <c r="E4123" i="19"/>
  <c r="E4167" i="19"/>
  <c r="E4057" i="19"/>
  <c r="E4101" i="19"/>
  <c r="E4068" i="19"/>
  <c r="E4134" i="19"/>
  <c r="E4145" i="19"/>
  <c r="D3982" i="19"/>
  <c r="A4202" i="19"/>
  <c r="B4113" i="19"/>
  <c r="D4028" i="19"/>
  <c r="B4080" i="19"/>
  <c r="B4135" i="19"/>
  <c r="D4120" i="19"/>
  <c r="D3913" i="19"/>
  <c r="B4157" i="19"/>
  <c r="B4146" i="19"/>
  <c r="D4051" i="19"/>
  <c r="D4005" i="19"/>
  <c r="B4124" i="19"/>
  <c r="B4091" i="19"/>
  <c r="B4168" i="19"/>
  <c r="D3936" i="19"/>
  <c r="D3959" i="19"/>
  <c r="D4097" i="19"/>
  <c r="B4102" i="19"/>
  <c r="D4143" i="19"/>
  <c r="B4069" i="19"/>
  <c r="B4179" i="19"/>
  <c r="D4166" i="19"/>
  <c r="D4074" i="19"/>
  <c r="E4179" i="19" l="1"/>
  <c r="E4091" i="19"/>
  <c r="E4135" i="19"/>
  <c r="E4146" i="19"/>
  <c r="E4157" i="19"/>
  <c r="E4168" i="19"/>
  <c r="E4069" i="19"/>
  <c r="E4124" i="19"/>
  <c r="E4080" i="19"/>
  <c r="E4102" i="19"/>
  <c r="E4113" i="19"/>
  <c r="D4086" i="19"/>
  <c r="D4155" i="19"/>
  <c r="D3948" i="19"/>
  <c r="D4017" i="19"/>
  <c r="D3925" i="19"/>
  <c r="D4040" i="19"/>
  <c r="B4103" i="19"/>
  <c r="D4178" i="19"/>
  <c r="B4169" i="19"/>
  <c r="D4063" i="19"/>
  <c r="D4132" i="19"/>
  <c r="B4114" i="19"/>
  <c r="B4180" i="19"/>
  <c r="B4147" i="19"/>
  <c r="B4191" i="19"/>
  <c r="D4109" i="19"/>
  <c r="B4092" i="19"/>
  <c r="B4136" i="19"/>
  <c r="A4214" i="19"/>
  <c r="B4125" i="19"/>
  <c r="D3971" i="19"/>
  <c r="B4158" i="19"/>
  <c r="B4081" i="19"/>
  <c r="D3994" i="19"/>
  <c r="E4136" i="19" l="1"/>
  <c r="E4092" i="19"/>
  <c r="E4191" i="19"/>
  <c r="E4169" i="19"/>
  <c r="E4081" i="19"/>
  <c r="E4158" i="19"/>
  <c r="E4103" i="19"/>
  <c r="E4147" i="19"/>
  <c r="E4180" i="19"/>
  <c r="E4125" i="19"/>
  <c r="E4114" i="19"/>
  <c r="B4126" i="19"/>
  <c r="D4121" i="19"/>
  <c r="B4115" i="19"/>
  <c r="D4190" i="19"/>
  <c r="D4029" i="19"/>
  <c r="B4104" i="19"/>
  <c r="A4226" i="19"/>
  <c r="B4192" i="19"/>
  <c r="D4144" i="19"/>
  <c r="D3960" i="19"/>
  <c r="D4006" i="19"/>
  <c r="B4159" i="19"/>
  <c r="B4148" i="19"/>
  <c r="B4137" i="19"/>
  <c r="D4075" i="19"/>
  <c r="D4052" i="19"/>
  <c r="D4167" i="19"/>
  <c r="D3983" i="19"/>
  <c r="B4203" i="19"/>
  <c r="B4093" i="19"/>
  <c r="B4181" i="19"/>
  <c r="B4170" i="19"/>
  <c r="D3937" i="19"/>
  <c r="D4098" i="19"/>
  <c r="E4126" i="19" l="1"/>
  <c r="E4192" i="19"/>
  <c r="E4170" i="19"/>
  <c r="E4137" i="19"/>
  <c r="E4104" i="19"/>
  <c r="E4181" i="19"/>
  <c r="E4148" i="19"/>
  <c r="E4093" i="19"/>
  <c r="E4159" i="19"/>
  <c r="E4203" i="19"/>
  <c r="E4115" i="19"/>
  <c r="D4110" i="19"/>
  <c r="D4064" i="19"/>
  <c r="B4160" i="19"/>
  <c r="B4193" i="19"/>
  <c r="D4202" i="19"/>
  <c r="B4215" i="19"/>
  <c r="D3949" i="19"/>
  <c r="B4204" i="19"/>
  <c r="D4087" i="19"/>
  <c r="D4018" i="19"/>
  <c r="A4238" i="19"/>
  <c r="B4116" i="19"/>
  <c r="B4105" i="19"/>
  <c r="B4171" i="19"/>
  <c r="D3995" i="19"/>
  <c r="B4138" i="19"/>
  <c r="D3972" i="19"/>
  <c r="D4133" i="19"/>
  <c r="B4127" i="19"/>
  <c r="B4182" i="19"/>
  <c r="D4179" i="19"/>
  <c r="B4149" i="19"/>
  <c r="D4156" i="19"/>
  <c r="D4041" i="19"/>
  <c r="E4138" i="19" l="1"/>
  <c r="E4204" i="19"/>
  <c r="E4149" i="19"/>
  <c r="E4215" i="19"/>
  <c r="E4105" i="19"/>
  <c r="E4182" i="19"/>
  <c r="E4116" i="19"/>
  <c r="E4193" i="19"/>
  <c r="E4171" i="19"/>
  <c r="E4127" i="19"/>
  <c r="E4160" i="19"/>
  <c r="D4053" i="19"/>
  <c r="B4183" i="19"/>
  <c r="B4139" i="19"/>
  <c r="B4117" i="19"/>
  <c r="B4205" i="19"/>
  <c r="B4194" i="19"/>
  <c r="A4250" i="19"/>
  <c r="D4168" i="19"/>
  <c r="B4128" i="19"/>
  <c r="D4007" i="19"/>
  <c r="B4227" i="19"/>
  <c r="D3961" i="19"/>
  <c r="B4161" i="19"/>
  <c r="B4150" i="19"/>
  <c r="D4145" i="19"/>
  <c r="B4172" i="19"/>
  <c r="D4030" i="19"/>
  <c r="B4216" i="19"/>
  <c r="D4076" i="19"/>
  <c r="D4191" i="19"/>
  <c r="D3984" i="19"/>
  <c r="D4099" i="19"/>
  <c r="D4214" i="19"/>
  <c r="D4122" i="19"/>
  <c r="E4128" i="19" l="1"/>
  <c r="E4216" i="19"/>
  <c r="E4183" i="19"/>
  <c r="E4150" i="19"/>
  <c r="E4194" i="19"/>
  <c r="E4172" i="19"/>
  <c r="E4161" i="19"/>
  <c r="E4205" i="19"/>
  <c r="E4117" i="19"/>
  <c r="E4227" i="19"/>
  <c r="E4139" i="19"/>
  <c r="D4134" i="19"/>
  <c r="D4203" i="19"/>
  <c r="B4173" i="19"/>
  <c r="D3973" i="19"/>
  <c r="D4180" i="19"/>
  <c r="B4239" i="19"/>
  <c r="D4088" i="19"/>
  <c r="D4157" i="19"/>
  <c r="B4228" i="19"/>
  <c r="A4262" i="19"/>
  <c r="B4140" i="19"/>
  <c r="D4111" i="19"/>
  <c r="B4151" i="19"/>
  <c r="B4184" i="19"/>
  <c r="B4217" i="19"/>
  <c r="D4019" i="19"/>
  <c r="B4195" i="19"/>
  <c r="D4226" i="19"/>
  <c r="B4129" i="19"/>
  <c r="D3996" i="19"/>
  <c r="D4042" i="19"/>
  <c r="B4162" i="19"/>
  <c r="B4206" i="19"/>
  <c r="D4065" i="19"/>
  <c r="E4162" i="19" l="1"/>
  <c r="E4239" i="19"/>
  <c r="E4151" i="19"/>
  <c r="E4195" i="19"/>
  <c r="E4228" i="19"/>
  <c r="E4206" i="19"/>
  <c r="E4217" i="19"/>
  <c r="E4184" i="19"/>
  <c r="E4129" i="19"/>
  <c r="E4140" i="19"/>
  <c r="E4173" i="19"/>
  <c r="D4077" i="19"/>
  <c r="D4008" i="19"/>
  <c r="D4031" i="19"/>
  <c r="D4123" i="19"/>
  <c r="D4169" i="19"/>
  <c r="D3985" i="19"/>
  <c r="B4207" i="19"/>
  <c r="B4218" i="19"/>
  <c r="B4141" i="19"/>
  <c r="D4100" i="19"/>
  <c r="B4251" i="19"/>
  <c r="B4174" i="19"/>
  <c r="B4163" i="19"/>
  <c r="D4238" i="19"/>
  <c r="B4185" i="19"/>
  <c r="A4274" i="19"/>
  <c r="B4240" i="19"/>
  <c r="B4152" i="19"/>
  <c r="B4229" i="19"/>
  <c r="D4215" i="19"/>
  <c r="D4054" i="19"/>
  <c r="B4196" i="19"/>
  <c r="D4192" i="19"/>
  <c r="D4146" i="19"/>
  <c r="E4174" i="19" l="1"/>
  <c r="E4152" i="19"/>
  <c r="E4240" i="19"/>
  <c r="E4141" i="19"/>
  <c r="E4218" i="19"/>
  <c r="E4185" i="19"/>
  <c r="E4207" i="19"/>
  <c r="E4196" i="19"/>
  <c r="E4163" i="19"/>
  <c r="E4229" i="19"/>
  <c r="E4251" i="19"/>
  <c r="D4158" i="19"/>
  <c r="D4227" i="19"/>
  <c r="A4286" i="19"/>
  <c r="B4175" i="19"/>
  <c r="B4219" i="19"/>
  <c r="B4186" i="19"/>
  <c r="D4135" i="19"/>
  <c r="D4204" i="19"/>
  <c r="B4230" i="19"/>
  <c r="B4252" i="19"/>
  <c r="B4208" i="19"/>
  <c r="D4043" i="19"/>
  <c r="B4197" i="19"/>
  <c r="B4153" i="19"/>
  <c r="D4250" i="19"/>
  <c r="D4112" i="19"/>
  <c r="D3997" i="19"/>
  <c r="D4020" i="19"/>
  <c r="D4066" i="19"/>
  <c r="B4241" i="19"/>
  <c r="B4164" i="19"/>
  <c r="B4263" i="19"/>
  <c r="D4181" i="19"/>
  <c r="D4089" i="19"/>
  <c r="E4230" i="19" l="1"/>
  <c r="E4252" i="19"/>
  <c r="E4186" i="19"/>
  <c r="E4175" i="19"/>
  <c r="E4263" i="19"/>
  <c r="E4153" i="19"/>
  <c r="E4164" i="19"/>
  <c r="E4197" i="19"/>
  <c r="E4219" i="19"/>
  <c r="E4241" i="19"/>
  <c r="E4208" i="19"/>
  <c r="D4101" i="19"/>
  <c r="B4242" i="19"/>
  <c r="D4124" i="19"/>
  <c r="D4055" i="19"/>
  <c r="D4216" i="19"/>
  <c r="B4176" i="19"/>
  <c r="B4275" i="19"/>
  <c r="D4078" i="19"/>
  <c r="D4262" i="19"/>
  <c r="B4209" i="19"/>
  <c r="D4147" i="19"/>
  <c r="A4298" i="19"/>
  <c r="B4264" i="19"/>
  <c r="D4032" i="19"/>
  <c r="B4253" i="19"/>
  <c r="B4187" i="19"/>
  <c r="D4239" i="19"/>
  <c r="B4231" i="19"/>
  <c r="D4193" i="19"/>
  <c r="B4165" i="19"/>
  <c r="D4009" i="19"/>
  <c r="B4198" i="19"/>
  <c r="B4220" i="19"/>
  <c r="D4170" i="19"/>
  <c r="E4231" i="19" l="1"/>
  <c r="E4209" i="19"/>
  <c r="E4242" i="19"/>
  <c r="E4187" i="19"/>
  <c r="E4220" i="19"/>
  <c r="E4275" i="19"/>
  <c r="E4176" i="19"/>
  <c r="E4264" i="19"/>
  <c r="E4253" i="19"/>
  <c r="E4198" i="19"/>
  <c r="E4165" i="19"/>
  <c r="D4182" i="19"/>
  <c r="B4287" i="19"/>
  <c r="A4310" i="19"/>
  <c r="D4090" i="19"/>
  <c r="D4067" i="19"/>
  <c r="D4205" i="19"/>
  <c r="B4254" i="19"/>
  <c r="B4276" i="19"/>
  <c r="B4221" i="19"/>
  <c r="D4159" i="19"/>
  <c r="D4136" i="19"/>
  <c r="B4199" i="19"/>
  <c r="B4232" i="19"/>
  <c r="D4044" i="19"/>
  <c r="B4210" i="19"/>
  <c r="B4177" i="19"/>
  <c r="B4243" i="19"/>
  <c r="D4021" i="19"/>
  <c r="D4251" i="19"/>
  <c r="B4188" i="19"/>
  <c r="B4265" i="19"/>
  <c r="D4274" i="19"/>
  <c r="D4228" i="19"/>
  <c r="D4113" i="19"/>
  <c r="E4287" i="19" l="1"/>
  <c r="E4177" i="19"/>
  <c r="E4276" i="19"/>
  <c r="E4243" i="19"/>
  <c r="E4265" i="19"/>
  <c r="E4232" i="19"/>
  <c r="E4221" i="19"/>
  <c r="E4210" i="19"/>
  <c r="E4254" i="19"/>
  <c r="E4199" i="19"/>
  <c r="E4188" i="19"/>
  <c r="D4125" i="19"/>
  <c r="B4189" i="19"/>
  <c r="B4200" i="19"/>
  <c r="B4277" i="19"/>
  <c r="D4102" i="19"/>
  <c r="D4240" i="19"/>
  <c r="D4263" i="19"/>
  <c r="B4211" i="19"/>
  <c r="B4299" i="19"/>
  <c r="D4148" i="19"/>
  <c r="B4255" i="19"/>
  <c r="A4322" i="19"/>
  <c r="D4033" i="19"/>
  <c r="D4286" i="19"/>
  <c r="D4056" i="19"/>
  <c r="B4233" i="19"/>
  <c r="D4171" i="19"/>
  <c r="D4217" i="19"/>
  <c r="B4288" i="19"/>
  <c r="B4266" i="19"/>
  <c r="B4244" i="19"/>
  <c r="B4222" i="19"/>
  <c r="D4079" i="19"/>
  <c r="D4194" i="19"/>
  <c r="E4189" i="19" l="1"/>
  <c r="E4211" i="19"/>
  <c r="E4222" i="19"/>
  <c r="E4299" i="19"/>
  <c r="E4233" i="19"/>
  <c r="E4244" i="19"/>
  <c r="E4266" i="19"/>
  <c r="E4277" i="19"/>
  <c r="E4288" i="19"/>
  <c r="E4255" i="19"/>
  <c r="E4200" i="19"/>
  <c r="D4206" i="19"/>
  <c r="B4267" i="19"/>
  <c r="B4234" i="19"/>
  <c r="A4334" i="19"/>
  <c r="B4212" i="19"/>
  <c r="D4091" i="19"/>
  <c r="B4289" i="19"/>
  <c r="D4068" i="19"/>
  <c r="B4256" i="19"/>
  <c r="D4275" i="19"/>
  <c r="B4201" i="19"/>
  <c r="B4223" i="19"/>
  <c r="D4229" i="19"/>
  <c r="D4298" i="19"/>
  <c r="D4160" i="19"/>
  <c r="D4252" i="19"/>
  <c r="B4245" i="19"/>
  <c r="D4183" i="19"/>
  <c r="D4045" i="19"/>
  <c r="B4300" i="19"/>
  <c r="D4114" i="19"/>
  <c r="B4311" i="19"/>
  <c r="B4278" i="19"/>
  <c r="D4137" i="19"/>
  <c r="E4267" i="19" l="1"/>
  <c r="E4245" i="19"/>
  <c r="E4256" i="19"/>
  <c r="E4289" i="19"/>
  <c r="E4278" i="19"/>
  <c r="E4311" i="19"/>
  <c r="E4212" i="19"/>
  <c r="E4300" i="19"/>
  <c r="E4223" i="19"/>
  <c r="E4201" i="19"/>
  <c r="E4234" i="19"/>
  <c r="D4149" i="19"/>
  <c r="B4301" i="19"/>
  <c r="A4346" i="19"/>
  <c r="D4264" i="19"/>
  <c r="B4224" i="19"/>
  <c r="D4080" i="19"/>
  <c r="B4323" i="19"/>
  <c r="B4279" i="19"/>
  <c r="D4057" i="19"/>
  <c r="B4235" i="19"/>
  <c r="D4172" i="19"/>
  <c r="B4290" i="19"/>
  <c r="D4195" i="19"/>
  <c r="D4310" i="19"/>
  <c r="D4287" i="19"/>
  <c r="D4103" i="19"/>
  <c r="B4268" i="19"/>
  <c r="B4312" i="19"/>
  <c r="D4126" i="19"/>
  <c r="B4246" i="19"/>
  <c r="D4241" i="19"/>
  <c r="B4257" i="19"/>
  <c r="B4213" i="19"/>
  <c r="D4218" i="19"/>
  <c r="E4279" i="19" l="1"/>
  <c r="E4312" i="19"/>
  <c r="E4301" i="19"/>
  <c r="E4235" i="19"/>
  <c r="E4268" i="19"/>
  <c r="E4213" i="19"/>
  <c r="E4323" i="19"/>
  <c r="E4257" i="19"/>
  <c r="E4224" i="19"/>
  <c r="E4246" i="19"/>
  <c r="E4290" i="19"/>
  <c r="D4230" i="19"/>
  <c r="B4247" i="19"/>
  <c r="D4115" i="19"/>
  <c r="B4291" i="19"/>
  <c r="B4280" i="19"/>
  <c r="D4276" i="19"/>
  <c r="D4138" i="19"/>
  <c r="D4299" i="19"/>
  <c r="B4335" i="19"/>
  <c r="D4184" i="19"/>
  <c r="B4324" i="19"/>
  <c r="A4358" i="19"/>
  <c r="B4258" i="19"/>
  <c r="B4313" i="19"/>
  <c r="D4322" i="19"/>
  <c r="B4236" i="19"/>
  <c r="D4092" i="19"/>
  <c r="B4302" i="19"/>
  <c r="D4253" i="19"/>
  <c r="B4269" i="19"/>
  <c r="D4207" i="19"/>
  <c r="D4069" i="19"/>
  <c r="B4225" i="19"/>
  <c r="D4161" i="19"/>
  <c r="E4247" i="19" l="1"/>
  <c r="E4335" i="19"/>
  <c r="E4236" i="19"/>
  <c r="E4302" i="19"/>
  <c r="E4225" i="19"/>
  <c r="E4313" i="19"/>
  <c r="E4258" i="19"/>
  <c r="E4280" i="19"/>
  <c r="E4269" i="19"/>
  <c r="E4291" i="19"/>
  <c r="E4324" i="19"/>
  <c r="D4173" i="19"/>
  <c r="B4270" i="19"/>
  <c r="A4370" i="19"/>
  <c r="D4311" i="19"/>
  <c r="B4325" i="19"/>
  <c r="B4292" i="19"/>
  <c r="D4265" i="19"/>
  <c r="D4334" i="19"/>
  <c r="D4150" i="19"/>
  <c r="D4127" i="19"/>
  <c r="D4081" i="19"/>
  <c r="B4303" i="19"/>
  <c r="B4314" i="19"/>
  <c r="D4196" i="19"/>
  <c r="D4288" i="19"/>
  <c r="B4248" i="19"/>
  <c r="D4219" i="19"/>
  <c r="D4104" i="19"/>
  <c r="B4259" i="19"/>
  <c r="B4336" i="19"/>
  <c r="B4237" i="19"/>
  <c r="B4347" i="19"/>
  <c r="B4281" i="19"/>
  <c r="D4242" i="19"/>
  <c r="E4281" i="19" l="1"/>
  <c r="E4237" i="19"/>
  <c r="E4314" i="19"/>
  <c r="E4325" i="19"/>
  <c r="E4336" i="19"/>
  <c r="E4303" i="19"/>
  <c r="E4270" i="19"/>
  <c r="E4248" i="19"/>
  <c r="E4347" i="19"/>
  <c r="E4292" i="19"/>
  <c r="E4259" i="19"/>
  <c r="D4254" i="19"/>
  <c r="B4337" i="19"/>
  <c r="B4249" i="19"/>
  <c r="B4304" i="19"/>
  <c r="D4346" i="19"/>
  <c r="D4323" i="19"/>
  <c r="B4260" i="19"/>
  <c r="D4300" i="19"/>
  <c r="D4093" i="19"/>
  <c r="D4277" i="19"/>
  <c r="B4359" i="19"/>
  <c r="A4382" i="19"/>
  <c r="B4348" i="19"/>
  <c r="D4116" i="19"/>
  <c r="D4208" i="19"/>
  <c r="D4139" i="19"/>
  <c r="B4293" i="19"/>
  <c r="B4271" i="19"/>
  <c r="B4282" i="19"/>
  <c r="D4231" i="19"/>
  <c r="B4315" i="19"/>
  <c r="D4162" i="19"/>
  <c r="B4326" i="19"/>
  <c r="D4185" i="19"/>
  <c r="E4293" i="19" l="1"/>
  <c r="E4271" i="19"/>
  <c r="E4337" i="19"/>
  <c r="E4326" i="19"/>
  <c r="E4260" i="19"/>
  <c r="E4315" i="19"/>
  <c r="E4348" i="19"/>
  <c r="E4304" i="19"/>
  <c r="E4282" i="19"/>
  <c r="E4359" i="19"/>
  <c r="E4249" i="19"/>
  <c r="B4371" i="19"/>
  <c r="D4197" i="19"/>
  <c r="D4243" i="19"/>
  <c r="B4327" i="19"/>
  <c r="D4151" i="19"/>
  <c r="A4394" i="19"/>
  <c r="D4312" i="19"/>
  <c r="B4305" i="19"/>
  <c r="B4283" i="19"/>
  <c r="D4220" i="19"/>
  <c r="B4360" i="19"/>
  <c r="B4261" i="19"/>
  <c r="D4174" i="19"/>
  <c r="B4272" i="19"/>
  <c r="D4128" i="19"/>
  <c r="D4289" i="19"/>
  <c r="D4335" i="19"/>
  <c r="B4338" i="19"/>
  <c r="B4316" i="19"/>
  <c r="B4294" i="19"/>
  <c r="B4349" i="19"/>
  <c r="D4105" i="19"/>
  <c r="D4358" i="19"/>
  <c r="D4266" i="19"/>
  <c r="E4305" i="19" l="1"/>
  <c r="E4338" i="19"/>
  <c r="E4283" i="19"/>
  <c r="E4371" i="19"/>
  <c r="E4272" i="19"/>
  <c r="E4349" i="19"/>
  <c r="E4294" i="19"/>
  <c r="E4261" i="19"/>
  <c r="E4327" i="19"/>
  <c r="E4316" i="19"/>
  <c r="E4360" i="19"/>
  <c r="D4370" i="19"/>
  <c r="D4278" i="19"/>
  <c r="B4295" i="19"/>
  <c r="D4301" i="19"/>
  <c r="B4306" i="19"/>
  <c r="B4328" i="19"/>
  <c r="D4140" i="19"/>
  <c r="B4361" i="19"/>
  <c r="D4324" i="19"/>
  <c r="D4255" i="19"/>
  <c r="B4317" i="19"/>
  <c r="D4117" i="19"/>
  <c r="B4339" i="19"/>
  <c r="B4383" i="19"/>
  <c r="D4232" i="19"/>
  <c r="A4406" i="19"/>
  <c r="D4209" i="19"/>
  <c r="B4273" i="19"/>
  <c r="B4350" i="19"/>
  <c r="D4347" i="19"/>
  <c r="D4186" i="19"/>
  <c r="B4284" i="19"/>
  <c r="B4372" i="19"/>
  <c r="D4163" i="19"/>
  <c r="E4273" i="19" l="1"/>
  <c r="E4372" i="19"/>
  <c r="E4284" i="19"/>
  <c r="E4383" i="19"/>
  <c r="E4328" i="19"/>
  <c r="E4361" i="19"/>
  <c r="E4339" i="19"/>
  <c r="E4306" i="19"/>
  <c r="E4350" i="19"/>
  <c r="E4317" i="19"/>
  <c r="E4295" i="19"/>
  <c r="D4175" i="19"/>
  <c r="D4359" i="19"/>
  <c r="A4418" i="19"/>
  <c r="D4129" i="19"/>
  <c r="B4362" i="19"/>
  <c r="D4313" i="19"/>
  <c r="B4373" i="19"/>
  <c r="B4351" i="19"/>
  <c r="D4244" i="19"/>
  <c r="B4318" i="19"/>
  <c r="D4152" i="19"/>
  <c r="B4329" i="19"/>
  <c r="B4296" i="19"/>
  <c r="B4285" i="19"/>
  <c r="B4384" i="19"/>
  <c r="D4267" i="19"/>
  <c r="D4290" i="19"/>
  <c r="D4198" i="19"/>
  <c r="D4221" i="19"/>
  <c r="B4340" i="19"/>
  <c r="D4336" i="19"/>
  <c r="B4307" i="19"/>
  <c r="B4395" i="19"/>
  <c r="D4382" i="19"/>
  <c r="E4351" i="19" l="1"/>
  <c r="E4318" i="19"/>
  <c r="E4395" i="19"/>
  <c r="E4373" i="19"/>
  <c r="E4307" i="19"/>
  <c r="E4296" i="19"/>
  <c r="E4362" i="19"/>
  <c r="E4384" i="19"/>
  <c r="E4285" i="19"/>
  <c r="E4340" i="19"/>
  <c r="E4329" i="19"/>
  <c r="D4394" i="19"/>
  <c r="B4341" i="19"/>
  <c r="D4279" i="19"/>
  <c r="B4330" i="19"/>
  <c r="B4352" i="19"/>
  <c r="D4141" i="19"/>
  <c r="B4396" i="19"/>
  <c r="D4233" i="19"/>
  <c r="B4385" i="19"/>
  <c r="B4374" i="19"/>
  <c r="B4407" i="19"/>
  <c r="D4164" i="19"/>
  <c r="A4430" i="19"/>
  <c r="B4308" i="19"/>
  <c r="D4210" i="19"/>
  <c r="B4319" i="19"/>
  <c r="D4325" i="19"/>
  <c r="D4371" i="19"/>
  <c r="D4348" i="19"/>
  <c r="D4302" i="19"/>
  <c r="B4297" i="19"/>
  <c r="D4256" i="19"/>
  <c r="B4363" i="19"/>
  <c r="D4187" i="19"/>
  <c r="E4363" i="19" l="1"/>
  <c r="E4396" i="19"/>
  <c r="E4297" i="19"/>
  <c r="E4352" i="19"/>
  <c r="E4374" i="19"/>
  <c r="E4341" i="19"/>
  <c r="E4385" i="19"/>
  <c r="E4319" i="19"/>
  <c r="E4308" i="19"/>
  <c r="E4330" i="19"/>
  <c r="E4407" i="19"/>
  <c r="D4199" i="19"/>
  <c r="D4314" i="19"/>
  <c r="B4320" i="19"/>
  <c r="B4331" i="19"/>
  <c r="D4176" i="19"/>
  <c r="D4245" i="19"/>
  <c r="B4364" i="19"/>
  <c r="D4222" i="19"/>
  <c r="B4408" i="19"/>
  <c r="B4397" i="19"/>
  <c r="D4291" i="19"/>
  <c r="D4268" i="19"/>
  <c r="D4383" i="19"/>
  <c r="B4309" i="19"/>
  <c r="B4375" i="19"/>
  <c r="D4153" i="19"/>
  <c r="B4342" i="19"/>
  <c r="D4337" i="19"/>
  <c r="B4419" i="19"/>
  <c r="D4360" i="19"/>
  <c r="A4442" i="19"/>
  <c r="B4386" i="19"/>
  <c r="B4353" i="19"/>
  <c r="D4406" i="19"/>
  <c r="E4375" i="19" l="1"/>
  <c r="E4397" i="19"/>
  <c r="E4353" i="19"/>
  <c r="E4364" i="19"/>
  <c r="E4386" i="19"/>
  <c r="E4309" i="19"/>
  <c r="E4419" i="19"/>
  <c r="E4320" i="19"/>
  <c r="E4342" i="19"/>
  <c r="E4408" i="19"/>
  <c r="E4331" i="19"/>
  <c r="D4418" i="19"/>
  <c r="D4165" i="19"/>
  <c r="D4280" i="19"/>
  <c r="D4234" i="19"/>
  <c r="B4332" i="19"/>
  <c r="B4354" i="19"/>
  <c r="B4420" i="19"/>
  <c r="B4376" i="19"/>
  <c r="D4372" i="19"/>
  <c r="D4303" i="19"/>
  <c r="B4365" i="19"/>
  <c r="B4321" i="19"/>
  <c r="B4387" i="19"/>
  <c r="D4349" i="19"/>
  <c r="A4454" i="19"/>
  <c r="B4398" i="19"/>
  <c r="D4257" i="19"/>
  <c r="D4326" i="19"/>
  <c r="B4431" i="19"/>
  <c r="B4343" i="19"/>
  <c r="D4395" i="19"/>
  <c r="B4409" i="19"/>
  <c r="D4188" i="19"/>
  <c r="D4211" i="19"/>
  <c r="E4420" i="19" l="1"/>
  <c r="E4398" i="19"/>
  <c r="E4376" i="19"/>
  <c r="E4354" i="19"/>
  <c r="E4409" i="19"/>
  <c r="E4387" i="19"/>
  <c r="E4332" i="19"/>
  <c r="E4343" i="19"/>
  <c r="E4321" i="19"/>
  <c r="E4431" i="19"/>
  <c r="E4365" i="19"/>
  <c r="D4223" i="19"/>
  <c r="B4344" i="19"/>
  <c r="B4399" i="19"/>
  <c r="B4377" i="19"/>
  <c r="D4246" i="19"/>
  <c r="D4200" i="19"/>
  <c r="B4432" i="19"/>
  <c r="B4443" i="19"/>
  <c r="B4421" i="19"/>
  <c r="A4466" i="19"/>
  <c r="B4366" i="19"/>
  <c r="D4292" i="19"/>
  <c r="B4410" i="19"/>
  <c r="D4361" i="19"/>
  <c r="D4315" i="19"/>
  <c r="B4355" i="19"/>
  <c r="D4177" i="19"/>
  <c r="D4338" i="19"/>
  <c r="D4407" i="19"/>
  <c r="D4269" i="19"/>
  <c r="B4333" i="19"/>
  <c r="B4388" i="19"/>
  <c r="D4384" i="19"/>
  <c r="D4430" i="19"/>
  <c r="E4443" i="19" l="1"/>
  <c r="E4344" i="19"/>
  <c r="E4421" i="19"/>
  <c r="E4432" i="19"/>
  <c r="E4388" i="19"/>
  <c r="E4355" i="19"/>
  <c r="E4333" i="19"/>
  <c r="E4410" i="19"/>
  <c r="E4377" i="19"/>
  <c r="E4366" i="19"/>
  <c r="E4399" i="19"/>
  <c r="D4442" i="19"/>
  <c r="D4281" i="19"/>
  <c r="B4356" i="19"/>
  <c r="D4304" i="19"/>
  <c r="B4444" i="19"/>
  <c r="D4396" i="19"/>
  <c r="D4419" i="19"/>
  <c r="D4327" i="19"/>
  <c r="B4367" i="19"/>
  <c r="B4433" i="19"/>
  <c r="B4455" i="19"/>
  <c r="B4400" i="19"/>
  <c r="B4389" i="19"/>
  <c r="D4350" i="19"/>
  <c r="D4373" i="19"/>
  <c r="A4478" i="19"/>
  <c r="D4212" i="19"/>
  <c r="B4345" i="19"/>
  <c r="D4189" i="19"/>
  <c r="B4411" i="19"/>
  <c r="B4422" i="19"/>
  <c r="D4258" i="19"/>
  <c r="B4378" i="19"/>
  <c r="D4235" i="19"/>
  <c r="E4411" i="19" l="1"/>
  <c r="E4400" i="19"/>
  <c r="E4455" i="19"/>
  <c r="E4356" i="19"/>
  <c r="E4345" i="19"/>
  <c r="E4433" i="19"/>
  <c r="E4367" i="19"/>
  <c r="E4422" i="19"/>
  <c r="E4389" i="19"/>
  <c r="E4444" i="19"/>
  <c r="E4378" i="19"/>
  <c r="D4247" i="19"/>
  <c r="A4490" i="19"/>
  <c r="B4401" i="19"/>
  <c r="D4339" i="19"/>
  <c r="D4316" i="19"/>
  <c r="B4379" i="19"/>
  <c r="D4201" i="19"/>
  <c r="D4385" i="19"/>
  <c r="B4456" i="19"/>
  <c r="D4431" i="19"/>
  <c r="B4357" i="19"/>
  <c r="B4412" i="19"/>
  <c r="B4467" i="19"/>
  <c r="D4270" i="19"/>
  <c r="B4423" i="19"/>
  <c r="D4362" i="19"/>
  <c r="B4434" i="19"/>
  <c r="D4408" i="19"/>
  <c r="D4293" i="19"/>
  <c r="D4224" i="19"/>
  <c r="B4390" i="19"/>
  <c r="B4368" i="19"/>
  <c r="B4445" i="19"/>
  <c r="D4454" i="19"/>
  <c r="E4445" i="19" l="1"/>
  <c r="E4368" i="19"/>
  <c r="E4434" i="19"/>
  <c r="E4456" i="19"/>
  <c r="E4423" i="19"/>
  <c r="E4467" i="19"/>
  <c r="E4379" i="19"/>
  <c r="E4390" i="19"/>
  <c r="E4412" i="19"/>
  <c r="E4357" i="19"/>
  <c r="E4401" i="19"/>
  <c r="D4466" i="19"/>
  <c r="D4374" i="19"/>
  <c r="B4413" i="19"/>
  <c r="D4397" i="19"/>
  <c r="D4351" i="19"/>
  <c r="D4236" i="19"/>
  <c r="B4446" i="19"/>
  <c r="D4305" i="19"/>
  <c r="B4424" i="19"/>
  <c r="D4213" i="19"/>
  <c r="B4402" i="19"/>
  <c r="B4369" i="19"/>
  <c r="D4420" i="19"/>
  <c r="B4380" i="19"/>
  <c r="B4479" i="19"/>
  <c r="D4282" i="19"/>
  <c r="D4443" i="19"/>
  <c r="A4502" i="19"/>
  <c r="B4391" i="19"/>
  <c r="B4435" i="19"/>
  <c r="B4468" i="19"/>
  <c r="B4457" i="19"/>
  <c r="D4328" i="19"/>
  <c r="D4259" i="19"/>
  <c r="E4424" i="19" l="1"/>
  <c r="E4479" i="19"/>
  <c r="E4446" i="19"/>
  <c r="E4468" i="19"/>
  <c r="E4369" i="19"/>
  <c r="E4457" i="19"/>
  <c r="E4380" i="19"/>
  <c r="E4435" i="19"/>
  <c r="E4391" i="19"/>
  <c r="E4402" i="19"/>
  <c r="E4413" i="19"/>
  <c r="B4436" i="19"/>
  <c r="D4294" i="19"/>
  <c r="D4317" i="19"/>
  <c r="D4409" i="19"/>
  <c r="D4340" i="19"/>
  <c r="B4392" i="19"/>
  <c r="B4480" i="19"/>
  <c r="B4403" i="19"/>
  <c r="D4271" i="19"/>
  <c r="B4491" i="19"/>
  <c r="B4447" i="19"/>
  <c r="B4414" i="19"/>
  <c r="B4458" i="19"/>
  <c r="A4514" i="19"/>
  <c r="B4381" i="19"/>
  <c r="D4225" i="19"/>
  <c r="D4248" i="19"/>
  <c r="D4386" i="19"/>
  <c r="B4469" i="19"/>
  <c r="D4455" i="19"/>
  <c r="D4432" i="19"/>
  <c r="B4425" i="19"/>
  <c r="D4363" i="19"/>
  <c r="D4478" i="19"/>
  <c r="E4403" i="19" l="1"/>
  <c r="E4381" i="19"/>
  <c r="E4480" i="19"/>
  <c r="E4425" i="19"/>
  <c r="E4392" i="19"/>
  <c r="E4491" i="19"/>
  <c r="E4436" i="19"/>
  <c r="E4458" i="19"/>
  <c r="E4414" i="19"/>
  <c r="E4469" i="19"/>
  <c r="E4447" i="19"/>
  <c r="D4490" i="19"/>
  <c r="D4467" i="19"/>
  <c r="D4237" i="19"/>
  <c r="B4415" i="19"/>
  <c r="B4404" i="19"/>
  <c r="D4421" i="19"/>
  <c r="B4470" i="19"/>
  <c r="D4375" i="19"/>
  <c r="B4448" i="19"/>
  <c r="B4481" i="19"/>
  <c r="D4329" i="19"/>
  <c r="B4503" i="19"/>
  <c r="B4426" i="19"/>
  <c r="D4398" i="19"/>
  <c r="A4526" i="19"/>
  <c r="B4492" i="19"/>
  <c r="B4393" i="19"/>
  <c r="D4306" i="19"/>
  <c r="D4444" i="19"/>
  <c r="D4260" i="19"/>
  <c r="B4459" i="19"/>
  <c r="D4283" i="19"/>
  <c r="D4352" i="19"/>
  <c r="B4437" i="19"/>
  <c r="E4492" i="19" l="1"/>
  <c r="E4481" i="19"/>
  <c r="E4437" i="19"/>
  <c r="E4470" i="19"/>
  <c r="E4393" i="19"/>
  <c r="E4448" i="19"/>
  <c r="E4459" i="19"/>
  <c r="E4503" i="19"/>
  <c r="E4415" i="19"/>
  <c r="E4426" i="19"/>
  <c r="E4404" i="19"/>
  <c r="B4438" i="19"/>
  <c r="D4272" i="19"/>
  <c r="B4493" i="19"/>
  <c r="B4504" i="19"/>
  <c r="D4387" i="19"/>
  <c r="B4515" i="19"/>
  <c r="B4416" i="19"/>
  <c r="D4364" i="19"/>
  <c r="D4456" i="19"/>
  <c r="A4538" i="19"/>
  <c r="D4341" i="19"/>
  <c r="B4471" i="19"/>
  <c r="D4249" i="19"/>
  <c r="D4295" i="19"/>
  <c r="D4318" i="19"/>
  <c r="D4410" i="19"/>
  <c r="B4482" i="19"/>
  <c r="B4427" i="19"/>
  <c r="D4433" i="19"/>
  <c r="D4479" i="19"/>
  <c r="B4460" i="19"/>
  <c r="B4449" i="19"/>
  <c r="B4405" i="19"/>
  <c r="D4502" i="19"/>
  <c r="E4405" i="19" l="1"/>
  <c r="E4427" i="19"/>
  <c r="E4482" i="19"/>
  <c r="E4438" i="19"/>
  <c r="E4416" i="19"/>
  <c r="E4460" i="19"/>
  <c r="E4449" i="19"/>
  <c r="E4515" i="19"/>
  <c r="E4471" i="19"/>
  <c r="E4504" i="19"/>
  <c r="E4493" i="19"/>
  <c r="D4514" i="19"/>
  <c r="B4472" i="19"/>
  <c r="D4491" i="19"/>
  <c r="D4422" i="19"/>
  <c r="D4376" i="19"/>
  <c r="B4505" i="19"/>
  <c r="D4445" i="19"/>
  <c r="D4330" i="19"/>
  <c r="D4353" i="19"/>
  <c r="B4417" i="19"/>
  <c r="B4494" i="19"/>
  <c r="B4450" i="19"/>
  <c r="A4550" i="19"/>
  <c r="B4428" i="19"/>
  <c r="D4307" i="19"/>
  <c r="B4527" i="19"/>
  <c r="B4516" i="19"/>
  <c r="D4284" i="19"/>
  <c r="B4461" i="19"/>
  <c r="B4483" i="19"/>
  <c r="D4261" i="19"/>
  <c r="D4468" i="19"/>
  <c r="D4399" i="19"/>
  <c r="B4439" i="19"/>
  <c r="E4472" i="19" l="1"/>
  <c r="E4516" i="19"/>
  <c r="E4527" i="19"/>
  <c r="E4505" i="19"/>
  <c r="E4417" i="19"/>
  <c r="E4439" i="19"/>
  <c r="E4428" i="19"/>
  <c r="E4483" i="19"/>
  <c r="E4450" i="19"/>
  <c r="E4461" i="19"/>
  <c r="E4494" i="19"/>
  <c r="B4440" i="19"/>
  <c r="B4484" i="19"/>
  <c r="B4528" i="19"/>
  <c r="B4451" i="19"/>
  <c r="D4342" i="19"/>
  <c r="D4434" i="19"/>
  <c r="D4411" i="19"/>
  <c r="B4462" i="19"/>
  <c r="D4319" i="19"/>
  <c r="B4429" i="19"/>
  <c r="B4495" i="19"/>
  <c r="D4457" i="19"/>
  <c r="D4503" i="19"/>
  <c r="D4480" i="19"/>
  <c r="D4296" i="19"/>
  <c r="B4517" i="19"/>
  <c r="B4506" i="19"/>
  <c r="B4473" i="19"/>
  <c r="D4273" i="19"/>
  <c r="B4539" i="19"/>
  <c r="A4562" i="19"/>
  <c r="D4365" i="19"/>
  <c r="D4388" i="19"/>
  <c r="D4526" i="19"/>
  <c r="E4429" i="19" l="1"/>
  <c r="E4506" i="19"/>
  <c r="E4440" i="19"/>
  <c r="E4473" i="19"/>
  <c r="E4484" i="19"/>
  <c r="E4517" i="19"/>
  <c r="E4462" i="19"/>
  <c r="E4539" i="19"/>
  <c r="E4451" i="19"/>
  <c r="E4495" i="19"/>
  <c r="E4528" i="19"/>
  <c r="D4538" i="19"/>
  <c r="B4540" i="19"/>
  <c r="B4518" i="19"/>
  <c r="D4469" i="19"/>
  <c r="B4463" i="19"/>
  <c r="B4452" i="19"/>
  <c r="D4400" i="19"/>
  <c r="D4285" i="19"/>
  <c r="B4474" i="19"/>
  <c r="D4308" i="19"/>
  <c r="B4496" i="19"/>
  <c r="D4423" i="19"/>
  <c r="B4529" i="19"/>
  <c r="D4377" i="19"/>
  <c r="A4574" i="19"/>
  <c r="D4492" i="19"/>
  <c r="D4446" i="19"/>
  <c r="B4485" i="19"/>
  <c r="B4551" i="19"/>
  <c r="B4507" i="19"/>
  <c r="D4515" i="19"/>
  <c r="D4331" i="19"/>
  <c r="D4354" i="19"/>
  <c r="B4441" i="19"/>
  <c r="E4540" i="19" l="1"/>
  <c r="E4463" i="19"/>
  <c r="E4474" i="19"/>
  <c r="E4441" i="19"/>
  <c r="E4529" i="19"/>
  <c r="E4485" i="19"/>
  <c r="E4452" i="19"/>
  <c r="E4507" i="19"/>
  <c r="E4551" i="19"/>
  <c r="E4496" i="19"/>
  <c r="E4518" i="19"/>
  <c r="B4508" i="19"/>
  <c r="D4504" i="19"/>
  <c r="D4435" i="19"/>
  <c r="D4297" i="19"/>
  <c r="D4481" i="19"/>
  <c r="D4366" i="19"/>
  <c r="B4552" i="19"/>
  <c r="B4563" i="19"/>
  <c r="B4519" i="19"/>
  <c r="A4586" i="19"/>
  <c r="B4497" i="19"/>
  <c r="D4412" i="19"/>
  <c r="D4343" i="19"/>
  <c r="B4486" i="19"/>
  <c r="D4389" i="19"/>
  <c r="D4320" i="19"/>
  <c r="B4453" i="19"/>
  <c r="B4541" i="19"/>
  <c r="D4527" i="19"/>
  <c r="D4458" i="19"/>
  <c r="B4530" i="19"/>
  <c r="B4475" i="19"/>
  <c r="B4464" i="19"/>
  <c r="D4550" i="19"/>
  <c r="E4453" i="19" l="1"/>
  <c r="E4519" i="19"/>
  <c r="E4508" i="19"/>
  <c r="E4541" i="19"/>
  <c r="E4563" i="19"/>
  <c r="E4530" i="19"/>
  <c r="E4464" i="19"/>
  <c r="E4552" i="19"/>
  <c r="E4475" i="19"/>
  <c r="E4486" i="19"/>
  <c r="E4497" i="19"/>
  <c r="D4562" i="19"/>
  <c r="D4470" i="19"/>
  <c r="D4332" i="19"/>
  <c r="D4424" i="19"/>
  <c r="B4564" i="19"/>
  <c r="D4309" i="19"/>
  <c r="B4465" i="19"/>
  <c r="D4539" i="19"/>
  <c r="D4401" i="19"/>
  <c r="B4498" i="19"/>
  <c r="B4553" i="19"/>
  <c r="D4447" i="19"/>
  <c r="B4575" i="19"/>
  <c r="B4476" i="19"/>
  <c r="B4542" i="19"/>
  <c r="B4487" i="19"/>
  <c r="A4598" i="19"/>
  <c r="D4378" i="19"/>
  <c r="D4516" i="19"/>
  <c r="B4531" i="19"/>
  <c r="D4355" i="19"/>
  <c r="B4520" i="19"/>
  <c r="D4493" i="19"/>
  <c r="B4509" i="19"/>
  <c r="E4498" i="19" l="1"/>
  <c r="E4509" i="19"/>
  <c r="E4487" i="19"/>
  <c r="E4542" i="19"/>
  <c r="E4465" i="19"/>
  <c r="E4575" i="19"/>
  <c r="E4564" i="19"/>
  <c r="E4520" i="19"/>
  <c r="E4476" i="19"/>
  <c r="E4531" i="19"/>
  <c r="E4553" i="19"/>
  <c r="B4510" i="19"/>
  <c r="B4532" i="19"/>
  <c r="B4488" i="19"/>
  <c r="D4459" i="19"/>
  <c r="D4551" i="19"/>
  <c r="D4436" i="19"/>
  <c r="D4505" i="19"/>
  <c r="B4521" i="19"/>
  <c r="D4528" i="19"/>
  <c r="B4543" i="19"/>
  <c r="B4554" i="19"/>
  <c r="D4344" i="19"/>
  <c r="D4390" i="19"/>
  <c r="B4477" i="19"/>
  <c r="B4499" i="19"/>
  <c r="D4321" i="19"/>
  <c r="D4482" i="19"/>
  <c r="D4367" i="19"/>
  <c r="B4587" i="19"/>
  <c r="B4576" i="19"/>
  <c r="A4610" i="19"/>
  <c r="D4413" i="19"/>
  <c r="B4565" i="19"/>
  <c r="D4574" i="19"/>
  <c r="E4510" i="19" l="1"/>
  <c r="E4532" i="19"/>
  <c r="E4521" i="19"/>
  <c r="E4543" i="19"/>
  <c r="E4477" i="19"/>
  <c r="E4576" i="19"/>
  <c r="E4565" i="19"/>
  <c r="E4499" i="19"/>
  <c r="E4587" i="19"/>
  <c r="E4554" i="19"/>
  <c r="E4488" i="19"/>
  <c r="D4586" i="19"/>
  <c r="D4333" i="19"/>
  <c r="D4356" i="19"/>
  <c r="B4588" i="19"/>
  <c r="B4522" i="19"/>
  <c r="D4471" i="19"/>
  <c r="B4566" i="19"/>
  <c r="B4500" i="19"/>
  <c r="B4555" i="19"/>
  <c r="D4517" i="19"/>
  <c r="B4489" i="19"/>
  <c r="D4425" i="19"/>
  <c r="D4379" i="19"/>
  <c r="B4599" i="19"/>
  <c r="B4544" i="19"/>
  <c r="D4448" i="19"/>
  <c r="B4533" i="19"/>
  <c r="A4622" i="19"/>
  <c r="D4494" i="19"/>
  <c r="D4402" i="19"/>
  <c r="B4577" i="19"/>
  <c r="D4540" i="19"/>
  <c r="D4563" i="19"/>
  <c r="B4511" i="19"/>
  <c r="E4533" i="19" l="1"/>
  <c r="E4555" i="19"/>
  <c r="E4511" i="19"/>
  <c r="E4500" i="19"/>
  <c r="E4577" i="19"/>
  <c r="E4522" i="19"/>
  <c r="E4544" i="19"/>
  <c r="E4566" i="19"/>
  <c r="E4599" i="19"/>
  <c r="E4588" i="19"/>
  <c r="E4489" i="19"/>
  <c r="B4512" i="19"/>
  <c r="D4414" i="19"/>
  <c r="D4460" i="19"/>
  <c r="D4437" i="19"/>
  <c r="B4501" i="19"/>
  <c r="B4589" i="19"/>
  <c r="D4575" i="19"/>
  <c r="D4506" i="19"/>
  <c r="B4545" i="19"/>
  <c r="B4611" i="19"/>
  <c r="B4567" i="19"/>
  <c r="D4368" i="19"/>
  <c r="D4552" i="19"/>
  <c r="A4634" i="19"/>
  <c r="B4600" i="19"/>
  <c r="D4529" i="19"/>
  <c r="D4483" i="19"/>
  <c r="D4345" i="19"/>
  <c r="B4578" i="19"/>
  <c r="B4534" i="19"/>
  <c r="D4391" i="19"/>
  <c r="B4523" i="19"/>
  <c r="B4556" i="19"/>
  <c r="D4598" i="19"/>
  <c r="E4556" i="19" l="1"/>
  <c r="E4600" i="19"/>
  <c r="E4611" i="19"/>
  <c r="E4523" i="19"/>
  <c r="E4589" i="19"/>
  <c r="E4545" i="19"/>
  <c r="E4512" i="19"/>
  <c r="E4501" i="19"/>
  <c r="E4534" i="19"/>
  <c r="E4578" i="19"/>
  <c r="E4567" i="19"/>
  <c r="D4610" i="19"/>
  <c r="B4535" i="19"/>
  <c r="D4541" i="19"/>
  <c r="D4380" i="19"/>
  <c r="B4579" i="19"/>
  <c r="D4518" i="19"/>
  <c r="D4449" i="19"/>
  <c r="B4601" i="19"/>
  <c r="B4568" i="19"/>
  <c r="B4623" i="19"/>
  <c r="D4587" i="19"/>
  <c r="D4472" i="19"/>
  <c r="B4557" i="19"/>
  <c r="B4524" i="19"/>
  <c r="D4357" i="19"/>
  <c r="A4646" i="19"/>
  <c r="B4612" i="19"/>
  <c r="B4590" i="19"/>
  <c r="D4426" i="19"/>
  <c r="D4403" i="19"/>
  <c r="D4495" i="19"/>
  <c r="D4564" i="19"/>
  <c r="B4546" i="19"/>
  <c r="B4513" i="19"/>
  <c r="E4513" i="19" l="1"/>
  <c r="E4590" i="19"/>
  <c r="E4623" i="19"/>
  <c r="E4535" i="19"/>
  <c r="E4612" i="19"/>
  <c r="E4568" i="19"/>
  <c r="E4601" i="19"/>
  <c r="E4579" i="19"/>
  <c r="E4546" i="19"/>
  <c r="E4524" i="19"/>
  <c r="E4557" i="19"/>
  <c r="B4635" i="19"/>
  <c r="D4415" i="19"/>
  <c r="A4658" i="19"/>
  <c r="D4484" i="19"/>
  <c r="B4602" i="19"/>
  <c r="D4392" i="19"/>
  <c r="B4547" i="19"/>
  <c r="D4438" i="19"/>
  <c r="D4369" i="19"/>
  <c r="D4599" i="19"/>
  <c r="D4461" i="19"/>
  <c r="D4553" i="19"/>
  <c r="B4525" i="19"/>
  <c r="B4624" i="19"/>
  <c r="D4576" i="19"/>
  <c r="B4591" i="19"/>
  <c r="D4530" i="19"/>
  <c r="B4536" i="19"/>
  <c r="B4580" i="19"/>
  <c r="D4507" i="19"/>
  <c r="B4613" i="19"/>
  <c r="B4558" i="19"/>
  <c r="B4569" i="19"/>
  <c r="D4622" i="19"/>
  <c r="E4635" i="19" l="1"/>
  <c r="E4591" i="19"/>
  <c r="E4536" i="19"/>
  <c r="E4569" i="19"/>
  <c r="E4547" i="19"/>
  <c r="E4558" i="19"/>
  <c r="E4624" i="19"/>
  <c r="E4613" i="19"/>
  <c r="E4525" i="19"/>
  <c r="E4602" i="19"/>
  <c r="E4580" i="19"/>
  <c r="D4634" i="19"/>
  <c r="D4519" i="19"/>
  <c r="B4592" i="19"/>
  <c r="D4565" i="19"/>
  <c r="D4450" i="19"/>
  <c r="D4496" i="19"/>
  <c r="B4570" i="19"/>
  <c r="B4581" i="19"/>
  <c r="A4670" i="19"/>
  <c r="D4588" i="19"/>
  <c r="D4473" i="19"/>
  <c r="B4548" i="19"/>
  <c r="B4647" i="19"/>
  <c r="B4559" i="19"/>
  <c r="B4537" i="19"/>
  <c r="D4611" i="19"/>
  <c r="D4404" i="19"/>
  <c r="D4427" i="19"/>
  <c r="B4614" i="19"/>
  <c r="B4625" i="19"/>
  <c r="D4542" i="19"/>
  <c r="D4381" i="19"/>
  <c r="B4603" i="19"/>
  <c r="B4636" i="19"/>
  <c r="E4636" i="19" l="1"/>
  <c r="E4581" i="19"/>
  <c r="E4603" i="19"/>
  <c r="E4537" i="19"/>
  <c r="E4570" i="19"/>
  <c r="E4559" i="19"/>
  <c r="E4647" i="19"/>
  <c r="E4625" i="19"/>
  <c r="E4548" i="19"/>
  <c r="E4614" i="19"/>
  <c r="E4592" i="19"/>
  <c r="B4637" i="19"/>
  <c r="B4582" i="19"/>
  <c r="B4626" i="19"/>
  <c r="D4623" i="19"/>
  <c r="B4549" i="19"/>
  <c r="D4577" i="19"/>
  <c r="B4604" i="19"/>
  <c r="B4615" i="19"/>
  <c r="D4485" i="19"/>
  <c r="B4571" i="19"/>
  <c r="B4593" i="19"/>
  <c r="D4393" i="19"/>
  <c r="D4439" i="19"/>
  <c r="B4560" i="19"/>
  <c r="D4600" i="19"/>
  <c r="D4508" i="19"/>
  <c r="D4531" i="19"/>
  <c r="B4659" i="19"/>
  <c r="D4554" i="19"/>
  <c r="D4416" i="19"/>
  <c r="B4648" i="19"/>
  <c r="A4682" i="19"/>
  <c r="D4462" i="19"/>
  <c r="D4646" i="19"/>
  <c r="E4637" i="19" l="1"/>
  <c r="E4571" i="19"/>
  <c r="E4615" i="19"/>
  <c r="E4659" i="19"/>
  <c r="E4560" i="19"/>
  <c r="E4582" i="19"/>
  <c r="E4604" i="19"/>
  <c r="E4648" i="19"/>
  <c r="E4549" i="19"/>
  <c r="E4593" i="19"/>
  <c r="E4626" i="19"/>
  <c r="D4658" i="19"/>
  <c r="D4428" i="19"/>
  <c r="D4520" i="19"/>
  <c r="D4405" i="19"/>
  <c r="B4616" i="19"/>
  <c r="D4635" i="19"/>
  <c r="D4474" i="19"/>
  <c r="D4566" i="19"/>
  <c r="D4612" i="19"/>
  <c r="B4594" i="19"/>
  <c r="B4627" i="19"/>
  <c r="B4671" i="19"/>
  <c r="B4605" i="19"/>
  <c r="A4694" i="19"/>
  <c r="B4660" i="19"/>
  <c r="B4561" i="19"/>
  <c r="B4572" i="19"/>
  <c r="B4583" i="19"/>
  <c r="B4649" i="19"/>
  <c r="D4589" i="19"/>
  <c r="D4543" i="19"/>
  <c r="D4451" i="19"/>
  <c r="D4497" i="19"/>
  <c r="B4638" i="19"/>
  <c r="E4583" i="19" l="1"/>
  <c r="E4594" i="19"/>
  <c r="E4572" i="19"/>
  <c r="E4660" i="19"/>
  <c r="E4638" i="19"/>
  <c r="E4561" i="19"/>
  <c r="E4605" i="19"/>
  <c r="E4616" i="19"/>
  <c r="E4671" i="19"/>
  <c r="E4649" i="19"/>
  <c r="E4627" i="19"/>
  <c r="D4601" i="19"/>
  <c r="B4672" i="19"/>
  <c r="D4578" i="19"/>
  <c r="D4417" i="19"/>
  <c r="B4628" i="19"/>
  <c r="D4509" i="19"/>
  <c r="B4650" i="19"/>
  <c r="B4661" i="19"/>
  <c r="D4486" i="19"/>
  <c r="D4532" i="19"/>
  <c r="B4683" i="19"/>
  <c r="B4584" i="19"/>
  <c r="D4463" i="19"/>
  <c r="A4706" i="19"/>
  <c r="B4595" i="19"/>
  <c r="D4647" i="19"/>
  <c r="D4440" i="19"/>
  <c r="B4639" i="19"/>
  <c r="D4555" i="19"/>
  <c r="B4573" i="19"/>
  <c r="B4606" i="19"/>
  <c r="D4624" i="19"/>
  <c r="B4617" i="19"/>
  <c r="D4670" i="19"/>
  <c r="E4672" i="19" l="1"/>
  <c r="E4661" i="19"/>
  <c r="E4639" i="19"/>
  <c r="E4617" i="19"/>
  <c r="E4595" i="19"/>
  <c r="E4650" i="19"/>
  <c r="E4628" i="19"/>
  <c r="E4606" i="19"/>
  <c r="E4573" i="19"/>
  <c r="E4584" i="19"/>
  <c r="E4683" i="19"/>
  <c r="D4682" i="19"/>
  <c r="D4659" i="19"/>
  <c r="B4662" i="19"/>
  <c r="D4429" i="19"/>
  <c r="B4596" i="19"/>
  <c r="B4651" i="19"/>
  <c r="B4618" i="19"/>
  <c r="D4567" i="19"/>
  <c r="B4684" i="19"/>
  <c r="D4590" i="19"/>
  <c r="B4695" i="19"/>
  <c r="B4673" i="19"/>
  <c r="D4636" i="19"/>
  <c r="B4640" i="19"/>
  <c r="A4718" i="19"/>
  <c r="D4544" i="19"/>
  <c r="D4521" i="19"/>
  <c r="B4629" i="19"/>
  <c r="B4607" i="19"/>
  <c r="D4452" i="19"/>
  <c r="D4475" i="19"/>
  <c r="D4498" i="19"/>
  <c r="B4585" i="19"/>
  <c r="D4613" i="19"/>
  <c r="E4684" i="19" l="1"/>
  <c r="E4651" i="19"/>
  <c r="E4673" i="19"/>
  <c r="E4629" i="19"/>
  <c r="E4585" i="19"/>
  <c r="E4618" i="19"/>
  <c r="E4640" i="19"/>
  <c r="E4596" i="19"/>
  <c r="E4607" i="19"/>
  <c r="E4695" i="19"/>
  <c r="E4662" i="19"/>
  <c r="D4625" i="19"/>
  <c r="D4464" i="19"/>
  <c r="D4556" i="19"/>
  <c r="B4674" i="19"/>
  <c r="D4579" i="19"/>
  <c r="D4441" i="19"/>
  <c r="B4707" i="19"/>
  <c r="B4696" i="19"/>
  <c r="B4608" i="19"/>
  <c r="A4730" i="19"/>
  <c r="B4619" i="19"/>
  <c r="B4663" i="19"/>
  <c r="B4630" i="19"/>
  <c r="D4510" i="19"/>
  <c r="B4641" i="19"/>
  <c r="D4602" i="19"/>
  <c r="B4652" i="19"/>
  <c r="D4671" i="19"/>
  <c r="D4487" i="19"/>
  <c r="D4533" i="19"/>
  <c r="D4648" i="19"/>
  <c r="B4685" i="19"/>
  <c r="B4597" i="19"/>
  <c r="D4694" i="19"/>
  <c r="E4597" i="19" l="1"/>
  <c r="E4641" i="19"/>
  <c r="E4707" i="19"/>
  <c r="E4630" i="19"/>
  <c r="E4652" i="19"/>
  <c r="E4608" i="19"/>
  <c r="E4685" i="19"/>
  <c r="E4696" i="19"/>
  <c r="E4663" i="19"/>
  <c r="E4674" i="19"/>
  <c r="E4619" i="19"/>
  <c r="D4706" i="19"/>
  <c r="D4545" i="19"/>
  <c r="D4614" i="19"/>
  <c r="B4664" i="19"/>
  <c r="B4697" i="19"/>
  <c r="B4675" i="19"/>
  <c r="D4499" i="19"/>
  <c r="B4642" i="19"/>
  <c r="B4620" i="19"/>
  <c r="B4708" i="19"/>
  <c r="B4719" i="19"/>
  <c r="D4568" i="19"/>
  <c r="D4522" i="19"/>
  <c r="B4653" i="19"/>
  <c r="B4631" i="19"/>
  <c r="D4453" i="19"/>
  <c r="D4476" i="19"/>
  <c r="B4686" i="19"/>
  <c r="D4683" i="19"/>
  <c r="A4742" i="19"/>
  <c r="D4660" i="19"/>
  <c r="B4609" i="19"/>
  <c r="D4591" i="19"/>
  <c r="D4637" i="19"/>
  <c r="E4620" i="19" l="1"/>
  <c r="E4686" i="19"/>
  <c r="E4708" i="19"/>
  <c r="E4642" i="19"/>
  <c r="E4631" i="19"/>
  <c r="E4609" i="19"/>
  <c r="E4653" i="19"/>
  <c r="E4675" i="19"/>
  <c r="E4697" i="19"/>
  <c r="E4664" i="19"/>
  <c r="E4719" i="19"/>
  <c r="D4649" i="19"/>
  <c r="A4754" i="19"/>
  <c r="D4465" i="19"/>
  <c r="D4580" i="19"/>
  <c r="B4632" i="19"/>
  <c r="B4720" i="19"/>
  <c r="B4665" i="19"/>
  <c r="D4603" i="19"/>
  <c r="D4695" i="19"/>
  <c r="D4511" i="19"/>
  <c r="D4626" i="19"/>
  <c r="B4687" i="19"/>
  <c r="B4654" i="19"/>
  <c r="B4709" i="19"/>
  <c r="B4676" i="19"/>
  <c r="D4557" i="19"/>
  <c r="D4672" i="19"/>
  <c r="D4488" i="19"/>
  <c r="D4534" i="19"/>
  <c r="B4621" i="19"/>
  <c r="B4698" i="19"/>
  <c r="B4731" i="19"/>
  <c r="B4643" i="19"/>
  <c r="D4718" i="19"/>
  <c r="E4643" i="19" l="1"/>
  <c r="E4676" i="19"/>
  <c r="E4665" i="19"/>
  <c r="E4698" i="19"/>
  <c r="E4654" i="19"/>
  <c r="E4632" i="19"/>
  <c r="E4731" i="19"/>
  <c r="E4709" i="19"/>
  <c r="E4720" i="19"/>
  <c r="E4621" i="19"/>
  <c r="E4687" i="19"/>
  <c r="D4730" i="19"/>
  <c r="D4569" i="19"/>
  <c r="B4688" i="19"/>
  <c r="B4677" i="19"/>
  <c r="D4615" i="19"/>
  <c r="D4592" i="19"/>
  <c r="D4546" i="19"/>
  <c r="B4644" i="19"/>
  <c r="D4638" i="19"/>
  <c r="B4666" i="19"/>
  <c r="D4477" i="19"/>
  <c r="B4732" i="19"/>
  <c r="D4500" i="19"/>
  <c r="B4710" i="19"/>
  <c r="B4743" i="19"/>
  <c r="B4655" i="19"/>
  <c r="D4523" i="19"/>
  <c r="B4721" i="19"/>
  <c r="A4766" i="19"/>
  <c r="B4699" i="19"/>
  <c r="D4684" i="19"/>
  <c r="B4633" i="19"/>
  <c r="D4707" i="19"/>
  <c r="D4661" i="19"/>
  <c r="E4688" i="19" l="1"/>
  <c r="E4666" i="19"/>
  <c r="E4699" i="19"/>
  <c r="E4732" i="19"/>
  <c r="E4677" i="19"/>
  <c r="E4655" i="19"/>
  <c r="E4644" i="19"/>
  <c r="E4721" i="19"/>
  <c r="E4743" i="19"/>
  <c r="E4633" i="19"/>
  <c r="E4710" i="19"/>
  <c r="D4673" i="19"/>
  <c r="B4656" i="19"/>
  <c r="B4733" i="19"/>
  <c r="B4645" i="19"/>
  <c r="B4678" i="19"/>
  <c r="D4719" i="19"/>
  <c r="A4778" i="19"/>
  <c r="B4744" i="19"/>
  <c r="D4489" i="19"/>
  <c r="D4558" i="19"/>
  <c r="B4689" i="19"/>
  <c r="B4755" i="19"/>
  <c r="B4722" i="19"/>
  <c r="B4711" i="19"/>
  <c r="B4667" i="19"/>
  <c r="D4604" i="19"/>
  <c r="D4581" i="19"/>
  <c r="D4696" i="19"/>
  <c r="D4535" i="19"/>
  <c r="D4512" i="19"/>
  <c r="D4650" i="19"/>
  <c r="D4627" i="19"/>
  <c r="B4700" i="19"/>
  <c r="D4742" i="19"/>
  <c r="E4700" i="19" l="1"/>
  <c r="E4667" i="19"/>
  <c r="E4711" i="19"/>
  <c r="E4722" i="19"/>
  <c r="E4678" i="19"/>
  <c r="E4656" i="19"/>
  <c r="E4744" i="19"/>
  <c r="E4755" i="19"/>
  <c r="E4645" i="19"/>
  <c r="E4689" i="19"/>
  <c r="E4733" i="19"/>
  <c r="D4754" i="19"/>
  <c r="D4524" i="19"/>
  <c r="D4616" i="19"/>
  <c r="B4745" i="19"/>
  <c r="B4756" i="19"/>
  <c r="B4701" i="19"/>
  <c r="D4547" i="19"/>
  <c r="B4668" i="19"/>
  <c r="B4767" i="19"/>
  <c r="B4690" i="19"/>
  <c r="A4790" i="19"/>
  <c r="B4734" i="19"/>
  <c r="D4639" i="19"/>
  <c r="D4708" i="19"/>
  <c r="B4712" i="19"/>
  <c r="B4657" i="19"/>
  <c r="D4570" i="19"/>
  <c r="D4731" i="19"/>
  <c r="D4662" i="19"/>
  <c r="D4593" i="19"/>
  <c r="B4723" i="19"/>
  <c r="B4679" i="19"/>
  <c r="D4501" i="19"/>
  <c r="D4685" i="19"/>
  <c r="E4712" i="19" l="1"/>
  <c r="E4679" i="19"/>
  <c r="E4690" i="19"/>
  <c r="E4767" i="19"/>
  <c r="E4657" i="19"/>
  <c r="E4668" i="19"/>
  <c r="E4701" i="19"/>
  <c r="E4723" i="19"/>
  <c r="E4756" i="19"/>
  <c r="E4734" i="19"/>
  <c r="E4745" i="19"/>
  <c r="D4697" i="19"/>
  <c r="D4605" i="19"/>
  <c r="B4735" i="19"/>
  <c r="B4669" i="19"/>
  <c r="B4779" i="19"/>
  <c r="B4746" i="19"/>
  <c r="D4513" i="19"/>
  <c r="D4674" i="19"/>
  <c r="B4713" i="19"/>
  <c r="A4802" i="19"/>
  <c r="D4559" i="19"/>
  <c r="B4702" i="19"/>
  <c r="D4628" i="19"/>
  <c r="B4680" i="19"/>
  <c r="D4743" i="19"/>
  <c r="D4720" i="19"/>
  <c r="B4691" i="19"/>
  <c r="D4536" i="19"/>
  <c r="D4582" i="19"/>
  <c r="D4651" i="19"/>
  <c r="B4768" i="19"/>
  <c r="B4724" i="19"/>
  <c r="B4757" i="19"/>
  <c r="D4766" i="19"/>
  <c r="E4779" i="19" l="1"/>
  <c r="E4691" i="19"/>
  <c r="E4713" i="19"/>
  <c r="E4724" i="19"/>
  <c r="E4680" i="19"/>
  <c r="E4746" i="19"/>
  <c r="E4757" i="19"/>
  <c r="E4768" i="19"/>
  <c r="E4702" i="19"/>
  <c r="E4669" i="19"/>
  <c r="E4735" i="19"/>
  <c r="D4778" i="19"/>
  <c r="D4663" i="19"/>
  <c r="D4732" i="19"/>
  <c r="B4703" i="19"/>
  <c r="D4686" i="19"/>
  <c r="B4758" i="19"/>
  <c r="D4594" i="19"/>
  <c r="D4755" i="19"/>
  <c r="D4571" i="19"/>
  <c r="D4525" i="19"/>
  <c r="B4736" i="19"/>
  <c r="B4681" i="19"/>
  <c r="B4791" i="19"/>
  <c r="B4747" i="19"/>
  <c r="B4725" i="19"/>
  <c r="D4548" i="19"/>
  <c r="A4814" i="19"/>
  <c r="B4769" i="19"/>
  <c r="D4617" i="19"/>
  <c r="B4692" i="19"/>
  <c r="D4640" i="19"/>
  <c r="B4714" i="19"/>
  <c r="B4780" i="19"/>
  <c r="D4709" i="19"/>
  <c r="E4791" i="19" l="1"/>
  <c r="E4736" i="19"/>
  <c r="E4769" i="19"/>
  <c r="E4714" i="19"/>
  <c r="E4747" i="19"/>
  <c r="E4758" i="19"/>
  <c r="E4692" i="19"/>
  <c r="E4681" i="19"/>
  <c r="E4703" i="19"/>
  <c r="E4780" i="19"/>
  <c r="E4725" i="19"/>
  <c r="D4721" i="19"/>
  <c r="B4693" i="19"/>
  <c r="D4560" i="19"/>
  <c r="D4767" i="19"/>
  <c r="B4704" i="19"/>
  <c r="B4726" i="19"/>
  <c r="D4629" i="19"/>
  <c r="B4737" i="19"/>
  <c r="D4606" i="19"/>
  <c r="B4781" i="19"/>
  <c r="D4744" i="19"/>
  <c r="B4715" i="19"/>
  <c r="B4770" i="19"/>
  <c r="B4748" i="19"/>
  <c r="D4537" i="19"/>
  <c r="B4759" i="19"/>
  <c r="B4803" i="19"/>
  <c r="B4792" i="19"/>
  <c r="D4675" i="19"/>
  <c r="D4652" i="19"/>
  <c r="A4826" i="19"/>
  <c r="D4583" i="19"/>
  <c r="D4698" i="19"/>
  <c r="D4790" i="19"/>
  <c r="E4748" i="19" l="1"/>
  <c r="E4792" i="19"/>
  <c r="E4781" i="19"/>
  <c r="E4693" i="19"/>
  <c r="E4803" i="19"/>
  <c r="E4737" i="19"/>
  <c r="E4759" i="19"/>
  <c r="E4726" i="19"/>
  <c r="E4770" i="19"/>
  <c r="E4704" i="19"/>
  <c r="E4715" i="19"/>
  <c r="D4802" i="19"/>
  <c r="D4664" i="19"/>
  <c r="B4760" i="19"/>
  <c r="B4716" i="19"/>
  <c r="B4738" i="19"/>
  <c r="D4779" i="19"/>
  <c r="D4710" i="19"/>
  <c r="D4687" i="19"/>
  <c r="D4549" i="19"/>
  <c r="D4756" i="19"/>
  <c r="D4641" i="19"/>
  <c r="B4749" i="19"/>
  <c r="D4572" i="19"/>
  <c r="D4595" i="19"/>
  <c r="B4793" i="19"/>
  <c r="B4782" i="19"/>
  <c r="B4727" i="19"/>
  <c r="A4838" i="19"/>
  <c r="B4771" i="19"/>
  <c r="B4815" i="19"/>
  <c r="B4804" i="19"/>
  <c r="D4618" i="19"/>
  <c r="B4705" i="19"/>
  <c r="D4733" i="19"/>
  <c r="E4705" i="19" l="1"/>
  <c r="E4793" i="19"/>
  <c r="E4727" i="19"/>
  <c r="E4782" i="19"/>
  <c r="E4804" i="19"/>
  <c r="E4738" i="19"/>
  <c r="E4815" i="19"/>
  <c r="E4749" i="19"/>
  <c r="E4716" i="19"/>
  <c r="E4771" i="19"/>
  <c r="E4760" i="19"/>
  <c r="D4745" i="19"/>
  <c r="B4783" i="19"/>
  <c r="B4750" i="19"/>
  <c r="D4699" i="19"/>
  <c r="B4717" i="19"/>
  <c r="B4794" i="19"/>
  <c r="B4772" i="19"/>
  <c r="D4653" i="19"/>
  <c r="D4722" i="19"/>
  <c r="B4761" i="19"/>
  <c r="D4630" i="19"/>
  <c r="B4827" i="19"/>
  <c r="A4850" i="19"/>
  <c r="D4607" i="19"/>
  <c r="D4768" i="19"/>
  <c r="D4791" i="19"/>
  <c r="D4676" i="19"/>
  <c r="B4805" i="19"/>
  <c r="B4728" i="19"/>
  <c r="B4816" i="19"/>
  <c r="D4584" i="19"/>
  <c r="D4561" i="19"/>
  <c r="B4739" i="19"/>
  <c r="D4814" i="19"/>
  <c r="E4805" i="19" l="1"/>
  <c r="E4761" i="19"/>
  <c r="E4783" i="19"/>
  <c r="E4739" i="19"/>
  <c r="E4772" i="19"/>
  <c r="E4717" i="19"/>
  <c r="E4794" i="19"/>
  <c r="E4816" i="19"/>
  <c r="E4827" i="19"/>
  <c r="E4728" i="19"/>
  <c r="E4750" i="19"/>
  <c r="D4826" i="19"/>
  <c r="B4817" i="19"/>
  <c r="D4803" i="19"/>
  <c r="B4828" i="19"/>
  <c r="D4665" i="19"/>
  <c r="D4711" i="19"/>
  <c r="B4773" i="19"/>
  <c r="B4751" i="19"/>
  <c r="B4740" i="19"/>
  <c r="B4729" i="19"/>
  <c r="D4780" i="19"/>
  <c r="D4642" i="19"/>
  <c r="D4573" i="19"/>
  <c r="B4806" i="19"/>
  <c r="D4619" i="19"/>
  <c r="B4762" i="19"/>
  <c r="B4795" i="19"/>
  <c r="B4784" i="19"/>
  <c r="B4839" i="19"/>
  <c r="D4596" i="19"/>
  <c r="D4688" i="19"/>
  <c r="A4862" i="19"/>
  <c r="D4734" i="19"/>
  <c r="D4757" i="19"/>
  <c r="E4729" i="19" l="1"/>
  <c r="E4817" i="19"/>
  <c r="E4784" i="19"/>
  <c r="E4795" i="19"/>
  <c r="E4740" i="19"/>
  <c r="E4773" i="19"/>
  <c r="E4806" i="19"/>
  <c r="E4762" i="19"/>
  <c r="E4751" i="19"/>
  <c r="E4828" i="19"/>
  <c r="E4839" i="19"/>
  <c r="D4608" i="19"/>
  <c r="B4763" i="19"/>
  <c r="D4654" i="19"/>
  <c r="B4752" i="19"/>
  <c r="B4829" i="19"/>
  <c r="D4769" i="19"/>
  <c r="D4746" i="19"/>
  <c r="D4631" i="19"/>
  <c r="D4792" i="19"/>
  <c r="B4774" i="19"/>
  <c r="D4815" i="19"/>
  <c r="B4840" i="19"/>
  <c r="B4851" i="19"/>
  <c r="A4874" i="19"/>
  <c r="B4785" i="19"/>
  <c r="B4807" i="19"/>
  <c r="D4723" i="19"/>
  <c r="B4818" i="19"/>
  <c r="B4796" i="19"/>
  <c r="D4700" i="19"/>
  <c r="D4585" i="19"/>
  <c r="B4741" i="19"/>
  <c r="D4677" i="19"/>
  <c r="D4838" i="19"/>
  <c r="E4807" i="19" l="1"/>
  <c r="E4818" i="19"/>
  <c r="E4774" i="19"/>
  <c r="E4763" i="19"/>
  <c r="E4785" i="19"/>
  <c r="E4851" i="19"/>
  <c r="E4829" i="19"/>
  <c r="E4741" i="19"/>
  <c r="E4840" i="19"/>
  <c r="E4752" i="19"/>
  <c r="E4796" i="19"/>
  <c r="D4850" i="19"/>
  <c r="D4712" i="19"/>
  <c r="B4808" i="19"/>
  <c r="B4841" i="19"/>
  <c r="B4753" i="19"/>
  <c r="D4643" i="19"/>
  <c r="D4689" i="19"/>
  <c r="B4797" i="19"/>
  <c r="A4886" i="19"/>
  <c r="D4827" i="19"/>
  <c r="D4758" i="19"/>
  <c r="D4666" i="19"/>
  <c r="B4819" i="19"/>
  <c r="B4863" i="19"/>
  <c r="B4775" i="19"/>
  <c r="D4781" i="19"/>
  <c r="B4764" i="19"/>
  <c r="D4597" i="19"/>
  <c r="D4735" i="19"/>
  <c r="B4852" i="19"/>
  <c r="B4786" i="19"/>
  <c r="D4804" i="19"/>
  <c r="B4830" i="19"/>
  <c r="D4620" i="19"/>
  <c r="E4797" i="19" l="1"/>
  <c r="E4830" i="19"/>
  <c r="E4764" i="19"/>
  <c r="E4863" i="19"/>
  <c r="E4786" i="19"/>
  <c r="E4819" i="19"/>
  <c r="E4753" i="19"/>
  <c r="E4775" i="19"/>
  <c r="E4852" i="19"/>
  <c r="E4841" i="19"/>
  <c r="E4808" i="19"/>
  <c r="D4632" i="19"/>
  <c r="B4853" i="19"/>
  <c r="D4793" i="19"/>
  <c r="B4798" i="19"/>
  <c r="B4842" i="19"/>
  <c r="D4678" i="19"/>
  <c r="B4831" i="19"/>
  <c r="D4747" i="19"/>
  <c r="B4776" i="19"/>
  <c r="B4864" i="19"/>
  <c r="D4770" i="19"/>
  <c r="D4701" i="19"/>
  <c r="B4809" i="19"/>
  <c r="D4609" i="19"/>
  <c r="D4816" i="19"/>
  <c r="B4820" i="19"/>
  <c r="D4839" i="19"/>
  <c r="D4655" i="19"/>
  <c r="D4724" i="19"/>
  <c r="B4787" i="19"/>
  <c r="B4765" i="19"/>
  <c r="B4875" i="19"/>
  <c r="A4898" i="19"/>
  <c r="D4862" i="19"/>
  <c r="E4853" i="19" l="1"/>
  <c r="E4776" i="19"/>
  <c r="E4831" i="19"/>
  <c r="E4842" i="19"/>
  <c r="E4864" i="19"/>
  <c r="E4875" i="19"/>
  <c r="E4765" i="19"/>
  <c r="E4809" i="19"/>
  <c r="E4798" i="19"/>
  <c r="E4820" i="19"/>
  <c r="E4787" i="19"/>
  <c r="D4874" i="19"/>
  <c r="B4788" i="19"/>
  <c r="B4821" i="19"/>
  <c r="D4713" i="19"/>
  <c r="D4759" i="19"/>
  <c r="B4799" i="19"/>
  <c r="A4910" i="19"/>
  <c r="D4736" i="19"/>
  <c r="D4828" i="19"/>
  <c r="D4782" i="19"/>
  <c r="B4832" i="19"/>
  <c r="D4805" i="19"/>
  <c r="B4876" i="19"/>
  <c r="D4667" i="19"/>
  <c r="D4621" i="19"/>
  <c r="B4865" i="19"/>
  <c r="D4690" i="19"/>
  <c r="B4854" i="19"/>
  <c r="B4887" i="19"/>
  <c r="B4777" i="19"/>
  <c r="B4843" i="19"/>
  <c r="D4851" i="19"/>
  <c r="B4810" i="19"/>
  <c r="D4644" i="19"/>
  <c r="E4854" i="19" l="1"/>
  <c r="E4788" i="19"/>
  <c r="E4865" i="19"/>
  <c r="E4810" i="19"/>
  <c r="E4843" i="19"/>
  <c r="E4876" i="19"/>
  <c r="E4799" i="19"/>
  <c r="E4777" i="19"/>
  <c r="E4887" i="19"/>
  <c r="E4832" i="19"/>
  <c r="E4821" i="19"/>
  <c r="D4656" i="19"/>
  <c r="D4817" i="19"/>
  <c r="D4748" i="19"/>
  <c r="D4725" i="19"/>
  <c r="B4899" i="19"/>
  <c r="B4866" i="19"/>
  <c r="D4633" i="19"/>
  <c r="B4833" i="19"/>
  <c r="A4922" i="19"/>
  <c r="B4822" i="19"/>
  <c r="D4863" i="19"/>
  <c r="B4800" i="19"/>
  <c r="B4811" i="19"/>
  <c r="B4888" i="19"/>
  <c r="B4855" i="19"/>
  <c r="D4679" i="19"/>
  <c r="D4794" i="19"/>
  <c r="B4789" i="19"/>
  <c r="B4844" i="19"/>
  <c r="D4702" i="19"/>
  <c r="B4877" i="19"/>
  <c r="D4840" i="19"/>
  <c r="D4771" i="19"/>
  <c r="D4886" i="19"/>
  <c r="E4833" i="19" l="1"/>
  <c r="E4888" i="19"/>
  <c r="E4789" i="19"/>
  <c r="E4822" i="19"/>
  <c r="E4855" i="19"/>
  <c r="E4877" i="19"/>
  <c r="E4811" i="19"/>
  <c r="E4899" i="19"/>
  <c r="E4866" i="19"/>
  <c r="E4800" i="19"/>
  <c r="E4844" i="19"/>
  <c r="D4898" i="19"/>
  <c r="D4714" i="19"/>
  <c r="D4691" i="19"/>
  <c r="B4801" i="19"/>
  <c r="B4834" i="19"/>
  <c r="D4737" i="19"/>
  <c r="B4845" i="19"/>
  <c r="D4783" i="19"/>
  <c r="B4856" i="19"/>
  <c r="D4875" i="19"/>
  <c r="D4645" i="19"/>
  <c r="D4760" i="19"/>
  <c r="B4867" i="19"/>
  <c r="D4852" i="19"/>
  <c r="B4889" i="19"/>
  <c r="B4823" i="19"/>
  <c r="D4829" i="19"/>
  <c r="B4911" i="19"/>
  <c r="B4878" i="19"/>
  <c r="D4806" i="19"/>
  <c r="B4812" i="19"/>
  <c r="A4934" i="19"/>
  <c r="B4900" i="19"/>
  <c r="D4668" i="19"/>
  <c r="E4823" i="19" l="1"/>
  <c r="E4900" i="19"/>
  <c r="E4889" i="19"/>
  <c r="E4845" i="19"/>
  <c r="E4911" i="19"/>
  <c r="E4856" i="19"/>
  <c r="E4812" i="19"/>
  <c r="E4867" i="19"/>
  <c r="E4834" i="19"/>
  <c r="E4801" i="19"/>
  <c r="E4878" i="19"/>
  <c r="D4680" i="19"/>
  <c r="D4818" i="19"/>
  <c r="B4824" i="19"/>
  <c r="B4890" i="19"/>
  <c r="D4772" i="19"/>
  <c r="D4795" i="19"/>
  <c r="B4901" i="19"/>
  <c r="B4879" i="19"/>
  <c r="B4846" i="19"/>
  <c r="B4923" i="19"/>
  <c r="D4657" i="19"/>
  <c r="D4703" i="19"/>
  <c r="A4946" i="19"/>
  <c r="B4912" i="19"/>
  <c r="D4864" i="19"/>
  <c r="D4887" i="19"/>
  <c r="D4749" i="19"/>
  <c r="D4726" i="19"/>
  <c r="B4813" i="19"/>
  <c r="D4841" i="19"/>
  <c r="B4868" i="19"/>
  <c r="B4857" i="19"/>
  <c r="B4835" i="19"/>
  <c r="D4910" i="19"/>
  <c r="E4835" i="19" l="1"/>
  <c r="E4923" i="19"/>
  <c r="E4846" i="19"/>
  <c r="E4857" i="19"/>
  <c r="E4912" i="19"/>
  <c r="E4879" i="19"/>
  <c r="E4901" i="19"/>
  <c r="E4868" i="19"/>
  <c r="E4890" i="19"/>
  <c r="E4813" i="19"/>
  <c r="E4824" i="19"/>
  <c r="D4922" i="19"/>
  <c r="D4853" i="19"/>
  <c r="D4899" i="19"/>
  <c r="D4715" i="19"/>
  <c r="B4880" i="19"/>
  <c r="B4891" i="19"/>
  <c r="B4825" i="19"/>
  <c r="B4836" i="19"/>
  <c r="D4876" i="19"/>
  <c r="D4669" i="19"/>
  <c r="B4902" i="19"/>
  <c r="B4858" i="19"/>
  <c r="B4913" i="19"/>
  <c r="D4738" i="19"/>
  <c r="B4924" i="19"/>
  <c r="D4807" i="19"/>
  <c r="D4830" i="19"/>
  <c r="A4958" i="19"/>
  <c r="B4847" i="19"/>
  <c r="B4869" i="19"/>
  <c r="D4761" i="19"/>
  <c r="B4935" i="19"/>
  <c r="D4784" i="19"/>
  <c r="D4692" i="19"/>
  <c r="E4836" i="19" l="1"/>
  <c r="E4924" i="19"/>
  <c r="E4825" i="19"/>
  <c r="E4935" i="19"/>
  <c r="E4891" i="19"/>
  <c r="E4913" i="19"/>
  <c r="E4880" i="19"/>
  <c r="E4869" i="19"/>
  <c r="E4858" i="19"/>
  <c r="E4847" i="19"/>
  <c r="E4902" i="19"/>
  <c r="D4704" i="19"/>
  <c r="D4819" i="19"/>
  <c r="B4859" i="19"/>
  <c r="B4848" i="19"/>
  <c r="B4837" i="19"/>
  <c r="D4727" i="19"/>
  <c r="D4796" i="19"/>
  <c r="B4925" i="19"/>
  <c r="B4903" i="19"/>
  <c r="B4947" i="19"/>
  <c r="D4911" i="19"/>
  <c r="B4936" i="19"/>
  <c r="A4970" i="19"/>
  <c r="D4750" i="19"/>
  <c r="D4681" i="19"/>
  <c r="B4892" i="19"/>
  <c r="B4914" i="19"/>
  <c r="D4865" i="19"/>
  <c r="D4773" i="19"/>
  <c r="D4842" i="19"/>
  <c r="D4888" i="19"/>
  <c r="B4870" i="19"/>
  <c r="B4881" i="19"/>
  <c r="D4934" i="19"/>
  <c r="E4881" i="19" l="1"/>
  <c r="E4870" i="19"/>
  <c r="E4947" i="19"/>
  <c r="E4914" i="19"/>
  <c r="E4903" i="19"/>
  <c r="E4892" i="19"/>
  <c r="E4925" i="19"/>
  <c r="E4837" i="19"/>
  <c r="E4936" i="19"/>
  <c r="E4848" i="19"/>
  <c r="E4859" i="19"/>
  <c r="D4946" i="19"/>
  <c r="D4854" i="19"/>
  <c r="B4893" i="19"/>
  <c r="B4849" i="19"/>
  <c r="B4926" i="19"/>
  <c r="B4882" i="19"/>
  <c r="D4785" i="19"/>
  <c r="D4693" i="19"/>
  <c r="D4923" i="19"/>
  <c r="B4860" i="19"/>
  <c r="B4871" i="19"/>
  <c r="D4808" i="19"/>
  <c r="D4877" i="19"/>
  <c r="D4762" i="19"/>
  <c r="B4915" i="19"/>
  <c r="B4959" i="19"/>
  <c r="B4948" i="19"/>
  <c r="D4739" i="19"/>
  <c r="D4831" i="19"/>
  <c r="D4900" i="19"/>
  <c r="A4982" i="19"/>
  <c r="B4937" i="19"/>
  <c r="B4904" i="19"/>
  <c r="D4716" i="19"/>
  <c r="E4860" i="19" l="1"/>
  <c r="E4948" i="19"/>
  <c r="E4937" i="19"/>
  <c r="E4882" i="19"/>
  <c r="E4959" i="19"/>
  <c r="E4904" i="19"/>
  <c r="E4915" i="19"/>
  <c r="E4926" i="19"/>
  <c r="E4849" i="19"/>
  <c r="E4871" i="19"/>
  <c r="E4893" i="19"/>
  <c r="D4728" i="19"/>
  <c r="B4960" i="19"/>
  <c r="D4912" i="19"/>
  <c r="D4820" i="19"/>
  <c r="D4705" i="19"/>
  <c r="B4872" i="19"/>
  <c r="B4894" i="19"/>
  <c r="B4905" i="19"/>
  <c r="D4843" i="19"/>
  <c r="B4916" i="19"/>
  <c r="D4797" i="19"/>
  <c r="B4938" i="19"/>
  <c r="D4751" i="19"/>
  <c r="D4774" i="19"/>
  <c r="B4861" i="19"/>
  <c r="B4883" i="19"/>
  <c r="D4866" i="19"/>
  <c r="B4971" i="19"/>
  <c r="A4994" i="19"/>
  <c r="B4949" i="19"/>
  <c r="D4889" i="19"/>
  <c r="D4935" i="19"/>
  <c r="B4927" i="19"/>
  <c r="D4958" i="19"/>
  <c r="E4927" i="19" l="1"/>
  <c r="E4861" i="19"/>
  <c r="E4894" i="19"/>
  <c r="E4960" i="19"/>
  <c r="E4971" i="19"/>
  <c r="E4916" i="19"/>
  <c r="E4883" i="19"/>
  <c r="E4905" i="19"/>
  <c r="E4872" i="19"/>
  <c r="E4949" i="19"/>
  <c r="E4938" i="19"/>
  <c r="D4970" i="19"/>
  <c r="B4950" i="19"/>
  <c r="B4884" i="19"/>
  <c r="B4906" i="19"/>
  <c r="D4832" i="19"/>
  <c r="B4983" i="19"/>
  <c r="B4928" i="19"/>
  <c r="A5006" i="19"/>
  <c r="D4809" i="19"/>
  <c r="B4895" i="19"/>
  <c r="D4924" i="19"/>
  <c r="B4917" i="19"/>
  <c r="B4961" i="19"/>
  <c r="D4947" i="19"/>
  <c r="B4972" i="19"/>
  <c r="D4786" i="19"/>
  <c r="B4873" i="19"/>
  <c r="D4901" i="19"/>
  <c r="D4878" i="19"/>
  <c r="D4763" i="19"/>
  <c r="D4855" i="19"/>
  <c r="D4717" i="19"/>
  <c r="D4740" i="19"/>
  <c r="B4939" i="19"/>
  <c r="E4972" i="19" l="1"/>
  <c r="E4950" i="19"/>
  <c r="E4939" i="19"/>
  <c r="E4928" i="19"/>
  <c r="E4895" i="19"/>
  <c r="E4873" i="19"/>
  <c r="E4983" i="19"/>
  <c r="E4961" i="19"/>
  <c r="E4917" i="19"/>
  <c r="E4906" i="19"/>
  <c r="E4884" i="19"/>
  <c r="B4940" i="19"/>
  <c r="D4775" i="19"/>
  <c r="D4798" i="19"/>
  <c r="B4995" i="19"/>
  <c r="A5018" i="19"/>
  <c r="B4907" i="19"/>
  <c r="D4752" i="19"/>
  <c r="D4890" i="19"/>
  <c r="B4973" i="19"/>
  <c r="D4936" i="19"/>
  <c r="B4896" i="19"/>
  <c r="B4929" i="19"/>
  <c r="B4885" i="19"/>
  <c r="D4729" i="19"/>
  <c r="D4913" i="19"/>
  <c r="D4959" i="19"/>
  <c r="B4984" i="19"/>
  <c r="B4962" i="19"/>
  <c r="B4951" i="19"/>
  <c r="D4867" i="19"/>
  <c r="D4821" i="19"/>
  <c r="B4918" i="19"/>
  <c r="D4844" i="19"/>
  <c r="D4982" i="19"/>
  <c r="E4962" i="19" l="1"/>
  <c r="E4984" i="19"/>
  <c r="E4973" i="19"/>
  <c r="E4940" i="19"/>
  <c r="E4885" i="19"/>
  <c r="E4918" i="19"/>
  <c r="E4907" i="19"/>
  <c r="E4929" i="19"/>
  <c r="E4995" i="19"/>
  <c r="E4951" i="19"/>
  <c r="E4896" i="19"/>
  <c r="D4879" i="19"/>
  <c r="D4971" i="19"/>
  <c r="B4930" i="19"/>
  <c r="D4902" i="19"/>
  <c r="B4996" i="19"/>
  <c r="D4856" i="19"/>
  <c r="B4952" i="19"/>
  <c r="B4919" i="19"/>
  <c r="D4925" i="19"/>
  <c r="B4897" i="19"/>
  <c r="D4764" i="19"/>
  <c r="D4810" i="19"/>
  <c r="D4994" i="19"/>
  <c r="D4741" i="19"/>
  <c r="D4948" i="19"/>
  <c r="B4908" i="19"/>
  <c r="D4787" i="19"/>
  <c r="B4963" i="19"/>
  <c r="D4833" i="19"/>
  <c r="B5007" i="19"/>
  <c r="B4941" i="19"/>
  <c r="B4985" i="19"/>
  <c r="B4974" i="19"/>
  <c r="A5030" i="19"/>
  <c r="E4908" i="19" l="1"/>
  <c r="E4919" i="19"/>
  <c r="E4985" i="19"/>
  <c r="E4963" i="19"/>
  <c r="E4897" i="19"/>
  <c r="E4974" i="19"/>
  <c r="E4952" i="19"/>
  <c r="E4941" i="19"/>
  <c r="E4996" i="19"/>
  <c r="E5007" i="19"/>
  <c r="E4930" i="19"/>
  <c r="A5042" i="19"/>
  <c r="B5008" i="19"/>
  <c r="B4975" i="19"/>
  <c r="B4909" i="19"/>
  <c r="D4822" i="19"/>
  <c r="B4920" i="19"/>
  <c r="D4914" i="19"/>
  <c r="D4845" i="19"/>
  <c r="D4960" i="19"/>
  <c r="D4776" i="19"/>
  <c r="B4953" i="19"/>
  <c r="B4931" i="19"/>
  <c r="B4986" i="19"/>
  <c r="B4964" i="19"/>
  <c r="D4753" i="19"/>
  <c r="D4868" i="19"/>
  <c r="D4983" i="19"/>
  <c r="B5019" i="19"/>
  <c r="B4942" i="19"/>
  <c r="D4799" i="19"/>
  <c r="D5006" i="19"/>
  <c r="D4937" i="19"/>
  <c r="B4997" i="19"/>
  <c r="D4891" i="19"/>
  <c r="E5019" i="19" l="1"/>
  <c r="E5008" i="19"/>
  <c r="E4997" i="19"/>
  <c r="E4964" i="19"/>
  <c r="E4920" i="19"/>
  <c r="E4986" i="19"/>
  <c r="E4931" i="19"/>
  <c r="E4909" i="19"/>
  <c r="E4942" i="19"/>
  <c r="E4953" i="19"/>
  <c r="E4975" i="19"/>
  <c r="D4903" i="19"/>
  <c r="D4811" i="19"/>
  <c r="D4880" i="19"/>
  <c r="B4943" i="19"/>
  <c r="B4932" i="19"/>
  <c r="D4857" i="19"/>
  <c r="B4998" i="19"/>
  <c r="D4765" i="19"/>
  <c r="B4954" i="19"/>
  <c r="D4926" i="19"/>
  <c r="B4976" i="19"/>
  <c r="D4949" i="19"/>
  <c r="B5020" i="19"/>
  <c r="B4965" i="19"/>
  <c r="B4921" i="19"/>
  <c r="B5009" i="19"/>
  <c r="D4788" i="19"/>
  <c r="D5018" i="19"/>
  <c r="D4995" i="19"/>
  <c r="B5031" i="19"/>
  <c r="B4987" i="19"/>
  <c r="D4972" i="19"/>
  <c r="D4834" i="19"/>
  <c r="A5054" i="19"/>
  <c r="E4954" i="19" l="1"/>
  <c r="E5009" i="19"/>
  <c r="E4965" i="19"/>
  <c r="E4921" i="19"/>
  <c r="E4998" i="19"/>
  <c r="E4987" i="19"/>
  <c r="E5020" i="19"/>
  <c r="E4932" i="19"/>
  <c r="E5031" i="19"/>
  <c r="E4943" i="19"/>
  <c r="E4976" i="19"/>
  <c r="A5066" i="19"/>
  <c r="B5032" i="19"/>
  <c r="B5010" i="19"/>
  <c r="D4961" i="19"/>
  <c r="D4777" i="19"/>
  <c r="B4944" i="19"/>
  <c r="D4846" i="19"/>
  <c r="D5007" i="19"/>
  <c r="B4977" i="19"/>
  <c r="B4999" i="19"/>
  <c r="B4966" i="19"/>
  <c r="D4892" i="19"/>
  <c r="D4984" i="19"/>
  <c r="D5030" i="19"/>
  <c r="D4938" i="19"/>
  <c r="B4988" i="19"/>
  <c r="D4869" i="19"/>
  <c r="D4823" i="19"/>
  <c r="D4800" i="19"/>
  <c r="B5021" i="19"/>
  <c r="B4955" i="19"/>
  <c r="B5043" i="19"/>
  <c r="B4933" i="19"/>
  <c r="D4915" i="19"/>
  <c r="E4988" i="19" l="1"/>
  <c r="E4933" i="19"/>
  <c r="E5043" i="19"/>
  <c r="E4944" i="19"/>
  <c r="E4955" i="19"/>
  <c r="E4999" i="19"/>
  <c r="E5032" i="19"/>
  <c r="E4977" i="19"/>
  <c r="E5021" i="19"/>
  <c r="E4966" i="19"/>
  <c r="E5010" i="19"/>
  <c r="D4927" i="19"/>
  <c r="B5022" i="19"/>
  <c r="B4989" i="19"/>
  <c r="D4904" i="19"/>
  <c r="D5019" i="19"/>
  <c r="D4973" i="19"/>
  <c r="D4812" i="19"/>
  <c r="D4950" i="19"/>
  <c r="B4967" i="19"/>
  <c r="D4858" i="19"/>
  <c r="B5011" i="19"/>
  <c r="B4945" i="19"/>
  <c r="D4835" i="19"/>
  <c r="D5042" i="19"/>
  <c r="B5000" i="19"/>
  <c r="B5033" i="19"/>
  <c r="B5044" i="19"/>
  <c r="B4956" i="19"/>
  <c r="D4881" i="19"/>
  <c r="D4996" i="19"/>
  <c r="B4978" i="19"/>
  <c r="A5078" i="19"/>
  <c r="D4789" i="19"/>
  <c r="B5055" i="19"/>
  <c r="E5033" i="19" l="1"/>
  <c r="E4978" i="19"/>
  <c r="E4956" i="19"/>
  <c r="E5022" i="19"/>
  <c r="E5044" i="19"/>
  <c r="E4967" i="19"/>
  <c r="E5055" i="19"/>
  <c r="E4945" i="19"/>
  <c r="E5000" i="19"/>
  <c r="E5011" i="19"/>
  <c r="E4989" i="19"/>
  <c r="D5008" i="19"/>
  <c r="B5034" i="19"/>
  <c r="D4962" i="19"/>
  <c r="B5012" i="19"/>
  <c r="D4916" i="19"/>
  <c r="D4801" i="19"/>
  <c r="D4893" i="19"/>
  <c r="B5001" i="19"/>
  <c r="D4824" i="19"/>
  <c r="B4990" i="19"/>
  <c r="B5067" i="19"/>
  <c r="A5090" i="19"/>
  <c r="B4957" i="19"/>
  <c r="D5054" i="19"/>
  <c r="D4870" i="19"/>
  <c r="B5045" i="19"/>
  <c r="B4968" i="19"/>
  <c r="D4985" i="19"/>
  <c r="B5023" i="19"/>
  <c r="B4979" i="19"/>
  <c r="D4847" i="19"/>
  <c r="B5056" i="19"/>
  <c r="D5031" i="19"/>
  <c r="D4939" i="19"/>
  <c r="E5023" i="19" l="1"/>
  <c r="E5067" i="19"/>
  <c r="E4990" i="19"/>
  <c r="E5034" i="19"/>
  <c r="E5045" i="19"/>
  <c r="E4979" i="19"/>
  <c r="E4968" i="19"/>
  <c r="E5056" i="19"/>
  <c r="E4957" i="19"/>
  <c r="E5012" i="19"/>
  <c r="E5001" i="19"/>
  <c r="D4951" i="19"/>
  <c r="B4980" i="19"/>
  <c r="A5102" i="19"/>
  <c r="B5002" i="19"/>
  <c r="D5043" i="19"/>
  <c r="B5024" i="19"/>
  <c r="D4882" i="19"/>
  <c r="B5068" i="19"/>
  <c r="D4905" i="19"/>
  <c r="D4974" i="19"/>
  <c r="B5057" i="19"/>
  <c r="D4997" i="19"/>
  <c r="D5066" i="19"/>
  <c r="B4991" i="19"/>
  <c r="D4813" i="19"/>
  <c r="B4969" i="19"/>
  <c r="B5035" i="19"/>
  <c r="D4859" i="19"/>
  <c r="D4836" i="19"/>
  <c r="D4928" i="19"/>
  <c r="B5046" i="19"/>
  <c r="B5079" i="19"/>
  <c r="B5013" i="19"/>
  <c r="D5020" i="19"/>
  <c r="E4969" i="19" l="1"/>
  <c r="E5068" i="19"/>
  <c r="E5013" i="19"/>
  <c r="E5079" i="19"/>
  <c r="E4991" i="19"/>
  <c r="E5024" i="19"/>
  <c r="E5046" i="19"/>
  <c r="E4980" i="19"/>
  <c r="E5035" i="19"/>
  <c r="E5002" i="19"/>
  <c r="E5057" i="19"/>
  <c r="D5032" i="19"/>
  <c r="D4940" i="19"/>
  <c r="B5069" i="19"/>
  <c r="D5009" i="19"/>
  <c r="B5003" i="19"/>
  <c r="A5114" i="19"/>
  <c r="D4848" i="19"/>
  <c r="D4825" i="19"/>
  <c r="B5058" i="19"/>
  <c r="D4894" i="19"/>
  <c r="B5091" i="19"/>
  <c r="B5080" i="19"/>
  <c r="B4992" i="19"/>
  <c r="B5014" i="19"/>
  <c r="B5047" i="19"/>
  <c r="D4871" i="19"/>
  <c r="D4986" i="19"/>
  <c r="B5025" i="19"/>
  <c r="B4981" i="19"/>
  <c r="B5036" i="19"/>
  <c r="D5078" i="19"/>
  <c r="D4917" i="19"/>
  <c r="D5055" i="19"/>
  <c r="D4963" i="19"/>
  <c r="E5047" i="19" l="1"/>
  <c r="E5080" i="19"/>
  <c r="E4981" i="19"/>
  <c r="E5091" i="19"/>
  <c r="E5069" i="19"/>
  <c r="E5025" i="19"/>
  <c r="E4992" i="19"/>
  <c r="E5036" i="19"/>
  <c r="E5058" i="19"/>
  <c r="E5014" i="19"/>
  <c r="E5003" i="19"/>
  <c r="D4975" i="19"/>
  <c r="B5037" i="19"/>
  <c r="D4883" i="19"/>
  <c r="B5081" i="19"/>
  <c r="D4837" i="19"/>
  <c r="D5021" i="19"/>
  <c r="B5048" i="19"/>
  <c r="B5092" i="19"/>
  <c r="D5067" i="19"/>
  <c r="D4860" i="19"/>
  <c r="B5070" i="19"/>
  <c r="B5015" i="19"/>
  <c r="B5103" i="19"/>
  <c r="D4929" i="19"/>
  <c r="B5026" i="19"/>
  <c r="D4906" i="19"/>
  <c r="A5126" i="19"/>
  <c r="D4952" i="19"/>
  <c r="D5090" i="19"/>
  <c r="D4998" i="19"/>
  <c r="B4993" i="19"/>
  <c r="B5059" i="19"/>
  <c r="B5004" i="19"/>
  <c r="D5044" i="19"/>
  <c r="E5026" i="19" l="1"/>
  <c r="E5059" i="19"/>
  <c r="E5092" i="19"/>
  <c r="E5015" i="19"/>
  <c r="E5037" i="19"/>
  <c r="E4993" i="19"/>
  <c r="E5103" i="19"/>
  <c r="E5081" i="19"/>
  <c r="E5004" i="19"/>
  <c r="E5048" i="19"/>
  <c r="E5070" i="19"/>
  <c r="D5056" i="19"/>
  <c r="D5010" i="19"/>
  <c r="D4918" i="19"/>
  <c r="B5093" i="19"/>
  <c r="B5082" i="19"/>
  <c r="B5005" i="19"/>
  <c r="D5102" i="19"/>
  <c r="B5027" i="19"/>
  <c r="B5071" i="19"/>
  <c r="B5049" i="19"/>
  <c r="D4895" i="19"/>
  <c r="B5060" i="19"/>
  <c r="D4964" i="19"/>
  <c r="D4941" i="19"/>
  <c r="D4872" i="19"/>
  <c r="B5115" i="19"/>
  <c r="D5033" i="19"/>
  <c r="B5038" i="19"/>
  <c r="A5138" i="19"/>
  <c r="B5104" i="19"/>
  <c r="B5016" i="19"/>
  <c r="D5079" i="19"/>
  <c r="D4849" i="19"/>
  <c r="D4987" i="19"/>
  <c r="E5027" i="19" l="1"/>
  <c r="E5005" i="19"/>
  <c r="E5016" i="19"/>
  <c r="E5082" i="19"/>
  <c r="E5038" i="19"/>
  <c r="E5049" i="19"/>
  <c r="E5071" i="19"/>
  <c r="E5115" i="19"/>
  <c r="E5093" i="19"/>
  <c r="E5104" i="19"/>
  <c r="E5060" i="19"/>
  <c r="D4999" i="19"/>
  <c r="B5105" i="19"/>
  <c r="B5116" i="19"/>
  <c r="B5094" i="19"/>
  <c r="B5127" i="19"/>
  <c r="B5061" i="19"/>
  <c r="B5028" i="19"/>
  <c r="D4884" i="19"/>
  <c r="D4907" i="19"/>
  <c r="D5114" i="19"/>
  <c r="D4930" i="19"/>
  <c r="D5091" i="19"/>
  <c r="B5039" i="19"/>
  <c r="B5050" i="19"/>
  <c r="B5017" i="19"/>
  <c r="D4953" i="19"/>
  <c r="D5022" i="19"/>
  <c r="D4861" i="19"/>
  <c r="A5150" i="19"/>
  <c r="D5045" i="19"/>
  <c r="D4976" i="19"/>
  <c r="B5072" i="19"/>
  <c r="B5083" i="19"/>
  <c r="D5068" i="19"/>
  <c r="E5083" i="19" l="1"/>
  <c r="E5017" i="19"/>
  <c r="E5028" i="19"/>
  <c r="E5072" i="19"/>
  <c r="E5061" i="19"/>
  <c r="E5094" i="19"/>
  <c r="E5105" i="19"/>
  <c r="E5050" i="19"/>
  <c r="E5039" i="19"/>
  <c r="E5127" i="19"/>
  <c r="E5116" i="19"/>
  <c r="B5095" i="19"/>
  <c r="D5057" i="19"/>
  <c r="B5139" i="19"/>
  <c r="D4965" i="19"/>
  <c r="D5103" i="19"/>
  <c r="D4896" i="19"/>
  <c r="A5162" i="19"/>
  <c r="B5084" i="19"/>
  <c r="D4942" i="19"/>
  <c r="B5029" i="19"/>
  <c r="B5117" i="19"/>
  <c r="B5073" i="19"/>
  <c r="D4873" i="19"/>
  <c r="B5051" i="19"/>
  <c r="D5126" i="19"/>
  <c r="B5062" i="19"/>
  <c r="B5106" i="19"/>
  <c r="D4988" i="19"/>
  <c r="D5034" i="19"/>
  <c r="D5080" i="19"/>
  <c r="B5040" i="19"/>
  <c r="D4919" i="19"/>
  <c r="B5128" i="19"/>
  <c r="D5011" i="19"/>
  <c r="E5051" i="19" l="1"/>
  <c r="E5106" i="19"/>
  <c r="E5095" i="19"/>
  <c r="E5029" i="19"/>
  <c r="E5062" i="19"/>
  <c r="E5084" i="19"/>
  <c r="E5040" i="19"/>
  <c r="E5128" i="19"/>
  <c r="E5073" i="19"/>
  <c r="E5117" i="19"/>
  <c r="E5139" i="19"/>
  <c r="D5023" i="19"/>
  <c r="D5092" i="19"/>
  <c r="B5063" i="19"/>
  <c r="B5074" i="19"/>
  <c r="B5085" i="19"/>
  <c r="D4977" i="19"/>
  <c r="B5129" i="19"/>
  <c r="D5046" i="19"/>
  <c r="D5138" i="19"/>
  <c r="B5118" i="19"/>
  <c r="B5151" i="19"/>
  <c r="B5140" i="19"/>
  <c r="B5052" i="19"/>
  <c r="A5174" i="19"/>
  <c r="D4931" i="19"/>
  <c r="D5000" i="19"/>
  <c r="D4908" i="19"/>
  <c r="D5069" i="19"/>
  <c r="B5041" i="19"/>
  <c r="B5107" i="19"/>
  <c r="D4885" i="19"/>
  <c r="D4954" i="19"/>
  <c r="B5096" i="19"/>
  <c r="D5115" i="19"/>
  <c r="E5118" i="19" l="1"/>
  <c r="E5096" i="19"/>
  <c r="E5129" i="19"/>
  <c r="E5140" i="19"/>
  <c r="E5074" i="19"/>
  <c r="E5052" i="19"/>
  <c r="E5085" i="19"/>
  <c r="E5107" i="19"/>
  <c r="E5041" i="19"/>
  <c r="E5151" i="19"/>
  <c r="E5063" i="19"/>
  <c r="B5141" i="19"/>
  <c r="B5097" i="19"/>
  <c r="D5012" i="19"/>
  <c r="D5058" i="19"/>
  <c r="B5075" i="19"/>
  <c r="D5127" i="19"/>
  <c r="B5108" i="19"/>
  <c r="B5064" i="19"/>
  <c r="D4943" i="19"/>
  <c r="B5152" i="19"/>
  <c r="B5130" i="19"/>
  <c r="D4966" i="19"/>
  <c r="D5081" i="19"/>
  <c r="B5163" i="19"/>
  <c r="A5186" i="19"/>
  <c r="B5119" i="19"/>
  <c r="D4989" i="19"/>
  <c r="D5104" i="19"/>
  <c r="D4897" i="19"/>
  <c r="D4920" i="19"/>
  <c r="B5053" i="19"/>
  <c r="D5150" i="19"/>
  <c r="B5086" i="19"/>
  <c r="D5035" i="19"/>
  <c r="E5086" i="19" l="1"/>
  <c r="E5152" i="19"/>
  <c r="E5097" i="19"/>
  <c r="E5141" i="19"/>
  <c r="E5119" i="19"/>
  <c r="E5064" i="19"/>
  <c r="E5108" i="19"/>
  <c r="E5163" i="19"/>
  <c r="E5053" i="19"/>
  <c r="E5075" i="19"/>
  <c r="E5130" i="19"/>
  <c r="D5047" i="19"/>
  <c r="D4932" i="19"/>
  <c r="B5120" i="19"/>
  <c r="D4978" i="19"/>
  <c r="B5065" i="19"/>
  <c r="B5175" i="19"/>
  <c r="D5070" i="19"/>
  <c r="B5087" i="19"/>
  <c r="D4909" i="19"/>
  <c r="A5198" i="19"/>
  <c r="B5131" i="19"/>
  <c r="B5109" i="19"/>
  <c r="D5024" i="19"/>
  <c r="D5162" i="19"/>
  <c r="D5116" i="19"/>
  <c r="B5164" i="19"/>
  <c r="B5153" i="19"/>
  <c r="B5098" i="19"/>
  <c r="D5139" i="19"/>
  <c r="D5001" i="19"/>
  <c r="D5093" i="19"/>
  <c r="D4955" i="19"/>
  <c r="B5142" i="19"/>
  <c r="B5076" i="19"/>
  <c r="E5098" i="19" l="1"/>
  <c r="E5164" i="19"/>
  <c r="E5076" i="19"/>
  <c r="E5065" i="19"/>
  <c r="E5109" i="19"/>
  <c r="E5153" i="19"/>
  <c r="E5087" i="19"/>
  <c r="E5142" i="19"/>
  <c r="E5175" i="19"/>
  <c r="E5131" i="19"/>
  <c r="E5120" i="19"/>
  <c r="D5013" i="19"/>
  <c r="B5143" i="19"/>
  <c r="B5165" i="19"/>
  <c r="B5110" i="19"/>
  <c r="B5088" i="19"/>
  <c r="D4990" i="19"/>
  <c r="D5151" i="19"/>
  <c r="D5128" i="19"/>
  <c r="B5132" i="19"/>
  <c r="D5082" i="19"/>
  <c r="B5121" i="19"/>
  <c r="D4967" i="19"/>
  <c r="B5187" i="19"/>
  <c r="B5099" i="19"/>
  <c r="D5174" i="19"/>
  <c r="A5210" i="19"/>
  <c r="B5176" i="19"/>
  <c r="D4944" i="19"/>
  <c r="D5105" i="19"/>
  <c r="B5077" i="19"/>
  <c r="B5154" i="19"/>
  <c r="D5036" i="19"/>
  <c r="D4921" i="19"/>
  <c r="D5059" i="19"/>
  <c r="E5143" i="19" l="1"/>
  <c r="E5176" i="19"/>
  <c r="E5132" i="19"/>
  <c r="E5099" i="19"/>
  <c r="E5154" i="19"/>
  <c r="E5088" i="19"/>
  <c r="E5077" i="19"/>
  <c r="E5110" i="19"/>
  <c r="E5187" i="19"/>
  <c r="E5121" i="19"/>
  <c r="E5165" i="19"/>
  <c r="D5071" i="19"/>
  <c r="B5199" i="19"/>
  <c r="A5222" i="19"/>
  <c r="D4979" i="19"/>
  <c r="D5140" i="19"/>
  <c r="B5111" i="19"/>
  <c r="D4933" i="19"/>
  <c r="D5117" i="19"/>
  <c r="D5186" i="19"/>
  <c r="B5122" i="19"/>
  <c r="D5163" i="19"/>
  <c r="B5166" i="19"/>
  <c r="B5144" i="19"/>
  <c r="B5100" i="19"/>
  <c r="D5048" i="19"/>
  <c r="D4956" i="19"/>
  <c r="D5094" i="19"/>
  <c r="D5002" i="19"/>
  <c r="B5188" i="19"/>
  <c r="B5155" i="19"/>
  <c r="B5177" i="19"/>
  <c r="B5133" i="19"/>
  <c r="B5089" i="19"/>
  <c r="D5025" i="19"/>
  <c r="E5122" i="19" l="1"/>
  <c r="E5199" i="19"/>
  <c r="E5089" i="19"/>
  <c r="E5133" i="19"/>
  <c r="E5100" i="19"/>
  <c r="E5111" i="19"/>
  <c r="E5155" i="19"/>
  <c r="E5166" i="19"/>
  <c r="E5177" i="19"/>
  <c r="E5144" i="19"/>
  <c r="E5188" i="19"/>
  <c r="D5037" i="19"/>
  <c r="B5156" i="19"/>
  <c r="D4968" i="19"/>
  <c r="B5167" i="19"/>
  <c r="D5129" i="19"/>
  <c r="D4991" i="19"/>
  <c r="A5234" i="19"/>
  <c r="B5189" i="19"/>
  <c r="D5060" i="19"/>
  <c r="D5175" i="19"/>
  <c r="D4945" i="19"/>
  <c r="B5211" i="19"/>
  <c r="B5101" i="19"/>
  <c r="B5134" i="19"/>
  <c r="D5014" i="19"/>
  <c r="B5123" i="19"/>
  <c r="B5112" i="19"/>
  <c r="B5145" i="19"/>
  <c r="B5200" i="19"/>
  <c r="B5178" i="19"/>
  <c r="D5106" i="19"/>
  <c r="D5198" i="19"/>
  <c r="D5152" i="19"/>
  <c r="D5083" i="19"/>
  <c r="E5145" i="19" l="1"/>
  <c r="E5156" i="19"/>
  <c r="E5112" i="19"/>
  <c r="E5123" i="19"/>
  <c r="E5189" i="19"/>
  <c r="E5134" i="19"/>
  <c r="E5101" i="19"/>
  <c r="E5211" i="19"/>
  <c r="E5178" i="19"/>
  <c r="E5167" i="19"/>
  <c r="E5200" i="19"/>
  <c r="D5095" i="19"/>
  <c r="B5179" i="19"/>
  <c r="B5124" i="19"/>
  <c r="B5190" i="19"/>
  <c r="B5168" i="19"/>
  <c r="D5164" i="19"/>
  <c r="B5201" i="19"/>
  <c r="D5026" i="19"/>
  <c r="D4957" i="19"/>
  <c r="A5246" i="19"/>
  <c r="B5146" i="19"/>
  <c r="B5223" i="19"/>
  <c r="D4980" i="19"/>
  <c r="D5210" i="19"/>
  <c r="B5135" i="19"/>
  <c r="D5187" i="19"/>
  <c r="D5003" i="19"/>
  <c r="B5157" i="19"/>
  <c r="D5118" i="19"/>
  <c r="B5113" i="19"/>
  <c r="D5072" i="19"/>
  <c r="B5212" i="19"/>
  <c r="D5141" i="19"/>
  <c r="D5049" i="19"/>
  <c r="E5212" i="19" l="1"/>
  <c r="E5157" i="19"/>
  <c r="E5179" i="19"/>
  <c r="E5201" i="19"/>
  <c r="E5223" i="19"/>
  <c r="E5135" i="19"/>
  <c r="E5168" i="19"/>
  <c r="E5113" i="19"/>
  <c r="E5190" i="19"/>
  <c r="E5146" i="19"/>
  <c r="E5124" i="19"/>
  <c r="B5191" i="19"/>
  <c r="D5061" i="19"/>
  <c r="D5199" i="19"/>
  <c r="B5224" i="19"/>
  <c r="D5038" i="19"/>
  <c r="D5153" i="19"/>
  <c r="B5147" i="19"/>
  <c r="B5202" i="19"/>
  <c r="D5130" i="19"/>
  <c r="B5213" i="19"/>
  <c r="B5136" i="19"/>
  <c r="B5125" i="19"/>
  <c r="B5158" i="19"/>
  <c r="B5235" i="19"/>
  <c r="D5222" i="19"/>
  <c r="A5258" i="19"/>
  <c r="D5176" i="19"/>
  <c r="B5180" i="19"/>
  <c r="D5084" i="19"/>
  <c r="D5015" i="19"/>
  <c r="D4992" i="19"/>
  <c r="D4969" i="19"/>
  <c r="B5169" i="19"/>
  <c r="D5107" i="19"/>
  <c r="E5180" i="19" l="1"/>
  <c r="E5213" i="19"/>
  <c r="E5191" i="19"/>
  <c r="E5202" i="19"/>
  <c r="E5169" i="19"/>
  <c r="E5147" i="19"/>
  <c r="E5235" i="19"/>
  <c r="E5158" i="19"/>
  <c r="E5125" i="19"/>
  <c r="E5224" i="19"/>
  <c r="E5136" i="19"/>
  <c r="D5119" i="19"/>
  <c r="D5027" i="19"/>
  <c r="A5270" i="19"/>
  <c r="B5203" i="19"/>
  <c r="B5225" i="19"/>
  <c r="B5148" i="19"/>
  <c r="B5170" i="19"/>
  <c r="D5096" i="19"/>
  <c r="D5234" i="19"/>
  <c r="B5137" i="19"/>
  <c r="D5211" i="19"/>
  <c r="B5236" i="19"/>
  <c r="B5214" i="19"/>
  <c r="D4981" i="19"/>
  <c r="B5181" i="19"/>
  <c r="D5165" i="19"/>
  <c r="D5073" i="19"/>
  <c r="D5004" i="19"/>
  <c r="D5188" i="19"/>
  <c r="B5159" i="19"/>
  <c r="D5142" i="19"/>
  <c r="D5050" i="19"/>
  <c r="B5192" i="19"/>
  <c r="B5247" i="19"/>
  <c r="E5137" i="19" l="1"/>
  <c r="E5247" i="19"/>
  <c r="E5181" i="19"/>
  <c r="E5236" i="19"/>
  <c r="E5192" i="19"/>
  <c r="E5170" i="19"/>
  <c r="E5148" i="19"/>
  <c r="E5214" i="19"/>
  <c r="E5225" i="19"/>
  <c r="E5159" i="19"/>
  <c r="E5203" i="19"/>
  <c r="B5248" i="19"/>
  <c r="B5160" i="19"/>
  <c r="D5177" i="19"/>
  <c r="B5237" i="19"/>
  <c r="D5108" i="19"/>
  <c r="B5204" i="19"/>
  <c r="B5193" i="19"/>
  <c r="D5200" i="19"/>
  <c r="B5182" i="19"/>
  <c r="D5223" i="19"/>
  <c r="B5171" i="19"/>
  <c r="A5282" i="19"/>
  <c r="B5149" i="19"/>
  <c r="B5259" i="19"/>
  <c r="D5062" i="19"/>
  <c r="D5016" i="19"/>
  <c r="D4993" i="19"/>
  <c r="B5215" i="19"/>
  <c r="D5039" i="19"/>
  <c r="D5154" i="19"/>
  <c r="D5085" i="19"/>
  <c r="D5246" i="19"/>
  <c r="B5226" i="19"/>
  <c r="D5131" i="19"/>
  <c r="E5226" i="19" l="1"/>
  <c r="E5193" i="19"/>
  <c r="E5160" i="19"/>
  <c r="E5215" i="19"/>
  <c r="E5182" i="19"/>
  <c r="E5248" i="19"/>
  <c r="E5259" i="19"/>
  <c r="E5204" i="19"/>
  <c r="E5149" i="19"/>
  <c r="E5237" i="19"/>
  <c r="E5171" i="19"/>
  <c r="B5271" i="19"/>
  <c r="B5238" i="19"/>
  <c r="B5227" i="19"/>
  <c r="D5028" i="19"/>
  <c r="A5294" i="19"/>
  <c r="D5212" i="19"/>
  <c r="D5051" i="19"/>
  <c r="B5216" i="19"/>
  <c r="D5074" i="19"/>
  <c r="B5172" i="19"/>
  <c r="B5194" i="19"/>
  <c r="D5189" i="19"/>
  <c r="D5143" i="19"/>
  <c r="D5166" i="19"/>
  <c r="D5258" i="19"/>
  <c r="B5260" i="19"/>
  <c r="D5235" i="19"/>
  <c r="B5205" i="19"/>
  <c r="B5161" i="19"/>
  <c r="D5097" i="19"/>
  <c r="D5005" i="19"/>
  <c r="B5183" i="19"/>
  <c r="D5120" i="19"/>
  <c r="B5249" i="19"/>
  <c r="E5238" i="19" l="1"/>
  <c r="E5183" i="19"/>
  <c r="E5205" i="19"/>
  <c r="E5172" i="19"/>
  <c r="E5271" i="19"/>
  <c r="E5249" i="19"/>
  <c r="E5260" i="19"/>
  <c r="E5216" i="19"/>
  <c r="E5161" i="19"/>
  <c r="E5194" i="19"/>
  <c r="E5227" i="19"/>
  <c r="B5261" i="19"/>
  <c r="B5217" i="19"/>
  <c r="D5109" i="19"/>
  <c r="D5201" i="19"/>
  <c r="D5040" i="19"/>
  <c r="B5250" i="19"/>
  <c r="D5270" i="19"/>
  <c r="B5195" i="19"/>
  <c r="D5063" i="19"/>
  <c r="B5228" i="19"/>
  <c r="D5132" i="19"/>
  <c r="B5184" i="19"/>
  <c r="B5206" i="19"/>
  <c r="D5178" i="19"/>
  <c r="B5173" i="19"/>
  <c r="D5224" i="19"/>
  <c r="B5239" i="19"/>
  <c r="D5017" i="19"/>
  <c r="A5306" i="19"/>
  <c r="D5247" i="19"/>
  <c r="D5155" i="19"/>
  <c r="D5086" i="19"/>
  <c r="B5283" i="19"/>
  <c r="B5272" i="19"/>
  <c r="E5250" i="19" l="1"/>
  <c r="E5228" i="19"/>
  <c r="E5217" i="19"/>
  <c r="E5272" i="19"/>
  <c r="E5195" i="19"/>
  <c r="E5239" i="19"/>
  <c r="E5261" i="19"/>
  <c r="E5283" i="19"/>
  <c r="E5206" i="19"/>
  <c r="E5173" i="19"/>
  <c r="E5184" i="19"/>
  <c r="B5273" i="19"/>
  <c r="D5259" i="19"/>
  <c r="D5236" i="19"/>
  <c r="B5185" i="19"/>
  <c r="B5196" i="19"/>
  <c r="B5295" i="19"/>
  <c r="D5213" i="19"/>
  <c r="B5284" i="19"/>
  <c r="A5318" i="19"/>
  <c r="D5144" i="19"/>
  <c r="D5282" i="19"/>
  <c r="D5121" i="19"/>
  <c r="D5098" i="19"/>
  <c r="D5029" i="19"/>
  <c r="D5190" i="19"/>
  <c r="B5229" i="19"/>
  <c r="B5218" i="19"/>
  <c r="B5240" i="19"/>
  <c r="B5251" i="19"/>
  <c r="D5167" i="19"/>
  <c r="B5207" i="19"/>
  <c r="D5075" i="19"/>
  <c r="B5262" i="19"/>
  <c r="D5052" i="19"/>
  <c r="E5229" i="19" l="1"/>
  <c r="E5262" i="19"/>
  <c r="E5295" i="19"/>
  <c r="E5240" i="19"/>
  <c r="E5218" i="19"/>
  <c r="E5273" i="19"/>
  <c r="E5185" i="19"/>
  <c r="E5284" i="19"/>
  <c r="E5207" i="19"/>
  <c r="E5196" i="19"/>
  <c r="E5251" i="19"/>
  <c r="D5064" i="19"/>
  <c r="D5179" i="19"/>
  <c r="B5230" i="19"/>
  <c r="D5133" i="19"/>
  <c r="B5285" i="19"/>
  <c r="B5263" i="19"/>
  <c r="B5252" i="19"/>
  <c r="D5202" i="19"/>
  <c r="D5294" i="19"/>
  <c r="B5241" i="19"/>
  <c r="D5225" i="19"/>
  <c r="D5248" i="19"/>
  <c r="D5087" i="19"/>
  <c r="D5041" i="19"/>
  <c r="D5156" i="19"/>
  <c r="B5219" i="19"/>
  <c r="B5296" i="19"/>
  <c r="D5271" i="19"/>
  <c r="B5208" i="19"/>
  <c r="D5110" i="19"/>
  <c r="B5307" i="19"/>
  <c r="B5274" i="19"/>
  <c r="A5330" i="19"/>
  <c r="B5197" i="19"/>
  <c r="E5241" i="19" l="1"/>
  <c r="E5252" i="19"/>
  <c r="E5274" i="19"/>
  <c r="E5263" i="19"/>
  <c r="E5296" i="19"/>
  <c r="E5219" i="19"/>
  <c r="E5197" i="19"/>
  <c r="E5307" i="19"/>
  <c r="E5285" i="19"/>
  <c r="E5208" i="19"/>
  <c r="E5230" i="19"/>
  <c r="D5122" i="19"/>
  <c r="D5260" i="19"/>
  <c r="D5214" i="19"/>
  <c r="D5145" i="19"/>
  <c r="B5319" i="19"/>
  <c r="B5209" i="19"/>
  <c r="D5168" i="19"/>
  <c r="D5237" i="19"/>
  <c r="B5253" i="19"/>
  <c r="B5242" i="19"/>
  <c r="B5231" i="19"/>
  <c r="A5342" i="19"/>
  <c r="B5275" i="19"/>
  <c r="D5283" i="19"/>
  <c r="D5053" i="19"/>
  <c r="B5264" i="19"/>
  <c r="D5191" i="19"/>
  <c r="B5308" i="19"/>
  <c r="B5297" i="19"/>
  <c r="D5099" i="19"/>
  <c r="D5306" i="19"/>
  <c r="B5220" i="19"/>
  <c r="B5286" i="19"/>
  <c r="D5076" i="19"/>
  <c r="E5308" i="19" l="1"/>
  <c r="E5242" i="19"/>
  <c r="E5253" i="19"/>
  <c r="E5286" i="19"/>
  <c r="E5220" i="19"/>
  <c r="E5209" i="19"/>
  <c r="E5264" i="19"/>
  <c r="E5275" i="19"/>
  <c r="E5319" i="19"/>
  <c r="E5297" i="19"/>
  <c r="E5231" i="19"/>
  <c r="D5088" i="19"/>
  <c r="D5111" i="19"/>
  <c r="B5331" i="19"/>
  <c r="D5249" i="19"/>
  <c r="D5157" i="19"/>
  <c r="B5298" i="19"/>
  <c r="D5065" i="19"/>
  <c r="B5232" i="19"/>
  <c r="D5180" i="19"/>
  <c r="D5226" i="19"/>
  <c r="B5221" i="19"/>
  <c r="B5309" i="19"/>
  <c r="D5295" i="19"/>
  <c r="B5243" i="19"/>
  <c r="D5272" i="19"/>
  <c r="B5287" i="19"/>
  <c r="D5318" i="19"/>
  <c r="D5203" i="19"/>
  <c r="B5276" i="19"/>
  <c r="B5254" i="19"/>
  <c r="B5320" i="19"/>
  <c r="D5134" i="19"/>
  <c r="B5265" i="19"/>
  <c r="A5354" i="19"/>
  <c r="E5265" i="19" l="1"/>
  <c r="E5320" i="19"/>
  <c r="E5309" i="19"/>
  <c r="E5287" i="19"/>
  <c r="E5232" i="19"/>
  <c r="E5243" i="19"/>
  <c r="E5298" i="19"/>
  <c r="E5254" i="19"/>
  <c r="E5276" i="19"/>
  <c r="E5221" i="19"/>
  <c r="E5331" i="19"/>
  <c r="A5366" i="19"/>
  <c r="B5255" i="19"/>
  <c r="B5310" i="19"/>
  <c r="B5266" i="19"/>
  <c r="B5233" i="19"/>
  <c r="D5261" i="19"/>
  <c r="B5277" i="19"/>
  <c r="D5284" i="19"/>
  <c r="B5332" i="19"/>
  <c r="D5077" i="19"/>
  <c r="D5146" i="19"/>
  <c r="D5215" i="19"/>
  <c r="B5244" i="19"/>
  <c r="B5321" i="19"/>
  <c r="D5238" i="19"/>
  <c r="B5299" i="19"/>
  <c r="D5123" i="19"/>
  <c r="D5330" i="19"/>
  <c r="B5343" i="19"/>
  <c r="B5288" i="19"/>
  <c r="D5307" i="19"/>
  <c r="D5192" i="19"/>
  <c r="D5169" i="19"/>
  <c r="D5100" i="19"/>
  <c r="E5233" i="19" l="1"/>
  <c r="E5255" i="19"/>
  <c r="E5332" i="19"/>
  <c r="E5277" i="19"/>
  <c r="E5244" i="19"/>
  <c r="E5299" i="19"/>
  <c r="E5321" i="19"/>
  <c r="E5288" i="19"/>
  <c r="E5266" i="19"/>
  <c r="E5343" i="19"/>
  <c r="E5310" i="19"/>
  <c r="D5112" i="19"/>
  <c r="B5300" i="19"/>
  <c r="D5227" i="19"/>
  <c r="B5267" i="19"/>
  <c r="D5296" i="19"/>
  <c r="D5181" i="19"/>
  <c r="B5344" i="19"/>
  <c r="D5250" i="19"/>
  <c r="D5158" i="19"/>
  <c r="B5311" i="19"/>
  <c r="B5278" i="19"/>
  <c r="D5204" i="19"/>
  <c r="D5342" i="19"/>
  <c r="B5322" i="19"/>
  <c r="D5089" i="19"/>
  <c r="D5273" i="19"/>
  <c r="B5256" i="19"/>
  <c r="D5319" i="19"/>
  <c r="D5135" i="19"/>
  <c r="B5245" i="19"/>
  <c r="B5333" i="19"/>
  <c r="A5378" i="19"/>
  <c r="B5289" i="19"/>
  <c r="B5355" i="19"/>
  <c r="E5245" i="19" l="1"/>
  <c r="E5267" i="19"/>
  <c r="E5311" i="19"/>
  <c r="E5300" i="19"/>
  <c r="E5256" i="19"/>
  <c r="E5289" i="19"/>
  <c r="E5344" i="19"/>
  <c r="E5322" i="19"/>
  <c r="E5333" i="19"/>
  <c r="E5355" i="19"/>
  <c r="E5278" i="19"/>
  <c r="B5268" i="19"/>
  <c r="D5285" i="19"/>
  <c r="D5216" i="19"/>
  <c r="D5262" i="19"/>
  <c r="B5290" i="19"/>
  <c r="D5147" i="19"/>
  <c r="D5101" i="19"/>
  <c r="B5279" i="19"/>
  <c r="B5345" i="19"/>
  <c r="D5239" i="19"/>
  <c r="A5390" i="19"/>
  <c r="B5312" i="19"/>
  <c r="B5367" i="19"/>
  <c r="D5331" i="19"/>
  <c r="B5323" i="19"/>
  <c r="D5193" i="19"/>
  <c r="B5301" i="19"/>
  <c r="B5334" i="19"/>
  <c r="B5356" i="19"/>
  <c r="B5257" i="19"/>
  <c r="D5354" i="19"/>
  <c r="D5170" i="19"/>
  <c r="D5308" i="19"/>
  <c r="D5124" i="19"/>
  <c r="E5367" i="19" l="1"/>
  <c r="E5290" i="19"/>
  <c r="E5257" i="19"/>
  <c r="E5312" i="19"/>
  <c r="E5301" i="19"/>
  <c r="E5345" i="19"/>
  <c r="E5268" i="19"/>
  <c r="E5323" i="19"/>
  <c r="E5334" i="19"/>
  <c r="E5279" i="19"/>
  <c r="E5356" i="19"/>
  <c r="B5357" i="19"/>
  <c r="D5136" i="19"/>
  <c r="D5205" i="19"/>
  <c r="B5280" i="19"/>
  <c r="D5274" i="19"/>
  <c r="B5379" i="19"/>
  <c r="D5320" i="19"/>
  <c r="B5324" i="19"/>
  <c r="A5402" i="19"/>
  <c r="D5113" i="19"/>
  <c r="D5228" i="19"/>
  <c r="B5335" i="19"/>
  <c r="D5182" i="19"/>
  <c r="D5343" i="19"/>
  <c r="D5251" i="19"/>
  <c r="D5159" i="19"/>
  <c r="D5297" i="19"/>
  <c r="B5368" i="19"/>
  <c r="B5291" i="19"/>
  <c r="B5269" i="19"/>
  <c r="D5366" i="19"/>
  <c r="B5302" i="19"/>
  <c r="B5346" i="19"/>
  <c r="B5313" i="19"/>
  <c r="E5368" i="19" l="1"/>
  <c r="E5357" i="19"/>
  <c r="E5346" i="19"/>
  <c r="E5379" i="19"/>
  <c r="E5269" i="19"/>
  <c r="E5335" i="19"/>
  <c r="E5313" i="19"/>
  <c r="E5324" i="19"/>
  <c r="E5302" i="19"/>
  <c r="E5280" i="19"/>
  <c r="E5291" i="19"/>
  <c r="D5171" i="19"/>
  <c r="B5325" i="19"/>
  <c r="B5281" i="19"/>
  <c r="B5347" i="19"/>
  <c r="B5292" i="19"/>
  <c r="D5263" i="19"/>
  <c r="D5240" i="19"/>
  <c r="D5332" i="19"/>
  <c r="D5217" i="19"/>
  <c r="B5303" i="19"/>
  <c r="B5369" i="19"/>
  <c r="D5355" i="19"/>
  <c r="D5125" i="19"/>
  <c r="B5380" i="19"/>
  <c r="A5414" i="19"/>
  <c r="D5148" i="19"/>
  <c r="D5378" i="19"/>
  <c r="D5309" i="19"/>
  <c r="D5194" i="19"/>
  <c r="B5391" i="19"/>
  <c r="D5286" i="19"/>
  <c r="B5314" i="19"/>
  <c r="B5336" i="19"/>
  <c r="B5358" i="19"/>
  <c r="E5336" i="19" l="1"/>
  <c r="E5303" i="19"/>
  <c r="E5325" i="19"/>
  <c r="E5358" i="19"/>
  <c r="E5314" i="19"/>
  <c r="E5380" i="19"/>
  <c r="E5292" i="19"/>
  <c r="E5391" i="19"/>
  <c r="E5347" i="19"/>
  <c r="E5369" i="19"/>
  <c r="E5281" i="19"/>
  <c r="B5392" i="19"/>
  <c r="D5160" i="19"/>
  <c r="D5367" i="19"/>
  <c r="D5344" i="19"/>
  <c r="B5348" i="19"/>
  <c r="A5426" i="19"/>
  <c r="D5206" i="19"/>
  <c r="B5403" i="19"/>
  <c r="B5370" i="19"/>
  <c r="D5252" i="19"/>
  <c r="B5381" i="19"/>
  <c r="B5337" i="19"/>
  <c r="D5321" i="19"/>
  <c r="B5304" i="19"/>
  <c r="D5275" i="19"/>
  <c r="B5326" i="19"/>
  <c r="B5315" i="19"/>
  <c r="B5293" i="19"/>
  <c r="B5359" i="19"/>
  <c r="D5298" i="19"/>
  <c r="D5390" i="19"/>
  <c r="D5137" i="19"/>
  <c r="D5229" i="19"/>
  <c r="D5183" i="19"/>
  <c r="E5293" i="19" l="1"/>
  <c r="E5348" i="19"/>
  <c r="E5315" i="19"/>
  <c r="E5370" i="19"/>
  <c r="E5392" i="19"/>
  <c r="E5326" i="19"/>
  <c r="E5403" i="19"/>
  <c r="E5304" i="19"/>
  <c r="E5337" i="19"/>
  <c r="E5359" i="19"/>
  <c r="E5381" i="19"/>
  <c r="D5195" i="19"/>
  <c r="D5310" i="19"/>
  <c r="B5327" i="19"/>
  <c r="B5360" i="19"/>
  <c r="D5356" i="19"/>
  <c r="D5241" i="19"/>
  <c r="D5287" i="19"/>
  <c r="B5382" i="19"/>
  <c r="D5218" i="19"/>
  <c r="D5379" i="19"/>
  <c r="D5264" i="19"/>
  <c r="B5415" i="19"/>
  <c r="A5438" i="19"/>
  <c r="D5172" i="19"/>
  <c r="D5149" i="19"/>
  <c r="B5305" i="19"/>
  <c r="B5316" i="19"/>
  <c r="D5402" i="19"/>
  <c r="D5333" i="19"/>
  <c r="B5371" i="19"/>
  <c r="B5338" i="19"/>
  <c r="B5404" i="19"/>
  <c r="B5349" i="19"/>
  <c r="B5393" i="19"/>
  <c r="E5360" i="19" l="1"/>
  <c r="E5349" i="19"/>
  <c r="E5404" i="19"/>
  <c r="E5371" i="19"/>
  <c r="E5415" i="19"/>
  <c r="E5316" i="19"/>
  <c r="E5393" i="19"/>
  <c r="E5305" i="19"/>
  <c r="E5382" i="19"/>
  <c r="E5338" i="19"/>
  <c r="E5327" i="19"/>
  <c r="B5394" i="19"/>
  <c r="B5372" i="19"/>
  <c r="B5416" i="19"/>
  <c r="B5383" i="19"/>
  <c r="B5361" i="19"/>
  <c r="B5350" i="19"/>
  <c r="D5345" i="19"/>
  <c r="D5161" i="19"/>
  <c r="D5276" i="19"/>
  <c r="D5299" i="19"/>
  <c r="B5328" i="19"/>
  <c r="D5414" i="19"/>
  <c r="B5339" i="19"/>
  <c r="B5317" i="19"/>
  <c r="B5427" i="19"/>
  <c r="D5391" i="19"/>
  <c r="D5253" i="19"/>
  <c r="D5322" i="19"/>
  <c r="B5405" i="19"/>
  <c r="D5184" i="19"/>
  <c r="A5450" i="19"/>
  <c r="D5230" i="19"/>
  <c r="D5368" i="19"/>
  <c r="D5207" i="19"/>
  <c r="E5383" i="19" l="1"/>
  <c r="E5405" i="19"/>
  <c r="E5416" i="19"/>
  <c r="E5372" i="19"/>
  <c r="E5339" i="19"/>
  <c r="E5394" i="19"/>
  <c r="E5427" i="19"/>
  <c r="E5317" i="19"/>
  <c r="E5350" i="19"/>
  <c r="E5361" i="19"/>
  <c r="E5328" i="19"/>
  <c r="D5219" i="19"/>
  <c r="D5196" i="19"/>
  <c r="D5403" i="19"/>
  <c r="D5426" i="19"/>
  <c r="D5173" i="19"/>
  <c r="B5384" i="19"/>
  <c r="B5406" i="19"/>
  <c r="B5428" i="19"/>
  <c r="B5329" i="19"/>
  <c r="D5380" i="19"/>
  <c r="D5357" i="19"/>
  <c r="B5417" i="19"/>
  <c r="D5242" i="19"/>
  <c r="D5334" i="19"/>
  <c r="D5311" i="19"/>
  <c r="B5351" i="19"/>
  <c r="B5340" i="19"/>
  <c r="B5362" i="19"/>
  <c r="B5373" i="19"/>
  <c r="B5439" i="19"/>
  <c r="A5462" i="19"/>
  <c r="D5265" i="19"/>
  <c r="D5288" i="19"/>
  <c r="B5395" i="19"/>
  <c r="E5395" i="19" l="1"/>
  <c r="E5351" i="19"/>
  <c r="E5428" i="19"/>
  <c r="E5406" i="19"/>
  <c r="E5362" i="19"/>
  <c r="E5340" i="19"/>
  <c r="E5329" i="19"/>
  <c r="E5384" i="19"/>
  <c r="E5439" i="19"/>
  <c r="E5417" i="19"/>
  <c r="E5373" i="19"/>
  <c r="B5396" i="19"/>
  <c r="B5440" i="19"/>
  <c r="B5418" i="19"/>
  <c r="B5429" i="19"/>
  <c r="D5438" i="19"/>
  <c r="D5300" i="19"/>
  <c r="B5374" i="19"/>
  <c r="D5323" i="19"/>
  <c r="B5407" i="19"/>
  <c r="B5363" i="19"/>
  <c r="D5369" i="19"/>
  <c r="D5415" i="19"/>
  <c r="D5277" i="19"/>
  <c r="D5346" i="19"/>
  <c r="B5451" i="19"/>
  <c r="D5392" i="19"/>
  <c r="B5385" i="19"/>
  <c r="D5208" i="19"/>
  <c r="B5341" i="19"/>
  <c r="A5474" i="19"/>
  <c r="D5254" i="19"/>
  <c r="B5352" i="19"/>
  <c r="D5185" i="19"/>
  <c r="D5231" i="19"/>
  <c r="E5363" i="19" l="1"/>
  <c r="E5385" i="19"/>
  <c r="E5407" i="19"/>
  <c r="E5396" i="19"/>
  <c r="E5440" i="19"/>
  <c r="E5429" i="19"/>
  <c r="E5451" i="19"/>
  <c r="E5374" i="19"/>
  <c r="E5352" i="19"/>
  <c r="E5341" i="19"/>
  <c r="E5418" i="19"/>
  <c r="B5430" i="19"/>
  <c r="A5486" i="19"/>
  <c r="D5404" i="19"/>
  <c r="D5427" i="19"/>
  <c r="D5335" i="19"/>
  <c r="D5197" i="19"/>
  <c r="D5243" i="19"/>
  <c r="B5452" i="19"/>
  <c r="D5381" i="19"/>
  <c r="B5375" i="19"/>
  <c r="B5419" i="19"/>
  <c r="B5463" i="19"/>
  <c r="B5364" i="19"/>
  <c r="B5353" i="19"/>
  <c r="D5220" i="19"/>
  <c r="D5358" i="19"/>
  <c r="D5312" i="19"/>
  <c r="B5441" i="19"/>
  <c r="B5408" i="19"/>
  <c r="B5397" i="19"/>
  <c r="D5266" i="19"/>
  <c r="B5386" i="19"/>
  <c r="D5289" i="19"/>
  <c r="D5450" i="19"/>
  <c r="E5386" i="19" l="1"/>
  <c r="E5353" i="19"/>
  <c r="E5441" i="19"/>
  <c r="E5430" i="19"/>
  <c r="E5375" i="19"/>
  <c r="E5452" i="19"/>
  <c r="E5364" i="19"/>
  <c r="E5397" i="19"/>
  <c r="E5463" i="19"/>
  <c r="E5408" i="19"/>
  <c r="E5419" i="19"/>
  <c r="D5462" i="19"/>
  <c r="B5398" i="19"/>
  <c r="D5370" i="19"/>
  <c r="B5464" i="19"/>
  <c r="D5439" i="19"/>
  <c r="D5301" i="19"/>
  <c r="D5232" i="19"/>
  <c r="B5420" i="19"/>
  <c r="D5255" i="19"/>
  <c r="B5409" i="19"/>
  <c r="D5416" i="19"/>
  <c r="B5387" i="19"/>
  <c r="B5442" i="19"/>
  <c r="B5376" i="19"/>
  <c r="A5498" i="19"/>
  <c r="B5365" i="19"/>
  <c r="D5209" i="19"/>
  <c r="B5475" i="19"/>
  <c r="D5278" i="19"/>
  <c r="D5324" i="19"/>
  <c r="D5393" i="19"/>
  <c r="B5453" i="19"/>
  <c r="D5347" i="19"/>
  <c r="B5431" i="19"/>
  <c r="E5453" i="19" l="1"/>
  <c r="E5475" i="19"/>
  <c r="E5409" i="19"/>
  <c r="E5398" i="19"/>
  <c r="E5431" i="19"/>
  <c r="E5365" i="19"/>
  <c r="E5420" i="19"/>
  <c r="E5376" i="19"/>
  <c r="E5442" i="19"/>
  <c r="E5387" i="19"/>
  <c r="E5464" i="19"/>
  <c r="B5432" i="19"/>
  <c r="D5336" i="19"/>
  <c r="B5465" i="19"/>
  <c r="B5487" i="19"/>
  <c r="B5388" i="19"/>
  <c r="B5421" i="19"/>
  <c r="D5359" i="19"/>
  <c r="D5290" i="19"/>
  <c r="A5510" i="19"/>
  <c r="B5454" i="19"/>
  <c r="D5428" i="19"/>
  <c r="D5244" i="19"/>
  <c r="D5382" i="19"/>
  <c r="B5476" i="19"/>
  <c r="B5377" i="19"/>
  <c r="B5410" i="19"/>
  <c r="D5313" i="19"/>
  <c r="B5399" i="19"/>
  <c r="D5405" i="19"/>
  <c r="D5221" i="19"/>
  <c r="B5443" i="19"/>
  <c r="D5267" i="19"/>
  <c r="D5451" i="19"/>
  <c r="D5474" i="19"/>
  <c r="E5476" i="19" l="1"/>
  <c r="E5421" i="19"/>
  <c r="E5443" i="19"/>
  <c r="E5388" i="19"/>
  <c r="E5399" i="19"/>
  <c r="E5454" i="19"/>
  <c r="E5432" i="19"/>
  <c r="E5410" i="19"/>
  <c r="E5377" i="19"/>
  <c r="E5487" i="19"/>
  <c r="E5465" i="19"/>
  <c r="D5486" i="19"/>
  <c r="D5233" i="19"/>
  <c r="B5411" i="19"/>
  <c r="D5256" i="19"/>
  <c r="D5302" i="19"/>
  <c r="B5488" i="19"/>
  <c r="D5463" i="19"/>
  <c r="D5417" i="19"/>
  <c r="D5440" i="19"/>
  <c r="D5371" i="19"/>
  <c r="B5466" i="19"/>
  <c r="B5455" i="19"/>
  <c r="D5279" i="19"/>
  <c r="B5400" i="19"/>
  <c r="B5477" i="19"/>
  <c r="B5422" i="19"/>
  <c r="B5444" i="19"/>
  <c r="B5499" i="19"/>
  <c r="B5389" i="19"/>
  <c r="D5348" i="19"/>
  <c r="D5325" i="19"/>
  <c r="D5394" i="19"/>
  <c r="A5522" i="19"/>
  <c r="B5433" i="19"/>
  <c r="E5444" i="19" l="1"/>
  <c r="E5499" i="19"/>
  <c r="E5433" i="19"/>
  <c r="E5422" i="19"/>
  <c r="E5477" i="19"/>
  <c r="E5400" i="19"/>
  <c r="E5488" i="19"/>
  <c r="E5455" i="19"/>
  <c r="E5389" i="19"/>
  <c r="E5466" i="19"/>
  <c r="E5411" i="19"/>
  <c r="A5534" i="19"/>
  <c r="D5429" i="19"/>
  <c r="D5268" i="19"/>
  <c r="B5511" i="19"/>
  <c r="B5478" i="19"/>
  <c r="B5467" i="19"/>
  <c r="B5412" i="19"/>
  <c r="B5500" i="19"/>
  <c r="D5475" i="19"/>
  <c r="D5360" i="19"/>
  <c r="D5406" i="19"/>
  <c r="B5401" i="19"/>
  <c r="D5383" i="19"/>
  <c r="B5489" i="19"/>
  <c r="D5245" i="19"/>
  <c r="B5434" i="19"/>
  <c r="D5337" i="19"/>
  <c r="B5445" i="19"/>
  <c r="D5291" i="19"/>
  <c r="D5452" i="19"/>
  <c r="B5423" i="19"/>
  <c r="B5456" i="19"/>
  <c r="D5314" i="19"/>
  <c r="D5498" i="19"/>
  <c r="E5434" i="19" l="1"/>
  <c r="E5500" i="19"/>
  <c r="E5412" i="19"/>
  <c r="E5456" i="19"/>
  <c r="E5489" i="19"/>
  <c r="E5467" i="19"/>
  <c r="E5445" i="19"/>
  <c r="E5401" i="19"/>
  <c r="E5511" i="19"/>
  <c r="E5423" i="19"/>
  <c r="E5478" i="19"/>
  <c r="D5326" i="19"/>
  <c r="D5303" i="19"/>
  <c r="D5257" i="19"/>
  <c r="D5418" i="19"/>
  <c r="B5413" i="19"/>
  <c r="D5510" i="19"/>
  <c r="D5464" i="19"/>
  <c r="B5435" i="19"/>
  <c r="B5512" i="19"/>
  <c r="B5457" i="19"/>
  <c r="D5280" i="19"/>
  <c r="B5446" i="19"/>
  <c r="B5490" i="19"/>
  <c r="D5372" i="19"/>
  <c r="B5468" i="19"/>
  <c r="D5441" i="19"/>
  <c r="B5424" i="19"/>
  <c r="D5349" i="19"/>
  <c r="D5395" i="19"/>
  <c r="D5487" i="19"/>
  <c r="B5479" i="19"/>
  <c r="B5523" i="19"/>
  <c r="B5501" i="19"/>
  <c r="A5546" i="19"/>
  <c r="E5446" i="19" l="1"/>
  <c r="E5457" i="19"/>
  <c r="E5501" i="19"/>
  <c r="E5468" i="19"/>
  <c r="E5523" i="19"/>
  <c r="E5424" i="19"/>
  <c r="E5512" i="19"/>
  <c r="E5413" i="19"/>
  <c r="E5435" i="19"/>
  <c r="E5479" i="19"/>
  <c r="E5490" i="19"/>
  <c r="B5535" i="19"/>
  <c r="D5499" i="19"/>
  <c r="B5436" i="19"/>
  <c r="B5502" i="19"/>
  <c r="D5453" i="19"/>
  <c r="B5447" i="19"/>
  <c r="D5430" i="19"/>
  <c r="B5469" i="19"/>
  <c r="D5292" i="19"/>
  <c r="D5476" i="19"/>
  <c r="D5269" i="19"/>
  <c r="B5524" i="19"/>
  <c r="D5361" i="19"/>
  <c r="D5384" i="19"/>
  <c r="B5458" i="19"/>
  <c r="D5522" i="19"/>
  <c r="D5315" i="19"/>
  <c r="D5407" i="19"/>
  <c r="B5480" i="19"/>
  <c r="B5425" i="19"/>
  <c r="A5558" i="19"/>
  <c r="B5491" i="19"/>
  <c r="B5513" i="19"/>
  <c r="D5338" i="19"/>
  <c r="E5513" i="19" l="1"/>
  <c r="E5491" i="19"/>
  <c r="E5447" i="19"/>
  <c r="E5535" i="19"/>
  <c r="E5458" i="19"/>
  <c r="E5502" i="19"/>
  <c r="E5469" i="19"/>
  <c r="E5425" i="19"/>
  <c r="E5524" i="19"/>
  <c r="E5480" i="19"/>
  <c r="E5436" i="19"/>
  <c r="D5350" i="19"/>
  <c r="B5470" i="19"/>
  <c r="B5503" i="19"/>
  <c r="B5514" i="19"/>
  <c r="D5534" i="19"/>
  <c r="B5525" i="19"/>
  <c r="B5459" i="19"/>
  <c r="B5481" i="19"/>
  <c r="D5281" i="19"/>
  <c r="D5442" i="19"/>
  <c r="B5437" i="19"/>
  <c r="B5492" i="19"/>
  <c r="B5547" i="19"/>
  <c r="D5419" i="19"/>
  <c r="D5396" i="19"/>
  <c r="D5488" i="19"/>
  <c r="B5448" i="19"/>
  <c r="D5511" i="19"/>
  <c r="A5570" i="19"/>
  <c r="D5327" i="19"/>
  <c r="D5373" i="19"/>
  <c r="D5304" i="19"/>
  <c r="D5465" i="19"/>
  <c r="B5536" i="19"/>
  <c r="E5536" i="19" l="1"/>
  <c r="E5481" i="19"/>
  <c r="E5459" i="19"/>
  <c r="E5470" i="19"/>
  <c r="E5448" i="19"/>
  <c r="E5525" i="19"/>
  <c r="E5547" i="19"/>
  <c r="E5492" i="19"/>
  <c r="E5514" i="19"/>
  <c r="E5437" i="19"/>
  <c r="E5503" i="19"/>
  <c r="B5537" i="19"/>
  <c r="D5339" i="19"/>
  <c r="D5500" i="19"/>
  <c r="B5493" i="19"/>
  <c r="B5482" i="19"/>
  <c r="B5515" i="19"/>
  <c r="B5559" i="19"/>
  <c r="D5477" i="19"/>
  <c r="A5582" i="19"/>
  <c r="D5408" i="19"/>
  <c r="B5460" i="19"/>
  <c r="B5504" i="19"/>
  <c r="D5316" i="19"/>
  <c r="D5523" i="19"/>
  <c r="D5431" i="19"/>
  <c r="D5454" i="19"/>
  <c r="B5526" i="19"/>
  <c r="B5471" i="19"/>
  <c r="B5548" i="19"/>
  <c r="D5385" i="19"/>
  <c r="B5449" i="19"/>
  <c r="D5293" i="19"/>
  <c r="D5546" i="19"/>
  <c r="D5362" i="19"/>
  <c r="E5559" i="19" l="1"/>
  <c r="E5515" i="19"/>
  <c r="E5471" i="19"/>
  <c r="E5526" i="19"/>
  <c r="E5537" i="19"/>
  <c r="E5449" i="19"/>
  <c r="E5482" i="19"/>
  <c r="E5504" i="19"/>
  <c r="E5493" i="19"/>
  <c r="E5548" i="19"/>
  <c r="E5460" i="19"/>
  <c r="D5374" i="19"/>
  <c r="D5397" i="19"/>
  <c r="D5466" i="19"/>
  <c r="D5489" i="19"/>
  <c r="B5461" i="19"/>
  <c r="B5494" i="19"/>
  <c r="D5558" i="19"/>
  <c r="B5549" i="19"/>
  <c r="D5443" i="19"/>
  <c r="B5560" i="19"/>
  <c r="D5512" i="19"/>
  <c r="D5305" i="19"/>
  <c r="B5472" i="19"/>
  <c r="D5535" i="19"/>
  <c r="D5420" i="19"/>
  <c r="B5516" i="19"/>
  <c r="B5571" i="19"/>
  <c r="D5351" i="19"/>
  <c r="B5527" i="19"/>
  <c r="D5328" i="19"/>
  <c r="A5594" i="19"/>
  <c r="B5483" i="19"/>
  <c r="B5505" i="19"/>
  <c r="B5538" i="19"/>
  <c r="E5560" i="19" l="1"/>
  <c r="E5505" i="19"/>
  <c r="E5483" i="19"/>
  <c r="E5494" i="19"/>
  <c r="E5472" i="19"/>
  <c r="E5461" i="19"/>
  <c r="E5571" i="19"/>
  <c r="E5538" i="19"/>
  <c r="E5516" i="19"/>
  <c r="E5549" i="19"/>
  <c r="E5527" i="19"/>
  <c r="D5340" i="19"/>
  <c r="B5539" i="19"/>
  <c r="B5506" i="19"/>
  <c r="B5517" i="19"/>
  <c r="D5317" i="19"/>
  <c r="B5550" i="19"/>
  <c r="D5501" i="19"/>
  <c r="D5432" i="19"/>
  <c r="D5524" i="19"/>
  <c r="D5570" i="19"/>
  <c r="D5478" i="19"/>
  <c r="B5484" i="19"/>
  <c r="B5561" i="19"/>
  <c r="B5583" i="19"/>
  <c r="D5363" i="19"/>
  <c r="D5547" i="19"/>
  <c r="B5495" i="19"/>
  <c r="D5409" i="19"/>
  <c r="A5606" i="19"/>
  <c r="B5528" i="19"/>
  <c r="B5572" i="19"/>
  <c r="B5473" i="19"/>
  <c r="D5455" i="19"/>
  <c r="D5386" i="19"/>
  <c r="E5572" i="19" l="1"/>
  <c r="E5561" i="19"/>
  <c r="E5539" i="19"/>
  <c r="E5495" i="19"/>
  <c r="E5473" i="19"/>
  <c r="E5583" i="19"/>
  <c r="E5550" i="19"/>
  <c r="E5528" i="19"/>
  <c r="E5484" i="19"/>
  <c r="E5517" i="19"/>
  <c r="E5506" i="19"/>
  <c r="D5398" i="19"/>
  <c r="B5529" i="19"/>
  <c r="B5518" i="19"/>
  <c r="D5559" i="19"/>
  <c r="B5485" i="19"/>
  <c r="D5444" i="19"/>
  <c r="D5467" i="19"/>
  <c r="B5595" i="19"/>
  <c r="B5507" i="19"/>
  <c r="A5618" i="19"/>
  <c r="D5375" i="19"/>
  <c r="D5490" i="19"/>
  <c r="D5513" i="19"/>
  <c r="B5584" i="19"/>
  <c r="D5421" i="19"/>
  <c r="D5582" i="19"/>
  <c r="B5551" i="19"/>
  <c r="B5540" i="19"/>
  <c r="B5573" i="19"/>
  <c r="B5496" i="19"/>
  <c r="B5562" i="19"/>
  <c r="D5536" i="19"/>
  <c r="D5329" i="19"/>
  <c r="D5352" i="19"/>
  <c r="E5562" i="19" l="1"/>
  <c r="E5529" i="19"/>
  <c r="E5551" i="19"/>
  <c r="E5507" i="19"/>
  <c r="E5485" i="19"/>
  <c r="E5540" i="19"/>
  <c r="E5595" i="19"/>
  <c r="E5496" i="19"/>
  <c r="E5584" i="19"/>
  <c r="E5573" i="19"/>
  <c r="E5518" i="19"/>
  <c r="D5594" i="19"/>
  <c r="D5502" i="19"/>
  <c r="B5596" i="19"/>
  <c r="D5571" i="19"/>
  <c r="B5519" i="19"/>
  <c r="D5341" i="19"/>
  <c r="D5433" i="19"/>
  <c r="D5387" i="19"/>
  <c r="D5479" i="19"/>
  <c r="B5497" i="19"/>
  <c r="D5548" i="19"/>
  <c r="B5585" i="19"/>
  <c r="B5607" i="19"/>
  <c r="D5364" i="19"/>
  <c r="B5563" i="19"/>
  <c r="B5541" i="19"/>
  <c r="A5630" i="19"/>
  <c r="D5456" i="19"/>
  <c r="B5530" i="19"/>
  <c r="B5508" i="19"/>
  <c r="B5574" i="19"/>
  <c r="B5552" i="19"/>
  <c r="D5525" i="19"/>
  <c r="D5410" i="19"/>
  <c r="E5519" i="19" l="1"/>
  <c r="E5574" i="19"/>
  <c r="E5607" i="19"/>
  <c r="E5497" i="19"/>
  <c r="E5541" i="19"/>
  <c r="E5563" i="19"/>
  <c r="E5552" i="19"/>
  <c r="E5508" i="19"/>
  <c r="E5585" i="19"/>
  <c r="E5530" i="19"/>
  <c r="E5596" i="19"/>
  <c r="D5422" i="19"/>
  <c r="B5509" i="19"/>
  <c r="B5586" i="19"/>
  <c r="B5542" i="19"/>
  <c r="D5399" i="19"/>
  <c r="D5583" i="19"/>
  <c r="D5537" i="19"/>
  <c r="B5531" i="19"/>
  <c r="B5564" i="19"/>
  <c r="D5560" i="19"/>
  <c r="D5445" i="19"/>
  <c r="B5597" i="19"/>
  <c r="B5553" i="19"/>
  <c r="D5468" i="19"/>
  <c r="D5376" i="19"/>
  <c r="D5353" i="19"/>
  <c r="D5514" i="19"/>
  <c r="B5619" i="19"/>
  <c r="B5608" i="19"/>
  <c r="B5520" i="19"/>
  <c r="B5575" i="19"/>
  <c r="A5642" i="19"/>
  <c r="D5491" i="19"/>
  <c r="D5606" i="19"/>
  <c r="E5564" i="19" l="1"/>
  <c r="E5619" i="19"/>
  <c r="E5509" i="19"/>
  <c r="E5531" i="19"/>
  <c r="E5575" i="19"/>
  <c r="E5553" i="19"/>
  <c r="E5520" i="19"/>
  <c r="E5597" i="19"/>
  <c r="E5542" i="19"/>
  <c r="E5608" i="19"/>
  <c r="E5586" i="19"/>
  <c r="D5618" i="19"/>
  <c r="B5521" i="19"/>
  <c r="D5365" i="19"/>
  <c r="B5598" i="19"/>
  <c r="B5532" i="19"/>
  <c r="B5543" i="19"/>
  <c r="A5654" i="19"/>
  <c r="D5388" i="19"/>
  <c r="D5457" i="19"/>
  <c r="D5549" i="19"/>
  <c r="B5587" i="19"/>
  <c r="B5609" i="19"/>
  <c r="B5631" i="19"/>
  <c r="B5620" i="19"/>
  <c r="D5480" i="19"/>
  <c r="D5572" i="19"/>
  <c r="D5595" i="19"/>
  <c r="D5503" i="19"/>
  <c r="B5576" i="19"/>
  <c r="D5526" i="19"/>
  <c r="B5565" i="19"/>
  <c r="B5554" i="19"/>
  <c r="D5411" i="19"/>
  <c r="D5434" i="19"/>
  <c r="E5631" i="19" l="1"/>
  <c r="E5565" i="19"/>
  <c r="E5532" i="19"/>
  <c r="E5521" i="19"/>
  <c r="E5554" i="19"/>
  <c r="E5620" i="19"/>
  <c r="E5543" i="19"/>
  <c r="E5609" i="19"/>
  <c r="E5598" i="19"/>
  <c r="E5576" i="19"/>
  <c r="E5587" i="19"/>
  <c r="D5446" i="19"/>
  <c r="D5538" i="19"/>
  <c r="D5584" i="19"/>
  <c r="B5610" i="19"/>
  <c r="D5400" i="19"/>
  <c r="B5599" i="19"/>
  <c r="D5423" i="19"/>
  <c r="B5577" i="19"/>
  <c r="D5492" i="19"/>
  <c r="B5588" i="19"/>
  <c r="B5643" i="19"/>
  <c r="A5666" i="19"/>
  <c r="D5377" i="19"/>
  <c r="B5555" i="19"/>
  <c r="D5515" i="19"/>
  <c r="B5621" i="19"/>
  <c r="D5561" i="19"/>
  <c r="B5544" i="19"/>
  <c r="B5566" i="19"/>
  <c r="D5607" i="19"/>
  <c r="B5632" i="19"/>
  <c r="D5469" i="19"/>
  <c r="B5533" i="19"/>
  <c r="D5630" i="19"/>
  <c r="E5533" i="19" l="1"/>
  <c r="E5588" i="19"/>
  <c r="E5621" i="19"/>
  <c r="E5577" i="19"/>
  <c r="E5610" i="19"/>
  <c r="E5643" i="19"/>
  <c r="E5544" i="19"/>
  <c r="E5555" i="19"/>
  <c r="E5599" i="19"/>
  <c r="E5632" i="19"/>
  <c r="E5566" i="19"/>
  <c r="D5642" i="19"/>
  <c r="D5619" i="19"/>
  <c r="B5622" i="19"/>
  <c r="A5678" i="19"/>
  <c r="D5573" i="19"/>
  <c r="B5567" i="19"/>
  <c r="B5655" i="19"/>
  <c r="B5578" i="19"/>
  <c r="B5611" i="19"/>
  <c r="D5527" i="19"/>
  <c r="B5644" i="19"/>
  <c r="D5435" i="19"/>
  <c r="D5596" i="19"/>
  <c r="D5481" i="19"/>
  <c r="B5545" i="19"/>
  <c r="B5556" i="19"/>
  <c r="B5589" i="19"/>
  <c r="B5633" i="19"/>
  <c r="B5600" i="19"/>
  <c r="D5550" i="19"/>
  <c r="D5389" i="19"/>
  <c r="D5504" i="19"/>
  <c r="D5412" i="19"/>
  <c r="D5458" i="19"/>
  <c r="E5589" i="19" l="1"/>
  <c r="E5611" i="19"/>
  <c r="E5633" i="19"/>
  <c r="E5556" i="19"/>
  <c r="E5545" i="19"/>
  <c r="E5567" i="19"/>
  <c r="E5578" i="19"/>
  <c r="E5655" i="19"/>
  <c r="E5600" i="19"/>
  <c r="E5644" i="19"/>
  <c r="E5622" i="19"/>
  <c r="D5470" i="19"/>
  <c r="D5562" i="19"/>
  <c r="B5557" i="19"/>
  <c r="D5447" i="19"/>
  <c r="B5579" i="19"/>
  <c r="A5690" i="19"/>
  <c r="D5424" i="19"/>
  <c r="B5601" i="19"/>
  <c r="B5645" i="19"/>
  <c r="B5656" i="19"/>
  <c r="B5623" i="19"/>
  <c r="D5516" i="19"/>
  <c r="B5634" i="19"/>
  <c r="D5493" i="19"/>
  <c r="D5539" i="19"/>
  <c r="B5568" i="19"/>
  <c r="D5631" i="19"/>
  <c r="B5590" i="19"/>
  <c r="B5612" i="19"/>
  <c r="D5401" i="19"/>
  <c r="D5608" i="19"/>
  <c r="D5585" i="19"/>
  <c r="D5654" i="19"/>
  <c r="B5667" i="19"/>
  <c r="E5656" i="19" l="1"/>
  <c r="E5590" i="19"/>
  <c r="E5645" i="19"/>
  <c r="E5667" i="19"/>
  <c r="E5568" i="19"/>
  <c r="E5601" i="19"/>
  <c r="E5634" i="19"/>
  <c r="E5579" i="19"/>
  <c r="E5612" i="19"/>
  <c r="E5623" i="19"/>
  <c r="E5557" i="19"/>
  <c r="B5668" i="19"/>
  <c r="D5413" i="19"/>
  <c r="D5528" i="19"/>
  <c r="B5602" i="19"/>
  <c r="D5459" i="19"/>
  <c r="D5666" i="19"/>
  <c r="B5613" i="19"/>
  <c r="D5551" i="19"/>
  <c r="B5624" i="19"/>
  <c r="D5436" i="19"/>
  <c r="B5657" i="19"/>
  <c r="D5597" i="19"/>
  <c r="B5591" i="19"/>
  <c r="D5505" i="19"/>
  <c r="B5679" i="19"/>
  <c r="B5635" i="19"/>
  <c r="A5702" i="19"/>
  <c r="D5574" i="19"/>
  <c r="D5620" i="19"/>
  <c r="D5643" i="19"/>
  <c r="B5646" i="19"/>
  <c r="B5569" i="19"/>
  <c r="B5580" i="19"/>
  <c r="D5482" i="19"/>
  <c r="E5635" i="19" l="1"/>
  <c r="E5624" i="19"/>
  <c r="E5668" i="19"/>
  <c r="E5602" i="19"/>
  <c r="E5580" i="19"/>
  <c r="E5679" i="19"/>
  <c r="E5613" i="19"/>
  <c r="E5569" i="19"/>
  <c r="E5646" i="19"/>
  <c r="E5591" i="19"/>
  <c r="E5657" i="19"/>
  <c r="D5494" i="19"/>
  <c r="D5655" i="19"/>
  <c r="D5609" i="19"/>
  <c r="B5680" i="19"/>
  <c r="D5563" i="19"/>
  <c r="B5603" i="19"/>
  <c r="B5581" i="19"/>
  <c r="D5632" i="19"/>
  <c r="B5614" i="19"/>
  <c r="B5658" i="19"/>
  <c r="D5540" i="19"/>
  <c r="B5691" i="19"/>
  <c r="B5592" i="19"/>
  <c r="D5448" i="19"/>
  <c r="D5678" i="19"/>
  <c r="D5425" i="19"/>
  <c r="B5647" i="19"/>
  <c r="A5714" i="19"/>
  <c r="D5586" i="19"/>
  <c r="D5517" i="19"/>
  <c r="B5636" i="19"/>
  <c r="B5625" i="19"/>
  <c r="D5471" i="19"/>
  <c r="B5669" i="19"/>
  <c r="E5669" i="19" l="1"/>
  <c r="E5647" i="19"/>
  <c r="E5614" i="19"/>
  <c r="E5625" i="19"/>
  <c r="E5603" i="19"/>
  <c r="E5592" i="19"/>
  <c r="E5680" i="19"/>
  <c r="E5658" i="19"/>
  <c r="E5581" i="19"/>
  <c r="E5636" i="19"/>
  <c r="E5691" i="19"/>
  <c r="B5670" i="19"/>
  <c r="D5437" i="19"/>
  <c r="B5692" i="19"/>
  <c r="D5644" i="19"/>
  <c r="B5681" i="19"/>
  <c r="D5690" i="19"/>
  <c r="D5552" i="19"/>
  <c r="D5621" i="19"/>
  <c r="D5529" i="19"/>
  <c r="D5483" i="19"/>
  <c r="D5598" i="19"/>
  <c r="B5703" i="19"/>
  <c r="B5659" i="19"/>
  <c r="B5626" i="19"/>
  <c r="B5637" i="19"/>
  <c r="A5726" i="19"/>
  <c r="D5460" i="19"/>
  <c r="B5604" i="19"/>
  <c r="D5667" i="19"/>
  <c r="B5593" i="19"/>
  <c r="B5648" i="19"/>
  <c r="B5615" i="19"/>
  <c r="D5575" i="19"/>
  <c r="D5506" i="19"/>
  <c r="E5648" i="19" l="1"/>
  <c r="E5659" i="19"/>
  <c r="E5681" i="19"/>
  <c r="E5703" i="19"/>
  <c r="E5604" i="19"/>
  <c r="E5670" i="19"/>
  <c r="E5637" i="19"/>
  <c r="E5626" i="19"/>
  <c r="E5615" i="19"/>
  <c r="E5593" i="19"/>
  <c r="E5692" i="19"/>
  <c r="D5518" i="19"/>
  <c r="A5738" i="19"/>
  <c r="D5633" i="19"/>
  <c r="D5656" i="19"/>
  <c r="D5587" i="19"/>
  <c r="D5679" i="19"/>
  <c r="B5638" i="19"/>
  <c r="D5610" i="19"/>
  <c r="B5616" i="19"/>
  <c r="D5564" i="19"/>
  <c r="B5693" i="19"/>
  <c r="B5605" i="19"/>
  <c r="B5627" i="19"/>
  <c r="D5495" i="19"/>
  <c r="D5702" i="19"/>
  <c r="D5449" i="19"/>
  <c r="B5649" i="19"/>
  <c r="D5472" i="19"/>
  <c r="B5660" i="19"/>
  <c r="D5541" i="19"/>
  <c r="B5682" i="19"/>
  <c r="B5715" i="19"/>
  <c r="B5704" i="19"/>
  <c r="B5671" i="19"/>
  <c r="E5605" i="19" l="1"/>
  <c r="E5660" i="19"/>
  <c r="E5693" i="19"/>
  <c r="E5671" i="19"/>
  <c r="E5649" i="19"/>
  <c r="E5616" i="19"/>
  <c r="E5682" i="19"/>
  <c r="E5627" i="19"/>
  <c r="E5704" i="19"/>
  <c r="E5638" i="19"/>
  <c r="E5715" i="19"/>
  <c r="D5553" i="19"/>
  <c r="D5461" i="19"/>
  <c r="D5622" i="19"/>
  <c r="D5668" i="19"/>
  <c r="B5705" i="19"/>
  <c r="B5661" i="19"/>
  <c r="B5639" i="19"/>
  <c r="D5714" i="19"/>
  <c r="B5694" i="19"/>
  <c r="D5645" i="19"/>
  <c r="B5727" i="19"/>
  <c r="D5484" i="19"/>
  <c r="D5507" i="19"/>
  <c r="D5576" i="19"/>
  <c r="D5691" i="19"/>
  <c r="A5750" i="19"/>
  <c r="B5683" i="19"/>
  <c r="B5672" i="19"/>
  <c r="B5716" i="19"/>
  <c r="B5650" i="19"/>
  <c r="B5628" i="19"/>
  <c r="B5617" i="19"/>
  <c r="D5599" i="19"/>
  <c r="D5530" i="19"/>
  <c r="E5672" i="19" l="1"/>
  <c r="E5617" i="19"/>
  <c r="E5661" i="19"/>
  <c r="E5683" i="19"/>
  <c r="E5694" i="19"/>
  <c r="E5705" i="19"/>
  <c r="E5639" i="19"/>
  <c r="E5650" i="19"/>
  <c r="E5628" i="19"/>
  <c r="E5716" i="19"/>
  <c r="E5727" i="19"/>
  <c r="D5542" i="19"/>
  <c r="B5651" i="19"/>
  <c r="A5762" i="19"/>
  <c r="D5496" i="19"/>
  <c r="D5726" i="19"/>
  <c r="D5680" i="19"/>
  <c r="B5640" i="19"/>
  <c r="D5611" i="19"/>
  <c r="B5717" i="19"/>
  <c r="D5703" i="19"/>
  <c r="B5728" i="19"/>
  <c r="D5634" i="19"/>
  <c r="B5673" i="19"/>
  <c r="D5588" i="19"/>
  <c r="D5657" i="19"/>
  <c r="B5662" i="19"/>
  <c r="B5684" i="19"/>
  <c r="B5706" i="19"/>
  <c r="D5473" i="19"/>
  <c r="B5629" i="19"/>
  <c r="D5519" i="19"/>
  <c r="B5695" i="19"/>
  <c r="B5739" i="19"/>
  <c r="D5565" i="19"/>
  <c r="E5684" i="19" l="1"/>
  <c r="E5717" i="19"/>
  <c r="E5651" i="19"/>
  <c r="E5640" i="19"/>
  <c r="E5706" i="19"/>
  <c r="E5662" i="19"/>
  <c r="E5739" i="19"/>
  <c r="E5695" i="19"/>
  <c r="E5673" i="19"/>
  <c r="E5629" i="19"/>
  <c r="E5728" i="19"/>
  <c r="D5646" i="19"/>
  <c r="D5623" i="19"/>
  <c r="D5508" i="19"/>
  <c r="B5740" i="19"/>
  <c r="D5485" i="19"/>
  <c r="D5669" i="19"/>
  <c r="B5729" i="19"/>
  <c r="B5641" i="19"/>
  <c r="A5774" i="19"/>
  <c r="B5751" i="19"/>
  <c r="B5696" i="19"/>
  <c r="B5707" i="19"/>
  <c r="D5600" i="19"/>
  <c r="D5577" i="19"/>
  <c r="D5715" i="19"/>
  <c r="D5692" i="19"/>
  <c r="B5652" i="19"/>
  <c r="D5531" i="19"/>
  <c r="B5685" i="19"/>
  <c r="B5674" i="19"/>
  <c r="B5663" i="19"/>
  <c r="B5718" i="19"/>
  <c r="D5738" i="19"/>
  <c r="D5554" i="19"/>
  <c r="E5751" i="19" l="1"/>
  <c r="E5663" i="19"/>
  <c r="E5674" i="19"/>
  <c r="E5707" i="19"/>
  <c r="E5740" i="19"/>
  <c r="E5652" i="19"/>
  <c r="E5641" i="19"/>
  <c r="E5729" i="19"/>
  <c r="E5718" i="19"/>
  <c r="E5685" i="19"/>
  <c r="E5696" i="19"/>
  <c r="D5566" i="19"/>
  <c r="B5675" i="19"/>
  <c r="D5704" i="19"/>
  <c r="B5686" i="19"/>
  <c r="B5741" i="19"/>
  <c r="D5750" i="19"/>
  <c r="D5727" i="19"/>
  <c r="B5697" i="19"/>
  <c r="B5730" i="19"/>
  <c r="D5520" i="19"/>
  <c r="B5719" i="19"/>
  <c r="B5752" i="19"/>
  <c r="D5681" i="19"/>
  <c r="D5635" i="19"/>
  <c r="D5543" i="19"/>
  <c r="D5589" i="19"/>
  <c r="B5664" i="19"/>
  <c r="B5653" i="19"/>
  <c r="D5612" i="19"/>
  <c r="A5786" i="19"/>
  <c r="B5708" i="19"/>
  <c r="B5763" i="19"/>
  <c r="D5497" i="19"/>
  <c r="D5658" i="19"/>
  <c r="E5653" i="19" l="1"/>
  <c r="E5675" i="19"/>
  <c r="E5664" i="19"/>
  <c r="E5730" i="19"/>
  <c r="E5697" i="19"/>
  <c r="E5686" i="19"/>
  <c r="E5763" i="19"/>
  <c r="E5708" i="19"/>
  <c r="E5741" i="19"/>
  <c r="E5752" i="19"/>
  <c r="E5719" i="19"/>
  <c r="D5670" i="19"/>
  <c r="A5798" i="19"/>
  <c r="D5601" i="19"/>
  <c r="B5753" i="19"/>
  <c r="B5698" i="19"/>
  <c r="B5687" i="19"/>
  <c r="D5509" i="19"/>
  <c r="D5624" i="19"/>
  <c r="D5555" i="19"/>
  <c r="B5720" i="19"/>
  <c r="D5739" i="19"/>
  <c r="D5716" i="19"/>
  <c r="B5764" i="19"/>
  <c r="D5647" i="19"/>
  <c r="D5532" i="19"/>
  <c r="D5762" i="19"/>
  <c r="B5665" i="19"/>
  <c r="B5731" i="19"/>
  <c r="B5676" i="19"/>
  <c r="B5709" i="19"/>
  <c r="D5693" i="19"/>
  <c r="B5742" i="19"/>
  <c r="B5775" i="19"/>
  <c r="D5578" i="19"/>
  <c r="E5665" i="19" l="1"/>
  <c r="E5775" i="19"/>
  <c r="E5687" i="19"/>
  <c r="E5731" i="19"/>
  <c r="E5764" i="19"/>
  <c r="E5698" i="19"/>
  <c r="E5753" i="19"/>
  <c r="E5720" i="19"/>
  <c r="E5742" i="19"/>
  <c r="E5709" i="19"/>
  <c r="E5676" i="19"/>
  <c r="D5590" i="19"/>
  <c r="D5774" i="19"/>
  <c r="D5728" i="19"/>
  <c r="D5636" i="19"/>
  <c r="B5754" i="19"/>
  <c r="D5751" i="19"/>
  <c r="D5521" i="19"/>
  <c r="D5613" i="19"/>
  <c r="B5743" i="19"/>
  <c r="B5732" i="19"/>
  <c r="D5659" i="19"/>
  <c r="B5688" i="19"/>
  <c r="A5810" i="19"/>
  <c r="B5776" i="19"/>
  <c r="B5721" i="19"/>
  <c r="B5787" i="19"/>
  <c r="D5544" i="19"/>
  <c r="D5705" i="19"/>
  <c r="B5677" i="19"/>
  <c r="B5710" i="19"/>
  <c r="B5765" i="19"/>
  <c r="D5567" i="19"/>
  <c r="B5699" i="19"/>
  <c r="D5682" i="19"/>
  <c r="E5787" i="19" l="1"/>
  <c r="E5699" i="19"/>
  <c r="E5721" i="19"/>
  <c r="E5776" i="19"/>
  <c r="E5732" i="19"/>
  <c r="E5743" i="19"/>
  <c r="E5765" i="19"/>
  <c r="E5754" i="19"/>
  <c r="E5710" i="19"/>
  <c r="E5688" i="19"/>
  <c r="E5677" i="19"/>
  <c r="B5788" i="19"/>
  <c r="B5689" i="19"/>
  <c r="D5625" i="19"/>
  <c r="D5648" i="19"/>
  <c r="B5722" i="19"/>
  <c r="D5671" i="19"/>
  <c r="D5533" i="19"/>
  <c r="D5740" i="19"/>
  <c r="B5733" i="19"/>
  <c r="D5694" i="19"/>
  <c r="B5711" i="19"/>
  <c r="B5700" i="19"/>
  <c r="D5579" i="19"/>
  <c r="B5777" i="19"/>
  <c r="D5717" i="19"/>
  <c r="D5763" i="19"/>
  <c r="D5786" i="19"/>
  <c r="B5766" i="19"/>
  <c r="A5822" i="19"/>
  <c r="D5556" i="19"/>
  <c r="B5799" i="19"/>
  <c r="B5744" i="19"/>
  <c r="B5755" i="19"/>
  <c r="D5602" i="19"/>
  <c r="E5755" i="19" l="1"/>
  <c r="E5744" i="19"/>
  <c r="E5777" i="19"/>
  <c r="E5799" i="19"/>
  <c r="E5722" i="19"/>
  <c r="E5766" i="19"/>
  <c r="E5689" i="19"/>
  <c r="E5733" i="19"/>
  <c r="E5788" i="19"/>
  <c r="E5700" i="19"/>
  <c r="E5711" i="19"/>
  <c r="D5614" i="19"/>
  <c r="D5568" i="19"/>
  <c r="D5775" i="19"/>
  <c r="B5701" i="19"/>
  <c r="D5752" i="19"/>
  <c r="B5811" i="19"/>
  <c r="B5712" i="19"/>
  <c r="D5660" i="19"/>
  <c r="A5834" i="19"/>
  <c r="D5729" i="19"/>
  <c r="D5545" i="19"/>
  <c r="D5637" i="19"/>
  <c r="B5756" i="19"/>
  <c r="B5745" i="19"/>
  <c r="B5767" i="19"/>
  <c r="B5778" i="19"/>
  <c r="D5706" i="19"/>
  <c r="D5683" i="19"/>
  <c r="B5734" i="19"/>
  <c r="B5800" i="19"/>
  <c r="D5798" i="19"/>
  <c r="D5591" i="19"/>
  <c r="B5723" i="19"/>
  <c r="B5789" i="19"/>
  <c r="E5723" i="19" l="1"/>
  <c r="E5712" i="19"/>
  <c r="E5745" i="19"/>
  <c r="E5734" i="19"/>
  <c r="E5789" i="19"/>
  <c r="E5778" i="19"/>
  <c r="E5767" i="19"/>
  <c r="E5811" i="19"/>
  <c r="E5756" i="19"/>
  <c r="E5800" i="19"/>
  <c r="E5701" i="19"/>
  <c r="B5790" i="19"/>
  <c r="B5801" i="19"/>
  <c r="B5735" i="19"/>
  <c r="B5779" i="19"/>
  <c r="D5649" i="19"/>
  <c r="D5672" i="19"/>
  <c r="B5724" i="19"/>
  <c r="B5768" i="19"/>
  <c r="D5557" i="19"/>
  <c r="B5713" i="19"/>
  <c r="D5787" i="19"/>
  <c r="D5603" i="19"/>
  <c r="D5695" i="19"/>
  <c r="B5746" i="19"/>
  <c r="D5741" i="19"/>
  <c r="B5812" i="19"/>
  <c r="D5580" i="19"/>
  <c r="D5810" i="19"/>
  <c r="B5823" i="19"/>
  <c r="D5718" i="19"/>
  <c r="B5757" i="19"/>
  <c r="A5846" i="19"/>
  <c r="D5764" i="19"/>
  <c r="D5626" i="19"/>
  <c r="E5713" i="19" l="1"/>
  <c r="E5768" i="19"/>
  <c r="E5812" i="19"/>
  <c r="E5790" i="19"/>
  <c r="E5746" i="19"/>
  <c r="E5757" i="19"/>
  <c r="E5779" i="19"/>
  <c r="E5801" i="19"/>
  <c r="E5724" i="19"/>
  <c r="E5823" i="19"/>
  <c r="E5735" i="19"/>
  <c r="D5638" i="19"/>
  <c r="D5730" i="19"/>
  <c r="B5813" i="19"/>
  <c r="D5615" i="19"/>
  <c r="B5769" i="19"/>
  <c r="B5780" i="19"/>
  <c r="D5776" i="19"/>
  <c r="B5824" i="19"/>
  <c r="D5753" i="19"/>
  <c r="D5799" i="19"/>
  <c r="B5725" i="19"/>
  <c r="B5835" i="19"/>
  <c r="B5736" i="19"/>
  <c r="A5858" i="19"/>
  <c r="D5822" i="19"/>
  <c r="B5747" i="19"/>
  <c r="B5802" i="19"/>
  <c r="D5684" i="19"/>
  <c r="B5758" i="19"/>
  <c r="D5592" i="19"/>
  <c r="D5707" i="19"/>
  <c r="D5569" i="19"/>
  <c r="D5661" i="19"/>
  <c r="B5791" i="19"/>
  <c r="E5802" i="19" l="1"/>
  <c r="E5791" i="19"/>
  <c r="E5747" i="19"/>
  <c r="E5824" i="19"/>
  <c r="E5736" i="19"/>
  <c r="E5769" i="19"/>
  <c r="E5835" i="19"/>
  <c r="E5780" i="19"/>
  <c r="E5758" i="19"/>
  <c r="E5725" i="19"/>
  <c r="E5813" i="19"/>
  <c r="B5792" i="19"/>
  <c r="D5604" i="19"/>
  <c r="B5748" i="19"/>
  <c r="B5836" i="19"/>
  <c r="B5825" i="19"/>
  <c r="D5627" i="19"/>
  <c r="D5673" i="19"/>
  <c r="B5759" i="19"/>
  <c r="D5834" i="19"/>
  <c r="A5870" i="19"/>
  <c r="D5788" i="19"/>
  <c r="B5814" i="19"/>
  <c r="D5581" i="19"/>
  <c r="D5696" i="19"/>
  <c r="B5847" i="19"/>
  <c r="B5803" i="19"/>
  <c r="B5737" i="19"/>
  <c r="D5811" i="19"/>
  <c r="B5781" i="19"/>
  <c r="D5742" i="19"/>
  <c r="D5719" i="19"/>
  <c r="D5765" i="19"/>
  <c r="B5770" i="19"/>
  <c r="D5650" i="19"/>
  <c r="E5847" i="19" l="1"/>
  <c r="E5825" i="19"/>
  <c r="E5770" i="19"/>
  <c r="E5737" i="19"/>
  <c r="E5792" i="19"/>
  <c r="E5803" i="19"/>
  <c r="E5759" i="19"/>
  <c r="E5836" i="19"/>
  <c r="E5814" i="19"/>
  <c r="E5781" i="19"/>
  <c r="E5748" i="19"/>
  <c r="D5662" i="19"/>
  <c r="D5754" i="19"/>
  <c r="B5815" i="19"/>
  <c r="B5760" i="19"/>
  <c r="B5837" i="19"/>
  <c r="B5771" i="19"/>
  <c r="B5782" i="19"/>
  <c r="B5848" i="19"/>
  <c r="D5800" i="19"/>
  <c r="D5685" i="19"/>
  <c r="B5749" i="19"/>
  <c r="D5777" i="19"/>
  <c r="D5823" i="19"/>
  <c r="D5708" i="19"/>
  <c r="B5859" i="19"/>
  <c r="A5882" i="19"/>
  <c r="D5639" i="19"/>
  <c r="D5616" i="19"/>
  <c r="D5731" i="19"/>
  <c r="D5593" i="19"/>
  <c r="B5804" i="19"/>
  <c r="D5846" i="19"/>
  <c r="B5826" i="19"/>
  <c r="B5793" i="19"/>
  <c r="E5848" i="19" l="1"/>
  <c r="E5826" i="19"/>
  <c r="E5793" i="19"/>
  <c r="E5859" i="19"/>
  <c r="E5782" i="19"/>
  <c r="E5771" i="19"/>
  <c r="E5804" i="19"/>
  <c r="E5837" i="19"/>
  <c r="E5760" i="19"/>
  <c r="E5749" i="19"/>
  <c r="E5815" i="19"/>
  <c r="B5871" i="19"/>
  <c r="B5849" i="19"/>
  <c r="B5761" i="19"/>
  <c r="D5789" i="19"/>
  <c r="B5794" i="19"/>
  <c r="D5605" i="19"/>
  <c r="B5827" i="19"/>
  <c r="D5743" i="19"/>
  <c r="B5816" i="19"/>
  <c r="B5860" i="19"/>
  <c r="B5783" i="19"/>
  <c r="D5720" i="19"/>
  <c r="D5697" i="19"/>
  <c r="B5772" i="19"/>
  <c r="D5766" i="19"/>
  <c r="D5628" i="19"/>
  <c r="B5805" i="19"/>
  <c r="D5651" i="19"/>
  <c r="D5858" i="19"/>
  <c r="A5894" i="19"/>
  <c r="D5835" i="19"/>
  <c r="D5812" i="19"/>
  <c r="B5838" i="19"/>
  <c r="D5674" i="19"/>
  <c r="E5794" i="19" l="1"/>
  <c r="E5783" i="19"/>
  <c r="E5761" i="19"/>
  <c r="E5860" i="19"/>
  <c r="E5849" i="19"/>
  <c r="E5805" i="19"/>
  <c r="E5816" i="19"/>
  <c r="E5871" i="19"/>
  <c r="E5838" i="19"/>
  <c r="E5827" i="19"/>
  <c r="E5772" i="19"/>
  <c r="D5640" i="19"/>
  <c r="D5732" i="19"/>
  <c r="B5883" i="19"/>
  <c r="D5755" i="19"/>
  <c r="D5801" i="19"/>
  <c r="B5839" i="19"/>
  <c r="D5870" i="19"/>
  <c r="D5778" i="19"/>
  <c r="B5784" i="19"/>
  <c r="B5828" i="19"/>
  <c r="D5824" i="19"/>
  <c r="D5663" i="19"/>
  <c r="B5773" i="19"/>
  <c r="B5850" i="19"/>
  <c r="B5806" i="19"/>
  <c r="B5861" i="19"/>
  <c r="D5617" i="19"/>
  <c r="D5686" i="19"/>
  <c r="D5847" i="19"/>
  <c r="D5709" i="19"/>
  <c r="A5906" i="19"/>
  <c r="B5817" i="19"/>
  <c r="B5795" i="19"/>
  <c r="B5872" i="19"/>
  <c r="E5795" i="19" l="1"/>
  <c r="E5806" i="19"/>
  <c r="E5773" i="19"/>
  <c r="E5883" i="19"/>
  <c r="E5828" i="19"/>
  <c r="E5784" i="19"/>
  <c r="E5861" i="19"/>
  <c r="E5872" i="19"/>
  <c r="E5817" i="19"/>
  <c r="E5850" i="19"/>
  <c r="E5839" i="19"/>
  <c r="B5873" i="19"/>
  <c r="D5721" i="19"/>
  <c r="B5862" i="19"/>
  <c r="D5675" i="19"/>
  <c r="D5790" i="19"/>
  <c r="D5767" i="19"/>
  <c r="B5796" i="19"/>
  <c r="D5859" i="19"/>
  <c r="B5807" i="19"/>
  <c r="D5836" i="19"/>
  <c r="B5851" i="19"/>
  <c r="D5882" i="19"/>
  <c r="B5884" i="19"/>
  <c r="B5818" i="19"/>
  <c r="D5698" i="19"/>
  <c r="B5895" i="19"/>
  <c r="B5829" i="19"/>
  <c r="B5840" i="19"/>
  <c r="D5744" i="19"/>
  <c r="A5918" i="19"/>
  <c r="D5629" i="19"/>
  <c r="B5785" i="19"/>
  <c r="D5813" i="19"/>
  <c r="D5652" i="19"/>
  <c r="E5884" i="19" l="1"/>
  <c r="E5840" i="19"/>
  <c r="E5829" i="19"/>
  <c r="E5807" i="19"/>
  <c r="E5873" i="19"/>
  <c r="E5785" i="19"/>
  <c r="E5818" i="19"/>
  <c r="E5895" i="19"/>
  <c r="E5796" i="19"/>
  <c r="E5851" i="19"/>
  <c r="E5862" i="19"/>
  <c r="D5664" i="19"/>
  <c r="A5930" i="19"/>
  <c r="B5896" i="19"/>
  <c r="D5894" i="19"/>
  <c r="D5871" i="19"/>
  <c r="D5687" i="19"/>
  <c r="B5907" i="19"/>
  <c r="B5797" i="19"/>
  <c r="D5756" i="19"/>
  <c r="D5710" i="19"/>
  <c r="B5852" i="19"/>
  <c r="B5863" i="19"/>
  <c r="D5825" i="19"/>
  <c r="B5841" i="19"/>
  <c r="B5819" i="19"/>
  <c r="D5848" i="19"/>
  <c r="D5779" i="19"/>
  <c r="D5733" i="19"/>
  <c r="B5808" i="19"/>
  <c r="B5874" i="19"/>
  <c r="D5641" i="19"/>
  <c r="B5830" i="19"/>
  <c r="B5885" i="19"/>
  <c r="D5802" i="19"/>
  <c r="E5797" i="19" l="1"/>
  <c r="E5874" i="19"/>
  <c r="E5863" i="19"/>
  <c r="E5885" i="19"/>
  <c r="E5819" i="19"/>
  <c r="E5907" i="19"/>
  <c r="E5830" i="19"/>
  <c r="E5841" i="19"/>
  <c r="E5808" i="19"/>
  <c r="E5852" i="19"/>
  <c r="E5896" i="19"/>
  <c r="D5814" i="19"/>
  <c r="B5875" i="19"/>
  <c r="D5860" i="19"/>
  <c r="B5864" i="19"/>
  <c r="D5906" i="19"/>
  <c r="B5886" i="19"/>
  <c r="B5809" i="19"/>
  <c r="B5820" i="19"/>
  <c r="B5853" i="19"/>
  <c r="B5908" i="19"/>
  <c r="B5897" i="19"/>
  <c r="B5831" i="19"/>
  <c r="D5745" i="19"/>
  <c r="B5842" i="19"/>
  <c r="B5919" i="19"/>
  <c r="D5722" i="19"/>
  <c r="D5699" i="19"/>
  <c r="A5942" i="19"/>
  <c r="D5653" i="19"/>
  <c r="D5791" i="19"/>
  <c r="D5837" i="19"/>
  <c r="D5768" i="19"/>
  <c r="D5883" i="19"/>
  <c r="D5676" i="19"/>
  <c r="E5908" i="19" l="1"/>
  <c r="E5875" i="19"/>
  <c r="E5853" i="19"/>
  <c r="E5864" i="19"/>
  <c r="E5820" i="19"/>
  <c r="E5919" i="19"/>
  <c r="E5809" i="19"/>
  <c r="E5842" i="19"/>
  <c r="E5886" i="19"/>
  <c r="E5831" i="19"/>
  <c r="E5897" i="19"/>
  <c r="D5688" i="19"/>
  <c r="D5803" i="19"/>
  <c r="D5734" i="19"/>
  <c r="B5832" i="19"/>
  <c r="B5821" i="19"/>
  <c r="B5865" i="19"/>
  <c r="D5895" i="19"/>
  <c r="B5920" i="19"/>
  <c r="B5898" i="19"/>
  <c r="D5665" i="19"/>
  <c r="B5931" i="19"/>
  <c r="B5909" i="19"/>
  <c r="B5887" i="19"/>
  <c r="D5872" i="19"/>
  <c r="D5780" i="19"/>
  <c r="A5954" i="19"/>
  <c r="B5843" i="19"/>
  <c r="B5876" i="19"/>
  <c r="D5849" i="19"/>
  <c r="D5711" i="19"/>
  <c r="D5757" i="19"/>
  <c r="B5854" i="19"/>
  <c r="D5918" i="19"/>
  <c r="D5826" i="19"/>
  <c r="E5887" i="19" l="1"/>
  <c r="E5821" i="19"/>
  <c r="E5876" i="19"/>
  <c r="E5843" i="19"/>
  <c r="E5898" i="19"/>
  <c r="E5920" i="19"/>
  <c r="E5854" i="19"/>
  <c r="E5865" i="19"/>
  <c r="E5909" i="19"/>
  <c r="E5832" i="19"/>
  <c r="E5931" i="19"/>
  <c r="D5838" i="19"/>
  <c r="D5723" i="19"/>
  <c r="A5966" i="19"/>
  <c r="B5921" i="19"/>
  <c r="B5833" i="19"/>
  <c r="D5930" i="19"/>
  <c r="D5861" i="19"/>
  <c r="D5792" i="19"/>
  <c r="B5932" i="19"/>
  <c r="D5907" i="19"/>
  <c r="B5855" i="19"/>
  <c r="D5746" i="19"/>
  <c r="B5877" i="19"/>
  <c r="D5884" i="19"/>
  <c r="D5677" i="19"/>
  <c r="B5866" i="19"/>
  <c r="B5844" i="19"/>
  <c r="D5815" i="19"/>
  <c r="D5769" i="19"/>
  <c r="B5888" i="19"/>
  <c r="B5899" i="19"/>
  <c r="B5943" i="19"/>
  <c r="B5910" i="19"/>
  <c r="D5700" i="19"/>
  <c r="E5910" i="19" l="1"/>
  <c r="E5877" i="19"/>
  <c r="E5888" i="19"/>
  <c r="E5921" i="19"/>
  <c r="E5855" i="19"/>
  <c r="E5899" i="19"/>
  <c r="E5833" i="19"/>
  <c r="E5844" i="19"/>
  <c r="E5932" i="19"/>
  <c r="E5943" i="19"/>
  <c r="E5866" i="19"/>
  <c r="D5712" i="19"/>
  <c r="B5867" i="19"/>
  <c r="B5889" i="19"/>
  <c r="D5758" i="19"/>
  <c r="D5804" i="19"/>
  <c r="B5922" i="19"/>
  <c r="A5978" i="19"/>
  <c r="B5911" i="19"/>
  <c r="D5781" i="19"/>
  <c r="D5689" i="19"/>
  <c r="B5856" i="19"/>
  <c r="D5873" i="19"/>
  <c r="B5955" i="19"/>
  <c r="B5944" i="19"/>
  <c r="D5827" i="19"/>
  <c r="D5896" i="19"/>
  <c r="D5919" i="19"/>
  <c r="D5942" i="19"/>
  <c r="D5735" i="19"/>
  <c r="B5900" i="19"/>
  <c r="B5845" i="19"/>
  <c r="B5878" i="19"/>
  <c r="B5933" i="19"/>
  <c r="D5850" i="19"/>
  <c r="E5911" i="19" l="1"/>
  <c r="E5856" i="19"/>
  <c r="E5889" i="19"/>
  <c r="E5867" i="19"/>
  <c r="E5878" i="19"/>
  <c r="E5944" i="19"/>
  <c r="E5922" i="19"/>
  <c r="E5900" i="19"/>
  <c r="E5933" i="19"/>
  <c r="E5845" i="19"/>
  <c r="E5955" i="19"/>
  <c r="D5862" i="19"/>
  <c r="B5912" i="19"/>
  <c r="B5901" i="19"/>
  <c r="D5908" i="19"/>
  <c r="D5885" i="19"/>
  <c r="D5770" i="19"/>
  <c r="B5857" i="19"/>
  <c r="A5990" i="19"/>
  <c r="B5934" i="19"/>
  <c r="D5747" i="19"/>
  <c r="D5839" i="19"/>
  <c r="B5967" i="19"/>
  <c r="B5890" i="19"/>
  <c r="B5945" i="19"/>
  <c r="B5879" i="19"/>
  <c r="D5954" i="19"/>
  <c r="D5701" i="19"/>
  <c r="B5923" i="19"/>
  <c r="B5868" i="19"/>
  <c r="D5931" i="19"/>
  <c r="B5956" i="19"/>
  <c r="D5793" i="19"/>
  <c r="D5816" i="19"/>
  <c r="D5724" i="19"/>
  <c r="E5923" i="19" l="1"/>
  <c r="E5912" i="19"/>
  <c r="E5934" i="19"/>
  <c r="E5956" i="19"/>
  <c r="E5890" i="19"/>
  <c r="E5879" i="19"/>
  <c r="E5857" i="19"/>
  <c r="E5945" i="19"/>
  <c r="E5967" i="19"/>
  <c r="E5868" i="19"/>
  <c r="E5901" i="19"/>
  <c r="A6002" i="19"/>
  <c r="D5943" i="19"/>
  <c r="D5966" i="19"/>
  <c r="B5968" i="19"/>
  <c r="B5979" i="19"/>
  <c r="D5920" i="19"/>
  <c r="D5828" i="19"/>
  <c r="B5869" i="19"/>
  <c r="D5736" i="19"/>
  <c r="B5880" i="19"/>
  <c r="D5851" i="19"/>
  <c r="B5902" i="19"/>
  <c r="D5805" i="19"/>
  <c r="B5913" i="19"/>
  <c r="B5957" i="19"/>
  <c r="B5924" i="19"/>
  <c r="B5946" i="19"/>
  <c r="D5759" i="19"/>
  <c r="D5782" i="19"/>
  <c r="D5713" i="19"/>
  <c r="B5891" i="19"/>
  <c r="B5935" i="19"/>
  <c r="D5897" i="19"/>
  <c r="D5874" i="19"/>
  <c r="E5924" i="19" l="1"/>
  <c r="E5869" i="19"/>
  <c r="E5935" i="19"/>
  <c r="E5913" i="19"/>
  <c r="E5880" i="19"/>
  <c r="E5946" i="19"/>
  <c r="E5891" i="19"/>
  <c r="E5968" i="19"/>
  <c r="E5957" i="19"/>
  <c r="E5979" i="19"/>
  <c r="E5902" i="19"/>
  <c r="D5886" i="19"/>
  <c r="D5725" i="19"/>
  <c r="B5925" i="19"/>
  <c r="B5903" i="19"/>
  <c r="B5969" i="19"/>
  <c r="B5914" i="19"/>
  <c r="D5863" i="19"/>
  <c r="D5840" i="19"/>
  <c r="D5978" i="19"/>
  <c r="B5936" i="19"/>
  <c r="D5771" i="19"/>
  <c r="D5909" i="19"/>
  <c r="D5794" i="19"/>
  <c r="B5958" i="19"/>
  <c r="B5947" i="19"/>
  <c r="B5881" i="19"/>
  <c r="D5932" i="19"/>
  <c r="D5955" i="19"/>
  <c r="B5892" i="19"/>
  <c r="D5817" i="19"/>
  <c r="A6014" i="19"/>
  <c r="D5748" i="19"/>
  <c r="B5980" i="19"/>
  <c r="B5991" i="19"/>
  <c r="E5936" i="19" l="1"/>
  <c r="E5881" i="19"/>
  <c r="E5980" i="19"/>
  <c r="E5947" i="19"/>
  <c r="E5958" i="19"/>
  <c r="E5914" i="19"/>
  <c r="E5969" i="19"/>
  <c r="E5991" i="19"/>
  <c r="E5903" i="19"/>
  <c r="E5892" i="19"/>
  <c r="E5925" i="19"/>
  <c r="D5829" i="19"/>
  <c r="D5921" i="19"/>
  <c r="D5852" i="19"/>
  <c r="B5904" i="19"/>
  <c r="B5981" i="19"/>
  <c r="B5893" i="19"/>
  <c r="B5948" i="19"/>
  <c r="D5783" i="19"/>
  <c r="D5875" i="19"/>
  <c r="B5915" i="19"/>
  <c r="B5926" i="19"/>
  <c r="D5760" i="19"/>
  <c r="D5967" i="19"/>
  <c r="B5959" i="19"/>
  <c r="B5937" i="19"/>
  <c r="B6003" i="19"/>
  <c r="D5737" i="19"/>
  <c r="A6026" i="19"/>
  <c r="D5944" i="19"/>
  <c r="D5806" i="19"/>
  <c r="D5990" i="19"/>
  <c r="B5970" i="19"/>
  <c r="B5992" i="19"/>
  <c r="D5898" i="19"/>
  <c r="E5992" i="19" l="1"/>
  <c r="E5948" i="19"/>
  <c r="E5915" i="19"/>
  <c r="E6003" i="19"/>
  <c r="E5937" i="19"/>
  <c r="E5981" i="19"/>
  <c r="E5970" i="19"/>
  <c r="E5959" i="19"/>
  <c r="E5893" i="19"/>
  <c r="E5904" i="19"/>
  <c r="E5926" i="19"/>
  <c r="D5910" i="19"/>
  <c r="D5818" i="19"/>
  <c r="D5772" i="19"/>
  <c r="D5795" i="19"/>
  <c r="B5905" i="19"/>
  <c r="B5949" i="19"/>
  <c r="B5993" i="19"/>
  <c r="D5956" i="19"/>
  <c r="B5938" i="19"/>
  <c r="B5927" i="19"/>
  <c r="D5864" i="19"/>
  <c r="B5971" i="19"/>
  <c r="B6015" i="19"/>
  <c r="B5916" i="19"/>
  <c r="A6038" i="19"/>
  <c r="B5960" i="19"/>
  <c r="D5933" i="19"/>
  <c r="D6002" i="19"/>
  <c r="D5749" i="19"/>
  <c r="D5979" i="19"/>
  <c r="D5887" i="19"/>
  <c r="B5982" i="19"/>
  <c r="B6004" i="19"/>
  <c r="D5841" i="19"/>
  <c r="E5916" i="19" l="1"/>
  <c r="E5927" i="19"/>
  <c r="E5938" i="19"/>
  <c r="E5960" i="19"/>
  <c r="E5993" i="19"/>
  <c r="E6004" i="19"/>
  <c r="E5949" i="19"/>
  <c r="E6015" i="19"/>
  <c r="E5905" i="19"/>
  <c r="E5982" i="19"/>
  <c r="E5971" i="19"/>
  <c r="D5853" i="19"/>
  <c r="B5961" i="19"/>
  <c r="B5972" i="19"/>
  <c r="D5968" i="19"/>
  <c r="D5807" i="19"/>
  <c r="D5991" i="19"/>
  <c r="B6027" i="19"/>
  <c r="B5994" i="19"/>
  <c r="B6005" i="19"/>
  <c r="A6050" i="19"/>
  <c r="D5876" i="19"/>
  <c r="D5784" i="19"/>
  <c r="D5761" i="19"/>
  <c r="B5983" i="19"/>
  <c r="D6014" i="19"/>
  <c r="B5917" i="19"/>
  <c r="B5928" i="19"/>
  <c r="B5950" i="19"/>
  <c r="D5830" i="19"/>
  <c r="D5899" i="19"/>
  <c r="D5945" i="19"/>
  <c r="B6016" i="19"/>
  <c r="B5939" i="19"/>
  <c r="D5922" i="19"/>
  <c r="E5939" i="19" l="1"/>
  <c r="E6027" i="19"/>
  <c r="E5961" i="19"/>
  <c r="E5917" i="19"/>
  <c r="E6016" i="19"/>
  <c r="E5983" i="19"/>
  <c r="E5950" i="19"/>
  <c r="E5928" i="19"/>
  <c r="E6005" i="19"/>
  <c r="E5994" i="19"/>
  <c r="E5972" i="19"/>
  <c r="D5934" i="19"/>
  <c r="D5911" i="19"/>
  <c r="D5796" i="19"/>
  <c r="B5995" i="19"/>
  <c r="D5980" i="19"/>
  <c r="B5940" i="19"/>
  <c r="D5842" i="19"/>
  <c r="D6026" i="19"/>
  <c r="D5888" i="19"/>
  <c r="B6028" i="19"/>
  <c r="B5973" i="19"/>
  <c r="B5951" i="19"/>
  <c r="B6039" i="19"/>
  <c r="B6017" i="19"/>
  <c r="B5984" i="19"/>
  <c r="A6062" i="19"/>
  <c r="D6003" i="19"/>
  <c r="B5962" i="19"/>
  <c r="D5957" i="19"/>
  <c r="B5929" i="19"/>
  <c r="D5773" i="19"/>
  <c r="B6006" i="19"/>
  <c r="D5819" i="19"/>
  <c r="D5865" i="19"/>
  <c r="E5929" i="19" l="1"/>
  <c r="E5951" i="19"/>
  <c r="E5995" i="19"/>
  <c r="E5973" i="19"/>
  <c r="E5962" i="19"/>
  <c r="E6028" i="19"/>
  <c r="E6006" i="19"/>
  <c r="E6017" i="19"/>
  <c r="E5940" i="19"/>
  <c r="E6039" i="19"/>
  <c r="E5984" i="19"/>
  <c r="D5877" i="19"/>
  <c r="A6074" i="19"/>
  <c r="D6038" i="19"/>
  <c r="B5985" i="19"/>
  <c r="D5831" i="19"/>
  <c r="D5969" i="19"/>
  <c r="B5974" i="19"/>
  <c r="D5854" i="19"/>
  <c r="D5808" i="19"/>
  <c r="B6018" i="19"/>
  <c r="B6007" i="19"/>
  <c r="B5963" i="19"/>
  <c r="B6029" i="19"/>
  <c r="B5941" i="19"/>
  <c r="D5923" i="19"/>
  <c r="D5785" i="19"/>
  <c r="D6015" i="19"/>
  <c r="B6040" i="19"/>
  <c r="D5900" i="19"/>
  <c r="D5992" i="19"/>
  <c r="D5946" i="19"/>
  <c r="B6051" i="19"/>
  <c r="B5952" i="19"/>
  <c r="B5996" i="19"/>
  <c r="E5996" i="19" l="1"/>
  <c r="E6029" i="19"/>
  <c r="E5963" i="19"/>
  <c r="E6040" i="19"/>
  <c r="E6018" i="19"/>
  <c r="E6051" i="19"/>
  <c r="E5941" i="19"/>
  <c r="E5952" i="19"/>
  <c r="E5974" i="19"/>
  <c r="E5985" i="19"/>
  <c r="E6007" i="19"/>
  <c r="B5997" i="19"/>
  <c r="D6004" i="19"/>
  <c r="D5797" i="19"/>
  <c r="B5964" i="19"/>
  <c r="D5866" i="19"/>
  <c r="B5986" i="19"/>
  <c r="B5953" i="19"/>
  <c r="D5912" i="19"/>
  <c r="D5935" i="19"/>
  <c r="B6008" i="19"/>
  <c r="B5975" i="19"/>
  <c r="D6050" i="19"/>
  <c r="B6041" i="19"/>
  <c r="B6063" i="19"/>
  <c r="B6052" i="19"/>
  <c r="B6019" i="19"/>
  <c r="D5981" i="19"/>
  <c r="A6086" i="19"/>
  <c r="D5958" i="19"/>
  <c r="D6027" i="19"/>
  <c r="B6030" i="19"/>
  <c r="D5820" i="19"/>
  <c r="D5843" i="19"/>
  <c r="D5889" i="19"/>
  <c r="E6019" i="19" l="1"/>
  <c r="E6052" i="19"/>
  <c r="E5953" i="19"/>
  <c r="E6063" i="19"/>
  <c r="E5986" i="19"/>
  <c r="E6030" i="19"/>
  <c r="E5964" i="19"/>
  <c r="E6008" i="19"/>
  <c r="E5997" i="19"/>
  <c r="E6041" i="19"/>
  <c r="E5975" i="19"/>
  <c r="D6039" i="19"/>
  <c r="B5965" i="19"/>
  <c r="D5901" i="19"/>
  <c r="B6020" i="19"/>
  <c r="D6062" i="19"/>
  <c r="D5924" i="19"/>
  <c r="D5855" i="19"/>
  <c r="D5970" i="19"/>
  <c r="B6075" i="19"/>
  <c r="B6053" i="19"/>
  <c r="B5976" i="19"/>
  <c r="D5809" i="19"/>
  <c r="D5832" i="19"/>
  <c r="A6098" i="19"/>
  <c r="B6064" i="19"/>
  <c r="B6009" i="19"/>
  <c r="B5987" i="19"/>
  <c r="D6016" i="19"/>
  <c r="B6031" i="19"/>
  <c r="D5993" i="19"/>
  <c r="B5998" i="19"/>
  <c r="B6042" i="19"/>
  <c r="D5947" i="19"/>
  <c r="D5878" i="19"/>
  <c r="E6053" i="19" l="1"/>
  <c r="E5965" i="19"/>
  <c r="E5987" i="19"/>
  <c r="E6075" i="19"/>
  <c r="E6064" i="19"/>
  <c r="E6042" i="19"/>
  <c r="E6020" i="19"/>
  <c r="E6009" i="19"/>
  <c r="E5998" i="19"/>
  <c r="E6031" i="19"/>
  <c r="E5976" i="19"/>
  <c r="D5890" i="19"/>
  <c r="D6005" i="19"/>
  <c r="B6010" i="19"/>
  <c r="D5821" i="19"/>
  <c r="B6065" i="19"/>
  <c r="D5982" i="19"/>
  <c r="B6021" i="19"/>
  <c r="D5959" i="19"/>
  <c r="B6032" i="19"/>
  <c r="B6043" i="19"/>
  <c r="B6087" i="19"/>
  <c r="B5977" i="19"/>
  <c r="D5867" i="19"/>
  <c r="D5913" i="19"/>
  <c r="D6028" i="19"/>
  <c r="A6110" i="19"/>
  <c r="B5999" i="19"/>
  <c r="B6054" i="19"/>
  <c r="D5936" i="19"/>
  <c r="B5988" i="19"/>
  <c r="D5844" i="19"/>
  <c r="B6076" i="19"/>
  <c r="D6074" i="19"/>
  <c r="D6051" i="19"/>
  <c r="E6054" i="19" l="1"/>
  <c r="E6043" i="19"/>
  <c r="E5999" i="19"/>
  <c r="E6032" i="19"/>
  <c r="E6065" i="19"/>
  <c r="E6021" i="19"/>
  <c r="E6076" i="19"/>
  <c r="E5988" i="19"/>
  <c r="E5977" i="19"/>
  <c r="E6087" i="19"/>
  <c r="E6010" i="19"/>
  <c r="D6063" i="19"/>
  <c r="A6122" i="19"/>
  <c r="D5971" i="19"/>
  <c r="D5833" i="19"/>
  <c r="B5989" i="19"/>
  <c r="B6088" i="19"/>
  <c r="D6086" i="19"/>
  <c r="D5948" i="19"/>
  <c r="D6040" i="19"/>
  <c r="B6022" i="19"/>
  <c r="B6011" i="19"/>
  <c r="B6077" i="19"/>
  <c r="B6055" i="19"/>
  <c r="D5925" i="19"/>
  <c r="B6044" i="19"/>
  <c r="D5994" i="19"/>
  <c r="D6017" i="19"/>
  <c r="D5856" i="19"/>
  <c r="B6000" i="19"/>
  <c r="B6066" i="19"/>
  <c r="B6099" i="19"/>
  <c r="D5879" i="19"/>
  <c r="B6033" i="19"/>
  <c r="D5902" i="19"/>
  <c r="E6055" i="19" l="1"/>
  <c r="E5989" i="19"/>
  <c r="E6022" i="19"/>
  <c r="E6099" i="19"/>
  <c r="E6066" i="19"/>
  <c r="E6033" i="19"/>
  <c r="E6044" i="19"/>
  <c r="E6088" i="19"/>
  <c r="E6077" i="19"/>
  <c r="E6000" i="19"/>
  <c r="E6011" i="19"/>
  <c r="D5914" i="19"/>
  <c r="D6006" i="19"/>
  <c r="B6078" i="19"/>
  <c r="D5960" i="19"/>
  <c r="D5845" i="19"/>
  <c r="B6045" i="19"/>
  <c r="B6012" i="19"/>
  <c r="B6034" i="19"/>
  <c r="B6001" i="19"/>
  <c r="D6098" i="19"/>
  <c r="D5983" i="19"/>
  <c r="D5891" i="19"/>
  <c r="D5868" i="19"/>
  <c r="D5937" i="19"/>
  <c r="B6023" i="19"/>
  <c r="B6089" i="19"/>
  <c r="B6111" i="19"/>
  <c r="B6100" i="19"/>
  <c r="B6123" i="19"/>
  <c r="B6124" i="19" s="1"/>
  <c r="B6125" i="19" s="1"/>
  <c r="B6126" i="19" s="1"/>
  <c r="B6127" i="19" s="1"/>
  <c r="B6128" i="19" s="1"/>
  <c r="B6129" i="19" s="1"/>
  <c r="B6130" i="19" s="1"/>
  <c r="B6131" i="19" s="1"/>
  <c r="B6132" i="19" s="1"/>
  <c r="B6133" i="19" s="1"/>
  <c r="A6134" i="19"/>
  <c r="D6029" i="19"/>
  <c r="B6056" i="19"/>
  <c r="D6052" i="19"/>
  <c r="B6067" i="19"/>
  <c r="D6075" i="19"/>
  <c r="E6012" i="19" l="1"/>
  <c r="E6056" i="19"/>
  <c r="E6045" i="19"/>
  <c r="E6067" i="19"/>
  <c r="E6089" i="19"/>
  <c r="E6034" i="19"/>
  <c r="E6100" i="19"/>
  <c r="E6111" i="19"/>
  <c r="E6001" i="19"/>
  <c r="E6023" i="19"/>
  <c r="E6078" i="19"/>
  <c r="B6090" i="19"/>
  <c r="B6068" i="19"/>
  <c r="D6041" i="19"/>
  <c r="D5903" i="19"/>
  <c r="B6035" i="19"/>
  <c r="D5972" i="19"/>
  <c r="B6135" i="19"/>
  <c r="B6136" i="19" s="1"/>
  <c r="B6137" i="19" s="1"/>
  <c r="B6138" i="19" s="1"/>
  <c r="B6139" i="19" s="1"/>
  <c r="B6140" i="19" s="1"/>
  <c r="B6141" i="19" s="1"/>
  <c r="B6142" i="19" s="1"/>
  <c r="B6143" i="19" s="1"/>
  <c r="B6144" i="19" s="1"/>
  <c r="B6145" i="19" s="1"/>
  <c r="A6146" i="19"/>
  <c r="B6024" i="19"/>
  <c r="D5995" i="19"/>
  <c r="B6013" i="19"/>
  <c r="B6079" i="19"/>
  <c r="D6064" i="19"/>
  <c r="B6101" i="19"/>
  <c r="D5949" i="19"/>
  <c r="D6110" i="19"/>
  <c r="B6046" i="19"/>
  <c r="D6018" i="19"/>
  <c r="D6087" i="19"/>
  <c r="B6057" i="19"/>
  <c r="B6112" i="19"/>
  <c r="D5880" i="19"/>
  <c r="D5857" i="19"/>
  <c r="D5926" i="19"/>
  <c r="E6057" i="19" l="1"/>
  <c r="E6068" i="19"/>
  <c r="E6046" i="19"/>
  <c r="E6024" i="19"/>
  <c r="E6090" i="19"/>
  <c r="E6112" i="19"/>
  <c r="E6035" i="19"/>
  <c r="E6079" i="19"/>
  <c r="E6101" i="19"/>
  <c r="E6013" i="19"/>
  <c r="B6047" i="19"/>
  <c r="D6076" i="19"/>
  <c r="B6025" i="19"/>
  <c r="D5915" i="19"/>
  <c r="B6058" i="19"/>
  <c r="A6158" i="19"/>
  <c r="B6147" i="19"/>
  <c r="B6148" i="19" s="1"/>
  <c r="B6149" i="19" s="1"/>
  <c r="B6150" i="19" s="1"/>
  <c r="B6151" i="19" s="1"/>
  <c r="B6152" i="19" s="1"/>
  <c r="B6153" i="19" s="1"/>
  <c r="B6154" i="19" s="1"/>
  <c r="B6155" i="19" s="1"/>
  <c r="B6156" i="19" s="1"/>
  <c r="B6157" i="19" s="1"/>
  <c r="B6080" i="19"/>
  <c r="D6053" i="19"/>
  <c r="D5869" i="19"/>
  <c r="D6099" i="19"/>
  <c r="B6069" i="19"/>
  <c r="D5961" i="19"/>
  <c r="D5984" i="19"/>
  <c r="D5938" i="19"/>
  <c r="D5892" i="19"/>
  <c r="B6113" i="19"/>
  <c r="D6030" i="19"/>
  <c r="B6102" i="19"/>
  <c r="D6007" i="19"/>
  <c r="B6036" i="19"/>
  <c r="B6091" i="19"/>
  <c r="E6091" i="19" l="1"/>
  <c r="E6036" i="19"/>
  <c r="E6058" i="19"/>
  <c r="E6069" i="19"/>
  <c r="E6102" i="19"/>
  <c r="E6025" i="19"/>
  <c r="E6113" i="19"/>
  <c r="E6047" i="19"/>
  <c r="E6080" i="19"/>
  <c r="B6037" i="19"/>
  <c r="D5973" i="19"/>
  <c r="D6065" i="19"/>
  <c r="D5927" i="19"/>
  <c r="D6019" i="19"/>
  <c r="D5904" i="19"/>
  <c r="B6070" i="19"/>
  <c r="B6081" i="19"/>
  <c r="B6103" i="19"/>
  <c r="D5950" i="19"/>
  <c r="D6111" i="19"/>
  <c r="B6159" i="19"/>
  <c r="B6160" i="19" s="1"/>
  <c r="B6161" i="19" s="1"/>
  <c r="B6162" i="19" s="1"/>
  <c r="B6163" i="19" s="1"/>
  <c r="B6164" i="19" s="1"/>
  <c r="B6165" i="19" s="1"/>
  <c r="B6166" i="19" s="1"/>
  <c r="B6167" i="19" s="1"/>
  <c r="B6168" i="19" s="1"/>
  <c r="B6169" i="19" s="1"/>
  <c r="A6170" i="19"/>
  <c r="D6088" i="19"/>
  <c r="B6092" i="19"/>
  <c r="D6042" i="19"/>
  <c r="D5996" i="19"/>
  <c r="B6114" i="19"/>
  <c r="D5881" i="19"/>
  <c r="B6059" i="19"/>
  <c r="B6048" i="19"/>
  <c r="E6059" i="19" l="1"/>
  <c r="E6092" i="19"/>
  <c r="E6070" i="19"/>
  <c r="E6048" i="19"/>
  <c r="E6103" i="19"/>
  <c r="E6037" i="19"/>
  <c r="E6081" i="19"/>
  <c r="E6114" i="19"/>
  <c r="B6082" i="19"/>
  <c r="D5939" i="19"/>
  <c r="B6060" i="19"/>
  <c r="D6054" i="19"/>
  <c r="B6071" i="19"/>
  <c r="D6077" i="19"/>
  <c r="D5893" i="19"/>
  <c r="B6093" i="19"/>
  <c r="D5962" i="19"/>
  <c r="B6115" i="19"/>
  <c r="B6104" i="19"/>
  <c r="D5916" i="19"/>
  <c r="D5985" i="19"/>
  <c r="D6008" i="19"/>
  <c r="D6100" i="19"/>
  <c r="B6049" i="19"/>
  <c r="A6182" i="19"/>
  <c r="B6171" i="19"/>
  <c r="B6172" i="19" s="1"/>
  <c r="B6173" i="19" s="1"/>
  <c r="B6174" i="19" s="1"/>
  <c r="B6175" i="19" s="1"/>
  <c r="B6176" i="19" s="1"/>
  <c r="B6177" i="19" s="1"/>
  <c r="B6178" i="19" s="1"/>
  <c r="B6179" i="19" s="1"/>
  <c r="B6180" i="19" s="1"/>
  <c r="B6181" i="19" s="1"/>
  <c r="D6031" i="19"/>
  <c r="E6104" i="19" l="1"/>
  <c r="E6115" i="19"/>
  <c r="E6049" i="19"/>
  <c r="E6093" i="19"/>
  <c r="E6071" i="19"/>
  <c r="E6060" i="19"/>
  <c r="E6082" i="19"/>
  <c r="B6094" i="19"/>
  <c r="D5928" i="19"/>
  <c r="D6066" i="19"/>
  <c r="D6112" i="19"/>
  <c r="B6105" i="19"/>
  <c r="D5905" i="19"/>
  <c r="B6061" i="19"/>
  <c r="B6116" i="19"/>
  <c r="D6043" i="19"/>
  <c r="D6020" i="19"/>
  <c r="D6089" i="19"/>
  <c r="D5951" i="19"/>
  <c r="B6072" i="19"/>
  <c r="A6194" i="19"/>
  <c r="B6183" i="19"/>
  <c r="B6184" i="19" s="1"/>
  <c r="B6185" i="19" s="1"/>
  <c r="B6186" i="19" s="1"/>
  <c r="B6187" i="19" s="1"/>
  <c r="B6188" i="19" s="1"/>
  <c r="B6189" i="19" s="1"/>
  <c r="B6190" i="19" s="1"/>
  <c r="B6191" i="19" s="1"/>
  <c r="B6192" i="19" s="1"/>
  <c r="B6193" i="19" s="1"/>
  <c r="D5997" i="19"/>
  <c r="D5974" i="19"/>
  <c r="B6083" i="19"/>
  <c r="E6072" i="19" l="1"/>
  <c r="E6105" i="19"/>
  <c r="E6083" i="19"/>
  <c r="E6094" i="19"/>
  <c r="E6116" i="19"/>
  <c r="E6061" i="19"/>
  <c r="D5986" i="19"/>
  <c r="D5963" i="19"/>
  <c r="D6009" i="19"/>
  <c r="D6101" i="19"/>
  <c r="D6078" i="19"/>
  <c r="B6195" i="19"/>
  <c r="B6196" i="19" s="1"/>
  <c r="B6197" i="19" s="1"/>
  <c r="B6198" i="19" s="1"/>
  <c r="B6199" i="19" s="1"/>
  <c r="B6200" i="19" s="1"/>
  <c r="B6201" i="19" s="1"/>
  <c r="B6202" i="19" s="1"/>
  <c r="B6203" i="19" s="1"/>
  <c r="B6204" i="19" s="1"/>
  <c r="B6205" i="19" s="1"/>
  <c r="A6206" i="19"/>
  <c r="D6032" i="19"/>
  <c r="D5917" i="19"/>
  <c r="D5940" i="19"/>
  <c r="B6073" i="19"/>
  <c r="B6084" i="19"/>
  <c r="D6055" i="19"/>
  <c r="B6106" i="19"/>
  <c r="B6117" i="19"/>
  <c r="B6095" i="19"/>
  <c r="E6117" i="19" l="1"/>
  <c r="E6084" i="19"/>
  <c r="E6073" i="19"/>
  <c r="E6095" i="19"/>
  <c r="E6106" i="19"/>
  <c r="D5929" i="19"/>
  <c r="B6096" i="19"/>
  <c r="D6113" i="19"/>
  <c r="B6085" i="19"/>
  <c r="D6044" i="19"/>
  <c r="B6118" i="19"/>
  <c r="A6218" i="19"/>
  <c r="B6207" i="19"/>
  <c r="B6208" i="19" s="1"/>
  <c r="B6209" i="19" s="1"/>
  <c r="B6210" i="19" s="1"/>
  <c r="B6211" i="19" s="1"/>
  <c r="B6212" i="19" s="1"/>
  <c r="B6213" i="19" s="1"/>
  <c r="B6214" i="19" s="1"/>
  <c r="B6215" i="19" s="1"/>
  <c r="B6216" i="19" s="1"/>
  <c r="B6217" i="19" s="1"/>
  <c r="D6021" i="19"/>
  <c r="D6067" i="19"/>
  <c r="D5975" i="19"/>
  <c r="B6107" i="19"/>
  <c r="D5952" i="19"/>
  <c r="D6090" i="19"/>
  <c r="D5998" i="19"/>
  <c r="E6118" i="19" l="1"/>
  <c r="E6107" i="19"/>
  <c r="E6085" i="19"/>
  <c r="E6096" i="19"/>
  <c r="D5964" i="19"/>
  <c r="D6033" i="19"/>
  <c r="B6108" i="19"/>
  <c r="B6219" i="19"/>
  <c r="B6220" i="19" s="1"/>
  <c r="B6221" i="19" s="1"/>
  <c r="B6222" i="19" s="1"/>
  <c r="B6223" i="19" s="1"/>
  <c r="B6224" i="19" s="1"/>
  <c r="B6225" i="19" s="1"/>
  <c r="B6226" i="19" s="1"/>
  <c r="B6227" i="19" s="1"/>
  <c r="B6228" i="19" s="1"/>
  <c r="B6229" i="19" s="1"/>
  <c r="A6230" i="19"/>
  <c r="D6010" i="19"/>
  <c r="D5987" i="19"/>
  <c r="B6119" i="19"/>
  <c r="B6097" i="19"/>
  <c r="D6102" i="19"/>
  <c r="D6079" i="19"/>
  <c r="D6056" i="19"/>
  <c r="D5941" i="19"/>
  <c r="E6119" i="19" l="1"/>
  <c r="E6108" i="19"/>
  <c r="E6097" i="19"/>
  <c r="B6120" i="19"/>
  <c r="D6068" i="19"/>
  <c r="B6109" i="19"/>
  <c r="D5999" i="19"/>
  <c r="D6045" i="19"/>
  <c r="D6091" i="19"/>
  <c r="D6114" i="19"/>
  <c r="D6022" i="19"/>
  <c r="D5953" i="19"/>
  <c r="B6231" i="19"/>
  <c r="B6232" i="19" s="1"/>
  <c r="B6233" i="19" s="1"/>
  <c r="B6234" i="19" s="1"/>
  <c r="B6235" i="19" s="1"/>
  <c r="B6236" i="19" s="1"/>
  <c r="B6237" i="19" s="1"/>
  <c r="B6238" i="19" s="1"/>
  <c r="B6239" i="19" s="1"/>
  <c r="B6240" i="19" s="1"/>
  <c r="B6241" i="19" s="1"/>
  <c r="A6242" i="19"/>
  <c r="D5976" i="19"/>
  <c r="E6120" i="19" l="1"/>
  <c r="E6109" i="19"/>
  <c r="D6034" i="19"/>
  <c r="D6011" i="19"/>
  <c r="D5988" i="19"/>
  <c r="D6103" i="19"/>
  <c r="D6080" i="19"/>
  <c r="A6254" i="19"/>
  <c r="B6243" i="19"/>
  <c r="B6244" i="19" s="1"/>
  <c r="B6245" i="19" s="1"/>
  <c r="B6246" i="19" s="1"/>
  <c r="B6247" i="19" s="1"/>
  <c r="B6248" i="19" s="1"/>
  <c r="B6249" i="19" s="1"/>
  <c r="B6250" i="19" s="1"/>
  <c r="B6251" i="19" s="1"/>
  <c r="B6252" i="19" s="1"/>
  <c r="B6253" i="19" s="1"/>
  <c r="B6121" i="19"/>
  <c r="D5965" i="19"/>
  <c r="D6057" i="19"/>
  <c r="E6121" i="19" l="1"/>
  <c r="D6115" i="19"/>
  <c r="A6266" i="19"/>
  <c r="B6255" i="19"/>
  <c r="B6256" i="19" s="1"/>
  <c r="B6257" i="19" s="1"/>
  <c r="B6258" i="19" s="1"/>
  <c r="B6259" i="19" s="1"/>
  <c r="B6260" i="19" s="1"/>
  <c r="B6261" i="19" s="1"/>
  <c r="B6262" i="19" s="1"/>
  <c r="B6263" i="19" s="1"/>
  <c r="B6264" i="19" s="1"/>
  <c r="B6265" i="19" s="1"/>
  <c r="D5977" i="19"/>
  <c r="D6000" i="19"/>
  <c r="D6023" i="19"/>
  <c r="D6069" i="19"/>
  <c r="D6092" i="19"/>
  <c r="D6046" i="19"/>
  <c r="D6058" i="19" l="1"/>
  <c r="D6012" i="19"/>
  <c r="D5989" i="19"/>
  <c r="D6104" i="19"/>
  <c r="A6278" i="19"/>
  <c r="B6267" i="19"/>
  <c r="B6268" i="19" s="1"/>
  <c r="B6269" i="19" s="1"/>
  <c r="B6270" i="19" s="1"/>
  <c r="B6271" i="19" s="1"/>
  <c r="B6272" i="19" s="1"/>
  <c r="B6273" i="19" s="1"/>
  <c r="B6274" i="19" s="1"/>
  <c r="B6275" i="19" s="1"/>
  <c r="B6276" i="19" s="1"/>
  <c r="B6277" i="19" s="1"/>
  <c r="D6081" i="19"/>
  <c r="D6035" i="19"/>
  <c r="D6116" i="19" l="1"/>
  <c r="D6047" i="19"/>
  <c r="D6001" i="19"/>
  <c r="D6093" i="19"/>
  <c r="D6024" i="19"/>
  <c r="A6290" i="19"/>
  <c r="B6279" i="19"/>
  <c r="B6280" i="19" s="1"/>
  <c r="B6281" i="19" s="1"/>
  <c r="B6282" i="19" s="1"/>
  <c r="B6283" i="19" s="1"/>
  <c r="B6284" i="19" s="1"/>
  <c r="B6285" i="19" s="1"/>
  <c r="B6286" i="19" s="1"/>
  <c r="B6287" i="19" s="1"/>
  <c r="B6288" i="19" s="1"/>
  <c r="B6289" i="19" s="1"/>
  <c r="D6070" i="19"/>
  <c r="D6105" i="19" l="1"/>
  <c r="D6082" i="19"/>
  <c r="D6013" i="19"/>
  <c r="B6291" i="19"/>
  <c r="B6292" i="19" s="1"/>
  <c r="B6293" i="19" s="1"/>
  <c r="B6294" i="19" s="1"/>
  <c r="B6295" i="19" s="1"/>
  <c r="B6296" i="19" s="1"/>
  <c r="B6297" i="19" s="1"/>
  <c r="B6298" i="19" s="1"/>
  <c r="B6299" i="19" s="1"/>
  <c r="B6300" i="19" s="1"/>
  <c r="B6301" i="19" s="1"/>
  <c r="A6302" i="19"/>
  <c r="D6059" i="19"/>
  <c r="D6036" i="19"/>
  <c r="D6025" i="19" l="1"/>
  <c r="D6048" i="19"/>
  <c r="D6094" i="19"/>
  <c r="A6314" i="19"/>
  <c r="B6303" i="19"/>
  <c r="B6304" i="19" s="1"/>
  <c r="B6305" i="19" s="1"/>
  <c r="B6306" i="19" s="1"/>
  <c r="B6307" i="19" s="1"/>
  <c r="B6308" i="19" s="1"/>
  <c r="B6309" i="19" s="1"/>
  <c r="B6310" i="19" s="1"/>
  <c r="B6311" i="19" s="1"/>
  <c r="B6312" i="19" s="1"/>
  <c r="B6313" i="19" s="1"/>
  <c r="D6071" i="19"/>
  <c r="D6117" i="19"/>
  <c r="B6315" i="19" l="1"/>
  <c r="B6316" i="19" s="1"/>
  <c r="B6317" i="19" s="1"/>
  <c r="B6318" i="19" s="1"/>
  <c r="B6319" i="19" s="1"/>
  <c r="B6320" i="19" s="1"/>
  <c r="B6321" i="19" s="1"/>
  <c r="B6322" i="19" s="1"/>
  <c r="B6323" i="19" s="1"/>
  <c r="B6324" i="19" s="1"/>
  <c r="B6325" i="19" s="1"/>
  <c r="A6326" i="19"/>
  <c r="D6106" i="19"/>
  <c r="D6060" i="19"/>
  <c r="D6083" i="19"/>
  <c r="D6037" i="19"/>
  <c r="D6095" i="19" l="1"/>
  <c r="D6072" i="19"/>
  <c r="D6118" i="19"/>
  <c r="A6338" i="19"/>
  <c r="B6327" i="19"/>
  <c r="B6328" i="19" s="1"/>
  <c r="B6329" i="19" s="1"/>
  <c r="B6330" i="19" s="1"/>
  <c r="B6331" i="19" s="1"/>
  <c r="B6332" i="19" s="1"/>
  <c r="B6333" i="19" s="1"/>
  <c r="B6334" i="19" s="1"/>
  <c r="B6335" i="19" s="1"/>
  <c r="B6336" i="19" s="1"/>
  <c r="B6337" i="19" s="1"/>
  <c r="D6049" i="19"/>
  <c r="D6084" i="19" l="1"/>
  <c r="A6350" i="19"/>
  <c r="B6339" i="19"/>
  <c r="B6340" i="19" s="1"/>
  <c r="B6341" i="19" s="1"/>
  <c r="B6342" i="19" s="1"/>
  <c r="B6343" i="19" s="1"/>
  <c r="B6344" i="19" s="1"/>
  <c r="B6345" i="19" s="1"/>
  <c r="B6346" i="19" s="1"/>
  <c r="B6347" i="19" s="1"/>
  <c r="B6348" i="19" s="1"/>
  <c r="B6349" i="19" s="1"/>
  <c r="D6061" i="19"/>
  <c r="D6107" i="19"/>
  <c r="D6119" i="19" l="1"/>
  <c r="D6073" i="19"/>
  <c r="B6351" i="19"/>
  <c r="B6352" i="19" s="1"/>
  <c r="B6353" i="19" s="1"/>
  <c r="B6354" i="19" s="1"/>
  <c r="B6355" i="19" s="1"/>
  <c r="B6356" i="19" s="1"/>
  <c r="B6357" i="19" s="1"/>
  <c r="B6358" i="19" s="1"/>
  <c r="B6359" i="19" s="1"/>
  <c r="B6360" i="19" s="1"/>
  <c r="B6361" i="19" s="1"/>
  <c r="A6362" i="19"/>
  <c r="D6096" i="19"/>
  <c r="D6108" i="19" l="1"/>
  <c r="A6374" i="19"/>
  <c r="B6363" i="19"/>
  <c r="B6364" i="19" s="1"/>
  <c r="B6365" i="19" s="1"/>
  <c r="B6366" i="19" s="1"/>
  <c r="B6367" i="19" s="1"/>
  <c r="B6368" i="19" s="1"/>
  <c r="B6369" i="19" s="1"/>
  <c r="B6370" i="19" s="1"/>
  <c r="B6371" i="19" s="1"/>
  <c r="B6372" i="19" s="1"/>
  <c r="B6373" i="19" s="1"/>
  <c r="D6085" i="19"/>
  <c r="D6097" i="19" l="1"/>
  <c r="B6375" i="19"/>
  <c r="B6376" i="19" s="1"/>
  <c r="B6377" i="19" s="1"/>
  <c r="B6378" i="19" s="1"/>
  <c r="B6379" i="19" s="1"/>
  <c r="B6380" i="19" s="1"/>
  <c r="B6381" i="19" s="1"/>
  <c r="B6382" i="19" s="1"/>
  <c r="B6383" i="19" s="1"/>
  <c r="B6384" i="19" s="1"/>
  <c r="B6385" i="19" s="1"/>
  <c r="A6386" i="19"/>
  <c r="B6387" i="19" s="1"/>
  <c r="B6388" i="19" s="1"/>
  <c r="B6389" i="19" s="1"/>
  <c r="B6390" i="19" s="1"/>
  <c r="B6391" i="19" s="1"/>
  <c r="B6392" i="19" s="1"/>
  <c r="B6393" i="19" s="1"/>
  <c r="B6394" i="19" s="1"/>
  <c r="B6395" i="19" s="1"/>
  <c r="B6396" i="19" s="1"/>
  <c r="B6397" i="19" s="1"/>
  <c r="D6120" i="19"/>
  <c r="D6109" i="19" l="1"/>
  <c r="A3" i="18"/>
  <c r="D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H30" i="11"/>
  <c r="I30" i="11"/>
  <c r="J30" i="11"/>
  <c r="K30" i="11"/>
  <c r="L30" i="11"/>
  <c r="M30" i="11"/>
  <c r="N30" i="11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7" i="13"/>
  <c r="D6" i="13"/>
  <c r="D168" i="8"/>
  <c r="D182" i="8"/>
  <c r="D206" i="8"/>
  <c r="D216" i="8"/>
  <c r="D222" i="8"/>
  <c r="D264" i="8"/>
  <c r="D278" i="8"/>
  <c r="D302" i="8"/>
  <c r="D312" i="8"/>
  <c r="D318" i="8"/>
  <c r="D360" i="8"/>
  <c r="D374" i="8"/>
  <c r="D398" i="8"/>
  <c r="D408" i="8"/>
  <c r="D414" i="8"/>
  <c r="D456" i="8"/>
  <c r="D470" i="8"/>
  <c r="D494" i="8"/>
  <c r="D504" i="8"/>
  <c r="D510" i="8"/>
  <c r="D552" i="8"/>
  <c r="D566" i="8"/>
  <c r="D590" i="8"/>
  <c r="D600" i="8"/>
  <c r="D606" i="8"/>
  <c r="C5" i="9"/>
  <c r="D5" i="9"/>
  <c r="D18" i="9"/>
  <c r="D27" i="8" s="1"/>
  <c r="D19" i="9"/>
  <c r="D28" i="8" s="1"/>
  <c r="D20" i="9"/>
  <c r="D29" i="8" s="1"/>
  <c r="D21" i="9"/>
  <c r="D30" i="8" s="1"/>
  <c r="D22" i="9"/>
  <c r="D31" i="8" s="1"/>
  <c r="D23" i="9"/>
  <c r="D32" i="8" s="1"/>
  <c r="D24" i="9"/>
  <c r="D33" i="8" s="1"/>
  <c r="D25" i="9"/>
  <c r="D34" i="8" s="1"/>
  <c r="D26" i="9"/>
  <c r="D35" i="8" s="1"/>
  <c r="D27" i="9"/>
  <c r="D36" i="8" s="1"/>
  <c r="D28" i="9"/>
  <c r="D37" i="8" s="1"/>
  <c r="D29" i="9"/>
  <c r="D38" i="8" s="1"/>
  <c r="D30" i="9"/>
  <c r="D39" i="8" s="1"/>
  <c r="D31" i="9"/>
  <c r="D40" i="8" s="1"/>
  <c r="D32" i="9"/>
  <c r="D41" i="8" s="1"/>
  <c r="D33" i="9"/>
  <c r="D42" i="8" s="1"/>
  <c r="D34" i="9"/>
  <c r="D43" i="8" s="1"/>
  <c r="D35" i="9"/>
  <c r="D44" i="8" s="1"/>
  <c r="D36" i="9"/>
  <c r="D45" i="8" s="1"/>
  <c r="D37" i="9"/>
  <c r="D46" i="8" s="1"/>
  <c r="D38" i="9"/>
  <c r="D47" i="8" s="1"/>
  <c r="D39" i="9"/>
  <c r="D48" i="8" s="1"/>
  <c r="D40" i="9"/>
  <c r="D49" i="8" s="1"/>
  <c r="D41" i="9"/>
  <c r="D50" i="8" s="1"/>
  <c r="D42" i="9"/>
  <c r="D51" i="8" s="1"/>
  <c r="D43" i="9"/>
  <c r="D52" i="8" s="1"/>
  <c r="D44" i="9"/>
  <c r="D53" i="8" s="1"/>
  <c r="D45" i="9"/>
  <c r="D54" i="8" s="1"/>
  <c r="D46" i="9"/>
  <c r="D55" i="8" s="1"/>
  <c r="D47" i="9"/>
  <c r="D56" i="8" s="1"/>
  <c r="D48" i="9"/>
  <c r="D57" i="8" s="1"/>
  <c r="D49" i="9"/>
  <c r="D58" i="8" s="1"/>
  <c r="D50" i="9"/>
  <c r="D59" i="8" s="1"/>
  <c r="D51" i="9"/>
  <c r="D60" i="8" s="1"/>
  <c r="D52" i="9"/>
  <c r="D61" i="8" s="1"/>
  <c r="D53" i="9"/>
  <c r="D62" i="8" s="1"/>
  <c r="D54" i="9"/>
  <c r="D63" i="8" s="1"/>
  <c r="D55" i="9"/>
  <c r="D64" i="8" s="1"/>
  <c r="D56" i="9"/>
  <c r="D65" i="8" s="1"/>
  <c r="D57" i="9"/>
  <c r="D66" i="8" s="1"/>
  <c r="D58" i="9"/>
  <c r="D67" i="8" s="1"/>
  <c r="D59" i="9"/>
  <c r="D68" i="8" s="1"/>
  <c r="D60" i="9"/>
  <c r="D69" i="8" s="1"/>
  <c r="D61" i="9"/>
  <c r="D70" i="8" s="1"/>
  <c r="D62" i="9"/>
  <c r="D71" i="8" s="1"/>
  <c r="D63" i="9"/>
  <c r="D72" i="8" s="1"/>
  <c r="D64" i="9"/>
  <c r="D73" i="8" s="1"/>
  <c r="D65" i="9"/>
  <c r="D74" i="8" s="1"/>
  <c r="D66" i="9"/>
  <c r="D75" i="8" s="1"/>
  <c r="D67" i="9"/>
  <c r="D76" i="8" s="1"/>
  <c r="D68" i="9"/>
  <c r="D77" i="8" s="1"/>
  <c r="D69" i="9"/>
  <c r="D78" i="8" s="1"/>
  <c r="D70" i="9"/>
  <c r="D79" i="8" s="1"/>
  <c r="D71" i="9"/>
  <c r="D80" i="8" s="1"/>
  <c r="D72" i="9"/>
  <c r="D81" i="8" s="1"/>
  <c r="D73" i="9"/>
  <c r="D82" i="8" s="1"/>
  <c r="D74" i="9"/>
  <c r="D83" i="8" s="1"/>
  <c r="D75" i="9"/>
  <c r="D84" i="8" s="1"/>
  <c r="D76" i="9"/>
  <c r="D85" i="8" s="1"/>
  <c r="D77" i="9"/>
  <c r="D86" i="8" s="1"/>
  <c r="D78" i="9"/>
  <c r="D87" i="8" s="1"/>
  <c r="D79" i="9"/>
  <c r="D88" i="8" s="1"/>
  <c r="D80" i="9"/>
  <c r="D89" i="8" s="1"/>
  <c r="D81" i="9"/>
  <c r="D90" i="8" s="1"/>
  <c r="D82" i="9"/>
  <c r="D91" i="8" s="1"/>
  <c r="D83" i="9"/>
  <c r="D92" i="8" s="1"/>
  <c r="D84" i="9"/>
  <c r="D93" i="8" s="1"/>
  <c r="D85" i="9"/>
  <c r="D94" i="8" s="1"/>
  <c r="D86" i="9"/>
  <c r="D95" i="8" s="1"/>
  <c r="D87" i="9"/>
  <c r="D96" i="8" s="1"/>
  <c r="D88" i="9"/>
  <c r="D97" i="8" s="1"/>
  <c r="D89" i="9"/>
  <c r="D98" i="8" s="1"/>
  <c r="D90" i="9"/>
  <c r="D99" i="8" s="1"/>
  <c r="D91" i="9"/>
  <c r="D100" i="8" s="1"/>
  <c r="D92" i="9"/>
  <c r="D101" i="8" s="1"/>
  <c r="D93" i="9"/>
  <c r="D102" i="8" s="1"/>
  <c r="D94" i="9"/>
  <c r="D103" i="8" s="1"/>
  <c r="D95" i="9"/>
  <c r="D104" i="8" s="1"/>
  <c r="D96" i="9"/>
  <c r="D105" i="8" s="1"/>
  <c r="D97" i="9"/>
  <c r="D106" i="8" s="1"/>
  <c r="D98" i="9"/>
  <c r="D107" i="8" s="1"/>
  <c r="D99" i="9"/>
  <c r="D108" i="8" s="1"/>
  <c r="D100" i="9"/>
  <c r="D109" i="8" s="1"/>
  <c r="D101" i="9"/>
  <c r="D110" i="8" s="1"/>
  <c r="D102" i="9"/>
  <c r="D111" i="8" s="1"/>
  <c r="D103" i="9"/>
  <c r="D112" i="8" s="1"/>
  <c r="D104" i="9"/>
  <c r="D113" i="8" s="1"/>
  <c r="D105" i="9"/>
  <c r="D114" i="8" s="1"/>
  <c r="D106" i="9"/>
  <c r="D115" i="8" s="1"/>
  <c r="D107" i="9"/>
  <c r="D116" i="8" s="1"/>
  <c r="D108" i="9"/>
  <c r="D117" i="8" s="1"/>
  <c r="D109" i="9"/>
  <c r="D118" i="8" s="1"/>
  <c r="D110" i="9"/>
  <c r="D119" i="8" s="1"/>
  <c r="D111" i="9"/>
  <c r="D120" i="8" s="1"/>
  <c r="D112" i="9"/>
  <c r="D121" i="8" s="1"/>
  <c r="D113" i="9"/>
  <c r="D122" i="8" s="1"/>
  <c r="D114" i="9"/>
  <c r="D123" i="8" s="1"/>
  <c r="D115" i="9"/>
  <c r="D124" i="8" s="1"/>
  <c r="D116" i="9"/>
  <c r="D125" i="8" s="1"/>
  <c r="D117" i="9"/>
  <c r="D126" i="8" s="1"/>
  <c r="D118" i="9"/>
  <c r="D127" i="8" s="1"/>
  <c r="D119" i="9"/>
  <c r="D128" i="8" s="1"/>
  <c r="D120" i="9"/>
  <c r="D129" i="8" s="1"/>
  <c r="D121" i="9"/>
  <c r="D130" i="8" s="1"/>
  <c r="D122" i="9"/>
  <c r="D131" i="8" s="1"/>
  <c r="D123" i="9"/>
  <c r="D132" i="8" s="1"/>
  <c r="D124" i="9"/>
  <c r="D133" i="8" s="1"/>
  <c r="D125" i="9"/>
  <c r="D134" i="8" s="1"/>
  <c r="D126" i="9"/>
  <c r="D135" i="8" s="1"/>
  <c r="D127" i="9"/>
  <c r="D136" i="8" s="1"/>
  <c r="D128" i="9"/>
  <c r="D137" i="8" s="1"/>
  <c r="D129" i="9"/>
  <c r="D138" i="8" s="1"/>
  <c r="D130" i="9"/>
  <c r="D139" i="8" s="1"/>
  <c r="D131" i="9"/>
  <c r="D140" i="8" s="1"/>
  <c r="D132" i="9"/>
  <c r="D141" i="8" s="1"/>
  <c r="D133" i="9"/>
  <c r="D142" i="8" s="1"/>
  <c r="D134" i="9"/>
  <c r="D143" i="8" s="1"/>
  <c r="D135" i="9"/>
  <c r="D144" i="8" s="1"/>
  <c r="D136" i="9"/>
  <c r="D145" i="8" s="1"/>
  <c r="D137" i="9"/>
  <c r="D146" i="8" s="1"/>
  <c r="D138" i="9"/>
  <c r="D147" i="8" s="1"/>
  <c r="D139" i="9"/>
  <c r="D148" i="8" s="1"/>
  <c r="D140" i="9"/>
  <c r="D149" i="8" s="1"/>
  <c r="D141" i="9"/>
  <c r="D150" i="8" s="1"/>
  <c r="D142" i="9"/>
  <c r="D151" i="8" s="1"/>
  <c r="D143" i="9"/>
  <c r="D152" i="8" s="1"/>
  <c r="D144" i="9"/>
  <c r="D153" i="8" s="1"/>
  <c r="D145" i="9"/>
  <c r="D154" i="8" s="1"/>
  <c r="D146" i="9"/>
  <c r="D155" i="8" s="1"/>
  <c r="D147" i="9"/>
  <c r="D156" i="8" s="1"/>
  <c r="D148" i="9"/>
  <c r="D157" i="8" s="1"/>
  <c r="D149" i="9"/>
  <c r="D158" i="8" s="1"/>
  <c r="D150" i="9"/>
  <c r="D159" i="8" s="1"/>
  <c r="D151" i="9"/>
  <c r="D160" i="8" s="1"/>
  <c r="D152" i="9"/>
  <c r="D161" i="8" s="1"/>
  <c r="D153" i="9"/>
  <c r="D162" i="8" s="1"/>
  <c r="D154" i="9"/>
  <c r="D163" i="8" s="1"/>
  <c r="D155" i="9"/>
  <c r="D164" i="8" s="1"/>
  <c r="D156" i="9"/>
  <c r="D165" i="8" s="1"/>
  <c r="D157" i="9"/>
  <c r="D166" i="8" s="1"/>
  <c r="D158" i="9"/>
  <c r="D167" i="8" s="1"/>
  <c r="D159" i="9"/>
  <c r="D160" i="9"/>
  <c r="D169" i="8" s="1"/>
  <c r="D161" i="9"/>
  <c r="D170" i="8" s="1"/>
  <c r="D162" i="9"/>
  <c r="D171" i="8" s="1"/>
  <c r="D163" i="9"/>
  <c r="D172" i="8" s="1"/>
  <c r="D164" i="9"/>
  <c r="D173" i="8" s="1"/>
  <c r="D165" i="9"/>
  <c r="D174" i="8" s="1"/>
  <c r="D166" i="9"/>
  <c r="D175" i="8" s="1"/>
  <c r="D167" i="9"/>
  <c r="D176" i="8" s="1"/>
  <c r="D168" i="9"/>
  <c r="D177" i="8" s="1"/>
  <c r="D169" i="9"/>
  <c r="D178" i="8" s="1"/>
  <c r="D170" i="9"/>
  <c r="D179" i="8" s="1"/>
  <c r="D171" i="9"/>
  <c r="D180" i="8" s="1"/>
  <c r="D172" i="9"/>
  <c r="D181" i="8" s="1"/>
  <c r="D173" i="9"/>
  <c r="D174" i="9"/>
  <c r="D183" i="8" s="1"/>
  <c r="D175" i="9"/>
  <c r="D184" i="8" s="1"/>
  <c r="D176" i="9"/>
  <c r="D185" i="8" s="1"/>
  <c r="D177" i="9"/>
  <c r="D186" i="8" s="1"/>
  <c r="D178" i="9"/>
  <c r="D187" i="8" s="1"/>
  <c r="D179" i="9"/>
  <c r="D188" i="8" s="1"/>
  <c r="D180" i="9"/>
  <c r="D189" i="8" s="1"/>
  <c r="D181" i="9"/>
  <c r="D190" i="8" s="1"/>
  <c r="D182" i="9"/>
  <c r="D191" i="8" s="1"/>
  <c r="D183" i="9"/>
  <c r="D192" i="8" s="1"/>
  <c r="D184" i="9"/>
  <c r="D193" i="8" s="1"/>
  <c r="D185" i="9"/>
  <c r="D194" i="8" s="1"/>
  <c r="D186" i="9"/>
  <c r="D195" i="8" s="1"/>
  <c r="D187" i="9"/>
  <c r="D196" i="8" s="1"/>
  <c r="D188" i="9"/>
  <c r="D197" i="8" s="1"/>
  <c r="D189" i="9"/>
  <c r="D198" i="8" s="1"/>
  <c r="D190" i="9"/>
  <c r="D199" i="8" s="1"/>
  <c r="D191" i="9"/>
  <c r="D200" i="8" s="1"/>
  <c r="D192" i="9"/>
  <c r="D201" i="8" s="1"/>
  <c r="D193" i="9"/>
  <c r="D202" i="8" s="1"/>
  <c r="D194" i="9"/>
  <c r="D203" i="8" s="1"/>
  <c r="D195" i="9"/>
  <c r="D204" i="8" s="1"/>
  <c r="D196" i="9"/>
  <c r="D205" i="8" s="1"/>
  <c r="D197" i="9"/>
  <c r="D198" i="9"/>
  <c r="D207" i="8" s="1"/>
  <c r="D199" i="9"/>
  <c r="D208" i="8" s="1"/>
  <c r="D200" i="9"/>
  <c r="D209" i="8" s="1"/>
  <c r="D201" i="9"/>
  <c r="D210" i="8" s="1"/>
  <c r="D202" i="9"/>
  <c r="D211" i="8" s="1"/>
  <c r="D203" i="9"/>
  <c r="D212" i="8" s="1"/>
  <c r="D204" i="9"/>
  <c r="D213" i="8" s="1"/>
  <c r="D205" i="9"/>
  <c r="D214" i="8" s="1"/>
  <c r="D206" i="9"/>
  <c r="D215" i="8" s="1"/>
  <c r="D207" i="9"/>
  <c r="D208" i="9"/>
  <c r="D217" i="8" s="1"/>
  <c r="D209" i="9"/>
  <c r="D218" i="8" s="1"/>
  <c r="D210" i="9"/>
  <c r="D219" i="8" s="1"/>
  <c r="D211" i="9"/>
  <c r="D220" i="8" s="1"/>
  <c r="D212" i="9"/>
  <c r="D221" i="8" s="1"/>
  <c r="D213" i="9"/>
  <c r="D214" i="9"/>
  <c r="D223" i="8" s="1"/>
  <c r="D215" i="9"/>
  <c r="D224" i="8" s="1"/>
  <c r="D216" i="9"/>
  <c r="D225" i="8" s="1"/>
  <c r="D217" i="9"/>
  <c r="D226" i="8" s="1"/>
  <c r="D218" i="9"/>
  <c r="D227" i="8" s="1"/>
  <c r="D219" i="9"/>
  <c r="D228" i="8" s="1"/>
  <c r="D220" i="9"/>
  <c r="D229" i="8" s="1"/>
  <c r="D221" i="9"/>
  <c r="D230" i="8" s="1"/>
  <c r="D222" i="9"/>
  <c r="D231" i="8" s="1"/>
  <c r="D223" i="9"/>
  <c r="D232" i="8" s="1"/>
  <c r="D224" i="9"/>
  <c r="D233" i="8" s="1"/>
  <c r="D225" i="9"/>
  <c r="D234" i="8" s="1"/>
  <c r="D226" i="9"/>
  <c r="D235" i="8" s="1"/>
  <c r="D227" i="9"/>
  <c r="D236" i="8" s="1"/>
  <c r="D228" i="9"/>
  <c r="D237" i="8" s="1"/>
  <c r="D229" i="9"/>
  <c r="D238" i="8" s="1"/>
  <c r="D230" i="9"/>
  <c r="D239" i="8" s="1"/>
  <c r="D231" i="9"/>
  <c r="D240" i="8" s="1"/>
  <c r="D232" i="9"/>
  <c r="D241" i="8" s="1"/>
  <c r="D233" i="9"/>
  <c r="D242" i="8" s="1"/>
  <c r="D234" i="9"/>
  <c r="D243" i="8" s="1"/>
  <c r="D235" i="9"/>
  <c r="D244" i="8" s="1"/>
  <c r="D236" i="9"/>
  <c r="D245" i="8" s="1"/>
  <c r="D237" i="9"/>
  <c r="D246" i="8" s="1"/>
  <c r="D238" i="9"/>
  <c r="D247" i="8" s="1"/>
  <c r="D239" i="9"/>
  <c r="D248" i="8" s="1"/>
  <c r="D240" i="9"/>
  <c r="D249" i="8" s="1"/>
  <c r="D241" i="9"/>
  <c r="D250" i="8" s="1"/>
  <c r="D242" i="9"/>
  <c r="D251" i="8" s="1"/>
  <c r="D243" i="9"/>
  <c r="D252" i="8" s="1"/>
  <c r="D244" i="9"/>
  <c r="D253" i="8" s="1"/>
  <c r="D245" i="9"/>
  <c r="D254" i="8" s="1"/>
  <c r="D246" i="9"/>
  <c r="D255" i="8" s="1"/>
  <c r="D247" i="9"/>
  <c r="D256" i="8" s="1"/>
  <c r="D248" i="9"/>
  <c r="D257" i="8" s="1"/>
  <c r="D249" i="9"/>
  <c r="D258" i="8" s="1"/>
  <c r="D250" i="9"/>
  <c r="D259" i="8" s="1"/>
  <c r="D251" i="9"/>
  <c r="D260" i="8" s="1"/>
  <c r="D252" i="9"/>
  <c r="D261" i="8" s="1"/>
  <c r="D253" i="9"/>
  <c r="D262" i="8" s="1"/>
  <c r="D254" i="9"/>
  <c r="D263" i="8" s="1"/>
  <c r="D255" i="9"/>
  <c r="D256" i="9"/>
  <c r="D265" i="8" s="1"/>
  <c r="D257" i="9"/>
  <c r="D266" i="8" s="1"/>
  <c r="D258" i="9"/>
  <c r="D267" i="8" s="1"/>
  <c r="D259" i="9"/>
  <c r="D268" i="8" s="1"/>
  <c r="D260" i="9"/>
  <c r="D269" i="8" s="1"/>
  <c r="D261" i="9"/>
  <c r="D270" i="8" s="1"/>
  <c r="D262" i="9"/>
  <c r="D271" i="8" s="1"/>
  <c r="D263" i="9"/>
  <c r="D272" i="8" s="1"/>
  <c r="D264" i="9"/>
  <c r="D273" i="8" s="1"/>
  <c r="D265" i="9"/>
  <c r="D274" i="8" s="1"/>
  <c r="D266" i="9"/>
  <c r="D275" i="8" s="1"/>
  <c r="D267" i="9"/>
  <c r="D276" i="8" s="1"/>
  <c r="D268" i="9"/>
  <c r="D277" i="8" s="1"/>
  <c r="D269" i="9"/>
  <c r="D270" i="9"/>
  <c r="D279" i="8" s="1"/>
  <c r="D271" i="9"/>
  <c r="D280" i="8" s="1"/>
  <c r="D272" i="9"/>
  <c r="D281" i="8" s="1"/>
  <c r="D273" i="9"/>
  <c r="D282" i="8" s="1"/>
  <c r="D274" i="9"/>
  <c r="D283" i="8" s="1"/>
  <c r="D275" i="9"/>
  <c r="D284" i="8" s="1"/>
  <c r="D276" i="9"/>
  <c r="D285" i="8" s="1"/>
  <c r="D277" i="9"/>
  <c r="D286" i="8" s="1"/>
  <c r="D278" i="9"/>
  <c r="D287" i="8" s="1"/>
  <c r="D279" i="9"/>
  <c r="D288" i="8" s="1"/>
  <c r="D280" i="9"/>
  <c r="D289" i="8" s="1"/>
  <c r="D281" i="9"/>
  <c r="D290" i="8" s="1"/>
  <c r="D282" i="9"/>
  <c r="D291" i="8" s="1"/>
  <c r="D283" i="9"/>
  <c r="D292" i="8" s="1"/>
  <c r="D284" i="9"/>
  <c r="D293" i="8" s="1"/>
  <c r="D285" i="9"/>
  <c r="D294" i="8" s="1"/>
  <c r="D286" i="9"/>
  <c r="D295" i="8" s="1"/>
  <c r="D287" i="9"/>
  <c r="D296" i="8" s="1"/>
  <c r="D288" i="9"/>
  <c r="D297" i="8" s="1"/>
  <c r="D289" i="9"/>
  <c r="D298" i="8" s="1"/>
  <c r="D290" i="9"/>
  <c r="D299" i="8" s="1"/>
  <c r="D291" i="9"/>
  <c r="D300" i="8" s="1"/>
  <c r="D292" i="9"/>
  <c r="D301" i="8" s="1"/>
  <c r="D293" i="9"/>
  <c r="D294" i="9"/>
  <c r="D303" i="8" s="1"/>
  <c r="D295" i="9"/>
  <c r="D304" i="8" s="1"/>
  <c r="D296" i="9"/>
  <c r="D305" i="8" s="1"/>
  <c r="D297" i="9"/>
  <c r="D306" i="8" s="1"/>
  <c r="D298" i="9"/>
  <c r="D307" i="8" s="1"/>
  <c r="D299" i="9"/>
  <c r="D308" i="8" s="1"/>
  <c r="D300" i="9"/>
  <c r="D309" i="8" s="1"/>
  <c r="D301" i="9"/>
  <c r="D310" i="8" s="1"/>
  <c r="D302" i="9"/>
  <c r="D311" i="8" s="1"/>
  <c r="D303" i="9"/>
  <c r="D304" i="9"/>
  <c r="D313" i="8" s="1"/>
  <c r="D305" i="9"/>
  <c r="D314" i="8" s="1"/>
  <c r="D306" i="9"/>
  <c r="D315" i="8" s="1"/>
  <c r="D307" i="9"/>
  <c r="D316" i="8" s="1"/>
  <c r="D308" i="9"/>
  <c r="D317" i="8" s="1"/>
  <c r="D309" i="9"/>
  <c r="D310" i="9"/>
  <c r="D319" i="8" s="1"/>
  <c r="D311" i="9"/>
  <c r="D320" i="8" s="1"/>
  <c r="D312" i="9"/>
  <c r="D321" i="8" s="1"/>
  <c r="D313" i="9"/>
  <c r="D322" i="8" s="1"/>
  <c r="D314" i="9"/>
  <c r="D323" i="8" s="1"/>
  <c r="D315" i="9"/>
  <c r="D324" i="8" s="1"/>
  <c r="D316" i="9"/>
  <c r="D325" i="8" s="1"/>
  <c r="D317" i="9"/>
  <c r="D326" i="8" s="1"/>
  <c r="D318" i="9"/>
  <c r="D327" i="8" s="1"/>
  <c r="D319" i="9"/>
  <c r="D328" i="8" s="1"/>
  <c r="D320" i="9"/>
  <c r="D329" i="8" s="1"/>
  <c r="D321" i="9"/>
  <c r="D330" i="8" s="1"/>
  <c r="D322" i="9"/>
  <c r="D331" i="8" s="1"/>
  <c r="D323" i="9"/>
  <c r="D332" i="8" s="1"/>
  <c r="D324" i="9"/>
  <c r="D333" i="8" s="1"/>
  <c r="D325" i="9"/>
  <c r="D334" i="8" s="1"/>
  <c r="D326" i="9"/>
  <c r="D335" i="8" s="1"/>
  <c r="D327" i="9"/>
  <c r="D336" i="8" s="1"/>
  <c r="D328" i="9"/>
  <c r="D337" i="8" s="1"/>
  <c r="D329" i="9"/>
  <c r="D338" i="8" s="1"/>
  <c r="D330" i="9"/>
  <c r="D339" i="8" s="1"/>
  <c r="D331" i="9"/>
  <c r="D340" i="8" s="1"/>
  <c r="D332" i="9"/>
  <c r="D341" i="8" s="1"/>
  <c r="D333" i="9"/>
  <c r="D342" i="8" s="1"/>
  <c r="D334" i="9"/>
  <c r="D343" i="8" s="1"/>
  <c r="D335" i="9"/>
  <c r="D344" i="8" s="1"/>
  <c r="D336" i="9"/>
  <c r="D345" i="8" s="1"/>
  <c r="D337" i="9"/>
  <c r="D346" i="8" s="1"/>
  <c r="D338" i="9"/>
  <c r="D347" i="8" s="1"/>
  <c r="D339" i="9"/>
  <c r="D348" i="8" s="1"/>
  <c r="D340" i="9"/>
  <c r="D349" i="8" s="1"/>
  <c r="D341" i="9"/>
  <c r="D350" i="8" s="1"/>
  <c r="D342" i="9"/>
  <c r="D351" i="8" s="1"/>
  <c r="D343" i="9"/>
  <c r="D352" i="8" s="1"/>
  <c r="D344" i="9"/>
  <c r="D353" i="8" s="1"/>
  <c r="D345" i="9"/>
  <c r="D354" i="8" s="1"/>
  <c r="D346" i="9"/>
  <c r="D355" i="8" s="1"/>
  <c r="D347" i="9"/>
  <c r="D356" i="8" s="1"/>
  <c r="D348" i="9"/>
  <c r="D357" i="8" s="1"/>
  <c r="D349" i="9"/>
  <c r="D358" i="8" s="1"/>
  <c r="D350" i="9"/>
  <c r="D359" i="8" s="1"/>
  <c r="D351" i="9"/>
  <c r="D352" i="9"/>
  <c r="D361" i="8" s="1"/>
  <c r="D353" i="9"/>
  <c r="D362" i="8" s="1"/>
  <c r="D354" i="9"/>
  <c r="D363" i="8" s="1"/>
  <c r="D355" i="9"/>
  <c r="D364" i="8" s="1"/>
  <c r="D356" i="9"/>
  <c r="D365" i="8" s="1"/>
  <c r="D357" i="9"/>
  <c r="D366" i="8" s="1"/>
  <c r="D358" i="9"/>
  <c r="D367" i="8" s="1"/>
  <c r="D359" i="9"/>
  <c r="D368" i="8" s="1"/>
  <c r="D360" i="9"/>
  <c r="D369" i="8" s="1"/>
  <c r="D361" i="9"/>
  <c r="D370" i="8" s="1"/>
  <c r="D362" i="9"/>
  <c r="D371" i="8" s="1"/>
  <c r="D363" i="9"/>
  <c r="D372" i="8" s="1"/>
  <c r="D364" i="9"/>
  <c r="D373" i="8" s="1"/>
  <c r="D365" i="9"/>
  <c r="D366" i="9"/>
  <c r="D375" i="8" s="1"/>
  <c r="D367" i="9"/>
  <c r="D376" i="8" s="1"/>
  <c r="D368" i="9"/>
  <c r="D377" i="8" s="1"/>
  <c r="D369" i="9"/>
  <c r="D378" i="8" s="1"/>
  <c r="D370" i="9"/>
  <c r="D379" i="8" s="1"/>
  <c r="D371" i="9"/>
  <c r="D380" i="8" s="1"/>
  <c r="D372" i="9"/>
  <c r="D381" i="8" s="1"/>
  <c r="D373" i="9"/>
  <c r="D382" i="8" s="1"/>
  <c r="D374" i="9"/>
  <c r="D383" i="8" s="1"/>
  <c r="D375" i="9"/>
  <c r="D384" i="8" s="1"/>
  <c r="D376" i="9"/>
  <c r="D385" i="8" s="1"/>
  <c r="D377" i="9"/>
  <c r="D386" i="8" s="1"/>
  <c r="D378" i="9"/>
  <c r="D387" i="8" s="1"/>
  <c r="D379" i="9"/>
  <c r="D388" i="8" s="1"/>
  <c r="D380" i="9"/>
  <c r="D389" i="8" s="1"/>
  <c r="D381" i="9"/>
  <c r="D390" i="8" s="1"/>
  <c r="D382" i="9"/>
  <c r="D391" i="8" s="1"/>
  <c r="D383" i="9"/>
  <c r="D392" i="8" s="1"/>
  <c r="D384" i="9"/>
  <c r="D393" i="8" s="1"/>
  <c r="D385" i="9"/>
  <c r="D394" i="8" s="1"/>
  <c r="D386" i="9"/>
  <c r="D395" i="8" s="1"/>
  <c r="D387" i="9"/>
  <c r="D396" i="8" s="1"/>
  <c r="D388" i="9"/>
  <c r="D397" i="8" s="1"/>
  <c r="D389" i="9"/>
  <c r="D390" i="9"/>
  <c r="D399" i="8" s="1"/>
  <c r="D391" i="9"/>
  <c r="D400" i="8" s="1"/>
  <c r="D392" i="9"/>
  <c r="D401" i="8" s="1"/>
  <c r="D393" i="9"/>
  <c r="D402" i="8" s="1"/>
  <c r="D394" i="9"/>
  <c r="D403" i="8" s="1"/>
  <c r="D395" i="9"/>
  <c r="D404" i="8" s="1"/>
  <c r="D396" i="9"/>
  <c r="D405" i="8" s="1"/>
  <c r="D397" i="9"/>
  <c r="D406" i="8" s="1"/>
  <c r="D398" i="9"/>
  <c r="D407" i="8" s="1"/>
  <c r="D399" i="9"/>
  <c r="D400" i="9"/>
  <c r="D409" i="8" s="1"/>
  <c r="D401" i="9"/>
  <c r="D410" i="8" s="1"/>
  <c r="D402" i="9"/>
  <c r="D411" i="8" s="1"/>
  <c r="D403" i="9"/>
  <c r="D412" i="8" s="1"/>
  <c r="D404" i="9"/>
  <c r="D413" i="8" s="1"/>
  <c r="D405" i="9"/>
  <c r="D406" i="9"/>
  <c r="D415" i="8" s="1"/>
  <c r="D407" i="9"/>
  <c r="D416" i="8" s="1"/>
  <c r="D408" i="9"/>
  <c r="D417" i="8" s="1"/>
  <c r="D409" i="9"/>
  <c r="D418" i="8" s="1"/>
  <c r="D410" i="9"/>
  <c r="D419" i="8" s="1"/>
  <c r="D411" i="9"/>
  <c r="D420" i="8" s="1"/>
  <c r="D412" i="9"/>
  <c r="D421" i="8" s="1"/>
  <c r="D413" i="9"/>
  <c r="D422" i="8" s="1"/>
  <c r="D414" i="9"/>
  <c r="D423" i="8" s="1"/>
  <c r="D415" i="9"/>
  <c r="D424" i="8" s="1"/>
  <c r="D416" i="9"/>
  <c r="D425" i="8" s="1"/>
  <c r="D417" i="9"/>
  <c r="D426" i="8" s="1"/>
  <c r="D418" i="9"/>
  <c r="D427" i="8" s="1"/>
  <c r="D419" i="9"/>
  <c r="D428" i="8" s="1"/>
  <c r="D420" i="9"/>
  <c r="D429" i="8" s="1"/>
  <c r="D421" i="9"/>
  <c r="D430" i="8" s="1"/>
  <c r="D422" i="9"/>
  <c r="D431" i="8" s="1"/>
  <c r="D423" i="9"/>
  <c r="D432" i="8" s="1"/>
  <c r="D424" i="9"/>
  <c r="D433" i="8" s="1"/>
  <c r="D425" i="9"/>
  <c r="D434" i="8" s="1"/>
  <c r="D426" i="9"/>
  <c r="D435" i="8" s="1"/>
  <c r="D427" i="9"/>
  <c r="D436" i="8" s="1"/>
  <c r="D428" i="9"/>
  <c r="D437" i="8" s="1"/>
  <c r="D429" i="9"/>
  <c r="D438" i="8" s="1"/>
  <c r="D430" i="9"/>
  <c r="D439" i="8" s="1"/>
  <c r="D431" i="9"/>
  <c r="D440" i="8" s="1"/>
  <c r="D432" i="9"/>
  <c r="D441" i="8" s="1"/>
  <c r="D433" i="9"/>
  <c r="D442" i="8" s="1"/>
  <c r="D434" i="9"/>
  <c r="D443" i="8" s="1"/>
  <c r="D435" i="9"/>
  <c r="D444" i="8" s="1"/>
  <c r="D436" i="9"/>
  <c r="D445" i="8" s="1"/>
  <c r="D437" i="9"/>
  <c r="D446" i="8" s="1"/>
  <c r="D438" i="9"/>
  <c r="D447" i="8" s="1"/>
  <c r="D439" i="9"/>
  <c r="D448" i="8" s="1"/>
  <c r="D440" i="9"/>
  <c r="D449" i="8" s="1"/>
  <c r="D441" i="9"/>
  <c r="D450" i="8" s="1"/>
  <c r="D442" i="9"/>
  <c r="D451" i="8" s="1"/>
  <c r="D443" i="9"/>
  <c r="D452" i="8" s="1"/>
  <c r="D444" i="9"/>
  <c r="D453" i="8" s="1"/>
  <c r="D445" i="9"/>
  <c r="D454" i="8" s="1"/>
  <c r="D446" i="9"/>
  <c r="D455" i="8" s="1"/>
  <c r="D447" i="9"/>
  <c r="D448" i="9"/>
  <c r="D457" i="8" s="1"/>
  <c r="D449" i="9"/>
  <c r="D458" i="8" s="1"/>
  <c r="D450" i="9"/>
  <c r="D459" i="8" s="1"/>
  <c r="D451" i="9"/>
  <c r="D460" i="8" s="1"/>
  <c r="D452" i="9"/>
  <c r="D461" i="8" s="1"/>
  <c r="D453" i="9"/>
  <c r="D462" i="8" s="1"/>
  <c r="D454" i="9"/>
  <c r="D463" i="8" s="1"/>
  <c r="D455" i="9"/>
  <c r="D464" i="8" s="1"/>
  <c r="D456" i="9"/>
  <c r="D465" i="8" s="1"/>
  <c r="D457" i="9"/>
  <c r="D466" i="8" s="1"/>
  <c r="D458" i="9"/>
  <c r="D467" i="8" s="1"/>
  <c r="D459" i="9"/>
  <c r="D468" i="8" s="1"/>
  <c r="D460" i="9"/>
  <c r="D469" i="8" s="1"/>
  <c r="D461" i="9"/>
  <c r="D462" i="9"/>
  <c r="D471" i="8" s="1"/>
  <c r="D463" i="9"/>
  <c r="D472" i="8" s="1"/>
  <c r="D464" i="9"/>
  <c r="D473" i="8" s="1"/>
  <c r="D465" i="9"/>
  <c r="D474" i="8" s="1"/>
  <c r="D466" i="9"/>
  <c r="D475" i="8" s="1"/>
  <c r="D467" i="9"/>
  <c r="D476" i="8" s="1"/>
  <c r="D468" i="9"/>
  <c r="D477" i="8" s="1"/>
  <c r="D469" i="9"/>
  <c r="D478" i="8" s="1"/>
  <c r="D470" i="9"/>
  <c r="D479" i="8" s="1"/>
  <c r="D471" i="9"/>
  <c r="D480" i="8" s="1"/>
  <c r="D472" i="9"/>
  <c r="D481" i="8" s="1"/>
  <c r="D473" i="9"/>
  <c r="D482" i="8" s="1"/>
  <c r="D474" i="9"/>
  <c r="D483" i="8" s="1"/>
  <c r="D475" i="9"/>
  <c r="D484" i="8" s="1"/>
  <c r="D476" i="9"/>
  <c r="D485" i="8" s="1"/>
  <c r="D477" i="9"/>
  <c r="D486" i="8" s="1"/>
  <c r="D478" i="9"/>
  <c r="D487" i="8" s="1"/>
  <c r="D479" i="9"/>
  <c r="D488" i="8" s="1"/>
  <c r="D480" i="9"/>
  <c r="D489" i="8" s="1"/>
  <c r="D481" i="9"/>
  <c r="D490" i="8" s="1"/>
  <c r="D482" i="9"/>
  <c r="D491" i="8" s="1"/>
  <c r="D483" i="9"/>
  <c r="D492" i="8" s="1"/>
  <c r="D484" i="9"/>
  <c r="D493" i="8" s="1"/>
  <c r="D485" i="9"/>
  <c r="D486" i="9"/>
  <c r="D495" i="8" s="1"/>
  <c r="D487" i="9"/>
  <c r="D496" i="8" s="1"/>
  <c r="D488" i="9"/>
  <c r="D497" i="8" s="1"/>
  <c r="D489" i="9"/>
  <c r="D498" i="8" s="1"/>
  <c r="D490" i="9"/>
  <c r="D499" i="8" s="1"/>
  <c r="D491" i="9"/>
  <c r="D500" i="8" s="1"/>
  <c r="D492" i="9"/>
  <c r="D501" i="8" s="1"/>
  <c r="D493" i="9"/>
  <c r="D502" i="8" s="1"/>
  <c r="D494" i="9"/>
  <c r="D503" i="8" s="1"/>
  <c r="D495" i="9"/>
  <c r="D496" i="9"/>
  <c r="D505" i="8" s="1"/>
  <c r="D497" i="9"/>
  <c r="D506" i="8" s="1"/>
  <c r="D498" i="9"/>
  <c r="D507" i="8" s="1"/>
  <c r="D499" i="9"/>
  <c r="D508" i="8" s="1"/>
  <c r="D500" i="9"/>
  <c r="D509" i="8" s="1"/>
  <c r="D501" i="9"/>
  <c r="D502" i="9"/>
  <c r="D511" i="8" s="1"/>
  <c r="D503" i="9"/>
  <c r="D512" i="8" s="1"/>
  <c r="D504" i="9"/>
  <c r="D513" i="8" s="1"/>
  <c r="D505" i="9"/>
  <c r="D514" i="8" s="1"/>
  <c r="D506" i="9"/>
  <c r="D515" i="8" s="1"/>
  <c r="D507" i="9"/>
  <c r="D516" i="8" s="1"/>
  <c r="D508" i="9"/>
  <c r="D517" i="8" s="1"/>
  <c r="D509" i="9"/>
  <c r="D518" i="8" s="1"/>
  <c r="D510" i="9"/>
  <c r="D519" i="8" s="1"/>
  <c r="D511" i="9"/>
  <c r="D520" i="8" s="1"/>
  <c r="D512" i="9"/>
  <c r="D521" i="8" s="1"/>
  <c r="D513" i="9"/>
  <c r="D522" i="8" s="1"/>
  <c r="D514" i="9"/>
  <c r="D523" i="8" s="1"/>
  <c r="D515" i="9"/>
  <c r="D524" i="8" s="1"/>
  <c r="D516" i="9"/>
  <c r="D525" i="8" s="1"/>
  <c r="D517" i="9"/>
  <c r="D526" i="8" s="1"/>
  <c r="D518" i="9"/>
  <c r="D527" i="8" s="1"/>
  <c r="D519" i="9"/>
  <c r="D528" i="8" s="1"/>
  <c r="D520" i="9"/>
  <c r="D529" i="8" s="1"/>
  <c r="D521" i="9"/>
  <c r="D530" i="8" s="1"/>
  <c r="D522" i="9"/>
  <c r="D531" i="8" s="1"/>
  <c r="D523" i="9"/>
  <c r="D532" i="8" s="1"/>
  <c r="D524" i="9"/>
  <c r="D533" i="8" s="1"/>
  <c r="D525" i="9"/>
  <c r="D534" i="8" s="1"/>
  <c r="D526" i="9"/>
  <c r="D535" i="8" s="1"/>
  <c r="D527" i="9"/>
  <c r="D536" i="8" s="1"/>
  <c r="D528" i="9"/>
  <c r="D537" i="8" s="1"/>
  <c r="D529" i="9"/>
  <c r="D538" i="8" s="1"/>
  <c r="D530" i="9"/>
  <c r="D539" i="8" s="1"/>
  <c r="D531" i="9"/>
  <c r="D540" i="8" s="1"/>
  <c r="D532" i="9"/>
  <c r="D541" i="8" s="1"/>
  <c r="D533" i="9"/>
  <c r="D542" i="8" s="1"/>
  <c r="D534" i="9"/>
  <c r="D543" i="8" s="1"/>
  <c r="D535" i="9"/>
  <c r="D544" i="8" s="1"/>
  <c r="D536" i="9"/>
  <c r="D545" i="8" s="1"/>
  <c r="D537" i="9"/>
  <c r="D546" i="8" s="1"/>
  <c r="D538" i="9"/>
  <c r="D547" i="8" s="1"/>
  <c r="D539" i="9"/>
  <c r="D548" i="8" s="1"/>
  <c r="D540" i="9"/>
  <c r="D549" i="8" s="1"/>
  <c r="D541" i="9"/>
  <c r="D550" i="8" s="1"/>
  <c r="D542" i="9"/>
  <c r="D551" i="8" s="1"/>
  <c r="D543" i="9"/>
  <c r="D544" i="9"/>
  <c r="D553" i="8" s="1"/>
  <c r="D545" i="9"/>
  <c r="D554" i="8" s="1"/>
  <c r="D546" i="9"/>
  <c r="D555" i="8" s="1"/>
  <c r="D547" i="9"/>
  <c r="D556" i="8" s="1"/>
  <c r="D548" i="9"/>
  <c r="D557" i="8" s="1"/>
  <c r="D549" i="9"/>
  <c r="D558" i="8" s="1"/>
  <c r="D550" i="9"/>
  <c r="D559" i="8" s="1"/>
  <c r="D551" i="9"/>
  <c r="D560" i="8" s="1"/>
  <c r="D552" i="9"/>
  <c r="D561" i="8" s="1"/>
  <c r="D553" i="9"/>
  <c r="D562" i="8" s="1"/>
  <c r="D554" i="9"/>
  <c r="D563" i="8" s="1"/>
  <c r="D555" i="9"/>
  <c r="D564" i="8" s="1"/>
  <c r="D556" i="9"/>
  <c r="D565" i="8" s="1"/>
  <c r="D557" i="9"/>
  <c r="D558" i="9"/>
  <c r="D567" i="8" s="1"/>
  <c r="D559" i="9"/>
  <c r="D568" i="8" s="1"/>
  <c r="D560" i="9"/>
  <c r="D569" i="8" s="1"/>
  <c r="D561" i="9"/>
  <c r="D570" i="8" s="1"/>
  <c r="D562" i="9"/>
  <c r="D571" i="8" s="1"/>
  <c r="D563" i="9"/>
  <c r="D572" i="8" s="1"/>
  <c r="D564" i="9"/>
  <c r="D573" i="8" s="1"/>
  <c r="D565" i="9"/>
  <c r="D574" i="8" s="1"/>
  <c r="D566" i="9"/>
  <c r="D575" i="8" s="1"/>
  <c r="D567" i="9"/>
  <c r="D576" i="8" s="1"/>
  <c r="D568" i="9"/>
  <c r="D577" i="8" s="1"/>
  <c r="D569" i="9"/>
  <c r="D578" i="8" s="1"/>
  <c r="D570" i="9"/>
  <c r="D579" i="8" s="1"/>
  <c r="D571" i="9"/>
  <c r="D580" i="8" s="1"/>
  <c r="D572" i="9"/>
  <c r="D581" i="8" s="1"/>
  <c r="D573" i="9"/>
  <c r="D582" i="8" s="1"/>
  <c r="D574" i="9"/>
  <c r="D583" i="8" s="1"/>
  <c r="D575" i="9"/>
  <c r="D584" i="8" s="1"/>
  <c r="D576" i="9"/>
  <c r="D585" i="8" s="1"/>
  <c r="D577" i="9"/>
  <c r="D586" i="8" s="1"/>
  <c r="D578" i="9"/>
  <c r="D587" i="8" s="1"/>
  <c r="D579" i="9"/>
  <c r="D588" i="8" s="1"/>
  <c r="D580" i="9"/>
  <c r="D589" i="8" s="1"/>
  <c r="D581" i="9"/>
  <c r="D582" i="9"/>
  <c r="D591" i="8" s="1"/>
  <c r="D583" i="9"/>
  <c r="D592" i="8" s="1"/>
  <c r="D584" i="9"/>
  <c r="D593" i="8" s="1"/>
  <c r="D585" i="9"/>
  <c r="D594" i="8" s="1"/>
  <c r="D586" i="9"/>
  <c r="D595" i="8" s="1"/>
  <c r="D587" i="9"/>
  <c r="D596" i="8" s="1"/>
  <c r="D588" i="9"/>
  <c r="D597" i="8" s="1"/>
  <c r="D589" i="9"/>
  <c r="D598" i="8" s="1"/>
  <c r="D590" i="9"/>
  <c r="D599" i="8" s="1"/>
  <c r="D591" i="9"/>
  <c r="D592" i="9"/>
  <c r="D601" i="8" s="1"/>
  <c r="D593" i="9"/>
  <c r="D602" i="8" s="1"/>
  <c r="D594" i="9"/>
  <c r="D603" i="8" s="1"/>
  <c r="D595" i="9"/>
  <c r="D604" i="8" s="1"/>
  <c r="D596" i="9"/>
  <c r="D605" i="8" s="1"/>
  <c r="D597" i="9"/>
  <c r="D598" i="9"/>
  <c r="D607" i="8" s="1"/>
  <c r="D599" i="9"/>
  <c r="D608" i="8" s="1"/>
  <c r="D600" i="9"/>
  <c r="D609" i="8" s="1"/>
  <c r="D601" i="9"/>
  <c r="D610" i="8" s="1"/>
  <c r="D602" i="9"/>
  <c r="D611" i="8" s="1"/>
  <c r="D603" i="9"/>
  <c r="D612" i="8" s="1"/>
  <c r="D604" i="9"/>
  <c r="D613" i="8" s="1"/>
  <c r="D605" i="9"/>
  <c r="D614" i="8" s="1"/>
  <c r="D606" i="9"/>
  <c r="D615" i="8" s="1"/>
  <c r="D607" i="9"/>
  <c r="D616" i="8" s="1"/>
  <c r="D608" i="9"/>
  <c r="D617" i="8" s="1"/>
  <c r="D609" i="9"/>
  <c r="D618" i="8" s="1"/>
  <c r="D610" i="9"/>
  <c r="D619" i="8" s="1"/>
  <c r="D611" i="9"/>
  <c r="D620" i="8" s="1"/>
  <c r="D612" i="9"/>
  <c r="D621" i="8" s="1"/>
  <c r="D613" i="9"/>
  <c r="D622" i="8" s="1"/>
  <c r="D614" i="9"/>
  <c r="D623" i="8" s="1"/>
  <c r="D615" i="9"/>
  <c r="D624" i="8" s="1"/>
  <c r="D616" i="9"/>
  <c r="D625" i="8" s="1"/>
  <c r="D17" i="9"/>
  <c r="D26" i="8" s="1"/>
  <c r="D16" i="9"/>
  <c r="D25" i="8" s="1"/>
  <c r="AF10" i="8"/>
  <c r="I7" i="2"/>
  <c r="J7" i="17" s="1"/>
  <c r="D6121" i="19" l="1"/>
  <c r="I36" i="2"/>
  <c r="D13" i="9"/>
  <c r="D16" i="2" s="1"/>
  <c r="I16" i="2" s="1"/>
  <c r="C27" i="8" l="1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26" i="8"/>
  <c r="D121" i="11"/>
  <c r="G7" i="17"/>
  <c r="W9" i="8" l="1"/>
  <c r="S9" i="8"/>
  <c r="M24" i="8"/>
  <c r="F8" i="2" s="1"/>
  <c r="G8" i="17" s="1"/>
  <c r="J8" i="17" s="1"/>
  <c r="I8" i="2"/>
  <c r="I21" i="2" s="1"/>
  <c r="I33" i="2" s="1"/>
  <c r="H9" i="8"/>
  <c r="H7" i="8"/>
  <c r="K3" i="2"/>
  <c r="E21" i="2" s="1"/>
  <c r="K21" i="2"/>
  <c r="K33" i="2" s="1"/>
  <c r="J21" i="2"/>
  <c r="J33" i="2" s="1"/>
  <c r="H21" i="2"/>
  <c r="H33" i="2" s="1"/>
  <c r="G21" i="2"/>
  <c r="G33" i="2" s="1"/>
  <c r="J13" i="17" l="1"/>
  <c r="J9" i="17"/>
  <c r="J14" i="17"/>
  <c r="J11" i="17"/>
  <c r="J10" i="17"/>
  <c r="J12" i="17"/>
  <c r="F7" i="2"/>
  <c r="F20" i="2" s="1"/>
  <c r="F32" i="2" s="1"/>
  <c r="L9" i="8"/>
  <c r="W24" i="8"/>
  <c r="C28" i="2"/>
  <c r="C14" i="2"/>
  <c r="C16" i="8"/>
  <c r="T16" i="8"/>
  <c r="C11" i="9"/>
  <c r="C27" i="2" s="1"/>
  <c r="AC11" i="9"/>
  <c r="I20" i="2"/>
  <c r="I32" i="2" s="1"/>
  <c r="E20" i="2"/>
  <c r="E32" i="2" s="1"/>
  <c r="T18" i="8"/>
  <c r="I18" i="8"/>
  <c r="Y3" i="14"/>
  <c r="C18" i="9"/>
  <c r="B8" i="15" s="1"/>
  <c r="E18" i="9"/>
  <c r="C8" i="15" s="1"/>
  <c r="F18" i="9"/>
  <c r="D8" i="15" s="1"/>
  <c r="G18" i="9"/>
  <c r="N18" i="9" s="1"/>
  <c r="H18" i="9"/>
  <c r="I18" i="9"/>
  <c r="C19" i="9"/>
  <c r="B9" i="15" s="1"/>
  <c r="E19" i="9"/>
  <c r="F19" i="9"/>
  <c r="D9" i="15" s="1"/>
  <c r="G19" i="9"/>
  <c r="N19" i="9" s="1"/>
  <c r="H19" i="9"/>
  <c r="H9" i="13" s="1"/>
  <c r="I19" i="9"/>
  <c r="I9" i="13" s="1"/>
  <c r="C20" i="9"/>
  <c r="B10" i="15" s="1"/>
  <c r="E20" i="9"/>
  <c r="E10" i="13" s="1"/>
  <c r="F20" i="9"/>
  <c r="G20" i="9"/>
  <c r="N20" i="9" s="1"/>
  <c r="H20" i="9"/>
  <c r="I20" i="9"/>
  <c r="I10" i="13" s="1"/>
  <c r="C21" i="9"/>
  <c r="B11" i="15" s="1"/>
  <c r="E21" i="9"/>
  <c r="E11" i="13" s="1"/>
  <c r="F21" i="9"/>
  <c r="F11" i="13" s="1"/>
  <c r="G21" i="9"/>
  <c r="N21" i="9" s="1"/>
  <c r="H21" i="9"/>
  <c r="H11" i="13" s="1"/>
  <c r="I21" i="9"/>
  <c r="I11" i="13" s="1"/>
  <c r="C22" i="9"/>
  <c r="B12" i="15" s="1"/>
  <c r="E22" i="9"/>
  <c r="E12" i="13" s="1"/>
  <c r="F22" i="9"/>
  <c r="F12" i="13" s="1"/>
  <c r="G22" i="9"/>
  <c r="N22" i="9" s="1"/>
  <c r="H22" i="9"/>
  <c r="I22" i="9"/>
  <c r="I12" i="13" s="1"/>
  <c r="C23" i="9"/>
  <c r="E23" i="9"/>
  <c r="E13" i="13" s="1"/>
  <c r="F23" i="9"/>
  <c r="D13" i="15" s="1"/>
  <c r="G23" i="9"/>
  <c r="H23" i="9"/>
  <c r="H13" i="13" s="1"/>
  <c r="I23" i="9"/>
  <c r="I13" i="13" s="1"/>
  <c r="C24" i="9"/>
  <c r="B14" i="15" s="1"/>
  <c r="E24" i="9"/>
  <c r="E14" i="13" s="1"/>
  <c r="F24" i="9"/>
  <c r="G24" i="9"/>
  <c r="N24" i="9" s="1"/>
  <c r="H24" i="9"/>
  <c r="I24" i="9"/>
  <c r="I14" i="13" s="1"/>
  <c r="C25" i="9"/>
  <c r="B15" i="15" s="1"/>
  <c r="E25" i="9"/>
  <c r="C15" i="15" s="1"/>
  <c r="F25" i="9"/>
  <c r="F15" i="13" s="1"/>
  <c r="G25" i="9"/>
  <c r="N25" i="9" s="1"/>
  <c r="H25" i="9"/>
  <c r="H15" i="13" s="1"/>
  <c r="I25" i="9"/>
  <c r="I15" i="13" s="1"/>
  <c r="C26" i="9"/>
  <c r="B16" i="15" s="1"/>
  <c r="E26" i="9"/>
  <c r="F26" i="9"/>
  <c r="D16" i="15" s="1"/>
  <c r="G26" i="9"/>
  <c r="N26" i="9" s="1"/>
  <c r="H26" i="9"/>
  <c r="I26" i="9"/>
  <c r="I16" i="13" s="1"/>
  <c r="C27" i="9"/>
  <c r="E27" i="9"/>
  <c r="E17" i="13" s="1"/>
  <c r="F27" i="9"/>
  <c r="F17" i="13" s="1"/>
  <c r="G27" i="9"/>
  <c r="H27" i="9"/>
  <c r="H17" i="13" s="1"/>
  <c r="I27" i="9"/>
  <c r="I17" i="13" s="1"/>
  <c r="C28" i="9"/>
  <c r="B18" i="15" s="1"/>
  <c r="E28" i="9"/>
  <c r="E18" i="13" s="1"/>
  <c r="F28" i="9"/>
  <c r="G28" i="9"/>
  <c r="N28" i="9" s="1"/>
  <c r="H28" i="9"/>
  <c r="I28" i="9"/>
  <c r="I18" i="13" s="1"/>
  <c r="C29" i="9"/>
  <c r="B19" i="15" s="1"/>
  <c r="E29" i="9"/>
  <c r="E19" i="13" s="1"/>
  <c r="F29" i="9"/>
  <c r="F19" i="13" s="1"/>
  <c r="G29" i="9"/>
  <c r="N29" i="9" s="1"/>
  <c r="H29" i="9"/>
  <c r="H19" i="13" s="1"/>
  <c r="I29" i="9"/>
  <c r="I19" i="13" s="1"/>
  <c r="C30" i="9"/>
  <c r="B20" i="15" s="1"/>
  <c r="E30" i="9"/>
  <c r="E20" i="13" s="1"/>
  <c r="F30" i="9"/>
  <c r="F20" i="13" s="1"/>
  <c r="G30" i="9"/>
  <c r="N30" i="9" s="1"/>
  <c r="H30" i="9"/>
  <c r="I30" i="9"/>
  <c r="I20" i="13" s="1"/>
  <c r="C31" i="9"/>
  <c r="E31" i="9"/>
  <c r="E21" i="13" s="1"/>
  <c r="F31" i="9"/>
  <c r="D21" i="15" s="1"/>
  <c r="G31" i="9"/>
  <c r="H31" i="9"/>
  <c r="H21" i="13" s="1"/>
  <c r="I31" i="9"/>
  <c r="I21" i="13" s="1"/>
  <c r="C32" i="9"/>
  <c r="B22" i="15" s="1"/>
  <c r="E32" i="9"/>
  <c r="E22" i="13" s="1"/>
  <c r="F32" i="9"/>
  <c r="F22" i="13" s="1"/>
  <c r="G32" i="9"/>
  <c r="N32" i="9" s="1"/>
  <c r="H32" i="9"/>
  <c r="I32" i="9"/>
  <c r="I22" i="13" s="1"/>
  <c r="C33" i="9"/>
  <c r="B23" i="15" s="1"/>
  <c r="E33" i="9"/>
  <c r="C23" i="15" s="1"/>
  <c r="F33" i="9"/>
  <c r="F23" i="13" s="1"/>
  <c r="G33" i="9"/>
  <c r="H33" i="9"/>
  <c r="H23" i="13" s="1"/>
  <c r="I33" i="9"/>
  <c r="I23" i="13" s="1"/>
  <c r="C34" i="9"/>
  <c r="B24" i="15" s="1"/>
  <c r="E34" i="9"/>
  <c r="E24" i="13" s="1"/>
  <c r="F34" i="9"/>
  <c r="D24" i="15" s="1"/>
  <c r="G34" i="9"/>
  <c r="N34" i="9" s="1"/>
  <c r="H34" i="9"/>
  <c r="I34" i="9"/>
  <c r="I24" i="13" s="1"/>
  <c r="C35" i="9"/>
  <c r="E35" i="9"/>
  <c r="E25" i="13" s="1"/>
  <c r="F35" i="9"/>
  <c r="D25" i="15" s="1"/>
  <c r="G35" i="9"/>
  <c r="H35" i="9"/>
  <c r="H25" i="13" s="1"/>
  <c r="I35" i="9"/>
  <c r="I25" i="13" s="1"/>
  <c r="C36" i="9"/>
  <c r="B26" i="15" s="1"/>
  <c r="E36" i="9"/>
  <c r="E26" i="13" s="1"/>
  <c r="F36" i="9"/>
  <c r="F26" i="13" s="1"/>
  <c r="G36" i="9"/>
  <c r="N36" i="9" s="1"/>
  <c r="H36" i="9"/>
  <c r="I36" i="9"/>
  <c r="I26" i="13" s="1"/>
  <c r="C37" i="9"/>
  <c r="B27" i="15" s="1"/>
  <c r="E37" i="9"/>
  <c r="E27" i="13" s="1"/>
  <c r="F37" i="9"/>
  <c r="F27" i="13" s="1"/>
  <c r="G37" i="9"/>
  <c r="N37" i="9" s="1"/>
  <c r="H37" i="9"/>
  <c r="H27" i="13" s="1"/>
  <c r="I37" i="9"/>
  <c r="C38" i="9"/>
  <c r="B28" i="15" s="1"/>
  <c r="E38" i="9"/>
  <c r="E28" i="13" s="1"/>
  <c r="F38" i="9"/>
  <c r="F28" i="13" s="1"/>
  <c r="G38" i="9"/>
  <c r="N38" i="9" s="1"/>
  <c r="H38" i="9"/>
  <c r="I38" i="9"/>
  <c r="I28" i="13" s="1"/>
  <c r="C39" i="9"/>
  <c r="E39" i="9"/>
  <c r="E29" i="13" s="1"/>
  <c r="F39" i="9"/>
  <c r="D29" i="15" s="1"/>
  <c r="G39" i="9"/>
  <c r="H39" i="9"/>
  <c r="H29" i="13" s="1"/>
  <c r="I39" i="9"/>
  <c r="I29" i="13" s="1"/>
  <c r="C40" i="9"/>
  <c r="B30" i="15" s="1"/>
  <c r="E40" i="9"/>
  <c r="C30" i="15" s="1"/>
  <c r="F40" i="9"/>
  <c r="G40" i="9"/>
  <c r="N40" i="9" s="1"/>
  <c r="H40" i="9"/>
  <c r="I40" i="9"/>
  <c r="I30" i="13" s="1"/>
  <c r="C41" i="9"/>
  <c r="B31" i="15" s="1"/>
  <c r="E41" i="9"/>
  <c r="C31" i="15" s="1"/>
  <c r="F41" i="9"/>
  <c r="F31" i="13" s="1"/>
  <c r="G41" i="9"/>
  <c r="N41" i="9" s="1"/>
  <c r="H41" i="9"/>
  <c r="H31" i="13" s="1"/>
  <c r="I41" i="9"/>
  <c r="I31" i="13" s="1"/>
  <c r="C42" i="9"/>
  <c r="B32" i="15" s="1"/>
  <c r="E42" i="9"/>
  <c r="F42" i="9"/>
  <c r="D32" i="15" s="1"/>
  <c r="G42" i="9"/>
  <c r="N42" i="9" s="1"/>
  <c r="H42" i="9"/>
  <c r="I42" i="9"/>
  <c r="I32" i="13" s="1"/>
  <c r="C43" i="9"/>
  <c r="E43" i="9"/>
  <c r="C33" i="15" s="1"/>
  <c r="F43" i="9"/>
  <c r="F33" i="13" s="1"/>
  <c r="G43" i="9"/>
  <c r="H43" i="9"/>
  <c r="H33" i="13" s="1"/>
  <c r="I43" i="9"/>
  <c r="I33" i="13" s="1"/>
  <c r="C44" i="9"/>
  <c r="B34" i="15" s="1"/>
  <c r="E44" i="9"/>
  <c r="E34" i="13" s="1"/>
  <c r="F44" i="9"/>
  <c r="F34" i="13" s="1"/>
  <c r="G44" i="9"/>
  <c r="N44" i="9" s="1"/>
  <c r="H44" i="9"/>
  <c r="I44" i="9"/>
  <c r="I34" i="13" s="1"/>
  <c r="C45" i="9"/>
  <c r="B35" i="15" s="1"/>
  <c r="E45" i="9"/>
  <c r="E35" i="13" s="1"/>
  <c r="F45" i="9"/>
  <c r="F35" i="13" s="1"/>
  <c r="G45" i="9"/>
  <c r="H45" i="9"/>
  <c r="H35" i="13" s="1"/>
  <c r="I45" i="9"/>
  <c r="I35" i="13" s="1"/>
  <c r="C46" i="9"/>
  <c r="B36" i="15" s="1"/>
  <c r="E46" i="9"/>
  <c r="E36" i="13" s="1"/>
  <c r="F46" i="9"/>
  <c r="F36" i="13" s="1"/>
  <c r="G46" i="9"/>
  <c r="H46" i="9"/>
  <c r="I46" i="9"/>
  <c r="I36" i="13" s="1"/>
  <c r="C47" i="9"/>
  <c r="E47" i="9"/>
  <c r="C37" i="15" s="1"/>
  <c r="F47" i="9"/>
  <c r="D37" i="15" s="1"/>
  <c r="G47" i="9"/>
  <c r="H47" i="9"/>
  <c r="H37" i="13" s="1"/>
  <c r="I47" i="9"/>
  <c r="I37" i="13" s="1"/>
  <c r="C48" i="9"/>
  <c r="B38" i="15" s="1"/>
  <c r="E48" i="9"/>
  <c r="C38" i="15" s="1"/>
  <c r="F48" i="9"/>
  <c r="G48" i="9"/>
  <c r="N48" i="9" s="1"/>
  <c r="H48" i="9"/>
  <c r="I48" i="9"/>
  <c r="I38" i="13" s="1"/>
  <c r="C49" i="9"/>
  <c r="B39" i="15" s="1"/>
  <c r="E49" i="9"/>
  <c r="C39" i="15" s="1"/>
  <c r="F49" i="9"/>
  <c r="F39" i="13" s="1"/>
  <c r="G49" i="9"/>
  <c r="H49" i="9"/>
  <c r="H39" i="13" s="1"/>
  <c r="I49" i="9"/>
  <c r="I39" i="13" s="1"/>
  <c r="C50" i="9"/>
  <c r="B40" i="15" s="1"/>
  <c r="E50" i="9"/>
  <c r="F50" i="9"/>
  <c r="D40" i="15" s="1"/>
  <c r="G50" i="9"/>
  <c r="N50" i="9" s="1"/>
  <c r="H50" i="9"/>
  <c r="I50" i="9"/>
  <c r="I40" i="13" s="1"/>
  <c r="C51" i="9"/>
  <c r="E51" i="9"/>
  <c r="C41" i="15" s="1"/>
  <c r="F51" i="9"/>
  <c r="F41" i="13" s="1"/>
  <c r="G51" i="9"/>
  <c r="H51" i="9"/>
  <c r="H41" i="13" s="1"/>
  <c r="I51" i="9"/>
  <c r="I41" i="13" s="1"/>
  <c r="C52" i="9"/>
  <c r="B42" i="15" s="1"/>
  <c r="E52" i="9"/>
  <c r="C42" i="15" s="1"/>
  <c r="F52" i="9"/>
  <c r="F42" i="13" s="1"/>
  <c r="G52" i="9"/>
  <c r="N52" i="9" s="1"/>
  <c r="H52" i="9"/>
  <c r="I52" i="9"/>
  <c r="I42" i="13" s="1"/>
  <c r="C53" i="9"/>
  <c r="B43" i="15" s="1"/>
  <c r="E53" i="9"/>
  <c r="E43" i="13" s="1"/>
  <c r="F53" i="9"/>
  <c r="F43" i="13" s="1"/>
  <c r="G53" i="9"/>
  <c r="H53" i="9"/>
  <c r="H43" i="13" s="1"/>
  <c r="I53" i="9"/>
  <c r="I43" i="13" s="1"/>
  <c r="C54" i="9"/>
  <c r="B44" i="15" s="1"/>
  <c r="E54" i="9"/>
  <c r="E44" i="13" s="1"/>
  <c r="F54" i="9"/>
  <c r="D44" i="15" s="1"/>
  <c r="G54" i="9"/>
  <c r="N54" i="9" s="1"/>
  <c r="H54" i="9"/>
  <c r="I54" i="9"/>
  <c r="I44" i="13" s="1"/>
  <c r="C55" i="9"/>
  <c r="E55" i="9"/>
  <c r="E45" i="13" s="1"/>
  <c r="F55" i="9"/>
  <c r="D45" i="15" s="1"/>
  <c r="G55" i="9"/>
  <c r="N55" i="9" s="1"/>
  <c r="H55" i="9"/>
  <c r="H45" i="13" s="1"/>
  <c r="I55" i="9"/>
  <c r="I45" i="13" s="1"/>
  <c r="C56" i="9"/>
  <c r="B46" i="15" s="1"/>
  <c r="E56" i="9"/>
  <c r="E46" i="13" s="1"/>
  <c r="F56" i="9"/>
  <c r="F46" i="13" s="1"/>
  <c r="G56" i="9"/>
  <c r="N56" i="9" s="1"/>
  <c r="H56" i="9"/>
  <c r="I56" i="9"/>
  <c r="I46" i="13" s="1"/>
  <c r="C57" i="9"/>
  <c r="B47" i="15" s="1"/>
  <c r="E57" i="9"/>
  <c r="E47" i="13" s="1"/>
  <c r="F57" i="9"/>
  <c r="G57" i="9"/>
  <c r="H57" i="9"/>
  <c r="H47" i="13" s="1"/>
  <c r="I57" i="9"/>
  <c r="I47" i="13" s="1"/>
  <c r="C58" i="9"/>
  <c r="B48" i="15" s="1"/>
  <c r="E58" i="9"/>
  <c r="F58" i="9"/>
  <c r="D48" i="15" s="1"/>
  <c r="G58" i="9"/>
  <c r="H58" i="9"/>
  <c r="I58" i="9"/>
  <c r="I48" i="13" s="1"/>
  <c r="C59" i="9"/>
  <c r="B49" i="15" s="1"/>
  <c r="E59" i="9"/>
  <c r="C49" i="15" s="1"/>
  <c r="F59" i="9"/>
  <c r="F49" i="13" s="1"/>
  <c r="G59" i="9"/>
  <c r="H59" i="9"/>
  <c r="H49" i="13" s="1"/>
  <c r="I59" i="9"/>
  <c r="I49" i="13" s="1"/>
  <c r="C60" i="9"/>
  <c r="B50" i="15" s="1"/>
  <c r="E60" i="9"/>
  <c r="F60" i="9"/>
  <c r="F50" i="13" s="1"/>
  <c r="G60" i="9"/>
  <c r="N60" i="9" s="1"/>
  <c r="H60" i="9"/>
  <c r="I60" i="9"/>
  <c r="I50" i="13" s="1"/>
  <c r="C61" i="9"/>
  <c r="B51" i="15" s="1"/>
  <c r="E61" i="9"/>
  <c r="E51" i="13" s="1"/>
  <c r="F61" i="9"/>
  <c r="F51" i="13" s="1"/>
  <c r="G61" i="9"/>
  <c r="H61" i="9"/>
  <c r="H51" i="13" s="1"/>
  <c r="I61" i="9"/>
  <c r="I51" i="13" s="1"/>
  <c r="C62" i="9"/>
  <c r="B52" i="15" s="1"/>
  <c r="E62" i="9"/>
  <c r="F62" i="9"/>
  <c r="F52" i="13" s="1"/>
  <c r="G62" i="9"/>
  <c r="H62" i="9"/>
  <c r="I62" i="9"/>
  <c r="I52" i="13" s="1"/>
  <c r="C63" i="9"/>
  <c r="B53" i="15" s="1"/>
  <c r="E63" i="9"/>
  <c r="E53" i="13" s="1"/>
  <c r="F63" i="9"/>
  <c r="F53" i="13" s="1"/>
  <c r="G63" i="9"/>
  <c r="H63" i="9"/>
  <c r="H53" i="13" s="1"/>
  <c r="I63" i="9"/>
  <c r="I53" i="13" s="1"/>
  <c r="C64" i="9"/>
  <c r="B54" i="15" s="1"/>
  <c r="E64" i="9"/>
  <c r="F64" i="9"/>
  <c r="F54" i="13" s="1"/>
  <c r="G64" i="9"/>
  <c r="N64" i="9" s="1"/>
  <c r="H64" i="9"/>
  <c r="I64" i="9"/>
  <c r="I54" i="13" s="1"/>
  <c r="C65" i="9"/>
  <c r="B55" i="15" s="1"/>
  <c r="E65" i="9"/>
  <c r="E55" i="13" s="1"/>
  <c r="F65" i="9"/>
  <c r="F55" i="13" s="1"/>
  <c r="G65" i="9"/>
  <c r="H65" i="9"/>
  <c r="H55" i="13" s="1"/>
  <c r="I65" i="9"/>
  <c r="I55" i="13" s="1"/>
  <c r="C66" i="9"/>
  <c r="B56" i="15" s="1"/>
  <c r="E66" i="9"/>
  <c r="E56" i="13" s="1"/>
  <c r="F66" i="9"/>
  <c r="D56" i="15" s="1"/>
  <c r="G66" i="9"/>
  <c r="H66" i="9"/>
  <c r="I66" i="9"/>
  <c r="I56" i="13" s="1"/>
  <c r="C67" i="9"/>
  <c r="B57" i="15" s="1"/>
  <c r="E67" i="9"/>
  <c r="C57" i="15" s="1"/>
  <c r="F67" i="9"/>
  <c r="D57" i="15" s="1"/>
  <c r="G67" i="9"/>
  <c r="N67" i="9" s="1"/>
  <c r="H67" i="9"/>
  <c r="H57" i="13" s="1"/>
  <c r="I67" i="9"/>
  <c r="I57" i="13" s="1"/>
  <c r="C68" i="9"/>
  <c r="B58" i="15" s="1"/>
  <c r="E68" i="9"/>
  <c r="F68" i="9"/>
  <c r="F58" i="13" s="1"/>
  <c r="G68" i="9"/>
  <c r="N68" i="9" s="1"/>
  <c r="H68" i="9"/>
  <c r="I68" i="9"/>
  <c r="I58" i="13" s="1"/>
  <c r="C69" i="9"/>
  <c r="B59" i="15" s="1"/>
  <c r="E69" i="9"/>
  <c r="E59" i="13" s="1"/>
  <c r="F69" i="9"/>
  <c r="F59" i="13" s="1"/>
  <c r="G69" i="9"/>
  <c r="H69" i="9"/>
  <c r="H59" i="13" s="1"/>
  <c r="I69" i="9"/>
  <c r="I59" i="13" s="1"/>
  <c r="C70" i="9"/>
  <c r="B60" i="15" s="1"/>
  <c r="E70" i="9"/>
  <c r="F70" i="9"/>
  <c r="D60" i="15" s="1"/>
  <c r="G70" i="9"/>
  <c r="N70" i="9" s="1"/>
  <c r="H70" i="9"/>
  <c r="I70" i="9"/>
  <c r="I60" i="13" s="1"/>
  <c r="C71" i="9"/>
  <c r="B61" i="15" s="1"/>
  <c r="E71" i="9"/>
  <c r="C61" i="15" s="1"/>
  <c r="F71" i="9"/>
  <c r="F61" i="13" s="1"/>
  <c r="G71" i="9"/>
  <c r="H71" i="9"/>
  <c r="H61" i="13" s="1"/>
  <c r="I71" i="9"/>
  <c r="I61" i="13" s="1"/>
  <c r="C72" i="9"/>
  <c r="B62" i="15" s="1"/>
  <c r="E72" i="9"/>
  <c r="F72" i="9"/>
  <c r="F62" i="13" s="1"/>
  <c r="G72" i="9"/>
  <c r="N72" i="9" s="1"/>
  <c r="H72" i="9"/>
  <c r="I72" i="9"/>
  <c r="I62" i="13" s="1"/>
  <c r="C73" i="9"/>
  <c r="B63" i="15" s="1"/>
  <c r="E73" i="9"/>
  <c r="E63" i="13" s="1"/>
  <c r="F73" i="9"/>
  <c r="F63" i="13" s="1"/>
  <c r="G73" i="9"/>
  <c r="H73" i="9"/>
  <c r="H63" i="13" s="1"/>
  <c r="I73" i="9"/>
  <c r="I63" i="13" s="1"/>
  <c r="C74" i="9"/>
  <c r="B64" i="15" s="1"/>
  <c r="E74" i="9"/>
  <c r="E64" i="13" s="1"/>
  <c r="F74" i="9"/>
  <c r="F64" i="13" s="1"/>
  <c r="G74" i="9"/>
  <c r="N74" i="9" s="1"/>
  <c r="H74" i="9"/>
  <c r="I74" i="9"/>
  <c r="I64" i="13" s="1"/>
  <c r="C75" i="9"/>
  <c r="B65" i="15" s="1"/>
  <c r="E75" i="9"/>
  <c r="E65" i="13" s="1"/>
  <c r="F75" i="9"/>
  <c r="D65" i="15" s="1"/>
  <c r="G75" i="9"/>
  <c r="H75" i="9"/>
  <c r="H65" i="13" s="1"/>
  <c r="I75" i="9"/>
  <c r="I65" i="13" s="1"/>
  <c r="C76" i="9"/>
  <c r="B66" i="15" s="1"/>
  <c r="E76" i="9"/>
  <c r="E66" i="13" s="1"/>
  <c r="F76" i="9"/>
  <c r="D66" i="15" s="1"/>
  <c r="G76" i="9"/>
  <c r="N76" i="9" s="1"/>
  <c r="H76" i="9"/>
  <c r="I76" i="9"/>
  <c r="I66" i="13" s="1"/>
  <c r="C77" i="9"/>
  <c r="B67" i="15" s="1"/>
  <c r="E77" i="9"/>
  <c r="C67" i="15" s="1"/>
  <c r="F77" i="9"/>
  <c r="F67" i="13" s="1"/>
  <c r="G77" i="9"/>
  <c r="H77" i="9"/>
  <c r="H67" i="13" s="1"/>
  <c r="I77" i="9"/>
  <c r="I67" i="13" s="1"/>
  <c r="C78" i="9"/>
  <c r="B68" i="15" s="1"/>
  <c r="E78" i="9"/>
  <c r="E68" i="13" s="1"/>
  <c r="F78" i="9"/>
  <c r="F68" i="13" s="1"/>
  <c r="G78" i="9"/>
  <c r="N78" i="9" s="1"/>
  <c r="H78" i="9"/>
  <c r="I78" i="9"/>
  <c r="I68" i="13" s="1"/>
  <c r="C79" i="9"/>
  <c r="B69" i="15" s="1"/>
  <c r="E79" i="9"/>
  <c r="E69" i="13" s="1"/>
  <c r="F79" i="9"/>
  <c r="D69" i="15" s="1"/>
  <c r="G79" i="9"/>
  <c r="H79" i="9"/>
  <c r="H69" i="13" s="1"/>
  <c r="I79" i="9"/>
  <c r="I69" i="13" s="1"/>
  <c r="C80" i="9"/>
  <c r="B70" i="15" s="1"/>
  <c r="E80" i="9"/>
  <c r="E70" i="13" s="1"/>
  <c r="F80" i="9"/>
  <c r="D70" i="15" s="1"/>
  <c r="G80" i="9"/>
  <c r="N80" i="9" s="1"/>
  <c r="H80" i="9"/>
  <c r="I80" i="9"/>
  <c r="I70" i="13" s="1"/>
  <c r="C81" i="9"/>
  <c r="B71" i="15" s="1"/>
  <c r="E81" i="9"/>
  <c r="E71" i="13" s="1"/>
  <c r="F81" i="9"/>
  <c r="F71" i="13" s="1"/>
  <c r="G81" i="9"/>
  <c r="H81" i="9"/>
  <c r="H71" i="13" s="1"/>
  <c r="I81" i="9"/>
  <c r="I71" i="13" s="1"/>
  <c r="C82" i="9"/>
  <c r="B72" i="15" s="1"/>
  <c r="E82" i="9"/>
  <c r="F82" i="9"/>
  <c r="F72" i="13" s="1"/>
  <c r="G82" i="9"/>
  <c r="N82" i="9" s="1"/>
  <c r="H82" i="9"/>
  <c r="I82" i="9"/>
  <c r="I72" i="13" s="1"/>
  <c r="C83" i="9"/>
  <c r="B73" i="15" s="1"/>
  <c r="E83" i="9"/>
  <c r="E73" i="13" s="1"/>
  <c r="F83" i="9"/>
  <c r="D73" i="15" s="1"/>
  <c r="G83" i="9"/>
  <c r="H83" i="9"/>
  <c r="H73" i="13" s="1"/>
  <c r="I83" i="9"/>
  <c r="I73" i="13" s="1"/>
  <c r="C84" i="9"/>
  <c r="B74" i="15" s="1"/>
  <c r="E84" i="9"/>
  <c r="F84" i="9"/>
  <c r="F74" i="13" s="1"/>
  <c r="G84" i="9"/>
  <c r="N84" i="9" s="1"/>
  <c r="H84" i="9"/>
  <c r="I84" i="9"/>
  <c r="I74" i="13" s="1"/>
  <c r="C85" i="9"/>
  <c r="B75" i="15" s="1"/>
  <c r="E85" i="9"/>
  <c r="C75" i="15" s="1"/>
  <c r="F85" i="9"/>
  <c r="F75" i="13" s="1"/>
  <c r="G85" i="9"/>
  <c r="H85" i="9"/>
  <c r="H75" i="13" s="1"/>
  <c r="I85" i="9"/>
  <c r="I75" i="13" s="1"/>
  <c r="C86" i="9"/>
  <c r="B76" i="15" s="1"/>
  <c r="E86" i="9"/>
  <c r="E76" i="13" s="1"/>
  <c r="F86" i="9"/>
  <c r="F76" i="13" s="1"/>
  <c r="G86" i="9"/>
  <c r="N86" i="9" s="1"/>
  <c r="H86" i="9"/>
  <c r="I86" i="9"/>
  <c r="I76" i="13" s="1"/>
  <c r="C87" i="9"/>
  <c r="B77" i="15" s="1"/>
  <c r="E87" i="9"/>
  <c r="E77" i="13" s="1"/>
  <c r="F87" i="9"/>
  <c r="D77" i="15" s="1"/>
  <c r="G87" i="9"/>
  <c r="H87" i="9"/>
  <c r="H77" i="13" s="1"/>
  <c r="I87" i="9"/>
  <c r="I77" i="13" s="1"/>
  <c r="C88" i="9"/>
  <c r="E88" i="9"/>
  <c r="C78" i="15" s="1"/>
  <c r="F88" i="9"/>
  <c r="D78" i="15" s="1"/>
  <c r="G88" i="9"/>
  <c r="N88" i="9" s="1"/>
  <c r="H88" i="9"/>
  <c r="I88" i="9"/>
  <c r="I78" i="13" s="1"/>
  <c r="C89" i="9"/>
  <c r="B79" i="15" s="1"/>
  <c r="E89" i="9"/>
  <c r="E79" i="13" s="1"/>
  <c r="F89" i="9"/>
  <c r="F79" i="13" s="1"/>
  <c r="G89" i="9"/>
  <c r="N89" i="9" s="1"/>
  <c r="H89" i="9"/>
  <c r="H79" i="13" s="1"/>
  <c r="I89" i="9"/>
  <c r="I79" i="13" s="1"/>
  <c r="C90" i="9"/>
  <c r="B80" i="15" s="1"/>
  <c r="E90" i="9"/>
  <c r="C80" i="15" s="1"/>
  <c r="F90" i="9"/>
  <c r="F80" i="13" s="1"/>
  <c r="G90" i="9"/>
  <c r="N90" i="9" s="1"/>
  <c r="H90" i="9"/>
  <c r="H80" i="13" s="1"/>
  <c r="I90" i="9"/>
  <c r="I80" i="13" s="1"/>
  <c r="C91" i="9"/>
  <c r="B81" i="15" s="1"/>
  <c r="E91" i="9"/>
  <c r="C81" i="15" s="1"/>
  <c r="F91" i="9"/>
  <c r="D81" i="15" s="1"/>
  <c r="G91" i="9"/>
  <c r="N91" i="9" s="1"/>
  <c r="H91" i="9"/>
  <c r="H81" i="13" s="1"/>
  <c r="I91" i="9"/>
  <c r="C92" i="9"/>
  <c r="E92" i="9"/>
  <c r="F92" i="9"/>
  <c r="F82" i="13" s="1"/>
  <c r="G92" i="9"/>
  <c r="N92" i="9" s="1"/>
  <c r="H92" i="9"/>
  <c r="I92" i="9"/>
  <c r="I82" i="13" s="1"/>
  <c r="C93" i="9"/>
  <c r="B83" i="15" s="1"/>
  <c r="E93" i="9"/>
  <c r="C83" i="15" s="1"/>
  <c r="F93" i="9"/>
  <c r="F83" i="13" s="1"/>
  <c r="G93" i="9"/>
  <c r="N93" i="9" s="1"/>
  <c r="H93" i="9"/>
  <c r="H83" i="13" s="1"/>
  <c r="I93" i="9"/>
  <c r="I83" i="13" s="1"/>
  <c r="C94" i="9"/>
  <c r="B84" i="15" s="1"/>
  <c r="E94" i="9"/>
  <c r="E84" i="13" s="1"/>
  <c r="F94" i="9"/>
  <c r="F84" i="13" s="1"/>
  <c r="G94" i="9"/>
  <c r="H94" i="9"/>
  <c r="H84" i="13" s="1"/>
  <c r="I94" i="9"/>
  <c r="I84" i="13" s="1"/>
  <c r="C95" i="9"/>
  <c r="B85" i="15" s="1"/>
  <c r="E95" i="9"/>
  <c r="E85" i="13" s="1"/>
  <c r="F95" i="9"/>
  <c r="F85" i="13" s="1"/>
  <c r="G95" i="9"/>
  <c r="N95" i="9" s="1"/>
  <c r="H95" i="9"/>
  <c r="H85" i="13" s="1"/>
  <c r="I95" i="9"/>
  <c r="I85" i="13" s="1"/>
  <c r="C96" i="9"/>
  <c r="B86" i="15" s="1"/>
  <c r="E96" i="9"/>
  <c r="E86" i="13" s="1"/>
  <c r="F96" i="9"/>
  <c r="F86" i="13" s="1"/>
  <c r="G96" i="9"/>
  <c r="N96" i="9" s="1"/>
  <c r="H96" i="9"/>
  <c r="I96" i="9"/>
  <c r="I86" i="13" s="1"/>
  <c r="C97" i="9"/>
  <c r="B87" i="15" s="1"/>
  <c r="E97" i="9"/>
  <c r="C87" i="15" s="1"/>
  <c r="F97" i="9"/>
  <c r="F87" i="13" s="1"/>
  <c r="G97" i="9"/>
  <c r="H97" i="9"/>
  <c r="H87" i="13" s="1"/>
  <c r="I97" i="9"/>
  <c r="I87" i="13" s="1"/>
  <c r="C98" i="9"/>
  <c r="B88" i="15" s="1"/>
  <c r="E98" i="9"/>
  <c r="E88" i="13" s="1"/>
  <c r="F98" i="9"/>
  <c r="F88" i="13" s="1"/>
  <c r="G98" i="9"/>
  <c r="H98" i="9"/>
  <c r="I98" i="9"/>
  <c r="C99" i="9"/>
  <c r="B89" i="15" s="1"/>
  <c r="E99" i="9"/>
  <c r="E89" i="13" s="1"/>
  <c r="F99" i="9"/>
  <c r="D89" i="15" s="1"/>
  <c r="G99" i="9"/>
  <c r="H99" i="9"/>
  <c r="H89" i="13" s="1"/>
  <c r="I99" i="9"/>
  <c r="I89" i="13" s="1"/>
  <c r="C100" i="9"/>
  <c r="B90" i="15" s="1"/>
  <c r="E100" i="9"/>
  <c r="C90" i="15" s="1"/>
  <c r="F100" i="9"/>
  <c r="D90" i="15" s="1"/>
  <c r="G100" i="9"/>
  <c r="N100" i="9" s="1"/>
  <c r="H100" i="9"/>
  <c r="I100" i="9"/>
  <c r="I90" i="13" s="1"/>
  <c r="C101" i="9"/>
  <c r="B91" i="15" s="1"/>
  <c r="E101" i="9"/>
  <c r="C91" i="15" s="1"/>
  <c r="F101" i="9"/>
  <c r="F91" i="13" s="1"/>
  <c r="G101" i="9"/>
  <c r="N101" i="9" s="1"/>
  <c r="H101" i="9"/>
  <c r="H91" i="13" s="1"/>
  <c r="I101" i="9"/>
  <c r="I91" i="13" s="1"/>
  <c r="C102" i="9"/>
  <c r="B92" i="15" s="1"/>
  <c r="E102" i="9"/>
  <c r="E92" i="13" s="1"/>
  <c r="F102" i="9"/>
  <c r="F92" i="13" s="1"/>
  <c r="G102" i="9"/>
  <c r="N102" i="9" s="1"/>
  <c r="H102" i="9"/>
  <c r="I102" i="9"/>
  <c r="I92" i="13" s="1"/>
  <c r="C103" i="9"/>
  <c r="B93" i="15" s="1"/>
  <c r="E103" i="9"/>
  <c r="E93" i="13" s="1"/>
  <c r="F103" i="9"/>
  <c r="F93" i="13" s="1"/>
  <c r="G103" i="9"/>
  <c r="H103" i="9"/>
  <c r="H93" i="13" s="1"/>
  <c r="I103" i="9"/>
  <c r="I93" i="13" s="1"/>
  <c r="C104" i="9"/>
  <c r="B94" i="15" s="1"/>
  <c r="E104" i="9"/>
  <c r="F104" i="9"/>
  <c r="F94" i="13" s="1"/>
  <c r="G104" i="9"/>
  <c r="N104" i="9" s="1"/>
  <c r="H104" i="9"/>
  <c r="I104" i="9"/>
  <c r="I94" i="13" s="1"/>
  <c r="C105" i="9"/>
  <c r="B95" i="15" s="1"/>
  <c r="E105" i="9"/>
  <c r="E95" i="13" s="1"/>
  <c r="F105" i="9"/>
  <c r="F95" i="13" s="1"/>
  <c r="G105" i="9"/>
  <c r="N105" i="9" s="1"/>
  <c r="H105" i="9"/>
  <c r="H95" i="13" s="1"/>
  <c r="I105" i="9"/>
  <c r="I95" i="13" s="1"/>
  <c r="C106" i="9"/>
  <c r="B96" i="15" s="1"/>
  <c r="E106" i="9"/>
  <c r="E96" i="13" s="1"/>
  <c r="F106" i="9"/>
  <c r="F96" i="13" s="1"/>
  <c r="G106" i="9"/>
  <c r="H106" i="9"/>
  <c r="I106" i="9"/>
  <c r="I96" i="13" s="1"/>
  <c r="C107" i="9"/>
  <c r="B97" i="15" s="1"/>
  <c r="E107" i="9"/>
  <c r="C97" i="15" s="1"/>
  <c r="F107" i="9"/>
  <c r="F97" i="13" s="1"/>
  <c r="G107" i="9"/>
  <c r="H107" i="9"/>
  <c r="H97" i="13" s="1"/>
  <c r="I107" i="9"/>
  <c r="I97" i="13" s="1"/>
  <c r="C108" i="9"/>
  <c r="B98" i="15" s="1"/>
  <c r="E108" i="9"/>
  <c r="C98" i="15" s="1"/>
  <c r="F108" i="9"/>
  <c r="G108" i="9"/>
  <c r="N108" i="9" s="1"/>
  <c r="H108" i="9"/>
  <c r="I108" i="9"/>
  <c r="I98" i="13" s="1"/>
  <c r="C109" i="9"/>
  <c r="B99" i="15" s="1"/>
  <c r="E109" i="9"/>
  <c r="F109" i="9"/>
  <c r="D99" i="15" s="1"/>
  <c r="G109" i="9"/>
  <c r="H109" i="9"/>
  <c r="H99" i="13" s="1"/>
  <c r="I109" i="9"/>
  <c r="I99" i="13" s="1"/>
  <c r="C110" i="9"/>
  <c r="B100" i="15" s="1"/>
  <c r="E110" i="9"/>
  <c r="F110" i="9"/>
  <c r="F100" i="13" s="1"/>
  <c r="G110" i="9"/>
  <c r="N110" i="9" s="1"/>
  <c r="H110" i="9"/>
  <c r="I110" i="9"/>
  <c r="I100" i="13" s="1"/>
  <c r="C111" i="9"/>
  <c r="B101" i="15" s="1"/>
  <c r="E111" i="9"/>
  <c r="E101" i="13" s="1"/>
  <c r="F111" i="9"/>
  <c r="F101" i="13" s="1"/>
  <c r="G111" i="9"/>
  <c r="H111" i="9"/>
  <c r="H101" i="13" s="1"/>
  <c r="I111" i="9"/>
  <c r="I101" i="13" s="1"/>
  <c r="C112" i="9"/>
  <c r="E112" i="9"/>
  <c r="E102" i="13" s="1"/>
  <c r="F112" i="9"/>
  <c r="F102" i="13" s="1"/>
  <c r="G112" i="9"/>
  <c r="N112" i="9" s="1"/>
  <c r="H112" i="9"/>
  <c r="I112" i="9"/>
  <c r="I102" i="13" s="1"/>
  <c r="C113" i="9"/>
  <c r="B103" i="15" s="1"/>
  <c r="E113" i="9"/>
  <c r="E103" i="13" s="1"/>
  <c r="F113" i="9"/>
  <c r="D103" i="15" s="1"/>
  <c r="G113" i="9"/>
  <c r="H113" i="9"/>
  <c r="H103" i="13" s="1"/>
  <c r="I113" i="9"/>
  <c r="I103" i="13" s="1"/>
  <c r="C114" i="9"/>
  <c r="B104" i="15" s="1"/>
  <c r="E114" i="9"/>
  <c r="F114" i="9"/>
  <c r="F104" i="13" s="1"/>
  <c r="G114" i="9"/>
  <c r="N114" i="9" s="1"/>
  <c r="H114" i="9"/>
  <c r="I114" i="9"/>
  <c r="I104" i="13" s="1"/>
  <c r="C115" i="9"/>
  <c r="B105" i="15" s="1"/>
  <c r="E115" i="9"/>
  <c r="E105" i="13" s="1"/>
  <c r="F115" i="9"/>
  <c r="F105" i="13" s="1"/>
  <c r="G115" i="9"/>
  <c r="H115" i="9"/>
  <c r="H105" i="13" s="1"/>
  <c r="I115" i="9"/>
  <c r="I105" i="13" s="1"/>
  <c r="C116" i="9"/>
  <c r="B106" i="15" s="1"/>
  <c r="E116" i="9"/>
  <c r="C106" i="15" s="1"/>
  <c r="F116" i="9"/>
  <c r="D106" i="15" s="1"/>
  <c r="G116" i="9"/>
  <c r="N116" i="9" s="1"/>
  <c r="H116" i="9"/>
  <c r="H106" i="13" s="1"/>
  <c r="I116" i="9"/>
  <c r="I106" i="13" s="1"/>
  <c r="C117" i="9"/>
  <c r="B107" i="15" s="1"/>
  <c r="E117" i="9"/>
  <c r="C107" i="15" s="1"/>
  <c r="F117" i="9"/>
  <c r="G117" i="9"/>
  <c r="N117" i="9" s="1"/>
  <c r="H117" i="9"/>
  <c r="H107" i="13" s="1"/>
  <c r="I117" i="9"/>
  <c r="I107" i="13" s="1"/>
  <c r="C118" i="9"/>
  <c r="E118" i="9"/>
  <c r="C108" i="15" s="1"/>
  <c r="F118" i="9"/>
  <c r="D108" i="15" s="1"/>
  <c r="G118" i="9"/>
  <c r="N118" i="9" s="1"/>
  <c r="H118" i="9"/>
  <c r="I118" i="9"/>
  <c r="I108" i="13" s="1"/>
  <c r="C119" i="9"/>
  <c r="E119" i="9"/>
  <c r="E109" i="13" s="1"/>
  <c r="F119" i="9"/>
  <c r="F109" i="13" s="1"/>
  <c r="G119" i="9"/>
  <c r="H119" i="9"/>
  <c r="H109" i="13" s="1"/>
  <c r="I119" i="9"/>
  <c r="I109" i="13" s="1"/>
  <c r="C120" i="9"/>
  <c r="B110" i="15" s="1"/>
  <c r="E120" i="9"/>
  <c r="E110" i="13" s="1"/>
  <c r="F120" i="9"/>
  <c r="F110" i="13" s="1"/>
  <c r="G120" i="9"/>
  <c r="N120" i="9" s="1"/>
  <c r="H120" i="9"/>
  <c r="I120" i="9"/>
  <c r="I110" i="13" s="1"/>
  <c r="C121" i="9"/>
  <c r="E121" i="9"/>
  <c r="C111" i="15" s="1"/>
  <c r="F121" i="9"/>
  <c r="G121" i="9"/>
  <c r="N121" i="9" s="1"/>
  <c r="H121" i="9"/>
  <c r="H111" i="13" s="1"/>
  <c r="I121" i="9"/>
  <c r="I111" i="13" s="1"/>
  <c r="C122" i="9"/>
  <c r="E122" i="9"/>
  <c r="C112" i="15" s="1"/>
  <c r="F122" i="9"/>
  <c r="F112" i="13" s="1"/>
  <c r="G122" i="9"/>
  <c r="N122" i="9" s="1"/>
  <c r="H122" i="9"/>
  <c r="I122" i="9"/>
  <c r="I112" i="13" s="1"/>
  <c r="C123" i="9"/>
  <c r="E123" i="9"/>
  <c r="C113" i="15" s="1"/>
  <c r="F123" i="9"/>
  <c r="F113" i="13" s="1"/>
  <c r="G123" i="9"/>
  <c r="N123" i="9" s="1"/>
  <c r="H123" i="9"/>
  <c r="H113" i="13" s="1"/>
  <c r="I123" i="9"/>
  <c r="I113" i="13" s="1"/>
  <c r="C124" i="9"/>
  <c r="E124" i="9"/>
  <c r="F124" i="9"/>
  <c r="F114" i="13" s="1"/>
  <c r="G124" i="9"/>
  <c r="N124" i="9" s="1"/>
  <c r="H124" i="9"/>
  <c r="I124" i="9"/>
  <c r="I114" i="13" s="1"/>
  <c r="C125" i="9"/>
  <c r="B115" i="15" s="1"/>
  <c r="E125" i="9"/>
  <c r="E115" i="13" s="1"/>
  <c r="F125" i="9"/>
  <c r="G125" i="9"/>
  <c r="H125" i="9"/>
  <c r="H115" i="13" s="1"/>
  <c r="I125" i="9"/>
  <c r="I115" i="13" s="1"/>
  <c r="C126" i="9"/>
  <c r="E126" i="9"/>
  <c r="F126" i="9"/>
  <c r="D116" i="15" s="1"/>
  <c r="G126" i="9"/>
  <c r="N126" i="9" s="1"/>
  <c r="H126" i="9"/>
  <c r="I126" i="9"/>
  <c r="I116" i="13" s="1"/>
  <c r="C127" i="9"/>
  <c r="B117" i="15" s="1"/>
  <c r="E127" i="9"/>
  <c r="C117" i="15" s="1"/>
  <c r="F127" i="9"/>
  <c r="F117" i="13" s="1"/>
  <c r="G127" i="9"/>
  <c r="H127" i="9"/>
  <c r="H117" i="13" s="1"/>
  <c r="I127" i="9"/>
  <c r="I117" i="13" s="1"/>
  <c r="C128" i="9"/>
  <c r="E128" i="9"/>
  <c r="E118" i="13" s="1"/>
  <c r="F128" i="9"/>
  <c r="F118" i="13" s="1"/>
  <c r="G128" i="9"/>
  <c r="N128" i="9" s="1"/>
  <c r="H128" i="9"/>
  <c r="H118" i="13" s="1"/>
  <c r="I128" i="9"/>
  <c r="I118" i="13" s="1"/>
  <c r="C129" i="9"/>
  <c r="B119" i="15" s="1"/>
  <c r="E129" i="9"/>
  <c r="C119" i="15" s="1"/>
  <c r="F129" i="9"/>
  <c r="F119" i="13" s="1"/>
  <c r="G129" i="9"/>
  <c r="N129" i="9" s="1"/>
  <c r="H129" i="9"/>
  <c r="H119" i="13" s="1"/>
  <c r="I129" i="9"/>
  <c r="I119" i="13" s="1"/>
  <c r="C130" i="9"/>
  <c r="E130" i="9"/>
  <c r="C120" i="15" s="1"/>
  <c r="F130" i="9"/>
  <c r="D120" i="15" s="1"/>
  <c r="G130" i="9"/>
  <c r="N130" i="9" s="1"/>
  <c r="H130" i="9"/>
  <c r="I130" i="9"/>
  <c r="I120" i="13" s="1"/>
  <c r="C131" i="9"/>
  <c r="B121" i="15" s="1"/>
  <c r="E131" i="9"/>
  <c r="C121" i="15" s="1"/>
  <c r="F131" i="9"/>
  <c r="F121" i="13" s="1"/>
  <c r="G131" i="9"/>
  <c r="H131" i="9"/>
  <c r="H121" i="13" s="1"/>
  <c r="I131" i="9"/>
  <c r="I121" i="13" s="1"/>
  <c r="C132" i="9"/>
  <c r="E132" i="9"/>
  <c r="C122" i="15" s="1"/>
  <c r="F132" i="9"/>
  <c r="F122" i="13" s="1"/>
  <c r="G132" i="9"/>
  <c r="N132" i="9" s="1"/>
  <c r="H132" i="9"/>
  <c r="H122" i="13" s="1"/>
  <c r="I132" i="9"/>
  <c r="C133" i="9"/>
  <c r="B123" i="15" s="1"/>
  <c r="E133" i="9"/>
  <c r="E123" i="13" s="1"/>
  <c r="F133" i="9"/>
  <c r="F123" i="13" s="1"/>
  <c r="G133" i="9"/>
  <c r="N133" i="9" s="1"/>
  <c r="H133" i="9"/>
  <c r="H123" i="13" s="1"/>
  <c r="I133" i="9"/>
  <c r="I123" i="13" s="1"/>
  <c r="C134" i="9"/>
  <c r="E134" i="9"/>
  <c r="C124" i="15" s="1"/>
  <c r="F134" i="9"/>
  <c r="F124" i="13" s="1"/>
  <c r="G134" i="9"/>
  <c r="H134" i="9"/>
  <c r="I134" i="9"/>
  <c r="C135" i="9"/>
  <c r="B125" i="15" s="1"/>
  <c r="E135" i="9"/>
  <c r="C125" i="15" s="1"/>
  <c r="F135" i="9"/>
  <c r="G135" i="9"/>
  <c r="H135" i="9"/>
  <c r="H125" i="13" s="1"/>
  <c r="I135" i="9"/>
  <c r="I125" i="13" s="1"/>
  <c r="C136" i="9"/>
  <c r="E136" i="9"/>
  <c r="E126" i="13" s="1"/>
  <c r="F136" i="9"/>
  <c r="F126" i="13" s="1"/>
  <c r="G136" i="9"/>
  <c r="N136" i="9" s="1"/>
  <c r="H136" i="9"/>
  <c r="H126" i="13" s="1"/>
  <c r="I136" i="9"/>
  <c r="I126" i="13" s="1"/>
  <c r="C137" i="9"/>
  <c r="B127" i="15" s="1"/>
  <c r="E137" i="9"/>
  <c r="E127" i="13" s="1"/>
  <c r="F137" i="9"/>
  <c r="F127" i="13" s="1"/>
  <c r="G137" i="9"/>
  <c r="H137" i="9"/>
  <c r="I137" i="9"/>
  <c r="I127" i="13" s="1"/>
  <c r="C138" i="9"/>
  <c r="E138" i="9"/>
  <c r="E128" i="13" s="1"/>
  <c r="F138" i="9"/>
  <c r="D128" i="15" s="1"/>
  <c r="G138" i="9"/>
  <c r="H138" i="9"/>
  <c r="I138" i="9"/>
  <c r="I128" i="13" s="1"/>
  <c r="C139" i="9"/>
  <c r="B129" i="15" s="1"/>
  <c r="E139" i="9"/>
  <c r="C129" i="15" s="1"/>
  <c r="F139" i="9"/>
  <c r="G139" i="9"/>
  <c r="N139" i="9" s="1"/>
  <c r="H139" i="9"/>
  <c r="H129" i="13" s="1"/>
  <c r="I139" i="9"/>
  <c r="I129" i="13" s="1"/>
  <c r="C140" i="9"/>
  <c r="B130" i="15" s="1"/>
  <c r="E140" i="9"/>
  <c r="E130" i="13" s="1"/>
  <c r="F140" i="9"/>
  <c r="F130" i="13" s="1"/>
  <c r="G140" i="9"/>
  <c r="N140" i="9" s="1"/>
  <c r="H140" i="9"/>
  <c r="H130" i="13" s="1"/>
  <c r="I140" i="9"/>
  <c r="I130" i="13" s="1"/>
  <c r="C141" i="9"/>
  <c r="B131" i="15" s="1"/>
  <c r="E141" i="9"/>
  <c r="F141" i="9"/>
  <c r="G141" i="9"/>
  <c r="N141" i="9" s="1"/>
  <c r="H141" i="9"/>
  <c r="I141" i="9"/>
  <c r="I131" i="13" s="1"/>
  <c r="C142" i="9"/>
  <c r="E142" i="9"/>
  <c r="E132" i="13" s="1"/>
  <c r="F142" i="9"/>
  <c r="D132" i="15" s="1"/>
  <c r="G142" i="9"/>
  <c r="H142" i="9"/>
  <c r="I142" i="9"/>
  <c r="I132" i="13" s="1"/>
  <c r="C143" i="9"/>
  <c r="B133" i="15" s="1"/>
  <c r="E143" i="9"/>
  <c r="E133" i="13" s="1"/>
  <c r="F143" i="9"/>
  <c r="F133" i="13" s="1"/>
  <c r="G143" i="9"/>
  <c r="N143" i="9" s="1"/>
  <c r="H143" i="9"/>
  <c r="H133" i="13" s="1"/>
  <c r="I143" i="9"/>
  <c r="I133" i="13" s="1"/>
  <c r="C144" i="9"/>
  <c r="E144" i="9"/>
  <c r="F144" i="9"/>
  <c r="F134" i="13" s="1"/>
  <c r="G144" i="9"/>
  <c r="N144" i="9" s="1"/>
  <c r="H144" i="9"/>
  <c r="H134" i="13" s="1"/>
  <c r="I144" i="9"/>
  <c r="I134" i="13" s="1"/>
  <c r="C145" i="9"/>
  <c r="B135" i="15" s="1"/>
  <c r="E145" i="9"/>
  <c r="F145" i="9"/>
  <c r="F135" i="13" s="1"/>
  <c r="G145" i="9"/>
  <c r="H145" i="9"/>
  <c r="H135" i="13" s="1"/>
  <c r="I145" i="9"/>
  <c r="I135" i="13" s="1"/>
  <c r="C146" i="9"/>
  <c r="E146" i="9"/>
  <c r="F146" i="9"/>
  <c r="D136" i="15" s="1"/>
  <c r="G146" i="9"/>
  <c r="H146" i="9"/>
  <c r="I146" i="9"/>
  <c r="I136" i="13" s="1"/>
  <c r="C147" i="9"/>
  <c r="B137" i="15" s="1"/>
  <c r="E147" i="9"/>
  <c r="F147" i="9"/>
  <c r="F137" i="13" s="1"/>
  <c r="G147" i="9"/>
  <c r="H147" i="9"/>
  <c r="H137" i="13" s="1"/>
  <c r="I147" i="9"/>
  <c r="I137" i="13" s="1"/>
  <c r="C148" i="9"/>
  <c r="E148" i="9"/>
  <c r="E138" i="13" s="1"/>
  <c r="F148" i="9"/>
  <c r="F138" i="13" s="1"/>
  <c r="G148" i="9"/>
  <c r="N148" i="9" s="1"/>
  <c r="H148" i="9"/>
  <c r="H138" i="13" s="1"/>
  <c r="I148" i="9"/>
  <c r="I138" i="13" s="1"/>
  <c r="C149" i="9"/>
  <c r="B139" i="15" s="1"/>
  <c r="E149" i="9"/>
  <c r="E139" i="13" s="1"/>
  <c r="F149" i="9"/>
  <c r="F139" i="13" s="1"/>
  <c r="G149" i="9"/>
  <c r="N149" i="9" s="1"/>
  <c r="H149" i="9"/>
  <c r="H139" i="13" s="1"/>
  <c r="I149" i="9"/>
  <c r="I139" i="13" s="1"/>
  <c r="C150" i="9"/>
  <c r="E150" i="9"/>
  <c r="F150" i="9"/>
  <c r="F140" i="13" s="1"/>
  <c r="G150" i="9"/>
  <c r="H150" i="9"/>
  <c r="I150" i="9"/>
  <c r="C151" i="9"/>
  <c r="B141" i="15" s="1"/>
  <c r="E151" i="9"/>
  <c r="E141" i="13" s="1"/>
  <c r="F151" i="9"/>
  <c r="D141" i="15" s="1"/>
  <c r="G151" i="9"/>
  <c r="N151" i="9" s="1"/>
  <c r="H151" i="9"/>
  <c r="H141" i="13" s="1"/>
  <c r="I151" i="9"/>
  <c r="I141" i="13" s="1"/>
  <c r="C152" i="9"/>
  <c r="E152" i="9"/>
  <c r="E142" i="13" s="1"/>
  <c r="F152" i="9"/>
  <c r="F142" i="13" s="1"/>
  <c r="G152" i="9"/>
  <c r="N152" i="9" s="1"/>
  <c r="H152" i="9"/>
  <c r="I152" i="9"/>
  <c r="I142" i="13" s="1"/>
  <c r="C153" i="9"/>
  <c r="B143" i="15" s="1"/>
  <c r="E153" i="9"/>
  <c r="C143" i="15" s="1"/>
  <c r="F153" i="9"/>
  <c r="F143" i="13" s="1"/>
  <c r="G153" i="9"/>
  <c r="N153" i="9" s="1"/>
  <c r="H153" i="9"/>
  <c r="H143" i="13" s="1"/>
  <c r="I153" i="9"/>
  <c r="I143" i="13" s="1"/>
  <c r="C154" i="9"/>
  <c r="E154" i="9"/>
  <c r="C144" i="15" s="1"/>
  <c r="F154" i="9"/>
  <c r="D144" i="15" s="1"/>
  <c r="G154" i="9"/>
  <c r="N154" i="9" s="1"/>
  <c r="H154" i="9"/>
  <c r="I154" i="9"/>
  <c r="I144" i="13" s="1"/>
  <c r="C155" i="9"/>
  <c r="E155" i="9"/>
  <c r="F155" i="9"/>
  <c r="F145" i="13" s="1"/>
  <c r="G155" i="9"/>
  <c r="H155" i="9"/>
  <c r="H145" i="13" s="1"/>
  <c r="I155" i="9"/>
  <c r="C156" i="9"/>
  <c r="E156" i="9"/>
  <c r="F156" i="9"/>
  <c r="F146" i="13" s="1"/>
  <c r="G156" i="9"/>
  <c r="H156" i="9"/>
  <c r="I156" i="9"/>
  <c r="I146" i="13" s="1"/>
  <c r="C157" i="9"/>
  <c r="B147" i="15" s="1"/>
  <c r="E157" i="9"/>
  <c r="F157" i="9"/>
  <c r="G157" i="9"/>
  <c r="N157" i="9" s="1"/>
  <c r="H157" i="9"/>
  <c r="H147" i="13" s="1"/>
  <c r="I157" i="9"/>
  <c r="I147" i="13" s="1"/>
  <c r="C158" i="9"/>
  <c r="B148" i="15" s="1"/>
  <c r="E158" i="9"/>
  <c r="E148" i="13" s="1"/>
  <c r="F158" i="9"/>
  <c r="F148" i="13" s="1"/>
  <c r="G158" i="9"/>
  <c r="N158" i="9" s="1"/>
  <c r="H158" i="9"/>
  <c r="I158" i="9"/>
  <c r="I148" i="13" s="1"/>
  <c r="C159" i="9"/>
  <c r="E159" i="9"/>
  <c r="E149" i="13" s="1"/>
  <c r="F159" i="9"/>
  <c r="G159" i="9"/>
  <c r="H159" i="9"/>
  <c r="H149" i="13" s="1"/>
  <c r="I159" i="9"/>
  <c r="I149" i="13" s="1"/>
  <c r="C160" i="9"/>
  <c r="E160" i="9"/>
  <c r="E150" i="13" s="1"/>
  <c r="F160" i="9"/>
  <c r="F150" i="13" s="1"/>
  <c r="G160" i="9"/>
  <c r="H160" i="9"/>
  <c r="I160" i="9"/>
  <c r="I150" i="13" s="1"/>
  <c r="C161" i="9"/>
  <c r="B151" i="15" s="1"/>
  <c r="E161" i="9"/>
  <c r="F161" i="9"/>
  <c r="G161" i="9"/>
  <c r="N161" i="9" s="1"/>
  <c r="H161" i="9"/>
  <c r="H151" i="13" s="1"/>
  <c r="I161" i="9"/>
  <c r="I151" i="13" s="1"/>
  <c r="C162" i="9"/>
  <c r="E162" i="9"/>
  <c r="F162" i="9"/>
  <c r="D152" i="15" s="1"/>
  <c r="G162" i="9"/>
  <c r="N162" i="9" s="1"/>
  <c r="H162" i="9"/>
  <c r="I162" i="9"/>
  <c r="C163" i="9"/>
  <c r="E163" i="9"/>
  <c r="E153" i="13" s="1"/>
  <c r="F163" i="9"/>
  <c r="G163" i="9"/>
  <c r="N163" i="9" s="1"/>
  <c r="H163" i="9"/>
  <c r="H153" i="13" s="1"/>
  <c r="I163" i="9"/>
  <c r="I153" i="13" s="1"/>
  <c r="C164" i="9"/>
  <c r="E164" i="9"/>
  <c r="F164" i="9"/>
  <c r="F154" i="13" s="1"/>
  <c r="G164" i="9"/>
  <c r="N164" i="9" s="1"/>
  <c r="H164" i="9"/>
  <c r="I164" i="9"/>
  <c r="I154" i="13" s="1"/>
  <c r="C165" i="9"/>
  <c r="B155" i="15" s="1"/>
  <c r="E165" i="9"/>
  <c r="E155" i="13" s="1"/>
  <c r="F165" i="9"/>
  <c r="F155" i="13" s="1"/>
  <c r="G165" i="9"/>
  <c r="N165" i="9" s="1"/>
  <c r="H165" i="9"/>
  <c r="H155" i="13" s="1"/>
  <c r="I165" i="9"/>
  <c r="I155" i="13" s="1"/>
  <c r="C166" i="9"/>
  <c r="E166" i="9"/>
  <c r="F166" i="9"/>
  <c r="F156" i="13" s="1"/>
  <c r="G166" i="9"/>
  <c r="N166" i="9" s="1"/>
  <c r="H166" i="9"/>
  <c r="I166" i="9"/>
  <c r="I156" i="13" s="1"/>
  <c r="C167" i="9"/>
  <c r="E167" i="9"/>
  <c r="E157" i="13" s="1"/>
  <c r="F167" i="9"/>
  <c r="F157" i="13" s="1"/>
  <c r="G167" i="9"/>
  <c r="H167" i="9"/>
  <c r="H157" i="13" s="1"/>
  <c r="I167" i="9"/>
  <c r="I157" i="13" s="1"/>
  <c r="C168" i="9"/>
  <c r="B158" i="15" s="1"/>
  <c r="E168" i="9"/>
  <c r="E158" i="13" s="1"/>
  <c r="F168" i="9"/>
  <c r="F158" i="13" s="1"/>
  <c r="G168" i="9"/>
  <c r="N168" i="9" s="1"/>
  <c r="H168" i="9"/>
  <c r="I168" i="9"/>
  <c r="I158" i="13" s="1"/>
  <c r="C169" i="9"/>
  <c r="B159" i="15" s="1"/>
  <c r="E169" i="9"/>
  <c r="C159" i="15" s="1"/>
  <c r="F169" i="9"/>
  <c r="F159" i="13" s="1"/>
  <c r="G169" i="9"/>
  <c r="H169" i="9"/>
  <c r="H159" i="13" s="1"/>
  <c r="I169" i="9"/>
  <c r="I159" i="13" s="1"/>
  <c r="C170" i="9"/>
  <c r="E170" i="9"/>
  <c r="E160" i="13" s="1"/>
  <c r="F170" i="9"/>
  <c r="D160" i="15" s="1"/>
  <c r="G170" i="9"/>
  <c r="H170" i="9"/>
  <c r="I170" i="9"/>
  <c r="I160" i="13" s="1"/>
  <c r="C171" i="9"/>
  <c r="B161" i="15" s="1"/>
  <c r="E171" i="9"/>
  <c r="F171" i="9"/>
  <c r="F161" i="13" s="1"/>
  <c r="G171" i="9"/>
  <c r="H171" i="9"/>
  <c r="H161" i="13" s="1"/>
  <c r="I171" i="9"/>
  <c r="I161" i="13" s="1"/>
  <c r="C172" i="9"/>
  <c r="E172" i="9"/>
  <c r="F172" i="9"/>
  <c r="G172" i="9"/>
  <c r="H172" i="9"/>
  <c r="I172" i="9"/>
  <c r="I162" i="13" s="1"/>
  <c r="C173" i="9"/>
  <c r="B163" i="15" s="1"/>
  <c r="E173" i="9"/>
  <c r="E163" i="13" s="1"/>
  <c r="F173" i="9"/>
  <c r="F163" i="13" s="1"/>
  <c r="G173" i="9"/>
  <c r="H173" i="9"/>
  <c r="H163" i="13" s="1"/>
  <c r="I173" i="9"/>
  <c r="I163" i="13" s="1"/>
  <c r="C174" i="9"/>
  <c r="E174" i="9"/>
  <c r="F174" i="9"/>
  <c r="F164" i="13" s="1"/>
  <c r="G174" i="9"/>
  <c r="H174" i="9"/>
  <c r="I174" i="9"/>
  <c r="I164" i="13" s="1"/>
  <c r="C175" i="9"/>
  <c r="B165" i="15" s="1"/>
  <c r="E175" i="9"/>
  <c r="E165" i="13" s="1"/>
  <c r="F175" i="9"/>
  <c r="F165" i="13" s="1"/>
  <c r="G175" i="9"/>
  <c r="H175" i="9"/>
  <c r="H165" i="13" s="1"/>
  <c r="I175" i="9"/>
  <c r="I165" i="13" s="1"/>
  <c r="C176" i="9"/>
  <c r="E176" i="9"/>
  <c r="F176" i="9"/>
  <c r="F166" i="13" s="1"/>
  <c r="G176" i="9"/>
  <c r="N176" i="9" s="1"/>
  <c r="H176" i="9"/>
  <c r="I176" i="9"/>
  <c r="I166" i="13" s="1"/>
  <c r="C177" i="9"/>
  <c r="B167" i="15" s="1"/>
  <c r="E177" i="9"/>
  <c r="F177" i="9"/>
  <c r="F167" i="13" s="1"/>
  <c r="G177" i="9"/>
  <c r="H177" i="9"/>
  <c r="H167" i="13" s="1"/>
  <c r="I177" i="9"/>
  <c r="I167" i="13" s="1"/>
  <c r="C178" i="9"/>
  <c r="B168" i="15" s="1"/>
  <c r="E178" i="9"/>
  <c r="F178" i="9"/>
  <c r="F168" i="13" s="1"/>
  <c r="G178" i="9"/>
  <c r="H178" i="9"/>
  <c r="I178" i="9"/>
  <c r="I168" i="13" s="1"/>
  <c r="C179" i="9"/>
  <c r="B169" i="15" s="1"/>
  <c r="E179" i="9"/>
  <c r="E169" i="13" s="1"/>
  <c r="F179" i="9"/>
  <c r="G179" i="9"/>
  <c r="H179" i="9"/>
  <c r="H169" i="13" s="1"/>
  <c r="I179" i="9"/>
  <c r="I169" i="13" s="1"/>
  <c r="C180" i="9"/>
  <c r="E180" i="9"/>
  <c r="E170" i="13" s="1"/>
  <c r="F180" i="9"/>
  <c r="F170" i="13" s="1"/>
  <c r="G180" i="9"/>
  <c r="H180" i="9"/>
  <c r="I180" i="9"/>
  <c r="I170" i="13" s="1"/>
  <c r="C181" i="9"/>
  <c r="B171" i="15" s="1"/>
  <c r="E181" i="9"/>
  <c r="F181" i="9"/>
  <c r="F171" i="13" s="1"/>
  <c r="G181" i="9"/>
  <c r="H181" i="9"/>
  <c r="H171" i="13" s="1"/>
  <c r="I181" i="9"/>
  <c r="I171" i="13" s="1"/>
  <c r="C182" i="9"/>
  <c r="E182" i="9"/>
  <c r="E172" i="13" s="1"/>
  <c r="F182" i="9"/>
  <c r="F172" i="13" s="1"/>
  <c r="G182" i="9"/>
  <c r="H182" i="9"/>
  <c r="I182" i="9"/>
  <c r="I172" i="13" s="1"/>
  <c r="C183" i="9"/>
  <c r="B173" i="15" s="1"/>
  <c r="E183" i="9"/>
  <c r="C173" i="15" s="1"/>
  <c r="F183" i="9"/>
  <c r="F173" i="13" s="1"/>
  <c r="G183" i="9"/>
  <c r="H183" i="9"/>
  <c r="H173" i="13" s="1"/>
  <c r="I183" i="9"/>
  <c r="I173" i="13" s="1"/>
  <c r="C184" i="9"/>
  <c r="B174" i="15" s="1"/>
  <c r="E184" i="9"/>
  <c r="F184" i="9"/>
  <c r="F174" i="13" s="1"/>
  <c r="G184" i="9"/>
  <c r="N184" i="9" s="1"/>
  <c r="H184" i="9"/>
  <c r="I184" i="9"/>
  <c r="I174" i="13" s="1"/>
  <c r="C185" i="9"/>
  <c r="B175" i="15" s="1"/>
  <c r="E185" i="9"/>
  <c r="C175" i="15" s="1"/>
  <c r="F185" i="9"/>
  <c r="F175" i="13" s="1"/>
  <c r="G185" i="9"/>
  <c r="H185" i="9"/>
  <c r="H175" i="13" s="1"/>
  <c r="I185" i="9"/>
  <c r="I175" i="13" s="1"/>
  <c r="C186" i="9"/>
  <c r="E186" i="9"/>
  <c r="C176" i="15" s="1"/>
  <c r="F186" i="9"/>
  <c r="D176" i="15" s="1"/>
  <c r="G186" i="9"/>
  <c r="H186" i="9"/>
  <c r="I186" i="9"/>
  <c r="I176" i="13" s="1"/>
  <c r="C187" i="9"/>
  <c r="B177" i="15" s="1"/>
  <c r="E187" i="9"/>
  <c r="F187" i="9"/>
  <c r="G187" i="9"/>
  <c r="H187" i="9"/>
  <c r="H177" i="13" s="1"/>
  <c r="I187" i="9"/>
  <c r="I177" i="13" s="1"/>
  <c r="C188" i="9"/>
  <c r="E188" i="9"/>
  <c r="E178" i="13" s="1"/>
  <c r="F188" i="9"/>
  <c r="F178" i="13" s="1"/>
  <c r="G188" i="9"/>
  <c r="N188" i="9" s="1"/>
  <c r="H188" i="9"/>
  <c r="I188" i="9"/>
  <c r="I178" i="13" s="1"/>
  <c r="C189" i="9"/>
  <c r="B179" i="15" s="1"/>
  <c r="E189" i="9"/>
  <c r="E179" i="13" s="1"/>
  <c r="F189" i="9"/>
  <c r="F179" i="13" s="1"/>
  <c r="G189" i="9"/>
  <c r="H189" i="9"/>
  <c r="I189" i="9"/>
  <c r="I179" i="13" s="1"/>
  <c r="C190" i="9"/>
  <c r="E190" i="9"/>
  <c r="C180" i="15" s="1"/>
  <c r="F190" i="9"/>
  <c r="F180" i="13" s="1"/>
  <c r="G190" i="9"/>
  <c r="H190" i="9"/>
  <c r="I190" i="9"/>
  <c r="I180" i="13" s="1"/>
  <c r="C191" i="9"/>
  <c r="B181" i="15" s="1"/>
  <c r="E191" i="9"/>
  <c r="C181" i="15" s="1"/>
  <c r="F191" i="9"/>
  <c r="G191" i="9"/>
  <c r="N191" i="9" s="1"/>
  <c r="H191" i="9"/>
  <c r="H181" i="13" s="1"/>
  <c r="I191" i="9"/>
  <c r="I181" i="13" s="1"/>
  <c r="C192" i="9"/>
  <c r="E192" i="9"/>
  <c r="C182" i="15" s="1"/>
  <c r="F192" i="9"/>
  <c r="F182" i="13" s="1"/>
  <c r="G192" i="9"/>
  <c r="N192" i="9" s="1"/>
  <c r="H192" i="9"/>
  <c r="I192" i="9"/>
  <c r="I182" i="13" s="1"/>
  <c r="C193" i="9"/>
  <c r="B183" i="15" s="1"/>
  <c r="E193" i="9"/>
  <c r="F193" i="9"/>
  <c r="F183" i="13" s="1"/>
  <c r="G193" i="9"/>
  <c r="H193" i="9"/>
  <c r="I193" i="9"/>
  <c r="I183" i="13" s="1"/>
  <c r="C194" i="9"/>
  <c r="E194" i="9"/>
  <c r="E184" i="13" s="1"/>
  <c r="F194" i="9"/>
  <c r="D184" i="15" s="1"/>
  <c r="G194" i="9"/>
  <c r="H194" i="9"/>
  <c r="I194" i="9"/>
  <c r="I184" i="13" s="1"/>
  <c r="C195" i="9"/>
  <c r="B185" i="15" s="1"/>
  <c r="E195" i="9"/>
  <c r="F195" i="9"/>
  <c r="F185" i="13" s="1"/>
  <c r="G195" i="9"/>
  <c r="H195" i="9"/>
  <c r="H185" i="13" s="1"/>
  <c r="I195" i="9"/>
  <c r="I185" i="13" s="1"/>
  <c r="C196" i="9"/>
  <c r="B186" i="15" s="1"/>
  <c r="E196" i="9"/>
  <c r="E186" i="13" s="1"/>
  <c r="F196" i="9"/>
  <c r="F186" i="13" s="1"/>
  <c r="G196" i="9"/>
  <c r="H196" i="9"/>
  <c r="I196" i="9"/>
  <c r="I186" i="13" s="1"/>
  <c r="C197" i="9"/>
  <c r="B187" i="15" s="1"/>
  <c r="E197" i="9"/>
  <c r="E187" i="13" s="1"/>
  <c r="F197" i="9"/>
  <c r="F187" i="13" s="1"/>
  <c r="G197" i="9"/>
  <c r="H197" i="9"/>
  <c r="I197" i="9"/>
  <c r="I187" i="13" s="1"/>
  <c r="C198" i="9"/>
  <c r="E198" i="9"/>
  <c r="F198" i="9"/>
  <c r="F188" i="13" s="1"/>
  <c r="G198" i="9"/>
  <c r="H198" i="9"/>
  <c r="I198" i="9"/>
  <c r="I188" i="13" s="1"/>
  <c r="C199" i="9"/>
  <c r="B189" i="15" s="1"/>
  <c r="E199" i="9"/>
  <c r="C189" i="15" s="1"/>
  <c r="F199" i="9"/>
  <c r="F189" i="13" s="1"/>
  <c r="G199" i="9"/>
  <c r="H199" i="9"/>
  <c r="H189" i="13" s="1"/>
  <c r="I199" i="9"/>
  <c r="I189" i="13" s="1"/>
  <c r="C200" i="9"/>
  <c r="E200" i="9"/>
  <c r="E190" i="13" s="1"/>
  <c r="F200" i="9"/>
  <c r="F190" i="13" s="1"/>
  <c r="G200" i="9"/>
  <c r="N200" i="9" s="1"/>
  <c r="H200" i="9"/>
  <c r="I200" i="9"/>
  <c r="I190" i="13" s="1"/>
  <c r="C201" i="9"/>
  <c r="B191" i="15" s="1"/>
  <c r="E201" i="9"/>
  <c r="F201" i="9"/>
  <c r="F191" i="13" s="1"/>
  <c r="G201" i="9"/>
  <c r="H201" i="9"/>
  <c r="I201" i="9"/>
  <c r="I191" i="13" s="1"/>
  <c r="C202" i="9"/>
  <c r="E202" i="9"/>
  <c r="C192" i="15" s="1"/>
  <c r="F202" i="9"/>
  <c r="D192" i="15" s="1"/>
  <c r="G202" i="9"/>
  <c r="H202" i="9"/>
  <c r="I202" i="9"/>
  <c r="I192" i="13" s="1"/>
  <c r="C203" i="9"/>
  <c r="B193" i="15" s="1"/>
  <c r="E203" i="9"/>
  <c r="C193" i="15" s="1"/>
  <c r="F203" i="9"/>
  <c r="F193" i="13" s="1"/>
  <c r="G203" i="9"/>
  <c r="H203" i="9"/>
  <c r="H193" i="13" s="1"/>
  <c r="I203" i="9"/>
  <c r="I193" i="13" s="1"/>
  <c r="C204" i="9"/>
  <c r="B194" i="15" s="1"/>
  <c r="E204" i="9"/>
  <c r="F204" i="9"/>
  <c r="F194" i="13" s="1"/>
  <c r="G204" i="9"/>
  <c r="N204" i="9" s="1"/>
  <c r="H204" i="9"/>
  <c r="I204" i="9"/>
  <c r="I194" i="13" s="1"/>
  <c r="C205" i="9"/>
  <c r="B195" i="15" s="1"/>
  <c r="E205" i="9"/>
  <c r="E195" i="13" s="1"/>
  <c r="F205" i="9"/>
  <c r="G205" i="9"/>
  <c r="N205" i="9" s="1"/>
  <c r="H205" i="9"/>
  <c r="H195" i="13" s="1"/>
  <c r="I205" i="9"/>
  <c r="I195" i="13" s="1"/>
  <c r="C206" i="9"/>
  <c r="E206" i="9"/>
  <c r="E196" i="13" s="1"/>
  <c r="F206" i="9"/>
  <c r="F196" i="13" s="1"/>
  <c r="G206" i="9"/>
  <c r="H206" i="9"/>
  <c r="I206" i="9"/>
  <c r="I196" i="13" s="1"/>
  <c r="C207" i="9"/>
  <c r="B197" i="15" s="1"/>
  <c r="E207" i="9"/>
  <c r="C197" i="15" s="1"/>
  <c r="F207" i="9"/>
  <c r="G207" i="9"/>
  <c r="H207" i="9"/>
  <c r="H197" i="13" s="1"/>
  <c r="I207" i="9"/>
  <c r="I197" i="13" s="1"/>
  <c r="C208" i="9"/>
  <c r="B198" i="15" s="1"/>
  <c r="E208" i="9"/>
  <c r="E198" i="13" s="1"/>
  <c r="F208" i="9"/>
  <c r="F198" i="13" s="1"/>
  <c r="G208" i="9"/>
  <c r="N208" i="9" s="1"/>
  <c r="H208" i="9"/>
  <c r="I208" i="9"/>
  <c r="I198" i="13" s="1"/>
  <c r="C209" i="9"/>
  <c r="B199" i="15" s="1"/>
  <c r="E209" i="9"/>
  <c r="E199" i="13" s="1"/>
  <c r="F209" i="9"/>
  <c r="F199" i="13" s="1"/>
  <c r="G209" i="9"/>
  <c r="N209" i="9" s="1"/>
  <c r="H209" i="9"/>
  <c r="H199" i="13" s="1"/>
  <c r="I209" i="9"/>
  <c r="I199" i="13" s="1"/>
  <c r="C210" i="9"/>
  <c r="B200" i="15" s="1"/>
  <c r="E210" i="9"/>
  <c r="C200" i="15" s="1"/>
  <c r="F210" i="9"/>
  <c r="F200" i="13" s="1"/>
  <c r="G210" i="9"/>
  <c r="N210" i="9" s="1"/>
  <c r="H210" i="9"/>
  <c r="I210" i="9"/>
  <c r="I200" i="13" s="1"/>
  <c r="C211" i="9"/>
  <c r="B201" i="15" s="1"/>
  <c r="E211" i="9"/>
  <c r="F211" i="9"/>
  <c r="F201" i="13" s="1"/>
  <c r="G211" i="9"/>
  <c r="H211" i="9"/>
  <c r="H201" i="13" s="1"/>
  <c r="I211" i="9"/>
  <c r="I201" i="13" s="1"/>
  <c r="C212" i="9"/>
  <c r="E212" i="9"/>
  <c r="E202" i="13" s="1"/>
  <c r="F212" i="9"/>
  <c r="F202" i="13" s="1"/>
  <c r="G212" i="9"/>
  <c r="N212" i="9" s="1"/>
  <c r="H212" i="9"/>
  <c r="I212" i="9"/>
  <c r="I202" i="13" s="1"/>
  <c r="C213" i="9"/>
  <c r="B203" i="15" s="1"/>
  <c r="E213" i="9"/>
  <c r="C203" i="15" s="1"/>
  <c r="F213" i="9"/>
  <c r="G213" i="9"/>
  <c r="N213" i="9" s="1"/>
  <c r="H213" i="9"/>
  <c r="H203" i="13" s="1"/>
  <c r="I213" i="9"/>
  <c r="I203" i="13" s="1"/>
  <c r="C214" i="9"/>
  <c r="E214" i="9"/>
  <c r="E204" i="13" s="1"/>
  <c r="F214" i="9"/>
  <c r="F204" i="13" s="1"/>
  <c r="G214" i="9"/>
  <c r="H214" i="9"/>
  <c r="I214" i="9"/>
  <c r="I204" i="13" s="1"/>
  <c r="C215" i="9"/>
  <c r="B205" i="15" s="1"/>
  <c r="E215" i="9"/>
  <c r="F215" i="9"/>
  <c r="F205" i="13" s="1"/>
  <c r="G215" i="9"/>
  <c r="H215" i="9"/>
  <c r="H205" i="13" s="1"/>
  <c r="I215" i="9"/>
  <c r="I205" i="13" s="1"/>
  <c r="C216" i="9"/>
  <c r="E216" i="9"/>
  <c r="E206" i="13" s="1"/>
  <c r="F216" i="9"/>
  <c r="F206" i="13" s="1"/>
  <c r="G216" i="9"/>
  <c r="H216" i="9"/>
  <c r="I216" i="9"/>
  <c r="I206" i="13" s="1"/>
  <c r="C217" i="9"/>
  <c r="B207" i="15" s="1"/>
  <c r="E217" i="9"/>
  <c r="F217" i="9"/>
  <c r="D207" i="15" s="1"/>
  <c r="G217" i="9"/>
  <c r="N217" i="9" s="1"/>
  <c r="H217" i="9"/>
  <c r="I217" i="9"/>
  <c r="I207" i="13" s="1"/>
  <c r="C218" i="9"/>
  <c r="E218" i="9"/>
  <c r="C208" i="15" s="1"/>
  <c r="F218" i="9"/>
  <c r="F208" i="13" s="1"/>
  <c r="G218" i="9"/>
  <c r="H218" i="9"/>
  <c r="I218" i="9"/>
  <c r="I208" i="13" s="1"/>
  <c r="C219" i="9"/>
  <c r="B209" i="15" s="1"/>
  <c r="E219" i="9"/>
  <c r="E209" i="13" s="1"/>
  <c r="F219" i="9"/>
  <c r="F209" i="13" s="1"/>
  <c r="G219" i="9"/>
  <c r="H219" i="9"/>
  <c r="H209" i="13" s="1"/>
  <c r="I219" i="9"/>
  <c r="I209" i="13" s="1"/>
  <c r="C220" i="9"/>
  <c r="E220" i="9"/>
  <c r="E210" i="13" s="1"/>
  <c r="F220" i="9"/>
  <c r="G220" i="9"/>
  <c r="N220" i="9" s="1"/>
  <c r="H220" i="9"/>
  <c r="I220" i="9"/>
  <c r="I210" i="13" s="1"/>
  <c r="C221" i="9"/>
  <c r="B211" i="15" s="1"/>
  <c r="E221" i="9"/>
  <c r="F221" i="9"/>
  <c r="F211" i="13" s="1"/>
  <c r="G221" i="9"/>
  <c r="N221" i="9" s="1"/>
  <c r="H221" i="9"/>
  <c r="H211" i="13" s="1"/>
  <c r="I221" i="9"/>
  <c r="I211" i="13" s="1"/>
  <c r="C222" i="9"/>
  <c r="E222" i="9"/>
  <c r="E212" i="13" s="1"/>
  <c r="F222" i="9"/>
  <c r="F212" i="13" s="1"/>
  <c r="G222" i="9"/>
  <c r="N222" i="9" s="1"/>
  <c r="H222" i="9"/>
  <c r="I222" i="9"/>
  <c r="I212" i="13" s="1"/>
  <c r="C223" i="9"/>
  <c r="B213" i="15" s="1"/>
  <c r="E223" i="9"/>
  <c r="F223" i="9"/>
  <c r="F213" i="13" s="1"/>
  <c r="G223" i="9"/>
  <c r="N223" i="9" s="1"/>
  <c r="H223" i="9"/>
  <c r="H213" i="13" s="1"/>
  <c r="I223" i="9"/>
  <c r="I213" i="13" s="1"/>
  <c r="C224" i="9"/>
  <c r="E224" i="9"/>
  <c r="E214" i="13" s="1"/>
  <c r="F224" i="9"/>
  <c r="F214" i="13" s="1"/>
  <c r="G224" i="9"/>
  <c r="H224" i="9"/>
  <c r="I224" i="9"/>
  <c r="I214" i="13" s="1"/>
  <c r="C225" i="9"/>
  <c r="B215" i="15" s="1"/>
  <c r="E225" i="9"/>
  <c r="E215" i="13" s="1"/>
  <c r="F225" i="9"/>
  <c r="G225" i="9"/>
  <c r="H225" i="9"/>
  <c r="H215" i="13" s="1"/>
  <c r="I225" i="9"/>
  <c r="I215" i="13" s="1"/>
  <c r="C226" i="9"/>
  <c r="B216" i="15" s="1"/>
  <c r="E226" i="9"/>
  <c r="F226" i="9"/>
  <c r="F216" i="13" s="1"/>
  <c r="G226" i="9"/>
  <c r="H226" i="9"/>
  <c r="I226" i="9"/>
  <c r="I216" i="13" s="1"/>
  <c r="C227" i="9"/>
  <c r="B217" i="15" s="1"/>
  <c r="E227" i="9"/>
  <c r="E217" i="13" s="1"/>
  <c r="F227" i="9"/>
  <c r="F217" i="13" s="1"/>
  <c r="G227" i="9"/>
  <c r="H227" i="9"/>
  <c r="H217" i="13" s="1"/>
  <c r="I227" i="9"/>
  <c r="I217" i="13" s="1"/>
  <c r="C228" i="9"/>
  <c r="E228" i="9"/>
  <c r="E218" i="13" s="1"/>
  <c r="F228" i="9"/>
  <c r="G228" i="9"/>
  <c r="H228" i="9"/>
  <c r="I228" i="9"/>
  <c r="I218" i="13" s="1"/>
  <c r="C229" i="9"/>
  <c r="B219" i="15" s="1"/>
  <c r="E229" i="9"/>
  <c r="F229" i="9"/>
  <c r="F219" i="13" s="1"/>
  <c r="G229" i="9"/>
  <c r="N229" i="9" s="1"/>
  <c r="H229" i="9"/>
  <c r="H219" i="13" s="1"/>
  <c r="I229" i="9"/>
  <c r="I219" i="13" s="1"/>
  <c r="C230" i="9"/>
  <c r="E230" i="9"/>
  <c r="E220" i="13" s="1"/>
  <c r="F230" i="9"/>
  <c r="F220" i="13" s="1"/>
  <c r="G230" i="9"/>
  <c r="H230" i="9"/>
  <c r="I230" i="9"/>
  <c r="I220" i="13" s="1"/>
  <c r="C231" i="9"/>
  <c r="B221" i="15" s="1"/>
  <c r="E231" i="9"/>
  <c r="E221" i="13" s="1"/>
  <c r="F231" i="9"/>
  <c r="F221" i="13" s="1"/>
  <c r="G231" i="9"/>
  <c r="N231" i="9" s="1"/>
  <c r="H231" i="9"/>
  <c r="H221" i="13" s="1"/>
  <c r="I231" i="9"/>
  <c r="I221" i="13" s="1"/>
  <c r="C232" i="9"/>
  <c r="E232" i="9"/>
  <c r="E222" i="13" s="1"/>
  <c r="F232" i="9"/>
  <c r="F222" i="13" s="1"/>
  <c r="G232" i="9"/>
  <c r="H232" i="9"/>
  <c r="I232" i="9"/>
  <c r="I222" i="13" s="1"/>
  <c r="C233" i="9"/>
  <c r="B223" i="15" s="1"/>
  <c r="E233" i="9"/>
  <c r="E223" i="13" s="1"/>
  <c r="F233" i="9"/>
  <c r="G233" i="9"/>
  <c r="N233" i="9" s="1"/>
  <c r="H233" i="9"/>
  <c r="H223" i="13" s="1"/>
  <c r="I233" i="9"/>
  <c r="I223" i="13" s="1"/>
  <c r="C234" i="9"/>
  <c r="E234" i="9"/>
  <c r="F234" i="9"/>
  <c r="F224" i="13" s="1"/>
  <c r="G234" i="9"/>
  <c r="H234" i="9"/>
  <c r="H224" i="13" s="1"/>
  <c r="I234" i="9"/>
  <c r="I224" i="13" s="1"/>
  <c r="C235" i="9"/>
  <c r="B225" i="15" s="1"/>
  <c r="E235" i="9"/>
  <c r="F235" i="9"/>
  <c r="F225" i="13" s="1"/>
  <c r="G235" i="9"/>
  <c r="H235" i="9"/>
  <c r="H225" i="13" s="1"/>
  <c r="I235" i="9"/>
  <c r="I225" i="13" s="1"/>
  <c r="C236" i="9"/>
  <c r="E236" i="9"/>
  <c r="E226" i="13" s="1"/>
  <c r="F236" i="9"/>
  <c r="G236" i="9"/>
  <c r="H236" i="9"/>
  <c r="I236" i="9"/>
  <c r="I226" i="13" s="1"/>
  <c r="C237" i="9"/>
  <c r="B227" i="15" s="1"/>
  <c r="E237" i="9"/>
  <c r="E227" i="13" s="1"/>
  <c r="F237" i="9"/>
  <c r="G237" i="9"/>
  <c r="N237" i="9" s="1"/>
  <c r="H237" i="9"/>
  <c r="H227" i="13" s="1"/>
  <c r="I237" i="9"/>
  <c r="I227" i="13" s="1"/>
  <c r="C238" i="9"/>
  <c r="E238" i="9"/>
  <c r="E228" i="13" s="1"/>
  <c r="F238" i="9"/>
  <c r="F228" i="13" s="1"/>
  <c r="G238" i="9"/>
  <c r="N238" i="9" s="1"/>
  <c r="H238" i="9"/>
  <c r="H228" i="13" s="1"/>
  <c r="I238" i="9"/>
  <c r="I228" i="13" s="1"/>
  <c r="C239" i="9"/>
  <c r="B229" i="15" s="1"/>
  <c r="E239" i="9"/>
  <c r="F239" i="9"/>
  <c r="F229" i="13" s="1"/>
  <c r="G239" i="9"/>
  <c r="H239" i="9"/>
  <c r="H229" i="13" s="1"/>
  <c r="I239" i="9"/>
  <c r="I229" i="13" s="1"/>
  <c r="C240" i="9"/>
  <c r="E240" i="9"/>
  <c r="E230" i="13" s="1"/>
  <c r="F240" i="9"/>
  <c r="F230" i="13" s="1"/>
  <c r="G240" i="9"/>
  <c r="H240" i="9"/>
  <c r="I240" i="9"/>
  <c r="I230" i="13" s="1"/>
  <c r="C241" i="9"/>
  <c r="B231" i="15" s="1"/>
  <c r="E241" i="9"/>
  <c r="E231" i="13" s="1"/>
  <c r="F241" i="9"/>
  <c r="G241" i="9"/>
  <c r="H241" i="9"/>
  <c r="H231" i="13" s="1"/>
  <c r="I241" i="9"/>
  <c r="I231" i="13" s="1"/>
  <c r="C242" i="9"/>
  <c r="E242" i="9"/>
  <c r="F242" i="9"/>
  <c r="F232" i="13" s="1"/>
  <c r="G242" i="9"/>
  <c r="N242" i="9" s="1"/>
  <c r="H242" i="9"/>
  <c r="H232" i="13" s="1"/>
  <c r="I242" i="9"/>
  <c r="I232" i="13" s="1"/>
  <c r="C243" i="9"/>
  <c r="B233" i="15" s="1"/>
  <c r="E243" i="9"/>
  <c r="C233" i="15" s="1"/>
  <c r="F243" i="9"/>
  <c r="F233" i="13" s="1"/>
  <c r="G243" i="9"/>
  <c r="N243" i="9" s="1"/>
  <c r="H243" i="9"/>
  <c r="H233" i="13" s="1"/>
  <c r="I243" i="9"/>
  <c r="I233" i="13" s="1"/>
  <c r="C244" i="9"/>
  <c r="E244" i="9"/>
  <c r="C234" i="15" s="1"/>
  <c r="F244" i="9"/>
  <c r="D234" i="15" s="1"/>
  <c r="G244" i="9"/>
  <c r="H244" i="9"/>
  <c r="I244" i="9"/>
  <c r="I234" i="13" s="1"/>
  <c r="C245" i="9"/>
  <c r="B235" i="15" s="1"/>
  <c r="E245" i="9"/>
  <c r="E235" i="13" s="1"/>
  <c r="F245" i="9"/>
  <c r="D235" i="15" s="1"/>
  <c r="G245" i="9"/>
  <c r="H245" i="9"/>
  <c r="H235" i="13" s="1"/>
  <c r="I245" i="9"/>
  <c r="I235" i="13" s="1"/>
  <c r="C246" i="9"/>
  <c r="B236" i="15" s="1"/>
  <c r="E246" i="9"/>
  <c r="E236" i="13" s="1"/>
  <c r="F246" i="9"/>
  <c r="F236" i="13" s="1"/>
  <c r="G246" i="9"/>
  <c r="H246" i="9"/>
  <c r="H236" i="13" s="1"/>
  <c r="I246" i="9"/>
  <c r="I236" i="13" s="1"/>
  <c r="C247" i="9"/>
  <c r="B237" i="15" s="1"/>
  <c r="E247" i="9"/>
  <c r="F247" i="9"/>
  <c r="F237" i="13" s="1"/>
  <c r="G247" i="9"/>
  <c r="H247" i="9"/>
  <c r="H237" i="13" s="1"/>
  <c r="I247" i="9"/>
  <c r="I237" i="13" s="1"/>
  <c r="C248" i="9"/>
  <c r="E248" i="9"/>
  <c r="E238" i="13" s="1"/>
  <c r="F248" i="9"/>
  <c r="F238" i="13" s="1"/>
  <c r="G248" i="9"/>
  <c r="N248" i="9" s="1"/>
  <c r="H248" i="9"/>
  <c r="H238" i="13" s="1"/>
  <c r="I248" i="9"/>
  <c r="I238" i="13" s="1"/>
  <c r="C249" i="9"/>
  <c r="E249" i="9"/>
  <c r="F249" i="9"/>
  <c r="F239" i="13" s="1"/>
  <c r="G249" i="9"/>
  <c r="N249" i="9" s="1"/>
  <c r="H249" i="9"/>
  <c r="I249" i="9"/>
  <c r="I239" i="13" s="1"/>
  <c r="C250" i="9"/>
  <c r="B240" i="15" s="1"/>
  <c r="E250" i="9"/>
  <c r="F250" i="9"/>
  <c r="F240" i="13" s="1"/>
  <c r="G250" i="9"/>
  <c r="H250" i="9"/>
  <c r="H240" i="13" s="1"/>
  <c r="I250" i="9"/>
  <c r="I240" i="13" s="1"/>
  <c r="C251" i="9"/>
  <c r="B241" i="15" s="1"/>
  <c r="E251" i="9"/>
  <c r="E241" i="13" s="1"/>
  <c r="F251" i="9"/>
  <c r="F241" i="13" s="1"/>
  <c r="G251" i="9"/>
  <c r="H251" i="9"/>
  <c r="H241" i="13" s="1"/>
  <c r="I251" i="9"/>
  <c r="I241" i="13" s="1"/>
  <c r="C252" i="9"/>
  <c r="B242" i="15" s="1"/>
  <c r="E252" i="9"/>
  <c r="F252" i="9"/>
  <c r="G252" i="9"/>
  <c r="N252" i="9" s="1"/>
  <c r="H252" i="9"/>
  <c r="H242" i="13" s="1"/>
  <c r="I252" i="9"/>
  <c r="I242" i="13" s="1"/>
  <c r="C253" i="9"/>
  <c r="E253" i="9"/>
  <c r="C243" i="15" s="1"/>
  <c r="F253" i="9"/>
  <c r="F243" i="13" s="1"/>
  <c r="G253" i="9"/>
  <c r="H253" i="9"/>
  <c r="H243" i="13" s="1"/>
  <c r="I253" i="9"/>
  <c r="I243" i="13" s="1"/>
  <c r="C254" i="9"/>
  <c r="B244" i="15" s="1"/>
  <c r="E254" i="9"/>
  <c r="E244" i="13" s="1"/>
  <c r="F254" i="9"/>
  <c r="F244" i="13" s="1"/>
  <c r="G254" i="9"/>
  <c r="N254" i="9" s="1"/>
  <c r="H254" i="9"/>
  <c r="H244" i="13" s="1"/>
  <c r="I254" i="9"/>
  <c r="I244" i="13" s="1"/>
  <c r="C255" i="9"/>
  <c r="B245" i="15" s="1"/>
  <c r="E255" i="9"/>
  <c r="F255" i="9"/>
  <c r="F245" i="13" s="1"/>
  <c r="G255" i="9"/>
  <c r="H255" i="9"/>
  <c r="H245" i="13" s="1"/>
  <c r="I255" i="9"/>
  <c r="I245" i="13" s="1"/>
  <c r="C256" i="9"/>
  <c r="E256" i="9"/>
  <c r="C246" i="15" s="1"/>
  <c r="F256" i="9"/>
  <c r="G256" i="9"/>
  <c r="N256" i="9" s="1"/>
  <c r="H256" i="9"/>
  <c r="H246" i="13" s="1"/>
  <c r="I256" i="9"/>
  <c r="I246" i="13" s="1"/>
  <c r="C257" i="9"/>
  <c r="E257" i="9"/>
  <c r="E247" i="13" s="1"/>
  <c r="F257" i="9"/>
  <c r="D247" i="15" s="1"/>
  <c r="G257" i="9"/>
  <c r="H257" i="9"/>
  <c r="H247" i="13" s="1"/>
  <c r="I257" i="9"/>
  <c r="I247" i="13" s="1"/>
  <c r="C258" i="9"/>
  <c r="B248" i="15" s="1"/>
  <c r="E258" i="9"/>
  <c r="C248" i="15" s="1"/>
  <c r="F258" i="9"/>
  <c r="F248" i="13" s="1"/>
  <c r="G258" i="9"/>
  <c r="N258" i="9" s="1"/>
  <c r="H258" i="9"/>
  <c r="H248" i="13" s="1"/>
  <c r="I258" i="9"/>
  <c r="I248" i="13" s="1"/>
  <c r="C259" i="9"/>
  <c r="B249" i="15" s="1"/>
  <c r="E259" i="9"/>
  <c r="E249" i="13" s="1"/>
  <c r="F259" i="9"/>
  <c r="F249" i="13" s="1"/>
  <c r="G259" i="9"/>
  <c r="H259" i="9"/>
  <c r="H249" i="13" s="1"/>
  <c r="I259" i="9"/>
  <c r="I249" i="13" s="1"/>
  <c r="C260" i="9"/>
  <c r="E260" i="9"/>
  <c r="F260" i="9"/>
  <c r="D250" i="15" s="1"/>
  <c r="G260" i="9"/>
  <c r="H260" i="9"/>
  <c r="H250" i="13" s="1"/>
  <c r="I260" i="9"/>
  <c r="I250" i="13" s="1"/>
  <c r="C261" i="9"/>
  <c r="E261" i="9"/>
  <c r="E251" i="13" s="1"/>
  <c r="F261" i="9"/>
  <c r="G261" i="9"/>
  <c r="H261" i="9"/>
  <c r="H251" i="13" s="1"/>
  <c r="I261" i="9"/>
  <c r="I251" i="13" s="1"/>
  <c r="C262" i="9"/>
  <c r="B252" i="15" s="1"/>
  <c r="E262" i="9"/>
  <c r="F262" i="9"/>
  <c r="F252" i="13" s="1"/>
  <c r="G262" i="9"/>
  <c r="N262" i="9" s="1"/>
  <c r="H262" i="9"/>
  <c r="H252" i="13" s="1"/>
  <c r="I262" i="9"/>
  <c r="I252" i="13" s="1"/>
  <c r="C263" i="9"/>
  <c r="B253" i="15" s="1"/>
  <c r="E263" i="9"/>
  <c r="F263" i="9"/>
  <c r="F253" i="13" s="1"/>
  <c r="G263" i="9"/>
  <c r="H263" i="9"/>
  <c r="I263" i="9"/>
  <c r="I253" i="13" s="1"/>
  <c r="C264" i="9"/>
  <c r="E264" i="9"/>
  <c r="E254" i="13" s="1"/>
  <c r="F264" i="9"/>
  <c r="F254" i="13" s="1"/>
  <c r="G264" i="9"/>
  <c r="N264" i="9" s="1"/>
  <c r="H264" i="9"/>
  <c r="H254" i="13" s="1"/>
  <c r="I264" i="9"/>
  <c r="I254" i="13" s="1"/>
  <c r="C265" i="9"/>
  <c r="B255" i="15" s="1"/>
  <c r="E265" i="9"/>
  <c r="E255" i="13" s="1"/>
  <c r="F265" i="9"/>
  <c r="F255" i="13" s="1"/>
  <c r="G265" i="9"/>
  <c r="H265" i="9"/>
  <c r="H255" i="13" s="1"/>
  <c r="I265" i="9"/>
  <c r="I255" i="13" s="1"/>
  <c r="C266" i="9"/>
  <c r="B256" i="15" s="1"/>
  <c r="E266" i="9"/>
  <c r="F266" i="9"/>
  <c r="F256" i="13" s="1"/>
  <c r="G266" i="9"/>
  <c r="N266" i="9" s="1"/>
  <c r="H266" i="9"/>
  <c r="H256" i="13" s="1"/>
  <c r="I266" i="9"/>
  <c r="I256" i="13" s="1"/>
  <c r="C267" i="9"/>
  <c r="B257" i="15" s="1"/>
  <c r="E267" i="9"/>
  <c r="F267" i="9"/>
  <c r="F257" i="13" s="1"/>
  <c r="G267" i="9"/>
  <c r="H267" i="9"/>
  <c r="H257" i="13" s="1"/>
  <c r="I267" i="9"/>
  <c r="I257" i="13" s="1"/>
  <c r="C268" i="9"/>
  <c r="B258" i="15" s="1"/>
  <c r="E268" i="9"/>
  <c r="E258" i="13" s="1"/>
  <c r="F268" i="9"/>
  <c r="G268" i="9"/>
  <c r="H268" i="9"/>
  <c r="H258" i="13" s="1"/>
  <c r="I268" i="9"/>
  <c r="I258" i="13" s="1"/>
  <c r="C269" i="9"/>
  <c r="B259" i="15" s="1"/>
  <c r="E269" i="9"/>
  <c r="C259" i="15" s="1"/>
  <c r="F269" i="9"/>
  <c r="F259" i="13" s="1"/>
  <c r="G269" i="9"/>
  <c r="H269" i="9"/>
  <c r="H259" i="13" s="1"/>
  <c r="I269" i="9"/>
  <c r="I259" i="13" s="1"/>
  <c r="C270" i="9"/>
  <c r="B260" i="15" s="1"/>
  <c r="E270" i="9"/>
  <c r="E260" i="13" s="1"/>
  <c r="F270" i="9"/>
  <c r="F260" i="13" s="1"/>
  <c r="G270" i="9"/>
  <c r="N270" i="9" s="1"/>
  <c r="H270" i="9"/>
  <c r="H260" i="13" s="1"/>
  <c r="I270" i="9"/>
  <c r="I260" i="13" s="1"/>
  <c r="C271" i="9"/>
  <c r="B261" i="15" s="1"/>
  <c r="E271" i="9"/>
  <c r="E261" i="13" s="1"/>
  <c r="F271" i="9"/>
  <c r="F261" i="13" s="1"/>
  <c r="G271" i="9"/>
  <c r="H271" i="9"/>
  <c r="H261" i="13" s="1"/>
  <c r="I271" i="9"/>
  <c r="I261" i="13" s="1"/>
  <c r="C272" i="9"/>
  <c r="B262" i="15" s="1"/>
  <c r="E272" i="9"/>
  <c r="E262" i="13" s="1"/>
  <c r="F272" i="9"/>
  <c r="G272" i="9"/>
  <c r="H272" i="9"/>
  <c r="H262" i="13" s="1"/>
  <c r="I272" i="9"/>
  <c r="I262" i="13" s="1"/>
  <c r="C273" i="9"/>
  <c r="B263" i="15" s="1"/>
  <c r="E273" i="9"/>
  <c r="E263" i="13" s="1"/>
  <c r="F273" i="9"/>
  <c r="F263" i="13" s="1"/>
  <c r="G273" i="9"/>
  <c r="H273" i="9"/>
  <c r="H263" i="13" s="1"/>
  <c r="I273" i="9"/>
  <c r="I263" i="13" s="1"/>
  <c r="C274" i="9"/>
  <c r="B264" i="15" s="1"/>
  <c r="E274" i="9"/>
  <c r="F274" i="9"/>
  <c r="F264" i="13" s="1"/>
  <c r="G274" i="9"/>
  <c r="N274" i="9" s="1"/>
  <c r="H274" i="9"/>
  <c r="H264" i="13" s="1"/>
  <c r="I274" i="9"/>
  <c r="I264" i="13" s="1"/>
  <c r="C275" i="9"/>
  <c r="B265" i="15" s="1"/>
  <c r="E275" i="9"/>
  <c r="E265" i="13" s="1"/>
  <c r="F275" i="9"/>
  <c r="F265" i="13" s="1"/>
  <c r="G275" i="9"/>
  <c r="H275" i="9"/>
  <c r="H265" i="13" s="1"/>
  <c r="I275" i="9"/>
  <c r="I265" i="13" s="1"/>
  <c r="C276" i="9"/>
  <c r="E276" i="9"/>
  <c r="E266" i="13" s="1"/>
  <c r="F276" i="9"/>
  <c r="D266" i="15" s="1"/>
  <c r="G276" i="9"/>
  <c r="N276" i="9" s="1"/>
  <c r="H276" i="9"/>
  <c r="H266" i="13" s="1"/>
  <c r="I276" i="9"/>
  <c r="I266" i="13" s="1"/>
  <c r="C277" i="9"/>
  <c r="B267" i="15" s="1"/>
  <c r="E277" i="9"/>
  <c r="E267" i="13" s="1"/>
  <c r="F277" i="9"/>
  <c r="F267" i="13" s="1"/>
  <c r="G277" i="9"/>
  <c r="H277" i="9"/>
  <c r="H267" i="13" s="1"/>
  <c r="I277" i="9"/>
  <c r="I267" i="13" s="1"/>
  <c r="C278" i="9"/>
  <c r="B268" i="15" s="1"/>
  <c r="E278" i="9"/>
  <c r="E268" i="13" s="1"/>
  <c r="F278" i="9"/>
  <c r="F268" i="13" s="1"/>
  <c r="G278" i="9"/>
  <c r="H278" i="9"/>
  <c r="H268" i="13" s="1"/>
  <c r="I278" i="9"/>
  <c r="C279" i="9"/>
  <c r="B269" i="15" s="1"/>
  <c r="E279" i="9"/>
  <c r="C269" i="15" s="1"/>
  <c r="F279" i="9"/>
  <c r="F269" i="13" s="1"/>
  <c r="G279" i="9"/>
  <c r="H279" i="9"/>
  <c r="H269" i="13" s="1"/>
  <c r="I279" i="9"/>
  <c r="I269" i="13" s="1"/>
  <c r="C280" i="9"/>
  <c r="E280" i="9"/>
  <c r="E270" i="13" s="1"/>
  <c r="F280" i="9"/>
  <c r="G280" i="9"/>
  <c r="H280" i="9"/>
  <c r="H270" i="13" s="1"/>
  <c r="I280" i="9"/>
  <c r="I270" i="13" s="1"/>
  <c r="C281" i="9"/>
  <c r="B271" i="15" s="1"/>
  <c r="E281" i="9"/>
  <c r="E271" i="13" s="1"/>
  <c r="F281" i="9"/>
  <c r="F271" i="13" s="1"/>
  <c r="G281" i="9"/>
  <c r="N281" i="9" s="1"/>
  <c r="H281" i="9"/>
  <c r="H271" i="13" s="1"/>
  <c r="I281" i="9"/>
  <c r="I271" i="13" s="1"/>
  <c r="C282" i="9"/>
  <c r="B272" i="15" s="1"/>
  <c r="E282" i="9"/>
  <c r="F282" i="9"/>
  <c r="F272" i="13" s="1"/>
  <c r="G282" i="9"/>
  <c r="N282" i="9" s="1"/>
  <c r="H282" i="9"/>
  <c r="H272" i="13" s="1"/>
  <c r="I282" i="9"/>
  <c r="I272" i="13" s="1"/>
  <c r="C283" i="9"/>
  <c r="B273" i="15" s="1"/>
  <c r="E283" i="9"/>
  <c r="C273" i="15" s="1"/>
  <c r="F283" i="9"/>
  <c r="F273" i="13" s="1"/>
  <c r="G283" i="9"/>
  <c r="H283" i="9"/>
  <c r="H273" i="13" s="1"/>
  <c r="I283" i="9"/>
  <c r="I273" i="13" s="1"/>
  <c r="C284" i="9"/>
  <c r="B274" i="15" s="1"/>
  <c r="E284" i="9"/>
  <c r="E274" i="13" s="1"/>
  <c r="F284" i="9"/>
  <c r="F274" i="13" s="1"/>
  <c r="G284" i="9"/>
  <c r="N284" i="9" s="1"/>
  <c r="H284" i="9"/>
  <c r="I284" i="9"/>
  <c r="I274" i="13" s="1"/>
  <c r="C285" i="9"/>
  <c r="B275" i="15" s="1"/>
  <c r="E285" i="9"/>
  <c r="E275" i="13" s="1"/>
  <c r="F285" i="9"/>
  <c r="F275" i="13" s="1"/>
  <c r="G285" i="9"/>
  <c r="N285" i="9" s="1"/>
  <c r="O285" i="9" s="1" a="1"/>
  <c r="O285" i="9" s="1"/>
  <c r="H285" i="9"/>
  <c r="H275" i="13" s="1"/>
  <c r="I285" i="9"/>
  <c r="I275" i="13" s="1"/>
  <c r="C286" i="9"/>
  <c r="B276" i="15" s="1"/>
  <c r="E286" i="9"/>
  <c r="E276" i="13" s="1"/>
  <c r="F286" i="9"/>
  <c r="F276" i="13" s="1"/>
  <c r="G286" i="9"/>
  <c r="H286" i="9"/>
  <c r="H276" i="13" s="1"/>
  <c r="I286" i="9"/>
  <c r="I276" i="13" s="1"/>
  <c r="C287" i="9"/>
  <c r="B277" i="15" s="1"/>
  <c r="E287" i="9"/>
  <c r="C277" i="15" s="1"/>
  <c r="F287" i="9"/>
  <c r="F277" i="13" s="1"/>
  <c r="G287" i="9"/>
  <c r="H287" i="9"/>
  <c r="H277" i="13" s="1"/>
  <c r="I287" i="9"/>
  <c r="I277" i="13" s="1"/>
  <c r="C288" i="9"/>
  <c r="E288" i="9"/>
  <c r="E278" i="13" s="1"/>
  <c r="F288" i="9"/>
  <c r="D278" i="15" s="1"/>
  <c r="G288" i="9"/>
  <c r="N288" i="9" s="1"/>
  <c r="H288" i="9"/>
  <c r="H278" i="13" s="1"/>
  <c r="I288" i="9"/>
  <c r="I278" i="13" s="1"/>
  <c r="C289" i="9"/>
  <c r="B279" i="15" s="1"/>
  <c r="E289" i="9"/>
  <c r="F289" i="9"/>
  <c r="F279" i="13" s="1"/>
  <c r="G289" i="9"/>
  <c r="H289" i="9"/>
  <c r="I289" i="9"/>
  <c r="I279" i="13" s="1"/>
  <c r="C290" i="9"/>
  <c r="E290" i="9"/>
  <c r="F290" i="9"/>
  <c r="F280" i="13" s="1"/>
  <c r="G290" i="9"/>
  <c r="H290" i="9"/>
  <c r="H280" i="13" s="1"/>
  <c r="I290" i="9"/>
  <c r="I280" i="13" s="1"/>
  <c r="C291" i="9"/>
  <c r="B281" i="15" s="1"/>
  <c r="E291" i="9"/>
  <c r="E281" i="13" s="1"/>
  <c r="F291" i="9"/>
  <c r="D281" i="15" s="1"/>
  <c r="G291" i="9"/>
  <c r="H291" i="9"/>
  <c r="H281" i="13" s="1"/>
  <c r="I291" i="9"/>
  <c r="I281" i="13" s="1"/>
  <c r="C292" i="9"/>
  <c r="B282" i="15" s="1"/>
  <c r="E292" i="9"/>
  <c r="E282" i="13" s="1"/>
  <c r="F292" i="9"/>
  <c r="D282" i="15" s="1"/>
  <c r="G292" i="9"/>
  <c r="N292" i="9" s="1"/>
  <c r="H292" i="9"/>
  <c r="I292" i="9"/>
  <c r="I282" i="13" s="1"/>
  <c r="C293" i="9"/>
  <c r="B283" i="15" s="1"/>
  <c r="E293" i="9"/>
  <c r="E283" i="13" s="1"/>
  <c r="F293" i="9"/>
  <c r="D283" i="15" s="1"/>
  <c r="G293" i="9"/>
  <c r="H293" i="9"/>
  <c r="H283" i="13" s="1"/>
  <c r="I293" i="9"/>
  <c r="I283" i="13" s="1"/>
  <c r="C294" i="9"/>
  <c r="B284" i="15" s="1"/>
  <c r="E294" i="9"/>
  <c r="F294" i="9"/>
  <c r="F284" i="13" s="1"/>
  <c r="G294" i="9"/>
  <c r="H294" i="9"/>
  <c r="H284" i="13" s="1"/>
  <c r="I294" i="9"/>
  <c r="C295" i="9"/>
  <c r="B285" i="15" s="1"/>
  <c r="E295" i="9"/>
  <c r="E285" i="13" s="1"/>
  <c r="F295" i="9"/>
  <c r="F285" i="13" s="1"/>
  <c r="G295" i="9"/>
  <c r="N295" i="9" s="1"/>
  <c r="H295" i="9"/>
  <c r="H285" i="13" s="1"/>
  <c r="I295" i="9"/>
  <c r="I285" i="13" s="1"/>
  <c r="C296" i="9"/>
  <c r="E296" i="9"/>
  <c r="E286" i="13" s="1"/>
  <c r="F296" i="9"/>
  <c r="F286" i="13" s="1"/>
  <c r="G296" i="9"/>
  <c r="N296" i="9" s="1"/>
  <c r="H296" i="9"/>
  <c r="I296" i="9"/>
  <c r="I286" i="13" s="1"/>
  <c r="C297" i="9"/>
  <c r="B287" i="15" s="1"/>
  <c r="E297" i="9"/>
  <c r="E287" i="13" s="1"/>
  <c r="F297" i="9"/>
  <c r="F287" i="13" s="1"/>
  <c r="G297" i="9"/>
  <c r="H297" i="9"/>
  <c r="H287" i="13" s="1"/>
  <c r="I297" i="9"/>
  <c r="I287" i="13" s="1"/>
  <c r="C298" i="9"/>
  <c r="E298" i="9"/>
  <c r="C288" i="15" s="1"/>
  <c r="F298" i="9"/>
  <c r="F288" i="13" s="1"/>
  <c r="G298" i="9"/>
  <c r="H298" i="9"/>
  <c r="H288" i="13" s="1"/>
  <c r="I298" i="9"/>
  <c r="I288" i="13" s="1"/>
  <c r="C299" i="9"/>
  <c r="B289" i="15" s="1"/>
  <c r="E299" i="9"/>
  <c r="F299" i="9"/>
  <c r="F289" i="13" s="1"/>
  <c r="G299" i="9"/>
  <c r="H299" i="9"/>
  <c r="H289" i="13" s="1"/>
  <c r="I299" i="9"/>
  <c r="C300" i="9"/>
  <c r="E300" i="9"/>
  <c r="E290" i="13" s="1"/>
  <c r="F300" i="9"/>
  <c r="F290" i="13" s="1"/>
  <c r="G300" i="9"/>
  <c r="N300" i="9" s="1"/>
  <c r="H300" i="9"/>
  <c r="H290" i="13" s="1"/>
  <c r="I300" i="9"/>
  <c r="I290" i="13" s="1"/>
  <c r="C301" i="9"/>
  <c r="B291" i="15" s="1"/>
  <c r="E301" i="9"/>
  <c r="E291" i="13" s="1"/>
  <c r="F301" i="9"/>
  <c r="F291" i="13" s="1"/>
  <c r="G301" i="9"/>
  <c r="N301" i="9" s="1"/>
  <c r="H301" i="9"/>
  <c r="H291" i="13" s="1"/>
  <c r="I301" i="9"/>
  <c r="I291" i="13" s="1"/>
  <c r="C302" i="9"/>
  <c r="E302" i="9"/>
  <c r="E292" i="13" s="1"/>
  <c r="F302" i="9"/>
  <c r="F292" i="13" s="1"/>
  <c r="G302" i="9"/>
  <c r="N302" i="9" s="1"/>
  <c r="H302" i="9"/>
  <c r="H292" i="13" s="1"/>
  <c r="I302" i="9"/>
  <c r="I292" i="13" s="1"/>
  <c r="C303" i="9"/>
  <c r="B293" i="15" s="1"/>
  <c r="E303" i="9"/>
  <c r="E293" i="13" s="1"/>
  <c r="F303" i="9"/>
  <c r="F293" i="13" s="1"/>
  <c r="G303" i="9"/>
  <c r="H303" i="9"/>
  <c r="I303" i="9"/>
  <c r="I293" i="13" s="1"/>
  <c r="C304" i="9"/>
  <c r="B294" i="15" s="1"/>
  <c r="E304" i="9"/>
  <c r="F304" i="9"/>
  <c r="F294" i="13" s="1"/>
  <c r="G304" i="9"/>
  <c r="H304" i="9"/>
  <c r="H294" i="13" s="1"/>
  <c r="I304" i="9"/>
  <c r="I294" i="13" s="1"/>
  <c r="C305" i="9"/>
  <c r="B295" i="15" s="1"/>
  <c r="E305" i="9"/>
  <c r="F305" i="9"/>
  <c r="F295" i="13" s="1"/>
  <c r="G305" i="9"/>
  <c r="H305" i="9"/>
  <c r="I305" i="9"/>
  <c r="I295" i="13" s="1"/>
  <c r="C306" i="9"/>
  <c r="E306" i="9"/>
  <c r="F306" i="9"/>
  <c r="F296" i="13" s="1"/>
  <c r="G306" i="9"/>
  <c r="H306" i="9"/>
  <c r="H296" i="13" s="1"/>
  <c r="I306" i="9"/>
  <c r="I296" i="13" s="1"/>
  <c r="C307" i="9"/>
  <c r="B297" i="15" s="1"/>
  <c r="E307" i="9"/>
  <c r="E297" i="13" s="1"/>
  <c r="F307" i="9"/>
  <c r="D297" i="15" s="1"/>
  <c r="G307" i="9"/>
  <c r="N307" i="9" s="1"/>
  <c r="H307" i="9"/>
  <c r="H297" i="13" s="1"/>
  <c r="I307" i="9"/>
  <c r="I297" i="13" s="1"/>
  <c r="C308" i="9"/>
  <c r="B298" i="15" s="1"/>
  <c r="E308" i="9"/>
  <c r="E298" i="13" s="1"/>
  <c r="F308" i="9"/>
  <c r="G308" i="9"/>
  <c r="N308" i="9" s="1"/>
  <c r="H308" i="9"/>
  <c r="I308" i="9"/>
  <c r="C309" i="9"/>
  <c r="B299" i="15" s="1"/>
  <c r="E309" i="9"/>
  <c r="E299" i="13" s="1"/>
  <c r="F309" i="9"/>
  <c r="D299" i="15" s="1"/>
  <c r="G309" i="9"/>
  <c r="H309" i="9"/>
  <c r="I309" i="9"/>
  <c r="I299" i="13" s="1"/>
  <c r="C310" i="9"/>
  <c r="B300" i="15" s="1"/>
  <c r="E310" i="9"/>
  <c r="E300" i="13" s="1"/>
  <c r="F310" i="9"/>
  <c r="F300" i="13" s="1"/>
  <c r="G310" i="9"/>
  <c r="H310" i="9"/>
  <c r="H300" i="13" s="1"/>
  <c r="I310" i="9"/>
  <c r="I300" i="13" s="1"/>
  <c r="C311" i="9"/>
  <c r="B301" i="15" s="1"/>
  <c r="E311" i="9"/>
  <c r="E301" i="13" s="1"/>
  <c r="F311" i="9"/>
  <c r="F301" i="13" s="1"/>
  <c r="G311" i="9"/>
  <c r="H311" i="9"/>
  <c r="H301" i="13" s="1"/>
  <c r="I311" i="9"/>
  <c r="I301" i="13" s="1"/>
  <c r="C312" i="9"/>
  <c r="E312" i="9"/>
  <c r="F312" i="9"/>
  <c r="F302" i="13" s="1"/>
  <c r="G312" i="9"/>
  <c r="N312" i="9" s="1"/>
  <c r="H312" i="9"/>
  <c r="I312" i="9"/>
  <c r="C313" i="9"/>
  <c r="B303" i="15" s="1"/>
  <c r="E313" i="9"/>
  <c r="C303" i="15" s="1"/>
  <c r="F313" i="9"/>
  <c r="F303" i="13" s="1"/>
  <c r="G313" i="9"/>
  <c r="N313" i="9" s="1"/>
  <c r="H313" i="9"/>
  <c r="H303" i="13" s="1"/>
  <c r="I313" i="9"/>
  <c r="I303" i="13" s="1"/>
  <c r="C314" i="9"/>
  <c r="E314" i="9"/>
  <c r="F314" i="9"/>
  <c r="F304" i="13" s="1"/>
  <c r="G314" i="9"/>
  <c r="H314" i="9"/>
  <c r="H304" i="13" s="1"/>
  <c r="I314" i="9"/>
  <c r="I304" i="13" s="1"/>
  <c r="C315" i="9"/>
  <c r="B305" i="15" s="1"/>
  <c r="E315" i="9"/>
  <c r="E305" i="13" s="1"/>
  <c r="F315" i="9"/>
  <c r="F305" i="13" s="1"/>
  <c r="G315" i="9"/>
  <c r="H315" i="9"/>
  <c r="H305" i="13" s="1"/>
  <c r="I315" i="9"/>
  <c r="I305" i="13" s="1"/>
  <c r="C316" i="9"/>
  <c r="E316" i="9"/>
  <c r="E306" i="13" s="1"/>
  <c r="F316" i="9"/>
  <c r="F306" i="13" s="1"/>
  <c r="G316" i="9"/>
  <c r="N316" i="9" s="1"/>
  <c r="H316" i="9"/>
  <c r="I316" i="9"/>
  <c r="I306" i="13" s="1"/>
  <c r="C317" i="9"/>
  <c r="B307" i="15" s="1"/>
  <c r="E317" i="9"/>
  <c r="F317" i="9"/>
  <c r="G317" i="9"/>
  <c r="H317" i="9"/>
  <c r="H307" i="13" s="1"/>
  <c r="I317" i="9"/>
  <c r="C318" i="9"/>
  <c r="B308" i="15" s="1"/>
  <c r="E318" i="9"/>
  <c r="E308" i="13" s="1"/>
  <c r="F318" i="9"/>
  <c r="F308" i="13" s="1"/>
  <c r="G318" i="9"/>
  <c r="N318" i="9" s="1"/>
  <c r="H318" i="9"/>
  <c r="H308" i="13" s="1"/>
  <c r="I318" i="9"/>
  <c r="C319" i="9"/>
  <c r="B309" i="15" s="1"/>
  <c r="E319" i="9"/>
  <c r="E309" i="13" s="1"/>
  <c r="F319" i="9"/>
  <c r="D309" i="15" s="1"/>
  <c r="G319" i="9"/>
  <c r="H319" i="9"/>
  <c r="H309" i="13" s="1"/>
  <c r="I319" i="9"/>
  <c r="I309" i="13" s="1"/>
  <c r="C320" i="9"/>
  <c r="E320" i="9"/>
  <c r="E310" i="13" s="1"/>
  <c r="F320" i="9"/>
  <c r="G320" i="9"/>
  <c r="H320" i="9"/>
  <c r="H310" i="13" s="1"/>
  <c r="I320" i="9"/>
  <c r="C321" i="9"/>
  <c r="B311" i="15" s="1"/>
  <c r="E321" i="9"/>
  <c r="E311" i="13" s="1"/>
  <c r="F321" i="9"/>
  <c r="F311" i="13" s="1"/>
  <c r="G321" i="9"/>
  <c r="N321" i="9" s="1"/>
  <c r="H321" i="9"/>
  <c r="I321" i="9"/>
  <c r="I311" i="13" s="1"/>
  <c r="C322" i="9"/>
  <c r="E322" i="9"/>
  <c r="E312" i="13" s="1"/>
  <c r="F322" i="9"/>
  <c r="F312" i="13" s="1"/>
  <c r="G322" i="9"/>
  <c r="N322" i="9" s="1"/>
  <c r="H322" i="9"/>
  <c r="H312" i="13" s="1"/>
  <c r="I322" i="9"/>
  <c r="I312" i="13" s="1"/>
  <c r="C323" i="9"/>
  <c r="E323" i="9"/>
  <c r="C313" i="15" s="1"/>
  <c r="F323" i="9"/>
  <c r="F313" i="13" s="1"/>
  <c r="G323" i="9"/>
  <c r="N323" i="9" s="1"/>
  <c r="H323" i="9"/>
  <c r="H313" i="13" s="1"/>
  <c r="I323" i="9"/>
  <c r="I313" i="13" s="1"/>
  <c r="C324" i="9"/>
  <c r="E324" i="9"/>
  <c r="E314" i="13" s="1"/>
  <c r="F324" i="9"/>
  <c r="G324" i="9"/>
  <c r="H324" i="9"/>
  <c r="I324" i="9"/>
  <c r="I314" i="13" s="1"/>
  <c r="C325" i="9"/>
  <c r="B315" i="15" s="1"/>
  <c r="E325" i="9"/>
  <c r="F325" i="9"/>
  <c r="D315" i="15" s="1"/>
  <c r="G325" i="9"/>
  <c r="N325" i="9" s="1"/>
  <c r="H325" i="9"/>
  <c r="H315" i="13" s="1"/>
  <c r="I325" i="9"/>
  <c r="I315" i="13" s="1"/>
  <c r="C326" i="9"/>
  <c r="E326" i="9"/>
  <c r="E316" i="13" s="1"/>
  <c r="F326" i="9"/>
  <c r="F316" i="13" s="1"/>
  <c r="G326" i="9"/>
  <c r="H326" i="9"/>
  <c r="H316" i="13" s="1"/>
  <c r="I326" i="9"/>
  <c r="C327" i="9"/>
  <c r="E327" i="9"/>
  <c r="C317" i="15" s="1"/>
  <c r="F327" i="9"/>
  <c r="G327" i="9"/>
  <c r="H327" i="9"/>
  <c r="H317" i="13" s="1"/>
  <c r="I327" i="9"/>
  <c r="I317" i="13" s="1"/>
  <c r="C328" i="9"/>
  <c r="E328" i="9"/>
  <c r="E318" i="13" s="1"/>
  <c r="F328" i="9"/>
  <c r="G328" i="9"/>
  <c r="H328" i="9"/>
  <c r="I328" i="9"/>
  <c r="C329" i="9"/>
  <c r="B319" i="15" s="1"/>
  <c r="E329" i="9"/>
  <c r="F329" i="9"/>
  <c r="F319" i="13" s="1"/>
  <c r="G329" i="9"/>
  <c r="N329" i="9" s="1"/>
  <c r="H329" i="9"/>
  <c r="H319" i="13" s="1"/>
  <c r="I329" i="9"/>
  <c r="I319" i="13" s="1"/>
  <c r="C330" i="9"/>
  <c r="E330" i="9"/>
  <c r="E320" i="13" s="1"/>
  <c r="F330" i="9"/>
  <c r="G330" i="9"/>
  <c r="H330" i="9"/>
  <c r="H320" i="13" s="1"/>
  <c r="I330" i="9"/>
  <c r="C331" i="9"/>
  <c r="E331" i="9"/>
  <c r="E321" i="13" s="1"/>
  <c r="F331" i="9"/>
  <c r="F321" i="13" s="1"/>
  <c r="G331" i="9"/>
  <c r="H331" i="9"/>
  <c r="H321" i="13" s="1"/>
  <c r="I331" i="9"/>
  <c r="I321" i="13" s="1"/>
  <c r="C332" i="9"/>
  <c r="E332" i="9"/>
  <c r="F332" i="9"/>
  <c r="G332" i="9"/>
  <c r="N332" i="9" s="1"/>
  <c r="H332" i="9"/>
  <c r="I332" i="9"/>
  <c r="I322" i="13" s="1"/>
  <c r="C333" i="9"/>
  <c r="B323" i="15" s="1"/>
  <c r="E333" i="9"/>
  <c r="C323" i="15" s="1"/>
  <c r="F333" i="9"/>
  <c r="G333" i="9"/>
  <c r="H333" i="9"/>
  <c r="H323" i="13" s="1"/>
  <c r="I333" i="9"/>
  <c r="I323" i="13" s="1"/>
  <c r="C334" i="9"/>
  <c r="E334" i="9"/>
  <c r="E324" i="13" s="1"/>
  <c r="F334" i="9"/>
  <c r="F324" i="13" s="1"/>
  <c r="G334" i="9"/>
  <c r="N334" i="9" s="1"/>
  <c r="H334" i="9"/>
  <c r="I334" i="9"/>
  <c r="C335" i="9"/>
  <c r="E335" i="9"/>
  <c r="E325" i="13" s="1"/>
  <c r="F335" i="9"/>
  <c r="G335" i="9"/>
  <c r="N335" i="9" s="1"/>
  <c r="H335" i="9"/>
  <c r="H325" i="13" s="1"/>
  <c r="I335" i="9"/>
  <c r="I325" i="13" s="1"/>
  <c r="C336" i="9"/>
  <c r="E336" i="9"/>
  <c r="F336" i="9"/>
  <c r="F326" i="13" s="1"/>
  <c r="G336" i="9"/>
  <c r="N336" i="9" s="1"/>
  <c r="H336" i="9"/>
  <c r="I336" i="9"/>
  <c r="C337" i="9"/>
  <c r="B327" i="15" s="1"/>
  <c r="E337" i="9"/>
  <c r="C327" i="15" s="1"/>
  <c r="F337" i="9"/>
  <c r="F327" i="13" s="1"/>
  <c r="G337" i="9"/>
  <c r="H337" i="9"/>
  <c r="H327" i="13" s="1"/>
  <c r="I337" i="9"/>
  <c r="I327" i="13" s="1"/>
  <c r="C338" i="9"/>
  <c r="E338" i="9"/>
  <c r="E328" i="13" s="1"/>
  <c r="F338" i="9"/>
  <c r="G338" i="9"/>
  <c r="H338" i="9"/>
  <c r="H328" i="13" s="1"/>
  <c r="I338" i="9"/>
  <c r="I328" i="13" s="1"/>
  <c r="C339" i="9"/>
  <c r="E339" i="9"/>
  <c r="C329" i="15" s="1"/>
  <c r="F339" i="9"/>
  <c r="F329" i="13" s="1"/>
  <c r="G339" i="9"/>
  <c r="H339" i="9"/>
  <c r="I339" i="9"/>
  <c r="I329" i="13" s="1"/>
  <c r="C340" i="9"/>
  <c r="B330" i="15" s="1"/>
  <c r="E340" i="9"/>
  <c r="E330" i="13" s="1"/>
  <c r="F340" i="9"/>
  <c r="F330" i="13" s="1"/>
  <c r="G340" i="9"/>
  <c r="N340" i="9" s="1"/>
  <c r="H340" i="9"/>
  <c r="I340" i="9"/>
  <c r="I330" i="13" s="1"/>
  <c r="C341" i="9"/>
  <c r="B331" i="15" s="1"/>
  <c r="E341" i="9"/>
  <c r="E331" i="13" s="1"/>
  <c r="F341" i="9"/>
  <c r="D331" i="15" s="1"/>
  <c r="G341" i="9"/>
  <c r="H341" i="9"/>
  <c r="H331" i="13" s="1"/>
  <c r="I341" i="9"/>
  <c r="I331" i="13" s="1"/>
  <c r="C342" i="9"/>
  <c r="B332" i="15" s="1"/>
  <c r="E342" i="9"/>
  <c r="E332" i="13" s="1"/>
  <c r="F342" i="9"/>
  <c r="F332" i="13" s="1"/>
  <c r="G342" i="9"/>
  <c r="N342" i="9" s="1"/>
  <c r="H342" i="9"/>
  <c r="H332" i="13" s="1"/>
  <c r="I342" i="9"/>
  <c r="C343" i="9"/>
  <c r="E343" i="9"/>
  <c r="C333" i="15" s="1"/>
  <c r="F343" i="9"/>
  <c r="F333" i="13" s="1"/>
  <c r="G343" i="9"/>
  <c r="H343" i="9"/>
  <c r="H333" i="13" s="1"/>
  <c r="I343" i="9"/>
  <c r="I333" i="13" s="1"/>
  <c r="C344" i="9"/>
  <c r="B334" i="15" s="1"/>
  <c r="E344" i="9"/>
  <c r="E334" i="13" s="1"/>
  <c r="F344" i="9"/>
  <c r="G344" i="9"/>
  <c r="N344" i="9" s="1"/>
  <c r="H344" i="9"/>
  <c r="I344" i="9"/>
  <c r="C345" i="9"/>
  <c r="B335" i="15" s="1"/>
  <c r="E345" i="9"/>
  <c r="E335" i="13" s="1"/>
  <c r="F345" i="9"/>
  <c r="F335" i="13" s="1"/>
  <c r="G345" i="9"/>
  <c r="H345" i="9"/>
  <c r="H335" i="13" s="1"/>
  <c r="I345" i="9"/>
  <c r="I335" i="13" s="1"/>
  <c r="C346" i="9"/>
  <c r="B336" i="15" s="1"/>
  <c r="E346" i="9"/>
  <c r="E336" i="13" s="1"/>
  <c r="F346" i="9"/>
  <c r="F336" i="13" s="1"/>
  <c r="G346" i="9"/>
  <c r="H346" i="9"/>
  <c r="H336" i="13" s="1"/>
  <c r="I346" i="9"/>
  <c r="I336" i="13" s="1"/>
  <c r="C347" i="9"/>
  <c r="B337" i="15" s="1"/>
  <c r="E347" i="9"/>
  <c r="C337" i="15" s="1"/>
  <c r="F347" i="9"/>
  <c r="D337" i="15" s="1"/>
  <c r="G347" i="9"/>
  <c r="H347" i="9"/>
  <c r="H337" i="13" s="1"/>
  <c r="I347" i="9"/>
  <c r="I337" i="13" s="1"/>
  <c r="C348" i="9"/>
  <c r="E348" i="9"/>
  <c r="E338" i="13" s="1"/>
  <c r="F348" i="9"/>
  <c r="G348" i="9"/>
  <c r="N348" i="9" s="1"/>
  <c r="H348" i="9"/>
  <c r="I348" i="9"/>
  <c r="I338" i="13" s="1"/>
  <c r="C349" i="9"/>
  <c r="B339" i="15" s="1"/>
  <c r="E349" i="9"/>
  <c r="E339" i="13" s="1"/>
  <c r="F349" i="9"/>
  <c r="F339" i="13" s="1"/>
  <c r="G349" i="9"/>
  <c r="H349" i="9"/>
  <c r="H339" i="13" s="1"/>
  <c r="I349" i="9"/>
  <c r="I339" i="13" s="1"/>
  <c r="C350" i="9"/>
  <c r="E350" i="9"/>
  <c r="E340" i="13" s="1"/>
  <c r="F350" i="9"/>
  <c r="F340" i="13" s="1"/>
  <c r="G350" i="9"/>
  <c r="H350" i="9"/>
  <c r="I350" i="9"/>
  <c r="I340" i="13" s="1"/>
  <c r="C351" i="9"/>
  <c r="B341" i="15" s="1"/>
  <c r="E351" i="9"/>
  <c r="C341" i="15" s="1"/>
  <c r="F351" i="9"/>
  <c r="F341" i="13" s="1"/>
  <c r="G351" i="9"/>
  <c r="N351" i="9" s="1"/>
  <c r="H351" i="9"/>
  <c r="H341" i="13" s="1"/>
  <c r="I351" i="9"/>
  <c r="I341" i="13" s="1"/>
  <c r="C352" i="9"/>
  <c r="B342" i="15" s="1"/>
  <c r="E352" i="9"/>
  <c r="E342" i="13" s="1"/>
  <c r="F352" i="9"/>
  <c r="F342" i="13" s="1"/>
  <c r="G352" i="9"/>
  <c r="N352" i="9" s="1"/>
  <c r="H352" i="9"/>
  <c r="I352" i="9"/>
  <c r="C353" i="9"/>
  <c r="B343" i="15" s="1"/>
  <c r="E353" i="9"/>
  <c r="E343" i="13" s="1"/>
  <c r="F353" i="9"/>
  <c r="F343" i="13" s="1"/>
  <c r="G353" i="9"/>
  <c r="H353" i="9"/>
  <c r="H343" i="13" s="1"/>
  <c r="I353" i="9"/>
  <c r="I343" i="13" s="1"/>
  <c r="C354" i="9"/>
  <c r="E354" i="9"/>
  <c r="E344" i="13" s="1"/>
  <c r="F354" i="9"/>
  <c r="F344" i="13" s="1"/>
  <c r="G354" i="9"/>
  <c r="N354" i="9" s="1"/>
  <c r="H354" i="9"/>
  <c r="H344" i="13" s="1"/>
  <c r="I354" i="9"/>
  <c r="I344" i="13" s="1"/>
  <c r="C355" i="9"/>
  <c r="B345" i="15" s="1"/>
  <c r="E355" i="9"/>
  <c r="E345" i="13" s="1"/>
  <c r="F355" i="9"/>
  <c r="F345" i="13" s="1"/>
  <c r="G355" i="9"/>
  <c r="H355" i="9"/>
  <c r="I355" i="9"/>
  <c r="I345" i="13" s="1"/>
  <c r="C356" i="9"/>
  <c r="B346" i="15" s="1"/>
  <c r="E356" i="9"/>
  <c r="E346" i="13" s="1"/>
  <c r="F356" i="9"/>
  <c r="G356" i="9"/>
  <c r="N356" i="9" s="1"/>
  <c r="H356" i="9"/>
  <c r="H346" i="13" s="1"/>
  <c r="I356" i="9"/>
  <c r="I346" i="13" s="1"/>
  <c r="C357" i="9"/>
  <c r="B347" i="15" s="1"/>
  <c r="E357" i="9"/>
  <c r="E347" i="13" s="1"/>
  <c r="F357" i="9"/>
  <c r="F347" i="13" s="1"/>
  <c r="G357" i="9"/>
  <c r="H357" i="9"/>
  <c r="H347" i="13" s="1"/>
  <c r="I357" i="9"/>
  <c r="I347" i="13" s="1"/>
  <c r="C358" i="9"/>
  <c r="E358" i="9"/>
  <c r="E348" i="13" s="1"/>
  <c r="F358" i="9"/>
  <c r="F348" i="13" s="1"/>
  <c r="G358" i="9"/>
  <c r="N358" i="9" s="1"/>
  <c r="H358" i="9"/>
  <c r="H348" i="13" s="1"/>
  <c r="I358" i="9"/>
  <c r="I348" i="13" s="1"/>
  <c r="C359" i="9"/>
  <c r="B349" i="15" s="1"/>
  <c r="E359" i="9"/>
  <c r="C349" i="15" s="1"/>
  <c r="F359" i="9"/>
  <c r="F349" i="13" s="1"/>
  <c r="G359" i="9"/>
  <c r="H359" i="9"/>
  <c r="H349" i="13" s="1"/>
  <c r="I359" i="9"/>
  <c r="I349" i="13" s="1"/>
  <c r="C360" i="9"/>
  <c r="E360" i="9"/>
  <c r="E350" i="13" s="1"/>
  <c r="F360" i="9"/>
  <c r="F350" i="13" s="1"/>
  <c r="G360" i="9"/>
  <c r="N360" i="9" s="1"/>
  <c r="H360" i="9"/>
  <c r="I360" i="9"/>
  <c r="I350" i="13" s="1"/>
  <c r="C361" i="9"/>
  <c r="B351" i="15" s="1"/>
  <c r="E361" i="9"/>
  <c r="E351" i="13" s="1"/>
  <c r="F361" i="9"/>
  <c r="F351" i="13" s="1"/>
  <c r="G361" i="9"/>
  <c r="H361" i="9"/>
  <c r="H351" i="13" s="1"/>
  <c r="I361" i="9"/>
  <c r="I351" i="13" s="1"/>
  <c r="C362" i="9"/>
  <c r="E362" i="9"/>
  <c r="E352" i="13" s="1"/>
  <c r="F362" i="9"/>
  <c r="F352" i="13" s="1"/>
  <c r="G362" i="9"/>
  <c r="N362" i="9" s="1"/>
  <c r="H362" i="9"/>
  <c r="H352" i="13" s="1"/>
  <c r="I362" i="9"/>
  <c r="C363" i="9"/>
  <c r="B353" i="15" s="1"/>
  <c r="E363" i="9"/>
  <c r="E353" i="13" s="1"/>
  <c r="F363" i="9"/>
  <c r="G363" i="9"/>
  <c r="N363" i="9" s="1"/>
  <c r="H363" i="9"/>
  <c r="H353" i="13" s="1"/>
  <c r="I363" i="9"/>
  <c r="I353" i="13" s="1"/>
  <c r="C364" i="9"/>
  <c r="B354" i="15" s="1"/>
  <c r="E364" i="9"/>
  <c r="E354" i="13" s="1"/>
  <c r="F364" i="9"/>
  <c r="G364" i="9"/>
  <c r="N364" i="9" s="1"/>
  <c r="H364" i="9"/>
  <c r="H354" i="13" s="1"/>
  <c r="I364" i="9"/>
  <c r="I354" i="13" s="1"/>
  <c r="C365" i="9"/>
  <c r="B355" i="15" s="1"/>
  <c r="E365" i="9"/>
  <c r="E355" i="13" s="1"/>
  <c r="F365" i="9"/>
  <c r="F355" i="13" s="1"/>
  <c r="G365" i="9"/>
  <c r="H365" i="9"/>
  <c r="H355" i="13" s="1"/>
  <c r="I365" i="9"/>
  <c r="I355" i="13" s="1"/>
  <c r="C366" i="9"/>
  <c r="B356" i="15" s="1"/>
  <c r="E366" i="9"/>
  <c r="E356" i="13" s="1"/>
  <c r="F366" i="9"/>
  <c r="F356" i="13" s="1"/>
  <c r="G366" i="9"/>
  <c r="H366" i="9"/>
  <c r="H356" i="13" s="1"/>
  <c r="I366" i="9"/>
  <c r="I356" i="13" s="1"/>
  <c r="C367" i="9"/>
  <c r="B357" i="15" s="1"/>
  <c r="E367" i="9"/>
  <c r="E357" i="13" s="1"/>
  <c r="F367" i="9"/>
  <c r="F357" i="13" s="1"/>
  <c r="G367" i="9"/>
  <c r="N367" i="9" s="1"/>
  <c r="H367" i="9"/>
  <c r="H357" i="13" s="1"/>
  <c r="I367" i="9"/>
  <c r="I357" i="13" s="1"/>
  <c r="C368" i="9"/>
  <c r="E368" i="9"/>
  <c r="E358" i="13" s="1"/>
  <c r="F368" i="9"/>
  <c r="F358" i="13" s="1"/>
  <c r="G368" i="9"/>
  <c r="H368" i="9"/>
  <c r="I368" i="9"/>
  <c r="I358" i="13" s="1"/>
  <c r="C369" i="9"/>
  <c r="B359" i="15" s="1"/>
  <c r="E369" i="9"/>
  <c r="E359" i="13" s="1"/>
  <c r="F369" i="9"/>
  <c r="F359" i="13" s="1"/>
  <c r="G369" i="9"/>
  <c r="N369" i="9" s="1"/>
  <c r="H369" i="9"/>
  <c r="H359" i="13" s="1"/>
  <c r="I369" i="9"/>
  <c r="I359" i="13" s="1"/>
  <c r="C370" i="9"/>
  <c r="E370" i="9"/>
  <c r="E360" i="13" s="1"/>
  <c r="F370" i="9"/>
  <c r="F360" i="13" s="1"/>
  <c r="G370" i="9"/>
  <c r="H370" i="9"/>
  <c r="H360" i="13" s="1"/>
  <c r="I370" i="9"/>
  <c r="C371" i="9"/>
  <c r="B361" i="15" s="1"/>
  <c r="E371" i="9"/>
  <c r="F371" i="9"/>
  <c r="G371" i="9"/>
  <c r="H371" i="9"/>
  <c r="H361" i="13" s="1"/>
  <c r="I371" i="9"/>
  <c r="I361" i="13" s="1"/>
  <c r="C372" i="9"/>
  <c r="E372" i="9"/>
  <c r="E362" i="13" s="1"/>
  <c r="F372" i="9"/>
  <c r="G372" i="9"/>
  <c r="N372" i="9" s="1"/>
  <c r="H372" i="9"/>
  <c r="H362" i="13" s="1"/>
  <c r="I372" i="9"/>
  <c r="I362" i="13" s="1"/>
  <c r="C373" i="9"/>
  <c r="B363" i="15" s="1"/>
  <c r="E373" i="9"/>
  <c r="E363" i="13" s="1"/>
  <c r="F373" i="9"/>
  <c r="F363" i="13" s="1"/>
  <c r="G373" i="9"/>
  <c r="H373" i="9"/>
  <c r="H363" i="13" s="1"/>
  <c r="I373" i="9"/>
  <c r="I363" i="13" s="1"/>
  <c r="C374" i="9"/>
  <c r="E374" i="9"/>
  <c r="E364" i="13" s="1"/>
  <c r="F374" i="9"/>
  <c r="F364" i="13" s="1"/>
  <c r="G374" i="9"/>
  <c r="H374" i="9"/>
  <c r="H364" i="13" s="1"/>
  <c r="I374" i="9"/>
  <c r="C375" i="9"/>
  <c r="B365" i="15" s="1"/>
  <c r="E375" i="9"/>
  <c r="F375" i="9"/>
  <c r="F365" i="13" s="1"/>
  <c r="G375" i="9"/>
  <c r="H375" i="9"/>
  <c r="I375" i="9"/>
  <c r="I365" i="13" s="1"/>
  <c r="C376" i="9"/>
  <c r="E376" i="9"/>
  <c r="E366" i="13" s="1"/>
  <c r="F376" i="9"/>
  <c r="G376" i="9"/>
  <c r="H376" i="9"/>
  <c r="I376" i="9"/>
  <c r="I366" i="13" s="1"/>
  <c r="C377" i="9"/>
  <c r="B367" i="15" s="1"/>
  <c r="E377" i="9"/>
  <c r="F377" i="9"/>
  <c r="F367" i="13" s="1"/>
  <c r="G377" i="9"/>
  <c r="H377" i="9"/>
  <c r="H367" i="13" s="1"/>
  <c r="I377" i="9"/>
  <c r="C378" i="9"/>
  <c r="E378" i="9"/>
  <c r="E368" i="13" s="1"/>
  <c r="F378" i="9"/>
  <c r="F368" i="13" s="1"/>
  <c r="G378" i="9"/>
  <c r="H378" i="9"/>
  <c r="H368" i="13" s="1"/>
  <c r="I378" i="9"/>
  <c r="C379" i="9"/>
  <c r="B369" i="15" s="1"/>
  <c r="E379" i="9"/>
  <c r="C369" i="15" s="1"/>
  <c r="F379" i="9"/>
  <c r="G379" i="9"/>
  <c r="N379" i="9" s="1"/>
  <c r="H379" i="9"/>
  <c r="H369" i="13" s="1"/>
  <c r="I379" i="9"/>
  <c r="I369" i="13" s="1"/>
  <c r="C380" i="9"/>
  <c r="B370" i="15" s="1"/>
  <c r="E380" i="9"/>
  <c r="F380" i="9"/>
  <c r="F370" i="13" s="1"/>
  <c r="G380" i="9"/>
  <c r="N380" i="9" s="1"/>
  <c r="H380" i="9"/>
  <c r="I380" i="9"/>
  <c r="I370" i="13" s="1"/>
  <c r="C381" i="9"/>
  <c r="B371" i="15" s="1"/>
  <c r="E381" i="9"/>
  <c r="E371" i="13" s="1"/>
  <c r="F381" i="9"/>
  <c r="F371" i="13" s="1"/>
  <c r="G381" i="9"/>
  <c r="N381" i="9" s="1"/>
  <c r="H381" i="9"/>
  <c r="I381" i="9"/>
  <c r="I371" i="13" s="1"/>
  <c r="C382" i="9"/>
  <c r="E382" i="9"/>
  <c r="E372" i="13" s="1"/>
  <c r="F382" i="9"/>
  <c r="F372" i="13" s="1"/>
  <c r="G382" i="9"/>
  <c r="H382" i="9"/>
  <c r="H372" i="13" s="1"/>
  <c r="I382" i="9"/>
  <c r="I372" i="13" s="1"/>
  <c r="C383" i="9"/>
  <c r="B373" i="15" s="1"/>
  <c r="E383" i="9"/>
  <c r="C373" i="15" s="1"/>
  <c r="F383" i="9"/>
  <c r="F373" i="13" s="1"/>
  <c r="G383" i="9"/>
  <c r="H383" i="9"/>
  <c r="H373" i="13" s="1"/>
  <c r="I383" i="9"/>
  <c r="I373" i="13" s="1"/>
  <c r="C384" i="9"/>
  <c r="B374" i="15" s="1"/>
  <c r="E384" i="9"/>
  <c r="C374" i="15" s="1"/>
  <c r="F384" i="9"/>
  <c r="F374" i="13" s="1"/>
  <c r="G384" i="9"/>
  <c r="N384" i="9" s="1"/>
  <c r="H384" i="9"/>
  <c r="I384" i="9"/>
  <c r="C385" i="9"/>
  <c r="B375" i="15" s="1"/>
  <c r="E385" i="9"/>
  <c r="F385" i="9"/>
  <c r="F375" i="13" s="1"/>
  <c r="G385" i="9"/>
  <c r="H385" i="9"/>
  <c r="H375" i="13" s="1"/>
  <c r="I385" i="9"/>
  <c r="I375" i="13" s="1"/>
  <c r="C386" i="9"/>
  <c r="E386" i="9"/>
  <c r="E376" i="13" s="1"/>
  <c r="F386" i="9"/>
  <c r="F376" i="13" s="1"/>
  <c r="G386" i="9"/>
  <c r="H386" i="9"/>
  <c r="H376" i="13" s="1"/>
  <c r="I386" i="9"/>
  <c r="C387" i="9"/>
  <c r="B377" i="15" s="1"/>
  <c r="E387" i="9"/>
  <c r="E377" i="13" s="1"/>
  <c r="F387" i="9"/>
  <c r="D377" i="15" s="1"/>
  <c r="G387" i="9"/>
  <c r="N387" i="9" s="1"/>
  <c r="H387" i="9"/>
  <c r="H377" i="13" s="1"/>
  <c r="I387" i="9"/>
  <c r="I377" i="13" s="1"/>
  <c r="C388" i="9"/>
  <c r="E388" i="9"/>
  <c r="F388" i="9"/>
  <c r="G388" i="9"/>
  <c r="N388" i="9" s="1"/>
  <c r="H388" i="9"/>
  <c r="I388" i="9"/>
  <c r="C389" i="9"/>
  <c r="B379" i="15" s="1"/>
  <c r="E389" i="9"/>
  <c r="F389" i="9"/>
  <c r="F379" i="13" s="1"/>
  <c r="G389" i="9"/>
  <c r="N389" i="9" s="1"/>
  <c r="H389" i="9"/>
  <c r="H379" i="13" s="1"/>
  <c r="I389" i="9"/>
  <c r="I379" i="13" s="1"/>
  <c r="C390" i="9"/>
  <c r="E390" i="9"/>
  <c r="E380" i="13" s="1"/>
  <c r="F390" i="9"/>
  <c r="F380" i="13" s="1"/>
  <c r="G390" i="9"/>
  <c r="H390" i="9"/>
  <c r="H380" i="13" s="1"/>
  <c r="I390" i="9"/>
  <c r="I380" i="13" s="1"/>
  <c r="C391" i="9"/>
  <c r="B381" i="15" s="1"/>
  <c r="E391" i="9"/>
  <c r="E381" i="13" s="1"/>
  <c r="F391" i="9"/>
  <c r="G391" i="9"/>
  <c r="N391" i="9" s="1"/>
  <c r="H391" i="9"/>
  <c r="I391" i="9"/>
  <c r="C392" i="9"/>
  <c r="B382" i="15" s="1"/>
  <c r="E392" i="9"/>
  <c r="F392" i="9"/>
  <c r="D382" i="15" s="1"/>
  <c r="G392" i="9"/>
  <c r="N392" i="9" s="1"/>
  <c r="H392" i="9"/>
  <c r="H382" i="13" s="1"/>
  <c r="I392" i="9"/>
  <c r="I382" i="13" s="1"/>
  <c r="C393" i="9"/>
  <c r="E393" i="9"/>
  <c r="C383" i="15" s="1"/>
  <c r="F393" i="9"/>
  <c r="F383" i="13" s="1"/>
  <c r="G393" i="9"/>
  <c r="H393" i="9"/>
  <c r="H383" i="13" s="1"/>
  <c r="I393" i="9"/>
  <c r="I383" i="13" s="1"/>
  <c r="C394" i="9"/>
  <c r="E394" i="9"/>
  <c r="E384" i="13" s="1"/>
  <c r="F394" i="9"/>
  <c r="F384" i="13" s="1"/>
  <c r="G394" i="9"/>
  <c r="N394" i="9" s="1"/>
  <c r="H394" i="9"/>
  <c r="H384" i="13" s="1"/>
  <c r="I394" i="9"/>
  <c r="I384" i="13" s="1"/>
  <c r="C395" i="9"/>
  <c r="B385" i="15" s="1"/>
  <c r="E395" i="9"/>
  <c r="E385" i="13" s="1"/>
  <c r="F395" i="9"/>
  <c r="G395" i="9"/>
  <c r="N395" i="9" s="1"/>
  <c r="H395" i="9"/>
  <c r="H385" i="13" s="1"/>
  <c r="I395" i="9"/>
  <c r="I385" i="13" s="1"/>
  <c r="C396" i="9"/>
  <c r="E396" i="9"/>
  <c r="F396" i="9"/>
  <c r="G396" i="9"/>
  <c r="H396" i="9"/>
  <c r="H386" i="13" s="1"/>
  <c r="I396" i="9"/>
  <c r="C397" i="9"/>
  <c r="E397" i="9"/>
  <c r="C387" i="15" s="1"/>
  <c r="F397" i="9"/>
  <c r="F387" i="13" s="1"/>
  <c r="G397" i="9"/>
  <c r="N397" i="9" s="1"/>
  <c r="H397" i="9"/>
  <c r="I397" i="9"/>
  <c r="I387" i="13" s="1"/>
  <c r="C398" i="9"/>
  <c r="E398" i="9"/>
  <c r="F398" i="9"/>
  <c r="F388" i="13" s="1"/>
  <c r="G398" i="9"/>
  <c r="H398" i="9"/>
  <c r="H388" i="13" s="1"/>
  <c r="I398" i="9"/>
  <c r="C399" i="9"/>
  <c r="B389" i="15" s="1"/>
  <c r="E399" i="9"/>
  <c r="C389" i="15" s="1"/>
  <c r="F399" i="9"/>
  <c r="G399" i="9"/>
  <c r="H399" i="9"/>
  <c r="H389" i="13" s="1"/>
  <c r="I399" i="9"/>
  <c r="C400" i="9"/>
  <c r="B390" i="15" s="1"/>
  <c r="E400" i="9"/>
  <c r="F400" i="9"/>
  <c r="G400" i="9"/>
  <c r="N400" i="9" s="1"/>
  <c r="H400" i="9"/>
  <c r="H390" i="13" s="1"/>
  <c r="I400" i="9"/>
  <c r="I390" i="13" s="1"/>
  <c r="C401" i="9"/>
  <c r="E401" i="9"/>
  <c r="E391" i="13" s="1"/>
  <c r="F401" i="9"/>
  <c r="F391" i="13" s="1"/>
  <c r="G401" i="9"/>
  <c r="H401" i="9"/>
  <c r="H391" i="13" s="1"/>
  <c r="I401" i="9"/>
  <c r="I391" i="13" s="1"/>
  <c r="C402" i="9"/>
  <c r="E402" i="9"/>
  <c r="E392" i="13" s="1"/>
  <c r="F402" i="9"/>
  <c r="F392" i="13" s="1"/>
  <c r="G402" i="9"/>
  <c r="H402" i="9"/>
  <c r="H392" i="13" s="1"/>
  <c r="I402" i="9"/>
  <c r="C403" i="9"/>
  <c r="B393" i="15" s="1"/>
  <c r="E403" i="9"/>
  <c r="C393" i="15" s="1"/>
  <c r="F403" i="9"/>
  <c r="G403" i="9"/>
  <c r="H403" i="9"/>
  <c r="H393" i="13" s="1"/>
  <c r="I403" i="9"/>
  <c r="I393" i="13" s="1"/>
  <c r="C404" i="9"/>
  <c r="B394" i="15" s="1"/>
  <c r="E404" i="9"/>
  <c r="E394" i="13" s="1"/>
  <c r="F404" i="9"/>
  <c r="F394" i="13" s="1"/>
  <c r="G404" i="9"/>
  <c r="N404" i="9" s="1"/>
  <c r="H404" i="9"/>
  <c r="I404" i="9"/>
  <c r="C405" i="9"/>
  <c r="E405" i="9"/>
  <c r="E395" i="13" s="1"/>
  <c r="F405" i="9"/>
  <c r="F395" i="13" s="1"/>
  <c r="G405" i="9"/>
  <c r="N405" i="9" s="1"/>
  <c r="H405" i="9"/>
  <c r="H395" i="13" s="1"/>
  <c r="I405" i="9"/>
  <c r="I395" i="13" s="1"/>
  <c r="C406" i="9"/>
  <c r="E406" i="9"/>
  <c r="F406" i="9"/>
  <c r="F396" i="13" s="1"/>
  <c r="G406" i="9"/>
  <c r="N406" i="9" s="1"/>
  <c r="H406" i="9"/>
  <c r="H396" i="13" s="1"/>
  <c r="I406" i="9"/>
  <c r="C407" i="9"/>
  <c r="B397" i="15" s="1"/>
  <c r="E407" i="9"/>
  <c r="E397" i="13" s="1"/>
  <c r="F407" i="9"/>
  <c r="G407" i="9"/>
  <c r="H407" i="9"/>
  <c r="H397" i="13" s="1"/>
  <c r="I407" i="9"/>
  <c r="I397" i="13" s="1"/>
  <c r="C408" i="9"/>
  <c r="E408" i="9"/>
  <c r="E398" i="13" s="1"/>
  <c r="F408" i="9"/>
  <c r="F398" i="13" s="1"/>
  <c r="G408" i="9"/>
  <c r="N408" i="9" s="1"/>
  <c r="H408" i="9"/>
  <c r="H398" i="13" s="1"/>
  <c r="I408" i="9"/>
  <c r="C409" i="9"/>
  <c r="E409" i="9"/>
  <c r="F409" i="9"/>
  <c r="F399" i="13" s="1"/>
  <c r="G409" i="9"/>
  <c r="H409" i="9"/>
  <c r="I409" i="9"/>
  <c r="I399" i="13" s="1"/>
  <c r="C410" i="9"/>
  <c r="B400" i="15" s="1"/>
  <c r="E410" i="9"/>
  <c r="F410" i="9"/>
  <c r="F400" i="13" s="1"/>
  <c r="G410" i="9"/>
  <c r="H410" i="9"/>
  <c r="H400" i="13" s="1"/>
  <c r="I410" i="9"/>
  <c r="I400" i="13" s="1"/>
  <c r="C411" i="9"/>
  <c r="B401" i="15" s="1"/>
  <c r="E411" i="9"/>
  <c r="C401" i="15" s="1"/>
  <c r="F411" i="9"/>
  <c r="F401" i="13" s="1"/>
  <c r="G411" i="9"/>
  <c r="H411" i="9"/>
  <c r="H401" i="13" s="1"/>
  <c r="I411" i="9"/>
  <c r="C412" i="9"/>
  <c r="B402" i="15" s="1"/>
  <c r="E412" i="9"/>
  <c r="F412" i="9"/>
  <c r="F402" i="13" s="1"/>
  <c r="G412" i="9"/>
  <c r="N412" i="9" s="1"/>
  <c r="H412" i="9"/>
  <c r="I412" i="9"/>
  <c r="I402" i="13" s="1"/>
  <c r="C413" i="9"/>
  <c r="E413" i="9"/>
  <c r="F413" i="9"/>
  <c r="F403" i="13" s="1"/>
  <c r="G413" i="9"/>
  <c r="H413" i="9"/>
  <c r="H403" i="13" s="1"/>
  <c r="I413" i="9"/>
  <c r="I403" i="13" s="1"/>
  <c r="C414" i="9"/>
  <c r="B404" i="15" s="1"/>
  <c r="E414" i="9"/>
  <c r="C404" i="15" s="1"/>
  <c r="F414" i="9"/>
  <c r="G414" i="9"/>
  <c r="H414" i="9"/>
  <c r="H404" i="13" s="1"/>
  <c r="I414" i="9"/>
  <c r="C415" i="9"/>
  <c r="B405" i="15" s="1"/>
  <c r="E415" i="9"/>
  <c r="E405" i="13" s="1"/>
  <c r="F415" i="9"/>
  <c r="D405" i="15" s="1"/>
  <c r="G415" i="9"/>
  <c r="H415" i="9"/>
  <c r="H405" i="13" s="1"/>
  <c r="I415" i="9"/>
  <c r="I405" i="13" s="1"/>
  <c r="C416" i="9"/>
  <c r="B406" i="15" s="1"/>
  <c r="E416" i="9"/>
  <c r="E406" i="13" s="1"/>
  <c r="F416" i="9"/>
  <c r="F406" i="13" s="1"/>
  <c r="G416" i="9"/>
  <c r="N416" i="9" s="1"/>
  <c r="H416" i="9"/>
  <c r="I416" i="9"/>
  <c r="I406" i="13" s="1"/>
  <c r="C417" i="9"/>
  <c r="E417" i="9"/>
  <c r="E407" i="13" s="1"/>
  <c r="F417" i="9"/>
  <c r="F407" i="13" s="1"/>
  <c r="G417" i="9"/>
  <c r="N417" i="9" s="1"/>
  <c r="H417" i="9"/>
  <c r="H407" i="13" s="1"/>
  <c r="I417" i="9"/>
  <c r="I407" i="13" s="1"/>
  <c r="C418" i="9"/>
  <c r="E418" i="9"/>
  <c r="E408" i="13" s="1"/>
  <c r="F418" i="9"/>
  <c r="G418" i="9"/>
  <c r="N418" i="9" s="1"/>
  <c r="H418" i="9"/>
  <c r="H408" i="13" s="1"/>
  <c r="I418" i="9"/>
  <c r="I408" i="13" s="1"/>
  <c r="C419" i="9"/>
  <c r="B409" i="15" s="1"/>
  <c r="E419" i="9"/>
  <c r="C409" i="15" s="1"/>
  <c r="F419" i="9"/>
  <c r="F409" i="13" s="1"/>
  <c r="G419" i="9"/>
  <c r="N419" i="9" s="1"/>
  <c r="H419" i="9"/>
  <c r="H409" i="13" s="1"/>
  <c r="I419" i="9"/>
  <c r="I409" i="13" s="1"/>
  <c r="C420" i="9"/>
  <c r="E420" i="9"/>
  <c r="F420" i="9"/>
  <c r="F410" i="13" s="1"/>
  <c r="G420" i="9"/>
  <c r="N420" i="9" s="1"/>
  <c r="H420" i="9"/>
  <c r="H410" i="13" s="1"/>
  <c r="I420" i="9"/>
  <c r="C421" i="9"/>
  <c r="E421" i="9"/>
  <c r="F421" i="9"/>
  <c r="F411" i="13" s="1"/>
  <c r="G421" i="9"/>
  <c r="N421" i="9" s="1"/>
  <c r="H421" i="9"/>
  <c r="H411" i="13" s="1"/>
  <c r="I421" i="9"/>
  <c r="C422" i="9"/>
  <c r="E422" i="9"/>
  <c r="F422" i="9"/>
  <c r="F412" i="13" s="1"/>
  <c r="G422" i="9"/>
  <c r="N422" i="9" s="1"/>
  <c r="H422" i="9"/>
  <c r="H412" i="13" s="1"/>
  <c r="I422" i="9"/>
  <c r="C423" i="9"/>
  <c r="B413" i="15" s="1"/>
  <c r="E423" i="9"/>
  <c r="E413" i="13" s="1"/>
  <c r="F423" i="9"/>
  <c r="F413" i="13" s="1"/>
  <c r="G423" i="9"/>
  <c r="H423" i="9"/>
  <c r="H413" i="13" s="1"/>
  <c r="I423" i="9"/>
  <c r="I413" i="13" s="1"/>
  <c r="C424" i="9"/>
  <c r="B414" i="15" s="1"/>
  <c r="E424" i="9"/>
  <c r="E414" i="13" s="1"/>
  <c r="F424" i="9"/>
  <c r="F414" i="13" s="1"/>
  <c r="G424" i="9"/>
  <c r="N424" i="9" s="1"/>
  <c r="H424" i="9"/>
  <c r="I424" i="9"/>
  <c r="I414" i="13" s="1"/>
  <c r="C425" i="9"/>
  <c r="E425" i="9"/>
  <c r="E415" i="13" s="1"/>
  <c r="F425" i="9"/>
  <c r="F415" i="13" s="1"/>
  <c r="G425" i="9"/>
  <c r="H425" i="9"/>
  <c r="I425" i="9"/>
  <c r="I415" i="13" s="1"/>
  <c r="C426" i="9"/>
  <c r="E426" i="9"/>
  <c r="C416" i="15" s="1"/>
  <c r="F426" i="9"/>
  <c r="G426" i="9"/>
  <c r="N426" i="9" s="1"/>
  <c r="H426" i="9"/>
  <c r="H416" i="13" s="1"/>
  <c r="I426" i="9"/>
  <c r="I416" i="13" s="1"/>
  <c r="C427" i="9"/>
  <c r="B417" i="15" s="1"/>
  <c r="E427" i="9"/>
  <c r="C417" i="15" s="1"/>
  <c r="F427" i="9"/>
  <c r="F417" i="13" s="1"/>
  <c r="G427" i="9"/>
  <c r="H427" i="9"/>
  <c r="H417" i="13" s="1"/>
  <c r="I427" i="9"/>
  <c r="I417" i="13" s="1"/>
  <c r="C428" i="9"/>
  <c r="E428" i="9"/>
  <c r="C418" i="15" s="1"/>
  <c r="F428" i="9"/>
  <c r="F418" i="13" s="1"/>
  <c r="G428" i="9"/>
  <c r="N428" i="9" s="1"/>
  <c r="H428" i="9"/>
  <c r="H418" i="13" s="1"/>
  <c r="I428" i="9"/>
  <c r="C429" i="9"/>
  <c r="E429" i="9"/>
  <c r="E419" i="13" s="1"/>
  <c r="F429" i="9"/>
  <c r="F419" i="13" s="1"/>
  <c r="G429" i="9"/>
  <c r="H429" i="9"/>
  <c r="H419" i="13" s="1"/>
  <c r="I429" i="9"/>
  <c r="I419" i="13" s="1"/>
  <c r="C430" i="9"/>
  <c r="E430" i="9"/>
  <c r="C420" i="15" s="1"/>
  <c r="F430" i="9"/>
  <c r="G430" i="9"/>
  <c r="N430" i="9" s="1"/>
  <c r="H430" i="9"/>
  <c r="I430" i="9"/>
  <c r="I420" i="13" s="1"/>
  <c r="C431" i="9"/>
  <c r="B421" i="15" s="1"/>
  <c r="E431" i="9"/>
  <c r="E421" i="13" s="1"/>
  <c r="F431" i="9"/>
  <c r="G431" i="9"/>
  <c r="H431" i="9"/>
  <c r="H421" i="13" s="1"/>
  <c r="I431" i="9"/>
  <c r="I421" i="13" s="1"/>
  <c r="C432" i="9"/>
  <c r="B422" i="15" s="1"/>
  <c r="E432" i="9"/>
  <c r="E422" i="13" s="1"/>
  <c r="F432" i="9"/>
  <c r="F422" i="13" s="1"/>
  <c r="G432" i="9"/>
  <c r="N432" i="9" s="1"/>
  <c r="H432" i="9"/>
  <c r="I432" i="9"/>
  <c r="I422" i="13" s="1"/>
  <c r="C433" i="9"/>
  <c r="B423" i="15" s="1"/>
  <c r="E433" i="9"/>
  <c r="F433" i="9"/>
  <c r="F423" i="13" s="1"/>
  <c r="G433" i="9"/>
  <c r="H433" i="9"/>
  <c r="H423" i="13" s="1"/>
  <c r="I433" i="9"/>
  <c r="I423" i="13" s="1"/>
  <c r="C434" i="9"/>
  <c r="E434" i="9"/>
  <c r="F434" i="9"/>
  <c r="D424" i="15" s="1"/>
  <c r="G434" i="9"/>
  <c r="H434" i="9"/>
  <c r="H424" i="13" s="1"/>
  <c r="I434" i="9"/>
  <c r="C435" i="9"/>
  <c r="B425" i="15" s="1"/>
  <c r="E435" i="9"/>
  <c r="C425" i="15" s="1"/>
  <c r="F435" i="9"/>
  <c r="F425" i="13" s="1"/>
  <c r="G435" i="9"/>
  <c r="H435" i="9"/>
  <c r="H425" i="13" s="1"/>
  <c r="I435" i="9"/>
  <c r="I425" i="13" s="1"/>
  <c r="C436" i="9"/>
  <c r="E436" i="9"/>
  <c r="F436" i="9"/>
  <c r="F426" i="13" s="1"/>
  <c r="G436" i="9"/>
  <c r="N436" i="9" s="1"/>
  <c r="H436" i="9"/>
  <c r="I436" i="9"/>
  <c r="I426" i="13" s="1"/>
  <c r="C437" i="9"/>
  <c r="B427" i="15" s="1"/>
  <c r="E437" i="9"/>
  <c r="C427" i="15" s="1"/>
  <c r="F437" i="9"/>
  <c r="F427" i="13" s="1"/>
  <c r="G437" i="9"/>
  <c r="H437" i="9"/>
  <c r="H427" i="13" s="1"/>
  <c r="I437" i="9"/>
  <c r="I427" i="13" s="1"/>
  <c r="C438" i="9"/>
  <c r="B428" i="15" s="1"/>
  <c r="E438" i="9"/>
  <c r="F438" i="9"/>
  <c r="G438" i="9"/>
  <c r="H438" i="9"/>
  <c r="H428" i="13" s="1"/>
  <c r="I438" i="9"/>
  <c r="I428" i="13" s="1"/>
  <c r="C439" i="9"/>
  <c r="B429" i="15" s="1"/>
  <c r="E439" i="9"/>
  <c r="E429" i="13" s="1"/>
  <c r="F439" i="9"/>
  <c r="G439" i="9"/>
  <c r="H439" i="9"/>
  <c r="H429" i="13" s="1"/>
  <c r="I439" i="9"/>
  <c r="I429" i="13" s="1"/>
  <c r="C440" i="9"/>
  <c r="E440" i="9"/>
  <c r="E430" i="13" s="1"/>
  <c r="F440" i="9"/>
  <c r="F430" i="13" s="1"/>
  <c r="G440" i="9"/>
  <c r="H440" i="9"/>
  <c r="I440" i="9"/>
  <c r="C441" i="9"/>
  <c r="B431" i="15" s="1"/>
  <c r="E441" i="9"/>
  <c r="F441" i="9"/>
  <c r="F431" i="13" s="1"/>
  <c r="G441" i="9"/>
  <c r="H441" i="9"/>
  <c r="I441" i="9"/>
  <c r="I431" i="13" s="1"/>
  <c r="C442" i="9"/>
  <c r="E442" i="9"/>
  <c r="E432" i="13" s="1"/>
  <c r="F442" i="9"/>
  <c r="G442" i="9"/>
  <c r="N442" i="9" s="1"/>
  <c r="H442" i="9"/>
  <c r="H432" i="13" s="1"/>
  <c r="I442" i="9"/>
  <c r="I432" i="13" s="1"/>
  <c r="C443" i="9"/>
  <c r="B433" i="15" s="1"/>
  <c r="E443" i="9"/>
  <c r="C433" i="15" s="1"/>
  <c r="F443" i="9"/>
  <c r="F433" i="13" s="1"/>
  <c r="G443" i="9"/>
  <c r="H443" i="9"/>
  <c r="H433" i="13" s="1"/>
  <c r="I443" i="9"/>
  <c r="I433" i="13" s="1"/>
  <c r="C444" i="9"/>
  <c r="E444" i="9"/>
  <c r="E434" i="13" s="1"/>
  <c r="F444" i="9"/>
  <c r="F434" i="13" s="1"/>
  <c r="G444" i="9"/>
  <c r="N444" i="9" s="1"/>
  <c r="H444" i="9"/>
  <c r="I444" i="9"/>
  <c r="C445" i="9"/>
  <c r="B435" i="15" s="1"/>
  <c r="E445" i="9"/>
  <c r="C435" i="15" s="1"/>
  <c r="F445" i="9"/>
  <c r="F435" i="13" s="1"/>
  <c r="G445" i="9"/>
  <c r="H445" i="9"/>
  <c r="H435" i="13" s="1"/>
  <c r="I445" i="9"/>
  <c r="I435" i="13" s="1"/>
  <c r="C446" i="9"/>
  <c r="E446" i="9"/>
  <c r="F446" i="9"/>
  <c r="F436" i="13" s="1"/>
  <c r="G446" i="9"/>
  <c r="N446" i="9" s="1"/>
  <c r="H446" i="9"/>
  <c r="H436" i="13" s="1"/>
  <c r="I446" i="9"/>
  <c r="I436" i="13" s="1"/>
  <c r="C447" i="9"/>
  <c r="B437" i="15" s="1"/>
  <c r="E447" i="9"/>
  <c r="C437" i="15" s="1"/>
  <c r="F447" i="9"/>
  <c r="F437" i="13" s="1"/>
  <c r="G447" i="9"/>
  <c r="H447" i="9"/>
  <c r="I447" i="9"/>
  <c r="I437" i="13" s="1"/>
  <c r="C448" i="9"/>
  <c r="B438" i="15" s="1"/>
  <c r="E448" i="9"/>
  <c r="E438" i="13" s="1"/>
  <c r="F448" i="9"/>
  <c r="F438" i="13" s="1"/>
  <c r="G448" i="9"/>
  <c r="N448" i="9" s="1"/>
  <c r="H448" i="9"/>
  <c r="H438" i="13" s="1"/>
  <c r="I448" i="9"/>
  <c r="I438" i="13" s="1"/>
  <c r="C449" i="9"/>
  <c r="B439" i="15" s="1"/>
  <c r="E449" i="9"/>
  <c r="E439" i="13" s="1"/>
  <c r="F449" i="9"/>
  <c r="F439" i="13" s="1"/>
  <c r="G449" i="9"/>
  <c r="H449" i="9"/>
  <c r="H439" i="13" s="1"/>
  <c r="I449" i="9"/>
  <c r="I439" i="13" s="1"/>
  <c r="C450" i="9"/>
  <c r="E450" i="9"/>
  <c r="E440" i="13" s="1"/>
  <c r="F450" i="9"/>
  <c r="F440" i="13" s="1"/>
  <c r="G450" i="9"/>
  <c r="H450" i="9"/>
  <c r="H440" i="13" s="1"/>
  <c r="I450" i="9"/>
  <c r="C451" i="9"/>
  <c r="B441" i="15" s="1"/>
  <c r="E451" i="9"/>
  <c r="E441" i="13" s="1"/>
  <c r="F451" i="9"/>
  <c r="F441" i="13" s="1"/>
  <c r="G451" i="9"/>
  <c r="H451" i="9"/>
  <c r="H441" i="13" s="1"/>
  <c r="I451" i="9"/>
  <c r="I441" i="13" s="1"/>
  <c r="C452" i="9"/>
  <c r="E452" i="9"/>
  <c r="E442" i="13" s="1"/>
  <c r="F452" i="9"/>
  <c r="F442" i="13" s="1"/>
  <c r="G452" i="9"/>
  <c r="N452" i="9" s="1"/>
  <c r="H452" i="9"/>
  <c r="H442" i="13" s="1"/>
  <c r="I452" i="9"/>
  <c r="I442" i="13" s="1"/>
  <c r="C453" i="9"/>
  <c r="B443" i="15" s="1"/>
  <c r="E453" i="9"/>
  <c r="F453" i="9"/>
  <c r="F443" i="13" s="1"/>
  <c r="G453" i="9"/>
  <c r="H453" i="9"/>
  <c r="H443" i="13" s="1"/>
  <c r="I453" i="9"/>
  <c r="I443" i="13" s="1"/>
  <c r="C454" i="9"/>
  <c r="B444" i="15" s="1"/>
  <c r="E454" i="9"/>
  <c r="F454" i="9"/>
  <c r="D444" i="15" s="1"/>
  <c r="G454" i="9"/>
  <c r="N454" i="9" s="1"/>
  <c r="H454" i="9"/>
  <c r="H444" i="13" s="1"/>
  <c r="I454" i="9"/>
  <c r="I444" i="13" s="1"/>
  <c r="C455" i="9"/>
  <c r="B445" i="15" s="1"/>
  <c r="E455" i="9"/>
  <c r="C445" i="15" s="1"/>
  <c r="F455" i="9"/>
  <c r="G455" i="9"/>
  <c r="H455" i="9"/>
  <c r="H445" i="13" s="1"/>
  <c r="I455" i="9"/>
  <c r="I445" i="13" s="1"/>
  <c r="C456" i="9"/>
  <c r="B446" i="15" s="1"/>
  <c r="E456" i="9"/>
  <c r="F456" i="9"/>
  <c r="F446" i="13" s="1"/>
  <c r="G456" i="9"/>
  <c r="N456" i="9" s="1"/>
  <c r="H456" i="9"/>
  <c r="H446" i="13" s="1"/>
  <c r="I456" i="9"/>
  <c r="I446" i="13" s="1"/>
  <c r="C457" i="9"/>
  <c r="B447" i="15" s="1"/>
  <c r="E457" i="9"/>
  <c r="E447" i="13" s="1"/>
  <c r="F457" i="9"/>
  <c r="F447" i="13" s="1"/>
  <c r="G457" i="9"/>
  <c r="N457" i="9" s="1"/>
  <c r="H457" i="9"/>
  <c r="H447" i="13" s="1"/>
  <c r="I457" i="9"/>
  <c r="I447" i="13" s="1"/>
  <c r="C458" i="9"/>
  <c r="E458" i="9"/>
  <c r="E448" i="13" s="1"/>
  <c r="F458" i="9"/>
  <c r="F448" i="13" s="1"/>
  <c r="G458" i="9"/>
  <c r="N458" i="9" s="1"/>
  <c r="H458" i="9"/>
  <c r="H448" i="13" s="1"/>
  <c r="I458" i="9"/>
  <c r="C459" i="9"/>
  <c r="B449" i="15" s="1"/>
  <c r="E459" i="9"/>
  <c r="F459" i="9"/>
  <c r="D449" i="15" s="1"/>
  <c r="G459" i="9"/>
  <c r="H459" i="9"/>
  <c r="H449" i="13" s="1"/>
  <c r="I459" i="9"/>
  <c r="I449" i="13" s="1"/>
  <c r="C460" i="9"/>
  <c r="E460" i="9"/>
  <c r="E450" i="13" s="1"/>
  <c r="F460" i="9"/>
  <c r="F450" i="13" s="1"/>
  <c r="G460" i="9"/>
  <c r="N460" i="9" s="1"/>
  <c r="H460" i="9"/>
  <c r="H450" i="13" s="1"/>
  <c r="I460" i="9"/>
  <c r="I450" i="13" s="1"/>
  <c r="C461" i="9"/>
  <c r="B451" i="15" s="1"/>
  <c r="E461" i="9"/>
  <c r="F461" i="9"/>
  <c r="D451" i="15" s="1"/>
  <c r="G461" i="9"/>
  <c r="H461" i="9"/>
  <c r="H451" i="13" s="1"/>
  <c r="I461" i="9"/>
  <c r="I451" i="13" s="1"/>
  <c r="C462" i="9"/>
  <c r="E462" i="9"/>
  <c r="F462" i="9"/>
  <c r="F452" i="13" s="1"/>
  <c r="G462" i="9"/>
  <c r="H462" i="9"/>
  <c r="H452" i="13" s="1"/>
  <c r="I462" i="9"/>
  <c r="C463" i="9"/>
  <c r="B453" i="15" s="1"/>
  <c r="E463" i="9"/>
  <c r="E453" i="13" s="1"/>
  <c r="F463" i="9"/>
  <c r="F453" i="13" s="1"/>
  <c r="G463" i="9"/>
  <c r="H463" i="9"/>
  <c r="H453" i="13" s="1"/>
  <c r="I463" i="9"/>
  <c r="I453" i="13" s="1"/>
  <c r="C464" i="9"/>
  <c r="E464" i="9"/>
  <c r="E454" i="13" s="1"/>
  <c r="F464" i="9"/>
  <c r="G464" i="9"/>
  <c r="N464" i="9" s="1"/>
  <c r="H464" i="9"/>
  <c r="H454" i="13" s="1"/>
  <c r="I464" i="9"/>
  <c r="I454" i="13" s="1"/>
  <c r="C465" i="9"/>
  <c r="B455" i="15" s="1"/>
  <c r="E465" i="9"/>
  <c r="E455" i="13" s="1"/>
  <c r="F465" i="9"/>
  <c r="F455" i="13" s="1"/>
  <c r="G465" i="9"/>
  <c r="H465" i="9"/>
  <c r="H455" i="13" s="1"/>
  <c r="I465" i="9"/>
  <c r="I455" i="13" s="1"/>
  <c r="C466" i="9"/>
  <c r="E466" i="9"/>
  <c r="E456" i="13" s="1"/>
  <c r="F466" i="9"/>
  <c r="F456" i="13" s="1"/>
  <c r="G466" i="9"/>
  <c r="H466" i="9"/>
  <c r="H456" i="13" s="1"/>
  <c r="I466" i="9"/>
  <c r="C467" i="9"/>
  <c r="B457" i="15" s="1"/>
  <c r="E467" i="9"/>
  <c r="E457" i="13" s="1"/>
  <c r="F467" i="9"/>
  <c r="F457" i="13" s="1"/>
  <c r="G467" i="9"/>
  <c r="N467" i="9" s="1"/>
  <c r="H467" i="9"/>
  <c r="I467" i="9"/>
  <c r="I457" i="13" s="1"/>
  <c r="C468" i="9"/>
  <c r="E468" i="9"/>
  <c r="E458" i="13" s="1"/>
  <c r="F468" i="9"/>
  <c r="G468" i="9"/>
  <c r="N468" i="9" s="1"/>
  <c r="H468" i="9"/>
  <c r="H458" i="13" s="1"/>
  <c r="I468" i="9"/>
  <c r="I458" i="13" s="1"/>
  <c r="C469" i="9"/>
  <c r="B459" i="15" s="1"/>
  <c r="E469" i="9"/>
  <c r="F469" i="9"/>
  <c r="D459" i="15" s="1"/>
  <c r="G469" i="9"/>
  <c r="H469" i="9"/>
  <c r="H459" i="13" s="1"/>
  <c r="I469" i="9"/>
  <c r="I459" i="13" s="1"/>
  <c r="C470" i="9"/>
  <c r="E470" i="9"/>
  <c r="F470" i="9"/>
  <c r="F460" i="13" s="1"/>
  <c r="G470" i="9"/>
  <c r="N470" i="9" s="1"/>
  <c r="H470" i="9"/>
  <c r="H460" i="13" s="1"/>
  <c r="I470" i="9"/>
  <c r="C471" i="9"/>
  <c r="B461" i="15" s="1"/>
  <c r="E471" i="9"/>
  <c r="E461" i="13" s="1"/>
  <c r="F471" i="9"/>
  <c r="F461" i="13" s="1"/>
  <c r="G471" i="9"/>
  <c r="N471" i="9" s="1"/>
  <c r="H471" i="9"/>
  <c r="H461" i="13" s="1"/>
  <c r="I471" i="9"/>
  <c r="I461" i="13" s="1"/>
  <c r="C472" i="9"/>
  <c r="B462" i="15" s="1"/>
  <c r="E472" i="9"/>
  <c r="E462" i="13" s="1"/>
  <c r="F472" i="9"/>
  <c r="G472" i="9"/>
  <c r="N472" i="9" s="1"/>
  <c r="H472" i="9"/>
  <c r="H462" i="13" s="1"/>
  <c r="I472" i="9"/>
  <c r="C473" i="9"/>
  <c r="B463" i="15" s="1"/>
  <c r="E473" i="9"/>
  <c r="E463" i="13" s="1"/>
  <c r="F473" i="9"/>
  <c r="F463" i="13" s="1"/>
  <c r="G473" i="9"/>
  <c r="H473" i="9"/>
  <c r="H463" i="13" s="1"/>
  <c r="I473" i="9"/>
  <c r="I463" i="13" s="1"/>
  <c r="C474" i="9"/>
  <c r="B464" i="15" s="1"/>
  <c r="E474" i="9"/>
  <c r="F474" i="9"/>
  <c r="F464" i="13" s="1"/>
  <c r="G474" i="9"/>
  <c r="N474" i="9" s="1"/>
  <c r="H474" i="9"/>
  <c r="I474" i="9"/>
  <c r="I464" i="13" s="1"/>
  <c r="C475" i="9"/>
  <c r="B465" i="15" s="1"/>
  <c r="E475" i="9"/>
  <c r="E465" i="13" s="1"/>
  <c r="F475" i="9"/>
  <c r="G475" i="9"/>
  <c r="H475" i="9"/>
  <c r="H465" i="13" s="1"/>
  <c r="I475" i="9"/>
  <c r="I465" i="13" s="1"/>
  <c r="C476" i="9"/>
  <c r="B466" i="15" s="1"/>
  <c r="E476" i="9"/>
  <c r="F476" i="9"/>
  <c r="F466" i="13" s="1"/>
  <c r="G476" i="9"/>
  <c r="N476" i="9" s="1"/>
  <c r="H476" i="9"/>
  <c r="H466" i="13" s="1"/>
  <c r="I476" i="9"/>
  <c r="C477" i="9"/>
  <c r="B467" i="15" s="1"/>
  <c r="E477" i="9"/>
  <c r="E467" i="13" s="1"/>
  <c r="F477" i="9"/>
  <c r="G477" i="9"/>
  <c r="H477" i="9"/>
  <c r="H467" i="13" s="1"/>
  <c r="I477" i="9"/>
  <c r="I467" i="13" s="1"/>
  <c r="C478" i="9"/>
  <c r="E478" i="9"/>
  <c r="E468" i="13" s="1"/>
  <c r="F478" i="9"/>
  <c r="F468" i="13" s="1"/>
  <c r="G478" i="9"/>
  <c r="H478" i="9"/>
  <c r="H468" i="13" s="1"/>
  <c r="I478" i="9"/>
  <c r="C479" i="9"/>
  <c r="B469" i="15" s="1"/>
  <c r="E479" i="9"/>
  <c r="E469" i="13" s="1"/>
  <c r="F479" i="9"/>
  <c r="G479" i="9"/>
  <c r="H479" i="9"/>
  <c r="H469" i="13" s="1"/>
  <c r="I479" i="9"/>
  <c r="I469" i="13" s="1"/>
  <c r="C480" i="9"/>
  <c r="E480" i="9"/>
  <c r="E470" i="13" s="1"/>
  <c r="F480" i="9"/>
  <c r="G480" i="9"/>
  <c r="H480" i="9"/>
  <c r="H470" i="13" s="1"/>
  <c r="I480" i="9"/>
  <c r="I470" i="13" s="1"/>
  <c r="C481" i="9"/>
  <c r="B471" i="15" s="1"/>
  <c r="E481" i="9"/>
  <c r="E471" i="13" s="1"/>
  <c r="F481" i="9"/>
  <c r="F471" i="13" s="1"/>
  <c r="G481" i="9"/>
  <c r="H481" i="9"/>
  <c r="H471" i="13" s="1"/>
  <c r="I481" i="9"/>
  <c r="I471" i="13" s="1"/>
  <c r="C482" i="9"/>
  <c r="B472" i="15" s="1"/>
  <c r="E482" i="9"/>
  <c r="E472" i="13" s="1"/>
  <c r="F482" i="9"/>
  <c r="F472" i="13" s="1"/>
  <c r="G482" i="9"/>
  <c r="H482" i="9"/>
  <c r="H472" i="13" s="1"/>
  <c r="I482" i="9"/>
  <c r="I472" i="13" s="1"/>
  <c r="C483" i="9"/>
  <c r="E483" i="9"/>
  <c r="E473" i="13" s="1"/>
  <c r="F483" i="9"/>
  <c r="G483" i="9"/>
  <c r="H483" i="9"/>
  <c r="H473" i="13" s="1"/>
  <c r="I483" i="9"/>
  <c r="I473" i="13" s="1"/>
  <c r="C484" i="9"/>
  <c r="E484" i="9"/>
  <c r="C474" i="15" s="1"/>
  <c r="F484" i="9"/>
  <c r="G484" i="9"/>
  <c r="N484" i="9" s="1"/>
  <c r="H484" i="9"/>
  <c r="I484" i="9"/>
  <c r="I474" i="13" s="1"/>
  <c r="C485" i="9"/>
  <c r="B475" i="15" s="1"/>
  <c r="E485" i="9"/>
  <c r="E475" i="13" s="1"/>
  <c r="F485" i="9"/>
  <c r="G485" i="9"/>
  <c r="N485" i="9" s="1"/>
  <c r="H485" i="9"/>
  <c r="H475" i="13" s="1"/>
  <c r="I485" i="9"/>
  <c r="I475" i="13" s="1"/>
  <c r="C486" i="9"/>
  <c r="E486" i="9"/>
  <c r="F486" i="9"/>
  <c r="F476" i="13" s="1"/>
  <c r="G486" i="9"/>
  <c r="N486" i="9" s="1"/>
  <c r="H486" i="9"/>
  <c r="H476" i="13" s="1"/>
  <c r="I486" i="9"/>
  <c r="I476" i="13" s="1"/>
  <c r="C487" i="9"/>
  <c r="E487" i="9"/>
  <c r="C477" i="15" s="1"/>
  <c r="F487" i="9"/>
  <c r="G487" i="9"/>
  <c r="H487" i="9"/>
  <c r="I487" i="9"/>
  <c r="I477" i="13" s="1"/>
  <c r="C488" i="9"/>
  <c r="E488" i="9"/>
  <c r="E478" i="13" s="1"/>
  <c r="F488" i="9"/>
  <c r="F478" i="13" s="1"/>
  <c r="G488" i="9"/>
  <c r="N488" i="9" s="1"/>
  <c r="H488" i="9"/>
  <c r="H478" i="13" s="1"/>
  <c r="I488" i="9"/>
  <c r="I478" i="13" s="1"/>
  <c r="C489" i="9"/>
  <c r="B479" i="15" s="1"/>
  <c r="E489" i="9"/>
  <c r="E479" i="13" s="1"/>
  <c r="F489" i="9"/>
  <c r="F479" i="13" s="1"/>
  <c r="G489" i="9"/>
  <c r="H489" i="9"/>
  <c r="H479" i="13" s="1"/>
  <c r="I489" i="9"/>
  <c r="I479" i="13" s="1"/>
  <c r="C490" i="9"/>
  <c r="E490" i="9"/>
  <c r="E480" i="13" s="1"/>
  <c r="F490" i="9"/>
  <c r="F480" i="13" s="1"/>
  <c r="G490" i="9"/>
  <c r="N490" i="9" s="1"/>
  <c r="H490" i="9"/>
  <c r="H480" i="13" s="1"/>
  <c r="I490" i="9"/>
  <c r="I480" i="13" s="1"/>
  <c r="C491" i="9"/>
  <c r="B481" i="15" s="1"/>
  <c r="E491" i="9"/>
  <c r="E481" i="13" s="1"/>
  <c r="F491" i="9"/>
  <c r="F481" i="13" s="1"/>
  <c r="G491" i="9"/>
  <c r="H491" i="9"/>
  <c r="H481" i="13" s="1"/>
  <c r="I491" i="9"/>
  <c r="I481" i="13" s="1"/>
  <c r="C492" i="9"/>
  <c r="E492" i="9"/>
  <c r="F492" i="9"/>
  <c r="F482" i="13" s="1"/>
  <c r="G492" i="9"/>
  <c r="N492" i="9" s="1"/>
  <c r="H492" i="9"/>
  <c r="H482" i="13" s="1"/>
  <c r="I492" i="9"/>
  <c r="I482" i="13" s="1"/>
  <c r="C493" i="9"/>
  <c r="B483" i="15" s="1"/>
  <c r="E493" i="9"/>
  <c r="F493" i="9"/>
  <c r="G493" i="9"/>
  <c r="H493" i="9"/>
  <c r="I493" i="9"/>
  <c r="I483" i="13" s="1"/>
  <c r="C494" i="9"/>
  <c r="B484" i="15" s="1"/>
  <c r="E494" i="9"/>
  <c r="E484" i="13" s="1"/>
  <c r="F494" i="9"/>
  <c r="F484" i="13" s="1"/>
  <c r="G494" i="9"/>
  <c r="N494" i="9" s="1"/>
  <c r="H494" i="9"/>
  <c r="H484" i="13" s="1"/>
  <c r="I494" i="9"/>
  <c r="I484" i="13" s="1"/>
  <c r="C495" i="9"/>
  <c r="B485" i="15" s="1"/>
  <c r="E495" i="9"/>
  <c r="F495" i="9"/>
  <c r="F485" i="13" s="1"/>
  <c r="G495" i="9"/>
  <c r="H495" i="9"/>
  <c r="H485" i="13" s="1"/>
  <c r="I495" i="9"/>
  <c r="I485" i="13" s="1"/>
  <c r="C496" i="9"/>
  <c r="E496" i="9"/>
  <c r="E486" i="13" s="1"/>
  <c r="F496" i="9"/>
  <c r="F486" i="13" s="1"/>
  <c r="G496" i="9"/>
  <c r="N496" i="9" s="1"/>
  <c r="H496" i="9"/>
  <c r="H486" i="13" s="1"/>
  <c r="I496" i="9"/>
  <c r="C497" i="9"/>
  <c r="B487" i="15" s="1"/>
  <c r="E497" i="9"/>
  <c r="F497" i="9"/>
  <c r="F487" i="13" s="1"/>
  <c r="G497" i="9"/>
  <c r="N497" i="9" s="1"/>
  <c r="H497" i="9"/>
  <c r="H487" i="13" s="1"/>
  <c r="I497" i="9"/>
  <c r="I487" i="13" s="1"/>
  <c r="C498" i="9"/>
  <c r="E498" i="9"/>
  <c r="E488" i="13" s="1"/>
  <c r="F498" i="9"/>
  <c r="F488" i="13" s="1"/>
  <c r="G498" i="9"/>
  <c r="N498" i="9" s="1"/>
  <c r="H498" i="9"/>
  <c r="H488" i="13" s="1"/>
  <c r="I498" i="9"/>
  <c r="I488" i="13" s="1"/>
  <c r="C499" i="9"/>
  <c r="B489" i="15" s="1"/>
  <c r="E499" i="9"/>
  <c r="E489" i="13" s="1"/>
  <c r="F499" i="9"/>
  <c r="G499" i="9"/>
  <c r="N499" i="9" s="1"/>
  <c r="H499" i="9"/>
  <c r="I499" i="9"/>
  <c r="I489" i="13" s="1"/>
  <c r="C500" i="9"/>
  <c r="E500" i="9"/>
  <c r="F500" i="9"/>
  <c r="F490" i="13" s="1"/>
  <c r="G500" i="9"/>
  <c r="N500" i="9" s="1"/>
  <c r="H500" i="9"/>
  <c r="I500" i="9"/>
  <c r="C501" i="9"/>
  <c r="B491" i="15" s="1"/>
  <c r="E501" i="9"/>
  <c r="E491" i="13" s="1"/>
  <c r="F501" i="9"/>
  <c r="F491" i="13" s="1"/>
  <c r="G501" i="9"/>
  <c r="N501" i="9" s="1"/>
  <c r="H501" i="9"/>
  <c r="I501" i="9"/>
  <c r="I491" i="13" s="1"/>
  <c r="C502" i="9"/>
  <c r="B492" i="15" s="1"/>
  <c r="E502" i="9"/>
  <c r="E492" i="13" s="1"/>
  <c r="F502" i="9"/>
  <c r="G502" i="9"/>
  <c r="N502" i="9" s="1"/>
  <c r="H502" i="9"/>
  <c r="H492" i="13" s="1"/>
  <c r="I502" i="9"/>
  <c r="I492" i="13" s="1"/>
  <c r="C503" i="9"/>
  <c r="B493" i="15" s="1"/>
  <c r="E503" i="9"/>
  <c r="C493" i="15" s="1"/>
  <c r="F503" i="9"/>
  <c r="G503" i="9"/>
  <c r="H503" i="9"/>
  <c r="I503" i="9"/>
  <c r="I493" i="13" s="1"/>
  <c r="C504" i="9"/>
  <c r="B494" i="15" s="1"/>
  <c r="E504" i="9"/>
  <c r="C494" i="15" s="1"/>
  <c r="F504" i="9"/>
  <c r="F494" i="13" s="1"/>
  <c r="G504" i="9"/>
  <c r="N504" i="9" s="1"/>
  <c r="H504" i="9"/>
  <c r="H494" i="13" s="1"/>
  <c r="I504" i="9"/>
  <c r="I494" i="13" s="1"/>
  <c r="C505" i="9"/>
  <c r="B495" i="15" s="1"/>
  <c r="E505" i="9"/>
  <c r="E495" i="13" s="1"/>
  <c r="F505" i="9"/>
  <c r="F495" i="13" s="1"/>
  <c r="G505" i="9"/>
  <c r="N505" i="9" s="1"/>
  <c r="H505" i="9"/>
  <c r="I505" i="9"/>
  <c r="I495" i="13" s="1"/>
  <c r="C506" i="9"/>
  <c r="E506" i="9"/>
  <c r="E496" i="13" s="1"/>
  <c r="F506" i="9"/>
  <c r="F496" i="13" s="1"/>
  <c r="G506" i="9"/>
  <c r="N506" i="9" s="1"/>
  <c r="H506" i="9"/>
  <c r="H496" i="13" s="1"/>
  <c r="I506" i="9"/>
  <c r="I496" i="13" s="1"/>
  <c r="C507" i="9"/>
  <c r="B497" i="15" s="1"/>
  <c r="E507" i="9"/>
  <c r="E497" i="13" s="1"/>
  <c r="F507" i="9"/>
  <c r="F497" i="13" s="1"/>
  <c r="G507" i="9"/>
  <c r="H507" i="9"/>
  <c r="H497" i="13" s="1"/>
  <c r="I507" i="9"/>
  <c r="I497" i="13" s="1"/>
  <c r="C508" i="9"/>
  <c r="E508" i="9"/>
  <c r="E498" i="13" s="1"/>
  <c r="F508" i="9"/>
  <c r="F498" i="13" s="1"/>
  <c r="G508" i="9"/>
  <c r="N508" i="9" s="1"/>
  <c r="H508" i="9"/>
  <c r="I508" i="9"/>
  <c r="I498" i="13" s="1"/>
  <c r="C509" i="9"/>
  <c r="B499" i="15" s="1"/>
  <c r="E509" i="9"/>
  <c r="E499" i="13" s="1"/>
  <c r="F509" i="9"/>
  <c r="F499" i="13" s="1"/>
  <c r="G509" i="9"/>
  <c r="N509" i="9" s="1"/>
  <c r="H509" i="9"/>
  <c r="I509" i="9"/>
  <c r="C510" i="9"/>
  <c r="E510" i="9"/>
  <c r="F510" i="9"/>
  <c r="G510" i="9"/>
  <c r="H510" i="9"/>
  <c r="H500" i="13" s="1"/>
  <c r="I510" i="9"/>
  <c r="I500" i="13" s="1"/>
  <c r="C511" i="9"/>
  <c r="B501" i="15" s="1"/>
  <c r="E511" i="9"/>
  <c r="E501" i="13" s="1"/>
  <c r="F511" i="9"/>
  <c r="G511" i="9"/>
  <c r="N511" i="9" s="1"/>
  <c r="H511" i="9"/>
  <c r="H501" i="13" s="1"/>
  <c r="I511" i="9"/>
  <c r="I501" i="13" s="1"/>
  <c r="C512" i="9"/>
  <c r="E512" i="9"/>
  <c r="E502" i="13" s="1"/>
  <c r="F512" i="9"/>
  <c r="F502" i="13" s="1"/>
  <c r="G512" i="9"/>
  <c r="N512" i="9" s="1"/>
  <c r="H512" i="9"/>
  <c r="I512" i="9"/>
  <c r="C513" i="9"/>
  <c r="B503" i="15" s="1"/>
  <c r="E513" i="9"/>
  <c r="E503" i="13" s="1"/>
  <c r="F513" i="9"/>
  <c r="F503" i="13" s="1"/>
  <c r="G513" i="9"/>
  <c r="N513" i="9" s="1"/>
  <c r="H513" i="9"/>
  <c r="H503" i="13" s="1"/>
  <c r="I513" i="9"/>
  <c r="I503" i="13" s="1"/>
  <c r="C514" i="9"/>
  <c r="B504" i="15" s="1"/>
  <c r="E514" i="9"/>
  <c r="E504" i="13" s="1"/>
  <c r="F514" i="9"/>
  <c r="F504" i="13" s="1"/>
  <c r="G514" i="9"/>
  <c r="N514" i="9" s="1"/>
  <c r="H514" i="9"/>
  <c r="H504" i="13" s="1"/>
  <c r="I514" i="9"/>
  <c r="I504" i="13" s="1"/>
  <c r="C515" i="9"/>
  <c r="B505" i="15" s="1"/>
  <c r="E515" i="9"/>
  <c r="F515" i="9"/>
  <c r="D505" i="15" s="1"/>
  <c r="G515" i="9"/>
  <c r="H515" i="9"/>
  <c r="H505" i="13" s="1"/>
  <c r="I515" i="9"/>
  <c r="I505" i="13" s="1"/>
  <c r="C516" i="9"/>
  <c r="E516" i="9"/>
  <c r="E506" i="13" s="1"/>
  <c r="F516" i="9"/>
  <c r="F506" i="13" s="1"/>
  <c r="G516" i="9"/>
  <c r="N516" i="9" s="1"/>
  <c r="H516" i="9"/>
  <c r="H506" i="13" s="1"/>
  <c r="I516" i="9"/>
  <c r="I506" i="13" s="1"/>
  <c r="C517" i="9"/>
  <c r="B507" i="15" s="1"/>
  <c r="E517" i="9"/>
  <c r="E507" i="13" s="1"/>
  <c r="F517" i="9"/>
  <c r="F507" i="13" s="1"/>
  <c r="G517" i="9"/>
  <c r="N517" i="9" s="1"/>
  <c r="H517" i="9"/>
  <c r="H507" i="13" s="1"/>
  <c r="I517" i="9"/>
  <c r="I507" i="13" s="1"/>
  <c r="C518" i="9"/>
  <c r="E518" i="9"/>
  <c r="F518" i="9"/>
  <c r="D508" i="15" s="1"/>
  <c r="G518" i="9"/>
  <c r="N518" i="9" s="1"/>
  <c r="H518" i="9"/>
  <c r="H508" i="13" s="1"/>
  <c r="I518" i="9"/>
  <c r="C519" i="9"/>
  <c r="B509" i="15" s="1"/>
  <c r="E519" i="9"/>
  <c r="E509" i="13" s="1"/>
  <c r="F519" i="9"/>
  <c r="G519" i="9"/>
  <c r="H519" i="9"/>
  <c r="H509" i="13" s="1"/>
  <c r="I519" i="9"/>
  <c r="I509" i="13" s="1"/>
  <c r="C520" i="9"/>
  <c r="E520" i="9"/>
  <c r="E510" i="13" s="1"/>
  <c r="F520" i="9"/>
  <c r="F510" i="13" s="1"/>
  <c r="G520" i="9"/>
  <c r="N520" i="9" s="1"/>
  <c r="H520" i="9"/>
  <c r="H510" i="13" s="1"/>
  <c r="I520" i="9"/>
  <c r="I510" i="13" s="1"/>
  <c r="C521" i="9"/>
  <c r="B511" i="15" s="1"/>
  <c r="E521" i="9"/>
  <c r="F521" i="9"/>
  <c r="F511" i="13" s="1"/>
  <c r="G521" i="9"/>
  <c r="N521" i="9" s="1"/>
  <c r="H521" i="9"/>
  <c r="I521" i="9"/>
  <c r="I511" i="13" s="1"/>
  <c r="C522" i="9"/>
  <c r="E522" i="9"/>
  <c r="E512" i="13" s="1"/>
  <c r="F522" i="9"/>
  <c r="F512" i="13" s="1"/>
  <c r="G522" i="9"/>
  <c r="H522" i="9"/>
  <c r="H512" i="13" s="1"/>
  <c r="I522" i="9"/>
  <c r="C523" i="9"/>
  <c r="B513" i="15" s="1"/>
  <c r="E523" i="9"/>
  <c r="C513" i="15" s="1"/>
  <c r="F523" i="9"/>
  <c r="F513" i="13" s="1"/>
  <c r="G523" i="9"/>
  <c r="N523" i="9" s="1"/>
  <c r="H523" i="9"/>
  <c r="H513" i="13" s="1"/>
  <c r="I523" i="9"/>
  <c r="I513" i="13" s="1"/>
  <c r="C524" i="9"/>
  <c r="E524" i="9"/>
  <c r="F524" i="9"/>
  <c r="D514" i="15" s="1"/>
  <c r="G524" i="9"/>
  <c r="N524" i="9" s="1"/>
  <c r="H524" i="9"/>
  <c r="H514" i="13" s="1"/>
  <c r="I524" i="9"/>
  <c r="I514" i="13" s="1"/>
  <c r="C525" i="9"/>
  <c r="B515" i="15" s="1"/>
  <c r="E525" i="9"/>
  <c r="E515" i="13" s="1"/>
  <c r="F525" i="9"/>
  <c r="F515" i="13" s="1"/>
  <c r="G525" i="9"/>
  <c r="N525" i="9" s="1"/>
  <c r="H525" i="9"/>
  <c r="H515" i="13" s="1"/>
  <c r="I525" i="9"/>
  <c r="I515" i="13" s="1"/>
  <c r="C526" i="9"/>
  <c r="E526" i="9"/>
  <c r="E516" i="13" s="1"/>
  <c r="F526" i="9"/>
  <c r="F516" i="13" s="1"/>
  <c r="G526" i="9"/>
  <c r="H526" i="9"/>
  <c r="H516" i="13" s="1"/>
  <c r="I526" i="9"/>
  <c r="I516" i="13" s="1"/>
  <c r="C527" i="9"/>
  <c r="B517" i="15" s="1"/>
  <c r="E527" i="9"/>
  <c r="E517" i="13" s="1"/>
  <c r="F527" i="9"/>
  <c r="F517" i="13" s="1"/>
  <c r="G527" i="9"/>
  <c r="H527" i="9"/>
  <c r="H517" i="13" s="1"/>
  <c r="I527" i="9"/>
  <c r="I517" i="13" s="1"/>
  <c r="C528" i="9"/>
  <c r="E528" i="9"/>
  <c r="E518" i="13" s="1"/>
  <c r="F528" i="9"/>
  <c r="D518" i="15" s="1"/>
  <c r="G528" i="9"/>
  <c r="N528" i="9" s="1"/>
  <c r="H528" i="9"/>
  <c r="I528" i="9"/>
  <c r="I518" i="13" s="1"/>
  <c r="C529" i="9"/>
  <c r="B519" i="15" s="1"/>
  <c r="E529" i="9"/>
  <c r="E519" i="13" s="1"/>
  <c r="F529" i="9"/>
  <c r="F519" i="13" s="1"/>
  <c r="G529" i="9"/>
  <c r="N529" i="9" s="1"/>
  <c r="H529" i="9"/>
  <c r="H519" i="13" s="1"/>
  <c r="I529" i="9"/>
  <c r="I519" i="13" s="1"/>
  <c r="C530" i="9"/>
  <c r="E530" i="9"/>
  <c r="E520" i="13" s="1"/>
  <c r="F530" i="9"/>
  <c r="F520" i="13" s="1"/>
  <c r="G530" i="9"/>
  <c r="N530" i="9" s="1"/>
  <c r="H530" i="9"/>
  <c r="H520" i="13" s="1"/>
  <c r="I530" i="9"/>
  <c r="I520" i="13" s="1"/>
  <c r="C531" i="9"/>
  <c r="B521" i="15" s="1"/>
  <c r="E531" i="9"/>
  <c r="E521" i="13" s="1"/>
  <c r="F531" i="9"/>
  <c r="G531" i="9"/>
  <c r="H531" i="9"/>
  <c r="H521" i="13" s="1"/>
  <c r="I531" i="9"/>
  <c r="I521" i="13" s="1"/>
  <c r="C532" i="9"/>
  <c r="E532" i="9"/>
  <c r="C522" i="15" s="1"/>
  <c r="F532" i="9"/>
  <c r="G532" i="9"/>
  <c r="N532" i="9" s="1"/>
  <c r="H532" i="9"/>
  <c r="H522" i="13" s="1"/>
  <c r="I532" i="9"/>
  <c r="I522" i="13" s="1"/>
  <c r="C533" i="9"/>
  <c r="B523" i="15" s="1"/>
  <c r="E533" i="9"/>
  <c r="F533" i="9"/>
  <c r="F523" i="13" s="1"/>
  <c r="G533" i="9"/>
  <c r="N533" i="9" s="1"/>
  <c r="H533" i="9"/>
  <c r="H523" i="13" s="1"/>
  <c r="I533" i="9"/>
  <c r="I523" i="13" s="1"/>
  <c r="C534" i="9"/>
  <c r="B524" i="15" s="1"/>
  <c r="E534" i="9"/>
  <c r="F534" i="9"/>
  <c r="D524" i="15" s="1"/>
  <c r="G534" i="9"/>
  <c r="N534" i="9" s="1"/>
  <c r="H534" i="9"/>
  <c r="H524" i="13" s="1"/>
  <c r="I534" i="9"/>
  <c r="I524" i="13" s="1"/>
  <c r="C535" i="9"/>
  <c r="B525" i="15" s="1"/>
  <c r="E535" i="9"/>
  <c r="F535" i="9"/>
  <c r="D525" i="15" s="1"/>
  <c r="G535" i="9"/>
  <c r="H535" i="9"/>
  <c r="H525" i="13" s="1"/>
  <c r="I535" i="9"/>
  <c r="I525" i="13" s="1"/>
  <c r="C536" i="9"/>
  <c r="E536" i="9"/>
  <c r="E526" i="13" s="1"/>
  <c r="F536" i="9"/>
  <c r="G536" i="9"/>
  <c r="H536" i="9"/>
  <c r="I536" i="9"/>
  <c r="I526" i="13" s="1"/>
  <c r="C537" i="9"/>
  <c r="B527" i="15" s="1"/>
  <c r="E537" i="9"/>
  <c r="E527" i="13" s="1"/>
  <c r="F537" i="9"/>
  <c r="F527" i="13" s="1"/>
  <c r="G537" i="9"/>
  <c r="N537" i="9" s="1"/>
  <c r="H537" i="9"/>
  <c r="I537" i="9"/>
  <c r="C538" i="9"/>
  <c r="B528" i="15" s="1"/>
  <c r="E538" i="9"/>
  <c r="E528" i="13" s="1"/>
  <c r="F538" i="9"/>
  <c r="F528" i="13" s="1"/>
  <c r="G538" i="9"/>
  <c r="H538" i="9"/>
  <c r="H528" i="13" s="1"/>
  <c r="I538" i="9"/>
  <c r="I528" i="13" s="1"/>
  <c r="C539" i="9"/>
  <c r="B529" i="15" s="1"/>
  <c r="E539" i="9"/>
  <c r="F539" i="9"/>
  <c r="D529" i="15" s="1"/>
  <c r="G539" i="9"/>
  <c r="H539" i="9"/>
  <c r="H529" i="13" s="1"/>
  <c r="I539" i="9"/>
  <c r="I529" i="13" s="1"/>
  <c r="C540" i="9"/>
  <c r="E540" i="9"/>
  <c r="F540" i="9"/>
  <c r="F530" i="13" s="1"/>
  <c r="G540" i="9"/>
  <c r="N540" i="9" s="1"/>
  <c r="H540" i="9"/>
  <c r="I540" i="9"/>
  <c r="I530" i="13" s="1"/>
  <c r="C541" i="9"/>
  <c r="B531" i="15" s="1"/>
  <c r="E541" i="9"/>
  <c r="F541" i="9"/>
  <c r="F531" i="13" s="1"/>
  <c r="G541" i="9"/>
  <c r="N541" i="9" s="1"/>
  <c r="H541" i="9"/>
  <c r="I541" i="9"/>
  <c r="I531" i="13" s="1"/>
  <c r="C542" i="9"/>
  <c r="E542" i="9"/>
  <c r="C532" i="15" s="1"/>
  <c r="F542" i="9"/>
  <c r="G542" i="9"/>
  <c r="H542" i="9"/>
  <c r="H532" i="13" s="1"/>
  <c r="I542" i="9"/>
  <c r="I532" i="13" s="1"/>
  <c r="C543" i="9"/>
  <c r="B533" i="15" s="1"/>
  <c r="E543" i="9"/>
  <c r="C533" i="15" s="1"/>
  <c r="F543" i="9"/>
  <c r="F533" i="13" s="1"/>
  <c r="G543" i="9"/>
  <c r="N543" i="9" s="1"/>
  <c r="H543" i="9"/>
  <c r="I543" i="9"/>
  <c r="I533" i="13" s="1"/>
  <c r="C544" i="9"/>
  <c r="E544" i="9"/>
  <c r="E534" i="13" s="1"/>
  <c r="F544" i="9"/>
  <c r="F534" i="13" s="1"/>
  <c r="G544" i="9"/>
  <c r="N544" i="9" s="1"/>
  <c r="H544" i="9"/>
  <c r="H534" i="13" s="1"/>
  <c r="I544" i="9"/>
  <c r="I534" i="13" s="1"/>
  <c r="C545" i="9"/>
  <c r="B535" i="15" s="1"/>
  <c r="E545" i="9"/>
  <c r="E535" i="13" s="1"/>
  <c r="F545" i="9"/>
  <c r="F535" i="13" s="1"/>
  <c r="G545" i="9"/>
  <c r="N545" i="9" s="1"/>
  <c r="H545" i="9"/>
  <c r="H535" i="13" s="1"/>
  <c r="I545" i="9"/>
  <c r="I535" i="13" s="1"/>
  <c r="C546" i="9"/>
  <c r="B536" i="15" s="1"/>
  <c r="E546" i="9"/>
  <c r="E536" i="13" s="1"/>
  <c r="F546" i="9"/>
  <c r="F536" i="13" s="1"/>
  <c r="G546" i="9"/>
  <c r="N546" i="9" s="1"/>
  <c r="O546" i="9" s="1" a="1"/>
  <c r="O546" i="9" s="1"/>
  <c r="H546" i="9"/>
  <c r="H536" i="13" s="1"/>
  <c r="I546" i="9"/>
  <c r="I536" i="13" s="1"/>
  <c r="C547" i="9"/>
  <c r="B537" i="15" s="1"/>
  <c r="E547" i="9"/>
  <c r="F547" i="9"/>
  <c r="D537" i="15" s="1"/>
  <c r="G547" i="9"/>
  <c r="H547" i="9"/>
  <c r="H537" i="13" s="1"/>
  <c r="I547" i="9"/>
  <c r="I537" i="13" s="1"/>
  <c r="C548" i="9"/>
  <c r="E548" i="9"/>
  <c r="F548" i="9"/>
  <c r="F538" i="13" s="1"/>
  <c r="G548" i="9"/>
  <c r="H548" i="9"/>
  <c r="I548" i="9"/>
  <c r="I538" i="13" s="1"/>
  <c r="C549" i="9"/>
  <c r="B539" i="15" s="1"/>
  <c r="E549" i="9"/>
  <c r="C539" i="15" s="1"/>
  <c r="F549" i="9"/>
  <c r="F539" i="13" s="1"/>
  <c r="G549" i="9"/>
  <c r="N549" i="9" s="1"/>
  <c r="H549" i="9"/>
  <c r="H539" i="13" s="1"/>
  <c r="I549" i="9"/>
  <c r="I539" i="13" s="1"/>
  <c r="C550" i="9"/>
  <c r="E550" i="9"/>
  <c r="E540" i="13" s="1"/>
  <c r="F550" i="9"/>
  <c r="F540" i="13" s="1"/>
  <c r="G550" i="9"/>
  <c r="H550" i="9"/>
  <c r="H540" i="13" s="1"/>
  <c r="I550" i="9"/>
  <c r="I540" i="13" s="1"/>
  <c r="C551" i="9"/>
  <c r="B541" i="15" s="1"/>
  <c r="E551" i="9"/>
  <c r="E541" i="13" s="1"/>
  <c r="F551" i="9"/>
  <c r="F541" i="13" s="1"/>
  <c r="G551" i="9"/>
  <c r="H551" i="9"/>
  <c r="H541" i="13" s="1"/>
  <c r="I551" i="9"/>
  <c r="I541" i="13" s="1"/>
  <c r="C552" i="9"/>
  <c r="E552" i="9"/>
  <c r="E542" i="13" s="1"/>
  <c r="F552" i="9"/>
  <c r="F542" i="13" s="1"/>
  <c r="G552" i="9"/>
  <c r="N552" i="9" s="1"/>
  <c r="H552" i="9"/>
  <c r="H542" i="13" s="1"/>
  <c r="I552" i="9"/>
  <c r="I542" i="13" s="1"/>
  <c r="C553" i="9"/>
  <c r="B543" i="15" s="1"/>
  <c r="E553" i="9"/>
  <c r="E543" i="13" s="1"/>
  <c r="F553" i="9"/>
  <c r="F543" i="13" s="1"/>
  <c r="G553" i="9"/>
  <c r="N553" i="9" s="1"/>
  <c r="H553" i="9"/>
  <c r="H543" i="13" s="1"/>
  <c r="I553" i="9"/>
  <c r="I543" i="13" s="1"/>
  <c r="C554" i="9"/>
  <c r="E554" i="9"/>
  <c r="E544" i="13" s="1"/>
  <c r="F554" i="9"/>
  <c r="F544" i="13" s="1"/>
  <c r="G554" i="9"/>
  <c r="H554" i="9"/>
  <c r="H544" i="13" s="1"/>
  <c r="I554" i="9"/>
  <c r="I544" i="13" s="1"/>
  <c r="C555" i="9"/>
  <c r="B545" i="15" s="1"/>
  <c r="E555" i="9"/>
  <c r="C545" i="15" s="1"/>
  <c r="F555" i="9"/>
  <c r="F545" i="13" s="1"/>
  <c r="G555" i="9"/>
  <c r="N555" i="9" s="1"/>
  <c r="H555" i="9"/>
  <c r="H545" i="13" s="1"/>
  <c r="I555" i="9"/>
  <c r="I545" i="13" s="1"/>
  <c r="C556" i="9"/>
  <c r="B546" i="15" s="1"/>
  <c r="E556" i="9"/>
  <c r="F556" i="9"/>
  <c r="F546" i="13" s="1"/>
  <c r="G556" i="9"/>
  <c r="N556" i="9" s="1"/>
  <c r="H556" i="9"/>
  <c r="H546" i="13" s="1"/>
  <c r="I556" i="9"/>
  <c r="I546" i="13" s="1"/>
  <c r="C557" i="9"/>
  <c r="B547" i="15" s="1"/>
  <c r="E557" i="9"/>
  <c r="E547" i="13" s="1"/>
  <c r="F557" i="9"/>
  <c r="D547" i="15" s="1"/>
  <c r="G557" i="9"/>
  <c r="N557" i="9" s="1"/>
  <c r="H557" i="9"/>
  <c r="H547" i="13" s="1"/>
  <c r="I557" i="9"/>
  <c r="I547" i="13" s="1"/>
  <c r="C558" i="9"/>
  <c r="B548" i="15" s="1"/>
  <c r="E558" i="9"/>
  <c r="C548" i="15" s="1"/>
  <c r="F558" i="9"/>
  <c r="G558" i="9"/>
  <c r="N558" i="9" s="1"/>
  <c r="H558" i="9"/>
  <c r="H548" i="13" s="1"/>
  <c r="I558" i="9"/>
  <c r="C559" i="9"/>
  <c r="B549" i="15" s="1"/>
  <c r="E559" i="9"/>
  <c r="E549" i="13" s="1"/>
  <c r="F559" i="9"/>
  <c r="F549" i="13" s="1"/>
  <c r="G559" i="9"/>
  <c r="H559" i="9"/>
  <c r="H549" i="13" s="1"/>
  <c r="I559" i="9"/>
  <c r="I549" i="13" s="1"/>
  <c r="C560" i="9"/>
  <c r="B550" i="15" s="1"/>
  <c r="E560" i="9"/>
  <c r="E550" i="13" s="1"/>
  <c r="F560" i="9"/>
  <c r="F550" i="13" s="1"/>
  <c r="G560" i="9"/>
  <c r="N560" i="9" s="1"/>
  <c r="H560" i="9"/>
  <c r="H550" i="13" s="1"/>
  <c r="I560" i="9"/>
  <c r="C561" i="9"/>
  <c r="B551" i="15" s="1"/>
  <c r="E561" i="9"/>
  <c r="E551" i="13" s="1"/>
  <c r="F561" i="9"/>
  <c r="F551" i="13" s="1"/>
  <c r="G561" i="9"/>
  <c r="H561" i="9"/>
  <c r="H551" i="13" s="1"/>
  <c r="I561" i="9"/>
  <c r="I551" i="13" s="1"/>
  <c r="C562" i="9"/>
  <c r="B552" i="15" s="1"/>
  <c r="E562" i="9"/>
  <c r="E552" i="13" s="1"/>
  <c r="F562" i="9"/>
  <c r="F552" i="13" s="1"/>
  <c r="G562" i="9"/>
  <c r="H562" i="9"/>
  <c r="H552" i="13" s="1"/>
  <c r="I562" i="9"/>
  <c r="I552" i="13" s="1"/>
  <c r="C563" i="9"/>
  <c r="B553" i="15" s="1"/>
  <c r="E563" i="9"/>
  <c r="E553" i="13" s="1"/>
  <c r="F563" i="9"/>
  <c r="D553" i="15" s="1"/>
  <c r="G563" i="9"/>
  <c r="H563" i="9"/>
  <c r="H553" i="13" s="1"/>
  <c r="I563" i="9"/>
  <c r="I553" i="13" s="1"/>
  <c r="C564" i="9"/>
  <c r="B554" i="15" s="1"/>
  <c r="E564" i="9"/>
  <c r="F564" i="9"/>
  <c r="D554" i="15" s="1"/>
  <c r="G564" i="9"/>
  <c r="H564" i="9"/>
  <c r="I564" i="9"/>
  <c r="I554" i="13" s="1"/>
  <c r="C565" i="9"/>
  <c r="E565" i="9"/>
  <c r="E555" i="13" s="1"/>
  <c r="F565" i="9"/>
  <c r="F555" i="13" s="1"/>
  <c r="G565" i="9"/>
  <c r="H565" i="9"/>
  <c r="H555" i="13" s="1"/>
  <c r="I565" i="9"/>
  <c r="I555" i="13" s="1"/>
  <c r="C566" i="9"/>
  <c r="B556" i="15" s="1"/>
  <c r="E566" i="9"/>
  <c r="E556" i="13" s="1"/>
  <c r="F566" i="9"/>
  <c r="F556" i="13" s="1"/>
  <c r="G566" i="9"/>
  <c r="H566" i="9"/>
  <c r="H556" i="13" s="1"/>
  <c r="I566" i="9"/>
  <c r="C567" i="9"/>
  <c r="B557" i="15" s="1"/>
  <c r="E567" i="9"/>
  <c r="C557" i="15" s="1"/>
  <c r="F567" i="9"/>
  <c r="F557" i="13" s="1"/>
  <c r="G567" i="9"/>
  <c r="H567" i="9"/>
  <c r="H557" i="13" s="1"/>
  <c r="I567" i="9"/>
  <c r="I557" i="13" s="1"/>
  <c r="C568" i="9"/>
  <c r="B558" i="15" s="1"/>
  <c r="E568" i="9"/>
  <c r="E558" i="13" s="1"/>
  <c r="F568" i="9"/>
  <c r="F558" i="13" s="1"/>
  <c r="G568" i="9"/>
  <c r="H568" i="9"/>
  <c r="I568" i="9"/>
  <c r="C569" i="9"/>
  <c r="E569" i="9"/>
  <c r="E559" i="13" s="1"/>
  <c r="F569" i="9"/>
  <c r="F559" i="13" s="1"/>
  <c r="G569" i="9"/>
  <c r="H569" i="9"/>
  <c r="I569" i="9"/>
  <c r="I559" i="13" s="1"/>
  <c r="C570" i="9"/>
  <c r="B560" i="15" s="1"/>
  <c r="E570" i="9"/>
  <c r="E560" i="13" s="1"/>
  <c r="F570" i="9"/>
  <c r="F560" i="13" s="1"/>
  <c r="G570" i="9"/>
  <c r="H570" i="9"/>
  <c r="H560" i="13" s="1"/>
  <c r="I570" i="9"/>
  <c r="I560" i="13" s="1"/>
  <c r="C571" i="9"/>
  <c r="B561" i="15" s="1"/>
  <c r="E571" i="9"/>
  <c r="E561" i="13" s="1"/>
  <c r="F571" i="9"/>
  <c r="F561" i="13" s="1"/>
  <c r="G571" i="9"/>
  <c r="H571" i="9"/>
  <c r="H561" i="13" s="1"/>
  <c r="I571" i="9"/>
  <c r="I561" i="13" s="1"/>
  <c r="C572" i="9"/>
  <c r="B562" i="15" s="1"/>
  <c r="E572" i="9"/>
  <c r="E562" i="13" s="1"/>
  <c r="F572" i="9"/>
  <c r="F562" i="13" s="1"/>
  <c r="G572" i="9"/>
  <c r="N572" i="9" s="1"/>
  <c r="H572" i="9"/>
  <c r="H562" i="13" s="1"/>
  <c r="I572" i="9"/>
  <c r="C573" i="9"/>
  <c r="E573" i="9"/>
  <c r="E563" i="13" s="1"/>
  <c r="F573" i="9"/>
  <c r="F563" i="13" s="1"/>
  <c r="G573" i="9"/>
  <c r="N573" i="9" s="1"/>
  <c r="H573" i="9"/>
  <c r="H563" i="13" s="1"/>
  <c r="I573" i="9"/>
  <c r="I563" i="13" s="1"/>
  <c r="C574" i="9"/>
  <c r="E574" i="9"/>
  <c r="E564" i="13" s="1"/>
  <c r="F574" i="9"/>
  <c r="F564" i="13" s="1"/>
  <c r="G574" i="9"/>
  <c r="N574" i="9" s="1"/>
  <c r="H574" i="9"/>
  <c r="H564" i="13" s="1"/>
  <c r="I574" i="9"/>
  <c r="C575" i="9"/>
  <c r="B565" i="15" s="1"/>
  <c r="E575" i="9"/>
  <c r="E565" i="13" s="1"/>
  <c r="F575" i="9"/>
  <c r="F565" i="13" s="1"/>
  <c r="G575" i="9"/>
  <c r="N575" i="9" s="1"/>
  <c r="H575" i="9"/>
  <c r="H565" i="13" s="1"/>
  <c r="I575" i="9"/>
  <c r="I565" i="13" s="1"/>
  <c r="C576" i="9"/>
  <c r="B566" i="15" s="1"/>
  <c r="E576" i="9"/>
  <c r="E566" i="13" s="1"/>
  <c r="F576" i="9"/>
  <c r="F566" i="13" s="1"/>
  <c r="G576" i="9"/>
  <c r="H576" i="9"/>
  <c r="I576" i="9"/>
  <c r="I566" i="13" s="1"/>
  <c r="C577" i="9"/>
  <c r="B567" i="15" s="1"/>
  <c r="E577" i="9"/>
  <c r="E567" i="13" s="1"/>
  <c r="F577" i="9"/>
  <c r="F567" i="13" s="1"/>
  <c r="G577" i="9"/>
  <c r="N577" i="9" s="1"/>
  <c r="H577" i="9"/>
  <c r="H567" i="13" s="1"/>
  <c r="I577" i="9"/>
  <c r="I567" i="13" s="1"/>
  <c r="C578" i="9"/>
  <c r="E578" i="9"/>
  <c r="E568" i="13" s="1"/>
  <c r="F578" i="9"/>
  <c r="F568" i="13" s="1"/>
  <c r="G578" i="9"/>
  <c r="N578" i="9" s="1"/>
  <c r="H578" i="9"/>
  <c r="I578" i="9"/>
  <c r="I568" i="13" s="1"/>
  <c r="C579" i="9"/>
  <c r="B569" i="15" s="1"/>
  <c r="E579" i="9"/>
  <c r="E569" i="13" s="1"/>
  <c r="F579" i="9"/>
  <c r="F569" i="13" s="1"/>
  <c r="G579" i="9"/>
  <c r="H579" i="9"/>
  <c r="H569" i="13" s="1"/>
  <c r="I579" i="9"/>
  <c r="I569" i="13" s="1"/>
  <c r="C580" i="9"/>
  <c r="B570" i="15" s="1"/>
  <c r="E580" i="9"/>
  <c r="E570" i="13" s="1"/>
  <c r="F580" i="9"/>
  <c r="F570" i="13" s="1"/>
  <c r="G580" i="9"/>
  <c r="N580" i="9" s="1"/>
  <c r="H580" i="9"/>
  <c r="H570" i="13" s="1"/>
  <c r="I580" i="9"/>
  <c r="I570" i="13" s="1"/>
  <c r="C581" i="9"/>
  <c r="B571" i="15" s="1"/>
  <c r="E581" i="9"/>
  <c r="E571" i="13" s="1"/>
  <c r="F581" i="9"/>
  <c r="F571" i="13" s="1"/>
  <c r="G581" i="9"/>
  <c r="H581" i="9"/>
  <c r="I581" i="9"/>
  <c r="I571" i="13" s="1"/>
  <c r="C582" i="9"/>
  <c r="E582" i="9"/>
  <c r="E572" i="13" s="1"/>
  <c r="F582" i="9"/>
  <c r="F572" i="13" s="1"/>
  <c r="G582" i="9"/>
  <c r="N582" i="9" s="1"/>
  <c r="H582" i="9"/>
  <c r="I582" i="9"/>
  <c r="I572" i="13" s="1"/>
  <c r="C583" i="9"/>
  <c r="B573" i="15" s="1"/>
  <c r="E583" i="9"/>
  <c r="E573" i="13" s="1"/>
  <c r="F583" i="9"/>
  <c r="F573" i="13" s="1"/>
  <c r="G583" i="9"/>
  <c r="H583" i="9"/>
  <c r="H573" i="13" s="1"/>
  <c r="I583" i="9"/>
  <c r="I573" i="13" s="1"/>
  <c r="C584" i="9"/>
  <c r="E584" i="9"/>
  <c r="E574" i="13" s="1"/>
  <c r="F584" i="9"/>
  <c r="F574" i="13" s="1"/>
  <c r="G584" i="9"/>
  <c r="H584" i="9"/>
  <c r="H574" i="13" s="1"/>
  <c r="I584" i="9"/>
  <c r="C585" i="9"/>
  <c r="B575" i="15" s="1"/>
  <c r="E585" i="9"/>
  <c r="E575" i="13" s="1"/>
  <c r="F585" i="9"/>
  <c r="F575" i="13" s="1"/>
  <c r="G585" i="9"/>
  <c r="N585" i="9" s="1"/>
  <c r="H585" i="9"/>
  <c r="I585" i="9"/>
  <c r="I575" i="13" s="1"/>
  <c r="C586" i="9"/>
  <c r="E586" i="9"/>
  <c r="E576" i="13" s="1"/>
  <c r="F586" i="9"/>
  <c r="F576" i="13" s="1"/>
  <c r="G586" i="9"/>
  <c r="N586" i="9" s="1"/>
  <c r="H586" i="9"/>
  <c r="I586" i="9"/>
  <c r="C587" i="9"/>
  <c r="B577" i="15" s="1"/>
  <c r="E587" i="9"/>
  <c r="E577" i="13" s="1"/>
  <c r="F587" i="9"/>
  <c r="D577" i="15" s="1"/>
  <c r="G587" i="9"/>
  <c r="N587" i="9" s="1"/>
  <c r="H587" i="9"/>
  <c r="H577" i="13" s="1"/>
  <c r="I587" i="9"/>
  <c r="I577" i="13" s="1"/>
  <c r="C588" i="9"/>
  <c r="B578" i="15" s="1"/>
  <c r="E588" i="9"/>
  <c r="E578" i="13" s="1"/>
  <c r="F588" i="9"/>
  <c r="F578" i="13" s="1"/>
  <c r="G588" i="9"/>
  <c r="H588" i="9"/>
  <c r="I588" i="9"/>
  <c r="C589" i="9"/>
  <c r="B579" i="15" s="1"/>
  <c r="E589" i="9"/>
  <c r="E579" i="13" s="1"/>
  <c r="F589" i="9"/>
  <c r="G589" i="9"/>
  <c r="H589" i="9"/>
  <c r="H579" i="13" s="1"/>
  <c r="I589" i="9"/>
  <c r="I579" i="13" s="1"/>
  <c r="C590" i="9"/>
  <c r="E590" i="9"/>
  <c r="E580" i="13" s="1"/>
  <c r="F590" i="9"/>
  <c r="D580" i="15" s="1"/>
  <c r="G590" i="9"/>
  <c r="N590" i="9" s="1"/>
  <c r="H590" i="9"/>
  <c r="I590" i="9"/>
  <c r="C591" i="9"/>
  <c r="B581" i="15" s="1"/>
  <c r="E591" i="9"/>
  <c r="F591" i="9"/>
  <c r="F581" i="13" s="1"/>
  <c r="G591" i="9"/>
  <c r="H591" i="9"/>
  <c r="H581" i="13" s="1"/>
  <c r="I591" i="9"/>
  <c r="I581" i="13" s="1"/>
  <c r="C592" i="9"/>
  <c r="E592" i="9"/>
  <c r="C582" i="15" s="1"/>
  <c r="F592" i="9"/>
  <c r="F582" i="13" s="1"/>
  <c r="G592" i="9"/>
  <c r="N592" i="9" s="1"/>
  <c r="H592" i="9"/>
  <c r="I592" i="9"/>
  <c r="C593" i="9"/>
  <c r="B583" i="15" s="1"/>
  <c r="E593" i="9"/>
  <c r="C583" i="15" s="1"/>
  <c r="F593" i="9"/>
  <c r="F583" i="13" s="1"/>
  <c r="G593" i="9"/>
  <c r="H593" i="9"/>
  <c r="H583" i="13" s="1"/>
  <c r="I593" i="9"/>
  <c r="I583" i="13" s="1"/>
  <c r="C594" i="9"/>
  <c r="B584" i="15" s="1"/>
  <c r="E594" i="9"/>
  <c r="E584" i="13" s="1"/>
  <c r="F594" i="9"/>
  <c r="F584" i="13" s="1"/>
  <c r="G594" i="9"/>
  <c r="N594" i="9" s="1"/>
  <c r="H594" i="9"/>
  <c r="I594" i="9"/>
  <c r="I584" i="13" s="1"/>
  <c r="C595" i="9"/>
  <c r="B585" i="15" s="1"/>
  <c r="E595" i="9"/>
  <c r="E585" i="13" s="1"/>
  <c r="F595" i="9"/>
  <c r="D585" i="15" s="1"/>
  <c r="G595" i="9"/>
  <c r="N595" i="9" s="1"/>
  <c r="H595" i="9"/>
  <c r="H585" i="13" s="1"/>
  <c r="I595" i="9"/>
  <c r="I585" i="13" s="1"/>
  <c r="C596" i="9"/>
  <c r="E596" i="9"/>
  <c r="E586" i="13" s="1"/>
  <c r="F596" i="9"/>
  <c r="G596" i="9"/>
  <c r="N596" i="9" s="1"/>
  <c r="H596" i="9"/>
  <c r="I596" i="9"/>
  <c r="I586" i="13" s="1"/>
  <c r="C597" i="9"/>
  <c r="B587" i="15" s="1"/>
  <c r="E597" i="9"/>
  <c r="E587" i="13" s="1"/>
  <c r="F597" i="9"/>
  <c r="D587" i="15" s="1"/>
  <c r="G597" i="9"/>
  <c r="H597" i="9"/>
  <c r="H587" i="13" s="1"/>
  <c r="I597" i="9"/>
  <c r="I587" i="13" s="1"/>
  <c r="C598" i="9"/>
  <c r="B588" i="15" s="1"/>
  <c r="E598" i="9"/>
  <c r="E588" i="13" s="1"/>
  <c r="F598" i="9"/>
  <c r="D588" i="15" s="1"/>
  <c r="G598" i="9"/>
  <c r="N598" i="9" s="1"/>
  <c r="H598" i="9"/>
  <c r="I598" i="9"/>
  <c r="I588" i="13" s="1"/>
  <c r="C599" i="9"/>
  <c r="B589" i="15" s="1"/>
  <c r="E599" i="9"/>
  <c r="C589" i="15" s="1"/>
  <c r="F599" i="9"/>
  <c r="F589" i="13" s="1"/>
  <c r="G599" i="9"/>
  <c r="N599" i="9" s="1"/>
  <c r="H599" i="9"/>
  <c r="H589" i="13" s="1"/>
  <c r="I599" i="9"/>
  <c r="I589" i="13" s="1"/>
  <c r="C600" i="9"/>
  <c r="E600" i="9"/>
  <c r="F600" i="9"/>
  <c r="F590" i="13" s="1"/>
  <c r="G600" i="9"/>
  <c r="N600" i="9" s="1"/>
  <c r="H600" i="9"/>
  <c r="I600" i="9"/>
  <c r="I590" i="13" s="1"/>
  <c r="C601" i="9"/>
  <c r="B591" i="15" s="1"/>
  <c r="E601" i="9"/>
  <c r="E591" i="13" s="1"/>
  <c r="F601" i="9"/>
  <c r="F591" i="13" s="1"/>
  <c r="G601" i="9"/>
  <c r="H601" i="9"/>
  <c r="I601" i="9"/>
  <c r="I591" i="13" s="1"/>
  <c r="C602" i="9"/>
  <c r="E602" i="9"/>
  <c r="E592" i="13" s="1"/>
  <c r="F602" i="9"/>
  <c r="F592" i="13" s="1"/>
  <c r="G602" i="9"/>
  <c r="H602" i="9"/>
  <c r="H592" i="13" s="1"/>
  <c r="I602" i="9"/>
  <c r="C603" i="9"/>
  <c r="B593" i="15" s="1"/>
  <c r="E603" i="9"/>
  <c r="E593" i="13" s="1"/>
  <c r="F603" i="9"/>
  <c r="D593" i="15" s="1"/>
  <c r="G603" i="9"/>
  <c r="N603" i="9" s="1"/>
  <c r="H603" i="9"/>
  <c r="H593" i="13" s="1"/>
  <c r="I603" i="9"/>
  <c r="I593" i="13" s="1"/>
  <c r="C604" i="9"/>
  <c r="E604" i="9"/>
  <c r="E594" i="13" s="1"/>
  <c r="F604" i="9"/>
  <c r="D594" i="15" s="1"/>
  <c r="G604" i="9"/>
  <c r="N604" i="9" s="1"/>
  <c r="H604" i="9"/>
  <c r="H594" i="13" s="1"/>
  <c r="I604" i="9"/>
  <c r="I594" i="13" s="1"/>
  <c r="C605" i="9"/>
  <c r="E605" i="9"/>
  <c r="E595" i="13" s="1"/>
  <c r="F605" i="9"/>
  <c r="F595" i="13" s="1"/>
  <c r="G605" i="9"/>
  <c r="N605" i="9" s="1"/>
  <c r="H605" i="9"/>
  <c r="H595" i="13" s="1"/>
  <c r="I605" i="9"/>
  <c r="I595" i="13" s="1"/>
  <c r="C606" i="9"/>
  <c r="B596" i="15" s="1"/>
  <c r="E606" i="9"/>
  <c r="E596" i="13" s="1"/>
  <c r="F606" i="9"/>
  <c r="D596" i="15" s="1"/>
  <c r="G606" i="9"/>
  <c r="N606" i="9" s="1"/>
  <c r="H606" i="9"/>
  <c r="I606" i="9"/>
  <c r="I596" i="13" s="1"/>
  <c r="C607" i="9"/>
  <c r="B597" i="15" s="1"/>
  <c r="E607" i="9"/>
  <c r="C597" i="15" s="1"/>
  <c r="F607" i="9"/>
  <c r="F597" i="13" s="1"/>
  <c r="G607" i="9"/>
  <c r="N607" i="9" s="1"/>
  <c r="H607" i="9"/>
  <c r="H597" i="13" s="1"/>
  <c r="I607" i="9"/>
  <c r="I597" i="13" s="1"/>
  <c r="C608" i="9"/>
  <c r="E608" i="9"/>
  <c r="F608" i="9"/>
  <c r="F598" i="13" s="1"/>
  <c r="G608" i="9"/>
  <c r="N608" i="9" s="1"/>
  <c r="H608" i="9"/>
  <c r="H598" i="13" s="1"/>
  <c r="I608" i="9"/>
  <c r="I598" i="13" s="1"/>
  <c r="C609" i="9"/>
  <c r="E609" i="9"/>
  <c r="F609" i="9"/>
  <c r="F599" i="13" s="1"/>
  <c r="G609" i="9"/>
  <c r="N609" i="9" s="1"/>
  <c r="H609" i="9"/>
  <c r="H599" i="13" s="1"/>
  <c r="I609" i="9"/>
  <c r="I599" i="13" s="1"/>
  <c r="C610" i="9"/>
  <c r="B600" i="15" s="1"/>
  <c r="E610" i="9"/>
  <c r="E600" i="13" s="1"/>
  <c r="F610" i="9"/>
  <c r="F600" i="13" s="1"/>
  <c r="G610" i="9"/>
  <c r="H610" i="9"/>
  <c r="I610" i="9"/>
  <c r="I600" i="13" s="1"/>
  <c r="C611" i="9"/>
  <c r="B601" i="15" s="1"/>
  <c r="E611" i="9"/>
  <c r="E601" i="13" s="1"/>
  <c r="F611" i="9"/>
  <c r="G611" i="9"/>
  <c r="N611" i="9" s="1"/>
  <c r="H611" i="9"/>
  <c r="H601" i="13" s="1"/>
  <c r="I611" i="9"/>
  <c r="I601" i="13" s="1"/>
  <c r="C612" i="9"/>
  <c r="E612" i="9"/>
  <c r="E602" i="13" s="1"/>
  <c r="F612" i="9"/>
  <c r="F602" i="13" s="1"/>
  <c r="G612" i="9"/>
  <c r="N612" i="9" s="1"/>
  <c r="H612" i="9"/>
  <c r="H602" i="13" s="1"/>
  <c r="I612" i="9"/>
  <c r="C613" i="9"/>
  <c r="B603" i="15" s="1"/>
  <c r="E613" i="9"/>
  <c r="E603" i="13" s="1"/>
  <c r="F613" i="9"/>
  <c r="D603" i="15" s="1"/>
  <c r="G613" i="9"/>
  <c r="H613" i="9"/>
  <c r="H603" i="13" s="1"/>
  <c r="I613" i="9"/>
  <c r="I603" i="13" s="1"/>
  <c r="C614" i="9"/>
  <c r="E614" i="9"/>
  <c r="E604" i="13" s="1"/>
  <c r="F614" i="9"/>
  <c r="D604" i="15" s="1"/>
  <c r="G614" i="9"/>
  <c r="H614" i="9"/>
  <c r="I614" i="9"/>
  <c r="C615" i="9"/>
  <c r="B605" i="15" s="1"/>
  <c r="E615" i="9"/>
  <c r="C605" i="15" s="1"/>
  <c r="F615" i="9"/>
  <c r="F605" i="13" s="1"/>
  <c r="G615" i="9"/>
  <c r="N615" i="9" s="1"/>
  <c r="H615" i="9"/>
  <c r="H605" i="13" s="1"/>
  <c r="I615" i="9"/>
  <c r="I605" i="13" s="1"/>
  <c r="C616" i="9"/>
  <c r="E616" i="9"/>
  <c r="C606" i="15" s="1"/>
  <c r="F616" i="9"/>
  <c r="F606" i="13" s="1"/>
  <c r="G616" i="9"/>
  <c r="N616" i="9" s="1"/>
  <c r="H616" i="9"/>
  <c r="H606" i="13" s="1"/>
  <c r="I616" i="9"/>
  <c r="I606" i="13" s="1"/>
  <c r="H8" i="13"/>
  <c r="I8" i="13"/>
  <c r="U8" i="13"/>
  <c r="E9" i="13"/>
  <c r="U9" i="13"/>
  <c r="H10" i="13"/>
  <c r="U10" i="13"/>
  <c r="U11" i="13"/>
  <c r="H12" i="13"/>
  <c r="U12" i="13"/>
  <c r="U13" i="13"/>
  <c r="H14" i="13"/>
  <c r="U14" i="13"/>
  <c r="U15" i="13"/>
  <c r="H16" i="13"/>
  <c r="U16" i="13"/>
  <c r="U17" i="13"/>
  <c r="H18" i="13"/>
  <c r="U18" i="13"/>
  <c r="U19" i="13"/>
  <c r="H20" i="13"/>
  <c r="U20" i="13"/>
  <c r="U21" i="13"/>
  <c r="H22" i="13"/>
  <c r="U22" i="13"/>
  <c r="U23" i="13"/>
  <c r="H24" i="13"/>
  <c r="U24" i="13"/>
  <c r="U25" i="13"/>
  <c r="H26" i="13"/>
  <c r="U26" i="13"/>
  <c r="I27" i="13"/>
  <c r="U27" i="13"/>
  <c r="H28" i="13"/>
  <c r="U28" i="13"/>
  <c r="U29" i="13"/>
  <c r="H30" i="13"/>
  <c r="U30" i="13"/>
  <c r="U31" i="13"/>
  <c r="H32" i="13"/>
  <c r="U32" i="13"/>
  <c r="U33" i="13"/>
  <c r="H34" i="13"/>
  <c r="U34" i="13"/>
  <c r="U35" i="13"/>
  <c r="H36" i="13"/>
  <c r="U36" i="13"/>
  <c r="U37" i="13"/>
  <c r="H38" i="13"/>
  <c r="U38" i="13"/>
  <c r="U39" i="13"/>
  <c r="H40" i="13"/>
  <c r="U40" i="13"/>
  <c r="U41" i="13"/>
  <c r="H42" i="13"/>
  <c r="U42" i="13"/>
  <c r="U43" i="13"/>
  <c r="H44" i="13"/>
  <c r="U44" i="13"/>
  <c r="U45" i="13"/>
  <c r="H46" i="13"/>
  <c r="U46" i="13"/>
  <c r="F47" i="13"/>
  <c r="U47" i="13"/>
  <c r="H48" i="13"/>
  <c r="U48" i="13"/>
  <c r="U49" i="13"/>
  <c r="H50" i="13"/>
  <c r="U50" i="13"/>
  <c r="U51" i="13"/>
  <c r="H52" i="13"/>
  <c r="U52" i="13"/>
  <c r="U53" i="13"/>
  <c r="H54" i="13"/>
  <c r="U54" i="13"/>
  <c r="U55" i="13"/>
  <c r="H56" i="13"/>
  <c r="U56" i="13"/>
  <c r="U57" i="13"/>
  <c r="H58" i="13"/>
  <c r="U58" i="13"/>
  <c r="U59" i="13"/>
  <c r="H60" i="13"/>
  <c r="U60" i="13"/>
  <c r="E61" i="13"/>
  <c r="U61" i="13"/>
  <c r="H62" i="13"/>
  <c r="U62" i="13"/>
  <c r="U63" i="13"/>
  <c r="H64" i="13"/>
  <c r="U64" i="13"/>
  <c r="C65" i="13"/>
  <c r="U65" i="13"/>
  <c r="U66" i="13"/>
  <c r="U67" i="13"/>
  <c r="H68" i="13"/>
  <c r="U68" i="13"/>
  <c r="F69" i="13"/>
  <c r="U69" i="13"/>
  <c r="H70" i="13"/>
  <c r="U70" i="13"/>
  <c r="U71" i="13"/>
  <c r="H72" i="13"/>
  <c r="U72" i="13"/>
  <c r="U73" i="13"/>
  <c r="H74" i="13"/>
  <c r="U74" i="13"/>
  <c r="U75" i="13"/>
  <c r="H76" i="13"/>
  <c r="U76" i="13"/>
  <c r="U77" i="13"/>
  <c r="H78" i="13"/>
  <c r="U78" i="13"/>
  <c r="U79" i="13"/>
  <c r="U80" i="13"/>
  <c r="U81" i="13"/>
  <c r="H82" i="13"/>
  <c r="U82" i="13"/>
  <c r="U83" i="13"/>
  <c r="U84" i="13"/>
  <c r="U85" i="13"/>
  <c r="H86" i="13"/>
  <c r="U86" i="13"/>
  <c r="U87" i="13"/>
  <c r="H88" i="13"/>
  <c r="I88" i="13"/>
  <c r="U88" i="13"/>
  <c r="C89" i="13"/>
  <c r="U89" i="13"/>
  <c r="H90" i="13"/>
  <c r="U90" i="13"/>
  <c r="U91" i="13"/>
  <c r="H92" i="13"/>
  <c r="U92" i="13"/>
  <c r="U93" i="13"/>
  <c r="H94" i="13"/>
  <c r="U94" i="13"/>
  <c r="U95" i="13"/>
  <c r="H96" i="13"/>
  <c r="U96" i="13"/>
  <c r="U97" i="13"/>
  <c r="H98" i="13"/>
  <c r="U98" i="13"/>
  <c r="U99" i="13"/>
  <c r="H100" i="13"/>
  <c r="U100" i="13"/>
  <c r="U101" i="13"/>
  <c r="H102" i="13"/>
  <c r="U102" i="13"/>
  <c r="U103" i="13"/>
  <c r="H104" i="13"/>
  <c r="U104" i="13"/>
  <c r="U105" i="13"/>
  <c r="U106" i="13"/>
  <c r="U107" i="13"/>
  <c r="H108" i="13"/>
  <c r="U108" i="13"/>
  <c r="U109" i="13"/>
  <c r="U110" i="13"/>
  <c r="U111" i="13"/>
  <c r="U112" i="13"/>
  <c r="E113" i="13"/>
  <c r="U113" i="13"/>
  <c r="U114" i="13"/>
  <c r="U115" i="13"/>
  <c r="H116" i="13"/>
  <c r="U116" i="13"/>
  <c r="U117" i="13"/>
  <c r="U118" i="13"/>
  <c r="U119" i="13"/>
  <c r="H120" i="13"/>
  <c r="U120" i="13"/>
  <c r="E121" i="13"/>
  <c r="U121" i="13"/>
  <c r="U122" i="13"/>
  <c r="U123" i="13"/>
  <c r="H124" i="13"/>
  <c r="I124" i="13"/>
  <c r="U124" i="13"/>
  <c r="U125" i="13"/>
  <c r="U126" i="13"/>
  <c r="H127" i="13"/>
  <c r="U127" i="13"/>
  <c r="H128" i="13"/>
  <c r="U128" i="13"/>
  <c r="C129" i="13"/>
  <c r="E129" i="13"/>
  <c r="U129" i="13"/>
  <c r="U130" i="13"/>
  <c r="E131" i="13"/>
  <c r="H131" i="13"/>
  <c r="U131" i="13"/>
  <c r="H132" i="13"/>
  <c r="U132" i="13"/>
  <c r="U133" i="13"/>
  <c r="U134" i="13"/>
  <c r="E135" i="13"/>
  <c r="U135" i="13"/>
  <c r="H136" i="13"/>
  <c r="U136" i="13"/>
  <c r="U137" i="13"/>
  <c r="U138" i="13"/>
  <c r="U139" i="13"/>
  <c r="H140" i="13"/>
  <c r="I140" i="13"/>
  <c r="U140" i="13"/>
  <c r="C141" i="13"/>
  <c r="U141" i="13"/>
  <c r="H142" i="13"/>
  <c r="U142" i="13"/>
  <c r="U143" i="13"/>
  <c r="H144" i="13"/>
  <c r="U144" i="13"/>
  <c r="E145" i="13"/>
  <c r="U145" i="13"/>
  <c r="H146" i="13"/>
  <c r="U146" i="13"/>
  <c r="E147" i="13"/>
  <c r="F147" i="13"/>
  <c r="U147" i="13"/>
  <c r="H148" i="13"/>
  <c r="U148" i="13"/>
  <c r="U149" i="13"/>
  <c r="H150" i="13"/>
  <c r="U150" i="13"/>
  <c r="F151" i="13"/>
  <c r="U151" i="13"/>
  <c r="H152" i="13"/>
  <c r="U152" i="13"/>
  <c r="U153" i="13"/>
  <c r="H154" i="13"/>
  <c r="U154" i="13"/>
  <c r="U155" i="13"/>
  <c r="H156" i="13"/>
  <c r="U156" i="13"/>
  <c r="U157" i="13"/>
  <c r="H158" i="13"/>
  <c r="U158" i="13"/>
  <c r="E159" i="13"/>
  <c r="U159" i="13"/>
  <c r="H160" i="13"/>
  <c r="U160" i="13"/>
  <c r="C161" i="13"/>
  <c r="E161" i="13"/>
  <c r="U161" i="13"/>
  <c r="H162" i="13"/>
  <c r="U162" i="13"/>
  <c r="U163" i="13"/>
  <c r="H164" i="13"/>
  <c r="U164" i="13"/>
  <c r="C165" i="13"/>
  <c r="U165" i="13"/>
  <c r="H166" i="13"/>
  <c r="U166" i="13"/>
  <c r="U167" i="13"/>
  <c r="C168" i="13"/>
  <c r="H168" i="13"/>
  <c r="U168" i="13"/>
  <c r="C169" i="13"/>
  <c r="U169" i="13"/>
  <c r="H170" i="13"/>
  <c r="U170" i="13"/>
  <c r="E171" i="13"/>
  <c r="U171" i="13"/>
  <c r="H172" i="13"/>
  <c r="U172" i="13"/>
  <c r="C173" i="13"/>
  <c r="E173" i="13"/>
  <c r="U173" i="13"/>
  <c r="H174" i="13"/>
  <c r="U174" i="13"/>
  <c r="U175" i="13"/>
  <c r="H176" i="13"/>
  <c r="U176" i="13"/>
  <c r="C177" i="13"/>
  <c r="E177" i="13"/>
  <c r="U177" i="13"/>
  <c r="H178" i="13"/>
  <c r="U178" i="13"/>
  <c r="U179" i="13"/>
  <c r="H180" i="13"/>
  <c r="U180" i="13"/>
  <c r="C181" i="13"/>
  <c r="U181" i="13"/>
  <c r="H182" i="13"/>
  <c r="U182" i="13"/>
  <c r="H183" i="13"/>
  <c r="U183" i="13"/>
  <c r="H184" i="13"/>
  <c r="U184" i="13"/>
  <c r="C185" i="13"/>
  <c r="E185" i="13"/>
  <c r="U185" i="13"/>
  <c r="H186" i="13"/>
  <c r="U186" i="13"/>
  <c r="H187" i="13"/>
  <c r="U187" i="13"/>
  <c r="H188" i="13"/>
  <c r="U188" i="13"/>
  <c r="C189" i="13"/>
  <c r="E189" i="13"/>
  <c r="U189" i="13"/>
  <c r="H190" i="13"/>
  <c r="U190" i="13"/>
  <c r="U191" i="13"/>
  <c r="H192" i="13"/>
  <c r="U192" i="13"/>
  <c r="U193" i="13"/>
  <c r="H194" i="13"/>
  <c r="U194" i="13"/>
  <c r="U195" i="13"/>
  <c r="H196" i="13"/>
  <c r="U196" i="13"/>
  <c r="C197" i="13"/>
  <c r="E197" i="13"/>
  <c r="U197" i="13"/>
  <c r="H198" i="13"/>
  <c r="U198" i="13"/>
  <c r="C199" i="13"/>
  <c r="U199" i="13"/>
  <c r="H200" i="13"/>
  <c r="U200" i="13"/>
  <c r="C201" i="13"/>
  <c r="E201" i="13"/>
  <c r="U201" i="13"/>
  <c r="H202" i="13"/>
  <c r="U202" i="13"/>
  <c r="E203" i="13"/>
  <c r="F203" i="13"/>
  <c r="U203" i="13"/>
  <c r="H204" i="13"/>
  <c r="U204" i="13"/>
  <c r="C205" i="13"/>
  <c r="E205" i="13"/>
  <c r="U205" i="13"/>
  <c r="H206" i="13"/>
  <c r="U206" i="13"/>
  <c r="E207" i="13"/>
  <c r="H207" i="13"/>
  <c r="U207" i="13"/>
  <c r="H208" i="13"/>
  <c r="U208" i="13"/>
  <c r="C209" i="13"/>
  <c r="U209" i="13"/>
  <c r="H210" i="13"/>
  <c r="U210" i="13"/>
  <c r="E211" i="13"/>
  <c r="U211" i="13"/>
  <c r="H212" i="13"/>
  <c r="U212" i="13"/>
  <c r="C213" i="13"/>
  <c r="E213" i="13"/>
  <c r="U213" i="13"/>
  <c r="H214" i="13"/>
  <c r="U214" i="13"/>
  <c r="U215" i="13"/>
  <c r="H216" i="13"/>
  <c r="U216" i="13"/>
  <c r="C217" i="13"/>
  <c r="U217" i="13"/>
  <c r="H218" i="13"/>
  <c r="U218" i="13"/>
  <c r="E219" i="13"/>
  <c r="U219" i="13"/>
  <c r="H220" i="13"/>
  <c r="U220" i="13"/>
  <c r="C221" i="13"/>
  <c r="U221" i="13"/>
  <c r="H222" i="13"/>
  <c r="U222" i="13"/>
  <c r="C223" i="13"/>
  <c r="U223" i="13"/>
  <c r="U224" i="13"/>
  <c r="C225" i="13"/>
  <c r="E225" i="13"/>
  <c r="U225" i="13"/>
  <c r="H226" i="13"/>
  <c r="U226" i="13"/>
  <c r="U227" i="13"/>
  <c r="U228" i="13"/>
  <c r="C229" i="13"/>
  <c r="E229" i="13"/>
  <c r="U229" i="13"/>
  <c r="H230" i="13"/>
  <c r="U230" i="13"/>
  <c r="U231" i="13"/>
  <c r="U232" i="13"/>
  <c r="C233" i="13"/>
  <c r="E233" i="13"/>
  <c r="U233" i="13"/>
  <c r="H234" i="13"/>
  <c r="U234" i="13"/>
  <c r="C235" i="13"/>
  <c r="U235" i="13"/>
  <c r="U236" i="13"/>
  <c r="C237" i="13"/>
  <c r="E237" i="13"/>
  <c r="U237" i="13"/>
  <c r="U238" i="13"/>
  <c r="H239" i="13"/>
  <c r="U239" i="13"/>
  <c r="U240" i="13"/>
  <c r="C241" i="13"/>
  <c r="U241" i="13"/>
  <c r="U242" i="13"/>
  <c r="U243" i="13"/>
  <c r="U244" i="13"/>
  <c r="C245" i="13"/>
  <c r="E245" i="13"/>
  <c r="U245" i="13"/>
  <c r="U246" i="13"/>
  <c r="U247" i="13"/>
  <c r="U248" i="13"/>
  <c r="U249" i="13"/>
  <c r="U250" i="13"/>
  <c r="U251" i="13"/>
  <c r="U252" i="13"/>
  <c r="C253" i="13"/>
  <c r="E253" i="13"/>
  <c r="H253" i="13"/>
  <c r="U253" i="13"/>
  <c r="U254" i="13"/>
  <c r="U255" i="13"/>
  <c r="U256" i="13"/>
  <c r="C257" i="13"/>
  <c r="E257" i="13"/>
  <c r="U257" i="13"/>
  <c r="U258" i="13"/>
  <c r="C259" i="13"/>
  <c r="E259" i="13"/>
  <c r="U259" i="13"/>
  <c r="U260" i="13"/>
  <c r="C261" i="13"/>
  <c r="U261" i="13"/>
  <c r="U262" i="13"/>
  <c r="C263" i="13"/>
  <c r="U263" i="13"/>
  <c r="U264" i="13"/>
  <c r="C265" i="13"/>
  <c r="U265" i="13"/>
  <c r="U266" i="13"/>
  <c r="U267" i="13"/>
  <c r="I268" i="13"/>
  <c r="U268" i="13"/>
  <c r="C269" i="13"/>
  <c r="E269" i="13"/>
  <c r="U269" i="13"/>
  <c r="U270" i="13"/>
  <c r="C271" i="13"/>
  <c r="U271" i="13"/>
  <c r="U272" i="13"/>
  <c r="C273" i="13"/>
  <c r="U273" i="13"/>
  <c r="H274" i="13"/>
  <c r="U274" i="13"/>
  <c r="C275" i="13"/>
  <c r="U275" i="13"/>
  <c r="U276" i="13"/>
  <c r="U277" i="13"/>
  <c r="U278" i="13"/>
  <c r="C279" i="13"/>
  <c r="E279" i="13"/>
  <c r="H279" i="13"/>
  <c r="U279" i="13"/>
  <c r="U280" i="13"/>
  <c r="C281" i="13"/>
  <c r="U281" i="13"/>
  <c r="H282" i="13"/>
  <c r="U282" i="13"/>
  <c r="C283" i="13"/>
  <c r="U283" i="13"/>
  <c r="C284" i="13"/>
  <c r="I284" i="13"/>
  <c r="U284" i="13"/>
  <c r="C285" i="13"/>
  <c r="U285" i="13"/>
  <c r="H286" i="13"/>
  <c r="U286" i="13"/>
  <c r="C287" i="13"/>
  <c r="U287" i="13"/>
  <c r="U288" i="13"/>
  <c r="C289" i="13"/>
  <c r="I289" i="13"/>
  <c r="U289" i="13"/>
  <c r="U290" i="13"/>
  <c r="C291" i="13"/>
  <c r="U291" i="13"/>
  <c r="U292" i="13"/>
  <c r="C293" i="13"/>
  <c r="H293" i="13"/>
  <c r="U293" i="13"/>
  <c r="U294" i="13"/>
  <c r="C295" i="13"/>
  <c r="E295" i="13"/>
  <c r="H295" i="13"/>
  <c r="U295" i="13"/>
  <c r="U296" i="13"/>
  <c r="U297" i="13"/>
  <c r="H298" i="13"/>
  <c r="I298" i="13"/>
  <c r="U298" i="13"/>
  <c r="C299" i="13"/>
  <c r="H299" i="13"/>
  <c r="U299" i="13"/>
  <c r="U300" i="13"/>
  <c r="U301" i="13"/>
  <c r="H302" i="13"/>
  <c r="I302" i="13"/>
  <c r="U302" i="13"/>
  <c r="C303" i="13"/>
  <c r="G303" i="13"/>
  <c r="U303" i="13"/>
  <c r="U304" i="13"/>
  <c r="U305" i="13"/>
  <c r="H306" i="13"/>
  <c r="U306" i="13"/>
  <c r="C307" i="13"/>
  <c r="E307" i="13"/>
  <c r="U307" i="13"/>
  <c r="I308" i="13"/>
  <c r="U308" i="13"/>
  <c r="C309" i="13"/>
  <c r="U309" i="13"/>
  <c r="I310" i="13"/>
  <c r="U310" i="13"/>
  <c r="C311" i="13"/>
  <c r="H311" i="13"/>
  <c r="U311" i="13"/>
  <c r="U312" i="13"/>
  <c r="U313" i="13"/>
  <c r="H314" i="13"/>
  <c r="U314" i="13"/>
  <c r="U315" i="13"/>
  <c r="I316" i="13"/>
  <c r="U316" i="13"/>
  <c r="U317" i="13"/>
  <c r="H318" i="13"/>
  <c r="I318" i="13"/>
  <c r="U318" i="13"/>
  <c r="C319" i="13"/>
  <c r="U319" i="13"/>
  <c r="I320" i="13"/>
  <c r="U320" i="13"/>
  <c r="U321" i="13"/>
  <c r="H322" i="13"/>
  <c r="U322" i="13"/>
  <c r="C323" i="13"/>
  <c r="U323" i="13"/>
  <c r="I324" i="13"/>
  <c r="U324" i="13"/>
  <c r="U325" i="13"/>
  <c r="H326" i="13"/>
  <c r="I326" i="13"/>
  <c r="U326" i="13"/>
  <c r="U327" i="13"/>
  <c r="U328" i="13"/>
  <c r="E329" i="13"/>
  <c r="H329" i="13"/>
  <c r="U329" i="13"/>
  <c r="H330" i="13"/>
  <c r="U330" i="13"/>
  <c r="C331" i="13"/>
  <c r="U331" i="13"/>
  <c r="I332" i="13"/>
  <c r="U332" i="13"/>
  <c r="U333" i="13"/>
  <c r="H334" i="13"/>
  <c r="I334" i="13"/>
  <c r="U334" i="13"/>
  <c r="C335" i="13"/>
  <c r="U335" i="13"/>
  <c r="C336" i="13"/>
  <c r="U336" i="13"/>
  <c r="U337" i="13"/>
  <c r="H338" i="13"/>
  <c r="U338" i="13"/>
  <c r="C339" i="13"/>
  <c r="U339" i="13"/>
  <c r="H340" i="13"/>
  <c r="U340" i="13"/>
  <c r="C341" i="13"/>
  <c r="U341" i="13"/>
  <c r="H342" i="13"/>
  <c r="U342" i="13"/>
  <c r="C343" i="13"/>
  <c r="U343" i="13"/>
  <c r="U344" i="13"/>
  <c r="C345" i="13"/>
  <c r="H345" i="13"/>
  <c r="U345" i="13"/>
  <c r="U346" i="13"/>
  <c r="U347" i="13"/>
  <c r="U348" i="13"/>
  <c r="C349" i="13"/>
  <c r="U349" i="13"/>
  <c r="H350" i="13"/>
  <c r="U350" i="13"/>
  <c r="C351" i="13"/>
  <c r="U351" i="13"/>
  <c r="I352" i="13"/>
  <c r="U352" i="13"/>
  <c r="C353" i="13"/>
  <c r="U353" i="13"/>
  <c r="U354" i="13"/>
  <c r="C355" i="13"/>
  <c r="U355" i="13"/>
  <c r="U356" i="13"/>
  <c r="C357" i="13"/>
  <c r="U357" i="13"/>
  <c r="H358" i="13"/>
  <c r="U358" i="13"/>
  <c r="C359" i="13"/>
  <c r="U359" i="13"/>
  <c r="I360" i="13"/>
  <c r="U360" i="13"/>
  <c r="C361" i="13"/>
  <c r="U361" i="13"/>
  <c r="U362" i="13"/>
  <c r="C363" i="13"/>
  <c r="U363" i="13"/>
  <c r="I364" i="13"/>
  <c r="U364" i="13"/>
  <c r="C365" i="13"/>
  <c r="H365" i="13"/>
  <c r="U365" i="13"/>
  <c r="H366" i="13"/>
  <c r="U366" i="13"/>
  <c r="C367" i="13"/>
  <c r="U367" i="13"/>
  <c r="I368" i="13"/>
  <c r="U368" i="13"/>
  <c r="C369" i="13"/>
  <c r="U369" i="13"/>
  <c r="U370" i="13"/>
  <c r="C371" i="13"/>
  <c r="H371" i="13"/>
  <c r="U371" i="13"/>
  <c r="U372" i="13"/>
  <c r="C373" i="13"/>
  <c r="U373" i="13"/>
  <c r="H374" i="13"/>
  <c r="I374" i="13"/>
  <c r="U374" i="13"/>
  <c r="C375" i="13"/>
  <c r="U375" i="13"/>
  <c r="I376" i="13"/>
  <c r="U376" i="13"/>
  <c r="C377" i="13"/>
  <c r="G377" i="13"/>
  <c r="U377" i="13"/>
  <c r="H378" i="13"/>
  <c r="U378" i="13"/>
  <c r="C379" i="13"/>
  <c r="U379" i="13"/>
  <c r="U380" i="13"/>
  <c r="C381" i="13"/>
  <c r="H381" i="13"/>
  <c r="U381" i="13"/>
  <c r="F382" i="13"/>
  <c r="U382" i="13"/>
  <c r="U383" i="13"/>
  <c r="U384" i="13"/>
  <c r="C385" i="13"/>
  <c r="U385" i="13"/>
  <c r="I386" i="13"/>
  <c r="U386" i="13"/>
  <c r="H387" i="13"/>
  <c r="U387" i="13"/>
  <c r="E388" i="13"/>
  <c r="I388" i="13"/>
  <c r="U388" i="13"/>
  <c r="C389" i="13"/>
  <c r="U389" i="13"/>
  <c r="U390" i="13"/>
  <c r="U391" i="13"/>
  <c r="U392" i="13"/>
  <c r="C393" i="13"/>
  <c r="U393" i="13"/>
  <c r="H394" i="13"/>
  <c r="I394" i="13"/>
  <c r="U394" i="13"/>
  <c r="U395" i="13"/>
  <c r="I396" i="13"/>
  <c r="U396" i="13"/>
  <c r="C397" i="13"/>
  <c r="U397" i="13"/>
  <c r="I398" i="13"/>
  <c r="U398" i="13"/>
  <c r="H399" i="13"/>
  <c r="U399" i="13"/>
  <c r="C400" i="13"/>
  <c r="U400" i="13"/>
  <c r="C401" i="13"/>
  <c r="U401" i="13"/>
  <c r="H402" i="13"/>
  <c r="U402" i="13"/>
  <c r="U403" i="13"/>
  <c r="I404" i="13"/>
  <c r="U404" i="13"/>
  <c r="C405" i="13"/>
  <c r="U405" i="13"/>
  <c r="H406" i="13"/>
  <c r="U406" i="13"/>
  <c r="U407" i="13"/>
  <c r="U408" i="13"/>
  <c r="C409" i="13"/>
  <c r="U409" i="13"/>
  <c r="I410" i="13"/>
  <c r="U410" i="13"/>
  <c r="U411" i="13"/>
  <c r="I412" i="13"/>
  <c r="U412" i="13"/>
  <c r="U413" i="13"/>
  <c r="H414" i="13"/>
  <c r="U414" i="13"/>
  <c r="U415" i="13"/>
  <c r="U416" i="13"/>
  <c r="U417" i="13"/>
  <c r="U418" i="13"/>
  <c r="U419" i="13"/>
  <c r="E420" i="13"/>
  <c r="H420" i="13"/>
  <c r="U420" i="13"/>
  <c r="C421" i="13"/>
  <c r="U421" i="13"/>
  <c r="H422" i="13"/>
  <c r="U422" i="13"/>
  <c r="U423" i="13"/>
  <c r="I424" i="13"/>
  <c r="U424" i="13"/>
  <c r="C425" i="13"/>
  <c r="U425" i="13"/>
  <c r="H426" i="13"/>
  <c r="U426" i="13"/>
  <c r="C427" i="13"/>
  <c r="U427" i="13"/>
  <c r="U428" i="13"/>
  <c r="U429" i="13"/>
  <c r="H430" i="13"/>
  <c r="I430" i="13"/>
  <c r="U430" i="13"/>
  <c r="C431" i="13"/>
  <c r="H431" i="13"/>
  <c r="U431" i="13"/>
  <c r="U432" i="13"/>
  <c r="C433" i="13"/>
  <c r="U433" i="13"/>
  <c r="H434" i="13"/>
  <c r="I434" i="13"/>
  <c r="U434" i="13"/>
  <c r="C435" i="13"/>
  <c r="U435" i="13"/>
  <c r="U436" i="13"/>
  <c r="C437" i="13"/>
  <c r="H437" i="13"/>
  <c r="U437" i="13"/>
  <c r="U438" i="13"/>
  <c r="C439" i="13"/>
  <c r="U439" i="13"/>
  <c r="I440" i="13"/>
  <c r="U440" i="13"/>
  <c r="C441" i="13"/>
  <c r="U441" i="13"/>
  <c r="U442" i="13"/>
  <c r="C443" i="13"/>
  <c r="U443" i="13"/>
  <c r="U444" i="13"/>
  <c r="C445" i="13"/>
  <c r="U445" i="13"/>
  <c r="U446" i="13"/>
  <c r="C447" i="13"/>
  <c r="U447" i="13"/>
  <c r="I448" i="13"/>
  <c r="U448" i="13"/>
  <c r="C449" i="13"/>
  <c r="U449" i="13"/>
  <c r="U450" i="13"/>
  <c r="C451" i="13"/>
  <c r="U451" i="13"/>
  <c r="I452" i="13"/>
  <c r="U452" i="13"/>
  <c r="C453" i="13"/>
  <c r="U453" i="13"/>
  <c r="U454" i="13"/>
  <c r="C455" i="13"/>
  <c r="U455" i="13"/>
  <c r="U456" i="13"/>
  <c r="C457" i="13"/>
  <c r="H457" i="13"/>
  <c r="U457" i="13"/>
  <c r="U458" i="13"/>
  <c r="C459" i="13"/>
  <c r="U459" i="13"/>
  <c r="I460" i="13"/>
  <c r="U460" i="13"/>
  <c r="C461" i="13"/>
  <c r="U461" i="13"/>
  <c r="I462" i="13"/>
  <c r="U462" i="13"/>
  <c r="U463" i="13"/>
  <c r="U464" i="13"/>
  <c r="C465" i="13"/>
  <c r="U465" i="13"/>
  <c r="I466" i="13"/>
  <c r="U466" i="13"/>
  <c r="C467" i="13"/>
  <c r="U467" i="13"/>
  <c r="U468" i="13"/>
  <c r="C469" i="13"/>
  <c r="U469" i="13"/>
  <c r="U470" i="13"/>
  <c r="C471" i="13"/>
  <c r="U471" i="13"/>
  <c r="U472" i="13"/>
  <c r="U473" i="13"/>
  <c r="H474" i="13"/>
  <c r="U474" i="13"/>
  <c r="C475" i="13"/>
  <c r="U475" i="13"/>
  <c r="U476" i="13"/>
  <c r="H477" i="13"/>
  <c r="U477" i="13"/>
  <c r="U478" i="13"/>
  <c r="C479" i="13"/>
  <c r="U479" i="13"/>
  <c r="U480" i="13"/>
  <c r="U481" i="13"/>
  <c r="U482" i="13"/>
  <c r="C483" i="13"/>
  <c r="E483" i="13"/>
  <c r="H483" i="13"/>
  <c r="U483" i="13"/>
  <c r="U484" i="13"/>
  <c r="C485" i="13"/>
  <c r="U485" i="13"/>
  <c r="I486" i="13"/>
  <c r="U486" i="13"/>
  <c r="C487" i="13"/>
  <c r="U487" i="13"/>
  <c r="U488" i="13"/>
  <c r="C489" i="13"/>
  <c r="H489" i="13"/>
  <c r="U489" i="13"/>
  <c r="H490" i="13"/>
  <c r="I490" i="13"/>
  <c r="U490" i="13"/>
  <c r="C491" i="13"/>
  <c r="U491" i="13"/>
  <c r="U492" i="13"/>
  <c r="C493" i="13"/>
  <c r="H493" i="13"/>
  <c r="U493" i="13"/>
  <c r="U494" i="13"/>
  <c r="C495" i="13"/>
  <c r="H495" i="13"/>
  <c r="U495" i="13"/>
  <c r="U496" i="13"/>
  <c r="C497" i="13"/>
  <c r="U497" i="13"/>
  <c r="H498" i="13"/>
  <c r="U498" i="13"/>
  <c r="C499" i="13"/>
  <c r="U499" i="13"/>
  <c r="U500" i="13"/>
  <c r="C501" i="13"/>
  <c r="U501" i="13"/>
  <c r="H502" i="13"/>
  <c r="I502" i="13"/>
  <c r="U502" i="13"/>
  <c r="U503" i="13"/>
  <c r="U504" i="13"/>
  <c r="C505" i="13"/>
  <c r="U505" i="13"/>
  <c r="U506" i="13"/>
  <c r="C507" i="13"/>
  <c r="U507" i="13"/>
  <c r="I508" i="13"/>
  <c r="U508" i="13"/>
  <c r="C509" i="13"/>
  <c r="U509" i="13"/>
  <c r="U510" i="13"/>
  <c r="C511" i="13"/>
  <c r="E511" i="13"/>
  <c r="H511" i="13"/>
  <c r="U511" i="13"/>
  <c r="I512" i="13"/>
  <c r="U512" i="13"/>
  <c r="C513" i="13"/>
  <c r="U513" i="13"/>
  <c r="U514" i="13"/>
  <c r="C515" i="13"/>
  <c r="U515" i="13"/>
  <c r="U516" i="13"/>
  <c r="U517" i="13"/>
  <c r="H518" i="13"/>
  <c r="U518" i="13"/>
  <c r="U519" i="13"/>
  <c r="U520" i="13"/>
  <c r="C521" i="13"/>
  <c r="U521" i="13"/>
  <c r="F522" i="13"/>
  <c r="U522" i="13"/>
  <c r="C523" i="13"/>
  <c r="E523" i="13"/>
  <c r="U523" i="13"/>
  <c r="U524" i="13"/>
  <c r="U525" i="13"/>
  <c r="H526" i="13"/>
  <c r="U526" i="13"/>
  <c r="C527" i="13"/>
  <c r="H527" i="13"/>
  <c r="I527" i="13"/>
  <c r="U527" i="13"/>
  <c r="U528" i="13"/>
  <c r="C529" i="13"/>
  <c r="U529" i="13"/>
  <c r="H530" i="13"/>
  <c r="U530" i="13"/>
  <c r="C531" i="13"/>
  <c r="H531" i="13"/>
  <c r="U531" i="13"/>
  <c r="U532" i="13"/>
  <c r="C533" i="13"/>
  <c r="H533" i="13"/>
  <c r="U533" i="13"/>
  <c r="U534" i="13"/>
  <c r="C535" i="13"/>
  <c r="U535" i="13"/>
  <c r="U536" i="13"/>
  <c r="C537" i="13"/>
  <c r="U537" i="13"/>
  <c r="H538" i="13"/>
  <c r="U538" i="13"/>
  <c r="C539" i="13"/>
  <c r="U539" i="13"/>
  <c r="U540" i="13"/>
  <c r="U541" i="13"/>
  <c r="U542" i="13"/>
  <c r="C543" i="13"/>
  <c r="U543" i="13"/>
  <c r="U544" i="13"/>
  <c r="C545" i="13"/>
  <c r="U545" i="13"/>
  <c r="U546" i="13"/>
  <c r="U547" i="13"/>
  <c r="I548" i="13"/>
  <c r="U548" i="13"/>
  <c r="C549" i="13"/>
  <c r="U549" i="13"/>
  <c r="I550" i="13"/>
  <c r="U550" i="13"/>
  <c r="C551" i="13"/>
  <c r="U551" i="13"/>
  <c r="U552" i="13"/>
  <c r="C553" i="13"/>
  <c r="U553" i="13"/>
  <c r="H554" i="13"/>
  <c r="U554" i="13"/>
  <c r="U555" i="13"/>
  <c r="I556" i="13"/>
  <c r="U556" i="13"/>
  <c r="C557" i="13"/>
  <c r="U557" i="13"/>
  <c r="H558" i="13"/>
  <c r="I558" i="13"/>
  <c r="U558" i="13"/>
  <c r="H559" i="13"/>
  <c r="U559" i="13"/>
  <c r="U560" i="13"/>
  <c r="U561" i="13"/>
  <c r="I562" i="13"/>
  <c r="U562" i="13"/>
  <c r="U563" i="13"/>
  <c r="I564" i="13"/>
  <c r="U564" i="13"/>
  <c r="C565" i="13"/>
  <c r="U565" i="13"/>
  <c r="H566" i="13"/>
  <c r="U566" i="13"/>
  <c r="U567" i="13"/>
  <c r="H568" i="13"/>
  <c r="U568" i="13"/>
  <c r="C569" i="13"/>
  <c r="U569" i="13"/>
  <c r="U570" i="13"/>
  <c r="C571" i="13"/>
  <c r="H571" i="13"/>
  <c r="U571" i="13"/>
  <c r="H572" i="13"/>
  <c r="U572" i="13"/>
  <c r="C573" i="13"/>
  <c r="U573" i="13"/>
  <c r="I574" i="13"/>
  <c r="U574" i="13"/>
  <c r="C575" i="13"/>
  <c r="H575" i="13"/>
  <c r="U575" i="13"/>
  <c r="H576" i="13"/>
  <c r="I576" i="13"/>
  <c r="U576" i="13"/>
  <c r="C577" i="13"/>
  <c r="F577" i="13"/>
  <c r="U577" i="13"/>
  <c r="H578" i="13"/>
  <c r="I578" i="13"/>
  <c r="U578" i="13"/>
  <c r="U579" i="13"/>
  <c r="H580" i="13"/>
  <c r="I580" i="13"/>
  <c r="U580" i="13"/>
  <c r="C581" i="13"/>
  <c r="U581" i="13"/>
  <c r="H582" i="13"/>
  <c r="I582" i="13"/>
  <c r="U582" i="13"/>
  <c r="U583" i="13"/>
  <c r="H584" i="13"/>
  <c r="U584" i="13"/>
  <c r="U585" i="13"/>
  <c r="H586" i="13"/>
  <c r="U586" i="13"/>
  <c r="C587" i="13"/>
  <c r="U587" i="13"/>
  <c r="H588" i="13"/>
  <c r="U588" i="13"/>
  <c r="U589" i="13"/>
  <c r="H590" i="13"/>
  <c r="U590" i="13"/>
  <c r="H591" i="13"/>
  <c r="U591" i="13"/>
  <c r="I592" i="13"/>
  <c r="U592" i="13"/>
  <c r="C593" i="13"/>
  <c r="U593" i="13"/>
  <c r="U594" i="13"/>
  <c r="U595" i="13"/>
  <c r="H596" i="13"/>
  <c r="U596" i="13"/>
  <c r="C597" i="13"/>
  <c r="U597" i="13"/>
  <c r="U598" i="13"/>
  <c r="E599" i="13"/>
  <c r="U599" i="13"/>
  <c r="H600" i="13"/>
  <c r="U600" i="13"/>
  <c r="U601" i="13"/>
  <c r="I602" i="13"/>
  <c r="U602" i="13"/>
  <c r="U603" i="13"/>
  <c r="H604" i="13"/>
  <c r="I604" i="13"/>
  <c r="U604" i="13"/>
  <c r="U605" i="13"/>
  <c r="U606" i="13"/>
  <c r="E27" i="8"/>
  <c r="F27" i="8"/>
  <c r="E28" i="8"/>
  <c r="F28" i="8"/>
  <c r="E29" i="8"/>
  <c r="F29" i="8"/>
  <c r="E30" i="8"/>
  <c r="F30" i="8"/>
  <c r="E31" i="8"/>
  <c r="F31" i="8"/>
  <c r="E32" i="8"/>
  <c r="F32" i="8"/>
  <c r="E33" i="8"/>
  <c r="F33" i="8"/>
  <c r="E34" i="8"/>
  <c r="F34" i="8"/>
  <c r="E35" i="8"/>
  <c r="F35" i="8"/>
  <c r="E36" i="8"/>
  <c r="F36" i="8"/>
  <c r="E37" i="8"/>
  <c r="F37" i="8"/>
  <c r="E38" i="8"/>
  <c r="F38" i="8"/>
  <c r="E39" i="8"/>
  <c r="F39" i="8"/>
  <c r="E40" i="8"/>
  <c r="F40" i="8"/>
  <c r="E41" i="8"/>
  <c r="F41" i="8"/>
  <c r="E42" i="8"/>
  <c r="F42" i="8"/>
  <c r="E43" i="8"/>
  <c r="F43" i="8"/>
  <c r="E44" i="8"/>
  <c r="F44" i="8"/>
  <c r="E45" i="8"/>
  <c r="F45" i="8"/>
  <c r="E46" i="8"/>
  <c r="F46" i="8"/>
  <c r="E47" i="8"/>
  <c r="F47" i="8"/>
  <c r="E48" i="8"/>
  <c r="F48" i="8"/>
  <c r="E49" i="8"/>
  <c r="F49" i="8"/>
  <c r="E50" i="8"/>
  <c r="F50" i="8"/>
  <c r="E51" i="8"/>
  <c r="F51" i="8"/>
  <c r="E52" i="8"/>
  <c r="F52" i="8"/>
  <c r="E53" i="8"/>
  <c r="F53" i="8"/>
  <c r="E54" i="8"/>
  <c r="F54" i="8"/>
  <c r="E55" i="8"/>
  <c r="F55" i="8"/>
  <c r="E56" i="8"/>
  <c r="F56" i="8"/>
  <c r="E57" i="8"/>
  <c r="F57" i="8"/>
  <c r="E58" i="8"/>
  <c r="F58" i="8"/>
  <c r="E59" i="8"/>
  <c r="F59" i="8"/>
  <c r="E60" i="8"/>
  <c r="F60" i="8"/>
  <c r="E61" i="8"/>
  <c r="F61" i="8"/>
  <c r="E62" i="8"/>
  <c r="F62" i="8"/>
  <c r="E63" i="8"/>
  <c r="F63" i="8"/>
  <c r="E64" i="8"/>
  <c r="F64" i="8"/>
  <c r="E65" i="8"/>
  <c r="F65" i="8"/>
  <c r="E66" i="8"/>
  <c r="F66" i="8"/>
  <c r="E67" i="8"/>
  <c r="F67" i="8"/>
  <c r="E68" i="8"/>
  <c r="F68" i="8"/>
  <c r="E69" i="8"/>
  <c r="F69" i="8"/>
  <c r="E70" i="8"/>
  <c r="F70" i="8"/>
  <c r="E71" i="8"/>
  <c r="F71" i="8"/>
  <c r="E72" i="8"/>
  <c r="F72" i="8"/>
  <c r="E73" i="8"/>
  <c r="F73" i="8"/>
  <c r="E74" i="8"/>
  <c r="F74" i="8"/>
  <c r="E75" i="8"/>
  <c r="F75" i="8"/>
  <c r="E76" i="8"/>
  <c r="F76" i="8"/>
  <c r="E77" i="8"/>
  <c r="F77" i="8"/>
  <c r="E78" i="8"/>
  <c r="F78" i="8"/>
  <c r="E79" i="8"/>
  <c r="F79" i="8"/>
  <c r="E80" i="8"/>
  <c r="F80" i="8"/>
  <c r="E81" i="8"/>
  <c r="F81" i="8"/>
  <c r="E82" i="8"/>
  <c r="F82" i="8"/>
  <c r="E83" i="8"/>
  <c r="F83" i="8"/>
  <c r="E84" i="8"/>
  <c r="F84" i="8"/>
  <c r="E85" i="8"/>
  <c r="F85" i="8"/>
  <c r="E86" i="8"/>
  <c r="F86" i="8"/>
  <c r="E87" i="8"/>
  <c r="F87" i="8"/>
  <c r="E88" i="8"/>
  <c r="F88" i="8"/>
  <c r="E89" i="8"/>
  <c r="F89" i="8"/>
  <c r="E90" i="8"/>
  <c r="F90" i="8"/>
  <c r="E91" i="8"/>
  <c r="F91" i="8"/>
  <c r="E92" i="8"/>
  <c r="F92" i="8"/>
  <c r="E93" i="8"/>
  <c r="F93" i="8"/>
  <c r="E94" i="8"/>
  <c r="F94" i="8"/>
  <c r="E95" i="8"/>
  <c r="F95" i="8"/>
  <c r="E96" i="8"/>
  <c r="F96" i="8"/>
  <c r="E97" i="8"/>
  <c r="F97" i="8"/>
  <c r="E98" i="8"/>
  <c r="F98" i="8"/>
  <c r="E99" i="8"/>
  <c r="F99" i="8"/>
  <c r="E100" i="8"/>
  <c r="F100" i="8"/>
  <c r="E101" i="8"/>
  <c r="F101" i="8"/>
  <c r="E102" i="8"/>
  <c r="F102" i="8"/>
  <c r="E103" i="8"/>
  <c r="F103" i="8"/>
  <c r="E104" i="8"/>
  <c r="F104" i="8"/>
  <c r="E105" i="8"/>
  <c r="F105" i="8"/>
  <c r="E106" i="8"/>
  <c r="F106" i="8"/>
  <c r="E107" i="8"/>
  <c r="F107" i="8"/>
  <c r="E108" i="8"/>
  <c r="F108" i="8"/>
  <c r="E109" i="8"/>
  <c r="F109" i="8"/>
  <c r="E110" i="8"/>
  <c r="F110" i="8"/>
  <c r="E111" i="8"/>
  <c r="F111" i="8"/>
  <c r="E112" i="8"/>
  <c r="F112" i="8"/>
  <c r="E113" i="8"/>
  <c r="F113" i="8"/>
  <c r="E114" i="8"/>
  <c r="F114" i="8"/>
  <c r="E115" i="8"/>
  <c r="F115" i="8"/>
  <c r="E116" i="8"/>
  <c r="F116" i="8"/>
  <c r="E117" i="8"/>
  <c r="F117" i="8"/>
  <c r="E118" i="8"/>
  <c r="F118" i="8"/>
  <c r="E119" i="8"/>
  <c r="F119" i="8"/>
  <c r="E120" i="8"/>
  <c r="F120" i="8"/>
  <c r="E121" i="8"/>
  <c r="F121" i="8"/>
  <c r="E122" i="8"/>
  <c r="F122" i="8"/>
  <c r="E123" i="8"/>
  <c r="F123" i="8"/>
  <c r="E124" i="8"/>
  <c r="F124" i="8"/>
  <c r="E125" i="8"/>
  <c r="F125" i="8"/>
  <c r="E126" i="8"/>
  <c r="F126" i="8"/>
  <c r="E127" i="8"/>
  <c r="F127" i="8"/>
  <c r="E128" i="8"/>
  <c r="F128" i="8"/>
  <c r="E129" i="8"/>
  <c r="F129" i="8"/>
  <c r="E130" i="8"/>
  <c r="F130" i="8"/>
  <c r="E131" i="8"/>
  <c r="F131" i="8"/>
  <c r="E132" i="8"/>
  <c r="F132" i="8"/>
  <c r="E133" i="8"/>
  <c r="F133" i="8"/>
  <c r="E134" i="8"/>
  <c r="F134" i="8"/>
  <c r="E135" i="8"/>
  <c r="F135" i="8"/>
  <c r="E136" i="8"/>
  <c r="F136" i="8"/>
  <c r="E137" i="8"/>
  <c r="F137" i="8"/>
  <c r="E138" i="8"/>
  <c r="F138" i="8"/>
  <c r="E139" i="8"/>
  <c r="F139" i="8"/>
  <c r="E140" i="8"/>
  <c r="F140" i="8"/>
  <c r="E141" i="8"/>
  <c r="F141" i="8"/>
  <c r="E142" i="8"/>
  <c r="F142" i="8"/>
  <c r="E143" i="8"/>
  <c r="F143" i="8"/>
  <c r="E144" i="8"/>
  <c r="F144" i="8"/>
  <c r="E145" i="8"/>
  <c r="F145" i="8"/>
  <c r="E146" i="8"/>
  <c r="F146" i="8"/>
  <c r="E147" i="8"/>
  <c r="F147" i="8"/>
  <c r="E148" i="8"/>
  <c r="F148" i="8"/>
  <c r="E149" i="8"/>
  <c r="F149" i="8"/>
  <c r="E150" i="8"/>
  <c r="F150" i="8"/>
  <c r="E151" i="8"/>
  <c r="F151" i="8"/>
  <c r="E152" i="8"/>
  <c r="F152" i="8"/>
  <c r="E153" i="8"/>
  <c r="F153" i="8"/>
  <c r="E154" i="8"/>
  <c r="F154" i="8"/>
  <c r="E155" i="8"/>
  <c r="F155" i="8"/>
  <c r="E156" i="8"/>
  <c r="F156" i="8"/>
  <c r="E157" i="8"/>
  <c r="F157" i="8"/>
  <c r="E158" i="8"/>
  <c r="F158" i="8"/>
  <c r="E159" i="8"/>
  <c r="F159" i="8"/>
  <c r="E160" i="8"/>
  <c r="F160" i="8"/>
  <c r="E161" i="8"/>
  <c r="F161" i="8"/>
  <c r="E162" i="8"/>
  <c r="F162" i="8"/>
  <c r="E163" i="8"/>
  <c r="F163" i="8"/>
  <c r="E164" i="8"/>
  <c r="F164" i="8"/>
  <c r="E165" i="8"/>
  <c r="F165" i="8"/>
  <c r="E166" i="8"/>
  <c r="F166" i="8"/>
  <c r="E167" i="8"/>
  <c r="F167" i="8"/>
  <c r="E168" i="8"/>
  <c r="F168" i="8"/>
  <c r="E169" i="8"/>
  <c r="F169" i="8"/>
  <c r="E170" i="8"/>
  <c r="F170" i="8"/>
  <c r="E171" i="8"/>
  <c r="F171" i="8"/>
  <c r="E172" i="8"/>
  <c r="F172" i="8"/>
  <c r="E173" i="8"/>
  <c r="F173" i="8"/>
  <c r="E174" i="8"/>
  <c r="F174" i="8"/>
  <c r="E175" i="8"/>
  <c r="F175" i="8"/>
  <c r="E176" i="8"/>
  <c r="F176" i="8"/>
  <c r="E177" i="8"/>
  <c r="F177" i="8"/>
  <c r="E178" i="8"/>
  <c r="F178" i="8"/>
  <c r="E179" i="8"/>
  <c r="F179" i="8"/>
  <c r="E180" i="8"/>
  <c r="F180" i="8"/>
  <c r="E181" i="8"/>
  <c r="F181" i="8"/>
  <c r="E182" i="8"/>
  <c r="F182" i="8"/>
  <c r="E183" i="8"/>
  <c r="F183" i="8"/>
  <c r="E184" i="8"/>
  <c r="F184" i="8"/>
  <c r="E185" i="8"/>
  <c r="F185" i="8"/>
  <c r="E186" i="8"/>
  <c r="F186" i="8"/>
  <c r="E187" i="8"/>
  <c r="F187" i="8"/>
  <c r="E188" i="8"/>
  <c r="F188" i="8"/>
  <c r="E189" i="8"/>
  <c r="F189" i="8"/>
  <c r="E190" i="8"/>
  <c r="F190" i="8"/>
  <c r="E191" i="8"/>
  <c r="F191" i="8"/>
  <c r="E192" i="8"/>
  <c r="F192" i="8"/>
  <c r="E193" i="8"/>
  <c r="F193" i="8"/>
  <c r="E194" i="8"/>
  <c r="F194" i="8"/>
  <c r="E195" i="8"/>
  <c r="F195" i="8"/>
  <c r="E196" i="8"/>
  <c r="F196" i="8"/>
  <c r="E197" i="8"/>
  <c r="F197" i="8"/>
  <c r="E198" i="8"/>
  <c r="F198" i="8"/>
  <c r="E199" i="8"/>
  <c r="F199" i="8"/>
  <c r="E200" i="8"/>
  <c r="F200" i="8"/>
  <c r="E201" i="8"/>
  <c r="F201" i="8"/>
  <c r="E202" i="8"/>
  <c r="F202" i="8"/>
  <c r="E203" i="8"/>
  <c r="F203" i="8"/>
  <c r="E204" i="8"/>
  <c r="F204" i="8"/>
  <c r="E205" i="8"/>
  <c r="F205" i="8"/>
  <c r="E206" i="8"/>
  <c r="F206" i="8"/>
  <c r="E207" i="8"/>
  <c r="F207" i="8"/>
  <c r="E208" i="8"/>
  <c r="F208" i="8"/>
  <c r="E209" i="8"/>
  <c r="F209" i="8"/>
  <c r="E210" i="8"/>
  <c r="F210" i="8"/>
  <c r="E211" i="8"/>
  <c r="F211" i="8"/>
  <c r="E212" i="8"/>
  <c r="F212" i="8"/>
  <c r="E213" i="8"/>
  <c r="F213" i="8"/>
  <c r="E214" i="8"/>
  <c r="F214" i="8"/>
  <c r="E215" i="8"/>
  <c r="F215" i="8"/>
  <c r="E216" i="8"/>
  <c r="F216" i="8"/>
  <c r="E217" i="8"/>
  <c r="F217" i="8"/>
  <c r="E218" i="8"/>
  <c r="F218" i="8"/>
  <c r="E219" i="8"/>
  <c r="F219" i="8"/>
  <c r="E220" i="8"/>
  <c r="F220" i="8"/>
  <c r="E221" i="8"/>
  <c r="F221" i="8"/>
  <c r="E222" i="8"/>
  <c r="F222" i="8"/>
  <c r="E223" i="8"/>
  <c r="F223" i="8"/>
  <c r="E224" i="8"/>
  <c r="F224" i="8"/>
  <c r="E225" i="8"/>
  <c r="F225" i="8"/>
  <c r="E226" i="8"/>
  <c r="F226" i="8"/>
  <c r="E227" i="8"/>
  <c r="F227" i="8"/>
  <c r="E228" i="8"/>
  <c r="F228" i="8"/>
  <c r="E229" i="8"/>
  <c r="F229" i="8"/>
  <c r="E230" i="8"/>
  <c r="F230" i="8"/>
  <c r="E231" i="8"/>
  <c r="F231" i="8"/>
  <c r="E232" i="8"/>
  <c r="F232" i="8"/>
  <c r="E233" i="8"/>
  <c r="F233" i="8"/>
  <c r="E234" i="8"/>
  <c r="F234" i="8"/>
  <c r="E235" i="8"/>
  <c r="F235" i="8"/>
  <c r="E236" i="8"/>
  <c r="F236" i="8"/>
  <c r="E237" i="8"/>
  <c r="F237" i="8"/>
  <c r="E238" i="8"/>
  <c r="F238" i="8"/>
  <c r="E239" i="8"/>
  <c r="F239" i="8"/>
  <c r="E240" i="8"/>
  <c r="F240" i="8"/>
  <c r="E241" i="8"/>
  <c r="F241" i="8"/>
  <c r="E242" i="8"/>
  <c r="F242" i="8"/>
  <c r="E243" i="8"/>
  <c r="F243" i="8"/>
  <c r="E244" i="8"/>
  <c r="F244" i="8"/>
  <c r="E245" i="8"/>
  <c r="F245" i="8"/>
  <c r="E246" i="8"/>
  <c r="F246" i="8"/>
  <c r="E247" i="8"/>
  <c r="F247" i="8"/>
  <c r="E248" i="8"/>
  <c r="F248" i="8"/>
  <c r="E249" i="8"/>
  <c r="F249" i="8"/>
  <c r="E250" i="8"/>
  <c r="F250" i="8"/>
  <c r="E251" i="8"/>
  <c r="F251" i="8"/>
  <c r="E252" i="8"/>
  <c r="F252" i="8"/>
  <c r="E253" i="8"/>
  <c r="F253" i="8"/>
  <c r="E254" i="8"/>
  <c r="F254" i="8"/>
  <c r="E255" i="8"/>
  <c r="F255" i="8"/>
  <c r="E256" i="8"/>
  <c r="F256" i="8"/>
  <c r="E257" i="8"/>
  <c r="F257" i="8"/>
  <c r="E258" i="8"/>
  <c r="F258" i="8"/>
  <c r="E259" i="8"/>
  <c r="F259" i="8"/>
  <c r="E260" i="8"/>
  <c r="F260" i="8"/>
  <c r="E261" i="8"/>
  <c r="F261" i="8"/>
  <c r="E262" i="8"/>
  <c r="F262" i="8"/>
  <c r="E263" i="8"/>
  <c r="F263" i="8"/>
  <c r="E264" i="8"/>
  <c r="F264" i="8"/>
  <c r="E265" i="8"/>
  <c r="F265" i="8"/>
  <c r="E266" i="8"/>
  <c r="F266" i="8"/>
  <c r="E267" i="8"/>
  <c r="F267" i="8"/>
  <c r="E268" i="8"/>
  <c r="F268" i="8"/>
  <c r="E269" i="8"/>
  <c r="F269" i="8"/>
  <c r="E270" i="8"/>
  <c r="F270" i="8"/>
  <c r="E271" i="8"/>
  <c r="F271" i="8"/>
  <c r="E272" i="8"/>
  <c r="F272" i="8"/>
  <c r="E273" i="8"/>
  <c r="F273" i="8"/>
  <c r="E274" i="8"/>
  <c r="F274" i="8"/>
  <c r="E275" i="8"/>
  <c r="F275" i="8"/>
  <c r="E276" i="8"/>
  <c r="F276" i="8"/>
  <c r="E277" i="8"/>
  <c r="F277" i="8"/>
  <c r="E278" i="8"/>
  <c r="F278" i="8"/>
  <c r="E279" i="8"/>
  <c r="F279" i="8"/>
  <c r="E280" i="8"/>
  <c r="F280" i="8"/>
  <c r="E281" i="8"/>
  <c r="F281" i="8"/>
  <c r="E282" i="8"/>
  <c r="F282" i="8"/>
  <c r="E283" i="8"/>
  <c r="F283" i="8"/>
  <c r="E284" i="8"/>
  <c r="F284" i="8"/>
  <c r="E285" i="8"/>
  <c r="F285" i="8"/>
  <c r="E286" i="8"/>
  <c r="F286" i="8"/>
  <c r="E287" i="8"/>
  <c r="F287" i="8"/>
  <c r="E288" i="8"/>
  <c r="F288" i="8"/>
  <c r="E289" i="8"/>
  <c r="F289" i="8"/>
  <c r="E290" i="8"/>
  <c r="F290" i="8"/>
  <c r="E291" i="8"/>
  <c r="F291" i="8"/>
  <c r="E292" i="8"/>
  <c r="F292" i="8"/>
  <c r="E293" i="8"/>
  <c r="F293" i="8"/>
  <c r="E294" i="8"/>
  <c r="F294" i="8"/>
  <c r="E295" i="8"/>
  <c r="F295" i="8"/>
  <c r="E296" i="8"/>
  <c r="F296" i="8"/>
  <c r="E297" i="8"/>
  <c r="F297" i="8"/>
  <c r="E298" i="8"/>
  <c r="F298" i="8"/>
  <c r="E299" i="8"/>
  <c r="F299" i="8"/>
  <c r="E300" i="8"/>
  <c r="F300" i="8"/>
  <c r="E301" i="8"/>
  <c r="F301" i="8"/>
  <c r="E302" i="8"/>
  <c r="F302" i="8"/>
  <c r="E303" i="8"/>
  <c r="F303" i="8"/>
  <c r="E304" i="8"/>
  <c r="F304" i="8"/>
  <c r="E305" i="8"/>
  <c r="F305" i="8"/>
  <c r="E306" i="8"/>
  <c r="F306" i="8"/>
  <c r="E307" i="8"/>
  <c r="F307" i="8"/>
  <c r="E308" i="8"/>
  <c r="F308" i="8"/>
  <c r="E309" i="8"/>
  <c r="F309" i="8"/>
  <c r="E310" i="8"/>
  <c r="F310" i="8"/>
  <c r="E311" i="8"/>
  <c r="F311" i="8"/>
  <c r="E312" i="8"/>
  <c r="F312" i="8"/>
  <c r="E313" i="8"/>
  <c r="F313" i="8"/>
  <c r="E314" i="8"/>
  <c r="F314" i="8"/>
  <c r="E315" i="8"/>
  <c r="F315" i="8"/>
  <c r="E316" i="8"/>
  <c r="F316" i="8"/>
  <c r="E317" i="8"/>
  <c r="F317" i="8"/>
  <c r="E318" i="8"/>
  <c r="F318" i="8"/>
  <c r="E319" i="8"/>
  <c r="F319" i="8"/>
  <c r="E320" i="8"/>
  <c r="F320" i="8"/>
  <c r="E321" i="8"/>
  <c r="F321" i="8"/>
  <c r="E322" i="8"/>
  <c r="F322" i="8"/>
  <c r="E323" i="8"/>
  <c r="F323" i="8"/>
  <c r="E324" i="8"/>
  <c r="F324" i="8"/>
  <c r="E325" i="8"/>
  <c r="F325" i="8"/>
  <c r="E326" i="8"/>
  <c r="F326" i="8"/>
  <c r="E327" i="8"/>
  <c r="F327" i="8"/>
  <c r="E328" i="8"/>
  <c r="F328" i="8"/>
  <c r="E329" i="8"/>
  <c r="F329" i="8"/>
  <c r="E330" i="8"/>
  <c r="F330" i="8"/>
  <c r="E331" i="8"/>
  <c r="F331" i="8"/>
  <c r="E332" i="8"/>
  <c r="F332" i="8"/>
  <c r="E333" i="8"/>
  <c r="F333" i="8"/>
  <c r="E334" i="8"/>
  <c r="F334" i="8"/>
  <c r="E335" i="8"/>
  <c r="F335" i="8"/>
  <c r="E336" i="8"/>
  <c r="F336" i="8"/>
  <c r="E337" i="8"/>
  <c r="F337" i="8"/>
  <c r="E338" i="8"/>
  <c r="F338" i="8"/>
  <c r="E339" i="8"/>
  <c r="F339" i="8"/>
  <c r="E340" i="8"/>
  <c r="F340" i="8"/>
  <c r="E341" i="8"/>
  <c r="F341" i="8"/>
  <c r="E342" i="8"/>
  <c r="F342" i="8"/>
  <c r="E343" i="8"/>
  <c r="F343" i="8"/>
  <c r="E344" i="8"/>
  <c r="F344" i="8"/>
  <c r="E345" i="8"/>
  <c r="F345" i="8"/>
  <c r="E346" i="8"/>
  <c r="F346" i="8"/>
  <c r="E347" i="8"/>
  <c r="F347" i="8"/>
  <c r="E348" i="8"/>
  <c r="F348" i="8"/>
  <c r="E349" i="8"/>
  <c r="F349" i="8"/>
  <c r="E350" i="8"/>
  <c r="F350" i="8"/>
  <c r="E351" i="8"/>
  <c r="F351" i="8"/>
  <c r="E352" i="8"/>
  <c r="F352" i="8"/>
  <c r="E353" i="8"/>
  <c r="F353" i="8"/>
  <c r="E354" i="8"/>
  <c r="F354" i="8"/>
  <c r="E355" i="8"/>
  <c r="F355" i="8"/>
  <c r="E356" i="8"/>
  <c r="F356" i="8"/>
  <c r="E357" i="8"/>
  <c r="F357" i="8"/>
  <c r="E358" i="8"/>
  <c r="F358" i="8"/>
  <c r="E359" i="8"/>
  <c r="F359" i="8"/>
  <c r="E360" i="8"/>
  <c r="F360" i="8"/>
  <c r="E361" i="8"/>
  <c r="F361" i="8"/>
  <c r="E362" i="8"/>
  <c r="F362" i="8"/>
  <c r="E363" i="8"/>
  <c r="F363" i="8"/>
  <c r="E364" i="8"/>
  <c r="F364" i="8"/>
  <c r="E365" i="8"/>
  <c r="F365" i="8"/>
  <c r="E366" i="8"/>
  <c r="F366" i="8"/>
  <c r="E367" i="8"/>
  <c r="F367" i="8"/>
  <c r="E368" i="8"/>
  <c r="F368" i="8"/>
  <c r="E369" i="8"/>
  <c r="F369" i="8"/>
  <c r="E370" i="8"/>
  <c r="F370" i="8"/>
  <c r="E371" i="8"/>
  <c r="F371" i="8"/>
  <c r="E372" i="8"/>
  <c r="F372" i="8"/>
  <c r="E373" i="8"/>
  <c r="F373" i="8"/>
  <c r="E374" i="8"/>
  <c r="F374" i="8"/>
  <c r="E375" i="8"/>
  <c r="F375" i="8"/>
  <c r="E376" i="8"/>
  <c r="F376" i="8"/>
  <c r="E377" i="8"/>
  <c r="F377" i="8"/>
  <c r="E378" i="8"/>
  <c r="F378" i="8"/>
  <c r="E379" i="8"/>
  <c r="F379" i="8"/>
  <c r="E380" i="8"/>
  <c r="F380" i="8"/>
  <c r="E381" i="8"/>
  <c r="F381" i="8"/>
  <c r="E382" i="8"/>
  <c r="F382" i="8"/>
  <c r="E383" i="8"/>
  <c r="F383" i="8"/>
  <c r="E384" i="8"/>
  <c r="F384" i="8"/>
  <c r="E385" i="8"/>
  <c r="F385" i="8"/>
  <c r="E386" i="8"/>
  <c r="F386" i="8"/>
  <c r="E387" i="8"/>
  <c r="F387" i="8"/>
  <c r="E388" i="8"/>
  <c r="F388" i="8"/>
  <c r="E389" i="8"/>
  <c r="F389" i="8"/>
  <c r="E390" i="8"/>
  <c r="F390" i="8"/>
  <c r="E391" i="8"/>
  <c r="F391" i="8"/>
  <c r="E392" i="8"/>
  <c r="F392" i="8"/>
  <c r="E393" i="8"/>
  <c r="F393" i="8"/>
  <c r="E394" i="8"/>
  <c r="F394" i="8"/>
  <c r="E395" i="8"/>
  <c r="F395" i="8"/>
  <c r="E396" i="8"/>
  <c r="F396" i="8"/>
  <c r="E397" i="8"/>
  <c r="F397" i="8"/>
  <c r="E398" i="8"/>
  <c r="F398" i="8"/>
  <c r="E399" i="8"/>
  <c r="F399" i="8"/>
  <c r="E400" i="8"/>
  <c r="F400" i="8"/>
  <c r="E401" i="8"/>
  <c r="F401" i="8"/>
  <c r="E402" i="8"/>
  <c r="F402" i="8"/>
  <c r="E403" i="8"/>
  <c r="F403" i="8"/>
  <c r="E404" i="8"/>
  <c r="F404" i="8"/>
  <c r="E405" i="8"/>
  <c r="F405" i="8"/>
  <c r="E406" i="8"/>
  <c r="F406" i="8"/>
  <c r="E407" i="8"/>
  <c r="F407" i="8"/>
  <c r="E408" i="8"/>
  <c r="F408" i="8"/>
  <c r="E409" i="8"/>
  <c r="F409" i="8"/>
  <c r="E410" i="8"/>
  <c r="F410" i="8"/>
  <c r="E411" i="8"/>
  <c r="F411" i="8"/>
  <c r="E412" i="8"/>
  <c r="F412" i="8"/>
  <c r="E413" i="8"/>
  <c r="F413" i="8"/>
  <c r="E414" i="8"/>
  <c r="F414" i="8"/>
  <c r="E415" i="8"/>
  <c r="F415" i="8"/>
  <c r="E416" i="8"/>
  <c r="F416" i="8"/>
  <c r="E417" i="8"/>
  <c r="F417" i="8"/>
  <c r="E418" i="8"/>
  <c r="F418" i="8"/>
  <c r="E419" i="8"/>
  <c r="F419" i="8"/>
  <c r="E420" i="8"/>
  <c r="F420" i="8"/>
  <c r="E421" i="8"/>
  <c r="F421" i="8"/>
  <c r="E422" i="8"/>
  <c r="F422" i="8"/>
  <c r="E423" i="8"/>
  <c r="F423" i="8"/>
  <c r="E424" i="8"/>
  <c r="F424" i="8"/>
  <c r="E425" i="8"/>
  <c r="F425" i="8"/>
  <c r="E426" i="8"/>
  <c r="F426" i="8"/>
  <c r="E427" i="8"/>
  <c r="F427" i="8"/>
  <c r="E428" i="8"/>
  <c r="F428" i="8"/>
  <c r="E429" i="8"/>
  <c r="F429" i="8"/>
  <c r="E430" i="8"/>
  <c r="F430" i="8"/>
  <c r="E431" i="8"/>
  <c r="F431" i="8"/>
  <c r="E432" i="8"/>
  <c r="F432" i="8"/>
  <c r="E433" i="8"/>
  <c r="F433" i="8"/>
  <c r="E434" i="8"/>
  <c r="F434" i="8"/>
  <c r="E435" i="8"/>
  <c r="F435" i="8"/>
  <c r="E436" i="8"/>
  <c r="F436" i="8"/>
  <c r="E437" i="8"/>
  <c r="F437" i="8"/>
  <c r="E438" i="8"/>
  <c r="F438" i="8"/>
  <c r="E439" i="8"/>
  <c r="F439" i="8"/>
  <c r="E440" i="8"/>
  <c r="F440" i="8"/>
  <c r="E441" i="8"/>
  <c r="F441" i="8"/>
  <c r="E442" i="8"/>
  <c r="F442" i="8"/>
  <c r="E443" i="8"/>
  <c r="F443" i="8"/>
  <c r="E444" i="8"/>
  <c r="F444" i="8"/>
  <c r="E445" i="8"/>
  <c r="F445" i="8"/>
  <c r="E446" i="8"/>
  <c r="F446" i="8"/>
  <c r="E447" i="8"/>
  <c r="F447" i="8"/>
  <c r="E448" i="8"/>
  <c r="F448" i="8"/>
  <c r="E449" i="8"/>
  <c r="F449" i="8"/>
  <c r="E450" i="8"/>
  <c r="F450" i="8"/>
  <c r="E451" i="8"/>
  <c r="F451" i="8"/>
  <c r="E452" i="8"/>
  <c r="F452" i="8"/>
  <c r="E453" i="8"/>
  <c r="F453" i="8"/>
  <c r="E454" i="8"/>
  <c r="F454" i="8"/>
  <c r="E455" i="8"/>
  <c r="F455" i="8"/>
  <c r="E456" i="8"/>
  <c r="F456" i="8"/>
  <c r="E457" i="8"/>
  <c r="F457" i="8"/>
  <c r="E458" i="8"/>
  <c r="F458" i="8"/>
  <c r="E459" i="8"/>
  <c r="F459" i="8"/>
  <c r="E460" i="8"/>
  <c r="F460" i="8"/>
  <c r="E461" i="8"/>
  <c r="F461" i="8"/>
  <c r="E462" i="8"/>
  <c r="F462" i="8"/>
  <c r="E463" i="8"/>
  <c r="F463" i="8"/>
  <c r="E464" i="8"/>
  <c r="F464" i="8"/>
  <c r="E465" i="8"/>
  <c r="F465" i="8"/>
  <c r="E466" i="8"/>
  <c r="F466" i="8"/>
  <c r="E467" i="8"/>
  <c r="F467" i="8"/>
  <c r="E468" i="8"/>
  <c r="F468" i="8"/>
  <c r="E469" i="8"/>
  <c r="F469" i="8"/>
  <c r="E470" i="8"/>
  <c r="F470" i="8"/>
  <c r="E471" i="8"/>
  <c r="F471" i="8"/>
  <c r="E472" i="8"/>
  <c r="F472" i="8"/>
  <c r="E473" i="8"/>
  <c r="F473" i="8"/>
  <c r="E474" i="8"/>
  <c r="F474" i="8"/>
  <c r="E475" i="8"/>
  <c r="F475" i="8"/>
  <c r="E476" i="8"/>
  <c r="F476" i="8"/>
  <c r="E477" i="8"/>
  <c r="F477" i="8"/>
  <c r="E478" i="8"/>
  <c r="F478" i="8"/>
  <c r="E479" i="8"/>
  <c r="F479" i="8"/>
  <c r="E480" i="8"/>
  <c r="F480" i="8"/>
  <c r="E481" i="8"/>
  <c r="F481" i="8"/>
  <c r="E482" i="8"/>
  <c r="F482" i="8"/>
  <c r="E483" i="8"/>
  <c r="F483" i="8"/>
  <c r="E484" i="8"/>
  <c r="F484" i="8"/>
  <c r="E485" i="8"/>
  <c r="F485" i="8"/>
  <c r="E486" i="8"/>
  <c r="F486" i="8"/>
  <c r="E487" i="8"/>
  <c r="F487" i="8"/>
  <c r="E488" i="8"/>
  <c r="F488" i="8"/>
  <c r="E489" i="8"/>
  <c r="F489" i="8"/>
  <c r="E490" i="8"/>
  <c r="F490" i="8"/>
  <c r="E491" i="8"/>
  <c r="F491" i="8"/>
  <c r="E492" i="8"/>
  <c r="F492" i="8"/>
  <c r="E493" i="8"/>
  <c r="F493" i="8"/>
  <c r="E494" i="8"/>
  <c r="F494" i="8"/>
  <c r="E495" i="8"/>
  <c r="F495" i="8"/>
  <c r="E496" i="8"/>
  <c r="F496" i="8"/>
  <c r="E497" i="8"/>
  <c r="F497" i="8"/>
  <c r="E498" i="8"/>
  <c r="F498" i="8"/>
  <c r="E499" i="8"/>
  <c r="F499" i="8"/>
  <c r="E500" i="8"/>
  <c r="F500" i="8"/>
  <c r="E501" i="8"/>
  <c r="F501" i="8"/>
  <c r="E502" i="8"/>
  <c r="F502" i="8"/>
  <c r="E503" i="8"/>
  <c r="F503" i="8"/>
  <c r="E504" i="8"/>
  <c r="F504" i="8"/>
  <c r="E505" i="8"/>
  <c r="F505" i="8"/>
  <c r="E506" i="8"/>
  <c r="F506" i="8"/>
  <c r="E507" i="8"/>
  <c r="F507" i="8"/>
  <c r="E508" i="8"/>
  <c r="F508" i="8"/>
  <c r="E509" i="8"/>
  <c r="F509" i="8"/>
  <c r="E510" i="8"/>
  <c r="F510" i="8"/>
  <c r="E511" i="8"/>
  <c r="F511" i="8"/>
  <c r="E512" i="8"/>
  <c r="F512" i="8"/>
  <c r="E513" i="8"/>
  <c r="F513" i="8"/>
  <c r="E514" i="8"/>
  <c r="F514" i="8"/>
  <c r="E515" i="8"/>
  <c r="F515" i="8"/>
  <c r="E516" i="8"/>
  <c r="F516" i="8"/>
  <c r="E517" i="8"/>
  <c r="F517" i="8"/>
  <c r="E518" i="8"/>
  <c r="F518" i="8"/>
  <c r="E519" i="8"/>
  <c r="F519" i="8"/>
  <c r="E520" i="8"/>
  <c r="F520" i="8"/>
  <c r="E521" i="8"/>
  <c r="F521" i="8"/>
  <c r="E522" i="8"/>
  <c r="F522" i="8"/>
  <c r="E523" i="8"/>
  <c r="F523" i="8"/>
  <c r="E524" i="8"/>
  <c r="F524" i="8"/>
  <c r="E525" i="8"/>
  <c r="F525" i="8"/>
  <c r="E526" i="8"/>
  <c r="F526" i="8"/>
  <c r="E527" i="8"/>
  <c r="F527" i="8"/>
  <c r="E528" i="8"/>
  <c r="F528" i="8"/>
  <c r="E529" i="8"/>
  <c r="F529" i="8"/>
  <c r="E530" i="8"/>
  <c r="F530" i="8"/>
  <c r="E531" i="8"/>
  <c r="F531" i="8"/>
  <c r="E532" i="8"/>
  <c r="F532" i="8"/>
  <c r="E533" i="8"/>
  <c r="F533" i="8"/>
  <c r="E534" i="8"/>
  <c r="F534" i="8"/>
  <c r="E535" i="8"/>
  <c r="F535" i="8"/>
  <c r="E536" i="8"/>
  <c r="F536" i="8"/>
  <c r="E537" i="8"/>
  <c r="F537" i="8"/>
  <c r="E538" i="8"/>
  <c r="F538" i="8"/>
  <c r="E539" i="8"/>
  <c r="F539" i="8"/>
  <c r="E540" i="8"/>
  <c r="F540" i="8"/>
  <c r="E541" i="8"/>
  <c r="F541" i="8"/>
  <c r="E542" i="8"/>
  <c r="F542" i="8"/>
  <c r="E543" i="8"/>
  <c r="F543" i="8"/>
  <c r="E544" i="8"/>
  <c r="F544" i="8"/>
  <c r="E545" i="8"/>
  <c r="F545" i="8"/>
  <c r="E546" i="8"/>
  <c r="F546" i="8"/>
  <c r="E547" i="8"/>
  <c r="F547" i="8"/>
  <c r="E548" i="8"/>
  <c r="F548" i="8"/>
  <c r="E549" i="8"/>
  <c r="F549" i="8"/>
  <c r="E550" i="8"/>
  <c r="F550" i="8"/>
  <c r="E551" i="8"/>
  <c r="F551" i="8"/>
  <c r="E552" i="8"/>
  <c r="F552" i="8"/>
  <c r="E553" i="8"/>
  <c r="F553" i="8"/>
  <c r="E554" i="8"/>
  <c r="F554" i="8"/>
  <c r="E555" i="8"/>
  <c r="F555" i="8"/>
  <c r="E556" i="8"/>
  <c r="F556" i="8"/>
  <c r="E557" i="8"/>
  <c r="F557" i="8"/>
  <c r="E558" i="8"/>
  <c r="F558" i="8"/>
  <c r="E559" i="8"/>
  <c r="F559" i="8"/>
  <c r="E560" i="8"/>
  <c r="F560" i="8"/>
  <c r="E561" i="8"/>
  <c r="F561" i="8"/>
  <c r="E562" i="8"/>
  <c r="F562" i="8"/>
  <c r="E563" i="8"/>
  <c r="F563" i="8"/>
  <c r="E564" i="8"/>
  <c r="F564" i="8"/>
  <c r="E565" i="8"/>
  <c r="F565" i="8"/>
  <c r="E566" i="8"/>
  <c r="F566" i="8"/>
  <c r="E567" i="8"/>
  <c r="F567" i="8"/>
  <c r="E568" i="8"/>
  <c r="F568" i="8"/>
  <c r="E569" i="8"/>
  <c r="F569" i="8"/>
  <c r="E570" i="8"/>
  <c r="F570" i="8"/>
  <c r="E571" i="8"/>
  <c r="F571" i="8"/>
  <c r="E572" i="8"/>
  <c r="F572" i="8"/>
  <c r="E573" i="8"/>
  <c r="F573" i="8"/>
  <c r="E574" i="8"/>
  <c r="F574" i="8"/>
  <c r="E575" i="8"/>
  <c r="F575" i="8"/>
  <c r="E576" i="8"/>
  <c r="F576" i="8"/>
  <c r="E577" i="8"/>
  <c r="F577" i="8"/>
  <c r="E578" i="8"/>
  <c r="F578" i="8"/>
  <c r="E579" i="8"/>
  <c r="F579" i="8"/>
  <c r="E580" i="8"/>
  <c r="F580" i="8"/>
  <c r="E581" i="8"/>
  <c r="F581" i="8"/>
  <c r="E582" i="8"/>
  <c r="F582" i="8"/>
  <c r="E583" i="8"/>
  <c r="F583" i="8"/>
  <c r="E584" i="8"/>
  <c r="F584" i="8"/>
  <c r="E585" i="8"/>
  <c r="F585" i="8"/>
  <c r="E586" i="8"/>
  <c r="F586" i="8"/>
  <c r="E587" i="8"/>
  <c r="F587" i="8"/>
  <c r="E588" i="8"/>
  <c r="F588" i="8"/>
  <c r="E589" i="8"/>
  <c r="F589" i="8"/>
  <c r="E590" i="8"/>
  <c r="F590" i="8"/>
  <c r="E591" i="8"/>
  <c r="F591" i="8"/>
  <c r="E592" i="8"/>
  <c r="F592" i="8"/>
  <c r="E593" i="8"/>
  <c r="F593" i="8"/>
  <c r="E594" i="8"/>
  <c r="F594" i="8"/>
  <c r="E595" i="8"/>
  <c r="F595" i="8"/>
  <c r="E596" i="8"/>
  <c r="F596" i="8"/>
  <c r="E597" i="8"/>
  <c r="F597" i="8"/>
  <c r="E598" i="8"/>
  <c r="F598" i="8"/>
  <c r="E599" i="8"/>
  <c r="F599" i="8"/>
  <c r="E600" i="8"/>
  <c r="F600" i="8"/>
  <c r="E601" i="8"/>
  <c r="F601" i="8"/>
  <c r="E602" i="8"/>
  <c r="F602" i="8"/>
  <c r="E603" i="8"/>
  <c r="F603" i="8"/>
  <c r="E604" i="8"/>
  <c r="F604" i="8"/>
  <c r="E605" i="8"/>
  <c r="F605" i="8"/>
  <c r="E606" i="8"/>
  <c r="F606" i="8"/>
  <c r="E607" i="8"/>
  <c r="F607" i="8"/>
  <c r="E608" i="8"/>
  <c r="F608" i="8"/>
  <c r="E609" i="8"/>
  <c r="F609" i="8"/>
  <c r="E610" i="8"/>
  <c r="F610" i="8"/>
  <c r="E611" i="8"/>
  <c r="F611" i="8"/>
  <c r="E612" i="8"/>
  <c r="F612" i="8"/>
  <c r="E613" i="8"/>
  <c r="F613" i="8"/>
  <c r="E614" i="8"/>
  <c r="F614" i="8"/>
  <c r="E615" i="8"/>
  <c r="F615" i="8"/>
  <c r="E616" i="8"/>
  <c r="F616" i="8"/>
  <c r="E617" i="8"/>
  <c r="F617" i="8"/>
  <c r="E618" i="8"/>
  <c r="F618" i="8"/>
  <c r="E619" i="8"/>
  <c r="F619" i="8"/>
  <c r="E620" i="8"/>
  <c r="F620" i="8"/>
  <c r="E621" i="8"/>
  <c r="F621" i="8"/>
  <c r="E622" i="8"/>
  <c r="F622" i="8"/>
  <c r="E623" i="8"/>
  <c r="F623" i="8"/>
  <c r="E624" i="8"/>
  <c r="F624" i="8"/>
  <c r="E625" i="8"/>
  <c r="F625" i="8"/>
  <c r="H125" i="14"/>
  <c r="I125" i="14"/>
  <c r="H126" i="14"/>
  <c r="I126" i="14"/>
  <c r="H127" i="14"/>
  <c r="I127" i="14"/>
  <c r="H128" i="14"/>
  <c r="I128" i="14"/>
  <c r="H129" i="14"/>
  <c r="I129" i="14"/>
  <c r="H130" i="14"/>
  <c r="I130" i="14"/>
  <c r="H131" i="14"/>
  <c r="I131" i="14"/>
  <c r="H132" i="14"/>
  <c r="I132" i="14"/>
  <c r="H133" i="14"/>
  <c r="I133" i="14"/>
  <c r="H134" i="14"/>
  <c r="I134" i="14"/>
  <c r="H135" i="14"/>
  <c r="I135" i="14"/>
  <c r="H136" i="14"/>
  <c r="I136" i="14"/>
  <c r="H137" i="14"/>
  <c r="I137" i="14"/>
  <c r="H138" i="14"/>
  <c r="I138" i="14"/>
  <c r="H139" i="14"/>
  <c r="I139" i="14"/>
  <c r="H140" i="14"/>
  <c r="I140" i="14"/>
  <c r="H141" i="14"/>
  <c r="I141" i="14"/>
  <c r="H142" i="14"/>
  <c r="I142" i="14"/>
  <c r="H143" i="14"/>
  <c r="I143" i="14"/>
  <c r="H144" i="14"/>
  <c r="I144" i="14"/>
  <c r="H145" i="14"/>
  <c r="I145" i="14"/>
  <c r="H146" i="14"/>
  <c r="I146" i="14"/>
  <c r="H147" i="14"/>
  <c r="I147" i="14"/>
  <c r="H148" i="14"/>
  <c r="I148" i="14"/>
  <c r="H149" i="14"/>
  <c r="I149" i="14"/>
  <c r="H150" i="14"/>
  <c r="I150" i="14"/>
  <c r="H151" i="14"/>
  <c r="I151" i="14"/>
  <c r="H152" i="14"/>
  <c r="I152" i="14"/>
  <c r="H153" i="14"/>
  <c r="I153" i="14"/>
  <c r="H154" i="14"/>
  <c r="I154" i="14"/>
  <c r="H155" i="14"/>
  <c r="I155" i="14"/>
  <c r="H156" i="14"/>
  <c r="I156" i="14"/>
  <c r="H157" i="14"/>
  <c r="I157" i="14"/>
  <c r="H158" i="14"/>
  <c r="I158" i="14"/>
  <c r="H159" i="14"/>
  <c r="I159" i="14"/>
  <c r="H160" i="14"/>
  <c r="I160" i="14"/>
  <c r="H161" i="14"/>
  <c r="I161" i="14"/>
  <c r="H162" i="14"/>
  <c r="I162" i="14"/>
  <c r="H163" i="14"/>
  <c r="I163" i="14"/>
  <c r="H164" i="14"/>
  <c r="I164" i="14"/>
  <c r="H165" i="14"/>
  <c r="I165" i="14"/>
  <c r="H166" i="14"/>
  <c r="I166" i="14"/>
  <c r="H167" i="14"/>
  <c r="I167" i="14"/>
  <c r="H168" i="14"/>
  <c r="I168" i="14"/>
  <c r="H169" i="14"/>
  <c r="I169" i="14"/>
  <c r="H170" i="14"/>
  <c r="I170" i="14"/>
  <c r="H171" i="14"/>
  <c r="I171" i="14"/>
  <c r="H172" i="14"/>
  <c r="I172" i="14"/>
  <c r="H173" i="14"/>
  <c r="I173" i="14"/>
  <c r="H174" i="14"/>
  <c r="I174" i="14"/>
  <c r="H175" i="14"/>
  <c r="I175" i="14"/>
  <c r="H176" i="14"/>
  <c r="I176" i="14"/>
  <c r="H177" i="14"/>
  <c r="I177" i="14"/>
  <c r="H178" i="14"/>
  <c r="I178" i="14"/>
  <c r="H179" i="14"/>
  <c r="I179" i="14"/>
  <c r="H180" i="14"/>
  <c r="I180" i="14"/>
  <c r="H181" i="14"/>
  <c r="I181" i="14"/>
  <c r="H182" i="14"/>
  <c r="I182" i="14"/>
  <c r="H183" i="14"/>
  <c r="I183" i="14"/>
  <c r="H184" i="14"/>
  <c r="I184" i="14"/>
  <c r="H185" i="14"/>
  <c r="I185" i="14"/>
  <c r="H186" i="14"/>
  <c r="I186" i="14"/>
  <c r="H187" i="14"/>
  <c r="I187" i="14"/>
  <c r="H188" i="14"/>
  <c r="I188" i="14"/>
  <c r="H189" i="14"/>
  <c r="I189" i="14"/>
  <c r="H190" i="14"/>
  <c r="I190" i="14"/>
  <c r="H191" i="14"/>
  <c r="I191" i="14"/>
  <c r="H192" i="14"/>
  <c r="I192" i="14"/>
  <c r="H193" i="14"/>
  <c r="I193" i="14"/>
  <c r="H194" i="14"/>
  <c r="I194" i="14"/>
  <c r="H195" i="14"/>
  <c r="I195" i="14"/>
  <c r="H196" i="14"/>
  <c r="I196" i="14"/>
  <c r="H197" i="14"/>
  <c r="I197" i="14"/>
  <c r="H198" i="14"/>
  <c r="I198" i="14"/>
  <c r="H199" i="14"/>
  <c r="I199" i="14"/>
  <c r="H200" i="14"/>
  <c r="I200" i="14"/>
  <c r="H201" i="14"/>
  <c r="I201" i="14"/>
  <c r="H202" i="14"/>
  <c r="I202" i="14"/>
  <c r="H203" i="14"/>
  <c r="I203" i="14"/>
  <c r="H204" i="14"/>
  <c r="I204" i="14"/>
  <c r="H205" i="14"/>
  <c r="I205" i="14"/>
  <c r="H206" i="14"/>
  <c r="I206" i="14"/>
  <c r="H207" i="14"/>
  <c r="I207" i="14"/>
  <c r="H208" i="14"/>
  <c r="I208" i="14"/>
  <c r="H209" i="14"/>
  <c r="I209" i="14"/>
  <c r="H210" i="14"/>
  <c r="I210" i="14"/>
  <c r="H211" i="14"/>
  <c r="I211" i="14"/>
  <c r="H212" i="14"/>
  <c r="I212" i="14"/>
  <c r="H213" i="14"/>
  <c r="I213" i="14"/>
  <c r="H214" i="14"/>
  <c r="I214" i="14"/>
  <c r="H215" i="14"/>
  <c r="I215" i="14"/>
  <c r="H216" i="14"/>
  <c r="I216" i="14"/>
  <c r="H217" i="14"/>
  <c r="I217" i="14"/>
  <c r="H218" i="14"/>
  <c r="I218" i="14"/>
  <c r="H219" i="14"/>
  <c r="I219" i="14"/>
  <c r="H220" i="14"/>
  <c r="I220" i="14"/>
  <c r="H221" i="14"/>
  <c r="I221" i="14"/>
  <c r="H222" i="14"/>
  <c r="I222" i="14"/>
  <c r="H223" i="14"/>
  <c r="I223" i="14"/>
  <c r="H224" i="14"/>
  <c r="I224" i="14"/>
  <c r="H225" i="14"/>
  <c r="I225" i="14"/>
  <c r="H226" i="14"/>
  <c r="I226" i="14"/>
  <c r="H227" i="14"/>
  <c r="I227" i="14"/>
  <c r="H228" i="14"/>
  <c r="I228" i="14"/>
  <c r="H229" i="14"/>
  <c r="I229" i="14"/>
  <c r="H230" i="14"/>
  <c r="I230" i="14"/>
  <c r="H231" i="14"/>
  <c r="I231" i="14"/>
  <c r="H232" i="14"/>
  <c r="I232" i="14"/>
  <c r="H233" i="14"/>
  <c r="I233" i="14"/>
  <c r="H234" i="14"/>
  <c r="I234" i="14"/>
  <c r="H235" i="14"/>
  <c r="I235" i="14"/>
  <c r="H236" i="14"/>
  <c r="I236" i="14"/>
  <c r="H237" i="14"/>
  <c r="I237" i="14"/>
  <c r="H238" i="14"/>
  <c r="I238" i="14"/>
  <c r="H239" i="14"/>
  <c r="I239" i="14"/>
  <c r="H240" i="14"/>
  <c r="I240" i="14"/>
  <c r="H241" i="14"/>
  <c r="I241" i="14"/>
  <c r="H242" i="14"/>
  <c r="I242" i="14"/>
  <c r="H243" i="14"/>
  <c r="I243" i="14"/>
  <c r="H244" i="14"/>
  <c r="I244" i="14"/>
  <c r="H245" i="14"/>
  <c r="I245" i="14"/>
  <c r="H246" i="14"/>
  <c r="I246" i="14"/>
  <c r="H247" i="14"/>
  <c r="I247" i="14"/>
  <c r="H248" i="14"/>
  <c r="I248" i="14"/>
  <c r="H249" i="14"/>
  <c r="I249" i="14"/>
  <c r="H250" i="14"/>
  <c r="I250" i="14"/>
  <c r="H251" i="14"/>
  <c r="I251" i="14"/>
  <c r="H252" i="14"/>
  <c r="I252" i="14"/>
  <c r="H253" i="14"/>
  <c r="I253" i="14"/>
  <c r="H254" i="14"/>
  <c r="I254" i="14"/>
  <c r="H255" i="14"/>
  <c r="I255" i="14"/>
  <c r="H256" i="14"/>
  <c r="I256" i="14"/>
  <c r="H257" i="14"/>
  <c r="I257" i="14"/>
  <c r="H258" i="14"/>
  <c r="I258" i="14"/>
  <c r="H259" i="14"/>
  <c r="I259" i="14"/>
  <c r="H260" i="14"/>
  <c r="I260" i="14"/>
  <c r="H261" i="14"/>
  <c r="I261" i="14"/>
  <c r="H262" i="14"/>
  <c r="I262" i="14"/>
  <c r="H263" i="14"/>
  <c r="I263" i="14"/>
  <c r="H264" i="14"/>
  <c r="I264" i="14"/>
  <c r="H265" i="14"/>
  <c r="I265" i="14"/>
  <c r="H266" i="14"/>
  <c r="I266" i="14"/>
  <c r="H267" i="14"/>
  <c r="I267" i="14"/>
  <c r="H268" i="14"/>
  <c r="I268" i="14"/>
  <c r="H269" i="14"/>
  <c r="I269" i="14"/>
  <c r="H270" i="14"/>
  <c r="I270" i="14"/>
  <c r="H271" i="14"/>
  <c r="I271" i="14"/>
  <c r="H272" i="14"/>
  <c r="I272" i="14"/>
  <c r="H273" i="14"/>
  <c r="I273" i="14"/>
  <c r="H274" i="14"/>
  <c r="I274" i="14"/>
  <c r="H275" i="14"/>
  <c r="I275" i="14"/>
  <c r="H276" i="14"/>
  <c r="I276" i="14"/>
  <c r="H277" i="14"/>
  <c r="I277" i="14"/>
  <c r="H278" i="14"/>
  <c r="I278" i="14"/>
  <c r="H279" i="14"/>
  <c r="I279" i="14"/>
  <c r="H280" i="14"/>
  <c r="I280" i="14"/>
  <c r="H281" i="14"/>
  <c r="I281" i="14"/>
  <c r="H282" i="14"/>
  <c r="I282" i="14"/>
  <c r="H283" i="14"/>
  <c r="I283" i="14"/>
  <c r="H284" i="14"/>
  <c r="I284" i="14"/>
  <c r="H285" i="14"/>
  <c r="I285" i="14"/>
  <c r="H286" i="14"/>
  <c r="I286" i="14"/>
  <c r="H287" i="14"/>
  <c r="I287" i="14"/>
  <c r="H288" i="14"/>
  <c r="I288" i="14"/>
  <c r="H289" i="14"/>
  <c r="I289" i="14"/>
  <c r="H290" i="14"/>
  <c r="I290" i="14"/>
  <c r="H291" i="14"/>
  <c r="I291" i="14"/>
  <c r="H292" i="14"/>
  <c r="I292" i="14"/>
  <c r="H293" i="14"/>
  <c r="I293" i="14"/>
  <c r="H294" i="14"/>
  <c r="I294" i="14"/>
  <c r="H295" i="14"/>
  <c r="I295" i="14"/>
  <c r="H296" i="14"/>
  <c r="I296" i="14"/>
  <c r="H297" i="14"/>
  <c r="I297" i="14"/>
  <c r="H298" i="14"/>
  <c r="I298" i="14"/>
  <c r="H299" i="14"/>
  <c r="I299" i="14"/>
  <c r="H300" i="14"/>
  <c r="I300" i="14"/>
  <c r="H301" i="14"/>
  <c r="I301" i="14"/>
  <c r="H302" i="14"/>
  <c r="I302" i="14"/>
  <c r="H303" i="14"/>
  <c r="I303" i="14"/>
  <c r="H304" i="14"/>
  <c r="I304" i="14"/>
  <c r="H305" i="14"/>
  <c r="I305" i="14"/>
  <c r="H306" i="14"/>
  <c r="I306" i="14"/>
  <c r="H307" i="14"/>
  <c r="I307" i="14"/>
  <c r="H308" i="14"/>
  <c r="I308" i="14"/>
  <c r="H309" i="14"/>
  <c r="I309" i="14"/>
  <c r="H310" i="14"/>
  <c r="I310" i="14"/>
  <c r="H311" i="14"/>
  <c r="I311" i="14"/>
  <c r="H312" i="14"/>
  <c r="I312" i="14"/>
  <c r="H313" i="14"/>
  <c r="I313" i="14"/>
  <c r="H314" i="14"/>
  <c r="I314" i="14"/>
  <c r="H315" i="14"/>
  <c r="I315" i="14"/>
  <c r="H316" i="14"/>
  <c r="I316" i="14"/>
  <c r="H317" i="14"/>
  <c r="I317" i="14"/>
  <c r="H318" i="14"/>
  <c r="I318" i="14"/>
  <c r="H319" i="14"/>
  <c r="I319" i="14"/>
  <c r="H320" i="14"/>
  <c r="I320" i="14"/>
  <c r="H321" i="14"/>
  <c r="I321" i="14"/>
  <c r="H322" i="14"/>
  <c r="I322" i="14"/>
  <c r="H323" i="14"/>
  <c r="I323" i="14"/>
  <c r="H324" i="14"/>
  <c r="I324" i="14"/>
  <c r="H325" i="14"/>
  <c r="I325" i="14"/>
  <c r="H326" i="14"/>
  <c r="I326" i="14"/>
  <c r="H327" i="14"/>
  <c r="I327" i="14"/>
  <c r="H328" i="14"/>
  <c r="I328" i="14"/>
  <c r="H329" i="14"/>
  <c r="I329" i="14"/>
  <c r="H330" i="14"/>
  <c r="I330" i="14"/>
  <c r="H331" i="14"/>
  <c r="I331" i="14"/>
  <c r="H332" i="14"/>
  <c r="I332" i="14"/>
  <c r="H333" i="14"/>
  <c r="I333" i="14"/>
  <c r="H334" i="14"/>
  <c r="I334" i="14"/>
  <c r="H335" i="14"/>
  <c r="I335" i="14"/>
  <c r="H336" i="14"/>
  <c r="I336" i="14"/>
  <c r="H337" i="14"/>
  <c r="I337" i="14"/>
  <c r="H338" i="14"/>
  <c r="I338" i="14"/>
  <c r="H339" i="14"/>
  <c r="I339" i="14"/>
  <c r="H340" i="14"/>
  <c r="I340" i="14"/>
  <c r="H341" i="14"/>
  <c r="I341" i="14"/>
  <c r="H342" i="14"/>
  <c r="I342" i="14"/>
  <c r="H343" i="14"/>
  <c r="I343" i="14"/>
  <c r="H344" i="14"/>
  <c r="I344" i="14"/>
  <c r="H345" i="14"/>
  <c r="I345" i="14"/>
  <c r="H346" i="14"/>
  <c r="I346" i="14"/>
  <c r="H347" i="14"/>
  <c r="I347" i="14"/>
  <c r="H348" i="14"/>
  <c r="I348" i="14"/>
  <c r="H349" i="14"/>
  <c r="I349" i="14"/>
  <c r="H350" i="14"/>
  <c r="I350" i="14"/>
  <c r="H351" i="14"/>
  <c r="I351" i="14"/>
  <c r="H352" i="14"/>
  <c r="I352" i="14"/>
  <c r="H353" i="14"/>
  <c r="I353" i="14"/>
  <c r="H354" i="14"/>
  <c r="I354" i="14"/>
  <c r="H355" i="14"/>
  <c r="I355" i="14"/>
  <c r="H356" i="14"/>
  <c r="I356" i="14"/>
  <c r="H357" i="14"/>
  <c r="I357" i="14"/>
  <c r="H358" i="14"/>
  <c r="I358" i="14"/>
  <c r="H359" i="14"/>
  <c r="I359" i="14"/>
  <c r="H360" i="14"/>
  <c r="I360" i="14"/>
  <c r="H361" i="14"/>
  <c r="I361" i="14"/>
  <c r="H362" i="14"/>
  <c r="I362" i="14"/>
  <c r="H363" i="14"/>
  <c r="I363" i="14"/>
  <c r="H364" i="14"/>
  <c r="I364" i="14"/>
  <c r="H365" i="14"/>
  <c r="I365" i="14"/>
  <c r="H366" i="14"/>
  <c r="I366" i="14"/>
  <c r="H367" i="14"/>
  <c r="I367" i="14"/>
  <c r="H368" i="14"/>
  <c r="I368" i="14"/>
  <c r="H369" i="14"/>
  <c r="I369" i="14"/>
  <c r="H370" i="14"/>
  <c r="I370" i="14"/>
  <c r="H371" i="14"/>
  <c r="I371" i="14"/>
  <c r="H372" i="14"/>
  <c r="I372" i="14"/>
  <c r="H373" i="14"/>
  <c r="I373" i="14"/>
  <c r="H374" i="14"/>
  <c r="I374" i="14"/>
  <c r="H375" i="14"/>
  <c r="I375" i="14"/>
  <c r="H376" i="14"/>
  <c r="I376" i="14"/>
  <c r="H377" i="14"/>
  <c r="I377" i="14"/>
  <c r="H378" i="14"/>
  <c r="I378" i="14"/>
  <c r="H379" i="14"/>
  <c r="I379" i="14"/>
  <c r="H380" i="14"/>
  <c r="I380" i="14"/>
  <c r="H381" i="14"/>
  <c r="I381" i="14"/>
  <c r="H382" i="14"/>
  <c r="I382" i="14"/>
  <c r="H383" i="14"/>
  <c r="I383" i="14"/>
  <c r="H384" i="14"/>
  <c r="I384" i="14"/>
  <c r="H385" i="14"/>
  <c r="I385" i="14"/>
  <c r="H386" i="14"/>
  <c r="I386" i="14"/>
  <c r="H387" i="14"/>
  <c r="I387" i="14"/>
  <c r="H388" i="14"/>
  <c r="I388" i="14"/>
  <c r="H389" i="14"/>
  <c r="I389" i="14"/>
  <c r="H390" i="14"/>
  <c r="I390" i="14"/>
  <c r="H391" i="14"/>
  <c r="I391" i="14"/>
  <c r="H392" i="14"/>
  <c r="I392" i="14"/>
  <c r="H393" i="14"/>
  <c r="I393" i="14"/>
  <c r="H394" i="14"/>
  <c r="I394" i="14"/>
  <c r="H395" i="14"/>
  <c r="I395" i="14"/>
  <c r="H396" i="14"/>
  <c r="I396" i="14"/>
  <c r="H397" i="14"/>
  <c r="I397" i="14"/>
  <c r="H398" i="14"/>
  <c r="I398" i="14"/>
  <c r="H399" i="14"/>
  <c r="I399" i="14"/>
  <c r="H400" i="14"/>
  <c r="I400" i="14"/>
  <c r="H401" i="14"/>
  <c r="I401" i="14"/>
  <c r="H402" i="14"/>
  <c r="I402" i="14"/>
  <c r="H403" i="14"/>
  <c r="I403" i="14"/>
  <c r="H404" i="14"/>
  <c r="I404" i="14"/>
  <c r="H405" i="14"/>
  <c r="I405" i="14"/>
  <c r="H406" i="14"/>
  <c r="I406" i="14"/>
  <c r="H407" i="14"/>
  <c r="I407" i="14"/>
  <c r="H408" i="14"/>
  <c r="I408" i="14"/>
  <c r="H409" i="14"/>
  <c r="I409" i="14"/>
  <c r="H410" i="14"/>
  <c r="I410" i="14"/>
  <c r="H411" i="14"/>
  <c r="I411" i="14"/>
  <c r="H412" i="14"/>
  <c r="I412" i="14"/>
  <c r="H413" i="14"/>
  <c r="I413" i="14"/>
  <c r="H414" i="14"/>
  <c r="I414" i="14"/>
  <c r="H415" i="14"/>
  <c r="I415" i="14"/>
  <c r="H416" i="14"/>
  <c r="I416" i="14"/>
  <c r="H417" i="14"/>
  <c r="I417" i="14"/>
  <c r="H418" i="14"/>
  <c r="I418" i="14"/>
  <c r="H419" i="14"/>
  <c r="I419" i="14"/>
  <c r="H420" i="14"/>
  <c r="I420" i="14"/>
  <c r="H421" i="14"/>
  <c r="I421" i="14"/>
  <c r="H422" i="14"/>
  <c r="I422" i="14"/>
  <c r="H423" i="14"/>
  <c r="I423" i="14"/>
  <c r="H424" i="14"/>
  <c r="I424" i="14"/>
  <c r="H425" i="14"/>
  <c r="I425" i="14"/>
  <c r="H426" i="14"/>
  <c r="I426" i="14"/>
  <c r="H427" i="14"/>
  <c r="I427" i="14"/>
  <c r="H428" i="14"/>
  <c r="I428" i="14"/>
  <c r="H429" i="14"/>
  <c r="I429" i="14"/>
  <c r="H430" i="14"/>
  <c r="I430" i="14"/>
  <c r="H431" i="14"/>
  <c r="I431" i="14"/>
  <c r="H432" i="14"/>
  <c r="I432" i="14"/>
  <c r="H433" i="14"/>
  <c r="I433" i="14"/>
  <c r="H434" i="14"/>
  <c r="I434" i="14"/>
  <c r="H435" i="14"/>
  <c r="I435" i="14"/>
  <c r="H436" i="14"/>
  <c r="I436" i="14"/>
  <c r="H437" i="14"/>
  <c r="I437" i="14"/>
  <c r="H438" i="14"/>
  <c r="I438" i="14"/>
  <c r="H439" i="14"/>
  <c r="I439" i="14"/>
  <c r="H440" i="14"/>
  <c r="I440" i="14"/>
  <c r="H441" i="14"/>
  <c r="I441" i="14"/>
  <c r="H442" i="14"/>
  <c r="I442" i="14"/>
  <c r="H443" i="14"/>
  <c r="I443" i="14"/>
  <c r="H444" i="14"/>
  <c r="I444" i="14"/>
  <c r="H445" i="14"/>
  <c r="I445" i="14"/>
  <c r="H446" i="14"/>
  <c r="I446" i="14"/>
  <c r="H447" i="14"/>
  <c r="I447" i="14"/>
  <c r="H448" i="14"/>
  <c r="I448" i="14"/>
  <c r="H449" i="14"/>
  <c r="I449" i="14"/>
  <c r="H450" i="14"/>
  <c r="I450" i="14"/>
  <c r="H451" i="14"/>
  <c r="I451" i="14"/>
  <c r="H452" i="14"/>
  <c r="I452" i="14"/>
  <c r="H453" i="14"/>
  <c r="I453" i="14"/>
  <c r="H454" i="14"/>
  <c r="I454" i="14"/>
  <c r="H455" i="14"/>
  <c r="I455" i="14"/>
  <c r="H456" i="14"/>
  <c r="I456" i="14"/>
  <c r="H457" i="14"/>
  <c r="I457" i="14"/>
  <c r="H458" i="14"/>
  <c r="I458" i="14"/>
  <c r="H459" i="14"/>
  <c r="I459" i="14"/>
  <c r="H460" i="14"/>
  <c r="I460" i="14"/>
  <c r="H461" i="14"/>
  <c r="I461" i="14"/>
  <c r="H462" i="14"/>
  <c r="I462" i="14"/>
  <c r="H463" i="14"/>
  <c r="I463" i="14"/>
  <c r="H464" i="14"/>
  <c r="I464" i="14"/>
  <c r="H465" i="14"/>
  <c r="I465" i="14"/>
  <c r="H466" i="14"/>
  <c r="I466" i="14"/>
  <c r="H467" i="14"/>
  <c r="I467" i="14"/>
  <c r="H468" i="14"/>
  <c r="I468" i="14"/>
  <c r="H469" i="14"/>
  <c r="I469" i="14"/>
  <c r="H470" i="14"/>
  <c r="I470" i="14"/>
  <c r="H471" i="14"/>
  <c r="I471" i="14"/>
  <c r="H472" i="14"/>
  <c r="I472" i="14"/>
  <c r="H473" i="14"/>
  <c r="I473" i="14"/>
  <c r="H474" i="14"/>
  <c r="I474" i="14"/>
  <c r="H475" i="14"/>
  <c r="I475" i="14"/>
  <c r="H476" i="14"/>
  <c r="I476" i="14"/>
  <c r="H477" i="14"/>
  <c r="I477" i="14"/>
  <c r="H478" i="14"/>
  <c r="I478" i="14"/>
  <c r="H479" i="14"/>
  <c r="I479" i="14"/>
  <c r="H480" i="14"/>
  <c r="I480" i="14"/>
  <c r="H481" i="14"/>
  <c r="I481" i="14"/>
  <c r="H482" i="14"/>
  <c r="I482" i="14"/>
  <c r="H483" i="14"/>
  <c r="I483" i="14"/>
  <c r="H484" i="14"/>
  <c r="I484" i="14"/>
  <c r="H485" i="14"/>
  <c r="I485" i="14"/>
  <c r="H486" i="14"/>
  <c r="I486" i="14"/>
  <c r="H487" i="14"/>
  <c r="I487" i="14"/>
  <c r="H488" i="14"/>
  <c r="I488" i="14"/>
  <c r="H489" i="14"/>
  <c r="I489" i="14"/>
  <c r="H490" i="14"/>
  <c r="I490" i="14"/>
  <c r="H491" i="14"/>
  <c r="I491" i="14"/>
  <c r="H492" i="14"/>
  <c r="I492" i="14"/>
  <c r="H493" i="14"/>
  <c r="I493" i="14"/>
  <c r="H494" i="14"/>
  <c r="I494" i="14"/>
  <c r="H495" i="14"/>
  <c r="I495" i="14"/>
  <c r="H496" i="14"/>
  <c r="I496" i="14"/>
  <c r="H497" i="14"/>
  <c r="I497" i="14"/>
  <c r="H498" i="14"/>
  <c r="I498" i="14"/>
  <c r="H499" i="14"/>
  <c r="I499" i="14"/>
  <c r="H500" i="14"/>
  <c r="I500" i="14"/>
  <c r="H501" i="14"/>
  <c r="I501" i="14"/>
  <c r="H502" i="14"/>
  <c r="I502" i="14"/>
  <c r="H503" i="14"/>
  <c r="I503" i="14"/>
  <c r="H504" i="14"/>
  <c r="I504" i="14"/>
  <c r="H505" i="14"/>
  <c r="I505" i="14"/>
  <c r="H506" i="14"/>
  <c r="I506" i="14"/>
  <c r="H507" i="14"/>
  <c r="I507" i="14"/>
  <c r="H508" i="14"/>
  <c r="I508" i="14"/>
  <c r="H509" i="14"/>
  <c r="I509" i="14"/>
  <c r="H510" i="14"/>
  <c r="I510" i="14"/>
  <c r="H511" i="14"/>
  <c r="I511" i="14"/>
  <c r="H512" i="14"/>
  <c r="I512" i="14"/>
  <c r="H513" i="14"/>
  <c r="I513" i="14"/>
  <c r="H514" i="14"/>
  <c r="I514" i="14"/>
  <c r="H515" i="14"/>
  <c r="I515" i="14"/>
  <c r="H516" i="14"/>
  <c r="I516" i="14"/>
  <c r="H517" i="14"/>
  <c r="I517" i="14"/>
  <c r="H518" i="14"/>
  <c r="I518" i="14"/>
  <c r="H519" i="14"/>
  <c r="I519" i="14"/>
  <c r="H520" i="14"/>
  <c r="I520" i="14"/>
  <c r="H521" i="14"/>
  <c r="I521" i="14"/>
  <c r="H522" i="14"/>
  <c r="I522" i="14"/>
  <c r="H523" i="14"/>
  <c r="I523" i="14"/>
  <c r="H524" i="14"/>
  <c r="I524" i="14"/>
  <c r="H525" i="14"/>
  <c r="I525" i="14"/>
  <c r="H526" i="14"/>
  <c r="I526" i="14"/>
  <c r="H527" i="14"/>
  <c r="I527" i="14"/>
  <c r="H528" i="14"/>
  <c r="I528" i="14"/>
  <c r="H529" i="14"/>
  <c r="I529" i="14"/>
  <c r="H530" i="14"/>
  <c r="I530" i="14"/>
  <c r="H531" i="14"/>
  <c r="I531" i="14"/>
  <c r="H532" i="14"/>
  <c r="I532" i="14"/>
  <c r="H533" i="14"/>
  <c r="I533" i="14"/>
  <c r="H534" i="14"/>
  <c r="I534" i="14"/>
  <c r="H535" i="14"/>
  <c r="I535" i="14"/>
  <c r="H536" i="14"/>
  <c r="I536" i="14"/>
  <c r="H537" i="14"/>
  <c r="I537" i="14"/>
  <c r="H538" i="14"/>
  <c r="I538" i="14"/>
  <c r="H539" i="14"/>
  <c r="I539" i="14"/>
  <c r="H540" i="14"/>
  <c r="I540" i="14"/>
  <c r="H541" i="14"/>
  <c r="I541" i="14"/>
  <c r="H542" i="14"/>
  <c r="I542" i="14"/>
  <c r="H543" i="14"/>
  <c r="I543" i="14"/>
  <c r="H544" i="14"/>
  <c r="I544" i="14"/>
  <c r="H545" i="14"/>
  <c r="I545" i="14"/>
  <c r="H546" i="14"/>
  <c r="I546" i="14"/>
  <c r="H547" i="14"/>
  <c r="I547" i="14"/>
  <c r="H548" i="14"/>
  <c r="I548" i="14"/>
  <c r="H549" i="14"/>
  <c r="I549" i="14"/>
  <c r="H550" i="14"/>
  <c r="I550" i="14"/>
  <c r="H551" i="14"/>
  <c r="I551" i="14"/>
  <c r="H552" i="14"/>
  <c r="I552" i="14"/>
  <c r="H553" i="14"/>
  <c r="I553" i="14"/>
  <c r="H554" i="14"/>
  <c r="I554" i="14"/>
  <c r="H555" i="14"/>
  <c r="I555" i="14"/>
  <c r="H556" i="14"/>
  <c r="I556" i="14"/>
  <c r="H557" i="14"/>
  <c r="I557" i="14"/>
  <c r="H558" i="14"/>
  <c r="I558" i="14"/>
  <c r="H559" i="14"/>
  <c r="I559" i="14"/>
  <c r="H560" i="14"/>
  <c r="I560" i="14"/>
  <c r="H561" i="14"/>
  <c r="I561" i="14"/>
  <c r="H562" i="14"/>
  <c r="I562" i="14"/>
  <c r="H563" i="14"/>
  <c r="I563" i="14"/>
  <c r="H564" i="14"/>
  <c r="I564" i="14"/>
  <c r="H565" i="14"/>
  <c r="I565" i="14"/>
  <c r="H566" i="14"/>
  <c r="I566" i="14"/>
  <c r="H567" i="14"/>
  <c r="I567" i="14"/>
  <c r="H568" i="14"/>
  <c r="I568" i="14"/>
  <c r="H569" i="14"/>
  <c r="I569" i="14"/>
  <c r="H570" i="14"/>
  <c r="I570" i="14"/>
  <c r="H571" i="14"/>
  <c r="I571" i="14"/>
  <c r="H572" i="14"/>
  <c r="I572" i="14"/>
  <c r="H573" i="14"/>
  <c r="I573" i="14"/>
  <c r="H574" i="14"/>
  <c r="I574" i="14"/>
  <c r="H575" i="14"/>
  <c r="I575" i="14"/>
  <c r="H576" i="14"/>
  <c r="I576" i="14"/>
  <c r="H577" i="14"/>
  <c r="I577" i="14"/>
  <c r="H578" i="14"/>
  <c r="I578" i="14"/>
  <c r="H579" i="14"/>
  <c r="I579" i="14"/>
  <c r="H580" i="14"/>
  <c r="I580" i="14"/>
  <c r="H581" i="14"/>
  <c r="I581" i="14"/>
  <c r="H582" i="14"/>
  <c r="I582" i="14"/>
  <c r="H583" i="14"/>
  <c r="I583" i="14"/>
  <c r="H584" i="14"/>
  <c r="I584" i="14"/>
  <c r="H585" i="14"/>
  <c r="I585" i="14"/>
  <c r="H586" i="14"/>
  <c r="I586" i="14"/>
  <c r="H587" i="14"/>
  <c r="I587" i="14"/>
  <c r="H588" i="14"/>
  <c r="I588" i="14"/>
  <c r="H589" i="14"/>
  <c r="I589" i="14"/>
  <c r="H590" i="14"/>
  <c r="I590" i="14"/>
  <c r="H591" i="14"/>
  <c r="I591" i="14"/>
  <c r="H592" i="14"/>
  <c r="I592" i="14"/>
  <c r="H593" i="14"/>
  <c r="I593" i="14"/>
  <c r="H594" i="14"/>
  <c r="I594" i="14"/>
  <c r="H595" i="14"/>
  <c r="I595" i="14"/>
  <c r="H596" i="14"/>
  <c r="I596" i="14"/>
  <c r="H597" i="14"/>
  <c r="I597" i="14"/>
  <c r="H598" i="14"/>
  <c r="I598" i="14"/>
  <c r="H599" i="14"/>
  <c r="I599" i="14"/>
  <c r="H600" i="14"/>
  <c r="I600" i="14"/>
  <c r="H601" i="14"/>
  <c r="I601" i="14"/>
  <c r="H602" i="14"/>
  <c r="I602" i="14"/>
  <c r="H603" i="14"/>
  <c r="I603" i="14"/>
  <c r="H604" i="14"/>
  <c r="I604" i="14"/>
  <c r="H605" i="14"/>
  <c r="I605" i="14"/>
  <c r="H606" i="14"/>
  <c r="I606" i="14"/>
  <c r="H607" i="14"/>
  <c r="I607" i="14"/>
  <c r="H608" i="14"/>
  <c r="I608" i="14"/>
  <c r="H609" i="14"/>
  <c r="I609" i="14"/>
  <c r="H610" i="14"/>
  <c r="I610" i="14"/>
  <c r="H611" i="14"/>
  <c r="I611" i="14"/>
  <c r="H612" i="14"/>
  <c r="I612" i="14"/>
  <c r="H613" i="14"/>
  <c r="I613" i="14"/>
  <c r="H614" i="14"/>
  <c r="I614" i="14"/>
  <c r="H615" i="14"/>
  <c r="I615" i="14"/>
  <c r="H616" i="14"/>
  <c r="I616" i="14"/>
  <c r="H617" i="14"/>
  <c r="I617" i="14"/>
  <c r="H618" i="14"/>
  <c r="I618" i="14"/>
  <c r="H619" i="14"/>
  <c r="I619" i="14"/>
  <c r="H620" i="14"/>
  <c r="I620" i="14"/>
  <c r="D18" i="8"/>
  <c r="N228" i="9" l="1"/>
  <c r="G218" i="13"/>
  <c r="N224" i="9"/>
  <c r="O224" i="9" s="1" a="1"/>
  <c r="O224" i="9" s="1"/>
  <c r="G214" i="13"/>
  <c r="N180" i="9"/>
  <c r="O180" i="9" s="1" a="1"/>
  <c r="O180" i="9" s="1"/>
  <c r="G170" i="13"/>
  <c r="D390" i="15"/>
  <c r="F390" i="13"/>
  <c r="D298" i="15"/>
  <c r="F298" i="13"/>
  <c r="C400" i="15"/>
  <c r="E400" i="13"/>
  <c r="C250" i="15"/>
  <c r="E250" i="13"/>
  <c r="E288" i="13"/>
  <c r="B602" i="15"/>
  <c r="C602" i="13"/>
  <c r="B582" i="15"/>
  <c r="C582" i="13"/>
  <c r="B468" i="15"/>
  <c r="C468" i="13"/>
  <c r="B364" i="15"/>
  <c r="C364" i="13"/>
  <c r="B214" i="15"/>
  <c r="C214" i="13"/>
  <c r="B176" i="15"/>
  <c r="C176" i="13"/>
  <c r="C584" i="13"/>
  <c r="C404" i="13"/>
  <c r="C198" i="13"/>
  <c r="C110" i="13"/>
  <c r="C570" i="13"/>
  <c r="C216" i="13"/>
  <c r="G142" i="13"/>
  <c r="C588" i="13"/>
  <c r="C578" i="13"/>
  <c r="C556" i="13"/>
  <c r="C186" i="13"/>
  <c r="C332" i="13"/>
  <c r="C308" i="13"/>
  <c r="E582" i="13"/>
  <c r="D548" i="15"/>
  <c r="F548" i="13"/>
  <c r="D310" i="15"/>
  <c r="F310" i="13"/>
  <c r="D242" i="15"/>
  <c r="F242" i="13"/>
  <c r="F234" i="13"/>
  <c r="B590" i="15"/>
  <c r="C590" i="13"/>
  <c r="B352" i="15"/>
  <c r="C352" i="13"/>
  <c r="B210" i="15"/>
  <c r="C210" i="13"/>
  <c r="B206" i="15"/>
  <c r="C206" i="13"/>
  <c r="B134" i="15"/>
  <c r="C134" i="13"/>
  <c r="C148" i="13"/>
  <c r="C130" i="13"/>
  <c r="C528" i="13"/>
  <c r="C174" i="13"/>
  <c r="C585" i="13"/>
  <c r="C541" i="13"/>
  <c r="C525" i="13"/>
  <c r="C481" i="13"/>
  <c r="C463" i="13"/>
  <c r="G411" i="13"/>
  <c r="F337" i="13"/>
  <c r="C297" i="13"/>
  <c r="C277" i="13"/>
  <c r="C267" i="13"/>
  <c r="C255" i="13"/>
  <c r="C249" i="13"/>
  <c r="E193" i="13"/>
  <c r="C133" i="13"/>
  <c r="E117" i="13"/>
  <c r="C589" i="13"/>
  <c r="C567" i="13"/>
  <c r="C561" i="13"/>
  <c r="C547" i="13"/>
  <c r="F529" i="13"/>
  <c r="C519" i="13"/>
  <c r="C423" i="13"/>
  <c r="C417" i="13"/>
  <c r="C347" i="13"/>
  <c r="C337" i="13"/>
  <c r="C315" i="13"/>
  <c r="C305" i="13"/>
  <c r="C301" i="13"/>
  <c r="G291" i="13"/>
  <c r="C193" i="13"/>
  <c r="F99" i="13"/>
  <c r="C35" i="13"/>
  <c r="E23" i="13"/>
  <c r="C10" i="13"/>
  <c r="F103" i="13"/>
  <c r="F13" i="13"/>
  <c r="F81" i="13"/>
  <c r="G409" i="13"/>
  <c r="G357" i="13"/>
  <c r="G315" i="13"/>
  <c r="N368" i="9"/>
  <c r="O368" i="9" s="1" a="1"/>
  <c r="O368" i="9" s="1"/>
  <c r="G358" i="13"/>
  <c r="N328" i="9"/>
  <c r="O328" i="9" s="1" a="1"/>
  <c r="O328" i="9" s="1"/>
  <c r="G318" i="13"/>
  <c r="N324" i="9"/>
  <c r="O324" i="9" s="1" a="1"/>
  <c r="O324" i="9" s="1"/>
  <c r="G314" i="13"/>
  <c r="N306" i="9"/>
  <c r="O306" i="9" s="1" a="1"/>
  <c r="O306" i="9" s="1"/>
  <c r="G296" i="13"/>
  <c r="N304" i="9"/>
  <c r="O304" i="9" s="1" a="1"/>
  <c r="O304" i="9" s="1"/>
  <c r="G294" i="13"/>
  <c r="N280" i="9"/>
  <c r="O280" i="9" s="1" a="1"/>
  <c r="O280" i="9" s="1"/>
  <c r="G270" i="13"/>
  <c r="N240" i="9"/>
  <c r="O240" i="9" s="1" a="1"/>
  <c r="O240" i="9" s="1"/>
  <c r="G230" i="13"/>
  <c r="N236" i="9"/>
  <c r="O236" i="9" s="1" a="1"/>
  <c r="O236" i="9" s="1"/>
  <c r="G226" i="13"/>
  <c r="N216" i="9"/>
  <c r="O216" i="9" s="1" a="1"/>
  <c r="O216" i="9" s="1"/>
  <c r="G206" i="13"/>
  <c r="N196" i="9"/>
  <c r="O196" i="9" s="1" a="1"/>
  <c r="O196" i="9" s="1"/>
  <c r="G186" i="13"/>
  <c r="G325" i="13"/>
  <c r="D586" i="15"/>
  <c r="F586" i="13"/>
  <c r="D532" i="15"/>
  <c r="F532" i="13"/>
  <c r="D526" i="15"/>
  <c r="F526" i="13"/>
  <c r="D492" i="15"/>
  <c r="F492" i="13"/>
  <c r="D432" i="15"/>
  <c r="F432" i="13"/>
  <c r="D428" i="15"/>
  <c r="F428" i="13"/>
  <c r="D366" i="15"/>
  <c r="F366" i="13"/>
  <c r="D354" i="15"/>
  <c r="F354" i="13"/>
  <c r="D346" i="15"/>
  <c r="F346" i="13"/>
  <c r="D328" i="15"/>
  <c r="F328" i="13"/>
  <c r="D246" i="15"/>
  <c r="F246" i="13"/>
  <c r="D210" i="15"/>
  <c r="F210" i="13"/>
  <c r="D162" i="15"/>
  <c r="F162" i="13"/>
  <c r="F508" i="13"/>
  <c r="F424" i="13"/>
  <c r="G246" i="13"/>
  <c r="C554" i="15"/>
  <c r="E554" i="13"/>
  <c r="C464" i="15"/>
  <c r="E464" i="13"/>
  <c r="C452" i="15"/>
  <c r="E452" i="13"/>
  <c r="C146" i="15"/>
  <c r="E146" i="13"/>
  <c r="C114" i="15"/>
  <c r="E114" i="13"/>
  <c r="G503" i="13"/>
  <c r="F297" i="13"/>
  <c r="G266" i="13"/>
  <c r="G158" i="13"/>
  <c r="B606" i="15"/>
  <c r="C606" i="13"/>
  <c r="B598" i="15"/>
  <c r="C598" i="13"/>
  <c r="B594" i="15"/>
  <c r="C594" i="13"/>
  <c r="B592" i="15"/>
  <c r="C592" i="13"/>
  <c r="B586" i="15"/>
  <c r="C586" i="13"/>
  <c r="B580" i="15"/>
  <c r="C580" i="13"/>
  <c r="B574" i="15"/>
  <c r="C574" i="13"/>
  <c r="B568" i="15"/>
  <c r="C568" i="13"/>
  <c r="B532" i="15"/>
  <c r="C532" i="13"/>
  <c r="B520" i="15"/>
  <c r="C520" i="13"/>
  <c r="B500" i="15"/>
  <c r="C500" i="13"/>
  <c r="B476" i="15"/>
  <c r="C476" i="13"/>
  <c r="B448" i="15"/>
  <c r="C448" i="13"/>
  <c r="B440" i="15"/>
  <c r="C440" i="13"/>
  <c r="B432" i="15"/>
  <c r="C432" i="13"/>
  <c r="B424" i="15"/>
  <c r="C424" i="13"/>
  <c r="B408" i="15"/>
  <c r="C408" i="13"/>
  <c r="B392" i="15"/>
  <c r="C392" i="13"/>
  <c r="B380" i="15"/>
  <c r="C380" i="13"/>
  <c r="B376" i="15"/>
  <c r="C376" i="13"/>
  <c r="B368" i="15"/>
  <c r="C368" i="13"/>
  <c r="B366" i="15"/>
  <c r="C366" i="13"/>
  <c r="B360" i="15"/>
  <c r="C360" i="13"/>
  <c r="B344" i="15"/>
  <c r="C344" i="13"/>
  <c r="B328" i="15"/>
  <c r="C328" i="13"/>
  <c r="B326" i="15"/>
  <c r="C326" i="13"/>
  <c r="B324" i="15"/>
  <c r="C324" i="13"/>
  <c r="B320" i="15"/>
  <c r="C320" i="13"/>
  <c r="B316" i="15"/>
  <c r="C316" i="13"/>
  <c r="B296" i="15"/>
  <c r="C296" i="13"/>
  <c r="B292" i="15"/>
  <c r="C292" i="13"/>
  <c r="B266" i="15"/>
  <c r="C266" i="13"/>
  <c r="B234" i="15"/>
  <c r="C234" i="13"/>
  <c r="B232" i="15"/>
  <c r="C232" i="13"/>
  <c r="B228" i="15"/>
  <c r="C228" i="13"/>
  <c r="B224" i="15"/>
  <c r="C224" i="13"/>
  <c r="B220" i="15"/>
  <c r="C220" i="13"/>
  <c r="B218" i="15"/>
  <c r="C218" i="13"/>
  <c r="B212" i="15"/>
  <c r="C212" i="13"/>
  <c r="B208" i="15"/>
  <c r="C208" i="13"/>
  <c r="B204" i="15"/>
  <c r="C204" i="13"/>
  <c r="B202" i="15"/>
  <c r="C202" i="13"/>
  <c r="B196" i="15"/>
  <c r="C196" i="13"/>
  <c r="B192" i="15"/>
  <c r="C192" i="13"/>
  <c r="B184" i="15"/>
  <c r="C184" i="13"/>
  <c r="B182" i="15"/>
  <c r="C182" i="13"/>
  <c r="B178" i="15"/>
  <c r="C178" i="13"/>
  <c r="B170" i="15"/>
  <c r="C170" i="13"/>
  <c r="B160" i="15"/>
  <c r="C160" i="13"/>
  <c r="B126" i="15"/>
  <c r="C126" i="13"/>
  <c r="E606" i="13"/>
  <c r="F587" i="13"/>
  <c r="C472" i="13"/>
  <c r="C462" i="13"/>
  <c r="C428" i="13"/>
  <c r="F266" i="13"/>
  <c r="G256" i="13"/>
  <c r="F207" i="13"/>
  <c r="C158" i="13"/>
  <c r="G152" i="13"/>
  <c r="E124" i="13"/>
  <c r="G499" i="13"/>
  <c r="N526" i="9"/>
  <c r="O526" i="9" s="1" a="1"/>
  <c r="O526" i="9" s="1"/>
  <c r="G516" i="13"/>
  <c r="N402" i="9"/>
  <c r="O402" i="9" s="1" a="1"/>
  <c r="O402" i="9" s="1"/>
  <c r="G392" i="13"/>
  <c r="N298" i="9"/>
  <c r="O298" i="9" s="1" a="1"/>
  <c r="O298" i="9" s="1"/>
  <c r="G288" i="13"/>
  <c r="N272" i="9"/>
  <c r="O272" i="9" s="1" a="1"/>
  <c r="O272" i="9" s="1"/>
  <c r="G262" i="13"/>
  <c r="N268" i="9"/>
  <c r="O268" i="9" s="1" a="1"/>
  <c r="O268" i="9" s="1"/>
  <c r="G258" i="13"/>
  <c r="N260" i="9"/>
  <c r="G250" i="13"/>
  <c r="N244" i="9"/>
  <c r="G234" i="13"/>
  <c r="N232" i="9"/>
  <c r="O232" i="9" s="1" a="1"/>
  <c r="O232" i="9" s="1"/>
  <c r="G222" i="13"/>
  <c r="N202" i="9"/>
  <c r="O202" i="9" s="1" a="1"/>
  <c r="O202" i="9" s="1"/>
  <c r="G192" i="13"/>
  <c r="N174" i="9"/>
  <c r="O174" i="9" s="1" a="1"/>
  <c r="O174" i="9" s="1"/>
  <c r="G164" i="13"/>
  <c r="N172" i="9"/>
  <c r="O172" i="9" s="1" a="1"/>
  <c r="O172" i="9" s="1"/>
  <c r="G162" i="13"/>
  <c r="N160" i="9"/>
  <c r="O160" i="9" s="1" a="1"/>
  <c r="O160" i="9" s="1"/>
  <c r="G150" i="13"/>
  <c r="N156" i="9"/>
  <c r="O156" i="9" s="1" a="1"/>
  <c r="O156" i="9" s="1"/>
  <c r="G146" i="13"/>
  <c r="N138" i="9"/>
  <c r="O138" i="9" s="1" a="1"/>
  <c r="O138" i="9" s="1"/>
  <c r="G128" i="13"/>
  <c r="G116" i="13"/>
  <c r="D500" i="15"/>
  <c r="F500" i="13"/>
  <c r="D470" i="15"/>
  <c r="F470" i="13"/>
  <c r="D462" i="15"/>
  <c r="F462" i="13"/>
  <c r="D458" i="15"/>
  <c r="F458" i="13"/>
  <c r="D454" i="15"/>
  <c r="F454" i="13"/>
  <c r="D386" i="15"/>
  <c r="F386" i="13"/>
  <c r="D378" i="15"/>
  <c r="F378" i="13"/>
  <c r="D338" i="15"/>
  <c r="F338" i="13"/>
  <c r="D320" i="15"/>
  <c r="F320" i="13"/>
  <c r="D270" i="15"/>
  <c r="F270" i="13"/>
  <c r="D262" i="15"/>
  <c r="F262" i="13"/>
  <c r="D258" i="15"/>
  <c r="F258" i="13"/>
  <c r="D226" i="15"/>
  <c r="F226" i="13"/>
  <c r="D218" i="15"/>
  <c r="F218" i="13"/>
  <c r="G395" i="13"/>
  <c r="C598" i="15"/>
  <c r="E598" i="13"/>
  <c r="C546" i="15"/>
  <c r="E546" i="13"/>
  <c r="C466" i="15"/>
  <c r="E466" i="13"/>
  <c r="C426" i="15"/>
  <c r="E426" i="13"/>
  <c r="C326" i="15"/>
  <c r="E326" i="13"/>
  <c r="C322" i="15"/>
  <c r="E322" i="13"/>
  <c r="C240" i="15"/>
  <c r="E240" i="13"/>
  <c r="C224" i="15"/>
  <c r="E224" i="13"/>
  <c r="B190" i="15"/>
  <c r="C190" i="13"/>
  <c r="B188" i="15"/>
  <c r="C188" i="13"/>
  <c r="B172" i="15"/>
  <c r="C172" i="13"/>
  <c r="B166" i="15"/>
  <c r="C166" i="13"/>
  <c r="B164" i="15"/>
  <c r="C164" i="13"/>
  <c r="B162" i="15"/>
  <c r="C162" i="13"/>
  <c r="B156" i="15"/>
  <c r="C156" i="13"/>
  <c r="B154" i="15"/>
  <c r="C154" i="13"/>
  <c r="B152" i="15"/>
  <c r="C152" i="13"/>
  <c r="B150" i="15"/>
  <c r="C150" i="13"/>
  <c r="B146" i="15"/>
  <c r="C146" i="13"/>
  <c r="B144" i="15"/>
  <c r="C144" i="13"/>
  <c r="B142" i="15"/>
  <c r="C142" i="13"/>
  <c r="B140" i="15"/>
  <c r="C140" i="13"/>
  <c r="B138" i="15"/>
  <c r="C138" i="13"/>
  <c r="B122" i="15"/>
  <c r="C122" i="13"/>
  <c r="B118" i="15"/>
  <c r="C118" i="13"/>
  <c r="B114" i="15"/>
  <c r="C114" i="13"/>
  <c r="G595" i="13"/>
  <c r="G520" i="13"/>
  <c r="G515" i="13"/>
  <c r="G507" i="13"/>
  <c r="C492" i="13"/>
  <c r="G476" i="13"/>
  <c r="G457" i="13"/>
  <c r="E418" i="13"/>
  <c r="G407" i="13"/>
  <c r="G359" i="13"/>
  <c r="C356" i="13"/>
  <c r="C300" i="13"/>
  <c r="F250" i="13"/>
  <c r="C200" i="13"/>
  <c r="E192" i="13"/>
  <c r="N581" i="9"/>
  <c r="O581" i="9" s="1" a="1"/>
  <c r="O581" i="9" s="1"/>
  <c r="G571" i="13"/>
  <c r="N559" i="9"/>
  <c r="O559" i="9" s="1" a="1"/>
  <c r="O559" i="9" s="1"/>
  <c r="G549" i="13"/>
  <c r="N515" i="9"/>
  <c r="O515" i="9" s="1" a="1"/>
  <c r="O515" i="9" s="1"/>
  <c r="G505" i="13"/>
  <c r="N491" i="9"/>
  <c r="O491" i="9" s="1" a="1"/>
  <c r="O491" i="9" s="1"/>
  <c r="G481" i="13"/>
  <c r="N469" i="9"/>
  <c r="O469" i="9" s="1" a="1"/>
  <c r="O469" i="9" s="1"/>
  <c r="G459" i="13"/>
  <c r="N453" i="9"/>
  <c r="O453" i="9" s="1" a="1"/>
  <c r="O453" i="9" s="1"/>
  <c r="G443" i="13"/>
  <c r="N413" i="9"/>
  <c r="O413" i="9" s="1" a="1"/>
  <c r="O413" i="9" s="1"/>
  <c r="G403" i="13"/>
  <c r="N409" i="9"/>
  <c r="O409" i="9" s="1" a="1"/>
  <c r="O409" i="9" s="1"/>
  <c r="G399" i="13"/>
  <c r="N407" i="9"/>
  <c r="O407" i="9" s="1" a="1"/>
  <c r="O407" i="9" s="1"/>
  <c r="G397" i="13"/>
  <c r="N403" i="9"/>
  <c r="O403" i="9" s="1" a="1"/>
  <c r="O403" i="9" s="1"/>
  <c r="G393" i="13"/>
  <c r="N399" i="9"/>
  <c r="O399" i="9" s="1" a="1"/>
  <c r="O399" i="9" s="1"/>
  <c r="G389" i="13"/>
  <c r="N393" i="9"/>
  <c r="O393" i="9" s="1" a="1"/>
  <c r="O393" i="9" s="1"/>
  <c r="G383" i="13"/>
  <c r="N373" i="9"/>
  <c r="O373" i="9" s="1" a="1"/>
  <c r="O373" i="9" s="1"/>
  <c r="G363" i="13"/>
  <c r="N365" i="9"/>
  <c r="O365" i="9" s="1" a="1"/>
  <c r="O365" i="9" s="1"/>
  <c r="G355" i="13"/>
  <c r="N341" i="9"/>
  <c r="O341" i="9" s="1" a="1"/>
  <c r="O341" i="9" s="1"/>
  <c r="G331" i="13"/>
  <c r="N337" i="9"/>
  <c r="O337" i="9" s="1" a="1"/>
  <c r="O337" i="9" s="1"/>
  <c r="G327" i="13"/>
  <c r="N291" i="9"/>
  <c r="O291" i="9" s="1" a="1"/>
  <c r="O291" i="9" s="1"/>
  <c r="G281" i="13"/>
  <c r="N279" i="9"/>
  <c r="O279" i="9" s="1" a="1"/>
  <c r="O279" i="9" s="1"/>
  <c r="G269" i="13"/>
  <c r="N277" i="9"/>
  <c r="O277" i="9" s="1" a="1"/>
  <c r="O277" i="9" s="1"/>
  <c r="G267" i="13"/>
  <c r="N267" i="9"/>
  <c r="O267" i="9" s="1" a="1"/>
  <c r="O267" i="9" s="1"/>
  <c r="G257" i="13"/>
  <c r="N247" i="9"/>
  <c r="O247" i="9" s="1" a="1"/>
  <c r="O247" i="9" s="1"/>
  <c r="G237" i="13"/>
  <c r="N225" i="9"/>
  <c r="O225" i="9" s="1" a="1"/>
  <c r="O225" i="9" s="1"/>
  <c r="G215" i="13"/>
  <c r="N215" i="9"/>
  <c r="O215" i="9" s="1" a="1"/>
  <c r="O215" i="9" s="1"/>
  <c r="G205" i="13"/>
  <c r="G599" i="13"/>
  <c r="G341" i="13"/>
  <c r="G278" i="13"/>
  <c r="G274" i="13"/>
  <c r="G244" i="13"/>
  <c r="D579" i="15"/>
  <c r="F579" i="13"/>
  <c r="D521" i="15"/>
  <c r="F521" i="13"/>
  <c r="D501" i="15"/>
  <c r="F501" i="13"/>
  <c r="D489" i="15"/>
  <c r="F489" i="13"/>
  <c r="D429" i="15"/>
  <c r="F429" i="13"/>
  <c r="D421" i="15"/>
  <c r="F421" i="13"/>
  <c r="D393" i="15"/>
  <c r="F393" i="13"/>
  <c r="D369" i="15"/>
  <c r="F369" i="13"/>
  <c r="D215" i="15"/>
  <c r="F215" i="13"/>
  <c r="D197" i="15"/>
  <c r="F197" i="13"/>
  <c r="D195" i="15"/>
  <c r="F195" i="13"/>
  <c r="D181" i="15"/>
  <c r="F181" i="13"/>
  <c r="D177" i="15"/>
  <c r="F177" i="13"/>
  <c r="D169" i="15"/>
  <c r="F169" i="13"/>
  <c r="D153" i="15"/>
  <c r="F153" i="13"/>
  <c r="D131" i="15"/>
  <c r="F131" i="13"/>
  <c r="D115" i="15"/>
  <c r="F115" i="13"/>
  <c r="D111" i="15"/>
  <c r="F111" i="13"/>
  <c r="D107" i="15"/>
  <c r="F107" i="13"/>
  <c r="F594" i="13"/>
  <c r="G575" i="13"/>
  <c r="G563" i="13"/>
  <c r="F554" i="13"/>
  <c r="F524" i="13"/>
  <c r="F514" i="13"/>
  <c r="F282" i="13"/>
  <c r="F278" i="13"/>
  <c r="G264" i="13"/>
  <c r="G254" i="13"/>
  <c r="F235" i="13"/>
  <c r="G178" i="13"/>
  <c r="G123" i="13"/>
  <c r="G387" i="13"/>
  <c r="F141" i="13"/>
  <c r="F603" i="13"/>
  <c r="F585" i="13"/>
  <c r="F449" i="13"/>
  <c r="F444" i="13"/>
  <c r="G371" i="13"/>
  <c r="G285" i="13"/>
  <c r="G238" i="13"/>
  <c r="G126" i="13"/>
  <c r="G577" i="13"/>
  <c r="E474" i="13"/>
  <c r="C444" i="13"/>
  <c r="F405" i="13"/>
  <c r="F281" i="13"/>
  <c r="G272" i="13"/>
  <c r="E248" i="13"/>
  <c r="G242" i="13"/>
  <c r="C194" i="13"/>
  <c r="E401" i="13"/>
  <c r="E277" i="13"/>
  <c r="E175" i="13"/>
  <c r="E125" i="13"/>
  <c r="E181" i="13"/>
  <c r="E143" i="13"/>
  <c r="E313" i="13"/>
  <c r="E273" i="13"/>
  <c r="E243" i="13"/>
  <c r="G66" i="13"/>
  <c r="G44" i="13"/>
  <c r="G94" i="13"/>
  <c r="G70" i="13"/>
  <c r="G60" i="13"/>
  <c r="G9" i="13"/>
  <c r="G38" i="13"/>
  <c r="F9" i="13"/>
  <c r="G92" i="13"/>
  <c r="G32" i="13"/>
  <c r="G42" i="13"/>
  <c r="G91" i="13"/>
  <c r="G80" i="13"/>
  <c r="G68" i="13"/>
  <c r="F57" i="13"/>
  <c r="G46" i="13"/>
  <c r="C36" i="13"/>
  <c r="E57" i="13"/>
  <c r="G64" i="13"/>
  <c r="E91" i="13"/>
  <c r="G72" i="13"/>
  <c r="G62" i="13"/>
  <c r="G40" i="13"/>
  <c r="G12" i="13"/>
  <c r="G8" i="13"/>
  <c r="G20" i="13"/>
  <c r="G24" i="13"/>
  <c r="G14" i="13"/>
  <c r="G28" i="13"/>
  <c r="G18" i="13"/>
  <c r="G26" i="13"/>
  <c r="G16" i="13"/>
  <c r="C16" i="13"/>
  <c r="C106" i="13"/>
  <c r="F29" i="13"/>
  <c r="E15" i="13"/>
  <c r="E41" i="13"/>
  <c r="F25" i="13"/>
  <c r="F77" i="13"/>
  <c r="F70" i="13"/>
  <c r="F21" i="13"/>
  <c r="F106" i="13"/>
  <c r="E106" i="13"/>
  <c r="C94" i="13"/>
  <c r="C26" i="13"/>
  <c r="C66" i="13"/>
  <c r="F45" i="13"/>
  <c r="F73" i="13"/>
  <c r="F65" i="13"/>
  <c r="F37" i="13"/>
  <c r="C54" i="13"/>
  <c r="C71" i="13"/>
  <c r="C60" i="13"/>
  <c r="E81" i="13"/>
  <c r="E37" i="13"/>
  <c r="C101" i="13"/>
  <c r="F66" i="13"/>
  <c r="E30" i="13"/>
  <c r="F90" i="13"/>
  <c r="E83" i="13"/>
  <c r="E90" i="13"/>
  <c r="E33" i="13"/>
  <c r="F78" i="13"/>
  <c r="E98" i="13"/>
  <c r="E49" i="13"/>
  <c r="E42" i="13"/>
  <c r="E38" i="13"/>
  <c r="E97" i="13"/>
  <c r="E67" i="13"/>
  <c r="E31" i="13"/>
  <c r="C38" i="13"/>
  <c r="C22" i="13"/>
  <c r="C32" i="13"/>
  <c r="C88" i="13"/>
  <c r="C50" i="13"/>
  <c r="C96" i="13"/>
  <c r="C84" i="13"/>
  <c r="C18" i="13"/>
  <c r="C74" i="13"/>
  <c r="C62" i="13"/>
  <c r="C80" i="13"/>
  <c r="C46" i="13"/>
  <c r="C34" i="13"/>
  <c r="C98" i="13"/>
  <c r="C90" i="13"/>
  <c r="C104" i="13"/>
  <c r="G83" i="13"/>
  <c r="C70" i="13"/>
  <c r="C58" i="13"/>
  <c r="C48" i="13"/>
  <c r="C42" i="13"/>
  <c r="C30" i="13"/>
  <c r="C14" i="13"/>
  <c r="G198" i="13"/>
  <c r="G194" i="13"/>
  <c r="G147" i="13"/>
  <c r="G143" i="13"/>
  <c r="G100" i="13"/>
  <c r="G190" i="13"/>
  <c r="G155" i="13"/>
  <c r="G112" i="13"/>
  <c r="G199" i="13"/>
  <c r="G107" i="13"/>
  <c r="G79" i="13"/>
  <c r="G202" i="13"/>
  <c r="G182" i="13"/>
  <c r="G174" i="13"/>
  <c r="G148" i="13"/>
  <c r="G118" i="13"/>
  <c r="G19" i="13"/>
  <c r="G15" i="13"/>
  <c r="G210" i="13"/>
  <c r="G200" i="13"/>
  <c r="G166" i="13"/>
  <c r="G156" i="13"/>
  <c r="G154" i="13"/>
  <c r="G102" i="13"/>
  <c r="G31" i="13"/>
  <c r="G27" i="13"/>
  <c r="G562" i="13"/>
  <c r="E557" i="13"/>
  <c r="G546" i="13"/>
  <c r="N583" i="9"/>
  <c r="O583" i="9" s="1" a="1"/>
  <c r="O583" i="9" s="1"/>
  <c r="G573" i="13"/>
  <c r="N579" i="9"/>
  <c r="O579" i="9" s="1" a="1"/>
  <c r="O579" i="9" s="1"/>
  <c r="G569" i="13"/>
  <c r="N571" i="9"/>
  <c r="O571" i="9" s="1" a="1"/>
  <c r="O571" i="9" s="1"/>
  <c r="G561" i="13"/>
  <c r="N567" i="9"/>
  <c r="O567" i="9" s="1" a="1"/>
  <c r="O567" i="9" s="1"/>
  <c r="G557" i="13"/>
  <c r="N563" i="9"/>
  <c r="O563" i="9" s="1" a="1"/>
  <c r="O563" i="9" s="1"/>
  <c r="G553" i="13"/>
  <c r="N495" i="9"/>
  <c r="O495" i="9" s="1" a="1"/>
  <c r="O495" i="9" s="1"/>
  <c r="G485" i="13"/>
  <c r="N487" i="9"/>
  <c r="O487" i="9" s="1" a="1"/>
  <c r="O487" i="9" s="1"/>
  <c r="G477" i="13"/>
  <c r="N483" i="9"/>
  <c r="O483" i="9" s="1" a="1"/>
  <c r="O483" i="9" s="1"/>
  <c r="G473" i="13"/>
  <c r="N459" i="9"/>
  <c r="O459" i="9" s="1" a="1"/>
  <c r="O459" i="9" s="1"/>
  <c r="G449" i="13"/>
  <c r="N427" i="9"/>
  <c r="O427" i="9" s="1" a="1"/>
  <c r="O427" i="9" s="1"/>
  <c r="G417" i="13"/>
  <c r="N415" i="9"/>
  <c r="O415" i="9" s="1" a="1"/>
  <c r="O415" i="9" s="1"/>
  <c r="G405" i="13"/>
  <c r="N411" i="9"/>
  <c r="O411" i="9" s="1" a="1"/>
  <c r="O411" i="9" s="1"/>
  <c r="G401" i="13"/>
  <c r="C396" i="15"/>
  <c r="E396" i="13"/>
  <c r="N383" i="9"/>
  <c r="O383" i="9" s="1" a="1"/>
  <c r="O383" i="9" s="1"/>
  <c r="G373" i="13"/>
  <c r="N355" i="9"/>
  <c r="O355" i="9" s="1" a="1"/>
  <c r="O355" i="9" s="1"/>
  <c r="G345" i="13"/>
  <c r="N347" i="9"/>
  <c r="O347" i="9" s="1" a="1"/>
  <c r="O347" i="9" s="1"/>
  <c r="G337" i="13"/>
  <c r="N339" i="9"/>
  <c r="O339" i="9" s="1" a="1"/>
  <c r="O339" i="9" s="1"/>
  <c r="G329" i="13"/>
  <c r="N331" i="9"/>
  <c r="O331" i="9" s="1" a="1"/>
  <c r="O331" i="9" s="1"/>
  <c r="G321" i="13"/>
  <c r="N327" i="9"/>
  <c r="O327" i="9" s="1" a="1"/>
  <c r="O327" i="9" s="1"/>
  <c r="G317" i="13"/>
  <c r="N319" i="9"/>
  <c r="O319" i="9" s="1" a="1"/>
  <c r="O319" i="9" s="1"/>
  <c r="G309" i="13"/>
  <c r="N315" i="9"/>
  <c r="O315" i="9" s="1" a="1"/>
  <c r="O315" i="9" s="1"/>
  <c r="G305" i="13"/>
  <c r="C304" i="15"/>
  <c r="E304" i="13"/>
  <c r="N311" i="9"/>
  <c r="O311" i="9" s="1" a="1"/>
  <c r="O311" i="9" s="1"/>
  <c r="G301" i="13"/>
  <c r="C296" i="15"/>
  <c r="E296" i="13"/>
  <c r="C284" i="15"/>
  <c r="E284" i="13"/>
  <c r="N283" i="9"/>
  <c r="O283" i="9" s="1" a="1"/>
  <c r="O283" i="9" s="1"/>
  <c r="G273" i="13"/>
  <c r="N275" i="9"/>
  <c r="O275" i="9" s="1" a="1"/>
  <c r="O275" i="9" s="1"/>
  <c r="G265" i="13"/>
  <c r="N263" i="9"/>
  <c r="O263" i="9" s="1" a="1"/>
  <c r="O263" i="9" s="1"/>
  <c r="G253" i="13"/>
  <c r="N255" i="9"/>
  <c r="O255" i="9" s="1" a="1"/>
  <c r="O255" i="9" s="1"/>
  <c r="G245" i="13"/>
  <c r="C232" i="15"/>
  <c r="E232" i="13"/>
  <c r="C216" i="15"/>
  <c r="E216" i="13"/>
  <c r="G586" i="13"/>
  <c r="F604" i="13"/>
  <c r="G582" i="13"/>
  <c r="G550" i="13"/>
  <c r="G542" i="13"/>
  <c r="G530" i="13"/>
  <c r="N591" i="9"/>
  <c r="O591" i="9" s="1" a="1"/>
  <c r="O591" i="9" s="1"/>
  <c r="G581" i="13"/>
  <c r="O543" i="9" a="1"/>
  <c r="O543" i="9" s="1"/>
  <c r="N539" i="9"/>
  <c r="O539" i="9" s="1" a="1"/>
  <c r="O539" i="9" s="1"/>
  <c r="G529" i="13"/>
  <c r="N531" i="9"/>
  <c r="O531" i="9" s="1" a="1"/>
  <c r="O531" i="9" s="1"/>
  <c r="G521" i="13"/>
  <c r="C500" i="15"/>
  <c r="E500" i="13"/>
  <c r="N503" i="9"/>
  <c r="O503" i="9" s="1" a="1"/>
  <c r="O503" i="9" s="1"/>
  <c r="G493" i="13"/>
  <c r="C476" i="15"/>
  <c r="E476" i="13"/>
  <c r="N479" i="9"/>
  <c r="O479" i="9" s="1" a="1"/>
  <c r="O479" i="9" s="1"/>
  <c r="G469" i="13"/>
  <c r="N475" i="9"/>
  <c r="O475" i="9" s="1" a="1"/>
  <c r="O475" i="9" s="1"/>
  <c r="G465" i="13"/>
  <c r="C460" i="15"/>
  <c r="E460" i="13"/>
  <c r="N463" i="9"/>
  <c r="O463" i="9" s="1" a="1"/>
  <c r="O463" i="9" s="1"/>
  <c r="G453" i="13"/>
  <c r="N431" i="9"/>
  <c r="O431" i="9" s="1" a="1"/>
  <c r="O431" i="9" s="1"/>
  <c r="G421" i="13"/>
  <c r="N423" i="9"/>
  <c r="O423" i="9" s="1" a="1"/>
  <c r="O423" i="9" s="1"/>
  <c r="G413" i="13"/>
  <c r="C412" i="15"/>
  <c r="E412" i="13"/>
  <c r="N375" i="9"/>
  <c r="O375" i="9" s="1" a="1"/>
  <c r="O375" i="9" s="1"/>
  <c r="G365" i="13"/>
  <c r="N371" i="9"/>
  <c r="O371" i="9" s="1" a="1"/>
  <c r="O371" i="9" s="1"/>
  <c r="G361" i="13"/>
  <c r="N359" i="9"/>
  <c r="O359" i="9" s="1" a="1"/>
  <c r="O359" i="9" s="1"/>
  <c r="G349" i="13"/>
  <c r="N343" i="9"/>
  <c r="O343" i="9" s="1" a="1"/>
  <c r="O343" i="9" s="1"/>
  <c r="G333" i="13"/>
  <c r="N303" i="9"/>
  <c r="O303" i="9" s="1" a="1"/>
  <c r="O303" i="9" s="1"/>
  <c r="G293" i="13"/>
  <c r="N299" i="9"/>
  <c r="O299" i="9" s="1" a="1"/>
  <c r="O299" i="9" s="1"/>
  <c r="G289" i="13"/>
  <c r="C280" i="15"/>
  <c r="E280" i="13"/>
  <c r="N287" i="9"/>
  <c r="O287" i="9" s="1" a="1"/>
  <c r="O287" i="9" s="1"/>
  <c r="G277" i="13"/>
  <c r="N271" i="9"/>
  <c r="O271" i="9" s="1" a="1"/>
  <c r="O271" i="9" s="1"/>
  <c r="G261" i="13"/>
  <c r="C252" i="15"/>
  <c r="E252" i="13"/>
  <c r="N259" i="9"/>
  <c r="O259" i="9" s="1" a="1"/>
  <c r="O259" i="9" s="1"/>
  <c r="G249" i="13"/>
  <c r="N251" i="9"/>
  <c r="O251" i="9" s="1" a="1"/>
  <c r="O251" i="9" s="1"/>
  <c r="G241" i="13"/>
  <c r="N235" i="9"/>
  <c r="O235" i="9" s="1" a="1"/>
  <c r="O235" i="9" s="1"/>
  <c r="G225" i="13"/>
  <c r="N199" i="9"/>
  <c r="O199" i="9" s="1" a="1"/>
  <c r="O199" i="9" s="1"/>
  <c r="G189" i="13"/>
  <c r="C152" i="15"/>
  <c r="E152" i="13"/>
  <c r="G593" i="13"/>
  <c r="G589" i="13"/>
  <c r="E548" i="13"/>
  <c r="G534" i="13"/>
  <c r="E532" i="13"/>
  <c r="G495" i="13"/>
  <c r="G420" i="13"/>
  <c r="G398" i="13"/>
  <c r="G390" i="13"/>
  <c r="G385" i="13"/>
  <c r="E374" i="13"/>
  <c r="E369" i="13"/>
  <c r="G353" i="13"/>
  <c r="G313" i="13"/>
  <c r="G311" i="13"/>
  <c r="G292" i="13"/>
  <c r="G248" i="13"/>
  <c r="E246" i="13"/>
  <c r="G212" i="13"/>
  <c r="E144" i="13"/>
  <c r="N584" i="9"/>
  <c r="O584" i="9" s="1" a="1"/>
  <c r="O584" i="9" s="1"/>
  <c r="G574" i="13"/>
  <c r="N576" i="9"/>
  <c r="O576" i="9" s="1" a="1"/>
  <c r="O576" i="9" s="1"/>
  <c r="G566" i="13"/>
  <c r="N548" i="9"/>
  <c r="O548" i="9" s="1" a="1"/>
  <c r="O548" i="9" s="1"/>
  <c r="G538" i="13"/>
  <c r="C537" i="15"/>
  <c r="E537" i="13"/>
  <c r="C529" i="15"/>
  <c r="E529" i="13"/>
  <c r="N536" i="9"/>
  <c r="O536" i="9" s="1" a="1"/>
  <c r="O536" i="9" s="1"/>
  <c r="G526" i="13"/>
  <c r="C525" i="15"/>
  <c r="E525" i="13"/>
  <c r="N440" i="9"/>
  <c r="O440" i="9" s="1" a="1"/>
  <c r="O440" i="9" s="1"/>
  <c r="G430" i="13"/>
  <c r="N396" i="9"/>
  <c r="O396" i="9" s="1" a="1"/>
  <c r="O396" i="9" s="1"/>
  <c r="G386" i="13"/>
  <c r="N376" i="9"/>
  <c r="O376" i="9" s="1" a="1"/>
  <c r="O376" i="9" s="1"/>
  <c r="G366" i="13"/>
  <c r="C365" i="15"/>
  <c r="E365" i="13"/>
  <c r="G596" i="13"/>
  <c r="G594" i="13"/>
  <c r="E589" i="13"/>
  <c r="G567" i="13"/>
  <c r="G565" i="13"/>
  <c r="E404" i="13"/>
  <c r="G308" i="13"/>
  <c r="G260" i="13"/>
  <c r="G252" i="13"/>
  <c r="G239" i="13"/>
  <c r="G228" i="13"/>
  <c r="G213" i="13"/>
  <c r="N568" i="9"/>
  <c r="O568" i="9" s="1" a="1"/>
  <c r="O568" i="9" s="1"/>
  <c r="G558" i="13"/>
  <c r="N564" i="9"/>
  <c r="O564" i="9" s="1" a="1"/>
  <c r="O564" i="9" s="1"/>
  <c r="G554" i="13"/>
  <c r="N601" i="9"/>
  <c r="O601" i="9" s="1" a="1"/>
  <c r="O601" i="9" s="1"/>
  <c r="G591" i="13"/>
  <c r="N597" i="9"/>
  <c r="O597" i="9" s="1" a="1"/>
  <c r="O597" i="9" s="1"/>
  <c r="G587" i="13"/>
  <c r="N593" i="9"/>
  <c r="O593" i="9" s="1" a="1"/>
  <c r="O593" i="9" s="1"/>
  <c r="G583" i="13"/>
  <c r="N589" i="9"/>
  <c r="O589" i="9" s="1" a="1"/>
  <c r="O589" i="9" s="1"/>
  <c r="G579" i="13"/>
  <c r="N569" i="9"/>
  <c r="O569" i="9" s="1" a="1"/>
  <c r="O569" i="9" s="1"/>
  <c r="G559" i="13"/>
  <c r="N561" i="9"/>
  <c r="O561" i="9" s="1" a="1"/>
  <c r="O561" i="9" s="1"/>
  <c r="G551" i="13"/>
  <c r="C514" i="15"/>
  <c r="E514" i="13"/>
  <c r="N489" i="9"/>
  <c r="O489" i="9" s="1" a="1"/>
  <c r="O489" i="9" s="1"/>
  <c r="G479" i="13"/>
  <c r="N481" i="9"/>
  <c r="O481" i="9" s="1" a="1"/>
  <c r="O481" i="9" s="1"/>
  <c r="G471" i="13"/>
  <c r="N473" i="9"/>
  <c r="O473" i="9" s="1" a="1"/>
  <c r="O473" i="9" s="1"/>
  <c r="G463" i="13"/>
  <c r="N461" i="9"/>
  <c r="O461" i="9" s="1" a="1"/>
  <c r="O461" i="9" s="1"/>
  <c r="G451" i="13"/>
  <c r="N449" i="9"/>
  <c r="O449" i="9" s="1" a="1"/>
  <c r="O449" i="9" s="1"/>
  <c r="G439" i="13"/>
  <c r="N445" i="9"/>
  <c r="O445" i="9" s="1" a="1"/>
  <c r="O445" i="9" s="1"/>
  <c r="G435" i="13"/>
  <c r="N441" i="9"/>
  <c r="O441" i="9" s="1" a="1"/>
  <c r="O441" i="9" s="1"/>
  <c r="G431" i="13"/>
  <c r="N437" i="9"/>
  <c r="O437" i="9" s="1" a="1"/>
  <c r="O437" i="9" s="1"/>
  <c r="G427" i="13"/>
  <c r="C410" i="15"/>
  <c r="E410" i="13"/>
  <c r="N401" i="9"/>
  <c r="O401" i="9" s="1" a="1"/>
  <c r="O401" i="9" s="1"/>
  <c r="G391" i="13"/>
  <c r="C390" i="15"/>
  <c r="E390" i="13"/>
  <c r="C386" i="15"/>
  <c r="E386" i="13"/>
  <c r="C382" i="15"/>
  <c r="E382" i="13"/>
  <c r="C378" i="15"/>
  <c r="E378" i="13"/>
  <c r="N385" i="9"/>
  <c r="O385" i="9" s="1" a="1"/>
  <c r="O385" i="9" s="1"/>
  <c r="G375" i="13"/>
  <c r="C370" i="15"/>
  <c r="E370" i="13"/>
  <c r="N377" i="9"/>
  <c r="O377" i="9" s="1" a="1"/>
  <c r="O377" i="9" s="1"/>
  <c r="G367" i="13"/>
  <c r="N361" i="9"/>
  <c r="O361" i="9" s="1" a="1"/>
  <c r="O361" i="9" s="1"/>
  <c r="G351" i="13"/>
  <c r="N357" i="9"/>
  <c r="O357" i="9" s="1" a="1"/>
  <c r="O357" i="9" s="1"/>
  <c r="G347" i="13"/>
  <c r="N353" i="9"/>
  <c r="O353" i="9" s="1" a="1"/>
  <c r="O353" i="9" s="1"/>
  <c r="G343" i="13"/>
  <c r="N345" i="9"/>
  <c r="O345" i="9" s="1" a="1"/>
  <c r="O345" i="9" s="1"/>
  <c r="G335" i="13"/>
  <c r="N333" i="9"/>
  <c r="O333" i="9" s="1" a="1"/>
  <c r="O333" i="9" s="1"/>
  <c r="G323" i="13"/>
  <c r="N317" i="9"/>
  <c r="O317" i="9" s="1" a="1"/>
  <c r="O317" i="9" s="1"/>
  <c r="G307" i="13"/>
  <c r="C302" i="15"/>
  <c r="E302" i="13"/>
  <c r="N309" i="9"/>
  <c r="O309" i="9" s="1" a="1"/>
  <c r="O309" i="9" s="1"/>
  <c r="G299" i="13"/>
  <c r="N305" i="9"/>
  <c r="O305" i="9" s="1" a="1"/>
  <c r="O305" i="9" s="1"/>
  <c r="G295" i="13"/>
  <c r="C294" i="15"/>
  <c r="E294" i="13"/>
  <c r="N297" i="9"/>
  <c r="O297" i="9" s="1" a="1"/>
  <c r="O297" i="9" s="1"/>
  <c r="G287" i="13"/>
  <c r="N293" i="9"/>
  <c r="O293" i="9" s="1" a="1"/>
  <c r="O293" i="9" s="1"/>
  <c r="G283" i="13"/>
  <c r="N289" i="9"/>
  <c r="O289" i="9" s="1" a="1"/>
  <c r="O289" i="9" s="1"/>
  <c r="G279" i="13"/>
  <c r="N273" i="9"/>
  <c r="O273" i="9" s="1" a="1"/>
  <c r="O273" i="9" s="1"/>
  <c r="G263" i="13"/>
  <c r="N269" i="9"/>
  <c r="O269" i="9" s="1" a="1"/>
  <c r="O269" i="9" s="1"/>
  <c r="G259" i="13"/>
  <c r="N265" i="9"/>
  <c r="O265" i="9" s="1" a="1"/>
  <c r="O265" i="9" s="1"/>
  <c r="G255" i="13"/>
  <c r="N261" i="9"/>
  <c r="O261" i="9" s="1" a="1"/>
  <c r="O261" i="9" s="1"/>
  <c r="G251" i="13"/>
  <c r="N257" i="9"/>
  <c r="O257" i="9" s="1" a="1"/>
  <c r="O257" i="9" s="1"/>
  <c r="G247" i="13"/>
  <c r="N253" i="9"/>
  <c r="O253" i="9" s="1" a="1"/>
  <c r="O253" i="9" s="1"/>
  <c r="G243" i="13"/>
  <c r="C242" i="15"/>
  <c r="E242" i="13"/>
  <c r="N245" i="9"/>
  <c r="O245" i="9" s="1" a="1"/>
  <c r="O245" i="9" s="1"/>
  <c r="G235" i="13"/>
  <c r="N169" i="9"/>
  <c r="O169" i="9" s="1" a="1"/>
  <c r="O169" i="9" s="1"/>
  <c r="G159" i="13"/>
  <c r="C603" i="13"/>
  <c r="G570" i="13"/>
  <c r="N565" i="9"/>
  <c r="O565" i="9" s="1" a="1"/>
  <c r="O565" i="9" s="1"/>
  <c r="G555" i="13"/>
  <c r="N477" i="9"/>
  <c r="O477" i="9" s="1" a="1"/>
  <c r="O477" i="9" s="1"/>
  <c r="G467" i="13"/>
  <c r="N465" i="9"/>
  <c r="O465" i="9" s="1" a="1"/>
  <c r="O465" i="9" s="1"/>
  <c r="G455" i="13"/>
  <c r="C446" i="15"/>
  <c r="E446" i="13"/>
  <c r="N433" i="9"/>
  <c r="O433" i="9" s="1" a="1"/>
  <c r="O433" i="9" s="1"/>
  <c r="G423" i="13"/>
  <c r="N429" i="9"/>
  <c r="O429" i="9" s="1" a="1"/>
  <c r="O429" i="9" s="1"/>
  <c r="G419" i="13"/>
  <c r="N425" i="9"/>
  <c r="O425" i="9" s="1" a="1"/>
  <c r="O425" i="9" s="1"/>
  <c r="G415" i="13"/>
  <c r="C402" i="15"/>
  <c r="E402" i="13"/>
  <c r="G590" i="13"/>
  <c r="G547" i="13"/>
  <c r="G545" i="13"/>
  <c r="E533" i="13"/>
  <c r="G501" i="13"/>
  <c r="G496" i="13"/>
  <c r="E494" i="13"/>
  <c r="G491" i="13"/>
  <c r="G489" i="13"/>
  <c r="E416" i="13"/>
  <c r="G381" i="13"/>
  <c r="G379" i="13"/>
  <c r="G362" i="13"/>
  <c r="G319" i="13"/>
  <c r="E303" i="13"/>
  <c r="G297" i="13"/>
  <c r="G275" i="13"/>
  <c r="G271" i="13"/>
  <c r="G232" i="13"/>
  <c r="E545" i="13"/>
  <c r="N614" i="9"/>
  <c r="O614" i="9" s="1" a="1"/>
  <c r="O614" i="9" s="1"/>
  <c r="G604" i="13"/>
  <c r="N610" i="9"/>
  <c r="O610" i="9" s="1" a="1"/>
  <c r="O610" i="9" s="1"/>
  <c r="G600" i="13"/>
  <c r="N550" i="9"/>
  <c r="O550" i="9" s="1" a="1"/>
  <c r="O550" i="9" s="1"/>
  <c r="G540" i="13"/>
  <c r="C411" i="15"/>
  <c r="E411" i="13"/>
  <c r="N414" i="9"/>
  <c r="O414" i="9" s="1" a="1"/>
  <c r="O414" i="9" s="1"/>
  <c r="G404" i="13"/>
  <c r="C399" i="15"/>
  <c r="E399" i="13"/>
  <c r="N398" i="9"/>
  <c r="O398" i="9" s="1" a="1"/>
  <c r="O398" i="9" s="1"/>
  <c r="G388" i="13"/>
  <c r="O334" i="9" a="1"/>
  <c r="O334" i="9" s="1"/>
  <c r="N330" i="9"/>
  <c r="O330" i="9" s="1" a="1"/>
  <c r="O330" i="9" s="1"/>
  <c r="G320" i="13"/>
  <c r="C319" i="15"/>
  <c r="E319" i="13"/>
  <c r="O318" i="9" a="1"/>
  <c r="O318" i="9" s="1"/>
  <c r="N314" i="9"/>
  <c r="O314" i="9" s="1" a="1"/>
  <c r="O314" i="9" s="1"/>
  <c r="G304" i="13"/>
  <c r="N310" i="9"/>
  <c r="O310" i="9" s="1" a="1"/>
  <c r="O310" i="9" s="1"/>
  <c r="G300" i="13"/>
  <c r="N294" i="9"/>
  <c r="O294" i="9" s="1" a="1"/>
  <c r="O294" i="9" s="1"/>
  <c r="G284" i="13"/>
  <c r="N290" i="9"/>
  <c r="O290" i="9" s="1" a="1"/>
  <c r="O290" i="9" s="1"/>
  <c r="G280" i="13"/>
  <c r="N286" i="9"/>
  <c r="O286" i="9" s="1" a="1"/>
  <c r="O286" i="9" s="1"/>
  <c r="G276" i="13"/>
  <c r="N278" i="9"/>
  <c r="O278" i="9" s="1" a="1"/>
  <c r="O278" i="9" s="1"/>
  <c r="G268" i="13"/>
  <c r="N250" i="9"/>
  <c r="O250" i="9" s="1" a="1"/>
  <c r="O250" i="9" s="1"/>
  <c r="G240" i="13"/>
  <c r="C239" i="15"/>
  <c r="E239" i="13"/>
  <c r="N246" i="9"/>
  <c r="O246" i="9" s="1" a="1"/>
  <c r="O246" i="9" s="1"/>
  <c r="G236" i="13"/>
  <c r="N234" i="9"/>
  <c r="O234" i="9" s="1" a="1"/>
  <c r="O234" i="9" s="1"/>
  <c r="G224" i="13"/>
  <c r="N230" i="9"/>
  <c r="O230" i="9" s="1" a="1"/>
  <c r="O230" i="9" s="1"/>
  <c r="G220" i="13"/>
  <c r="N226" i="9"/>
  <c r="O226" i="9" s="1" a="1"/>
  <c r="O226" i="9" s="1"/>
  <c r="G216" i="13"/>
  <c r="N218" i="9"/>
  <c r="O218" i="9" s="1" a="1"/>
  <c r="O218" i="9" s="1"/>
  <c r="G208" i="13"/>
  <c r="N214" i="9"/>
  <c r="O214" i="9" s="1" a="1"/>
  <c r="O214" i="9" s="1"/>
  <c r="G204" i="13"/>
  <c r="N206" i="9"/>
  <c r="O206" i="9" s="1" a="1"/>
  <c r="O206" i="9" s="1"/>
  <c r="G196" i="13"/>
  <c r="C191" i="15"/>
  <c r="E191" i="13"/>
  <c r="N194" i="9"/>
  <c r="O194" i="9" s="1" a="1"/>
  <c r="O194" i="9" s="1"/>
  <c r="G184" i="13"/>
  <c r="C183" i="15"/>
  <c r="E183" i="13"/>
  <c r="N190" i="9"/>
  <c r="O190" i="9" s="1" a="1"/>
  <c r="O190" i="9" s="1"/>
  <c r="G180" i="13"/>
  <c r="N178" i="9"/>
  <c r="O178" i="9" s="1" a="1"/>
  <c r="O178" i="9" s="1"/>
  <c r="G168" i="13"/>
  <c r="C167" i="15"/>
  <c r="E167" i="13"/>
  <c r="N170" i="9"/>
  <c r="O170" i="9" s="1" a="1"/>
  <c r="O170" i="9" s="1"/>
  <c r="G160" i="13"/>
  <c r="G119" i="13"/>
  <c r="E111" i="13"/>
  <c r="E107" i="13"/>
  <c r="G144" i="13"/>
  <c r="G139" i="13"/>
  <c r="E119" i="13"/>
  <c r="G108" i="13"/>
  <c r="E39" i="13"/>
  <c r="P16" i="8"/>
  <c r="N145" i="9"/>
  <c r="O145" i="9" s="1" a="1"/>
  <c r="O145" i="9" s="1"/>
  <c r="G135" i="13"/>
  <c r="N53" i="9"/>
  <c r="O53" i="9" s="1" a="1"/>
  <c r="O53" i="9" s="1"/>
  <c r="G43" i="13"/>
  <c r="G104" i="13"/>
  <c r="N146" i="9"/>
  <c r="O146" i="9" s="1" a="1"/>
  <c r="O146" i="9" s="1"/>
  <c r="G136" i="13"/>
  <c r="N142" i="9"/>
  <c r="O142" i="9" s="1" a="1"/>
  <c r="O142" i="9" s="1"/>
  <c r="G132" i="13"/>
  <c r="N134" i="9"/>
  <c r="O134" i="9" s="1" a="1"/>
  <c r="O134" i="9" s="1"/>
  <c r="G124" i="13"/>
  <c r="C99" i="15"/>
  <c r="E99" i="13"/>
  <c r="N106" i="9"/>
  <c r="O106" i="9" s="1" a="1"/>
  <c r="O106" i="9" s="1"/>
  <c r="G96" i="13"/>
  <c r="N94" i="9"/>
  <c r="O94" i="9" s="1" a="1"/>
  <c r="O94" i="9" s="1"/>
  <c r="G84" i="13"/>
  <c r="N66" i="9"/>
  <c r="O66" i="9" s="1" a="1"/>
  <c r="O66" i="9" s="1"/>
  <c r="G56" i="13"/>
  <c r="N62" i="9"/>
  <c r="O62" i="9" s="1" a="1"/>
  <c r="O62" i="9" s="1"/>
  <c r="G52" i="13"/>
  <c r="N58" i="9"/>
  <c r="O58" i="9" s="1" a="1"/>
  <c r="O58" i="9" s="1"/>
  <c r="G48" i="13"/>
  <c r="N46" i="9"/>
  <c r="O46" i="9" s="1" a="1"/>
  <c r="O46" i="9" s="1"/>
  <c r="G36" i="13"/>
  <c r="G330" i="13"/>
  <c r="G133" i="13"/>
  <c r="G122" i="13"/>
  <c r="G114" i="13"/>
  <c r="G90" i="13"/>
  <c r="G129" i="13"/>
  <c r="G74" i="13"/>
  <c r="G58" i="13"/>
  <c r="G10" i="13"/>
  <c r="G110" i="13"/>
  <c r="G98" i="13"/>
  <c r="G86" i="13"/>
  <c r="G78" i="13"/>
  <c r="G54" i="13"/>
  <c r="G34" i="13"/>
  <c r="G134" i="13"/>
  <c r="G106" i="13"/>
  <c r="G82" i="13"/>
  <c r="G50" i="13"/>
  <c r="G30" i="13"/>
  <c r="G138" i="13"/>
  <c r="G130" i="13"/>
  <c r="G22" i="13"/>
  <c r="C125" i="13"/>
  <c r="C73" i="13"/>
  <c r="C53" i="13"/>
  <c r="C44" i="13"/>
  <c r="C76" i="13"/>
  <c r="C12" i="13"/>
  <c r="C105" i="13"/>
  <c r="C97" i="13"/>
  <c r="C92" i="13"/>
  <c r="C61" i="13"/>
  <c r="C28" i="13"/>
  <c r="C68" i="13"/>
  <c r="C121" i="13"/>
  <c r="C100" i="13"/>
  <c r="C85" i="13"/>
  <c r="C64" i="13"/>
  <c r="C49" i="13"/>
  <c r="C40" i="13"/>
  <c r="C24" i="13"/>
  <c r="C137" i="13"/>
  <c r="C117" i="13"/>
  <c r="C81" i="13"/>
  <c r="C52" i="13"/>
  <c r="C8" i="13"/>
  <c r="C56" i="13"/>
  <c r="C77" i="13"/>
  <c r="C72" i="13"/>
  <c r="C69" i="13"/>
  <c r="C57" i="13"/>
  <c r="C20" i="13"/>
  <c r="B542" i="15"/>
  <c r="C542" i="13"/>
  <c r="B522" i="15"/>
  <c r="C522" i="13"/>
  <c r="B514" i="15"/>
  <c r="C514" i="13"/>
  <c r="B510" i="15"/>
  <c r="C510" i="13"/>
  <c r="B486" i="15"/>
  <c r="C486" i="13"/>
  <c r="D483" i="15"/>
  <c r="F483" i="13"/>
  <c r="B474" i="15"/>
  <c r="C474" i="13"/>
  <c r="B538" i="15"/>
  <c r="C538" i="13"/>
  <c r="B534" i="15"/>
  <c r="C534" i="13"/>
  <c r="B518" i="15"/>
  <c r="C518" i="13"/>
  <c r="B502" i="15"/>
  <c r="C502" i="13"/>
  <c r="B530" i="15"/>
  <c r="C530" i="13"/>
  <c r="B526" i="15"/>
  <c r="C526" i="13"/>
  <c r="B506" i="15"/>
  <c r="C506" i="13"/>
  <c r="B498" i="15"/>
  <c r="C498" i="13"/>
  <c r="B490" i="15"/>
  <c r="C490" i="13"/>
  <c r="B482" i="15"/>
  <c r="C482" i="13"/>
  <c r="B478" i="15"/>
  <c r="C478" i="13"/>
  <c r="D475" i="15"/>
  <c r="F475" i="13"/>
  <c r="B454" i="15"/>
  <c r="C454" i="13"/>
  <c r="B450" i="15"/>
  <c r="C450" i="13"/>
  <c r="B430" i="15"/>
  <c r="C430" i="13"/>
  <c r="B426" i="15"/>
  <c r="C426" i="13"/>
  <c r="B378" i="15"/>
  <c r="C378" i="13"/>
  <c r="B338" i="15"/>
  <c r="C338" i="13"/>
  <c r="B306" i="15"/>
  <c r="C306" i="13"/>
  <c r="B302" i="15"/>
  <c r="C302" i="13"/>
  <c r="B270" i="15"/>
  <c r="C270" i="13"/>
  <c r="C422" i="13"/>
  <c r="C342" i="13"/>
  <c r="N602" i="9"/>
  <c r="O602" i="9" s="1" a="1"/>
  <c r="O602" i="9" s="1"/>
  <c r="G592" i="13"/>
  <c r="N566" i="9"/>
  <c r="O566" i="9" s="1" a="1"/>
  <c r="O566" i="9" s="1"/>
  <c r="G556" i="13"/>
  <c r="N554" i="9"/>
  <c r="O554" i="9" s="1" a="1"/>
  <c r="O554" i="9" s="1"/>
  <c r="G544" i="13"/>
  <c r="C487" i="15"/>
  <c r="E487" i="13"/>
  <c r="N482" i="9"/>
  <c r="O482" i="9" s="1" a="1"/>
  <c r="O482" i="9" s="1"/>
  <c r="G472" i="13"/>
  <c r="C459" i="15"/>
  <c r="E459" i="13"/>
  <c r="N466" i="9"/>
  <c r="O466" i="9" s="1" a="1"/>
  <c r="O466" i="9" s="1"/>
  <c r="G456" i="13"/>
  <c r="C451" i="15"/>
  <c r="E451" i="13"/>
  <c r="N326" i="9"/>
  <c r="O326" i="9" s="1" a="1"/>
  <c r="O326" i="9" s="1"/>
  <c r="G316" i="13"/>
  <c r="E427" i="13"/>
  <c r="G412" i="13"/>
  <c r="G484" i="13"/>
  <c r="G464" i="13"/>
  <c r="C402" i="13"/>
  <c r="G348" i="13"/>
  <c r="N535" i="9"/>
  <c r="O535" i="9" s="1" a="1"/>
  <c r="O535" i="9" s="1"/>
  <c r="G525" i="13"/>
  <c r="N527" i="9"/>
  <c r="O527" i="9" s="1" a="1"/>
  <c r="O527" i="9" s="1"/>
  <c r="G517" i="13"/>
  <c r="N519" i="9"/>
  <c r="O519" i="9" s="1" a="1"/>
  <c r="O519" i="9" s="1"/>
  <c r="G509" i="13"/>
  <c r="C508" i="15"/>
  <c r="E508" i="13"/>
  <c r="N207" i="9"/>
  <c r="O207" i="9" s="1" a="1"/>
  <c r="O207" i="9" s="1"/>
  <c r="G197" i="13"/>
  <c r="N203" i="9"/>
  <c r="O203" i="9" s="1" a="1"/>
  <c r="O203" i="9" s="1"/>
  <c r="G193" i="13"/>
  <c r="N195" i="9"/>
  <c r="O195" i="9" s="1" a="1"/>
  <c r="O195" i="9" s="1"/>
  <c r="G185" i="13"/>
  <c r="N183" i="9"/>
  <c r="O183" i="9" s="1" a="1"/>
  <c r="O183" i="9" s="1"/>
  <c r="G173" i="13"/>
  <c r="N179" i="9"/>
  <c r="O179" i="9" s="1" a="1"/>
  <c r="O179" i="9" s="1"/>
  <c r="G169" i="13"/>
  <c r="N135" i="9"/>
  <c r="O135" i="9" s="1" a="1"/>
  <c r="O135" i="9" s="1"/>
  <c r="G125" i="13"/>
  <c r="N127" i="9"/>
  <c r="O127" i="9" s="1" a="1"/>
  <c r="O127" i="9" s="1"/>
  <c r="G117" i="13"/>
  <c r="N119" i="9"/>
  <c r="O119" i="9" s="1" a="1"/>
  <c r="O119" i="9" s="1"/>
  <c r="G109" i="13"/>
  <c r="G533" i="13"/>
  <c r="G448" i="13"/>
  <c r="G432" i="13"/>
  <c r="G408" i="13"/>
  <c r="G344" i="13"/>
  <c r="F315" i="13"/>
  <c r="E208" i="13"/>
  <c r="E120" i="13"/>
  <c r="E112" i="13"/>
  <c r="G57" i="13"/>
  <c r="B564" i="15"/>
  <c r="C564" i="13"/>
  <c r="B544" i="15"/>
  <c r="C544" i="13"/>
  <c r="B540" i="15"/>
  <c r="C540" i="13"/>
  <c r="B516" i="15"/>
  <c r="C516" i="13"/>
  <c r="B496" i="15"/>
  <c r="C496" i="13"/>
  <c r="D493" i="15"/>
  <c r="F493" i="13"/>
  <c r="B488" i="15"/>
  <c r="C488" i="13"/>
  <c r="B480" i="15"/>
  <c r="C480" i="13"/>
  <c r="D477" i="15"/>
  <c r="F477" i="13"/>
  <c r="D473" i="15"/>
  <c r="F473" i="13"/>
  <c r="D469" i="15"/>
  <c r="F469" i="13"/>
  <c r="D445" i="15"/>
  <c r="F445" i="13"/>
  <c r="B436" i="15"/>
  <c r="C436" i="13"/>
  <c r="B420" i="15"/>
  <c r="C420" i="13"/>
  <c r="B416" i="15"/>
  <c r="C416" i="13"/>
  <c r="B412" i="15"/>
  <c r="C412" i="13"/>
  <c r="D397" i="15"/>
  <c r="F397" i="13"/>
  <c r="B396" i="15"/>
  <c r="C396" i="13"/>
  <c r="D389" i="15"/>
  <c r="F389" i="13"/>
  <c r="B388" i="15"/>
  <c r="C388" i="13"/>
  <c r="D385" i="15"/>
  <c r="F385" i="13"/>
  <c r="B384" i="15"/>
  <c r="C384" i="13"/>
  <c r="D381" i="15"/>
  <c r="F381" i="13"/>
  <c r="B372" i="15"/>
  <c r="C372" i="13"/>
  <c r="D361" i="15"/>
  <c r="F361" i="13"/>
  <c r="D353" i="15"/>
  <c r="F353" i="13"/>
  <c r="B348" i="15"/>
  <c r="C348" i="13"/>
  <c r="B340" i="15"/>
  <c r="C340" i="13"/>
  <c r="D325" i="15"/>
  <c r="F325" i="13"/>
  <c r="B312" i="15"/>
  <c r="C312" i="13"/>
  <c r="B304" i="15"/>
  <c r="C304" i="13"/>
  <c r="B288" i="15"/>
  <c r="C288" i="13"/>
  <c r="B458" i="15"/>
  <c r="C458" i="13"/>
  <c r="B434" i="15"/>
  <c r="C434" i="13"/>
  <c r="B418" i="15"/>
  <c r="C418" i="13"/>
  <c r="D307" i="15"/>
  <c r="F307" i="13"/>
  <c r="C394" i="13"/>
  <c r="C531" i="15"/>
  <c r="E531" i="13"/>
  <c r="N522" i="9"/>
  <c r="O522" i="9" s="1" a="1"/>
  <c r="O522" i="9" s="1"/>
  <c r="G512" i="13"/>
  <c r="N510" i="9"/>
  <c r="O510" i="9" s="1" a="1"/>
  <c r="O510" i="9" s="1"/>
  <c r="G500" i="13"/>
  <c r="N450" i="9"/>
  <c r="O450" i="9" s="1" a="1"/>
  <c r="O450" i="9" s="1"/>
  <c r="G440" i="13"/>
  <c r="N438" i="9"/>
  <c r="O438" i="9" s="1" a="1"/>
  <c r="O438" i="9" s="1"/>
  <c r="G428" i="13"/>
  <c r="N434" i="9"/>
  <c r="O434" i="9" s="1" a="1"/>
  <c r="O434" i="9" s="1"/>
  <c r="G424" i="13"/>
  <c r="C403" i="15"/>
  <c r="E403" i="13"/>
  <c r="N410" i="9"/>
  <c r="O410" i="9" s="1" a="1"/>
  <c r="O410" i="9" s="1"/>
  <c r="G400" i="13"/>
  <c r="N350" i="9"/>
  <c r="O350" i="9" s="1" a="1"/>
  <c r="O350" i="9" s="1"/>
  <c r="G340" i="13"/>
  <c r="N346" i="9"/>
  <c r="O346" i="9" s="1" a="1"/>
  <c r="O346" i="9" s="1"/>
  <c r="G336" i="13"/>
  <c r="N338" i="9"/>
  <c r="O338" i="9" s="1" a="1"/>
  <c r="O338" i="9" s="1"/>
  <c r="G328" i="13"/>
  <c r="N547" i="9"/>
  <c r="O547" i="9" s="1" a="1"/>
  <c r="O547" i="9" s="1"/>
  <c r="G537" i="13"/>
  <c r="N211" i="9"/>
  <c r="O211" i="9" s="1" a="1"/>
  <c r="O211" i="9" s="1"/>
  <c r="G201" i="13"/>
  <c r="N187" i="9"/>
  <c r="O187" i="9" s="1" a="1"/>
  <c r="O187" i="9" s="1"/>
  <c r="G177" i="13"/>
  <c r="N155" i="9"/>
  <c r="O155" i="9" s="1" a="1"/>
  <c r="O155" i="9" s="1"/>
  <c r="G145" i="13"/>
  <c r="N147" i="9"/>
  <c r="O147" i="9" s="1" a="1"/>
  <c r="O147" i="9" s="1"/>
  <c r="G137" i="13"/>
  <c r="C136" i="15"/>
  <c r="E136" i="13"/>
  <c r="N99" i="9"/>
  <c r="O99" i="9" s="1" a="1"/>
  <c r="O99" i="9" s="1"/>
  <c r="G89" i="13"/>
  <c r="C72" i="15"/>
  <c r="E72" i="13"/>
  <c r="N79" i="9"/>
  <c r="O79" i="9" s="1" a="1"/>
  <c r="O79" i="9" s="1"/>
  <c r="G69" i="13"/>
  <c r="N71" i="9"/>
  <c r="O71" i="9" s="1" a="1"/>
  <c r="O71" i="9" s="1"/>
  <c r="G61" i="13"/>
  <c r="C60" i="15"/>
  <c r="E60" i="13"/>
  <c r="N63" i="9"/>
  <c r="O63" i="9" s="1" a="1"/>
  <c r="O63" i="9" s="1"/>
  <c r="G53" i="13"/>
  <c r="C52" i="15"/>
  <c r="E52" i="13"/>
  <c r="N59" i="9"/>
  <c r="O59" i="9" s="1" a="1"/>
  <c r="O59" i="9" s="1"/>
  <c r="G49" i="13"/>
  <c r="C48" i="15"/>
  <c r="E48" i="13"/>
  <c r="N27" i="9"/>
  <c r="O27" i="9" s="1" a="1"/>
  <c r="O27" i="9" s="1"/>
  <c r="G17" i="13"/>
  <c r="N23" i="9"/>
  <c r="O23" i="9" s="1" a="1"/>
  <c r="O23" i="9" s="1"/>
  <c r="G13" i="13"/>
  <c r="G508" i="13"/>
  <c r="C414" i="13"/>
  <c r="G605" i="13"/>
  <c r="F596" i="13"/>
  <c r="C560" i="13"/>
  <c r="C548" i="13"/>
  <c r="E539" i="13"/>
  <c r="C536" i="13"/>
  <c r="C524" i="13"/>
  <c r="G504" i="13"/>
  <c r="G384" i="13"/>
  <c r="G352" i="13"/>
  <c r="C346" i="13"/>
  <c r="C334" i="13"/>
  <c r="G332" i="13"/>
  <c r="E323" i="13"/>
  <c r="C274" i="13"/>
  <c r="C258" i="13"/>
  <c r="G153" i="13"/>
  <c r="E80" i="13"/>
  <c r="G45" i="13"/>
  <c r="N588" i="9"/>
  <c r="O588" i="9" s="1" a="1"/>
  <c r="O588" i="9" s="1"/>
  <c r="G578" i="13"/>
  <c r="B470" i="15"/>
  <c r="C470" i="13"/>
  <c r="B410" i="15"/>
  <c r="C410" i="13"/>
  <c r="D323" i="15"/>
  <c r="F323" i="13"/>
  <c r="B322" i="15"/>
  <c r="C322" i="13"/>
  <c r="B318" i="15"/>
  <c r="C318" i="13"/>
  <c r="B254" i="15"/>
  <c r="C254" i="13"/>
  <c r="D251" i="15"/>
  <c r="F251" i="13"/>
  <c r="B250" i="15"/>
  <c r="C250" i="13"/>
  <c r="B246" i="15"/>
  <c r="C246" i="13"/>
  <c r="B238" i="15"/>
  <c r="C238" i="13"/>
  <c r="C370" i="13"/>
  <c r="F283" i="13"/>
  <c r="C242" i="13"/>
  <c r="N570" i="9"/>
  <c r="O570" i="9" s="1" a="1"/>
  <c r="O570" i="9" s="1"/>
  <c r="G560" i="13"/>
  <c r="N562" i="9"/>
  <c r="O562" i="9" s="1" a="1"/>
  <c r="O562" i="9" s="1"/>
  <c r="G552" i="13"/>
  <c r="N542" i="9"/>
  <c r="O542" i="9" s="1" a="1"/>
  <c r="O542" i="9" s="1"/>
  <c r="G532" i="13"/>
  <c r="N538" i="9"/>
  <c r="O538" i="9" s="1" a="1"/>
  <c r="O538" i="9" s="1"/>
  <c r="G528" i="13"/>
  <c r="C443" i="15"/>
  <c r="E443" i="13"/>
  <c r="G548" i="13"/>
  <c r="E383" i="13"/>
  <c r="G524" i="13"/>
  <c r="G488" i="13"/>
  <c r="E327" i="13"/>
  <c r="G312" i="13"/>
  <c r="C524" i="15"/>
  <c r="E524" i="13"/>
  <c r="N219" i="9"/>
  <c r="O219" i="9" s="1" a="1"/>
  <c r="O219" i="9" s="1"/>
  <c r="G209" i="13"/>
  <c r="C188" i="15"/>
  <c r="E188" i="13"/>
  <c r="C168" i="15"/>
  <c r="E168" i="13"/>
  <c r="C164" i="15"/>
  <c r="E164" i="13"/>
  <c r="N167" i="9"/>
  <c r="O167" i="9" s="1" a="1"/>
  <c r="O167" i="9" s="1"/>
  <c r="G157" i="13"/>
  <c r="C156" i="15"/>
  <c r="E156" i="13"/>
  <c r="N159" i="9"/>
  <c r="O159" i="9" s="1" a="1"/>
  <c r="O159" i="9" s="1"/>
  <c r="G149" i="13"/>
  <c r="N131" i="9"/>
  <c r="O131" i="9" s="1" a="1"/>
  <c r="O131" i="9" s="1"/>
  <c r="G121" i="13"/>
  <c r="C116" i="15"/>
  <c r="E116" i="13"/>
  <c r="N87" i="9"/>
  <c r="O87" i="9" s="1" a="1"/>
  <c r="O87" i="9" s="1"/>
  <c r="G77" i="13"/>
  <c r="N83" i="9"/>
  <c r="O83" i="9" s="1" a="1"/>
  <c r="O83" i="9" s="1"/>
  <c r="G73" i="13"/>
  <c r="N75" i="9"/>
  <c r="O75" i="9" s="1" a="1"/>
  <c r="O75" i="9" s="1"/>
  <c r="G65" i="13"/>
  <c r="N51" i="9"/>
  <c r="O51" i="9" s="1" a="1"/>
  <c r="O51" i="9" s="1"/>
  <c r="G41" i="13"/>
  <c r="C40" i="15"/>
  <c r="E40" i="13"/>
  <c r="N47" i="9"/>
  <c r="O47" i="9" s="1" a="1"/>
  <c r="O47" i="9" s="1"/>
  <c r="G37" i="13"/>
  <c r="N43" i="9"/>
  <c r="O43" i="9" s="1" a="1"/>
  <c r="O43" i="9" s="1"/>
  <c r="G33" i="13"/>
  <c r="C32" i="15"/>
  <c r="E32" i="13"/>
  <c r="N39" i="9"/>
  <c r="O39" i="9" s="1" a="1"/>
  <c r="O39" i="9" s="1"/>
  <c r="G29" i="13"/>
  <c r="N35" i="9"/>
  <c r="O35" i="9" s="1" a="1"/>
  <c r="O35" i="9" s="1"/>
  <c r="G25" i="13"/>
  <c r="N31" i="9"/>
  <c r="O31" i="9" s="1" a="1"/>
  <c r="O31" i="9" s="1"/>
  <c r="G21" i="13"/>
  <c r="C16" i="15"/>
  <c r="E16" i="13"/>
  <c r="C330" i="13"/>
  <c r="C591" i="13"/>
  <c r="G588" i="13"/>
  <c r="E583" i="13"/>
  <c r="G580" i="13"/>
  <c r="G564" i="13"/>
  <c r="F553" i="13"/>
  <c r="C552" i="13"/>
  <c r="F537" i="13"/>
  <c r="F525" i="13"/>
  <c r="G513" i="13"/>
  <c r="C484" i="13"/>
  <c r="C464" i="13"/>
  <c r="F451" i="13"/>
  <c r="G396" i="13"/>
  <c r="C374" i="13"/>
  <c r="C354" i="13"/>
  <c r="F299" i="13"/>
  <c r="C298" i="13"/>
  <c r="C262" i="13"/>
  <c r="F247" i="13"/>
  <c r="E180" i="13"/>
  <c r="E108" i="13"/>
  <c r="N613" i="9"/>
  <c r="O613" i="9" s="1" a="1"/>
  <c r="O613" i="9" s="1"/>
  <c r="G603" i="13"/>
  <c r="D467" i="15"/>
  <c r="F467" i="13"/>
  <c r="B442" i="15"/>
  <c r="C442" i="13"/>
  <c r="B398" i="15"/>
  <c r="C398" i="13"/>
  <c r="B386" i="15"/>
  <c r="C386" i="13"/>
  <c r="B362" i="15"/>
  <c r="C362" i="13"/>
  <c r="B358" i="15"/>
  <c r="C358" i="13"/>
  <c r="B314" i="15"/>
  <c r="C314" i="13"/>
  <c r="B310" i="15"/>
  <c r="C310" i="13"/>
  <c r="B290" i="15"/>
  <c r="C290" i="13"/>
  <c r="B286" i="15"/>
  <c r="C286" i="13"/>
  <c r="B278" i="15"/>
  <c r="C278" i="13"/>
  <c r="C282" i="13"/>
  <c r="N478" i="9"/>
  <c r="O478" i="9" s="1" a="1"/>
  <c r="O478" i="9" s="1"/>
  <c r="G468" i="13"/>
  <c r="N462" i="9"/>
  <c r="O462" i="9" s="1" a="1"/>
  <c r="O462" i="9" s="1"/>
  <c r="G452" i="13"/>
  <c r="C431" i="15"/>
  <c r="E431" i="13"/>
  <c r="C423" i="15"/>
  <c r="E423" i="13"/>
  <c r="C315" i="15"/>
  <c r="E315" i="13"/>
  <c r="G436" i="13"/>
  <c r="G416" i="13"/>
  <c r="G536" i="13"/>
  <c r="C390" i="13"/>
  <c r="D601" i="15"/>
  <c r="F601" i="13"/>
  <c r="N551" i="9"/>
  <c r="O551" i="9" s="1" a="1"/>
  <c r="O551" i="9" s="1"/>
  <c r="G541" i="13"/>
  <c r="N507" i="9"/>
  <c r="O507" i="9" s="1" a="1"/>
  <c r="O507" i="9" s="1"/>
  <c r="G497" i="13"/>
  <c r="N239" i="9"/>
  <c r="O239" i="9" s="1" a="1"/>
  <c r="O239" i="9" s="1"/>
  <c r="G229" i="13"/>
  <c r="N227" i="9"/>
  <c r="O227" i="9" s="1" a="1"/>
  <c r="O227" i="9" s="1"/>
  <c r="G217" i="13"/>
  <c r="N171" i="9"/>
  <c r="O171" i="9" s="1" a="1"/>
  <c r="O171" i="9" s="1"/>
  <c r="G161" i="13"/>
  <c r="C140" i="15"/>
  <c r="E140" i="13"/>
  <c r="F331" i="13"/>
  <c r="G601" i="13"/>
  <c r="G597" i="13"/>
  <c r="F588" i="13"/>
  <c r="G584" i="13"/>
  <c r="G492" i="13"/>
  <c r="G480" i="13"/>
  <c r="G460" i="13"/>
  <c r="C446" i="13"/>
  <c r="E435" i="13"/>
  <c r="C406" i="13"/>
  <c r="E387" i="13"/>
  <c r="C382" i="13"/>
  <c r="G324" i="13"/>
  <c r="C294" i="13"/>
  <c r="G221" i="13"/>
  <c r="E200" i="13"/>
  <c r="G181" i="13"/>
  <c r="E176" i="13"/>
  <c r="G141" i="13"/>
  <c r="G113" i="13"/>
  <c r="G81" i="13"/>
  <c r="O553" i="9" a="1"/>
  <c r="O553" i="9" s="1"/>
  <c r="O537" i="9" a="1"/>
  <c r="O537" i="9" s="1"/>
  <c r="G511" i="13"/>
  <c r="E234" i="13"/>
  <c r="O595" i="9" a="1"/>
  <c r="O595" i="9" s="1"/>
  <c r="G527" i="13"/>
  <c r="G151" i="13"/>
  <c r="G111" i="13"/>
  <c r="G523" i="13"/>
  <c r="E522" i="13"/>
  <c r="G519" i="13"/>
  <c r="G227" i="13"/>
  <c r="G223" i="13"/>
  <c r="G131" i="13"/>
  <c r="E122" i="13"/>
  <c r="G95" i="13"/>
  <c r="O521" i="9" a="1"/>
  <c r="O521" i="9" s="1"/>
  <c r="N241" i="9"/>
  <c r="O241" i="9" s="1" a="1"/>
  <c r="O241" i="9" s="1"/>
  <c r="G231" i="13"/>
  <c r="C154" i="15"/>
  <c r="E154" i="13"/>
  <c r="C134" i="15"/>
  <c r="E134" i="13"/>
  <c r="N137" i="9"/>
  <c r="O137" i="9" s="1" a="1"/>
  <c r="O137" i="9" s="1"/>
  <c r="G127" i="13"/>
  <c r="N125" i="9"/>
  <c r="O125" i="9" s="1" a="1"/>
  <c r="O125" i="9" s="1"/>
  <c r="G115" i="13"/>
  <c r="N109" i="9"/>
  <c r="O109" i="9" s="1" a="1"/>
  <c r="O109" i="9" s="1"/>
  <c r="G99" i="13"/>
  <c r="C94" i="15"/>
  <c r="E94" i="13"/>
  <c r="N97" i="9"/>
  <c r="O97" i="9" s="1" a="1"/>
  <c r="O97" i="9" s="1"/>
  <c r="G87" i="13"/>
  <c r="C82" i="15"/>
  <c r="E82" i="13"/>
  <c r="N49" i="9"/>
  <c r="O49" i="9" s="1" a="1"/>
  <c r="O49" i="9" s="1"/>
  <c r="G39" i="13"/>
  <c r="N45" i="9"/>
  <c r="O45" i="9" s="1" a="1"/>
  <c r="O45" i="9" s="1"/>
  <c r="G35" i="13"/>
  <c r="N33" i="9"/>
  <c r="O33" i="9" s="1" a="1"/>
  <c r="O33" i="9" s="1"/>
  <c r="G23" i="13"/>
  <c r="O166" i="9" a="1"/>
  <c r="O166" i="9" s="1"/>
  <c r="O244" i="9" a="1"/>
  <c r="O244" i="9" s="1"/>
  <c r="O108" i="9" a="1"/>
  <c r="O108" i="9" s="1"/>
  <c r="F518" i="13"/>
  <c r="G394" i="13"/>
  <c r="G378" i="13"/>
  <c r="G370" i="13"/>
  <c r="C256" i="13"/>
  <c r="C67" i="13"/>
  <c r="C63" i="13"/>
  <c r="F32" i="13"/>
  <c r="C31" i="13"/>
  <c r="O260" i="9" a="1"/>
  <c r="O260" i="9" s="1"/>
  <c r="G568" i="13"/>
  <c r="G585" i="13"/>
  <c r="C583" i="13"/>
  <c r="G510" i="13"/>
  <c r="G350" i="13"/>
  <c r="E349" i="13"/>
  <c r="G306" i="13"/>
  <c r="G290" i="13"/>
  <c r="F192" i="13"/>
  <c r="C179" i="13"/>
  <c r="F176" i="13"/>
  <c r="C175" i="13"/>
  <c r="C171" i="13"/>
  <c r="C79" i="13"/>
  <c r="F60" i="13"/>
  <c r="C59" i="13"/>
  <c r="C27" i="13"/>
  <c r="C550" i="13"/>
  <c r="G514" i="13"/>
  <c r="G502" i="13"/>
  <c r="C219" i="13"/>
  <c r="C562" i="13"/>
  <c r="F547" i="13"/>
  <c r="C546" i="13"/>
  <c r="G543" i="13"/>
  <c r="G506" i="13"/>
  <c r="G498" i="13"/>
  <c r="G494" i="13"/>
  <c r="E493" i="13"/>
  <c r="C268" i="13"/>
  <c r="C252" i="13"/>
  <c r="C215" i="13"/>
  <c r="F184" i="13"/>
  <c r="C183" i="13"/>
  <c r="C167" i="13"/>
  <c r="C163" i="13"/>
  <c r="F56" i="13"/>
  <c r="C55" i="13"/>
  <c r="F24" i="13"/>
  <c r="C23" i="13"/>
  <c r="E513" i="13"/>
  <c r="G382" i="13"/>
  <c r="E373" i="13"/>
  <c r="C272" i="13"/>
  <c r="F580" i="13"/>
  <c r="C579" i="13"/>
  <c r="G490" i="13"/>
  <c r="G482" i="13"/>
  <c r="G454" i="13"/>
  <c r="E437" i="13"/>
  <c r="G346" i="13"/>
  <c r="G302" i="13"/>
  <c r="G286" i="13"/>
  <c r="C248" i="13"/>
  <c r="C211" i="13"/>
  <c r="F160" i="13"/>
  <c r="C159" i="13"/>
  <c r="C151" i="13"/>
  <c r="C147" i="13"/>
  <c r="F144" i="13"/>
  <c r="C143" i="13"/>
  <c r="C139" i="13"/>
  <c r="F136" i="13"/>
  <c r="C135" i="13"/>
  <c r="C95" i="13"/>
  <c r="C91" i="13"/>
  <c r="C87" i="13"/>
  <c r="C51" i="13"/>
  <c r="C19" i="13"/>
  <c r="C11" i="13"/>
  <c r="F8" i="13"/>
  <c r="C566" i="13"/>
  <c r="G402" i="13"/>
  <c r="G374" i="13"/>
  <c r="G354" i="13"/>
  <c r="C195" i="13"/>
  <c r="G602" i="13"/>
  <c r="C600" i="13"/>
  <c r="G576" i="13"/>
  <c r="C558" i="13"/>
  <c r="G486" i="13"/>
  <c r="G458" i="13"/>
  <c r="G450" i="13"/>
  <c r="G446" i="13"/>
  <c r="E445" i="13"/>
  <c r="G442" i="13"/>
  <c r="G438" i="13"/>
  <c r="G410" i="13"/>
  <c r="G342" i="13"/>
  <c r="E341" i="13"/>
  <c r="C264" i="13"/>
  <c r="C244" i="13"/>
  <c r="C207" i="13"/>
  <c r="C155" i="13"/>
  <c r="F152" i="13"/>
  <c r="F132" i="13"/>
  <c r="C131" i="13"/>
  <c r="F108" i="13"/>
  <c r="C107" i="13"/>
  <c r="C103" i="13"/>
  <c r="C99" i="13"/>
  <c r="F48" i="13"/>
  <c r="C47" i="13"/>
  <c r="F16" i="13"/>
  <c r="C15" i="13"/>
  <c r="C517" i="13"/>
  <c r="C187" i="13"/>
  <c r="G606" i="13"/>
  <c r="C605" i="13"/>
  <c r="G598" i="13"/>
  <c r="E597" i="13"/>
  <c r="C596" i="13"/>
  <c r="G478" i="13"/>
  <c r="E477" i="13"/>
  <c r="G474" i="13"/>
  <c r="G434" i="13"/>
  <c r="E433" i="13"/>
  <c r="G426" i="13"/>
  <c r="E425" i="13"/>
  <c r="E409" i="13"/>
  <c r="G338" i="13"/>
  <c r="E337" i="13"/>
  <c r="G298" i="13"/>
  <c r="G282" i="13"/>
  <c r="C240" i="13"/>
  <c r="C231" i="13"/>
  <c r="C203" i="13"/>
  <c r="F128" i="13"/>
  <c r="C127" i="13"/>
  <c r="F120" i="13"/>
  <c r="C119" i="13"/>
  <c r="F44" i="13"/>
  <c r="C43" i="13"/>
  <c r="E393" i="13"/>
  <c r="C191" i="13"/>
  <c r="C601" i="13"/>
  <c r="F593" i="13"/>
  <c r="G572" i="13"/>
  <c r="C554" i="13"/>
  <c r="G466" i="13"/>
  <c r="G462" i="13"/>
  <c r="G422" i="13"/>
  <c r="G418" i="13"/>
  <c r="E417" i="13"/>
  <c r="G406" i="13"/>
  <c r="E389" i="13"/>
  <c r="G334" i="13"/>
  <c r="E333" i="13"/>
  <c r="G326" i="13"/>
  <c r="G322" i="13"/>
  <c r="E317" i="13"/>
  <c r="C276" i="13"/>
  <c r="C260" i="13"/>
  <c r="C236" i="13"/>
  <c r="G233" i="13"/>
  <c r="C227" i="13"/>
  <c r="C123" i="13"/>
  <c r="F116" i="13"/>
  <c r="C115" i="13"/>
  <c r="C75" i="13"/>
  <c r="F40" i="13"/>
  <c r="C39" i="13"/>
  <c r="G11" i="13"/>
  <c r="E8" i="13"/>
  <c r="O18" i="9" a="1"/>
  <c r="O18" i="9" s="1"/>
  <c r="B132" i="15"/>
  <c r="C132" i="13"/>
  <c r="D125" i="15"/>
  <c r="F125" i="13"/>
  <c r="B120" i="15"/>
  <c r="C120" i="13"/>
  <c r="B116" i="15"/>
  <c r="C116" i="13"/>
  <c r="B112" i="15"/>
  <c r="C112" i="13"/>
  <c r="C104" i="15"/>
  <c r="E104" i="13"/>
  <c r="N81" i="9"/>
  <c r="O81" i="9" s="1" a="1"/>
  <c r="O81" i="9" s="1"/>
  <c r="G71" i="13"/>
  <c r="N57" i="9"/>
  <c r="O57" i="9" s="1" a="1"/>
  <c r="O57" i="9" s="1"/>
  <c r="G47" i="13"/>
  <c r="C530" i="15"/>
  <c r="E530" i="13"/>
  <c r="G211" i="13"/>
  <c r="G195" i="13"/>
  <c r="E182" i="13"/>
  <c r="B599" i="15"/>
  <c r="C599" i="13"/>
  <c r="B595" i="15"/>
  <c r="C595" i="13"/>
  <c r="C490" i="15"/>
  <c r="E490" i="13"/>
  <c r="N493" i="9"/>
  <c r="O493" i="9" s="1" a="1"/>
  <c r="O493" i="9" s="1"/>
  <c r="G483" i="13"/>
  <c r="C482" i="15"/>
  <c r="E482" i="13"/>
  <c r="B477" i="15"/>
  <c r="C477" i="13"/>
  <c r="D474" i="15"/>
  <c r="F474" i="13"/>
  <c r="B473" i="15"/>
  <c r="C473" i="13"/>
  <c r="N480" i="9"/>
  <c r="O480" i="9" s="1" a="1"/>
  <c r="O480" i="9" s="1"/>
  <c r="G470" i="13"/>
  <c r="D465" i="15"/>
  <c r="F465" i="13"/>
  <c r="B460" i="15"/>
  <c r="C460" i="13"/>
  <c r="B456" i="15"/>
  <c r="C456" i="13"/>
  <c r="B452" i="15"/>
  <c r="C452" i="13"/>
  <c r="B45" i="15"/>
  <c r="C45" i="13"/>
  <c r="B41" i="15"/>
  <c r="C41" i="13"/>
  <c r="D38" i="15"/>
  <c r="F38" i="13"/>
  <c r="B37" i="15"/>
  <c r="C37" i="13"/>
  <c r="B33" i="15"/>
  <c r="C33" i="13"/>
  <c r="D30" i="15"/>
  <c r="F30" i="13"/>
  <c r="B29" i="15"/>
  <c r="C29" i="13"/>
  <c r="B25" i="15"/>
  <c r="C25" i="13"/>
  <c r="B21" i="15"/>
  <c r="C21" i="13"/>
  <c r="D18" i="15"/>
  <c r="F18" i="13"/>
  <c r="B17" i="15"/>
  <c r="C17" i="13"/>
  <c r="D14" i="15"/>
  <c r="F14" i="13"/>
  <c r="B13" i="15"/>
  <c r="C13" i="13"/>
  <c r="D10" i="15"/>
  <c r="F10" i="13"/>
  <c r="B124" i="15"/>
  <c r="C124" i="13"/>
  <c r="B108" i="15"/>
  <c r="C108" i="13"/>
  <c r="N73" i="9"/>
  <c r="O73" i="9" s="1" a="1"/>
  <c r="O73" i="9" s="1"/>
  <c r="G63" i="13"/>
  <c r="C58" i="15"/>
  <c r="E58" i="13"/>
  <c r="C194" i="15"/>
  <c r="E194" i="13"/>
  <c r="N197" i="9"/>
  <c r="O197" i="9" s="1" a="1"/>
  <c r="O197" i="9" s="1"/>
  <c r="G187" i="13"/>
  <c r="N181" i="9"/>
  <c r="O181" i="9" s="1" a="1"/>
  <c r="O181" i="9" s="1"/>
  <c r="G171" i="13"/>
  <c r="C166" i="15"/>
  <c r="E166" i="13"/>
  <c r="B157" i="15"/>
  <c r="C157" i="13"/>
  <c r="B149" i="15"/>
  <c r="C149" i="13"/>
  <c r="B145" i="15"/>
  <c r="C145" i="13"/>
  <c r="G531" i="13"/>
  <c r="B251" i="15"/>
  <c r="C251" i="13"/>
  <c r="B247" i="15"/>
  <c r="C247" i="13"/>
  <c r="B243" i="15"/>
  <c r="C243" i="13"/>
  <c r="B239" i="15"/>
  <c r="C239" i="13"/>
  <c r="D231" i="15"/>
  <c r="F231" i="13"/>
  <c r="B230" i="15"/>
  <c r="C230" i="13"/>
  <c r="D227" i="15"/>
  <c r="F227" i="13"/>
  <c r="B226" i="15"/>
  <c r="C226" i="13"/>
  <c r="D223" i="15"/>
  <c r="F223" i="13"/>
  <c r="B222" i="15"/>
  <c r="C222" i="13"/>
  <c r="B604" i="15"/>
  <c r="C604" i="13"/>
  <c r="N115" i="9"/>
  <c r="O115" i="9" s="1" a="1"/>
  <c r="O115" i="9" s="1"/>
  <c r="G105" i="13"/>
  <c r="N111" i="9"/>
  <c r="O111" i="9" s="1" a="1"/>
  <c r="O111" i="9" s="1"/>
  <c r="G101" i="13"/>
  <c r="B78" i="15"/>
  <c r="C78" i="13"/>
  <c r="N77" i="9"/>
  <c r="O77" i="9" s="1" a="1"/>
  <c r="O77" i="9" s="1"/>
  <c r="G67" i="13"/>
  <c r="E87" i="13"/>
  <c r="N185" i="9"/>
  <c r="O185" i="9" s="1" a="1"/>
  <c r="O185" i="9" s="1"/>
  <c r="G175" i="13"/>
  <c r="C174" i="15"/>
  <c r="E174" i="13"/>
  <c r="N177" i="9"/>
  <c r="O177" i="9" s="1" a="1"/>
  <c r="O177" i="9" s="1"/>
  <c r="G167" i="13"/>
  <c r="C162" i="15"/>
  <c r="E162" i="13"/>
  <c r="G518" i="13"/>
  <c r="G219" i="13"/>
  <c r="G203" i="13"/>
  <c r="B563" i="15"/>
  <c r="C563" i="13"/>
  <c r="B559" i="15"/>
  <c r="C559" i="13"/>
  <c r="B555" i="15"/>
  <c r="C555" i="13"/>
  <c r="C272" i="15"/>
  <c r="E272" i="13"/>
  <c r="C264" i="15"/>
  <c r="E264" i="13"/>
  <c r="C256" i="15"/>
  <c r="E256" i="13"/>
  <c r="B512" i="15"/>
  <c r="C512" i="13"/>
  <c r="B508" i="15"/>
  <c r="C508" i="13"/>
  <c r="B128" i="15"/>
  <c r="C128" i="13"/>
  <c r="B82" i="15"/>
  <c r="C82" i="13"/>
  <c r="N85" i="9"/>
  <c r="O85" i="9" s="1" a="1"/>
  <c r="O85" i="9" s="1"/>
  <c r="G75" i="13"/>
  <c r="C62" i="15"/>
  <c r="E62" i="13"/>
  <c r="N69" i="9"/>
  <c r="O69" i="9" s="1" a="1"/>
  <c r="O69" i="9" s="1"/>
  <c r="G59" i="13"/>
  <c r="N65" i="9"/>
  <c r="O65" i="9" s="1" a="1"/>
  <c r="O65" i="9" s="1"/>
  <c r="G55" i="13"/>
  <c r="C50" i="15"/>
  <c r="E50" i="13"/>
  <c r="N189" i="9"/>
  <c r="O189" i="9" s="1" a="1"/>
  <c r="O189" i="9" s="1"/>
  <c r="G179" i="13"/>
  <c r="N173" i="9"/>
  <c r="O173" i="9" s="1" a="1"/>
  <c r="O173" i="9" s="1"/>
  <c r="G163" i="13"/>
  <c r="G535" i="13"/>
  <c r="C581" i="15"/>
  <c r="E581" i="13"/>
  <c r="B576" i="15"/>
  <c r="C576" i="13"/>
  <c r="B572" i="15"/>
  <c r="C572" i="13"/>
  <c r="O458" i="9" a="1"/>
  <c r="O458" i="9" s="1"/>
  <c r="N320" i="9"/>
  <c r="O320" i="9" s="1" a="1"/>
  <c r="O320" i="9" s="1"/>
  <c r="G310" i="13"/>
  <c r="C289" i="15"/>
  <c r="E289" i="13"/>
  <c r="B280" i="15"/>
  <c r="C280" i="13"/>
  <c r="D509" i="15"/>
  <c r="F509" i="13"/>
  <c r="B136" i="15"/>
  <c r="C136" i="13"/>
  <c r="D129" i="15"/>
  <c r="F129" i="13"/>
  <c r="N103" i="9"/>
  <c r="O103" i="9" s="1" a="1"/>
  <c r="O103" i="9" s="1"/>
  <c r="G93" i="13"/>
  <c r="N98" i="9"/>
  <c r="O98" i="9" s="1" a="1"/>
  <c r="O98" i="9" s="1"/>
  <c r="G88" i="13"/>
  <c r="G522" i="13"/>
  <c r="G207" i="13"/>
  <c r="C590" i="15"/>
  <c r="E590" i="13"/>
  <c r="N349" i="9"/>
  <c r="O349" i="9" s="1" a="1"/>
  <c r="O349" i="9" s="1"/>
  <c r="G339" i="13"/>
  <c r="D334" i="15"/>
  <c r="F334" i="13"/>
  <c r="B333" i="15"/>
  <c r="C333" i="13"/>
  <c r="B329" i="15"/>
  <c r="C329" i="13"/>
  <c r="B325" i="15"/>
  <c r="C325" i="13"/>
  <c r="D322" i="15"/>
  <c r="F322" i="13"/>
  <c r="B321" i="15"/>
  <c r="C321" i="13"/>
  <c r="D318" i="15"/>
  <c r="F318" i="13"/>
  <c r="B317" i="15"/>
  <c r="C317" i="13"/>
  <c r="D314" i="15"/>
  <c r="F314" i="13"/>
  <c r="B313" i="15"/>
  <c r="C313" i="13"/>
  <c r="N107" i="9"/>
  <c r="O107" i="9" s="1" a="1"/>
  <c r="O107" i="9" s="1"/>
  <c r="G97" i="13"/>
  <c r="C74" i="15"/>
  <c r="E74" i="13"/>
  <c r="C54" i="15"/>
  <c r="E54" i="13"/>
  <c r="N61" i="9"/>
  <c r="O61" i="9" s="1" a="1"/>
  <c r="O61" i="9" s="1"/>
  <c r="G51" i="13"/>
  <c r="C86" i="13"/>
  <c r="C538" i="15"/>
  <c r="E538" i="13"/>
  <c r="N201" i="9"/>
  <c r="O201" i="9" s="1" a="1"/>
  <c r="O201" i="9" s="1"/>
  <c r="G191" i="13"/>
  <c r="N193" i="9"/>
  <c r="O193" i="9" s="1" a="1"/>
  <c r="O193" i="9" s="1"/>
  <c r="G183" i="13"/>
  <c r="G539" i="13"/>
  <c r="N455" i="9"/>
  <c r="O455" i="9" s="1" a="1"/>
  <c r="O455" i="9" s="1"/>
  <c r="G445" i="13"/>
  <c r="C444" i="15"/>
  <c r="E444" i="13"/>
  <c r="N451" i="9"/>
  <c r="O451" i="9" s="1" a="1"/>
  <c r="O451" i="9" s="1"/>
  <c r="G441" i="13"/>
  <c r="N447" i="9"/>
  <c r="O447" i="9" s="1" a="1"/>
  <c r="O447" i="9" s="1"/>
  <c r="G437" i="13"/>
  <c r="C436" i="15"/>
  <c r="E436" i="13"/>
  <c r="N443" i="9"/>
  <c r="O443" i="9" s="1" a="1"/>
  <c r="O443" i="9" s="1"/>
  <c r="G433" i="13"/>
  <c r="N439" i="9"/>
  <c r="O439" i="9" s="1" a="1"/>
  <c r="O439" i="9" s="1"/>
  <c r="G429" i="13"/>
  <c r="C428" i="15"/>
  <c r="E428" i="13"/>
  <c r="N435" i="9"/>
  <c r="O435" i="9" s="1" a="1"/>
  <c r="O435" i="9" s="1"/>
  <c r="G425" i="13"/>
  <c r="C424" i="15"/>
  <c r="E424" i="13"/>
  <c r="D420" i="15"/>
  <c r="F420" i="13"/>
  <c r="B419" i="15"/>
  <c r="C419" i="13"/>
  <c r="D416" i="15"/>
  <c r="F416" i="13"/>
  <c r="B415" i="15"/>
  <c r="C415" i="13"/>
  <c r="B411" i="15"/>
  <c r="C411" i="13"/>
  <c r="D408" i="15"/>
  <c r="F408" i="13"/>
  <c r="B407" i="15"/>
  <c r="C407" i="13"/>
  <c r="D404" i="15"/>
  <c r="F404" i="13"/>
  <c r="B403" i="15"/>
  <c r="C403" i="13"/>
  <c r="B399" i="15"/>
  <c r="C399" i="13"/>
  <c r="B395" i="15"/>
  <c r="C395" i="13"/>
  <c r="B391" i="15"/>
  <c r="C391" i="13"/>
  <c r="B387" i="15"/>
  <c r="C387" i="13"/>
  <c r="B383" i="15"/>
  <c r="C383" i="13"/>
  <c r="N390" i="9"/>
  <c r="O390" i="9" s="1" a="1"/>
  <c r="O390" i="9" s="1"/>
  <c r="G380" i="13"/>
  <c r="C379" i="15"/>
  <c r="E379" i="13"/>
  <c r="N386" i="9"/>
  <c r="O386" i="9" s="1" a="1"/>
  <c r="O386" i="9" s="1"/>
  <c r="G376" i="13"/>
  <c r="C375" i="15"/>
  <c r="E375" i="13"/>
  <c r="N382" i="9"/>
  <c r="O382" i="9" s="1" a="1"/>
  <c r="O382" i="9" s="1"/>
  <c r="G372" i="13"/>
  <c r="N378" i="9"/>
  <c r="O378" i="9" s="1" a="1"/>
  <c r="O378" i="9" s="1"/>
  <c r="G368" i="13"/>
  <c r="C367" i="15"/>
  <c r="E367" i="13"/>
  <c r="N374" i="9"/>
  <c r="O374" i="9" s="1" a="1"/>
  <c r="O374" i="9" s="1"/>
  <c r="G364" i="13"/>
  <c r="N370" i="9"/>
  <c r="O370" i="9" s="1" a="1"/>
  <c r="O370" i="9" s="1"/>
  <c r="G360" i="13"/>
  <c r="N366" i="9"/>
  <c r="O366" i="9" s="1" a="1"/>
  <c r="O366" i="9" s="1"/>
  <c r="G356" i="13"/>
  <c r="B350" i="15"/>
  <c r="C350" i="13"/>
  <c r="O132" i="9" a="1"/>
  <c r="O132" i="9" s="1"/>
  <c r="E605" i="13"/>
  <c r="O301" i="9" a="1"/>
  <c r="O301" i="9" s="1"/>
  <c r="O609" i="9" a="1"/>
  <c r="O609" i="9" s="1"/>
  <c r="C9" i="13"/>
  <c r="O587" i="9" a="1"/>
  <c r="O587" i="9" s="1"/>
  <c r="O60" i="9" a="1"/>
  <c r="O60" i="9" s="1"/>
  <c r="C559" i="15"/>
  <c r="C549" i="15"/>
  <c r="C521" i="15"/>
  <c r="C218" i="15"/>
  <c r="H191" i="13"/>
  <c r="N175" i="9"/>
  <c r="O175" i="9" s="1" a="1"/>
  <c r="O175" i="9" s="1"/>
  <c r="G165" i="13"/>
  <c r="C100" i="15"/>
  <c r="E100" i="13"/>
  <c r="D98" i="15"/>
  <c r="F98" i="13"/>
  <c r="D510" i="15"/>
  <c r="C325" i="15"/>
  <c r="B102" i="15"/>
  <c r="C102" i="13"/>
  <c r="D522" i="15"/>
  <c r="D517" i="15"/>
  <c r="C268" i="15"/>
  <c r="N186" i="9"/>
  <c r="O186" i="9" s="1" a="1"/>
  <c r="O186" i="9" s="1"/>
  <c r="G176" i="13"/>
  <c r="N182" i="9"/>
  <c r="O182" i="9" s="1" a="1"/>
  <c r="O182" i="9" s="1"/>
  <c r="G172" i="13"/>
  <c r="C137" i="15"/>
  <c r="E137" i="13"/>
  <c r="H114" i="13"/>
  <c r="B113" i="15"/>
  <c r="C113" i="13"/>
  <c r="B111" i="15"/>
  <c r="C111" i="13"/>
  <c r="H110" i="13"/>
  <c r="B109" i="15"/>
  <c r="C109" i="13"/>
  <c r="N113" i="9"/>
  <c r="O113" i="9" s="1" a="1"/>
  <c r="O113" i="9" s="1"/>
  <c r="G103" i="13"/>
  <c r="D602" i="15"/>
  <c r="B180" i="15"/>
  <c r="C180" i="13"/>
  <c r="H179" i="13"/>
  <c r="I145" i="13"/>
  <c r="N150" i="9"/>
  <c r="O150" i="9" s="1" a="1"/>
  <c r="O150" i="9" s="1"/>
  <c r="G140" i="13"/>
  <c r="O611" i="9" a="1"/>
  <c r="O611" i="9" s="1"/>
  <c r="O603" i="9" a="1"/>
  <c r="O603" i="9" s="1"/>
  <c r="D578" i="15"/>
  <c r="D572" i="15"/>
  <c r="D570" i="15"/>
  <c r="D561" i="15"/>
  <c r="D502" i="15"/>
  <c r="D326" i="15"/>
  <c r="D595" i="15"/>
  <c r="D149" i="15"/>
  <c r="F149" i="13"/>
  <c r="D562" i="15"/>
  <c r="D482" i="15"/>
  <c r="N198" i="9"/>
  <c r="O198" i="9" s="1" a="1"/>
  <c r="O198" i="9" s="1"/>
  <c r="G188" i="13"/>
  <c r="B153" i="15"/>
  <c r="C153" i="13"/>
  <c r="I152" i="13"/>
  <c r="C151" i="15"/>
  <c r="E151" i="13"/>
  <c r="D121" i="15"/>
  <c r="C540" i="15"/>
  <c r="C509" i="15"/>
  <c r="I122" i="13"/>
  <c r="O243" i="9" a="1"/>
  <c r="O243" i="9" s="1"/>
  <c r="O212" i="9" a="1"/>
  <c r="O212" i="9" s="1"/>
  <c r="O208" i="9" a="1"/>
  <c r="O208" i="9" s="1"/>
  <c r="O100" i="9" a="1"/>
  <c r="O100" i="9" s="1"/>
  <c r="O529" i="9" a="1"/>
  <c r="O529" i="9" s="1"/>
  <c r="O158" i="9" a="1"/>
  <c r="O158" i="9" s="1"/>
  <c r="O26" i="9" a="1"/>
  <c r="O26" i="9" s="1"/>
  <c r="D550" i="15"/>
  <c r="O615" i="9" a="1"/>
  <c r="O615" i="9" s="1"/>
  <c r="O585" i="9" a="1"/>
  <c r="O585" i="9" s="1"/>
  <c r="O557" i="9" a="1"/>
  <c r="O557" i="9" s="1"/>
  <c r="C93" i="13"/>
  <c r="F89" i="13"/>
  <c r="E78" i="13"/>
  <c r="O497" i="9" a="1"/>
  <c r="O497" i="9" s="1"/>
  <c r="O432" i="9" a="1"/>
  <c r="O432" i="9" s="1"/>
  <c r="O379" i="9" a="1"/>
  <c r="O379" i="9" s="1"/>
  <c r="O335" i="9" a="1"/>
  <c r="O335" i="9" s="1"/>
  <c r="O154" i="9" a="1"/>
  <c r="O154" i="9" s="1"/>
  <c r="O101" i="9" a="1"/>
  <c r="O101" i="9" s="1"/>
  <c r="D606" i="15"/>
  <c r="D605" i="15"/>
  <c r="C602" i="15"/>
  <c r="C600" i="15"/>
  <c r="C599" i="15"/>
  <c r="C596" i="15"/>
  <c r="C595" i="15"/>
  <c r="C568" i="15"/>
  <c r="C567" i="15"/>
  <c r="D563" i="15"/>
  <c r="C562" i="15"/>
  <c r="D557" i="15"/>
  <c r="D545" i="15"/>
  <c r="C544" i="15"/>
  <c r="D528" i="15"/>
  <c r="C516" i="15"/>
  <c r="D511" i="15"/>
  <c r="C385" i="15"/>
  <c r="C604" i="15"/>
  <c r="C603" i="15"/>
  <c r="C601" i="15"/>
  <c r="D569" i="15"/>
  <c r="C563" i="15"/>
  <c r="C553" i="15"/>
  <c r="D539" i="15"/>
  <c r="D534" i="15"/>
  <c r="D533" i="15"/>
  <c r="D512" i="15"/>
  <c r="D571" i="15"/>
  <c r="C570" i="15"/>
  <c r="C569" i="15"/>
  <c r="D564" i="15"/>
  <c r="D546" i="15"/>
  <c r="D535" i="15"/>
  <c r="C534" i="15"/>
  <c r="C517" i="15"/>
  <c r="C512" i="15"/>
  <c r="C571" i="15"/>
  <c r="C564" i="15"/>
  <c r="D558" i="15"/>
  <c r="D555" i="15"/>
  <c r="D541" i="15"/>
  <c r="D540" i="15"/>
  <c r="C535" i="15"/>
  <c r="D530" i="15"/>
  <c r="D481" i="15"/>
  <c r="D573" i="15"/>
  <c r="C572" i="15"/>
  <c r="D565" i="15"/>
  <c r="D560" i="15"/>
  <c r="D559" i="15"/>
  <c r="C555" i="15"/>
  <c r="C541" i="15"/>
  <c r="D536" i="15"/>
  <c r="D513" i="15"/>
  <c r="D592" i="15"/>
  <c r="O599" i="9" a="1"/>
  <c r="O599" i="9" s="1"/>
  <c r="D584" i="15"/>
  <c r="D576" i="15"/>
  <c r="D574" i="15"/>
  <c r="C573" i="15"/>
  <c r="C565" i="15"/>
  <c r="C560" i="15"/>
  <c r="D542" i="15"/>
  <c r="D531" i="15"/>
  <c r="O607" i="9" a="1"/>
  <c r="O607" i="9" s="1"/>
  <c r="O605" i="9" a="1"/>
  <c r="O605" i="9" s="1"/>
  <c r="C592" i="15"/>
  <c r="D591" i="15"/>
  <c r="D590" i="15"/>
  <c r="D589" i="15"/>
  <c r="C586" i="15"/>
  <c r="C584" i="15"/>
  <c r="D583" i="15"/>
  <c r="D582" i="15"/>
  <c r="D581" i="15"/>
  <c r="C578" i="15"/>
  <c r="C576" i="15"/>
  <c r="D575" i="15"/>
  <c r="C574" i="15"/>
  <c r="D566" i="15"/>
  <c r="D543" i="15"/>
  <c r="C542" i="15"/>
  <c r="C515" i="15"/>
  <c r="D600" i="15"/>
  <c r="D599" i="15"/>
  <c r="D598" i="15"/>
  <c r="D597" i="15"/>
  <c r="C594" i="15"/>
  <c r="C593" i="15"/>
  <c r="C591" i="15"/>
  <c r="C588" i="15"/>
  <c r="C587" i="15"/>
  <c r="C585" i="15"/>
  <c r="C580" i="15"/>
  <c r="C579" i="15"/>
  <c r="C577" i="15"/>
  <c r="C575" i="15"/>
  <c r="D567" i="15"/>
  <c r="C566" i="15"/>
  <c r="D556" i="15"/>
  <c r="D552" i="15"/>
  <c r="D544" i="15"/>
  <c r="C543" i="15"/>
  <c r="D538" i="15"/>
  <c r="D527" i="15"/>
  <c r="D516" i="15"/>
  <c r="O577" i="9" a="1"/>
  <c r="O577" i="9" s="1"/>
  <c r="C561" i="15"/>
  <c r="C558" i="15"/>
  <c r="C556" i="15"/>
  <c r="D549" i="15"/>
  <c r="O558" i="9" a="1"/>
  <c r="O558" i="9" s="1"/>
  <c r="C536" i="15"/>
  <c r="O545" i="9" a="1"/>
  <c r="O545" i="9" s="1"/>
  <c r="C528" i="15"/>
  <c r="C527" i="15"/>
  <c r="C511" i="15"/>
  <c r="O513" i="9" a="1"/>
  <c r="O513" i="9" s="1"/>
  <c r="O511" i="9" a="1"/>
  <c r="O511" i="9" s="1"/>
  <c r="C331" i="15"/>
  <c r="D82" i="15"/>
  <c r="C547" i="15"/>
  <c r="O549" i="9" a="1"/>
  <c r="O549" i="9" s="1"/>
  <c r="C526" i="15"/>
  <c r="O534" i="9" a="1"/>
  <c r="O534" i="9" s="1"/>
  <c r="D523" i="15"/>
  <c r="O530" i="9" a="1"/>
  <c r="O530" i="9" s="1"/>
  <c r="C510" i="15"/>
  <c r="O518" i="9" a="1"/>
  <c r="O518" i="9" s="1"/>
  <c r="D507" i="15"/>
  <c r="O498" i="9" a="1"/>
  <c r="O498" i="9" s="1"/>
  <c r="O456" i="9" a="1"/>
  <c r="O456" i="9" s="1"/>
  <c r="O397" i="9" a="1"/>
  <c r="O397" i="9" s="1"/>
  <c r="C381" i="15"/>
  <c r="D243" i="15"/>
  <c r="D551" i="15"/>
  <c r="C550" i="15"/>
  <c r="C523" i="15"/>
  <c r="D520" i="15"/>
  <c r="C507" i="15"/>
  <c r="O452" i="9" a="1"/>
  <c r="O452" i="9" s="1"/>
  <c r="D345" i="15"/>
  <c r="C300" i="15"/>
  <c r="D26" i="15"/>
  <c r="C551" i="15"/>
  <c r="C520" i="15"/>
  <c r="D519" i="15"/>
  <c r="C281" i="15"/>
  <c r="D74" i="15"/>
  <c r="C519" i="15"/>
  <c r="O486" i="9" a="1"/>
  <c r="O486" i="9" s="1"/>
  <c r="O457" i="9" a="1"/>
  <c r="O457" i="9" s="1"/>
  <c r="O395" i="9" a="1"/>
  <c r="O395" i="9" s="1"/>
  <c r="C309" i="15"/>
  <c r="C89" i="15"/>
  <c r="D568" i="15"/>
  <c r="O575" i="9" a="1"/>
  <c r="O575" i="9" s="1"/>
  <c r="O573" i="9" a="1"/>
  <c r="O573" i="9" s="1"/>
  <c r="C552" i="15"/>
  <c r="C518" i="15"/>
  <c r="D515" i="15"/>
  <c r="O408" i="9" a="1"/>
  <c r="O408" i="9" s="1"/>
  <c r="D294" i="15"/>
  <c r="D79" i="15"/>
  <c r="O381" i="9" a="1"/>
  <c r="O381" i="9" s="1"/>
  <c r="O363" i="9" a="1"/>
  <c r="O363" i="9" s="1"/>
  <c r="O90" i="9" a="1"/>
  <c r="O90" i="9" s="1"/>
  <c r="O56" i="9" a="1"/>
  <c r="O56" i="9" s="1"/>
  <c r="O30" i="9" a="1"/>
  <c r="O30" i="9" s="1"/>
  <c r="O120" i="9" a="1"/>
  <c r="O120" i="9" s="1"/>
  <c r="O117" i="9" a="1"/>
  <c r="O117" i="9" s="1"/>
  <c r="O50" i="9" a="1"/>
  <c r="O50" i="9" s="1"/>
  <c r="O362" i="9" a="1"/>
  <c r="O362" i="9" s="1"/>
  <c r="O200" i="9" a="1"/>
  <c r="O200" i="9" s="1"/>
  <c r="O136" i="9" a="1"/>
  <c r="O136" i="9" s="1"/>
  <c r="O91" i="9" a="1"/>
  <c r="O91" i="9" s="1"/>
  <c r="O86" i="9" a="1"/>
  <c r="O86" i="9" s="1"/>
  <c r="O44" i="9" a="1"/>
  <c r="O44" i="9" s="1"/>
  <c r="O70" i="9" a="1"/>
  <c r="O70" i="9" s="1"/>
  <c r="O21" i="9" a="1"/>
  <c r="O21" i="9" s="1"/>
  <c r="O600" i="9" a="1"/>
  <c r="O600" i="9" s="1"/>
  <c r="O592" i="9" a="1"/>
  <c r="O592" i="9" s="1"/>
  <c r="O524" i="9" a="1"/>
  <c r="O524" i="9" s="1"/>
  <c r="O616" i="9" a="1"/>
  <c r="O616" i="9" s="1"/>
  <c r="O608" i="9" a="1"/>
  <c r="O608" i="9" s="1"/>
  <c r="O523" i="9" a="1"/>
  <c r="O523" i="9" s="1"/>
  <c r="H499" i="13"/>
  <c r="C494" i="13"/>
  <c r="H464" i="13"/>
  <c r="H112" i="13"/>
  <c r="D443" i="15"/>
  <c r="D413" i="15"/>
  <c r="D362" i="15"/>
  <c r="E505" i="13"/>
  <c r="G487" i="13"/>
  <c r="G447" i="13"/>
  <c r="C413" i="13"/>
  <c r="I389" i="13"/>
  <c r="I381" i="13"/>
  <c r="H370" i="13"/>
  <c r="G85" i="13"/>
  <c r="G76" i="13"/>
  <c r="H66" i="13"/>
  <c r="C440" i="15"/>
  <c r="D431" i="15"/>
  <c r="O367" i="9" a="1"/>
  <c r="O367" i="9" s="1"/>
  <c r="C466" i="13"/>
  <c r="G461" i="13"/>
  <c r="I456" i="13"/>
  <c r="I401" i="13"/>
  <c r="I378" i="13"/>
  <c r="I367" i="13"/>
  <c r="I342" i="13"/>
  <c r="C461" i="15"/>
  <c r="O471" i="9" a="1"/>
  <c r="O471" i="9" s="1"/>
  <c r="D435" i="15"/>
  <c r="D396" i="15"/>
  <c r="D370" i="15"/>
  <c r="C160" i="15"/>
  <c r="D498" i="15"/>
  <c r="D317" i="15"/>
  <c r="F505" i="13"/>
  <c r="D400" i="15"/>
  <c r="C504" i="13"/>
  <c r="E449" i="13"/>
  <c r="H415" i="13"/>
  <c r="F362" i="13"/>
  <c r="F309" i="13"/>
  <c r="I307" i="13"/>
  <c r="G120" i="13"/>
  <c r="I81" i="13"/>
  <c r="E75" i="13"/>
  <c r="D436" i="15"/>
  <c r="C357" i="15"/>
  <c r="D286" i="15"/>
  <c r="C217" i="15"/>
  <c r="C439" i="15"/>
  <c r="C503" i="13"/>
  <c r="G475" i="13"/>
  <c r="F459" i="13"/>
  <c r="C429" i="13"/>
  <c r="G369" i="13"/>
  <c r="H324" i="13"/>
  <c r="F317" i="13"/>
  <c r="D437" i="15"/>
  <c r="C407" i="15"/>
  <c r="D291" i="15"/>
  <c r="D486" i="15"/>
  <c r="C485" i="15"/>
  <c r="I418" i="13"/>
  <c r="I499" i="13"/>
  <c r="H491" i="13"/>
  <c r="E485" i="13"/>
  <c r="I468" i="13"/>
  <c r="G444" i="13"/>
  <c r="C438" i="13"/>
  <c r="G414" i="13"/>
  <c r="I411" i="13"/>
  <c r="I392" i="13"/>
  <c r="F377" i="13"/>
  <c r="E361" i="13"/>
  <c r="C327" i="13"/>
  <c r="C83" i="13"/>
  <c r="O514" i="9" a="1"/>
  <c r="O514" i="9" s="1"/>
  <c r="C484" i="15"/>
  <c r="C408" i="15"/>
  <c r="O448" i="9" a="1"/>
  <c r="O448" i="9" s="1"/>
  <c r="O342" i="9" a="1"/>
  <c r="O342" i="9" s="1"/>
  <c r="D305" i="15"/>
  <c r="C276" i="15"/>
  <c r="D255" i="15"/>
  <c r="O238" i="9" a="1"/>
  <c r="O238" i="9" s="1"/>
  <c r="C196" i="15"/>
  <c r="D157" i="15"/>
  <c r="C148" i="15"/>
  <c r="D133" i="15"/>
  <c r="D96" i="15"/>
  <c r="D306" i="15"/>
  <c r="D274" i="15"/>
  <c r="C257" i="15"/>
  <c r="C209" i="15"/>
  <c r="D189" i="15"/>
  <c r="D161" i="15"/>
  <c r="D154" i="15"/>
  <c r="C115" i="15"/>
  <c r="D85" i="15"/>
  <c r="C301" i="15"/>
  <c r="D222" i="15"/>
  <c r="D219" i="15"/>
  <c r="O209" i="9" a="1"/>
  <c r="O209" i="9" s="1"/>
  <c r="C198" i="15"/>
  <c r="D173" i="15"/>
  <c r="D138" i="15"/>
  <c r="O416" i="9" a="1"/>
  <c r="O416" i="9" s="1"/>
  <c r="D311" i="15"/>
  <c r="D265" i="15"/>
  <c r="C258" i="15"/>
  <c r="D211" i="15"/>
  <c r="C210" i="15"/>
  <c r="D185" i="15"/>
  <c r="D146" i="15"/>
  <c r="D130" i="15"/>
  <c r="D86" i="15"/>
  <c r="C69" i="15"/>
  <c r="D275" i="15"/>
  <c r="D238" i="15"/>
  <c r="C199" i="15"/>
  <c r="O504" i="9" a="1"/>
  <c r="O504" i="9" s="1"/>
  <c r="O325" i="9" a="1"/>
  <c r="O325" i="9" s="1"/>
  <c r="D289" i="15"/>
  <c r="C226" i="15"/>
  <c r="O148" i="9" a="1"/>
  <c r="O148" i="9" s="1"/>
  <c r="C131" i="15"/>
  <c r="O112" i="9" a="1"/>
  <c r="O112" i="9" s="1"/>
  <c r="C73" i="15"/>
  <c r="O29" i="9" a="1"/>
  <c r="O29" i="9" s="1"/>
  <c r="O419" i="9" a="1"/>
  <c r="O419" i="9" s="1"/>
  <c r="O417" i="9" a="1"/>
  <c r="O417" i="9" s="1"/>
  <c r="O358" i="9" a="1"/>
  <c r="O358" i="9" s="1"/>
  <c r="C308" i="15"/>
  <c r="D290" i="15"/>
  <c r="D254" i="15"/>
  <c r="D239" i="15"/>
  <c r="D196" i="15"/>
  <c r="C132" i="15"/>
  <c r="O140" i="9" a="1"/>
  <c r="O140" i="9" s="1"/>
  <c r="O68" i="9" a="1"/>
  <c r="O68" i="9" s="1"/>
  <c r="D47" i="15"/>
  <c r="D46" i="15"/>
  <c r="D15" i="15"/>
  <c r="O133" i="9" a="1"/>
  <c r="O133" i="9" s="1"/>
  <c r="O116" i="9" a="1"/>
  <c r="O116" i="9" s="1"/>
  <c r="O141" i="9" a="1"/>
  <c r="O141" i="9" s="1"/>
  <c r="O126" i="9" a="1"/>
  <c r="O126" i="9" s="1"/>
  <c r="O258" i="9" a="1"/>
  <c r="O258" i="9" s="1"/>
  <c r="O254" i="9" a="1"/>
  <c r="O254" i="9" s="1"/>
  <c r="O220" i="9" a="1"/>
  <c r="O220" i="9" s="1"/>
  <c r="O213" i="9" a="1"/>
  <c r="O213" i="9" s="1"/>
  <c r="O157" i="9" a="1"/>
  <c r="O157" i="9" s="1"/>
  <c r="O149" i="9" a="1"/>
  <c r="O149" i="9" s="1"/>
  <c r="C481" i="15"/>
  <c r="C480" i="15"/>
  <c r="C467" i="15"/>
  <c r="C463" i="15"/>
  <c r="D452" i="15"/>
  <c r="D427" i="15"/>
  <c r="D410" i="15"/>
  <c r="D399" i="15"/>
  <c r="D491" i="15"/>
  <c r="D490" i="15"/>
  <c r="C471" i="15"/>
  <c r="C468" i="15"/>
  <c r="C432" i="15"/>
  <c r="C415" i="15"/>
  <c r="D376" i="15"/>
  <c r="C491" i="15"/>
  <c r="D485" i="15"/>
  <c r="C469" i="15"/>
  <c r="C453" i="15"/>
  <c r="C377" i="15"/>
  <c r="O506" i="9" a="1"/>
  <c r="O506" i="9" s="1"/>
  <c r="D495" i="15"/>
  <c r="D494" i="15"/>
  <c r="C492" i="15"/>
  <c r="C486" i="15"/>
  <c r="C472" i="15"/>
  <c r="O444" i="9" a="1"/>
  <c r="O444" i="9" s="1"/>
  <c r="D411" i="15"/>
  <c r="C305" i="15"/>
  <c r="D506" i="15"/>
  <c r="D496" i="15"/>
  <c r="C495" i="15"/>
  <c r="O505" i="9" a="1"/>
  <c r="O505" i="9" s="1"/>
  <c r="C465" i="15"/>
  <c r="D457" i="15"/>
  <c r="D450" i="15"/>
  <c r="D372" i="15"/>
  <c r="C334" i="15"/>
  <c r="D497" i="15"/>
  <c r="C496" i="15"/>
  <c r="D466" i="15"/>
  <c r="C434" i="15"/>
  <c r="D426" i="15"/>
  <c r="D412" i="15"/>
  <c r="D409" i="15"/>
  <c r="D374" i="15"/>
  <c r="D373" i="15"/>
  <c r="D503" i="15"/>
  <c r="C497" i="15"/>
  <c r="D478" i="15"/>
  <c r="D440" i="15"/>
  <c r="D375" i="15"/>
  <c r="C503" i="15"/>
  <c r="C502" i="15"/>
  <c r="C501" i="15"/>
  <c r="C479" i="15"/>
  <c r="C413" i="15"/>
  <c r="D398" i="15"/>
  <c r="O464" i="9" a="1"/>
  <c r="O464" i="9" s="1"/>
  <c r="C454" i="15"/>
  <c r="C441" i="15"/>
  <c r="D433" i="15"/>
  <c r="O442" i="9" a="1"/>
  <c r="O442" i="9" s="1"/>
  <c r="D414" i="15"/>
  <c r="D402" i="15"/>
  <c r="D388" i="15"/>
  <c r="D387" i="15"/>
  <c r="C380" i="15"/>
  <c r="O387" i="9" a="1"/>
  <c r="O387" i="9" s="1"/>
  <c r="D348" i="15"/>
  <c r="O356" i="9" a="1"/>
  <c r="O356" i="9" s="1"/>
  <c r="C346" i="15"/>
  <c r="D342" i="15"/>
  <c r="D333" i="15"/>
  <c r="D273" i="15"/>
  <c r="D259" i="15"/>
  <c r="C254" i="15"/>
  <c r="C178" i="15"/>
  <c r="D174" i="15"/>
  <c r="D360" i="15"/>
  <c r="C473" i="15"/>
  <c r="D472" i="15"/>
  <c r="D471" i="15"/>
  <c r="D464" i="15"/>
  <c r="D463" i="15"/>
  <c r="C458" i="15"/>
  <c r="D453" i="15"/>
  <c r="D434" i="15"/>
  <c r="D425" i="15"/>
  <c r="D415" i="15"/>
  <c r="C414" i="15"/>
  <c r="C405" i="15"/>
  <c r="C388" i="15"/>
  <c r="O389" i="9" a="1"/>
  <c r="O389" i="9" s="1"/>
  <c r="D371" i="15"/>
  <c r="C345" i="15"/>
  <c r="C344" i="15"/>
  <c r="C343" i="15"/>
  <c r="C342" i="15"/>
  <c r="C321" i="15"/>
  <c r="C292" i="15"/>
  <c r="C238" i="15"/>
  <c r="C260" i="15"/>
  <c r="D229" i="15"/>
  <c r="D214" i="15"/>
  <c r="O516" i="9" a="1"/>
  <c r="O516" i="9" s="1"/>
  <c r="C506" i="15"/>
  <c r="O488" i="9" a="1"/>
  <c r="O488" i="9" s="1"/>
  <c r="C478" i="15"/>
  <c r="O467" i="9" a="1"/>
  <c r="O467" i="9" s="1"/>
  <c r="C457" i="15"/>
  <c r="D456" i="15"/>
  <c r="C450" i="15"/>
  <c r="D430" i="15"/>
  <c r="O418" i="9" a="1"/>
  <c r="O418" i="9" s="1"/>
  <c r="C398" i="15"/>
  <c r="C376" i="15"/>
  <c r="D349" i="15"/>
  <c r="C310" i="15"/>
  <c r="C293" i="15"/>
  <c r="D267" i="15"/>
  <c r="D230" i="15"/>
  <c r="D484" i="15"/>
  <c r="C456" i="15"/>
  <c r="D455" i="15"/>
  <c r="C430" i="15"/>
  <c r="C429" i="15"/>
  <c r="D384" i="15"/>
  <c r="D383" i="15"/>
  <c r="D356" i="15"/>
  <c r="O364" i="9" a="1"/>
  <c r="O364" i="9" s="1"/>
  <c r="C354" i="15"/>
  <c r="D352" i="15"/>
  <c r="D350" i="15"/>
  <c r="D340" i="15"/>
  <c r="C278" i="15"/>
  <c r="C261" i="15"/>
  <c r="D194" i="15"/>
  <c r="D191" i="15"/>
  <c r="D113" i="15"/>
  <c r="C105" i="15"/>
  <c r="C88" i="15"/>
  <c r="C65" i="15"/>
  <c r="D504" i="15"/>
  <c r="D499" i="15"/>
  <c r="D476" i="15"/>
  <c r="C470" i="15"/>
  <c r="O472" i="9" a="1"/>
  <c r="O472" i="9" s="1"/>
  <c r="C462" i="15"/>
  <c r="O470" i="9" a="1"/>
  <c r="O470" i="9" s="1"/>
  <c r="C455" i="15"/>
  <c r="C449" i="15"/>
  <c r="D448" i="15"/>
  <c r="D447" i="15"/>
  <c r="D439" i="15"/>
  <c r="D438" i="15"/>
  <c r="D422" i="15"/>
  <c r="D407" i="15"/>
  <c r="C397" i="15"/>
  <c r="D395" i="15"/>
  <c r="D392" i="15"/>
  <c r="D391" i="15"/>
  <c r="C384" i="15"/>
  <c r="O391" i="9" a="1"/>
  <c r="O391" i="9" s="1"/>
  <c r="D368" i="15"/>
  <c r="D367" i="15"/>
  <c r="D364" i="15"/>
  <c r="C353" i="15"/>
  <c r="C352" i="15"/>
  <c r="C351" i="15"/>
  <c r="C350" i="15"/>
  <c r="D332" i="15"/>
  <c r="C328" i="15"/>
  <c r="D284" i="15"/>
  <c r="C251" i="15"/>
  <c r="C171" i="15"/>
  <c r="C170" i="15"/>
  <c r="D165" i="15"/>
  <c r="C505" i="15"/>
  <c r="C504" i="15"/>
  <c r="C499" i="15"/>
  <c r="O499" i="9" a="1"/>
  <c r="O499" i="9" s="1"/>
  <c r="C489" i="15"/>
  <c r="D488" i="15"/>
  <c r="D487" i="15"/>
  <c r="O494" i="9" a="1"/>
  <c r="O494" i="9" s="1"/>
  <c r="C483" i="15"/>
  <c r="O490" i="9" a="1"/>
  <c r="O490" i="9" s="1"/>
  <c r="D461" i="15"/>
  <c r="D460" i="15"/>
  <c r="C448" i="15"/>
  <c r="C447" i="15"/>
  <c r="D446" i="15"/>
  <c r="D442" i="15"/>
  <c r="C438" i="15"/>
  <c r="D423" i="15"/>
  <c r="C422" i="15"/>
  <c r="D419" i="15"/>
  <c r="D418" i="15"/>
  <c r="D417" i="15"/>
  <c r="O426" i="9" a="1"/>
  <c r="O426" i="9" s="1"/>
  <c r="D406" i="15"/>
  <c r="O405" i="9" a="1"/>
  <c r="O405" i="9" s="1"/>
  <c r="C395" i="15"/>
  <c r="D394" i="15"/>
  <c r="C392" i="15"/>
  <c r="C391" i="15"/>
  <c r="O394" i="9" a="1"/>
  <c r="O394" i="9" s="1"/>
  <c r="C368" i="15"/>
  <c r="O372" i="9" a="1"/>
  <c r="O372" i="9" s="1"/>
  <c r="C362" i="15"/>
  <c r="D359" i="15"/>
  <c r="D358" i="15"/>
  <c r="D357" i="15"/>
  <c r="D271" i="15"/>
  <c r="O508" i="9" a="1"/>
  <c r="O508" i="9" s="1"/>
  <c r="C498" i="15"/>
  <c r="O502" i="9" a="1"/>
  <c r="O502" i="9" s="1"/>
  <c r="O501" i="9" a="1"/>
  <c r="O501" i="9" s="1"/>
  <c r="C488" i="15"/>
  <c r="D480" i="15"/>
  <c r="D479" i="15"/>
  <c r="C475" i="15"/>
  <c r="D468" i="15"/>
  <c r="C442" i="15"/>
  <c r="D441" i="15"/>
  <c r="C421" i="15"/>
  <c r="C419" i="15"/>
  <c r="O424" i="9" a="1"/>
  <c r="O424" i="9" s="1"/>
  <c r="C406" i="15"/>
  <c r="D403" i="15"/>
  <c r="D401" i="15"/>
  <c r="C394" i="15"/>
  <c r="D380" i="15"/>
  <c r="C366" i="15"/>
  <c r="D365" i="15"/>
  <c r="C361" i="15"/>
  <c r="C360" i="15"/>
  <c r="O369" i="9" a="1"/>
  <c r="O369" i="9" s="1"/>
  <c r="C359" i="15"/>
  <c r="C358" i="15"/>
  <c r="O354" i="9" a="1"/>
  <c r="O354" i="9" s="1"/>
  <c r="D341" i="15"/>
  <c r="D302" i="15"/>
  <c r="C285" i="15"/>
  <c r="D272" i="15"/>
  <c r="C253" i="15"/>
  <c r="D321" i="15"/>
  <c r="O321" i="9" a="1"/>
  <c r="O321" i="9" s="1"/>
  <c r="C311" i="15"/>
  <c r="D304" i="15"/>
  <c r="O307" i="9" a="1"/>
  <c r="O307" i="9" s="1"/>
  <c r="C297" i="15"/>
  <c r="D293" i="15"/>
  <c r="D292" i="15"/>
  <c r="C286" i="15"/>
  <c r="D285" i="15"/>
  <c r="C274" i="15"/>
  <c r="D261" i="15"/>
  <c r="D260" i="15"/>
  <c r="D253" i="15"/>
  <c r="D252" i="15"/>
  <c r="C231" i="15"/>
  <c r="C213" i="15"/>
  <c r="C202" i="15"/>
  <c r="D190" i="15"/>
  <c r="D170" i="15"/>
  <c r="D104" i="15"/>
  <c r="D53" i="15"/>
  <c r="D319" i="15"/>
  <c r="D277" i="15"/>
  <c r="C271" i="15"/>
  <c r="C267" i="15"/>
  <c r="D249" i="15"/>
  <c r="D237" i="15"/>
  <c r="D236" i="15"/>
  <c r="C230" i="15"/>
  <c r="C229" i="15"/>
  <c r="D228" i="15"/>
  <c r="C214" i="15"/>
  <c r="D205" i="15"/>
  <c r="D204" i="15"/>
  <c r="C172" i="15"/>
  <c r="D145" i="15"/>
  <c r="D114" i="15"/>
  <c r="C92" i="15"/>
  <c r="O102" i="9" a="1"/>
  <c r="O102" i="9" s="1"/>
  <c r="D22" i="15"/>
  <c r="C12" i="15"/>
  <c r="O22" i="9" a="1"/>
  <c r="O22" i="9" s="1"/>
  <c r="C364" i="15"/>
  <c r="D363" i="15"/>
  <c r="C356" i="15"/>
  <c r="D355" i="15"/>
  <c r="C348" i="15"/>
  <c r="D347" i="15"/>
  <c r="C340" i="15"/>
  <c r="D339" i="15"/>
  <c r="C332" i="15"/>
  <c r="D324" i="15"/>
  <c r="C320" i="15"/>
  <c r="D301" i="15"/>
  <c r="D276" i="15"/>
  <c r="C266" i="15"/>
  <c r="O262" i="9" a="1"/>
  <c r="O262" i="9" s="1"/>
  <c r="C249" i="15"/>
  <c r="D248" i="15"/>
  <c r="C247" i="15"/>
  <c r="D245" i="15"/>
  <c r="D244" i="15"/>
  <c r="O252" i="9" a="1"/>
  <c r="O252" i="9" s="1"/>
  <c r="C237" i="15"/>
  <c r="C236" i="15"/>
  <c r="C228" i="15"/>
  <c r="D220" i="15"/>
  <c r="O228" i="9" a="1"/>
  <c r="O228" i="9" s="1"/>
  <c r="D216" i="15"/>
  <c r="C205" i="15"/>
  <c r="D199" i="15"/>
  <c r="D198" i="15"/>
  <c r="D137" i="15"/>
  <c r="D93" i="15"/>
  <c r="D83" i="15"/>
  <c r="D296" i="15"/>
  <c r="D379" i="15"/>
  <c r="C372" i="15"/>
  <c r="C371" i="15"/>
  <c r="C363" i="15"/>
  <c r="C355" i="15"/>
  <c r="C347" i="15"/>
  <c r="C339" i="15"/>
  <c r="C324" i="15"/>
  <c r="C318" i="15"/>
  <c r="O323" i="9" a="1"/>
  <c r="O323" i="9" s="1"/>
  <c r="O322" i="9" a="1"/>
  <c r="O322" i="9" s="1"/>
  <c r="D308" i="15"/>
  <c r="D300" i="15"/>
  <c r="C291" i="15"/>
  <c r="C270" i="15"/>
  <c r="D264" i="15"/>
  <c r="D263" i="15"/>
  <c r="D257" i="15"/>
  <c r="C245" i="15"/>
  <c r="C244" i="15"/>
  <c r="D241" i="15"/>
  <c r="D224" i="15"/>
  <c r="D221" i="15"/>
  <c r="C220" i="15"/>
  <c r="O229" i="9" a="1"/>
  <c r="O229" i="9" s="1"/>
  <c r="C219" i="15"/>
  <c r="D217" i="15"/>
  <c r="D206" i="15"/>
  <c r="D167" i="15"/>
  <c r="D155" i="15"/>
  <c r="D100" i="15"/>
  <c r="D330" i="15"/>
  <c r="D329" i="15"/>
  <c r="C314" i="15"/>
  <c r="D313" i="15"/>
  <c r="D312" i="15"/>
  <c r="C298" i="15"/>
  <c r="C290" i="15"/>
  <c r="D287" i="15"/>
  <c r="C283" i="15"/>
  <c r="D269" i="15"/>
  <c r="C265" i="15"/>
  <c r="C263" i="15"/>
  <c r="D256" i="15"/>
  <c r="C241" i="15"/>
  <c r="D240" i="15"/>
  <c r="C235" i="15"/>
  <c r="D225" i="15"/>
  <c r="C223" i="15"/>
  <c r="C222" i="15"/>
  <c r="C221" i="15"/>
  <c r="O231" i="9" a="1"/>
  <c r="O231" i="9" s="1"/>
  <c r="C206" i="15"/>
  <c r="D200" i="15"/>
  <c r="C161" i="15"/>
  <c r="D117" i="15"/>
  <c r="D94" i="15"/>
  <c r="O348" i="9" a="1"/>
  <c r="O348" i="9" s="1"/>
  <c r="C338" i="15"/>
  <c r="D336" i="15"/>
  <c r="D335" i="15"/>
  <c r="O340" i="9" a="1"/>
  <c r="O340" i="9" s="1"/>
  <c r="C330" i="15"/>
  <c r="D316" i="15"/>
  <c r="C312" i="15"/>
  <c r="C307" i="15"/>
  <c r="C306" i="15"/>
  <c r="C299" i="15"/>
  <c r="D295" i="15"/>
  <c r="D288" i="15"/>
  <c r="C287" i="15"/>
  <c r="C282" i="15"/>
  <c r="D279" i="15"/>
  <c r="D268" i="15"/>
  <c r="C225" i="15"/>
  <c r="D212" i="15"/>
  <c r="D208" i="15"/>
  <c r="D186" i="15"/>
  <c r="C185" i="15"/>
  <c r="C184" i="15"/>
  <c r="D118" i="15"/>
  <c r="D95" i="15"/>
  <c r="C85" i="15"/>
  <c r="C64" i="15"/>
  <c r="O74" i="9" a="1"/>
  <c r="O74" i="9" s="1"/>
  <c r="D351" i="15"/>
  <c r="D344" i="15"/>
  <c r="D343" i="15"/>
  <c r="C336" i="15"/>
  <c r="C335" i="15"/>
  <c r="D327" i="15"/>
  <c r="C316" i="15"/>
  <c r="D303" i="15"/>
  <c r="C295" i="15"/>
  <c r="O302" i="9" a="1"/>
  <c r="O302" i="9" s="1"/>
  <c r="O295" i="9" a="1"/>
  <c r="O295" i="9" s="1"/>
  <c r="D280" i="15"/>
  <c r="C279" i="15"/>
  <c r="C275" i="15"/>
  <c r="C262" i="15"/>
  <c r="O270" i="9" a="1"/>
  <c r="O270" i="9" s="1"/>
  <c r="O266" i="9" a="1"/>
  <c r="O266" i="9" s="1"/>
  <c r="C255" i="15"/>
  <c r="D233" i="15"/>
  <c r="D232" i="15"/>
  <c r="D213" i="15"/>
  <c r="C212" i="15"/>
  <c r="O222" i="9" a="1"/>
  <c r="O222" i="9" s="1"/>
  <c r="D209" i="15"/>
  <c r="D201" i="15"/>
  <c r="C177" i="15"/>
  <c r="C169" i="15"/>
  <c r="D168" i="15"/>
  <c r="D158" i="15"/>
  <c r="C157" i="15"/>
  <c r="D119" i="15"/>
  <c r="D112" i="15"/>
  <c r="D42" i="15"/>
  <c r="C165" i="15"/>
  <c r="D164" i="15"/>
  <c r="D163" i="15"/>
  <c r="D156" i="15"/>
  <c r="C155" i="15"/>
  <c r="C145" i="15"/>
  <c r="C118" i="15"/>
  <c r="O105" i="9" a="1"/>
  <c r="O105" i="9" s="1"/>
  <c r="C95" i="15"/>
  <c r="C93" i="15"/>
  <c r="D84" i="15"/>
  <c r="C56" i="15"/>
  <c r="C55" i="15"/>
  <c r="C53" i="15"/>
  <c r="D50" i="15"/>
  <c r="D43" i="15"/>
  <c r="D27" i="15"/>
  <c r="D23" i="15"/>
  <c r="C22" i="15"/>
  <c r="C13" i="15"/>
  <c r="O237" i="9" a="1"/>
  <c r="O237" i="9" s="1"/>
  <c r="C227" i="15"/>
  <c r="C204" i="15"/>
  <c r="D203" i="15"/>
  <c r="C201" i="15"/>
  <c r="C190" i="15"/>
  <c r="D188" i="15"/>
  <c r="D187" i="15"/>
  <c r="D180" i="15"/>
  <c r="D179" i="15"/>
  <c r="C163" i="15"/>
  <c r="C153" i="15"/>
  <c r="O162" i="9" a="1"/>
  <c r="O162" i="9" s="1"/>
  <c r="D150" i="15"/>
  <c r="D135" i="15"/>
  <c r="D134" i="15"/>
  <c r="O143" i="9" a="1"/>
  <c r="O143" i="9" s="1"/>
  <c r="C133" i="15"/>
  <c r="C128" i="15"/>
  <c r="D127" i="15"/>
  <c r="O128" i="9" a="1"/>
  <c r="O128" i="9" s="1"/>
  <c r="C110" i="15"/>
  <c r="D109" i="15"/>
  <c r="D91" i="15"/>
  <c r="C84" i="15"/>
  <c r="C77" i="15"/>
  <c r="D76" i="15"/>
  <c r="D75" i="15"/>
  <c r="O82" i="9" a="1"/>
  <c r="O82" i="9" s="1"/>
  <c r="C43" i="15"/>
  <c r="D33" i="15"/>
  <c r="C29" i="15"/>
  <c r="C28" i="15"/>
  <c r="C27" i="15"/>
  <c r="D175" i="15"/>
  <c r="O221" i="9" a="1"/>
  <c r="O221" i="9" s="1"/>
  <c r="C211" i="15"/>
  <c r="D193" i="15"/>
  <c r="C187" i="15"/>
  <c r="C179" i="15"/>
  <c r="D178" i="15"/>
  <c r="D151" i="15"/>
  <c r="C150" i="15"/>
  <c r="C142" i="15"/>
  <c r="C135" i="15"/>
  <c r="C127" i="15"/>
  <c r="D126" i="15"/>
  <c r="C109" i="15"/>
  <c r="C76" i="15"/>
  <c r="D72" i="15"/>
  <c r="D71" i="15"/>
  <c r="D61" i="15"/>
  <c r="C44" i="15"/>
  <c r="D34" i="15"/>
  <c r="C24" i="15"/>
  <c r="C126" i="15"/>
  <c r="D124" i="15"/>
  <c r="D123" i="15"/>
  <c r="C103" i="15"/>
  <c r="D102" i="15"/>
  <c r="D80" i="15"/>
  <c r="C71" i="15"/>
  <c r="D62" i="15"/>
  <c r="D51" i="15"/>
  <c r="C34" i="15"/>
  <c r="O37" i="9" a="1"/>
  <c r="O37" i="9" s="1"/>
  <c r="D143" i="15"/>
  <c r="C195" i="15"/>
  <c r="C186" i="15"/>
  <c r="D159" i="15"/>
  <c r="C158" i="15"/>
  <c r="O153" i="9" a="1"/>
  <c r="O153" i="9" s="1"/>
  <c r="D139" i="15"/>
  <c r="C123" i="15"/>
  <c r="D122" i="15"/>
  <c r="C102" i="15"/>
  <c r="D97" i="15"/>
  <c r="O80" i="9" a="1"/>
  <c r="O80" i="9" s="1"/>
  <c r="C70" i="15"/>
  <c r="D63" i="15"/>
  <c r="D17" i="15"/>
  <c r="D142" i="15"/>
  <c r="O188" i="9" a="1"/>
  <c r="O188" i="9" s="1"/>
  <c r="O161" i="9" a="1"/>
  <c r="O161" i="9" s="1"/>
  <c r="C149" i="15"/>
  <c r="D148" i="15"/>
  <c r="D147" i="15"/>
  <c r="O151" i="9" a="1"/>
  <c r="O151" i="9" s="1"/>
  <c r="C141" i="15"/>
  <c r="D140" i="15"/>
  <c r="C139" i="15"/>
  <c r="D101" i="15"/>
  <c r="C96" i="15"/>
  <c r="D87" i="15"/>
  <c r="C79" i="15"/>
  <c r="C68" i="15"/>
  <c r="C63" i="15"/>
  <c r="D49" i="15"/>
  <c r="D11" i="15"/>
  <c r="C215" i="15"/>
  <c r="O223" i="9" a="1"/>
  <c r="O223" i="9" s="1"/>
  <c r="C207" i="15"/>
  <c r="D202" i="15"/>
  <c r="D183" i="15"/>
  <c r="D182" i="15"/>
  <c r="D172" i="15"/>
  <c r="D171" i="15"/>
  <c r="D166" i="15"/>
  <c r="O165" i="9" a="1"/>
  <c r="O165" i="9" s="1"/>
  <c r="C147" i="15"/>
  <c r="C138" i="15"/>
  <c r="C130" i="15"/>
  <c r="O124" i="9" a="1"/>
  <c r="O124" i="9" s="1"/>
  <c r="D105" i="15"/>
  <c r="C101" i="15"/>
  <c r="D92" i="15"/>
  <c r="D88" i="15"/>
  <c r="C86" i="15"/>
  <c r="O89" i="9" a="1"/>
  <c r="O89" i="9" s="1"/>
  <c r="C66" i="15"/>
  <c r="D64" i="15"/>
  <c r="D52" i="15"/>
  <c r="D41" i="15"/>
  <c r="D12" i="15"/>
  <c r="D110" i="15"/>
  <c r="C17" i="15"/>
  <c r="C11" i="15"/>
  <c r="D39" i="15"/>
  <c r="C51" i="15"/>
  <c r="D20" i="15"/>
  <c r="O78" i="9" a="1"/>
  <c r="O78" i="9" s="1"/>
  <c r="O42" i="9" a="1"/>
  <c r="O42" i="9" s="1"/>
  <c r="O36" i="9" a="1"/>
  <c r="O36" i="9" s="1"/>
  <c r="C26" i="15"/>
  <c r="C21" i="15"/>
  <c r="C20" i="15"/>
  <c r="D19" i="15"/>
  <c r="O20" i="9" a="1"/>
  <c r="O20" i="9" s="1"/>
  <c r="C10" i="15"/>
  <c r="D31" i="15"/>
  <c r="D68" i="15"/>
  <c r="D67" i="15"/>
  <c r="D59" i="15"/>
  <c r="D58" i="15"/>
  <c r="C47" i="15"/>
  <c r="C46" i="15"/>
  <c r="D36" i="15"/>
  <c r="C19" i="15"/>
  <c r="C14" i="15"/>
  <c r="C9" i="15"/>
  <c r="C59" i="15"/>
  <c r="C36" i="15"/>
  <c r="D35" i="15"/>
  <c r="O38" i="9" a="1"/>
  <c r="O38" i="9" s="1"/>
  <c r="D55" i="15"/>
  <c r="O55" i="9" a="1"/>
  <c r="O55" i="9" s="1"/>
  <c r="C45" i="15"/>
  <c r="O54" i="9" a="1"/>
  <c r="O54" i="9" s="1"/>
  <c r="C35" i="15"/>
  <c r="D28" i="15"/>
  <c r="C25" i="15"/>
  <c r="O34" i="9" a="1"/>
  <c r="O34" i="9" s="1"/>
  <c r="O28" i="9" a="1"/>
  <c r="O28" i="9" s="1"/>
  <c r="C18" i="15"/>
  <c r="D54" i="15"/>
  <c r="O594" i="9" a="1"/>
  <c r="O594" i="9" s="1"/>
  <c r="O586" i="9" a="1"/>
  <c r="O586" i="9" s="1"/>
  <c r="O578" i="9" a="1"/>
  <c r="O578" i="9" s="1"/>
  <c r="O555" i="9" a="1"/>
  <c r="O555" i="9" s="1"/>
  <c r="O612" i="9" a="1"/>
  <c r="O612" i="9" s="1"/>
  <c r="O604" i="9" a="1"/>
  <c r="O604" i="9" s="1"/>
  <c r="O596" i="9" a="1"/>
  <c r="O596" i="9" s="1"/>
  <c r="O580" i="9" a="1"/>
  <c r="O580" i="9" s="1"/>
  <c r="O572" i="9" a="1"/>
  <c r="O572" i="9" s="1"/>
  <c r="O560" i="9" a="1"/>
  <c r="O560" i="9" s="1"/>
  <c r="O540" i="9" a="1"/>
  <c r="O540" i="9" s="1"/>
  <c r="O606" i="9" a="1"/>
  <c r="O606" i="9" s="1"/>
  <c r="O598" i="9" a="1"/>
  <c r="O598" i="9" s="1"/>
  <c r="O590" i="9" a="1"/>
  <c r="O590" i="9" s="1"/>
  <c r="O582" i="9" a="1"/>
  <c r="O582" i="9" s="1"/>
  <c r="O574" i="9" a="1"/>
  <c r="O574" i="9" s="1"/>
  <c r="O556" i="9" a="1"/>
  <c r="O556" i="9" s="1"/>
  <c r="O552" i="9" a="1"/>
  <c r="O552" i="9" s="1"/>
  <c r="O532" i="9" a="1"/>
  <c r="O532" i="9" s="1"/>
  <c r="O541" i="9" a="1"/>
  <c r="O541" i="9" s="1"/>
  <c r="O454" i="9" a="1"/>
  <c r="O454" i="9" s="1"/>
  <c r="O544" i="9" a="1"/>
  <c r="O544" i="9" s="1"/>
  <c r="O528" i="9" a="1"/>
  <c r="O528" i="9" s="1"/>
  <c r="O520" i="9" a="1"/>
  <c r="O520" i="9" s="1"/>
  <c r="O512" i="9" a="1"/>
  <c r="O512" i="9" s="1"/>
  <c r="O496" i="9" a="1"/>
  <c r="O496" i="9" s="1"/>
  <c r="O492" i="9" a="1"/>
  <c r="O492" i="9" s="1"/>
  <c r="O533" i="9" a="1"/>
  <c r="O533" i="9" s="1"/>
  <c r="O525" i="9" a="1"/>
  <c r="O525" i="9" s="1"/>
  <c r="O517" i="9" a="1"/>
  <c r="O517" i="9" s="1"/>
  <c r="O509" i="9" a="1"/>
  <c r="O509" i="9" s="1"/>
  <c r="O484" i="9" a="1"/>
  <c r="O484" i="9" s="1"/>
  <c r="O500" i="9" a="1"/>
  <c r="O500" i="9" s="1"/>
  <c r="O485" i="9" a="1"/>
  <c r="O485" i="9" s="1"/>
  <c r="O422" i="9" a="1"/>
  <c r="O422" i="9" s="1"/>
  <c r="O474" i="9" a="1"/>
  <c r="O474" i="9" s="1"/>
  <c r="O436" i="9" a="1"/>
  <c r="O436" i="9" s="1"/>
  <c r="O476" i="9" a="1"/>
  <c r="O476" i="9" s="1"/>
  <c r="O430" i="9" a="1"/>
  <c r="O430" i="9" s="1"/>
  <c r="O468" i="9" a="1"/>
  <c r="O468" i="9" s="1"/>
  <c r="O460" i="9" a="1"/>
  <c r="O460" i="9" s="1"/>
  <c r="O406" i="9" a="1"/>
  <c r="O406" i="9" s="1"/>
  <c r="O428" i="9" a="1"/>
  <c r="O428" i="9" s="1"/>
  <c r="O420" i="9" a="1"/>
  <c r="O420" i="9" s="1"/>
  <c r="O446" i="9" a="1"/>
  <c r="O446" i="9" s="1"/>
  <c r="O421" i="9" a="1"/>
  <c r="O421" i="9" s="1"/>
  <c r="O412" i="9" a="1"/>
  <c r="O412" i="9" s="1"/>
  <c r="O404" i="9" a="1"/>
  <c r="O404" i="9" s="1"/>
  <c r="O380" i="9" a="1"/>
  <c r="O380" i="9" s="1"/>
  <c r="O388" i="9" a="1"/>
  <c r="O388" i="9" s="1"/>
  <c r="O400" i="9" a="1"/>
  <c r="O400" i="9" s="1"/>
  <c r="O392" i="9" a="1"/>
  <c r="O392" i="9" s="1"/>
  <c r="O384" i="9" a="1"/>
  <c r="O384" i="9" s="1"/>
  <c r="O351" i="9" a="1"/>
  <c r="O351" i="9" s="1"/>
  <c r="O344" i="9" a="1"/>
  <c r="O344" i="9" s="1"/>
  <c r="O360" i="9" a="1"/>
  <c r="O360" i="9" s="1"/>
  <c r="O352" i="9" a="1"/>
  <c r="O352" i="9" s="1"/>
  <c r="O332" i="9" a="1"/>
  <c r="O332" i="9" s="1"/>
  <c r="O336" i="9" a="1"/>
  <c r="O336" i="9" s="1"/>
  <c r="O329" i="9" a="1"/>
  <c r="O329" i="9" s="1"/>
  <c r="O313" i="9" a="1"/>
  <c r="O313" i="9" s="1"/>
  <c r="O282" i="9" a="1"/>
  <c r="O282" i="9" s="1"/>
  <c r="O312" i="9" a="1"/>
  <c r="O312" i="9" s="1"/>
  <c r="O274" i="9" a="1"/>
  <c r="O274" i="9" s="1"/>
  <c r="O316" i="9" a="1"/>
  <c r="O316" i="9" s="1"/>
  <c r="O308" i="9" a="1"/>
  <c r="O308" i="9" s="1"/>
  <c r="O300" i="9" a="1"/>
  <c r="O300" i="9" s="1"/>
  <c r="O292" i="9" a="1"/>
  <c r="O292" i="9" s="1"/>
  <c r="O284" i="9" a="1"/>
  <c r="O284" i="9" s="1"/>
  <c r="O276" i="9" a="1"/>
  <c r="O276" i="9" s="1"/>
  <c r="O242" i="9" a="1"/>
  <c r="O242" i="9" s="1"/>
  <c r="O281" i="9" a="1"/>
  <c r="O281" i="9" s="1"/>
  <c r="O248" i="9" a="1"/>
  <c r="O248" i="9" s="1"/>
  <c r="O296" i="9" a="1"/>
  <c r="O296" i="9" s="1"/>
  <c r="O288" i="9" a="1"/>
  <c r="O288" i="9" s="1"/>
  <c r="O256" i="9" a="1"/>
  <c r="O256" i="9" s="1"/>
  <c r="O249" i="9" a="1"/>
  <c r="O249" i="9" s="1"/>
  <c r="O210" i="9" a="1"/>
  <c r="O210" i="9" s="1"/>
  <c r="O264" i="9" a="1"/>
  <c r="O264" i="9" s="1"/>
  <c r="O233" i="9" a="1"/>
  <c r="O233" i="9" s="1"/>
  <c r="O217" i="9" a="1"/>
  <c r="O217" i="9" s="1"/>
  <c r="O204" i="9" a="1"/>
  <c r="O204" i="9" s="1"/>
  <c r="O192" i="9" a="1"/>
  <c r="O192" i="9" s="1"/>
  <c r="O164" i="9" a="1"/>
  <c r="O164" i="9" s="1"/>
  <c r="O184" i="9" a="1"/>
  <c r="O184" i="9" s="1"/>
  <c r="O205" i="9" a="1"/>
  <c r="O205" i="9" s="1"/>
  <c r="O191" i="9" a="1"/>
  <c r="O191" i="9" s="1"/>
  <c r="O176" i="9" a="1"/>
  <c r="O176" i="9" s="1"/>
  <c r="O144" i="9" a="1"/>
  <c r="O144" i="9" s="1"/>
  <c r="O139" i="9" a="1"/>
  <c r="O139" i="9" s="1"/>
  <c r="O114" i="9" a="1"/>
  <c r="O114" i="9" s="1"/>
  <c r="O163" i="9" a="1"/>
  <c r="O163" i="9" s="1"/>
  <c r="O168" i="9" a="1"/>
  <c r="O168" i="9" s="1"/>
  <c r="O152" i="9" a="1"/>
  <c r="O152" i="9" s="1"/>
  <c r="O130" i="9" a="1"/>
  <c r="O130" i="9" s="1"/>
  <c r="O121" i="9" a="1"/>
  <c r="O121" i="9" s="1"/>
  <c r="O129" i="9" a="1"/>
  <c r="O129" i="9" s="1"/>
  <c r="O123" i="9" a="1"/>
  <c r="O123" i="9" s="1"/>
  <c r="O104" i="9" a="1"/>
  <c r="O104" i="9" s="1"/>
  <c r="O110" i="9" a="1"/>
  <c r="O110" i="9" s="1"/>
  <c r="O122" i="9" a="1"/>
  <c r="O122" i="9" s="1"/>
  <c r="O118" i="9" a="1"/>
  <c r="O118" i="9" s="1"/>
  <c r="O88" i="9" a="1"/>
  <c r="O88" i="9" s="1"/>
  <c r="O95" i="9" a="1"/>
  <c r="O95" i="9" s="1"/>
  <c r="O84" i="9" a="1"/>
  <c r="O84" i="9" s="1"/>
  <c r="O93" i="9" a="1"/>
  <c r="O93" i="9" s="1"/>
  <c r="O92" i="9" a="1"/>
  <c r="O92" i="9" s="1"/>
  <c r="O52" i="9" a="1"/>
  <c r="O52" i="9" s="1"/>
  <c r="O96" i="9" a="1"/>
  <c r="O96" i="9" s="1"/>
  <c r="O48" i="9" a="1"/>
  <c r="O48" i="9" s="1"/>
  <c r="O76" i="9" a="1"/>
  <c r="O76" i="9" s="1"/>
  <c r="O67" i="9" a="1"/>
  <c r="O67" i="9" s="1"/>
  <c r="O72" i="9" a="1"/>
  <c r="O72" i="9" s="1"/>
  <c r="O64" i="9" a="1"/>
  <c r="O64" i="9" s="1"/>
  <c r="O40" i="9" a="1"/>
  <c r="O40" i="9" s="1"/>
  <c r="O41" i="9" a="1"/>
  <c r="O41" i="9" s="1"/>
  <c r="O25" i="9" a="1"/>
  <c r="O25" i="9" s="1"/>
  <c r="O19" i="9" a="1"/>
  <c r="O19" i="9" s="1"/>
  <c r="O32" i="9" a="1"/>
  <c r="O32" i="9" s="1"/>
  <c r="O24" i="9" a="1"/>
  <c r="O24" i="9" s="1"/>
  <c r="O16" i="9"/>
  <c r="L24" i="8"/>
  <c r="Y24" i="8"/>
  <c r="N24" i="8"/>
  <c r="P20" i="14"/>
  <c r="Q20" i="14"/>
  <c r="R20" i="14"/>
  <c r="S20" i="14"/>
  <c r="T20" i="14"/>
  <c r="U20" i="14"/>
  <c r="Y20" i="14"/>
  <c r="X20" i="14"/>
  <c r="W20" i="14"/>
  <c r="V20" i="14"/>
  <c r="M20" i="14" l="1"/>
  <c r="O20" i="14"/>
  <c r="U607" i="13" l="1"/>
  <c r="U6" i="13"/>
  <c r="U7" i="13"/>
  <c r="X16" i="9"/>
  <c r="W16" i="9"/>
  <c r="V16" i="9"/>
  <c r="U16" i="9"/>
  <c r="R16" i="9"/>
  <c r="AI75" i="11"/>
  <c r="D10" i="8"/>
  <c r="C25" i="8" s="1"/>
  <c r="E10" i="8"/>
  <c r="F25" i="8" s="1"/>
  <c r="C10" i="8"/>
  <c r="T58" i="9" l="1"/>
  <c r="O48" i="13" s="1"/>
  <c r="T90" i="9"/>
  <c r="O80" i="13" s="1"/>
  <c r="T105" i="9"/>
  <c r="O95" i="13" s="1"/>
  <c r="T62" i="9"/>
  <c r="O52" i="13" s="1"/>
  <c r="T18" i="9"/>
  <c r="O8" i="13" s="1"/>
  <c r="T51" i="9"/>
  <c r="O41" i="13" s="1"/>
  <c r="T100" i="9"/>
  <c r="O90" i="13" s="1"/>
  <c r="T26" i="9"/>
  <c r="O16" i="13" s="1"/>
  <c r="T43" i="9"/>
  <c r="O33" i="13" s="1"/>
  <c r="T50" i="9"/>
  <c r="O40" i="13" s="1"/>
  <c r="T117" i="9"/>
  <c r="O107" i="13" s="1"/>
  <c r="T80" i="9"/>
  <c r="O70" i="13" s="1"/>
  <c r="T129" i="9"/>
  <c r="O119" i="13" s="1"/>
  <c r="T70" i="9"/>
  <c r="O60" i="13" s="1"/>
  <c r="T150" i="9"/>
  <c r="O140" i="13" s="1"/>
  <c r="T172" i="9"/>
  <c r="O162" i="13" s="1"/>
  <c r="T166" i="9"/>
  <c r="O156" i="13" s="1"/>
  <c r="T162" i="9"/>
  <c r="O152" i="13" s="1"/>
  <c r="T285" i="9"/>
  <c r="O275" i="13" s="1"/>
  <c r="T208" i="9"/>
  <c r="O198" i="13" s="1"/>
  <c r="T236" i="9"/>
  <c r="O226" i="13" s="1"/>
  <c r="T267" i="9"/>
  <c r="O257" i="13" s="1"/>
  <c r="T227" i="9"/>
  <c r="O217" i="13" s="1"/>
  <c r="T256" i="9"/>
  <c r="O246" i="13" s="1"/>
  <c r="T275" i="9"/>
  <c r="O265" i="13" s="1"/>
  <c r="T186" i="9"/>
  <c r="O176" i="13" s="1"/>
  <c r="T200" i="9"/>
  <c r="O190" i="13" s="1"/>
  <c r="T268" i="9"/>
  <c r="O258" i="13" s="1"/>
  <c r="T299" i="9"/>
  <c r="O289" i="13" s="1"/>
  <c r="T343" i="9"/>
  <c r="O333" i="13" s="1"/>
  <c r="T286" i="9"/>
  <c r="O276" i="13" s="1"/>
  <c r="T379" i="9"/>
  <c r="O369" i="13" s="1"/>
  <c r="T300" i="9"/>
  <c r="O290" i="13" s="1"/>
  <c r="T400" i="9"/>
  <c r="O390" i="13" s="1"/>
  <c r="T237" i="9"/>
  <c r="O227" i="13" s="1"/>
  <c r="T380" i="9"/>
  <c r="O370" i="13" s="1"/>
  <c r="T432" i="9"/>
  <c r="O422" i="13" s="1"/>
  <c r="T383" i="9"/>
  <c r="O373" i="13" s="1"/>
  <c r="T431" i="9"/>
  <c r="O421" i="13" s="1"/>
  <c r="T375" i="9"/>
  <c r="O365" i="13" s="1"/>
  <c r="T434" i="9"/>
  <c r="O424" i="13" s="1"/>
  <c r="T441" i="9"/>
  <c r="O431" i="13" s="1"/>
  <c r="T409" i="9"/>
  <c r="O399" i="13" s="1"/>
  <c r="T440" i="9"/>
  <c r="O430" i="13" s="1"/>
  <c r="T462" i="9"/>
  <c r="O452" i="13" s="1"/>
  <c r="T472" i="9"/>
  <c r="O462" i="13" s="1"/>
  <c r="T486" i="9"/>
  <c r="O476" i="13" s="1"/>
  <c r="T500" i="9"/>
  <c r="O490" i="13" s="1"/>
  <c r="T520" i="9"/>
  <c r="O510" i="13" s="1"/>
  <c r="T523" i="9"/>
  <c r="O513" i="13" s="1"/>
  <c r="T456" i="9"/>
  <c r="O446" i="13" s="1"/>
  <c r="T499" i="9"/>
  <c r="O489" i="13" s="1"/>
  <c r="T487" i="9"/>
  <c r="O477" i="13" s="1"/>
  <c r="T494" i="9"/>
  <c r="O484" i="13" s="1"/>
  <c r="T535" i="9"/>
  <c r="O525" i="13" s="1"/>
  <c r="T547" i="9"/>
  <c r="O537" i="13" s="1"/>
  <c r="T571" i="9"/>
  <c r="O561" i="13" s="1"/>
  <c r="T573" i="9"/>
  <c r="O563" i="13" s="1"/>
  <c r="T575" i="9"/>
  <c r="O565" i="13" s="1"/>
  <c r="T539" i="9"/>
  <c r="O529" i="13" s="1"/>
  <c r="T556" i="9"/>
  <c r="O546" i="13" s="1"/>
  <c r="T558" i="9"/>
  <c r="O548" i="13" s="1"/>
  <c r="T583" i="9"/>
  <c r="O573" i="13" s="1"/>
  <c r="T613" i="9"/>
  <c r="O603" i="13" s="1"/>
  <c r="T551" i="9"/>
  <c r="O541" i="13" s="1"/>
  <c r="T459" i="9"/>
  <c r="O449" i="13" s="1"/>
  <c r="T536" i="9"/>
  <c r="O526" i="13" s="1"/>
  <c r="T480" i="9"/>
  <c r="O470" i="13" s="1"/>
  <c r="T448" i="9"/>
  <c r="O438" i="13" s="1"/>
  <c r="T367" i="9"/>
  <c r="O357" i="13" s="1"/>
  <c r="T55" i="9"/>
  <c r="O45" i="13" s="1"/>
  <c r="T569" i="9"/>
  <c r="O559" i="13" s="1"/>
  <c r="T228" i="9"/>
  <c r="O218" i="13" s="1"/>
  <c r="T519" i="9"/>
  <c r="O509" i="13" s="1"/>
  <c r="T606" i="9"/>
  <c r="O596" i="13" s="1"/>
  <c r="T554" i="9"/>
  <c r="O544" i="13" s="1"/>
  <c r="T611" i="9"/>
  <c r="O601" i="13" s="1"/>
  <c r="T528" i="9"/>
  <c r="O518" i="13" s="1"/>
  <c r="T408" i="9"/>
  <c r="O398" i="13" s="1"/>
  <c r="T372" i="9"/>
  <c r="O362" i="13" s="1"/>
  <c r="T348" i="9"/>
  <c r="O338" i="13" s="1"/>
  <c r="T324" i="9"/>
  <c r="O314" i="13" s="1"/>
  <c r="T309" i="9"/>
  <c r="O299" i="13" s="1"/>
  <c r="T196" i="9"/>
  <c r="O186" i="13" s="1"/>
  <c r="T163" i="9"/>
  <c r="O153" i="13" s="1"/>
  <c r="T28" i="9"/>
  <c r="O18" i="13" s="1"/>
  <c r="T543" i="9"/>
  <c r="O533" i="13" s="1"/>
  <c r="T213" i="9"/>
  <c r="O203" i="13" s="1"/>
  <c r="T593" i="9"/>
  <c r="O583" i="13" s="1"/>
  <c r="T597" i="9"/>
  <c r="O587" i="13" s="1"/>
  <c r="T301" i="9"/>
  <c r="O291" i="13" s="1"/>
  <c r="T308" i="9"/>
  <c r="O298" i="13" s="1"/>
  <c r="T364" i="9"/>
  <c r="O354" i="13" s="1"/>
  <c r="T140" i="9"/>
  <c r="O130" i="13" s="1"/>
  <c r="T20" i="9"/>
  <c r="O10" i="13" s="1"/>
  <c r="T542" i="9"/>
  <c r="O532" i="13" s="1"/>
  <c r="T564" i="9"/>
  <c r="O554" i="13" s="1"/>
  <c r="T527" i="9"/>
  <c r="O517" i="13" s="1"/>
  <c r="T582" i="9"/>
  <c r="O572" i="13" s="1"/>
  <c r="T553" i="9"/>
  <c r="O543" i="13" s="1"/>
  <c r="T557" i="9"/>
  <c r="O547" i="13" s="1"/>
  <c r="T232" i="9"/>
  <c r="O222" i="13" s="1"/>
  <c r="T559" i="9"/>
  <c r="O549" i="13" s="1"/>
  <c r="T395" i="9"/>
  <c r="O385" i="13" s="1"/>
  <c r="T537" i="9"/>
  <c r="O527" i="13" s="1"/>
  <c r="T589" i="9"/>
  <c r="O579" i="13" s="1"/>
  <c r="T587" i="9"/>
  <c r="O577" i="13" s="1"/>
  <c r="T550" i="9"/>
  <c r="O540" i="13" s="1"/>
  <c r="T495" i="9"/>
  <c r="O485" i="13" s="1"/>
  <c r="T515" i="9"/>
  <c r="O505" i="13" s="1"/>
  <c r="T467" i="9"/>
  <c r="O457" i="13" s="1"/>
  <c r="T245" i="9"/>
  <c r="O235" i="13" s="1"/>
  <c r="T194" i="9"/>
  <c r="O184" i="13" s="1"/>
  <c r="T35" i="9"/>
  <c r="O25" i="13" s="1"/>
  <c r="T335" i="9"/>
  <c r="O325" i="13" s="1"/>
  <c r="T614" i="9"/>
  <c r="O604" i="13" s="1"/>
  <c r="T563" i="9"/>
  <c r="O553" i="13" s="1"/>
  <c r="T522" i="9"/>
  <c r="O512" i="13" s="1"/>
  <c r="T574" i="9"/>
  <c r="O564" i="13" s="1"/>
  <c r="T293" i="9"/>
  <c r="O283" i="13" s="1"/>
  <c r="T158" i="9"/>
  <c r="O148" i="13" s="1"/>
  <c r="T276" i="9"/>
  <c r="O266" i="13" s="1"/>
  <c r="T531" i="9"/>
  <c r="O521" i="13" s="1"/>
  <c r="T198" i="9"/>
  <c r="O188" i="13" s="1"/>
  <c r="T534" i="9"/>
  <c r="O524" i="13" s="1"/>
  <c r="T518" i="9"/>
  <c r="O508" i="13" s="1"/>
  <c r="T595" i="9"/>
  <c r="O585" i="13" s="1"/>
  <c r="T416" i="9"/>
  <c r="O406" i="13" s="1"/>
  <c r="T407" i="9"/>
  <c r="O397" i="13" s="1"/>
  <c r="T424" i="9"/>
  <c r="O414" i="13" s="1"/>
  <c r="T292" i="9"/>
  <c r="O282" i="13" s="1"/>
  <c r="T148" i="9"/>
  <c r="O138" i="13" s="1"/>
  <c r="T36" i="9"/>
  <c r="O26" i="13" s="1"/>
  <c r="T19" i="9"/>
  <c r="O9" i="13" s="1"/>
  <c r="T510" i="9"/>
  <c r="O500" i="13" s="1"/>
  <c r="T526" i="9"/>
  <c r="O516" i="13" s="1"/>
  <c r="T599" i="9"/>
  <c r="O589" i="13" s="1"/>
  <c r="T565" i="9"/>
  <c r="O555" i="13" s="1"/>
  <c r="T605" i="9"/>
  <c r="O595" i="13" s="1"/>
  <c r="T552" i="9"/>
  <c r="O542" i="13" s="1"/>
  <c r="T603" i="9"/>
  <c r="O593" i="13" s="1"/>
  <c r="T585" i="9"/>
  <c r="O575" i="13" s="1"/>
  <c r="T581" i="9"/>
  <c r="O571" i="13" s="1"/>
  <c r="T544" i="9"/>
  <c r="O534" i="13" s="1"/>
  <c r="T511" i="9"/>
  <c r="O501" i="13" s="1"/>
  <c r="T345" i="9"/>
  <c r="O335" i="13" s="1"/>
  <c r="T31" i="9"/>
  <c r="O21" i="13" s="1"/>
  <c r="T615" i="9"/>
  <c r="O605" i="13" s="1"/>
  <c r="T609" i="9"/>
  <c r="O599" i="13" s="1"/>
  <c r="T545" i="9"/>
  <c r="O535" i="13" s="1"/>
  <c r="T591" i="9"/>
  <c r="O581" i="13" s="1"/>
  <c r="T590" i="9"/>
  <c r="O580" i="13" s="1"/>
  <c r="T579" i="9"/>
  <c r="O569" i="13" s="1"/>
  <c r="T601" i="9"/>
  <c r="O591" i="13" s="1"/>
  <c r="T341" i="9"/>
  <c r="O331" i="13" s="1"/>
  <c r="T244" i="9"/>
  <c r="O234" i="13" s="1"/>
  <c r="T418" i="9"/>
  <c r="O408" i="13" s="1"/>
  <c r="T219" i="9"/>
  <c r="O209" i="13" s="1"/>
  <c r="T492" i="9"/>
  <c r="O482" i="13" s="1"/>
  <c r="T344" i="9"/>
  <c r="O334" i="13" s="1"/>
  <c r="T444" i="9"/>
  <c r="O434" i="13" s="1"/>
  <c r="T390" i="9"/>
  <c r="O380" i="13" s="1"/>
  <c r="T264" i="9"/>
  <c r="O254" i="13" s="1"/>
  <c r="T355" i="9"/>
  <c r="O345" i="13" s="1"/>
  <c r="T331" i="9"/>
  <c r="O321" i="13" s="1"/>
  <c r="T386" i="9"/>
  <c r="O376" i="13" s="1"/>
  <c r="T402" i="9"/>
  <c r="O392" i="13" s="1"/>
  <c r="T378" i="9"/>
  <c r="O368" i="13" s="1"/>
  <c r="T321" i="9"/>
  <c r="O311" i="13" s="1"/>
  <c r="T284" i="9"/>
  <c r="O274" i="13" s="1"/>
  <c r="T322" i="9"/>
  <c r="O312" i="13" s="1"/>
  <c r="T235" i="9"/>
  <c r="O225" i="13" s="1"/>
  <c r="T82" i="9"/>
  <c r="O72" i="13" s="1"/>
  <c r="T155" i="9"/>
  <c r="O145" i="13" s="1"/>
  <c r="T78" i="9"/>
  <c r="O68" i="13" s="1"/>
  <c r="T174" i="9"/>
  <c r="O164" i="13" s="1"/>
  <c r="T126" i="9"/>
  <c r="O116" i="13" s="1"/>
  <c r="T46" i="9"/>
  <c r="O36" i="13" s="1"/>
  <c r="T454" i="9"/>
  <c r="O444" i="13" s="1"/>
  <c r="T509" i="9"/>
  <c r="O499" i="13" s="1"/>
  <c r="T458" i="9"/>
  <c r="O448" i="13" s="1"/>
  <c r="T468" i="9"/>
  <c r="O458" i="13" s="1"/>
  <c r="T413" i="9"/>
  <c r="O403" i="13" s="1"/>
  <c r="T376" i="9"/>
  <c r="O366" i="13" s="1"/>
  <c r="T349" i="9"/>
  <c r="O339" i="13" s="1"/>
  <c r="T306" i="9"/>
  <c r="O296" i="13" s="1"/>
  <c r="T289" i="9"/>
  <c r="O279" i="13" s="1"/>
  <c r="T225" i="9"/>
  <c r="O215" i="13" s="1"/>
  <c r="T222" i="9"/>
  <c r="O212" i="13" s="1"/>
  <c r="T193" i="9"/>
  <c r="O183" i="13" s="1"/>
  <c r="T134" i="9"/>
  <c r="O124" i="13" s="1"/>
  <c r="T156" i="9"/>
  <c r="O146" i="13" s="1"/>
  <c r="T131" i="9"/>
  <c r="O121" i="13" s="1"/>
  <c r="T598" i="9"/>
  <c r="O588" i="13" s="1"/>
  <c r="T521" i="9"/>
  <c r="O511" i="13" s="1"/>
  <c r="T529" i="9"/>
  <c r="O519" i="13" s="1"/>
  <c r="T207" i="9"/>
  <c r="O197" i="13" s="1"/>
  <c r="T202" i="9"/>
  <c r="O192" i="13" s="1"/>
  <c r="T125" i="9"/>
  <c r="O115" i="13" s="1"/>
  <c r="T384" i="9"/>
  <c r="O374" i="13" s="1"/>
  <c r="T491" i="9"/>
  <c r="O481" i="13" s="1"/>
  <c r="T478" i="9"/>
  <c r="O468" i="13" s="1"/>
  <c r="T507" i="9"/>
  <c r="O497" i="13" s="1"/>
  <c r="T513" i="9"/>
  <c r="O503" i="13" s="1"/>
  <c r="T398" i="9"/>
  <c r="O388" i="13" s="1"/>
  <c r="T354" i="9"/>
  <c r="O344" i="13" s="1"/>
  <c r="T270" i="9"/>
  <c r="O260" i="13" s="1"/>
  <c r="T503" i="9"/>
  <c r="O493" i="13" s="1"/>
  <c r="T303" i="9"/>
  <c r="O293" i="13" s="1"/>
  <c r="T439" i="9"/>
  <c r="O429" i="13" s="1"/>
  <c r="T288" i="9"/>
  <c r="O278" i="13" s="1"/>
  <c r="T98" i="9"/>
  <c r="O88" i="13" s="1"/>
  <c r="T470" i="9"/>
  <c r="O460" i="13" s="1"/>
  <c r="T446" i="9"/>
  <c r="O436" i="13" s="1"/>
  <c r="T399" i="9"/>
  <c r="O389" i="13" s="1"/>
  <c r="T338" i="9"/>
  <c r="O328" i="13" s="1"/>
  <c r="T514" i="9"/>
  <c r="O504" i="13" s="1"/>
  <c r="T483" i="9"/>
  <c r="O473" i="13" s="1"/>
  <c r="T498" i="9"/>
  <c r="O488" i="13" s="1"/>
  <c r="T374" i="9"/>
  <c r="O364" i="13" s="1"/>
  <c r="T358" i="9"/>
  <c r="O348" i="13" s="1"/>
  <c r="T342" i="9"/>
  <c r="O332" i="13" s="1"/>
  <c r="T215" i="9"/>
  <c r="O205" i="13" s="1"/>
  <c r="T382" i="9"/>
  <c r="O372" i="13" s="1"/>
  <c r="T291" i="9"/>
  <c r="O281" i="13" s="1"/>
  <c r="T229" i="9"/>
  <c r="O219" i="13" s="1"/>
  <c r="T216" i="9"/>
  <c r="O206" i="13" s="1"/>
  <c r="T195" i="9"/>
  <c r="O185" i="13" s="1"/>
  <c r="T95" i="9"/>
  <c r="O85" i="13" s="1"/>
  <c r="T272" i="9"/>
  <c r="O262" i="13" s="1"/>
  <c r="T260" i="9"/>
  <c r="O250" i="13" s="1"/>
  <c r="T187" i="9"/>
  <c r="O177" i="13" s="1"/>
  <c r="T118" i="9"/>
  <c r="O108" i="13" s="1"/>
  <c r="T173" i="9"/>
  <c r="O163" i="13" s="1"/>
  <c r="T189" i="9"/>
  <c r="O179" i="13" s="1"/>
  <c r="T137" i="9"/>
  <c r="O127" i="13" s="1"/>
  <c r="T119" i="9"/>
  <c r="O109" i="13" s="1"/>
  <c r="T136" i="9"/>
  <c r="O126" i="13" s="1"/>
  <c r="T138" i="9"/>
  <c r="O128" i="13" s="1"/>
  <c r="T111" i="9"/>
  <c r="O101" i="13" s="1"/>
  <c r="T61" i="9"/>
  <c r="O51" i="13" s="1"/>
  <c r="T592" i="9"/>
  <c r="O582" i="13" s="1"/>
  <c r="T594" i="9"/>
  <c r="O584" i="13" s="1"/>
  <c r="T612" i="9"/>
  <c r="O602" i="13" s="1"/>
  <c r="T580" i="9"/>
  <c r="O570" i="13" s="1"/>
  <c r="T555" i="9"/>
  <c r="O545" i="13" s="1"/>
  <c r="T541" i="9"/>
  <c r="O531" i="13" s="1"/>
  <c r="T501" i="9"/>
  <c r="O491" i="13" s="1"/>
  <c r="T484" i="9"/>
  <c r="O474" i="13" s="1"/>
  <c r="T435" i="9"/>
  <c r="O425" i="13" s="1"/>
  <c r="T497" i="9"/>
  <c r="O487" i="13" s="1"/>
  <c r="T476" i="9"/>
  <c r="O466" i="13" s="1"/>
  <c r="T438" i="9"/>
  <c r="O428" i="13" s="1"/>
  <c r="T460" i="9"/>
  <c r="O450" i="13" s="1"/>
  <c r="T385" i="9"/>
  <c r="O375" i="13" s="1"/>
  <c r="T445" i="9"/>
  <c r="O435" i="13" s="1"/>
  <c r="T397" i="9"/>
  <c r="O387" i="13" s="1"/>
  <c r="T353" i="9"/>
  <c r="O343" i="13" s="1"/>
  <c r="T368" i="9"/>
  <c r="O358" i="13" s="1"/>
  <c r="T546" i="9"/>
  <c r="O536" i="13" s="1"/>
  <c r="T449" i="9"/>
  <c r="O439" i="13" s="1"/>
  <c r="T319" i="9"/>
  <c r="O309" i="13" s="1"/>
  <c r="T201" i="9"/>
  <c r="O191" i="13" s="1"/>
  <c r="T183" i="9"/>
  <c r="O173" i="13" s="1"/>
  <c r="T178" i="9"/>
  <c r="O168" i="13" s="1"/>
  <c r="T447" i="9"/>
  <c r="O437" i="13" s="1"/>
  <c r="T311" i="9"/>
  <c r="O301" i="13" s="1"/>
  <c r="T83" i="9"/>
  <c r="O73" i="13" s="1"/>
  <c r="T318" i="9"/>
  <c r="O308" i="13" s="1"/>
  <c r="T191" i="9"/>
  <c r="O181" i="13" s="1"/>
  <c r="T310" i="9"/>
  <c r="O300" i="13" s="1"/>
  <c r="T490" i="9"/>
  <c r="O480" i="13" s="1"/>
  <c r="T479" i="9"/>
  <c r="O469" i="13" s="1"/>
  <c r="T496" i="9"/>
  <c r="O486" i="13" s="1"/>
  <c r="T394" i="9"/>
  <c r="O384" i="13" s="1"/>
  <c r="T410" i="9"/>
  <c r="O400" i="13" s="1"/>
  <c r="T223" i="9"/>
  <c r="O213" i="13" s="1"/>
  <c r="T259" i="9"/>
  <c r="O249" i="13" s="1"/>
  <c r="T283" i="9"/>
  <c r="O273" i="13" s="1"/>
  <c r="T66" i="9"/>
  <c r="O56" i="13" s="1"/>
  <c r="T108" i="9"/>
  <c r="O98" i="13" s="1"/>
  <c r="T54" i="9"/>
  <c r="O44" i="13" s="1"/>
  <c r="T112" i="9"/>
  <c r="O102" i="13" s="1"/>
  <c r="T87" i="9"/>
  <c r="O77" i="13" s="1"/>
  <c r="T73" i="9"/>
  <c r="O63" i="13" s="1"/>
  <c r="T146" i="9"/>
  <c r="O136" i="13" s="1"/>
  <c r="T548" i="9"/>
  <c r="O538" i="13" s="1"/>
  <c r="T427" i="9"/>
  <c r="O417" i="13" s="1"/>
  <c r="T430" i="9"/>
  <c r="O420" i="13" s="1"/>
  <c r="T453" i="9"/>
  <c r="O443" i="13" s="1"/>
  <c r="T393" i="9"/>
  <c r="O383" i="13" s="1"/>
  <c r="T437" i="9"/>
  <c r="O427" i="13" s="1"/>
  <c r="T405" i="9"/>
  <c r="O395" i="13" s="1"/>
  <c r="T360" i="9"/>
  <c r="O350" i="13" s="1"/>
  <c r="T328" i="9"/>
  <c r="O318" i="13" s="1"/>
  <c r="T314" i="9"/>
  <c r="O304" i="13" s="1"/>
  <c r="T298" i="9"/>
  <c r="O288" i="13" s="1"/>
  <c r="T273" i="9"/>
  <c r="O263" i="13" s="1"/>
  <c r="T577" i="9"/>
  <c r="O567" i="13" s="1"/>
  <c r="T433" i="9"/>
  <c r="O423" i="13" s="1"/>
  <c r="T567" i="9"/>
  <c r="O557" i="13" s="1"/>
  <c r="T116" i="9"/>
  <c r="O106" i="13" s="1"/>
  <c r="T190" i="9"/>
  <c r="O180" i="13" s="1"/>
  <c r="T442" i="9"/>
  <c r="O432" i="13" s="1"/>
  <c r="T505" i="9"/>
  <c r="O495" i="13" s="1"/>
  <c r="T451" i="9"/>
  <c r="O441" i="13" s="1"/>
  <c r="T302" i="9"/>
  <c r="O292" i="13" s="1"/>
  <c r="T469" i="9"/>
  <c r="O459" i="13" s="1"/>
  <c r="T452" i="9"/>
  <c r="O442" i="13" s="1"/>
  <c r="T295" i="9"/>
  <c r="O285" i="13" s="1"/>
  <c r="T182" i="9"/>
  <c r="O172" i="13" s="1"/>
  <c r="T307" i="9"/>
  <c r="O297" i="13" s="1"/>
  <c r="T243" i="9"/>
  <c r="O233" i="13" s="1"/>
  <c r="T231" i="9"/>
  <c r="O221" i="13" s="1"/>
  <c r="T167" i="9"/>
  <c r="O157" i="13" s="1"/>
  <c r="T175" i="9"/>
  <c r="O165" i="13" s="1"/>
  <c r="T165" i="9"/>
  <c r="O155" i="13" s="1"/>
  <c r="T65" i="9"/>
  <c r="O55" i="13" s="1"/>
  <c r="T23" i="9"/>
  <c r="O13" i="13" s="1"/>
  <c r="T170" i="9"/>
  <c r="O160" i="13" s="1"/>
  <c r="T133" i="9"/>
  <c r="O123" i="13" s="1"/>
  <c r="T122" i="9"/>
  <c r="O112" i="13" s="1"/>
  <c r="T109" i="9"/>
  <c r="O99" i="13" s="1"/>
  <c r="T96" i="9"/>
  <c r="O86" i="13" s="1"/>
  <c r="T30" i="9"/>
  <c r="O20" i="13" s="1"/>
  <c r="T616" i="9"/>
  <c r="O606" i="13" s="1"/>
  <c r="T584" i="9"/>
  <c r="O574" i="13" s="1"/>
  <c r="T586" i="9"/>
  <c r="O576" i="13" s="1"/>
  <c r="T549" i="9"/>
  <c r="O539" i="13" s="1"/>
  <c r="T604" i="9"/>
  <c r="O594" i="13" s="1"/>
  <c r="T572" i="9"/>
  <c r="O562" i="13" s="1"/>
  <c r="T524" i="9"/>
  <c r="O514" i="13" s="1"/>
  <c r="T481" i="9"/>
  <c r="O471" i="13" s="1"/>
  <c r="T389" i="9"/>
  <c r="O379" i="13" s="1"/>
  <c r="T401" i="9"/>
  <c r="O391" i="13" s="1"/>
  <c r="T352" i="9"/>
  <c r="O342" i="13" s="1"/>
  <c r="T337" i="9"/>
  <c r="O327" i="13" s="1"/>
  <c r="T317" i="9"/>
  <c r="O307" i="13" s="1"/>
  <c r="T253" i="9"/>
  <c r="O243" i="13" s="1"/>
  <c r="T561" i="9"/>
  <c r="O551" i="13" s="1"/>
  <c r="T333" i="9"/>
  <c r="O323" i="13" s="1"/>
  <c r="T99" i="9"/>
  <c r="O89" i="13" s="1"/>
  <c r="T279" i="9"/>
  <c r="O269" i="13" s="1"/>
  <c r="T463" i="9"/>
  <c r="O453" i="13" s="1"/>
  <c r="T482" i="9"/>
  <c r="O472" i="13" s="1"/>
  <c r="T506" i="9"/>
  <c r="O496" i="13" s="1"/>
  <c r="T188" i="9"/>
  <c r="O178" i="13" s="1"/>
  <c r="T75" i="9"/>
  <c r="O65" i="13" s="1"/>
  <c r="T426" i="9"/>
  <c r="O416" i="13" s="1"/>
  <c r="T403" i="9"/>
  <c r="O393" i="13" s="1"/>
  <c r="T450" i="9"/>
  <c r="O440" i="13" s="1"/>
  <c r="T404" i="9"/>
  <c r="O394" i="13" s="1"/>
  <c r="T224" i="9"/>
  <c r="O214" i="13" s="1"/>
  <c r="T280" i="9"/>
  <c r="O270" i="13" s="1"/>
  <c r="T277" i="9"/>
  <c r="O267" i="13" s="1"/>
  <c r="T316" i="9"/>
  <c r="O306" i="13" s="1"/>
  <c r="T287" i="9"/>
  <c r="O277" i="13" s="1"/>
  <c r="T179" i="9"/>
  <c r="O169" i="13" s="1"/>
  <c r="T103" i="9"/>
  <c r="O93" i="13" s="1"/>
  <c r="T211" i="9"/>
  <c r="O201" i="13" s="1"/>
  <c r="T39" i="9"/>
  <c r="O29" i="13" s="1"/>
  <c r="T71" i="9"/>
  <c r="O61" i="13" s="1"/>
  <c r="T205" i="9"/>
  <c r="O195" i="13" s="1"/>
  <c r="T110" i="9"/>
  <c r="O100" i="13" s="1"/>
  <c r="T209" i="9"/>
  <c r="O199" i="13" s="1"/>
  <c r="T157" i="9"/>
  <c r="O147" i="13" s="1"/>
  <c r="T69" i="9"/>
  <c r="O59" i="13" s="1"/>
  <c r="T45" i="9"/>
  <c r="O35" i="13" s="1"/>
  <c r="T560" i="9"/>
  <c r="O550" i="13" s="1"/>
  <c r="T516" i="9"/>
  <c r="O506" i="13" s="1"/>
  <c r="T443" i="9"/>
  <c r="O433" i="13" s="1"/>
  <c r="T428" i="9"/>
  <c r="O418" i="13" s="1"/>
  <c r="T420" i="9"/>
  <c r="O410" i="13" s="1"/>
  <c r="T473" i="9"/>
  <c r="O463" i="13" s="1"/>
  <c r="T429" i="9"/>
  <c r="O419" i="13" s="1"/>
  <c r="T396" i="9"/>
  <c r="O386" i="13" s="1"/>
  <c r="T381" i="9"/>
  <c r="O371" i="13" s="1"/>
  <c r="T332" i="9"/>
  <c r="O322" i="13" s="1"/>
  <c r="T313" i="9"/>
  <c r="O303" i="13" s="1"/>
  <c r="T304" i="9"/>
  <c r="O294" i="13" s="1"/>
  <c r="T334" i="9"/>
  <c r="O324" i="13" s="1"/>
  <c r="T566" i="9"/>
  <c r="O556" i="13" s="1"/>
  <c r="T538" i="9"/>
  <c r="O528" i="13" s="1"/>
  <c r="T562" i="9"/>
  <c r="O552" i="13" s="1"/>
  <c r="T151" i="9"/>
  <c r="O141" i="13" s="1"/>
  <c r="T101" i="9"/>
  <c r="O91" i="13" s="1"/>
  <c r="T327" i="9"/>
  <c r="O317" i="13" s="1"/>
  <c r="T504" i="9"/>
  <c r="O494" i="13" s="1"/>
  <c r="T142" i="9"/>
  <c r="O132" i="13" s="1"/>
  <c r="T252" i="9"/>
  <c r="O242" i="13" s="1"/>
  <c r="T477" i="9"/>
  <c r="O467" i="13" s="1"/>
  <c r="T315" i="9"/>
  <c r="O305" i="13" s="1"/>
  <c r="T512" i="9"/>
  <c r="O502" i="13" s="1"/>
  <c r="T423" i="9"/>
  <c r="O413" i="13" s="1"/>
  <c r="T392" i="9"/>
  <c r="O382" i="13" s="1"/>
  <c r="T271" i="9"/>
  <c r="O261" i="13" s="1"/>
  <c r="T356" i="9"/>
  <c r="O346" i="13" s="1"/>
  <c r="T391" i="9"/>
  <c r="O381" i="13" s="1"/>
  <c r="T530" i="9"/>
  <c r="O520" i="13" s="1"/>
  <c r="T42" i="9"/>
  <c r="O32" i="13" s="1"/>
  <c r="T91" i="9"/>
  <c r="O81" i="13" s="1"/>
  <c r="T159" i="9"/>
  <c r="O149" i="13" s="1"/>
  <c r="T417" i="9"/>
  <c r="O407" i="13" s="1"/>
  <c r="T406" i="9"/>
  <c r="O396" i="13" s="1"/>
  <c r="T206" i="9"/>
  <c r="O196" i="13" s="1"/>
  <c r="T359" i="9"/>
  <c r="O349" i="13" s="1"/>
  <c r="T79" i="9"/>
  <c r="O69" i="13" s="1"/>
  <c r="T141" i="9"/>
  <c r="O131" i="13" s="1"/>
  <c r="T425" i="9"/>
  <c r="O415" i="13" s="1"/>
  <c r="T248" i="9"/>
  <c r="O238" i="13" s="1"/>
  <c r="T464" i="9"/>
  <c r="O454" i="13" s="1"/>
  <c r="T320" i="9"/>
  <c r="O310" i="13" s="1"/>
  <c r="T363" i="9"/>
  <c r="O353" i="13" s="1"/>
  <c r="T261" i="9"/>
  <c r="O251" i="13" s="1"/>
  <c r="T370" i="9"/>
  <c r="O360" i="13" s="1"/>
  <c r="T296" i="9"/>
  <c r="O286" i="13" s="1"/>
  <c r="T257" i="9"/>
  <c r="O247" i="13" s="1"/>
  <c r="T247" i="9"/>
  <c r="O237" i="13" s="1"/>
  <c r="T339" i="9"/>
  <c r="O329" i="13" s="1"/>
  <c r="T278" i="9"/>
  <c r="O268" i="13" s="1"/>
  <c r="T325" i="9"/>
  <c r="O315" i="13" s="1"/>
  <c r="T265" i="9"/>
  <c r="O255" i="13" s="1"/>
  <c r="T53" i="9"/>
  <c r="O43" i="13" s="1"/>
  <c r="T145" i="9"/>
  <c r="O135" i="13" s="1"/>
  <c r="T86" i="9"/>
  <c r="O76" i="13" s="1"/>
  <c r="T147" i="9"/>
  <c r="O137" i="13" s="1"/>
  <c r="T154" i="9"/>
  <c r="O144" i="13" s="1"/>
  <c r="T21" i="9"/>
  <c r="O11" i="13" s="1"/>
  <c r="T57" i="9"/>
  <c r="O47" i="13" s="1"/>
  <c r="T525" i="9"/>
  <c r="O515" i="13" s="1"/>
  <c r="T436" i="9"/>
  <c r="O426" i="13" s="1"/>
  <c r="T466" i="9"/>
  <c r="O456" i="13" s="1"/>
  <c r="T414" i="9"/>
  <c r="O404" i="13" s="1"/>
  <c r="T457" i="9"/>
  <c r="O447" i="13" s="1"/>
  <c r="T421" i="9"/>
  <c r="O411" i="13" s="1"/>
  <c r="T377" i="9"/>
  <c r="O367" i="13" s="1"/>
  <c r="T365" i="9"/>
  <c r="O355" i="13" s="1"/>
  <c r="T312" i="9"/>
  <c r="O302" i="13" s="1"/>
  <c r="T305" i="9"/>
  <c r="O295" i="13" s="1"/>
  <c r="T218" i="9"/>
  <c r="O208" i="13" s="1"/>
  <c r="T258" i="9"/>
  <c r="O248" i="13" s="1"/>
  <c r="T241" i="9"/>
  <c r="O231" i="13" s="1"/>
  <c r="T238" i="9"/>
  <c r="O228" i="13" s="1"/>
  <c r="T153" i="9"/>
  <c r="O143" i="13" s="1"/>
  <c r="T164" i="9"/>
  <c r="O154" i="13" s="1"/>
  <c r="T168" i="9"/>
  <c r="O158" i="13" s="1"/>
  <c r="T40" i="9"/>
  <c r="O30" i="13" s="1"/>
  <c r="T56" i="9"/>
  <c r="O46" i="13" s="1"/>
  <c r="T24" i="9"/>
  <c r="O14" i="13" s="1"/>
  <c r="T152" i="9"/>
  <c r="O142" i="13" s="1"/>
  <c r="T607" i="9"/>
  <c r="O597" i="13" s="1"/>
  <c r="T351" i="9"/>
  <c r="O341" i="13" s="1"/>
  <c r="T387" i="9"/>
  <c r="O377" i="13" s="1"/>
  <c r="T502" i="9"/>
  <c r="O492" i="13" s="1"/>
  <c r="T475" i="9"/>
  <c r="O465" i="13" s="1"/>
  <c r="T471" i="9"/>
  <c r="O461" i="13" s="1"/>
  <c r="T415" i="9"/>
  <c r="O405" i="13" s="1"/>
  <c r="T362" i="9"/>
  <c r="O352" i="13" s="1"/>
  <c r="T181" i="9"/>
  <c r="O171" i="13" s="1"/>
  <c r="T488" i="9"/>
  <c r="O478" i="13" s="1"/>
  <c r="T485" i="9"/>
  <c r="O475" i="13" s="1"/>
  <c r="T263" i="9"/>
  <c r="O253" i="13" s="1"/>
  <c r="T239" i="9"/>
  <c r="O229" i="13" s="1"/>
  <c r="T323" i="9"/>
  <c r="O313" i="13" s="1"/>
  <c r="T255" i="9"/>
  <c r="O245" i="13" s="1"/>
  <c r="T220" i="9"/>
  <c r="O210" i="13" s="1"/>
  <c r="T171" i="9"/>
  <c r="O161" i="13" s="1"/>
  <c r="T294" i="9"/>
  <c r="O284" i="13" s="1"/>
  <c r="T128" i="9"/>
  <c r="O118" i="13" s="1"/>
  <c r="T37" i="9"/>
  <c r="O27" i="13" s="1"/>
  <c r="T197" i="9"/>
  <c r="O187" i="13" s="1"/>
  <c r="T34" i="9"/>
  <c r="O24" i="13" s="1"/>
  <c r="T124" i="9"/>
  <c r="O114" i="13" s="1"/>
  <c r="T113" i="9"/>
  <c r="O103" i="13" s="1"/>
  <c r="T27" i="9"/>
  <c r="O17" i="13" s="1"/>
  <c r="T600" i="9"/>
  <c r="O590" i="13" s="1"/>
  <c r="T568" i="9"/>
  <c r="O558" i="13" s="1"/>
  <c r="T602" i="9"/>
  <c r="O592" i="13" s="1"/>
  <c r="T570" i="9"/>
  <c r="O560" i="13" s="1"/>
  <c r="T540" i="9"/>
  <c r="O530" i="13" s="1"/>
  <c r="T588" i="9"/>
  <c r="O578" i="13" s="1"/>
  <c r="T532" i="9"/>
  <c r="O522" i="13" s="1"/>
  <c r="T493" i="9"/>
  <c r="O483" i="13" s="1"/>
  <c r="T489" i="9"/>
  <c r="O479" i="13" s="1"/>
  <c r="T517" i="9"/>
  <c r="O507" i="13" s="1"/>
  <c r="T411" i="9"/>
  <c r="O401" i="13" s="1"/>
  <c r="T455" i="9"/>
  <c r="O445" i="13" s="1"/>
  <c r="T412" i="9"/>
  <c r="O402" i="13" s="1"/>
  <c r="T388" i="9"/>
  <c r="O378" i="13" s="1"/>
  <c r="T361" i="9"/>
  <c r="O351" i="13" s="1"/>
  <c r="T357" i="9"/>
  <c r="O347" i="13" s="1"/>
  <c r="T329" i="9"/>
  <c r="O319" i="13" s="1"/>
  <c r="T269" i="9"/>
  <c r="O259" i="13" s="1"/>
  <c r="T234" i="9"/>
  <c r="O224" i="13" s="1"/>
  <c r="T297" i="9"/>
  <c r="O287" i="13" s="1"/>
  <c r="T233" i="9"/>
  <c r="O223" i="13" s="1"/>
  <c r="T230" i="9"/>
  <c r="O220" i="13" s="1"/>
  <c r="T161" i="9"/>
  <c r="O151" i="13" s="1"/>
  <c r="T180" i="9"/>
  <c r="O170" i="13" s="1"/>
  <c r="T160" i="9"/>
  <c r="O150" i="13" s="1"/>
  <c r="T123" i="9"/>
  <c r="O113" i="13" s="1"/>
  <c r="T102" i="9"/>
  <c r="O92" i="13" s="1"/>
  <c r="T84" i="9"/>
  <c r="O74" i="13" s="1"/>
  <c r="T77" i="9"/>
  <c r="O67" i="13" s="1"/>
  <c r="T68" i="9"/>
  <c r="O58" i="13" s="1"/>
  <c r="T64" i="9"/>
  <c r="O54" i="13" s="1"/>
  <c r="T130" i="9"/>
  <c r="O120" i="13" s="1"/>
  <c r="T346" i="9"/>
  <c r="O336" i="13" s="1"/>
  <c r="T132" i="9"/>
  <c r="O122" i="13" s="1"/>
  <c r="T44" i="9"/>
  <c r="O34" i="13" s="1"/>
  <c r="T149" i="9"/>
  <c r="O139" i="13" s="1"/>
  <c r="T419" i="9"/>
  <c r="O409" i="13" s="1"/>
  <c r="T203" i="9"/>
  <c r="O193" i="13" s="1"/>
  <c r="T67" i="9"/>
  <c r="O57" i="13" s="1"/>
  <c r="T330" i="9"/>
  <c r="O320" i="13" s="1"/>
  <c r="T578" i="9"/>
  <c r="O568" i="13" s="1"/>
  <c r="T596" i="9"/>
  <c r="O586" i="13" s="1"/>
  <c r="T465" i="9"/>
  <c r="O455" i="13" s="1"/>
  <c r="T250" i="9"/>
  <c r="O240" i="13" s="1"/>
  <c r="T25" i="9"/>
  <c r="O15" i="13" s="1"/>
  <c r="T22" i="9"/>
  <c r="O12" i="13" s="1"/>
  <c r="T608" i="9"/>
  <c r="O598" i="13" s="1"/>
  <c r="T422" i="9"/>
  <c r="O412" i="13" s="1"/>
  <c r="T169" i="9"/>
  <c r="O159" i="13" s="1"/>
  <c r="T184" i="9"/>
  <c r="O174" i="13" s="1"/>
  <c r="T176" i="9"/>
  <c r="O166" i="13" s="1"/>
  <c r="T115" i="9"/>
  <c r="O105" i="13" s="1"/>
  <c r="T52" i="9"/>
  <c r="O42" i="13" s="1"/>
  <c r="T48" i="9"/>
  <c r="O38" i="13" s="1"/>
  <c r="T72" i="9"/>
  <c r="O62" i="13" s="1"/>
  <c r="T59" i="9"/>
  <c r="O49" i="13" s="1"/>
  <c r="T33" i="9"/>
  <c r="O23" i="13" s="1"/>
  <c r="T32" i="9"/>
  <c r="O22" i="13" s="1"/>
  <c r="T104" i="9"/>
  <c r="O94" i="13" s="1"/>
  <c r="T251" i="9"/>
  <c r="O241" i="13" s="1"/>
  <c r="T336" i="9"/>
  <c r="O326" i="13" s="1"/>
  <c r="T74" i="9"/>
  <c r="O64" i="13" s="1"/>
  <c r="T63" i="9"/>
  <c r="O53" i="13" s="1"/>
  <c r="T94" i="9"/>
  <c r="O84" i="13" s="1"/>
  <c r="T508" i="9"/>
  <c r="O498" i="13" s="1"/>
  <c r="T369" i="9"/>
  <c r="O359" i="13" s="1"/>
  <c r="T326" i="9"/>
  <c r="O316" i="13" s="1"/>
  <c r="T204" i="9"/>
  <c r="O194" i="13" s="1"/>
  <c r="T192" i="9"/>
  <c r="O182" i="13" s="1"/>
  <c r="T106" i="9"/>
  <c r="O96" i="13" s="1"/>
  <c r="T139" i="9"/>
  <c r="O129" i="13" s="1"/>
  <c r="T47" i="9"/>
  <c r="O37" i="13" s="1"/>
  <c r="T371" i="9"/>
  <c r="O361" i="13" s="1"/>
  <c r="T350" i="9"/>
  <c r="O340" i="13" s="1"/>
  <c r="T347" i="9"/>
  <c r="O337" i="13" s="1"/>
  <c r="T92" i="9"/>
  <c r="O82" i="13" s="1"/>
  <c r="T610" i="9"/>
  <c r="O600" i="13" s="1"/>
  <c r="T533" i="9"/>
  <c r="O523" i="13" s="1"/>
  <c r="T262" i="9"/>
  <c r="O252" i="13" s="1"/>
  <c r="T226" i="9"/>
  <c r="O216" i="13" s="1"/>
  <c r="T217" i="9"/>
  <c r="O207" i="13" s="1"/>
  <c r="T88" i="9"/>
  <c r="O78" i="13" s="1"/>
  <c r="T38" i="9"/>
  <c r="O28" i="13" s="1"/>
  <c r="T461" i="9"/>
  <c r="O451" i="13" s="1"/>
  <c r="T373" i="9"/>
  <c r="O363" i="13" s="1"/>
  <c r="T282" i="9"/>
  <c r="O272" i="13" s="1"/>
  <c r="T274" i="9"/>
  <c r="O264" i="13" s="1"/>
  <c r="T290" i="9"/>
  <c r="O280" i="13" s="1"/>
  <c r="T281" i="9"/>
  <c r="O271" i="13" s="1"/>
  <c r="T266" i="9"/>
  <c r="O256" i="13" s="1"/>
  <c r="T199" i="9"/>
  <c r="O189" i="13" s="1"/>
  <c r="T177" i="9"/>
  <c r="O167" i="13" s="1"/>
  <c r="T97" i="9"/>
  <c r="O87" i="13" s="1"/>
  <c r="T212" i="9"/>
  <c r="O202" i="13" s="1"/>
  <c r="T120" i="9"/>
  <c r="O110" i="13" s="1"/>
  <c r="T221" i="9"/>
  <c r="O211" i="13" s="1"/>
  <c r="T340" i="9"/>
  <c r="O330" i="13" s="1"/>
  <c r="T242" i="9"/>
  <c r="O232" i="13" s="1"/>
  <c r="T210" i="9"/>
  <c r="O200" i="13" s="1"/>
  <c r="T144" i="9"/>
  <c r="O134" i="13" s="1"/>
  <c r="T135" i="9"/>
  <c r="O125" i="13" s="1"/>
  <c r="T121" i="9"/>
  <c r="O111" i="13" s="1"/>
  <c r="T85" i="9"/>
  <c r="O75" i="13" s="1"/>
  <c r="T89" i="9"/>
  <c r="O79" i="13" s="1"/>
  <c r="T41" i="9"/>
  <c r="O31" i="13" s="1"/>
  <c r="T366" i="9"/>
  <c r="O356" i="13" s="1"/>
  <c r="T240" i="9"/>
  <c r="O230" i="13" s="1"/>
  <c r="T29" i="9"/>
  <c r="O19" i="13" s="1"/>
  <c r="T576" i="9"/>
  <c r="O566" i="13" s="1"/>
  <c r="T474" i="9"/>
  <c r="O464" i="13" s="1"/>
  <c r="T254" i="9"/>
  <c r="O244" i="13" s="1"/>
  <c r="T114" i="9"/>
  <c r="O104" i="13" s="1"/>
  <c r="T143" i="9"/>
  <c r="O133" i="13" s="1"/>
  <c r="T127" i="9"/>
  <c r="O117" i="13" s="1"/>
  <c r="T107" i="9"/>
  <c r="O97" i="13" s="1"/>
  <c r="T93" i="9"/>
  <c r="O83" i="13" s="1"/>
  <c r="T60" i="9"/>
  <c r="O50" i="13" s="1"/>
  <c r="T81" i="9"/>
  <c r="O71" i="13" s="1"/>
  <c r="T49" i="9"/>
  <c r="O39" i="13" s="1"/>
  <c r="T249" i="9"/>
  <c r="O239" i="13" s="1"/>
  <c r="T246" i="9"/>
  <c r="O236" i="13" s="1"/>
  <c r="T185" i="9"/>
  <c r="O175" i="13" s="1"/>
  <c r="T214" i="9"/>
  <c r="O204" i="13" s="1"/>
  <c r="T76" i="9"/>
  <c r="O66" i="13" s="1"/>
  <c r="R27" i="9"/>
  <c r="P17" i="13" s="1"/>
  <c r="R29" i="9"/>
  <c r="P19" i="13" s="1"/>
  <c r="R31" i="9"/>
  <c r="P21" i="13" s="1"/>
  <c r="R33" i="9"/>
  <c r="P23" i="13" s="1"/>
  <c r="R47" i="9"/>
  <c r="P37" i="13" s="1"/>
  <c r="R49" i="9"/>
  <c r="P39" i="13" s="1"/>
  <c r="R60" i="9"/>
  <c r="P50" i="13" s="1"/>
  <c r="R62" i="9"/>
  <c r="P52" i="13" s="1"/>
  <c r="R73" i="9"/>
  <c r="P63" i="13" s="1"/>
  <c r="R75" i="9"/>
  <c r="P65" i="13" s="1"/>
  <c r="R77" i="9"/>
  <c r="P67" i="13" s="1"/>
  <c r="R92" i="9"/>
  <c r="P82" i="13" s="1"/>
  <c r="R18" i="9"/>
  <c r="P8" i="13" s="1"/>
  <c r="R35" i="9"/>
  <c r="P25" i="13" s="1"/>
  <c r="R44" i="9"/>
  <c r="P34" i="13" s="1"/>
  <c r="R51" i="9"/>
  <c r="P41" i="13" s="1"/>
  <c r="R64" i="9"/>
  <c r="P54" i="13" s="1"/>
  <c r="R66" i="9"/>
  <c r="P56" i="13" s="1"/>
  <c r="R79" i="9"/>
  <c r="P69" i="13" s="1"/>
  <c r="R94" i="9"/>
  <c r="P84" i="13" s="1"/>
  <c r="R96" i="9"/>
  <c r="P86" i="13" s="1"/>
  <c r="R98" i="9"/>
  <c r="P88" i="13" s="1"/>
  <c r="R100" i="9"/>
  <c r="P90" i="13" s="1"/>
  <c r="R20" i="9"/>
  <c r="P10" i="13" s="1"/>
  <c r="R22" i="9"/>
  <c r="P12" i="13" s="1"/>
  <c r="R37" i="9"/>
  <c r="P27" i="13" s="1"/>
  <c r="R39" i="9"/>
  <c r="P29" i="13" s="1"/>
  <c r="R41" i="9"/>
  <c r="P31" i="13" s="1"/>
  <c r="R53" i="9"/>
  <c r="P43" i="13" s="1"/>
  <c r="R55" i="9"/>
  <c r="P45" i="13" s="1"/>
  <c r="R68" i="9"/>
  <c r="P58" i="13" s="1"/>
  <c r="R70" i="9"/>
  <c r="P60" i="13" s="1"/>
  <c r="R81" i="9"/>
  <c r="P71" i="13" s="1"/>
  <c r="R24" i="9"/>
  <c r="P14" i="13" s="1"/>
  <c r="R26" i="9"/>
  <c r="P16" i="13" s="1"/>
  <c r="R46" i="9"/>
  <c r="P36" i="13" s="1"/>
  <c r="R57" i="9"/>
  <c r="P47" i="13" s="1"/>
  <c r="R83" i="9"/>
  <c r="P73" i="13" s="1"/>
  <c r="R85" i="9"/>
  <c r="P75" i="13" s="1"/>
  <c r="R87" i="9"/>
  <c r="P77" i="13" s="1"/>
  <c r="R89" i="9"/>
  <c r="P79" i="13" s="1"/>
  <c r="R102" i="9"/>
  <c r="P92" i="13" s="1"/>
  <c r="R104" i="9"/>
  <c r="P94" i="13" s="1"/>
  <c r="R28" i="9"/>
  <c r="P18" i="13" s="1"/>
  <c r="R30" i="9"/>
  <c r="P20" i="13" s="1"/>
  <c r="R32" i="9"/>
  <c r="P22" i="13" s="1"/>
  <c r="R34" i="9"/>
  <c r="P24" i="13" s="1"/>
  <c r="R43" i="9"/>
  <c r="P33" i="13" s="1"/>
  <c r="R48" i="9"/>
  <c r="P38" i="13" s="1"/>
  <c r="R50" i="9"/>
  <c r="P40" i="13" s="1"/>
  <c r="R59" i="9"/>
  <c r="P49" i="13" s="1"/>
  <c r="R61" i="9"/>
  <c r="P51" i="13" s="1"/>
  <c r="R36" i="9"/>
  <c r="P26" i="13" s="1"/>
  <c r="R63" i="9"/>
  <c r="P53" i="13" s="1"/>
  <c r="R65" i="9"/>
  <c r="P55" i="13" s="1"/>
  <c r="R78" i="9"/>
  <c r="P68" i="13" s="1"/>
  <c r="R80" i="9"/>
  <c r="P70" i="13" s="1"/>
  <c r="R95" i="9"/>
  <c r="P85" i="13" s="1"/>
  <c r="R19" i="9"/>
  <c r="P9" i="13" s="1"/>
  <c r="R21" i="9"/>
  <c r="P11" i="13" s="1"/>
  <c r="R38" i="9"/>
  <c r="P28" i="13" s="1"/>
  <c r="R40" i="9"/>
  <c r="P30" i="13" s="1"/>
  <c r="R45" i="9"/>
  <c r="P35" i="13" s="1"/>
  <c r="R52" i="9"/>
  <c r="P42" i="13" s="1"/>
  <c r="R54" i="9"/>
  <c r="P44" i="13" s="1"/>
  <c r="R67" i="9"/>
  <c r="P57" i="13" s="1"/>
  <c r="R69" i="9"/>
  <c r="P59" i="13" s="1"/>
  <c r="R82" i="9"/>
  <c r="P72" i="13" s="1"/>
  <c r="R23" i="9"/>
  <c r="P13" i="13" s="1"/>
  <c r="R25" i="9"/>
  <c r="P15" i="13" s="1"/>
  <c r="R74" i="9"/>
  <c r="P64" i="13" s="1"/>
  <c r="R91" i="9"/>
  <c r="P81" i="13" s="1"/>
  <c r="R99" i="9"/>
  <c r="P89" i="13" s="1"/>
  <c r="R119" i="9"/>
  <c r="P109" i="13" s="1"/>
  <c r="R121" i="9"/>
  <c r="P111" i="13" s="1"/>
  <c r="R123" i="9"/>
  <c r="P113" i="13" s="1"/>
  <c r="R134" i="9"/>
  <c r="P124" i="13" s="1"/>
  <c r="R136" i="9"/>
  <c r="P126" i="13" s="1"/>
  <c r="R149" i="9"/>
  <c r="P139" i="13" s="1"/>
  <c r="R76" i="9"/>
  <c r="P66" i="13" s="1"/>
  <c r="R93" i="9"/>
  <c r="P83" i="13" s="1"/>
  <c r="R106" i="9"/>
  <c r="P96" i="13" s="1"/>
  <c r="R108" i="9"/>
  <c r="P98" i="13" s="1"/>
  <c r="R110" i="9"/>
  <c r="P100" i="13" s="1"/>
  <c r="R112" i="9"/>
  <c r="P102" i="13" s="1"/>
  <c r="R114" i="9"/>
  <c r="P104" i="13" s="1"/>
  <c r="R125" i="9"/>
  <c r="P115" i="13" s="1"/>
  <c r="R127" i="9"/>
  <c r="P117" i="13" s="1"/>
  <c r="R129" i="9"/>
  <c r="P119" i="13" s="1"/>
  <c r="R138" i="9"/>
  <c r="P128" i="13" s="1"/>
  <c r="R56" i="9"/>
  <c r="P46" i="13" s="1"/>
  <c r="R58" i="9"/>
  <c r="P48" i="13" s="1"/>
  <c r="R103" i="9"/>
  <c r="P93" i="13" s="1"/>
  <c r="R116" i="9"/>
  <c r="P106" i="13" s="1"/>
  <c r="R131" i="9"/>
  <c r="P121" i="13" s="1"/>
  <c r="R140" i="9"/>
  <c r="P130" i="13" s="1"/>
  <c r="R146" i="9"/>
  <c r="P136" i="13" s="1"/>
  <c r="R159" i="9"/>
  <c r="P149" i="13" s="1"/>
  <c r="R84" i="9"/>
  <c r="P74" i="13" s="1"/>
  <c r="R118" i="9"/>
  <c r="P108" i="13" s="1"/>
  <c r="R120" i="9"/>
  <c r="P110" i="13" s="1"/>
  <c r="R122" i="9"/>
  <c r="P112" i="13" s="1"/>
  <c r="R124" i="9"/>
  <c r="P114" i="13" s="1"/>
  <c r="R133" i="9"/>
  <c r="P123" i="13" s="1"/>
  <c r="R86" i="9"/>
  <c r="P76" i="13" s="1"/>
  <c r="R97" i="9"/>
  <c r="P87" i="13" s="1"/>
  <c r="R101" i="9"/>
  <c r="P91" i="13" s="1"/>
  <c r="R107" i="9"/>
  <c r="P97" i="13" s="1"/>
  <c r="R109" i="9"/>
  <c r="P99" i="13" s="1"/>
  <c r="R111" i="9"/>
  <c r="P101" i="13" s="1"/>
  <c r="R113" i="9"/>
  <c r="P103" i="13" s="1"/>
  <c r="R115" i="9"/>
  <c r="P105" i="13" s="1"/>
  <c r="R126" i="9"/>
  <c r="P116" i="13" s="1"/>
  <c r="R128" i="9"/>
  <c r="P118" i="13" s="1"/>
  <c r="R42" i="9"/>
  <c r="P32" i="13" s="1"/>
  <c r="R88" i="9"/>
  <c r="P78" i="13" s="1"/>
  <c r="R105" i="9"/>
  <c r="P95" i="13" s="1"/>
  <c r="R117" i="9"/>
  <c r="P107" i="13" s="1"/>
  <c r="R130" i="9"/>
  <c r="P120" i="13" s="1"/>
  <c r="R139" i="9"/>
  <c r="P129" i="13" s="1"/>
  <c r="R141" i="9"/>
  <c r="P131" i="13" s="1"/>
  <c r="R143" i="9"/>
  <c r="P133" i="13" s="1"/>
  <c r="R145" i="9"/>
  <c r="P135" i="13" s="1"/>
  <c r="R152" i="9"/>
  <c r="P142" i="13" s="1"/>
  <c r="R154" i="9"/>
  <c r="P144" i="13" s="1"/>
  <c r="R156" i="9"/>
  <c r="P146" i="13" s="1"/>
  <c r="R71" i="9"/>
  <c r="P61" i="13" s="1"/>
  <c r="R72" i="9"/>
  <c r="P62" i="13" s="1"/>
  <c r="R90" i="9"/>
  <c r="P80" i="13" s="1"/>
  <c r="R132" i="9"/>
  <c r="P122" i="13" s="1"/>
  <c r="R147" i="9"/>
  <c r="P137" i="13" s="1"/>
  <c r="R158" i="9"/>
  <c r="P148" i="13" s="1"/>
  <c r="R160" i="9"/>
  <c r="P150" i="13" s="1"/>
  <c r="R162" i="9"/>
  <c r="P152" i="13" s="1"/>
  <c r="R173" i="9"/>
  <c r="P163" i="13" s="1"/>
  <c r="R135" i="9"/>
  <c r="P125" i="13" s="1"/>
  <c r="R148" i="9"/>
  <c r="P138" i="13" s="1"/>
  <c r="R166" i="9"/>
  <c r="P156" i="13" s="1"/>
  <c r="R168" i="9"/>
  <c r="P158" i="13" s="1"/>
  <c r="R170" i="9"/>
  <c r="P160" i="13" s="1"/>
  <c r="R177" i="9"/>
  <c r="P167" i="13" s="1"/>
  <c r="R179" i="9"/>
  <c r="P169" i="13" s="1"/>
  <c r="R187" i="9"/>
  <c r="P177" i="13" s="1"/>
  <c r="R189" i="9"/>
  <c r="P179" i="13" s="1"/>
  <c r="R191" i="9"/>
  <c r="P181" i="13" s="1"/>
  <c r="R193" i="9"/>
  <c r="P183" i="13" s="1"/>
  <c r="R144" i="9"/>
  <c r="P134" i="13" s="1"/>
  <c r="R153" i="9"/>
  <c r="P143" i="13" s="1"/>
  <c r="R157" i="9"/>
  <c r="P147" i="13" s="1"/>
  <c r="R161" i="9"/>
  <c r="P151" i="13" s="1"/>
  <c r="R164" i="9"/>
  <c r="P154" i="13" s="1"/>
  <c r="R175" i="9"/>
  <c r="P165" i="13" s="1"/>
  <c r="R195" i="9"/>
  <c r="P185" i="13" s="1"/>
  <c r="R137" i="9"/>
  <c r="P127" i="13" s="1"/>
  <c r="R184" i="9"/>
  <c r="P174" i="13" s="1"/>
  <c r="R197" i="9"/>
  <c r="P187" i="13" s="1"/>
  <c r="R199" i="9"/>
  <c r="P189" i="13" s="1"/>
  <c r="R150" i="9"/>
  <c r="P140" i="13" s="1"/>
  <c r="R182" i="9"/>
  <c r="P172" i="13" s="1"/>
  <c r="R186" i="9"/>
  <c r="P176" i="13" s="1"/>
  <c r="R201" i="9"/>
  <c r="P191" i="13" s="1"/>
  <c r="R171" i="9"/>
  <c r="P161" i="13" s="1"/>
  <c r="R142" i="9"/>
  <c r="P132" i="13" s="1"/>
  <c r="R151" i="9"/>
  <c r="P141" i="13" s="1"/>
  <c r="R174" i="9"/>
  <c r="P164" i="13" s="1"/>
  <c r="R183" i="9"/>
  <c r="P173" i="13" s="1"/>
  <c r="R185" i="9"/>
  <c r="P175" i="13" s="1"/>
  <c r="R196" i="9"/>
  <c r="P186" i="13" s="1"/>
  <c r="R198" i="9"/>
  <c r="P188" i="13" s="1"/>
  <c r="R200" i="9"/>
  <c r="P190" i="13" s="1"/>
  <c r="R217" i="9"/>
  <c r="P207" i="13" s="1"/>
  <c r="R239" i="9"/>
  <c r="P229" i="13" s="1"/>
  <c r="R241" i="9"/>
  <c r="P231" i="13" s="1"/>
  <c r="R163" i="9"/>
  <c r="P153" i="13" s="1"/>
  <c r="R172" i="9"/>
  <c r="P162" i="13" s="1"/>
  <c r="R181" i="9"/>
  <c r="P171" i="13" s="1"/>
  <c r="R202" i="9"/>
  <c r="P192" i="13" s="1"/>
  <c r="R204" i="9"/>
  <c r="P194" i="13" s="1"/>
  <c r="R206" i="9"/>
  <c r="P196" i="13" s="1"/>
  <c r="R208" i="9"/>
  <c r="P198" i="13" s="1"/>
  <c r="R219" i="9"/>
  <c r="P209" i="13" s="1"/>
  <c r="R228" i="9"/>
  <c r="P218" i="13" s="1"/>
  <c r="R203" i="9"/>
  <c r="P193" i="13" s="1"/>
  <c r="R220" i="9"/>
  <c r="P210" i="13" s="1"/>
  <c r="R223" i="9"/>
  <c r="P213" i="13" s="1"/>
  <c r="R226" i="9"/>
  <c r="P216" i="13" s="1"/>
  <c r="R229" i="9"/>
  <c r="P219" i="13" s="1"/>
  <c r="R236" i="9"/>
  <c r="P226" i="13" s="1"/>
  <c r="R246" i="9"/>
  <c r="P236" i="13" s="1"/>
  <c r="R263" i="9"/>
  <c r="P253" i="13" s="1"/>
  <c r="R265" i="9"/>
  <c r="P255" i="13" s="1"/>
  <c r="R267" i="9"/>
  <c r="P257" i="13" s="1"/>
  <c r="R280" i="9"/>
  <c r="P270" i="13" s="1"/>
  <c r="R194" i="9"/>
  <c r="P184" i="13" s="1"/>
  <c r="R214" i="9"/>
  <c r="P204" i="13" s="1"/>
  <c r="R234" i="9"/>
  <c r="P224" i="13" s="1"/>
  <c r="R238" i="9"/>
  <c r="P228" i="13" s="1"/>
  <c r="R248" i="9"/>
  <c r="P238" i="13" s="1"/>
  <c r="R250" i="9"/>
  <c r="P240" i="13" s="1"/>
  <c r="R252" i="9"/>
  <c r="P242" i="13" s="1"/>
  <c r="R254" i="9"/>
  <c r="P244" i="13" s="1"/>
  <c r="R256" i="9"/>
  <c r="P246" i="13" s="1"/>
  <c r="R287" i="9"/>
  <c r="P277" i="13" s="1"/>
  <c r="R296" i="9"/>
  <c r="P286" i="13" s="1"/>
  <c r="R211" i="9"/>
  <c r="P201" i="13" s="1"/>
  <c r="R221" i="9"/>
  <c r="P211" i="13" s="1"/>
  <c r="R227" i="9"/>
  <c r="P217" i="13" s="1"/>
  <c r="R232" i="9"/>
  <c r="P222" i="13" s="1"/>
  <c r="R258" i="9"/>
  <c r="P248" i="13" s="1"/>
  <c r="R260" i="9"/>
  <c r="P250" i="13" s="1"/>
  <c r="R269" i="9"/>
  <c r="P259" i="13" s="1"/>
  <c r="R271" i="9"/>
  <c r="P261" i="13" s="1"/>
  <c r="R273" i="9"/>
  <c r="P263" i="13" s="1"/>
  <c r="R275" i="9"/>
  <c r="P265" i="13" s="1"/>
  <c r="R282" i="9"/>
  <c r="P272" i="13" s="1"/>
  <c r="R289" i="9"/>
  <c r="P279" i="13" s="1"/>
  <c r="R300" i="9"/>
  <c r="P290" i="13" s="1"/>
  <c r="R307" i="9"/>
  <c r="P297" i="13" s="1"/>
  <c r="R176" i="9"/>
  <c r="P166" i="13" s="1"/>
  <c r="R205" i="9"/>
  <c r="P195" i="13" s="1"/>
  <c r="R218" i="9"/>
  <c r="P208" i="13" s="1"/>
  <c r="R224" i="9"/>
  <c r="P214" i="13" s="1"/>
  <c r="R230" i="9"/>
  <c r="P220" i="13" s="1"/>
  <c r="R243" i="9"/>
  <c r="P233" i="13" s="1"/>
  <c r="R277" i="9"/>
  <c r="P267" i="13" s="1"/>
  <c r="R279" i="9"/>
  <c r="P269" i="13" s="1"/>
  <c r="R284" i="9"/>
  <c r="P274" i="13" s="1"/>
  <c r="R291" i="9"/>
  <c r="P281" i="13" s="1"/>
  <c r="R155" i="9"/>
  <c r="P145" i="13" s="1"/>
  <c r="R178" i="9"/>
  <c r="P168" i="13" s="1"/>
  <c r="R180" i="9"/>
  <c r="P170" i="13" s="1"/>
  <c r="R209" i="9"/>
  <c r="P199" i="13" s="1"/>
  <c r="R212" i="9"/>
  <c r="P202" i="13" s="1"/>
  <c r="R215" i="9"/>
  <c r="P205" i="13" s="1"/>
  <c r="R245" i="9"/>
  <c r="P235" i="13" s="1"/>
  <c r="R247" i="9"/>
  <c r="P237" i="13" s="1"/>
  <c r="R262" i="9"/>
  <c r="P252" i="13" s="1"/>
  <c r="R264" i="9"/>
  <c r="P254" i="13" s="1"/>
  <c r="R266" i="9"/>
  <c r="P256" i="13" s="1"/>
  <c r="R188" i="9"/>
  <c r="P178" i="13" s="1"/>
  <c r="R222" i="9"/>
  <c r="P212" i="13" s="1"/>
  <c r="R225" i="9"/>
  <c r="P215" i="13" s="1"/>
  <c r="R235" i="9"/>
  <c r="P225" i="13" s="1"/>
  <c r="R237" i="9"/>
  <c r="P227" i="13" s="1"/>
  <c r="R249" i="9"/>
  <c r="P239" i="13" s="1"/>
  <c r="R251" i="9"/>
  <c r="P241" i="13" s="1"/>
  <c r="R253" i="9"/>
  <c r="P243" i="13" s="1"/>
  <c r="R255" i="9"/>
  <c r="P245" i="13" s="1"/>
  <c r="R268" i="9"/>
  <c r="P258" i="13" s="1"/>
  <c r="R281" i="9"/>
  <c r="P271" i="13" s="1"/>
  <c r="R288" i="9"/>
  <c r="P278" i="13" s="1"/>
  <c r="R169" i="9"/>
  <c r="P159" i="13" s="1"/>
  <c r="R190" i="9"/>
  <c r="P180" i="13" s="1"/>
  <c r="R210" i="9"/>
  <c r="P200" i="13" s="1"/>
  <c r="R216" i="9"/>
  <c r="P206" i="13" s="1"/>
  <c r="R165" i="9"/>
  <c r="P155" i="13" s="1"/>
  <c r="R167" i="9"/>
  <c r="P157" i="13" s="1"/>
  <c r="R192" i="9"/>
  <c r="P182" i="13" s="1"/>
  <c r="R207" i="9"/>
  <c r="P197" i="13" s="1"/>
  <c r="R213" i="9"/>
  <c r="P203" i="13" s="1"/>
  <c r="R231" i="9"/>
  <c r="P221" i="13" s="1"/>
  <c r="R240" i="9"/>
  <c r="P230" i="13" s="1"/>
  <c r="R242" i="9"/>
  <c r="P232" i="13" s="1"/>
  <c r="R244" i="9"/>
  <c r="P234" i="13" s="1"/>
  <c r="R276" i="9"/>
  <c r="P266" i="13" s="1"/>
  <c r="R278" i="9"/>
  <c r="P268" i="13" s="1"/>
  <c r="R283" i="9"/>
  <c r="P273" i="13" s="1"/>
  <c r="R285" i="9"/>
  <c r="P275" i="13" s="1"/>
  <c r="R290" i="9"/>
  <c r="P280" i="13" s="1"/>
  <c r="R292" i="9"/>
  <c r="P282" i="13" s="1"/>
  <c r="R314" i="9"/>
  <c r="P304" i="13" s="1"/>
  <c r="R257" i="9"/>
  <c r="P247" i="13" s="1"/>
  <c r="R259" i="9"/>
  <c r="P249" i="13" s="1"/>
  <c r="R261" i="9"/>
  <c r="P251" i="13" s="1"/>
  <c r="R286" i="9"/>
  <c r="P276" i="13" s="1"/>
  <c r="R293" i="9"/>
  <c r="P283" i="13" s="1"/>
  <c r="R325" i="9"/>
  <c r="P315" i="13" s="1"/>
  <c r="R327" i="9"/>
  <c r="P317" i="13" s="1"/>
  <c r="R329" i="9"/>
  <c r="P319" i="13" s="1"/>
  <c r="R338" i="9"/>
  <c r="P328" i="13" s="1"/>
  <c r="R349" i="9"/>
  <c r="P339" i="13" s="1"/>
  <c r="R360" i="9"/>
  <c r="P350" i="13" s="1"/>
  <c r="R362" i="9"/>
  <c r="P352" i="13" s="1"/>
  <c r="R364" i="9"/>
  <c r="P354" i="13" s="1"/>
  <c r="R366" i="9"/>
  <c r="P356" i="13" s="1"/>
  <c r="R233" i="9"/>
  <c r="P223" i="13" s="1"/>
  <c r="R297" i="9"/>
  <c r="P287" i="13" s="1"/>
  <c r="R302" i="9"/>
  <c r="P292" i="13" s="1"/>
  <c r="R316" i="9"/>
  <c r="P306" i="13" s="1"/>
  <c r="R318" i="9"/>
  <c r="P308" i="13" s="1"/>
  <c r="R331" i="9"/>
  <c r="P321" i="13" s="1"/>
  <c r="R340" i="9"/>
  <c r="P330" i="13" s="1"/>
  <c r="R351" i="9"/>
  <c r="P341" i="13" s="1"/>
  <c r="R353" i="9"/>
  <c r="P343" i="13" s="1"/>
  <c r="R355" i="9"/>
  <c r="P345" i="13" s="1"/>
  <c r="R368" i="9"/>
  <c r="P358" i="13" s="1"/>
  <c r="R305" i="9"/>
  <c r="P295" i="13" s="1"/>
  <c r="R312" i="9"/>
  <c r="P302" i="13" s="1"/>
  <c r="R320" i="9"/>
  <c r="P310" i="13" s="1"/>
  <c r="R333" i="9"/>
  <c r="P323" i="13" s="1"/>
  <c r="R335" i="9"/>
  <c r="P325" i="13" s="1"/>
  <c r="R342" i="9"/>
  <c r="P332" i="13" s="1"/>
  <c r="R381" i="9"/>
  <c r="P371" i="13" s="1"/>
  <c r="R294" i="9"/>
  <c r="P284" i="13" s="1"/>
  <c r="R310" i="9"/>
  <c r="P300" i="13" s="1"/>
  <c r="R322" i="9"/>
  <c r="P312" i="13" s="1"/>
  <c r="R337" i="9"/>
  <c r="P327" i="13" s="1"/>
  <c r="R344" i="9"/>
  <c r="P334" i="13" s="1"/>
  <c r="R346" i="9"/>
  <c r="P336" i="13" s="1"/>
  <c r="R357" i="9"/>
  <c r="P347" i="13" s="1"/>
  <c r="R370" i="9"/>
  <c r="P360" i="13" s="1"/>
  <c r="R372" i="9"/>
  <c r="P362" i="13" s="1"/>
  <c r="R374" i="9"/>
  <c r="P364" i="13" s="1"/>
  <c r="R298" i="9"/>
  <c r="P288" i="13" s="1"/>
  <c r="R303" i="9"/>
  <c r="P293" i="13" s="1"/>
  <c r="R308" i="9"/>
  <c r="P298" i="13" s="1"/>
  <c r="R324" i="9"/>
  <c r="P314" i="13" s="1"/>
  <c r="R326" i="9"/>
  <c r="P316" i="13" s="1"/>
  <c r="R328" i="9"/>
  <c r="P318" i="13" s="1"/>
  <c r="R339" i="9"/>
  <c r="P329" i="13" s="1"/>
  <c r="R348" i="9"/>
  <c r="P338" i="13" s="1"/>
  <c r="R350" i="9"/>
  <c r="P340" i="13" s="1"/>
  <c r="R359" i="9"/>
  <c r="P349" i="13" s="1"/>
  <c r="R361" i="9"/>
  <c r="P351" i="13" s="1"/>
  <c r="R295" i="9"/>
  <c r="P285" i="13" s="1"/>
  <c r="R301" i="9"/>
  <c r="P291" i="13" s="1"/>
  <c r="R306" i="9"/>
  <c r="P296" i="13" s="1"/>
  <c r="R313" i="9"/>
  <c r="P303" i="13" s="1"/>
  <c r="R315" i="9"/>
  <c r="P305" i="13" s="1"/>
  <c r="R317" i="9"/>
  <c r="P307" i="13" s="1"/>
  <c r="R330" i="9"/>
  <c r="P320" i="13" s="1"/>
  <c r="R332" i="9"/>
  <c r="P322" i="13" s="1"/>
  <c r="R352" i="9"/>
  <c r="P342" i="13" s="1"/>
  <c r="R354" i="9"/>
  <c r="P344" i="13" s="1"/>
  <c r="R270" i="9"/>
  <c r="P260" i="13" s="1"/>
  <c r="R272" i="9"/>
  <c r="P262" i="13" s="1"/>
  <c r="R274" i="9"/>
  <c r="P264" i="13" s="1"/>
  <c r="R311" i="9"/>
  <c r="P301" i="13" s="1"/>
  <c r="R319" i="9"/>
  <c r="P309" i="13" s="1"/>
  <c r="R334" i="9"/>
  <c r="P324" i="13" s="1"/>
  <c r="R341" i="9"/>
  <c r="P331" i="13" s="1"/>
  <c r="R343" i="9"/>
  <c r="P333" i="13" s="1"/>
  <c r="R356" i="9"/>
  <c r="P346" i="13" s="1"/>
  <c r="R369" i="9"/>
  <c r="P359" i="13" s="1"/>
  <c r="R382" i="9"/>
  <c r="P372" i="13" s="1"/>
  <c r="R404" i="9"/>
  <c r="P394" i="13" s="1"/>
  <c r="R406" i="9"/>
  <c r="P396" i="13" s="1"/>
  <c r="R408" i="9"/>
  <c r="P398" i="13" s="1"/>
  <c r="R415" i="9"/>
  <c r="P405" i="13" s="1"/>
  <c r="R299" i="9"/>
  <c r="P289" i="13" s="1"/>
  <c r="R304" i="9"/>
  <c r="P294" i="13" s="1"/>
  <c r="R309" i="9"/>
  <c r="P299" i="13" s="1"/>
  <c r="R321" i="9"/>
  <c r="P311" i="13" s="1"/>
  <c r="R323" i="9"/>
  <c r="P313" i="13" s="1"/>
  <c r="R336" i="9"/>
  <c r="P326" i="13" s="1"/>
  <c r="R345" i="9"/>
  <c r="P335" i="13" s="1"/>
  <c r="R347" i="9"/>
  <c r="P337" i="13" s="1"/>
  <c r="R358" i="9"/>
  <c r="P348" i="13" s="1"/>
  <c r="R371" i="9"/>
  <c r="P361" i="13" s="1"/>
  <c r="R373" i="9"/>
  <c r="P363" i="13" s="1"/>
  <c r="R375" i="9"/>
  <c r="P365" i="13" s="1"/>
  <c r="R395" i="9"/>
  <c r="P385" i="13" s="1"/>
  <c r="R417" i="9"/>
  <c r="P407" i="13" s="1"/>
  <c r="R391" i="9"/>
  <c r="P381" i="13" s="1"/>
  <c r="R396" i="9"/>
  <c r="P386" i="13" s="1"/>
  <c r="R399" i="9"/>
  <c r="P389" i="13" s="1"/>
  <c r="R407" i="9"/>
  <c r="P397" i="13" s="1"/>
  <c r="R410" i="9"/>
  <c r="P400" i="13" s="1"/>
  <c r="R427" i="9"/>
  <c r="P417" i="13" s="1"/>
  <c r="R437" i="9"/>
  <c r="P427" i="13" s="1"/>
  <c r="R444" i="9"/>
  <c r="P434" i="13" s="1"/>
  <c r="R457" i="9"/>
  <c r="P447" i="13" s="1"/>
  <c r="R464" i="9"/>
  <c r="P454" i="13" s="1"/>
  <c r="R466" i="9"/>
  <c r="P456" i="13" s="1"/>
  <c r="R479" i="9"/>
  <c r="P469" i="13" s="1"/>
  <c r="R378" i="9"/>
  <c r="P368" i="13" s="1"/>
  <c r="R384" i="9"/>
  <c r="P374" i="13" s="1"/>
  <c r="R389" i="9"/>
  <c r="P379" i="13" s="1"/>
  <c r="R394" i="9"/>
  <c r="P384" i="13" s="1"/>
  <c r="R420" i="9"/>
  <c r="P410" i="13" s="1"/>
  <c r="R425" i="9"/>
  <c r="P415" i="13" s="1"/>
  <c r="R439" i="9"/>
  <c r="P429" i="13" s="1"/>
  <c r="R459" i="9"/>
  <c r="P449" i="13" s="1"/>
  <c r="R461" i="9"/>
  <c r="P451" i="13" s="1"/>
  <c r="R468" i="9"/>
  <c r="P458" i="13" s="1"/>
  <c r="R363" i="9"/>
  <c r="P353" i="13" s="1"/>
  <c r="R365" i="9"/>
  <c r="P355" i="13" s="1"/>
  <c r="R367" i="9"/>
  <c r="P357" i="13" s="1"/>
  <c r="R392" i="9"/>
  <c r="P382" i="13" s="1"/>
  <c r="R397" i="9"/>
  <c r="P387" i="13" s="1"/>
  <c r="R413" i="9"/>
  <c r="P403" i="13" s="1"/>
  <c r="R423" i="9"/>
  <c r="P413" i="13" s="1"/>
  <c r="R441" i="9"/>
  <c r="P431" i="13" s="1"/>
  <c r="R446" i="9"/>
  <c r="P436" i="13" s="1"/>
  <c r="R448" i="9"/>
  <c r="P438" i="13" s="1"/>
  <c r="R463" i="9"/>
  <c r="P453" i="13" s="1"/>
  <c r="R379" i="9"/>
  <c r="P369" i="13" s="1"/>
  <c r="R387" i="9"/>
  <c r="P377" i="13" s="1"/>
  <c r="R390" i="9"/>
  <c r="P380" i="13" s="1"/>
  <c r="R402" i="9"/>
  <c r="P392" i="13" s="1"/>
  <c r="R405" i="9"/>
  <c r="P395" i="13" s="1"/>
  <c r="R418" i="9"/>
  <c r="P408" i="13" s="1"/>
  <c r="R421" i="9"/>
  <c r="P411" i="13" s="1"/>
  <c r="R430" i="9"/>
  <c r="P420" i="13" s="1"/>
  <c r="R432" i="9"/>
  <c r="P422" i="13" s="1"/>
  <c r="R434" i="9"/>
  <c r="P424" i="13" s="1"/>
  <c r="R436" i="9"/>
  <c r="P426" i="13" s="1"/>
  <c r="R443" i="9"/>
  <c r="P433" i="13" s="1"/>
  <c r="R376" i="9"/>
  <c r="P366" i="13" s="1"/>
  <c r="R400" i="9"/>
  <c r="P390" i="13" s="1"/>
  <c r="R411" i="9"/>
  <c r="P401" i="13" s="1"/>
  <c r="R428" i="9"/>
  <c r="P418" i="13" s="1"/>
  <c r="R438" i="9"/>
  <c r="P428" i="13" s="1"/>
  <c r="R465" i="9"/>
  <c r="P455" i="13" s="1"/>
  <c r="R377" i="9"/>
  <c r="P367" i="13" s="1"/>
  <c r="R383" i="9"/>
  <c r="P373" i="13" s="1"/>
  <c r="R393" i="9"/>
  <c r="P383" i="13" s="1"/>
  <c r="R398" i="9"/>
  <c r="P388" i="13" s="1"/>
  <c r="R403" i="9"/>
  <c r="P393" i="13" s="1"/>
  <c r="R412" i="9"/>
  <c r="P402" i="13" s="1"/>
  <c r="R424" i="9"/>
  <c r="P414" i="13" s="1"/>
  <c r="R431" i="9"/>
  <c r="P421" i="13" s="1"/>
  <c r="R447" i="9"/>
  <c r="P437" i="13" s="1"/>
  <c r="R473" i="9"/>
  <c r="P463" i="13" s="1"/>
  <c r="R484" i="9"/>
  <c r="P474" i="13" s="1"/>
  <c r="R486" i="9"/>
  <c r="P476" i="13" s="1"/>
  <c r="R495" i="9"/>
  <c r="P485" i="13" s="1"/>
  <c r="R380" i="9"/>
  <c r="P370" i="13" s="1"/>
  <c r="R386" i="9"/>
  <c r="P376" i="13" s="1"/>
  <c r="R401" i="9"/>
  <c r="P391" i="13" s="1"/>
  <c r="R422" i="9"/>
  <c r="P412" i="13" s="1"/>
  <c r="R429" i="9"/>
  <c r="P419" i="13" s="1"/>
  <c r="R433" i="9"/>
  <c r="P423" i="13" s="1"/>
  <c r="R435" i="9"/>
  <c r="P425" i="13" s="1"/>
  <c r="R442" i="9"/>
  <c r="P432" i="13" s="1"/>
  <c r="R449" i="9"/>
  <c r="P439" i="13" s="1"/>
  <c r="R451" i="9"/>
  <c r="P441" i="13" s="1"/>
  <c r="R453" i="9"/>
  <c r="P443" i="13" s="1"/>
  <c r="R455" i="9"/>
  <c r="P445" i="13" s="1"/>
  <c r="R475" i="9"/>
  <c r="P465" i="13" s="1"/>
  <c r="R477" i="9"/>
  <c r="P467" i="13" s="1"/>
  <c r="R409" i="9"/>
  <c r="P399" i="13" s="1"/>
  <c r="R426" i="9"/>
  <c r="P416" i="13" s="1"/>
  <c r="R445" i="9"/>
  <c r="P435" i="13" s="1"/>
  <c r="R452" i="9"/>
  <c r="P442" i="13" s="1"/>
  <c r="R513" i="9"/>
  <c r="P503" i="13" s="1"/>
  <c r="R515" i="9"/>
  <c r="P505" i="13" s="1"/>
  <c r="R517" i="9"/>
  <c r="P507" i="13" s="1"/>
  <c r="R529" i="9"/>
  <c r="P519" i="13" s="1"/>
  <c r="R534" i="9"/>
  <c r="P524" i="13" s="1"/>
  <c r="R454" i="9"/>
  <c r="P444" i="13" s="1"/>
  <c r="R469" i="9"/>
  <c r="P459" i="13" s="1"/>
  <c r="R497" i="9"/>
  <c r="P487" i="13" s="1"/>
  <c r="R499" i="9"/>
  <c r="P489" i="13" s="1"/>
  <c r="R504" i="9"/>
  <c r="P494" i="13" s="1"/>
  <c r="R506" i="9"/>
  <c r="P496" i="13" s="1"/>
  <c r="R508" i="9"/>
  <c r="P498" i="13" s="1"/>
  <c r="R526" i="9"/>
  <c r="P516" i="13" s="1"/>
  <c r="R531" i="9"/>
  <c r="P521" i="13" s="1"/>
  <c r="R537" i="9"/>
  <c r="P527" i="13" s="1"/>
  <c r="R540" i="9"/>
  <c r="P530" i="13" s="1"/>
  <c r="R548" i="9"/>
  <c r="P538" i="13" s="1"/>
  <c r="R440" i="9"/>
  <c r="P430" i="13" s="1"/>
  <c r="R456" i="9"/>
  <c r="P446" i="13" s="1"/>
  <c r="R470" i="9"/>
  <c r="P460" i="13" s="1"/>
  <c r="R474" i="9"/>
  <c r="P464" i="13" s="1"/>
  <c r="R482" i="9"/>
  <c r="P472" i="13" s="1"/>
  <c r="R491" i="9"/>
  <c r="P481" i="13" s="1"/>
  <c r="R493" i="9"/>
  <c r="P483" i="13" s="1"/>
  <c r="R510" i="9"/>
  <c r="P500" i="13" s="1"/>
  <c r="R519" i="9"/>
  <c r="P509" i="13" s="1"/>
  <c r="R522" i="9"/>
  <c r="P512" i="13" s="1"/>
  <c r="R542" i="9"/>
  <c r="P532" i="13" s="1"/>
  <c r="R388" i="9"/>
  <c r="P378" i="13" s="1"/>
  <c r="R419" i="9"/>
  <c r="P409" i="13" s="1"/>
  <c r="R478" i="9"/>
  <c r="P468" i="13" s="1"/>
  <c r="R480" i="9"/>
  <c r="P470" i="13" s="1"/>
  <c r="R487" i="9"/>
  <c r="P477" i="13" s="1"/>
  <c r="R489" i="9"/>
  <c r="P479" i="13" s="1"/>
  <c r="R501" i="9"/>
  <c r="P491" i="13" s="1"/>
  <c r="R512" i="9"/>
  <c r="P502" i="13" s="1"/>
  <c r="R525" i="9"/>
  <c r="P515" i="13" s="1"/>
  <c r="R528" i="9"/>
  <c r="P518" i="13" s="1"/>
  <c r="R533" i="9"/>
  <c r="P523" i="13" s="1"/>
  <c r="R536" i="9"/>
  <c r="P526" i="13" s="1"/>
  <c r="R547" i="9"/>
  <c r="P537" i="13" s="1"/>
  <c r="R552" i="9"/>
  <c r="P542" i="13" s="1"/>
  <c r="R555" i="9"/>
  <c r="P545" i="13" s="1"/>
  <c r="R560" i="9"/>
  <c r="P550" i="13" s="1"/>
  <c r="R568" i="9"/>
  <c r="P558" i="13" s="1"/>
  <c r="R385" i="9"/>
  <c r="P375" i="13" s="1"/>
  <c r="R416" i="9"/>
  <c r="P406" i="13" s="1"/>
  <c r="R458" i="9"/>
  <c r="P448" i="13" s="1"/>
  <c r="R485" i="9"/>
  <c r="P475" i="13" s="1"/>
  <c r="R514" i="9"/>
  <c r="P504" i="13" s="1"/>
  <c r="R516" i="9"/>
  <c r="P506" i="13" s="1"/>
  <c r="R530" i="9"/>
  <c r="P520" i="13" s="1"/>
  <c r="R539" i="9"/>
  <c r="P529" i="13" s="1"/>
  <c r="R544" i="9"/>
  <c r="P534" i="13" s="1"/>
  <c r="R546" i="9"/>
  <c r="P536" i="13" s="1"/>
  <c r="R414" i="9"/>
  <c r="P404" i="13" s="1"/>
  <c r="R460" i="9"/>
  <c r="P450" i="13" s="1"/>
  <c r="R471" i="9"/>
  <c r="P461" i="13" s="1"/>
  <c r="R492" i="9"/>
  <c r="P482" i="13" s="1"/>
  <c r="R494" i="9"/>
  <c r="P484" i="13" s="1"/>
  <c r="R496" i="9"/>
  <c r="P486" i="13" s="1"/>
  <c r="R498" i="9"/>
  <c r="P488" i="13" s="1"/>
  <c r="R503" i="9"/>
  <c r="P493" i="13" s="1"/>
  <c r="R505" i="9"/>
  <c r="P495" i="13" s="1"/>
  <c r="R507" i="9"/>
  <c r="P497" i="13" s="1"/>
  <c r="R509" i="9"/>
  <c r="P499" i="13" s="1"/>
  <c r="R518" i="9"/>
  <c r="P508" i="13" s="1"/>
  <c r="R527" i="9"/>
  <c r="P517" i="13" s="1"/>
  <c r="R535" i="9"/>
  <c r="P525" i="13" s="1"/>
  <c r="R538" i="9"/>
  <c r="P528" i="13" s="1"/>
  <c r="R462" i="9"/>
  <c r="P452" i="13" s="1"/>
  <c r="R472" i="9"/>
  <c r="P462" i="13" s="1"/>
  <c r="R481" i="9"/>
  <c r="P471" i="13" s="1"/>
  <c r="R483" i="9"/>
  <c r="P473" i="13" s="1"/>
  <c r="R490" i="9"/>
  <c r="P480" i="13" s="1"/>
  <c r="R500" i="9"/>
  <c r="P490" i="13" s="1"/>
  <c r="R521" i="9"/>
  <c r="P511" i="13" s="1"/>
  <c r="R524" i="9"/>
  <c r="P514" i="13" s="1"/>
  <c r="R450" i="9"/>
  <c r="P440" i="13" s="1"/>
  <c r="R467" i="9"/>
  <c r="P457" i="13" s="1"/>
  <c r="R476" i="9"/>
  <c r="P466" i="13" s="1"/>
  <c r="R488" i="9"/>
  <c r="P478" i="13" s="1"/>
  <c r="R502" i="9"/>
  <c r="P492" i="13" s="1"/>
  <c r="R511" i="9"/>
  <c r="P501" i="13" s="1"/>
  <c r="R520" i="9"/>
  <c r="P510" i="13" s="1"/>
  <c r="R523" i="9"/>
  <c r="P513" i="13" s="1"/>
  <c r="R556" i="9"/>
  <c r="P546" i="13" s="1"/>
  <c r="R559" i="9"/>
  <c r="P549" i="13" s="1"/>
  <c r="R532" i="9"/>
  <c r="P522" i="13" s="1"/>
  <c r="R562" i="9"/>
  <c r="P552" i="13" s="1"/>
  <c r="R569" i="9"/>
  <c r="P559" i="13" s="1"/>
  <c r="R571" i="9"/>
  <c r="P561" i="13" s="1"/>
  <c r="R575" i="9"/>
  <c r="P565" i="13" s="1"/>
  <c r="R584" i="9"/>
  <c r="P574" i="13" s="1"/>
  <c r="R601" i="9"/>
  <c r="P591" i="13" s="1"/>
  <c r="R609" i="9"/>
  <c r="P599" i="13" s="1"/>
  <c r="R612" i="9"/>
  <c r="P602" i="13" s="1"/>
  <c r="R615" i="9"/>
  <c r="P605" i="13" s="1"/>
  <c r="R553" i="9"/>
  <c r="P543" i="13" s="1"/>
  <c r="R577" i="9"/>
  <c r="P567" i="13" s="1"/>
  <c r="R590" i="9"/>
  <c r="P580" i="13" s="1"/>
  <c r="R594" i="9"/>
  <c r="P584" i="13" s="1"/>
  <c r="R597" i="9"/>
  <c r="P587" i="13" s="1"/>
  <c r="R604" i="9"/>
  <c r="P594" i="13" s="1"/>
  <c r="R545" i="9"/>
  <c r="P535" i="13" s="1"/>
  <c r="R551" i="9"/>
  <c r="P541" i="13" s="1"/>
  <c r="R565" i="9"/>
  <c r="P555" i="13" s="1"/>
  <c r="R567" i="9"/>
  <c r="P557" i="13" s="1"/>
  <c r="R581" i="9"/>
  <c r="P571" i="13" s="1"/>
  <c r="R587" i="9"/>
  <c r="P577" i="13" s="1"/>
  <c r="R606" i="9"/>
  <c r="P596" i="13" s="1"/>
  <c r="R541" i="9"/>
  <c r="P531" i="13" s="1"/>
  <c r="R558" i="9"/>
  <c r="P548" i="13" s="1"/>
  <c r="R561" i="9"/>
  <c r="P551" i="13" s="1"/>
  <c r="R572" i="9"/>
  <c r="P562" i="13" s="1"/>
  <c r="R574" i="9"/>
  <c r="P564" i="13" s="1"/>
  <c r="R579" i="9"/>
  <c r="P569" i="13" s="1"/>
  <c r="R583" i="9"/>
  <c r="P573" i="13" s="1"/>
  <c r="R593" i="9"/>
  <c r="P583" i="13" s="1"/>
  <c r="R600" i="9"/>
  <c r="P590" i="13" s="1"/>
  <c r="R603" i="9"/>
  <c r="P593" i="13" s="1"/>
  <c r="R608" i="9"/>
  <c r="P598" i="13" s="1"/>
  <c r="R611" i="9"/>
  <c r="P601" i="13" s="1"/>
  <c r="R614" i="9"/>
  <c r="P604" i="13" s="1"/>
  <c r="R563" i="9"/>
  <c r="P553" i="13" s="1"/>
  <c r="R570" i="9"/>
  <c r="P560" i="13" s="1"/>
  <c r="R586" i="9"/>
  <c r="P576" i="13" s="1"/>
  <c r="R589" i="9"/>
  <c r="P579" i="13" s="1"/>
  <c r="R596" i="9"/>
  <c r="P586" i="13" s="1"/>
  <c r="R613" i="9"/>
  <c r="P603" i="13" s="1"/>
  <c r="R549" i="9"/>
  <c r="P539" i="13" s="1"/>
  <c r="R554" i="9"/>
  <c r="P544" i="13" s="1"/>
  <c r="R592" i="9"/>
  <c r="P582" i="13" s="1"/>
  <c r="R599" i="9"/>
  <c r="P589" i="13" s="1"/>
  <c r="R602" i="9"/>
  <c r="P592" i="13" s="1"/>
  <c r="R605" i="9"/>
  <c r="P595" i="13" s="1"/>
  <c r="R610" i="9"/>
  <c r="P600" i="13" s="1"/>
  <c r="R557" i="9"/>
  <c r="P547" i="13" s="1"/>
  <c r="R576" i="9"/>
  <c r="P566" i="13" s="1"/>
  <c r="R578" i="9"/>
  <c r="P568" i="13" s="1"/>
  <c r="R580" i="9"/>
  <c r="P570" i="13" s="1"/>
  <c r="R585" i="9"/>
  <c r="P575" i="13" s="1"/>
  <c r="R595" i="9"/>
  <c r="P585" i="13" s="1"/>
  <c r="R607" i="9"/>
  <c r="P597" i="13" s="1"/>
  <c r="R616" i="9"/>
  <c r="P606" i="13" s="1"/>
  <c r="R543" i="9"/>
  <c r="P533" i="13" s="1"/>
  <c r="R550" i="9"/>
  <c r="P540" i="13" s="1"/>
  <c r="R564" i="9"/>
  <c r="P554" i="13" s="1"/>
  <c r="R566" i="9"/>
  <c r="P556" i="13" s="1"/>
  <c r="R573" i="9"/>
  <c r="P563" i="13" s="1"/>
  <c r="R582" i="9"/>
  <c r="P572" i="13" s="1"/>
  <c r="R588" i="9"/>
  <c r="P578" i="13" s="1"/>
  <c r="R591" i="9"/>
  <c r="P581" i="13" s="1"/>
  <c r="R598" i="9"/>
  <c r="P588" i="13" s="1"/>
  <c r="W36" i="9"/>
  <c r="S26" i="13" s="1"/>
  <c r="W43" i="9"/>
  <c r="S33" i="13" s="1"/>
  <c r="W50" i="9"/>
  <c r="S40" i="13" s="1"/>
  <c r="W63" i="9"/>
  <c r="S53" i="13" s="1"/>
  <c r="W65" i="9"/>
  <c r="S55" i="13" s="1"/>
  <c r="W78" i="9"/>
  <c r="S68" i="13" s="1"/>
  <c r="W19" i="9"/>
  <c r="S9" i="13" s="1"/>
  <c r="W21" i="9"/>
  <c r="S11" i="13" s="1"/>
  <c r="W38" i="9"/>
  <c r="S28" i="13" s="1"/>
  <c r="W40" i="9"/>
  <c r="S30" i="13" s="1"/>
  <c r="W45" i="9"/>
  <c r="S35" i="13" s="1"/>
  <c r="W52" i="9"/>
  <c r="S42" i="13" s="1"/>
  <c r="W54" i="9"/>
  <c r="S44" i="13" s="1"/>
  <c r="W67" i="9"/>
  <c r="S57" i="13" s="1"/>
  <c r="W69" i="9"/>
  <c r="S59" i="13" s="1"/>
  <c r="W80" i="9"/>
  <c r="S70" i="13" s="1"/>
  <c r="W82" i="9"/>
  <c r="S72" i="13" s="1"/>
  <c r="W101" i="9"/>
  <c r="S91" i="13" s="1"/>
  <c r="W23" i="9"/>
  <c r="S13" i="13" s="1"/>
  <c r="W25" i="9"/>
  <c r="S15" i="13" s="1"/>
  <c r="W42" i="9"/>
  <c r="S32" i="13" s="1"/>
  <c r="W56" i="9"/>
  <c r="S46" i="13" s="1"/>
  <c r="W71" i="9"/>
  <c r="S61" i="13" s="1"/>
  <c r="W84" i="9"/>
  <c r="S74" i="13" s="1"/>
  <c r="W86" i="9"/>
  <c r="S76" i="13" s="1"/>
  <c r="W88" i="9"/>
  <c r="S78" i="13" s="1"/>
  <c r="W103" i="9"/>
  <c r="S93" i="13" s="1"/>
  <c r="W27" i="9"/>
  <c r="S17" i="13" s="1"/>
  <c r="W29" i="9"/>
  <c r="S19" i="13" s="1"/>
  <c r="W31" i="9"/>
  <c r="S21" i="13" s="1"/>
  <c r="W33" i="9"/>
  <c r="S23" i="13" s="1"/>
  <c r="W47" i="9"/>
  <c r="S37" i="13" s="1"/>
  <c r="W49" i="9"/>
  <c r="S39" i="13" s="1"/>
  <c r="W58" i="9"/>
  <c r="S48" i="13" s="1"/>
  <c r="W60" i="9"/>
  <c r="S50" i="13" s="1"/>
  <c r="W73" i="9"/>
  <c r="S63" i="13" s="1"/>
  <c r="W75" i="9"/>
  <c r="S65" i="13" s="1"/>
  <c r="W77" i="9"/>
  <c r="S67" i="13" s="1"/>
  <c r="W90" i="9"/>
  <c r="S80" i="13" s="1"/>
  <c r="W92" i="9"/>
  <c r="S82" i="13" s="1"/>
  <c r="W35" i="9"/>
  <c r="S25" i="13" s="1"/>
  <c r="W44" i="9"/>
  <c r="S34" i="13" s="1"/>
  <c r="W62" i="9"/>
  <c r="S52" i="13" s="1"/>
  <c r="W64" i="9"/>
  <c r="S54" i="13" s="1"/>
  <c r="W66" i="9"/>
  <c r="S56" i="13" s="1"/>
  <c r="W18" i="9"/>
  <c r="S8" i="13" s="1"/>
  <c r="W20" i="9"/>
  <c r="S10" i="13" s="1"/>
  <c r="W22" i="9"/>
  <c r="S12" i="13" s="1"/>
  <c r="W37" i="9"/>
  <c r="S27" i="13" s="1"/>
  <c r="W39" i="9"/>
  <c r="S29" i="13" s="1"/>
  <c r="W41" i="9"/>
  <c r="S31" i="13" s="1"/>
  <c r="W51" i="9"/>
  <c r="S41" i="13" s="1"/>
  <c r="W53" i="9"/>
  <c r="S43" i="13" s="1"/>
  <c r="W55" i="9"/>
  <c r="S45" i="13" s="1"/>
  <c r="W68" i="9"/>
  <c r="S58" i="13" s="1"/>
  <c r="W81" i="9"/>
  <c r="S71" i="13" s="1"/>
  <c r="W24" i="9"/>
  <c r="S14" i="13" s="1"/>
  <c r="W46" i="9"/>
  <c r="S36" i="13" s="1"/>
  <c r="W57" i="9"/>
  <c r="S47" i="13" s="1"/>
  <c r="W70" i="9"/>
  <c r="S60" i="13" s="1"/>
  <c r="W83" i="9"/>
  <c r="S73" i="13" s="1"/>
  <c r="W85" i="9"/>
  <c r="S75" i="13" s="1"/>
  <c r="W87" i="9"/>
  <c r="S77" i="13" s="1"/>
  <c r="W89" i="9"/>
  <c r="S79" i="13" s="1"/>
  <c r="W26" i="9"/>
  <c r="S16" i="13" s="1"/>
  <c r="W28" i="9"/>
  <c r="S18" i="13" s="1"/>
  <c r="W72" i="9"/>
  <c r="S62" i="13" s="1"/>
  <c r="W105" i="9"/>
  <c r="S95" i="13" s="1"/>
  <c r="W109" i="9"/>
  <c r="S99" i="13" s="1"/>
  <c r="W111" i="9"/>
  <c r="S101" i="13" s="1"/>
  <c r="W113" i="9"/>
  <c r="S103" i="13" s="1"/>
  <c r="W115" i="9"/>
  <c r="S105" i="13" s="1"/>
  <c r="W126" i="9"/>
  <c r="S116" i="13" s="1"/>
  <c r="W128" i="9"/>
  <c r="S118" i="13" s="1"/>
  <c r="W137" i="9"/>
  <c r="S127" i="13" s="1"/>
  <c r="W150" i="9"/>
  <c r="S140" i="13" s="1"/>
  <c r="W61" i="9"/>
  <c r="S51" i="13" s="1"/>
  <c r="W74" i="9"/>
  <c r="S64" i="13" s="1"/>
  <c r="W91" i="9"/>
  <c r="S81" i="13" s="1"/>
  <c r="W102" i="9"/>
  <c r="S92" i="13" s="1"/>
  <c r="W130" i="9"/>
  <c r="S120" i="13" s="1"/>
  <c r="W34" i="9"/>
  <c r="S24" i="13" s="1"/>
  <c r="W59" i="9"/>
  <c r="S49" i="13" s="1"/>
  <c r="W76" i="9"/>
  <c r="S66" i="13" s="1"/>
  <c r="W93" i="9"/>
  <c r="S83" i="13" s="1"/>
  <c r="W117" i="9"/>
  <c r="S107" i="13" s="1"/>
  <c r="W132" i="9"/>
  <c r="S122" i="13" s="1"/>
  <c r="W32" i="9"/>
  <c r="S22" i="13" s="1"/>
  <c r="W79" i="9"/>
  <c r="S69" i="13" s="1"/>
  <c r="W99" i="9"/>
  <c r="S89" i="13" s="1"/>
  <c r="W119" i="9"/>
  <c r="S109" i="13" s="1"/>
  <c r="W121" i="9"/>
  <c r="S111" i="13" s="1"/>
  <c r="W123" i="9"/>
  <c r="S113" i="13" s="1"/>
  <c r="W134" i="9"/>
  <c r="S124" i="13" s="1"/>
  <c r="W136" i="9"/>
  <c r="S126" i="13" s="1"/>
  <c r="W149" i="9"/>
  <c r="S139" i="13" s="1"/>
  <c r="W30" i="9"/>
  <c r="S20" i="13" s="1"/>
  <c r="W94" i="9"/>
  <c r="S84" i="13" s="1"/>
  <c r="W100" i="9"/>
  <c r="S90" i="13" s="1"/>
  <c r="W106" i="9"/>
  <c r="S96" i="13" s="1"/>
  <c r="W108" i="9"/>
  <c r="S98" i="13" s="1"/>
  <c r="W110" i="9"/>
  <c r="S100" i="13" s="1"/>
  <c r="W112" i="9"/>
  <c r="S102" i="13" s="1"/>
  <c r="W114" i="9"/>
  <c r="S104" i="13" s="1"/>
  <c r="W125" i="9"/>
  <c r="S115" i="13" s="1"/>
  <c r="W127" i="9"/>
  <c r="S117" i="13" s="1"/>
  <c r="W48" i="9"/>
  <c r="S38" i="13" s="1"/>
  <c r="W95" i="9"/>
  <c r="S85" i="13" s="1"/>
  <c r="W96" i="9"/>
  <c r="S86" i="13" s="1"/>
  <c r="W104" i="9"/>
  <c r="S94" i="13" s="1"/>
  <c r="W116" i="9"/>
  <c r="S106" i="13" s="1"/>
  <c r="W146" i="9"/>
  <c r="S136" i="13" s="1"/>
  <c r="W159" i="9"/>
  <c r="S149" i="13" s="1"/>
  <c r="W161" i="9"/>
  <c r="S151" i="13" s="1"/>
  <c r="W97" i="9"/>
  <c r="S87" i="13" s="1"/>
  <c r="W98" i="9"/>
  <c r="S88" i="13" s="1"/>
  <c r="W107" i="9"/>
  <c r="S97" i="13" s="1"/>
  <c r="W118" i="9"/>
  <c r="S108" i="13" s="1"/>
  <c r="W120" i="9"/>
  <c r="S110" i="13" s="1"/>
  <c r="W122" i="9"/>
  <c r="S112" i="13" s="1"/>
  <c r="W124" i="9"/>
  <c r="S114" i="13" s="1"/>
  <c r="W133" i="9"/>
  <c r="S123" i="13" s="1"/>
  <c r="W135" i="9"/>
  <c r="S125" i="13" s="1"/>
  <c r="W148" i="9"/>
  <c r="S138" i="13" s="1"/>
  <c r="W163" i="9"/>
  <c r="S153" i="13" s="1"/>
  <c r="W165" i="9"/>
  <c r="S155" i="13" s="1"/>
  <c r="W176" i="9"/>
  <c r="S166" i="13" s="1"/>
  <c r="W142" i="9"/>
  <c r="S132" i="13" s="1"/>
  <c r="W143" i="9"/>
  <c r="S133" i="13" s="1"/>
  <c r="W151" i="9"/>
  <c r="S141" i="13" s="1"/>
  <c r="W152" i="9"/>
  <c r="S142" i="13" s="1"/>
  <c r="W156" i="9"/>
  <c r="S146" i="13" s="1"/>
  <c r="W160" i="9"/>
  <c r="S150" i="13" s="1"/>
  <c r="W131" i="9"/>
  <c r="S121" i="13" s="1"/>
  <c r="W174" i="9"/>
  <c r="S164" i="13" s="1"/>
  <c r="W183" i="9"/>
  <c r="S173" i="13" s="1"/>
  <c r="W185" i="9"/>
  <c r="S175" i="13" s="1"/>
  <c r="W196" i="9"/>
  <c r="S186" i="13" s="1"/>
  <c r="W198" i="9"/>
  <c r="S188" i="13" s="1"/>
  <c r="W129" i="9"/>
  <c r="S119" i="13" s="1"/>
  <c r="W138" i="9"/>
  <c r="S128" i="13" s="1"/>
  <c r="W181" i="9"/>
  <c r="S171" i="13" s="1"/>
  <c r="W200" i="9"/>
  <c r="S190" i="13" s="1"/>
  <c r="W202" i="9"/>
  <c r="S192" i="13" s="1"/>
  <c r="W204" i="9"/>
  <c r="S194" i="13" s="1"/>
  <c r="W206" i="9"/>
  <c r="S196" i="13" s="1"/>
  <c r="W219" i="9"/>
  <c r="S209" i="13" s="1"/>
  <c r="W144" i="9"/>
  <c r="S134" i="13" s="1"/>
  <c r="W145" i="9"/>
  <c r="S135" i="13" s="1"/>
  <c r="W153" i="9"/>
  <c r="S143" i="13" s="1"/>
  <c r="W157" i="9"/>
  <c r="S147" i="13" s="1"/>
  <c r="W168" i="9"/>
  <c r="S158" i="13" s="1"/>
  <c r="W170" i="9"/>
  <c r="S160" i="13" s="1"/>
  <c r="W172" i="9"/>
  <c r="S162" i="13" s="1"/>
  <c r="W177" i="9"/>
  <c r="S167" i="13" s="1"/>
  <c r="W179" i="9"/>
  <c r="S169" i="13" s="1"/>
  <c r="W187" i="9"/>
  <c r="S177" i="13" s="1"/>
  <c r="W189" i="9"/>
  <c r="S179" i="13" s="1"/>
  <c r="W191" i="9"/>
  <c r="S181" i="13" s="1"/>
  <c r="W193" i="9"/>
  <c r="S183" i="13" s="1"/>
  <c r="W139" i="9"/>
  <c r="S129" i="13" s="1"/>
  <c r="W154" i="9"/>
  <c r="S144" i="13" s="1"/>
  <c r="W164" i="9"/>
  <c r="S154" i="13" s="1"/>
  <c r="W166" i="9"/>
  <c r="S156" i="13" s="1"/>
  <c r="W175" i="9"/>
  <c r="S165" i="13" s="1"/>
  <c r="W140" i="9"/>
  <c r="S130" i="13" s="1"/>
  <c r="W141" i="9"/>
  <c r="S131" i="13" s="1"/>
  <c r="W162" i="9"/>
  <c r="S152" i="13" s="1"/>
  <c r="W171" i="9"/>
  <c r="S161" i="13" s="1"/>
  <c r="W180" i="9"/>
  <c r="S170" i="13" s="1"/>
  <c r="W201" i="9"/>
  <c r="S191" i="13" s="1"/>
  <c r="W203" i="9"/>
  <c r="S193" i="13" s="1"/>
  <c r="W205" i="9"/>
  <c r="S195" i="13" s="1"/>
  <c r="W207" i="9"/>
  <c r="S197" i="13" s="1"/>
  <c r="W218" i="9"/>
  <c r="S208" i="13" s="1"/>
  <c r="W229" i="9"/>
  <c r="S219" i="13" s="1"/>
  <c r="W147" i="9"/>
  <c r="S137" i="13" s="1"/>
  <c r="W155" i="9"/>
  <c r="S145" i="13" s="1"/>
  <c r="W167" i="9"/>
  <c r="S157" i="13" s="1"/>
  <c r="W169" i="9"/>
  <c r="S159" i="13" s="1"/>
  <c r="W178" i="9"/>
  <c r="S168" i="13" s="1"/>
  <c r="W186" i="9"/>
  <c r="S176" i="13" s="1"/>
  <c r="W188" i="9"/>
  <c r="S178" i="13" s="1"/>
  <c r="W190" i="9"/>
  <c r="S180" i="13" s="1"/>
  <c r="W192" i="9"/>
  <c r="S182" i="13" s="1"/>
  <c r="W209" i="9"/>
  <c r="S199" i="13" s="1"/>
  <c r="W220" i="9"/>
  <c r="S210" i="13" s="1"/>
  <c r="W222" i="9"/>
  <c r="S212" i="13" s="1"/>
  <c r="W210" i="9"/>
  <c r="S200" i="13" s="1"/>
  <c r="W213" i="9"/>
  <c r="S203" i="13" s="1"/>
  <c r="W216" i="9"/>
  <c r="S206" i="13" s="1"/>
  <c r="W233" i="9"/>
  <c r="S223" i="13" s="1"/>
  <c r="W237" i="9"/>
  <c r="S227" i="13" s="1"/>
  <c r="W249" i="9"/>
  <c r="S239" i="13" s="1"/>
  <c r="W251" i="9"/>
  <c r="S241" i="13" s="1"/>
  <c r="W253" i="9"/>
  <c r="S243" i="13" s="1"/>
  <c r="W255" i="9"/>
  <c r="S245" i="13" s="1"/>
  <c r="W281" i="9"/>
  <c r="S271" i="13" s="1"/>
  <c r="W226" i="9"/>
  <c r="S216" i="13" s="1"/>
  <c r="W231" i="9"/>
  <c r="S221" i="13" s="1"/>
  <c r="W257" i="9"/>
  <c r="S247" i="13" s="1"/>
  <c r="W259" i="9"/>
  <c r="S249" i="13" s="1"/>
  <c r="W261" i="9"/>
  <c r="S251" i="13" s="1"/>
  <c r="W268" i="9"/>
  <c r="S258" i="13" s="1"/>
  <c r="W270" i="9"/>
  <c r="S260" i="13" s="1"/>
  <c r="W272" i="9"/>
  <c r="S262" i="13" s="1"/>
  <c r="W274" i="9"/>
  <c r="S264" i="13" s="1"/>
  <c r="W158" i="9"/>
  <c r="S148" i="13" s="1"/>
  <c r="W194" i="9"/>
  <c r="S184" i="13" s="1"/>
  <c r="W195" i="9"/>
  <c r="S185" i="13" s="1"/>
  <c r="W223" i="9"/>
  <c r="S213" i="13" s="1"/>
  <c r="W240" i="9"/>
  <c r="S230" i="13" s="1"/>
  <c r="W242" i="9"/>
  <c r="S232" i="13" s="1"/>
  <c r="W244" i="9"/>
  <c r="S234" i="13" s="1"/>
  <c r="W276" i="9"/>
  <c r="S266" i="13" s="1"/>
  <c r="W278" i="9"/>
  <c r="S268" i="13" s="1"/>
  <c r="W283" i="9"/>
  <c r="S273" i="13" s="1"/>
  <c r="W290" i="9"/>
  <c r="S280" i="13" s="1"/>
  <c r="W292" i="9"/>
  <c r="S282" i="13" s="1"/>
  <c r="W208" i="9"/>
  <c r="S198" i="13" s="1"/>
  <c r="W211" i="9"/>
  <c r="S201" i="13" s="1"/>
  <c r="W214" i="9"/>
  <c r="S204" i="13" s="1"/>
  <c r="W217" i="9"/>
  <c r="S207" i="13" s="1"/>
  <c r="W246" i="9"/>
  <c r="S236" i="13" s="1"/>
  <c r="W263" i="9"/>
  <c r="S253" i="13" s="1"/>
  <c r="W265" i="9"/>
  <c r="S255" i="13" s="1"/>
  <c r="W280" i="9"/>
  <c r="S270" i="13" s="1"/>
  <c r="W285" i="9"/>
  <c r="S275" i="13" s="1"/>
  <c r="W294" i="9"/>
  <c r="S284" i="13" s="1"/>
  <c r="W173" i="9"/>
  <c r="S163" i="13" s="1"/>
  <c r="W221" i="9"/>
  <c r="S211" i="13" s="1"/>
  <c r="W224" i="9"/>
  <c r="S214" i="13" s="1"/>
  <c r="W234" i="9"/>
  <c r="S224" i="13" s="1"/>
  <c r="W236" i="9"/>
  <c r="S226" i="13" s="1"/>
  <c r="W238" i="9"/>
  <c r="S228" i="13" s="1"/>
  <c r="W241" i="9"/>
  <c r="S231" i="13" s="1"/>
  <c r="W248" i="9"/>
  <c r="S238" i="13" s="1"/>
  <c r="W250" i="9"/>
  <c r="S240" i="13" s="1"/>
  <c r="W252" i="9"/>
  <c r="S242" i="13" s="1"/>
  <c r="W254" i="9"/>
  <c r="S244" i="13" s="1"/>
  <c r="W267" i="9"/>
  <c r="S257" i="13" s="1"/>
  <c r="W182" i="9"/>
  <c r="S172" i="13" s="1"/>
  <c r="W184" i="9"/>
  <c r="S174" i="13" s="1"/>
  <c r="W197" i="9"/>
  <c r="S187" i="13" s="1"/>
  <c r="W215" i="9"/>
  <c r="S205" i="13" s="1"/>
  <c r="W227" i="9"/>
  <c r="S217" i="13" s="1"/>
  <c r="W232" i="9"/>
  <c r="S222" i="13" s="1"/>
  <c r="W256" i="9"/>
  <c r="S246" i="13" s="1"/>
  <c r="W258" i="9"/>
  <c r="S248" i="13" s="1"/>
  <c r="W260" i="9"/>
  <c r="S250" i="13" s="1"/>
  <c r="W269" i="9"/>
  <c r="S259" i="13" s="1"/>
  <c r="W271" i="9"/>
  <c r="S261" i="13" s="1"/>
  <c r="W273" i="9"/>
  <c r="S263" i="13" s="1"/>
  <c r="W282" i="9"/>
  <c r="S272" i="13" s="1"/>
  <c r="W289" i="9"/>
  <c r="S279" i="13" s="1"/>
  <c r="W199" i="9"/>
  <c r="S189" i="13" s="1"/>
  <c r="W212" i="9"/>
  <c r="S202" i="13" s="1"/>
  <c r="W225" i="9"/>
  <c r="S215" i="13" s="1"/>
  <c r="W228" i="9"/>
  <c r="S218" i="13" s="1"/>
  <c r="W235" i="9"/>
  <c r="S225" i="13" s="1"/>
  <c r="W245" i="9"/>
  <c r="S235" i="13" s="1"/>
  <c r="W247" i="9"/>
  <c r="S237" i="13" s="1"/>
  <c r="W262" i="9"/>
  <c r="S252" i="13" s="1"/>
  <c r="W264" i="9"/>
  <c r="S254" i="13" s="1"/>
  <c r="W266" i="9"/>
  <c r="S256" i="13" s="1"/>
  <c r="W293" i="9"/>
  <c r="S283" i="13" s="1"/>
  <c r="W291" i="9"/>
  <c r="S281" i="13" s="1"/>
  <c r="W296" i="9"/>
  <c r="S286" i="13" s="1"/>
  <c r="W313" i="9"/>
  <c r="S303" i="13" s="1"/>
  <c r="W315" i="9"/>
  <c r="S305" i="13" s="1"/>
  <c r="W317" i="9"/>
  <c r="S307" i="13" s="1"/>
  <c r="W330" i="9"/>
  <c r="S320" i="13" s="1"/>
  <c r="W332" i="9"/>
  <c r="S322" i="13" s="1"/>
  <c r="W352" i="9"/>
  <c r="S342" i="13" s="1"/>
  <c r="W354" i="9"/>
  <c r="S344" i="13" s="1"/>
  <c r="W304" i="9"/>
  <c r="S294" i="13" s="1"/>
  <c r="W311" i="9"/>
  <c r="S301" i="13" s="1"/>
  <c r="W319" i="9"/>
  <c r="S309" i="13" s="1"/>
  <c r="W334" i="9"/>
  <c r="S324" i="13" s="1"/>
  <c r="W341" i="9"/>
  <c r="S331" i="13" s="1"/>
  <c r="W356" i="9"/>
  <c r="S346" i="13" s="1"/>
  <c r="W230" i="9"/>
  <c r="S220" i="13" s="1"/>
  <c r="W286" i="9"/>
  <c r="S276" i="13" s="1"/>
  <c r="W287" i="9"/>
  <c r="S277" i="13" s="1"/>
  <c r="W299" i="9"/>
  <c r="S289" i="13" s="1"/>
  <c r="W309" i="9"/>
  <c r="S299" i="13" s="1"/>
  <c r="W321" i="9"/>
  <c r="S311" i="13" s="1"/>
  <c r="W323" i="9"/>
  <c r="S313" i="13" s="1"/>
  <c r="W336" i="9"/>
  <c r="S326" i="13" s="1"/>
  <c r="W343" i="9"/>
  <c r="S333" i="13" s="1"/>
  <c r="W345" i="9"/>
  <c r="S335" i="13" s="1"/>
  <c r="W347" i="9"/>
  <c r="S337" i="13" s="1"/>
  <c r="W358" i="9"/>
  <c r="S348" i="13" s="1"/>
  <c r="W371" i="9"/>
  <c r="S361" i="13" s="1"/>
  <c r="W373" i="9"/>
  <c r="S363" i="13" s="1"/>
  <c r="W288" i="9"/>
  <c r="S278" i="13" s="1"/>
  <c r="W297" i="9"/>
  <c r="S287" i="13" s="1"/>
  <c r="W302" i="9"/>
  <c r="S292" i="13" s="1"/>
  <c r="W307" i="9"/>
  <c r="S297" i="13" s="1"/>
  <c r="W325" i="9"/>
  <c r="S315" i="13" s="1"/>
  <c r="W327" i="9"/>
  <c r="S317" i="13" s="1"/>
  <c r="W329" i="9"/>
  <c r="S319" i="13" s="1"/>
  <c r="W338" i="9"/>
  <c r="S328" i="13" s="1"/>
  <c r="W349" i="9"/>
  <c r="S339" i="13" s="1"/>
  <c r="W360" i="9"/>
  <c r="S350" i="13" s="1"/>
  <c r="W362" i="9"/>
  <c r="S352" i="13" s="1"/>
  <c r="W364" i="9"/>
  <c r="S354" i="13" s="1"/>
  <c r="W366" i="9"/>
  <c r="S356" i="13" s="1"/>
  <c r="W279" i="9"/>
  <c r="S269" i="13" s="1"/>
  <c r="W305" i="9"/>
  <c r="S295" i="13" s="1"/>
  <c r="W312" i="9"/>
  <c r="S302" i="13" s="1"/>
  <c r="W314" i="9"/>
  <c r="S304" i="13" s="1"/>
  <c r="W316" i="9"/>
  <c r="S306" i="13" s="1"/>
  <c r="W318" i="9"/>
  <c r="S308" i="13" s="1"/>
  <c r="W331" i="9"/>
  <c r="S321" i="13" s="1"/>
  <c r="W340" i="9"/>
  <c r="S330" i="13" s="1"/>
  <c r="W351" i="9"/>
  <c r="S341" i="13" s="1"/>
  <c r="W353" i="9"/>
  <c r="S343" i="13" s="1"/>
  <c r="W355" i="9"/>
  <c r="S345" i="13" s="1"/>
  <c r="W243" i="9"/>
  <c r="S233" i="13" s="1"/>
  <c r="W277" i="9"/>
  <c r="S267" i="13" s="1"/>
  <c r="W300" i="9"/>
  <c r="S290" i="13" s="1"/>
  <c r="W310" i="9"/>
  <c r="S300" i="13" s="1"/>
  <c r="W320" i="9"/>
  <c r="S310" i="13" s="1"/>
  <c r="W333" i="9"/>
  <c r="S323" i="13" s="1"/>
  <c r="W335" i="9"/>
  <c r="S325" i="13" s="1"/>
  <c r="W342" i="9"/>
  <c r="S332" i="13" s="1"/>
  <c r="W239" i="9"/>
  <c r="S229" i="13" s="1"/>
  <c r="W275" i="9"/>
  <c r="S265" i="13" s="1"/>
  <c r="W298" i="9"/>
  <c r="S288" i="13" s="1"/>
  <c r="W303" i="9"/>
  <c r="S293" i="13" s="1"/>
  <c r="W308" i="9"/>
  <c r="S298" i="13" s="1"/>
  <c r="W322" i="9"/>
  <c r="S312" i="13" s="1"/>
  <c r="W337" i="9"/>
  <c r="S327" i="13" s="1"/>
  <c r="W344" i="9"/>
  <c r="S334" i="13" s="1"/>
  <c r="W346" i="9"/>
  <c r="S336" i="13" s="1"/>
  <c r="W357" i="9"/>
  <c r="S347" i="13" s="1"/>
  <c r="W370" i="9"/>
  <c r="S360" i="13" s="1"/>
  <c r="W372" i="9"/>
  <c r="S362" i="13" s="1"/>
  <c r="W374" i="9"/>
  <c r="S364" i="13" s="1"/>
  <c r="W409" i="9"/>
  <c r="S399" i="13" s="1"/>
  <c r="W416" i="9"/>
  <c r="S406" i="13" s="1"/>
  <c r="W284" i="9"/>
  <c r="S274" i="13" s="1"/>
  <c r="W295" i="9"/>
  <c r="S285" i="13" s="1"/>
  <c r="W301" i="9"/>
  <c r="S291" i="13" s="1"/>
  <c r="W306" i="9"/>
  <c r="S296" i="13" s="1"/>
  <c r="W324" i="9"/>
  <c r="S314" i="13" s="1"/>
  <c r="W326" i="9"/>
  <c r="S316" i="13" s="1"/>
  <c r="W328" i="9"/>
  <c r="S318" i="13" s="1"/>
  <c r="W339" i="9"/>
  <c r="S329" i="13" s="1"/>
  <c r="W348" i="9"/>
  <c r="S338" i="13" s="1"/>
  <c r="W350" i="9"/>
  <c r="S340" i="13" s="1"/>
  <c r="W359" i="9"/>
  <c r="S349" i="13" s="1"/>
  <c r="W361" i="9"/>
  <c r="S351" i="13" s="1"/>
  <c r="W363" i="9"/>
  <c r="S353" i="13" s="1"/>
  <c r="W365" i="9"/>
  <c r="S355" i="13" s="1"/>
  <c r="W367" i="9"/>
  <c r="S357" i="13" s="1"/>
  <c r="W376" i="9"/>
  <c r="S366" i="13" s="1"/>
  <c r="W378" i="9"/>
  <c r="S368" i="13" s="1"/>
  <c r="W383" i="9"/>
  <c r="S373" i="13" s="1"/>
  <c r="W385" i="9"/>
  <c r="S375" i="13" s="1"/>
  <c r="W387" i="9"/>
  <c r="S377" i="13" s="1"/>
  <c r="W389" i="9"/>
  <c r="S379" i="13" s="1"/>
  <c r="W396" i="9"/>
  <c r="S386" i="13" s="1"/>
  <c r="W398" i="9"/>
  <c r="S388" i="13" s="1"/>
  <c r="W411" i="9"/>
  <c r="S401" i="13" s="1"/>
  <c r="W413" i="9"/>
  <c r="S403" i="13" s="1"/>
  <c r="W418" i="9"/>
  <c r="S408" i="13" s="1"/>
  <c r="W420" i="9"/>
  <c r="S410" i="13" s="1"/>
  <c r="W422" i="9"/>
  <c r="S412" i="13" s="1"/>
  <c r="W424" i="9"/>
  <c r="S414" i="13" s="1"/>
  <c r="W426" i="9"/>
  <c r="S416" i="13" s="1"/>
  <c r="W428" i="9"/>
  <c r="S418" i="13" s="1"/>
  <c r="W430" i="9"/>
  <c r="S420" i="13" s="1"/>
  <c r="W377" i="9"/>
  <c r="S367" i="13" s="1"/>
  <c r="W388" i="9"/>
  <c r="S378" i="13" s="1"/>
  <c r="W414" i="9"/>
  <c r="S404" i="13" s="1"/>
  <c r="W419" i="9"/>
  <c r="S409" i="13" s="1"/>
  <c r="W445" i="9"/>
  <c r="S435" i="13" s="1"/>
  <c r="W458" i="9"/>
  <c r="S448" i="13" s="1"/>
  <c r="W460" i="9"/>
  <c r="S450" i="13" s="1"/>
  <c r="W467" i="9"/>
  <c r="S457" i="13" s="1"/>
  <c r="W469" i="9"/>
  <c r="S459" i="13" s="1"/>
  <c r="W471" i="9"/>
  <c r="S461" i="13" s="1"/>
  <c r="W380" i="9"/>
  <c r="S370" i="13" s="1"/>
  <c r="W391" i="9"/>
  <c r="S381" i="13" s="1"/>
  <c r="W403" i="9"/>
  <c r="S393" i="13" s="1"/>
  <c r="W412" i="9"/>
  <c r="S402" i="13" s="1"/>
  <c r="W417" i="9"/>
  <c r="S407" i="13" s="1"/>
  <c r="W440" i="9"/>
  <c r="S430" i="13" s="1"/>
  <c r="W447" i="9"/>
  <c r="S437" i="13" s="1"/>
  <c r="W462" i="9"/>
  <c r="S452" i="13" s="1"/>
  <c r="W386" i="9"/>
  <c r="S376" i="13" s="1"/>
  <c r="W401" i="9"/>
  <c r="S391" i="13" s="1"/>
  <c r="W404" i="9"/>
  <c r="S394" i="13" s="1"/>
  <c r="W429" i="9"/>
  <c r="S419" i="13" s="1"/>
  <c r="W431" i="9"/>
  <c r="S421" i="13" s="1"/>
  <c r="W433" i="9"/>
  <c r="S423" i="13" s="1"/>
  <c r="W435" i="9"/>
  <c r="S425" i="13" s="1"/>
  <c r="W442" i="9"/>
  <c r="S432" i="13" s="1"/>
  <c r="W449" i="9"/>
  <c r="S439" i="13" s="1"/>
  <c r="W451" i="9"/>
  <c r="S441" i="13" s="1"/>
  <c r="W453" i="9"/>
  <c r="S443" i="13" s="1"/>
  <c r="W455" i="9"/>
  <c r="S445" i="13" s="1"/>
  <c r="W368" i="9"/>
  <c r="S358" i="13" s="1"/>
  <c r="W375" i="9"/>
  <c r="S365" i="13" s="1"/>
  <c r="W381" i="9"/>
  <c r="S371" i="13" s="1"/>
  <c r="W399" i="9"/>
  <c r="S389" i="13" s="1"/>
  <c r="W407" i="9"/>
  <c r="S397" i="13" s="1"/>
  <c r="W410" i="9"/>
  <c r="S400" i="13" s="1"/>
  <c r="W415" i="9"/>
  <c r="S405" i="13" s="1"/>
  <c r="W427" i="9"/>
  <c r="S417" i="13" s="1"/>
  <c r="W437" i="9"/>
  <c r="S427" i="13" s="1"/>
  <c r="W444" i="9"/>
  <c r="S434" i="13" s="1"/>
  <c r="W369" i="9"/>
  <c r="S359" i="13" s="1"/>
  <c r="W382" i="9"/>
  <c r="S372" i="13" s="1"/>
  <c r="W384" i="9"/>
  <c r="S374" i="13" s="1"/>
  <c r="W394" i="9"/>
  <c r="S384" i="13" s="1"/>
  <c r="W402" i="9"/>
  <c r="S392" i="13" s="1"/>
  <c r="W408" i="9"/>
  <c r="S398" i="13" s="1"/>
  <c r="W425" i="9"/>
  <c r="S415" i="13" s="1"/>
  <c r="W439" i="9"/>
  <c r="S429" i="13" s="1"/>
  <c r="W459" i="9"/>
  <c r="S449" i="13" s="1"/>
  <c r="W461" i="9"/>
  <c r="S451" i="13" s="1"/>
  <c r="W468" i="9"/>
  <c r="S458" i="13" s="1"/>
  <c r="W470" i="9"/>
  <c r="S460" i="13" s="1"/>
  <c r="W379" i="9"/>
  <c r="S369" i="13" s="1"/>
  <c r="W390" i="9"/>
  <c r="S380" i="13" s="1"/>
  <c r="W395" i="9"/>
  <c r="S385" i="13" s="1"/>
  <c r="W400" i="9"/>
  <c r="S390" i="13" s="1"/>
  <c r="W405" i="9"/>
  <c r="S395" i="13" s="1"/>
  <c r="W421" i="9"/>
  <c r="S411" i="13" s="1"/>
  <c r="W432" i="9"/>
  <c r="S422" i="13" s="1"/>
  <c r="W434" i="9"/>
  <c r="S424" i="13" s="1"/>
  <c r="W436" i="9"/>
  <c r="S426" i="13" s="1"/>
  <c r="W441" i="9"/>
  <c r="S431" i="13" s="1"/>
  <c r="W443" i="9"/>
  <c r="S433" i="13" s="1"/>
  <c r="W450" i="9"/>
  <c r="S440" i="13" s="1"/>
  <c r="W452" i="9"/>
  <c r="S442" i="13" s="1"/>
  <c r="W454" i="9"/>
  <c r="S444" i="13" s="1"/>
  <c r="W476" i="9"/>
  <c r="S466" i="13" s="1"/>
  <c r="W478" i="9"/>
  <c r="S468" i="13" s="1"/>
  <c r="W393" i="9"/>
  <c r="S383" i="13" s="1"/>
  <c r="W406" i="9"/>
  <c r="S396" i="13" s="1"/>
  <c r="W438" i="9"/>
  <c r="S428" i="13" s="1"/>
  <c r="W456" i="9"/>
  <c r="S446" i="13" s="1"/>
  <c r="W465" i="9"/>
  <c r="S455" i="13" s="1"/>
  <c r="W446" i="9"/>
  <c r="S436" i="13" s="1"/>
  <c r="W492" i="9"/>
  <c r="S482" i="13" s="1"/>
  <c r="W496" i="9"/>
  <c r="S486" i="13" s="1"/>
  <c r="W498" i="9"/>
  <c r="S488" i="13" s="1"/>
  <c r="W503" i="9"/>
  <c r="S493" i="13" s="1"/>
  <c r="W505" i="9"/>
  <c r="S495" i="13" s="1"/>
  <c r="W507" i="9"/>
  <c r="S497" i="13" s="1"/>
  <c r="W509" i="9"/>
  <c r="S499" i="13" s="1"/>
  <c r="W518" i="9"/>
  <c r="S508" i="13" s="1"/>
  <c r="W527" i="9"/>
  <c r="S517" i="13" s="1"/>
  <c r="W392" i="9"/>
  <c r="S382" i="13" s="1"/>
  <c r="W423" i="9"/>
  <c r="S413" i="13" s="1"/>
  <c r="W472" i="9"/>
  <c r="S462" i="13" s="1"/>
  <c r="W473" i="9"/>
  <c r="S463" i="13" s="1"/>
  <c r="W479" i="9"/>
  <c r="S469" i="13" s="1"/>
  <c r="W481" i="9"/>
  <c r="S471" i="13" s="1"/>
  <c r="W483" i="9"/>
  <c r="S473" i="13" s="1"/>
  <c r="W490" i="9"/>
  <c r="S480" i="13" s="1"/>
  <c r="W494" i="9"/>
  <c r="S484" i="13" s="1"/>
  <c r="W521" i="9"/>
  <c r="S511" i="13" s="1"/>
  <c r="W524" i="9"/>
  <c r="S514" i="13" s="1"/>
  <c r="W532" i="9"/>
  <c r="S522" i="13" s="1"/>
  <c r="W535" i="9"/>
  <c r="S525" i="13" s="1"/>
  <c r="W477" i="9"/>
  <c r="S467" i="13" s="1"/>
  <c r="W486" i="9"/>
  <c r="S476" i="13" s="1"/>
  <c r="W488" i="9"/>
  <c r="S478" i="13" s="1"/>
  <c r="W500" i="9"/>
  <c r="S490" i="13" s="1"/>
  <c r="W502" i="9"/>
  <c r="S492" i="13" s="1"/>
  <c r="W511" i="9"/>
  <c r="S501" i="13" s="1"/>
  <c r="W457" i="9"/>
  <c r="S447" i="13" s="1"/>
  <c r="W484" i="9"/>
  <c r="S474" i="13" s="1"/>
  <c r="W495" i="9"/>
  <c r="S485" i="13" s="1"/>
  <c r="W513" i="9"/>
  <c r="S503" i="13" s="1"/>
  <c r="W515" i="9"/>
  <c r="S505" i="13" s="1"/>
  <c r="W517" i="9"/>
  <c r="S507" i="13" s="1"/>
  <c r="W520" i="9"/>
  <c r="S510" i="13" s="1"/>
  <c r="W523" i="9"/>
  <c r="S513" i="13" s="1"/>
  <c r="W529" i="9"/>
  <c r="S519" i="13" s="1"/>
  <c r="W534" i="9"/>
  <c r="S524" i="13" s="1"/>
  <c r="W543" i="9"/>
  <c r="S533" i="13" s="1"/>
  <c r="W545" i="9"/>
  <c r="S535" i="13" s="1"/>
  <c r="W556" i="9"/>
  <c r="S546" i="13" s="1"/>
  <c r="W561" i="9"/>
  <c r="S551" i="13" s="1"/>
  <c r="W564" i="9"/>
  <c r="S554" i="13" s="1"/>
  <c r="W569" i="9"/>
  <c r="S559" i="13" s="1"/>
  <c r="W482" i="9"/>
  <c r="S472" i="13" s="1"/>
  <c r="W491" i="9"/>
  <c r="S481" i="13" s="1"/>
  <c r="W493" i="9"/>
  <c r="S483" i="13" s="1"/>
  <c r="W497" i="9"/>
  <c r="S487" i="13" s="1"/>
  <c r="W504" i="9"/>
  <c r="S494" i="13" s="1"/>
  <c r="W506" i="9"/>
  <c r="S496" i="13" s="1"/>
  <c r="W508" i="9"/>
  <c r="S498" i="13" s="1"/>
  <c r="W526" i="9"/>
  <c r="S516" i="13" s="1"/>
  <c r="W531" i="9"/>
  <c r="S521" i="13" s="1"/>
  <c r="W537" i="9"/>
  <c r="S527" i="13" s="1"/>
  <c r="W540" i="9"/>
  <c r="S530" i="13" s="1"/>
  <c r="W474" i="9"/>
  <c r="S464" i="13" s="1"/>
  <c r="W480" i="9"/>
  <c r="S470" i="13" s="1"/>
  <c r="W489" i="9"/>
  <c r="S479" i="13" s="1"/>
  <c r="W499" i="9"/>
  <c r="S489" i="13" s="1"/>
  <c r="W510" i="9"/>
  <c r="S500" i="13" s="1"/>
  <c r="W519" i="9"/>
  <c r="S509" i="13" s="1"/>
  <c r="W522" i="9"/>
  <c r="S512" i="13" s="1"/>
  <c r="W397" i="9"/>
  <c r="S387" i="13" s="1"/>
  <c r="W475" i="9"/>
  <c r="S465" i="13" s="1"/>
  <c r="W487" i="9"/>
  <c r="S477" i="13" s="1"/>
  <c r="W501" i="9"/>
  <c r="S491" i="13" s="1"/>
  <c r="W512" i="9"/>
  <c r="S502" i="13" s="1"/>
  <c r="W448" i="9"/>
  <c r="S438" i="13" s="1"/>
  <c r="W463" i="9"/>
  <c r="S453" i="13" s="1"/>
  <c r="W464" i="9"/>
  <c r="S454" i="13" s="1"/>
  <c r="W466" i="9"/>
  <c r="S456" i="13" s="1"/>
  <c r="W485" i="9"/>
  <c r="S475" i="13" s="1"/>
  <c r="W514" i="9"/>
  <c r="S504" i="13" s="1"/>
  <c r="W516" i="9"/>
  <c r="S506" i="13" s="1"/>
  <c r="W530" i="9"/>
  <c r="S520" i="13" s="1"/>
  <c r="W544" i="9"/>
  <c r="S534" i="13" s="1"/>
  <c r="W546" i="9"/>
  <c r="S536" i="13" s="1"/>
  <c r="W547" i="9"/>
  <c r="S537" i="13" s="1"/>
  <c r="W557" i="9"/>
  <c r="S547" i="13" s="1"/>
  <c r="W563" i="9"/>
  <c r="S553" i="13" s="1"/>
  <c r="W565" i="9"/>
  <c r="S555" i="13" s="1"/>
  <c r="W579" i="9"/>
  <c r="S569" i="13" s="1"/>
  <c r="W552" i="9"/>
  <c r="S542" i="13" s="1"/>
  <c r="W559" i="9"/>
  <c r="S549" i="13" s="1"/>
  <c r="W568" i="9"/>
  <c r="S558" i="13" s="1"/>
  <c r="W576" i="9"/>
  <c r="S566" i="13" s="1"/>
  <c r="W578" i="9"/>
  <c r="S568" i="13" s="1"/>
  <c r="W592" i="9"/>
  <c r="S582" i="13" s="1"/>
  <c r="W599" i="9"/>
  <c r="S589" i="13" s="1"/>
  <c r="W602" i="9"/>
  <c r="S592" i="13" s="1"/>
  <c r="W605" i="9"/>
  <c r="S595" i="13" s="1"/>
  <c r="W610" i="9"/>
  <c r="S600" i="13" s="1"/>
  <c r="W613" i="9"/>
  <c r="S603" i="13" s="1"/>
  <c r="W528" i="9"/>
  <c r="S518" i="13" s="1"/>
  <c r="W533" i="9"/>
  <c r="S523" i="13" s="1"/>
  <c r="W536" i="9"/>
  <c r="S526" i="13" s="1"/>
  <c r="W550" i="9"/>
  <c r="S540" i="13" s="1"/>
  <c r="W566" i="9"/>
  <c r="S556" i="13" s="1"/>
  <c r="W580" i="9"/>
  <c r="S570" i="13" s="1"/>
  <c r="W585" i="9"/>
  <c r="S575" i="13" s="1"/>
  <c r="W595" i="9"/>
  <c r="S585" i="13" s="1"/>
  <c r="W525" i="9"/>
  <c r="S515" i="13" s="1"/>
  <c r="W538" i="9"/>
  <c r="S528" i="13" s="1"/>
  <c r="W560" i="9"/>
  <c r="S550" i="13" s="1"/>
  <c r="W562" i="9"/>
  <c r="S552" i="13" s="1"/>
  <c r="W573" i="9"/>
  <c r="S563" i="13" s="1"/>
  <c r="W582" i="9"/>
  <c r="S572" i="13" s="1"/>
  <c r="W588" i="9"/>
  <c r="S578" i="13" s="1"/>
  <c r="W591" i="9"/>
  <c r="S581" i="13" s="1"/>
  <c r="W598" i="9"/>
  <c r="S588" i="13" s="1"/>
  <c r="W539" i="9"/>
  <c r="S529" i="13" s="1"/>
  <c r="W553" i="9"/>
  <c r="S543" i="13" s="1"/>
  <c r="W555" i="9"/>
  <c r="S545" i="13" s="1"/>
  <c r="W571" i="9"/>
  <c r="S561" i="13" s="1"/>
  <c r="W575" i="9"/>
  <c r="S565" i="13" s="1"/>
  <c r="W584" i="9"/>
  <c r="S574" i="13" s="1"/>
  <c r="W601" i="9"/>
  <c r="S591" i="13" s="1"/>
  <c r="W609" i="9"/>
  <c r="S599" i="13" s="1"/>
  <c r="W612" i="9"/>
  <c r="S602" i="13" s="1"/>
  <c r="W615" i="9"/>
  <c r="S605" i="13" s="1"/>
  <c r="W548" i="9"/>
  <c r="S538" i="13" s="1"/>
  <c r="W551" i="9"/>
  <c r="S541" i="13" s="1"/>
  <c r="W567" i="9"/>
  <c r="S557" i="13" s="1"/>
  <c r="W577" i="9"/>
  <c r="S567" i="13" s="1"/>
  <c r="W590" i="9"/>
  <c r="S580" i="13" s="1"/>
  <c r="W594" i="9"/>
  <c r="S584" i="13" s="1"/>
  <c r="W597" i="9"/>
  <c r="S587" i="13" s="1"/>
  <c r="W604" i="9"/>
  <c r="S594" i="13" s="1"/>
  <c r="W541" i="9"/>
  <c r="S531" i="13" s="1"/>
  <c r="W542" i="9"/>
  <c r="S532" i="13" s="1"/>
  <c r="W581" i="9"/>
  <c r="S571" i="13" s="1"/>
  <c r="W587" i="9"/>
  <c r="S577" i="13" s="1"/>
  <c r="W606" i="9"/>
  <c r="S596" i="13" s="1"/>
  <c r="W558" i="9"/>
  <c r="S548" i="13" s="1"/>
  <c r="W570" i="9"/>
  <c r="S560" i="13" s="1"/>
  <c r="W572" i="9"/>
  <c r="S562" i="13" s="1"/>
  <c r="W574" i="9"/>
  <c r="S564" i="13" s="1"/>
  <c r="W593" i="9"/>
  <c r="S583" i="13" s="1"/>
  <c r="W600" i="9"/>
  <c r="S590" i="13" s="1"/>
  <c r="W603" i="9"/>
  <c r="S593" i="13" s="1"/>
  <c r="W608" i="9"/>
  <c r="S598" i="13" s="1"/>
  <c r="W611" i="9"/>
  <c r="S601" i="13" s="1"/>
  <c r="W614" i="9"/>
  <c r="S604" i="13" s="1"/>
  <c r="W549" i="9"/>
  <c r="S539" i="13" s="1"/>
  <c r="W554" i="9"/>
  <c r="S544" i="13" s="1"/>
  <c r="W583" i="9"/>
  <c r="S573" i="13" s="1"/>
  <c r="W586" i="9"/>
  <c r="S576" i="13" s="1"/>
  <c r="W589" i="9"/>
  <c r="S579" i="13" s="1"/>
  <c r="W596" i="9"/>
  <c r="S586" i="13" s="1"/>
  <c r="W607" i="9"/>
  <c r="S597" i="13" s="1"/>
  <c r="W616" i="9"/>
  <c r="S606" i="13" s="1"/>
  <c r="U19" i="9"/>
  <c r="Q9" i="13" s="1"/>
  <c r="U21" i="9"/>
  <c r="Q11" i="13" s="1"/>
  <c r="U38" i="9"/>
  <c r="Q28" i="13" s="1"/>
  <c r="U40" i="9"/>
  <c r="Q30" i="13" s="1"/>
  <c r="U45" i="9"/>
  <c r="Q35" i="13" s="1"/>
  <c r="U52" i="9"/>
  <c r="Q42" i="13" s="1"/>
  <c r="U54" i="9"/>
  <c r="Q44" i="13" s="1"/>
  <c r="U67" i="9"/>
  <c r="Q57" i="13" s="1"/>
  <c r="U69" i="9"/>
  <c r="Q59" i="13" s="1"/>
  <c r="U80" i="9"/>
  <c r="Q70" i="13" s="1"/>
  <c r="U82" i="9"/>
  <c r="Q72" i="13" s="1"/>
  <c r="U23" i="9"/>
  <c r="Q13" i="13" s="1"/>
  <c r="U25" i="9"/>
  <c r="Q15" i="13" s="1"/>
  <c r="U42" i="9"/>
  <c r="Q32" i="13" s="1"/>
  <c r="U56" i="9"/>
  <c r="Q46" i="13" s="1"/>
  <c r="U71" i="9"/>
  <c r="Q61" i="13" s="1"/>
  <c r="U84" i="9"/>
  <c r="Q74" i="13" s="1"/>
  <c r="U86" i="9"/>
  <c r="Q76" i="13" s="1"/>
  <c r="U88" i="9"/>
  <c r="Q78" i="13" s="1"/>
  <c r="U103" i="9"/>
  <c r="Q93" i="13" s="1"/>
  <c r="U27" i="9"/>
  <c r="Q17" i="13" s="1"/>
  <c r="U29" i="9"/>
  <c r="Q19" i="13" s="1"/>
  <c r="U31" i="9"/>
  <c r="Q21" i="13" s="1"/>
  <c r="U33" i="9"/>
  <c r="Q23" i="13" s="1"/>
  <c r="U47" i="9"/>
  <c r="Q37" i="13" s="1"/>
  <c r="U49" i="9"/>
  <c r="Q39" i="13" s="1"/>
  <c r="U58" i="9"/>
  <c r="Q48" i="13" s="1"/>
  <c r="U60" i="9"/>
  <c r="Q50" i="13" s="1"/>
  <c r="U73" i="9"/>
  <c r="Q63" i="13" s="1"/>
  <c r="U75" i="9"/>
  <c r="Q65" i="13" s="1"/>
  <c r="U77" i="9"/>
  <c r="Q67" i="13" s="1"/>
  <c r="U90" i="9"/>
  <c r="Q80" i="13" s="1"/>
  <c r="U92" i="9"/>
  <c r="Q82" i="13" s="1"/>
  <c r="U105" i="9"/>
  <c r="Q95" i="13" s="1"/>
  <c r="U35" i="9"/>
  <c r="Q25" i="13" s="1"/>
  <c r="U44" i="9"/>
  <c r="Q34" i="13" s="1"/>
  <c r="U62" i="9"/>
  <c r="Q52" i="13" s="1"/>
  <c r="U64" i="9"/>
  <c r="Q54" i="13" s="1"/>
  <c r="U66" i="9"/>
  <c r="Q56" i="13" s="1"/>
  <c r="U79" i="9"/>
  <c r="Q69" i="13" s="1"/>
  <c r="U94" i="9"/>
  <c r="Q84" i="13" s="1"/>
  <c r="U96" i="9"/>
  <c r="Q86" i="13" s="1"/>
  <c r="U98" i="9"/>
  <c r="Q88" i="13" s="1"/>
  <c r="U18" i="9"/>
  <c r="Q8" i="13" s="1"/>
  <c r="U20" i="9"/>
  <c r="Q10" i="13" s="1"/>
  <c r="U22" i="9"/>
  <c r="Q12" i="13" s="1"/>
  <c r="U37" i="9"/>
  <c r="Q27" i="13" s="1"/>
  <c r="U39" i="9"/>
  <c r="Q29" i="13" s="1"/>
  <c r="U41" i="9"/>
  <c r="Q31" i="13" s="1"/>
  <c r="U51" i="9"/>
  <c r="Q41" i="13" s="1"/>
  <c r="U53" i="9"/>
  <c r="Q43" i="13" s="1"/>
  <c r="U55" i="9"/>
  <c r="Q45" i="13" s="1"/>
  <c r="U24" i="9"/>
  <c r="Q14" i="13" s="1"/>
  <c r="U46" i="9"/>
  <c r="Q36" i="13" s="1"/>
  <c r="U57" i="9"/>
  <c r="Q47" i="13" s="1"/>
  <c r="U70" i="9"/>
  <c r="Q60" i="13" s="1"/>
  <c r="U83" i="9"/>
  <c r="Q73" i="13" s="1"/>
  <c r="U85" i="9"/>
  <c r="Q75" i="13" s="1"/>
  <c r="U87" i="9"/>
  <c r="Q77" i="13" s="1"/>
  <c r="U89" i="9"/>
  <c r="Q79" i="13" s="1"/>
  <c r="U26" i="9"/>
  <c r="Q16" i="13" s="1"/>
  <c r="U28" i="9"/>
  <c r="Q18" i="13" s="1"/>
  <c r="U30" i="9"/>
  <c r="Q20" i="13" s="1"/>
  <c r="U32" i="9"/>
  <c r="Q22" i="13" s="1"/>
  <c r="U34" i="9"/>
  <c r="Q24" i="13" s="1"/>
  <c r="U48" i="9"/>
  <c r="Q38" i="13" s="1"/>
  <c r="U59" i="9"/>
  <c r="Q49" i="13" s="1"/>
  <c r="U61" i="9"/>
  <c r="Q51" i="13" s="1"/>
  <c r="U72" i="9"/>
  <c r="Q62" i="13" s="1"/>
  <c r="U74" i="9"/>
  <c r="Q64" i="13" s="1"/>
  <c r="U76" i="9"/>
  <c r="Q66" i="13" s="1"/>
  <c r="U91" i="9"/>
  <c r="Q81" i="13" s="1"/>
  <c r="U93" i="9"/>
  <c r="Q83" i="13" s="1"/>
  <c r="U63" i="9"/>
  <c r="Q53" i="13" s="1"/>
  <c r="U102" i="9"/>
  <c r="Q92" i="13" s="1"/>
  <c r="U130" i="9"/>
  <c r="Q120" i="13" s="1"/>
  <c r="U139" i="9"/>
  <c r="Q129" i="13" s="1"/>
  <c r="U141" i="9"/>
  <c r="Q131" i="13" s="1"/>
  <c r="U143" i="9"/>
  <c r="Q133" i="13" s="1"/>
  <c r="U145" i="9"/>
  <c r="Q135" i="13" s="1"/>
  <c r="U152" i="9"/>
  <c r="Q142" i="13" s="1"/>
  <c r="U36" i="9"/>
  <c r="Q26" i="13" s="1"/>
  <c r="U117" i="9"/>
  <c r="Q107" i="13" s="1"/>
  <c r="U132" i="9"/>
  <c r="Q122" i="13" s="1"/>
  <c r="U99" i="9"/>
  <c r="Q89" i="13" s="1"/>
  <c r="U119" i="9"/>
  <c r="Q109" i="13" s="1"/>
  <c r="U121" i="9"/>
  <c r="Q111" i="13" s="1"/>
  <c r="U123" i="9"/>
  <c r="Q113" i="13" s="1"/>
  <c r="U134" i="9"/>
  <c r="Q124" i="13" s="1"/>
  <c r="U136" i="9"/>
  <c r="Q126" i="13" s="1"/>
  <c r="U78" i="9"/>
  <c r="Q68" i="13" s="1"/>
  <c r="U81" i="9"/>
  <c r="Q71" i="13" s="1"/>
  <c r="U100" i="9"/>
  <c r="Q90" i="13" s="1"/>
  <c r="U106" i="9"/>
  <c r="Q96" i="13" s="1"/>
  <c r="U108" i="9"/>
  <c r="Q98" i="13" s="1"/>
  <c r="U110" i="9"/>
  <c r="Q100" i="13" s="1"/>
  <c r="U112" i="9"/>
  <c r="Q102" i="13" s="1"/>
  <c r="U114" i="9"/>
  <c r="Q104" i="13" s="1"/>
  <c r="U125" i="9"/>
  <c r="Q115" i="13" s="1"/>
  <c r="U127" i="9"/>
  <c r="Q117" i="13" s="1"/>
  <c r="U138" i="9"/>
  <c r="Q128" i="13" s="1"/>
  <c r="U50" i="9"/>
  <c r="Q40" i="13" s="1"/>
  <c r="U95" i="9"/>
  <c r="Q85" i="13" s="1"/>
  <c r="U104" i="9"/>
  <c r="Q94" i="13" s="1"/>
  <c r="U116" i="9"/>
  <c r="Q106" i="13" s="1"/>
  <c r="U129" i="9"/>
  <c r="Q119" i="13" s="1"/>
  <c r="U131" i="9"/>
  <c r="Q121" i="13" s="1"/>
  <c r="U43" i="9"/>
  <c r="Q33" i="13" s="1"/>
  <c r="U68" i="9"/>
  <c r="Q58" i="13" s="1"/>
  <c r="U97" i="9"/>
  <c r="Q87" i="13" s="1"/>
  <c r="U107" i="9"/>
  <c r="Q97" i="13" s="1"/>
  <c r="U118" i="9"/>
  <c r="Q108" i="13" s="1"/>
  <c r="U120" i="9"/>
  <c r="Q110" i="13" s="1"/>
  <c r="U122" i="9"/>
  <c r="Q112" i="13" s="1"/>
  <c r="U124" i="9"/>
  <c r="Q114" i="13" s="1"/>
  <c r="U133" i="9"/>
  <c r="Q123" i="13" s="1"/>
  <c r="U135" i="9"/>
  <c r="Q125" i="13" s="1"/>
  <c r="U148" i="9"/>
  <c r="Q138" i="13" s="1"/>
  <c r="U163" i="9"/>
  <c r="Q153" i="13" s="1"/>
  <c r="U65" i="9"/>
  <c r="Q55" i="13" s="1"/>
  <c r="U101" i="9"/>
  <c r="Q91" i="13" s="1"/>
  <c r="U109" i="9"/>
  <c r="Q99" i="13" s="1"/>
  <c r="U111" i="9"/>
  <c r="Q101" i="13" s="1"/>
  <c r="U113" i="9"/>
  <c r="Q103" i="13" s="1"/>
  <c r="U115" i="9"/>
  <c r="Q105" i="13" s="1"/>
  <c r="U126" i="9"/>
  <c r="Q116" i="13" s="1"/>
  <c r="U128" i="9"/>
  <c r="Q118" i="13" s="1"/>
  <c r="U137" i="9"/>
  <c r="Q127" i="13" s="1"/>
  <c r="U150" i="9"/>
  <c r="Q140" i="13" s="1"/>
  <c r="U167" i="9"/>
  <c r="Q157" i="13" s="1"/>
  <c r="U178" i="9"/>
  <c r="Q168" i="13" s="1"/>
  <c r="U180" i="9"/>
  <c r="Q170" i="13" s="1"/>
  <c r="U182" i="9"/>
  <c r="Q172" i="13" s="1"/>
  <c r="U174" i="9"/>
  <c r="Q164" i="13" s="1"/>
  <c r="U183" i="9"/>
  <c r="Q173" i="13" s="1"/>
  <c r="U185" i="9"/>
  <c r="Q175" i="13" s="1"/>
  <c r="U181" i="9"/>
  <c r="Q171" i="13" s="1"/>
  <c r="U200" i="9"/>
  <c r="Q190" i="13" s="1"/>
  <c r="U202" i="9"/>
  <c r="Q192" i="13" s="1"/>
  <c r="U204" i="9"/>
  <c r="Q194" i="13" s="1"/>
  <c r="U144" i="9"/>
  <c r="Q134" i="13" s="1"/>
  <c r="U149" i="9"/>
  <c r="Q139" i="13" s="1"/>
  <c r="U153" i="9"/>
  <c r="Q143" i="13" s="1"/>
  <c r="U157" i="9"/>
  <c r="Q147" i="13" s="1"/>
  <c r="U168" i="9"/>
  <c r="Q158" i="13" s="1"/>
  <c r="U170" i="9"/>
  <c r="Q160" i="13" s="1"/>
  <c r="U172" i="9"/>
  <c r="Q162" i="13" s="1"/>
  <c r="U177" i="9"/>
  <c r="Q167" i="13" s="1"/>
  <c r="U179" i="9"/>
  <c r="Q169" i="13" s="1"/>
  <c r="U187" i="9"/>
  <c r="Q177" i="13" s="1"/>
  <c r="U189" i="9"/>
  <c r="Q179" i="13" s="1"/>
  <c r="U191" i="9"/>
  <c r="Q181" i="13" s="1"/>
  <c r="U193" i="9"/>
  <c r="Q183" i="13" s="1"/>
  <c r="U208" i="9"/>
  <c r="Q198" i="13" s="1"/>
  <c r="U210" i="9"/>
  <c r="Q200" i="13" s="1"/>
  <c r="U221" i="9"/>
  <c r="Q211" i="13" s="1"/>
  <c r="U154" i="9"/>
  <c r="Q144" i="13" s="1"/>
  <c r="U161" i="9"/>
  <c r="Q151" i="13" s="1"/>
  <c r="U164" i="9"/>
  <c r="Q154" i="13" s="1"/>
  <c r="U166" i="9"/>
  <c r="Q156" i="13" s="1"/>
  <c r="U175" i="9"/>
  <c r="Q165" i="13" s="1"/>
  <c r="U195" i="9"/>
  <c r="Q185" i="13" s="1"/>
  <c r="U140" i="9"/>
  <c r="Q130" i="13" s="1"/>
  <c r="U158" i="9"/>
  <c r="Q148" i="13" s="1"/>
  <c r="U173" i="9"/>
  <c r="Q163" i="13" s="1"/>
  <c r="U146" i="9"/>
  <c r="Q136" i="13" s="1"/>
  <c r="U147" i="9"/>
  <c r="Q137" i="13" s="1"/>
  <c r="U155" i="9"/>
  <c r="Q145" i="13" s="1"/>
  <c r="U159" i="9"/>
  <c r="Q149" i="13" s="1"/>
  <c r="U169" i="9"/>
  <c r="Q159" i="13" s="1"/>
  <c r="U186" i="9"/>
  <c r="Q176" i="13" s="1"/>
  <c r="U188" i="9"/>
  <c r="Q178" i="13" s="1"/>
  <c r="U190" i="9"/>
  <c r="Q180" i="13" s="1"/>
  <c r="U192" i="9"/>
  <c r="Q182" i="13" s="1"/>
  <c r="U209" i="9"/>
  <c r="Q199" i="13" s="1"/>
  <c r="U220" i="9"/>
  <c r="Q210" i="13" s="1"/>
  <c r="U222" i="9"/>
  <c r="Q212" i="13" s="1"/>
  <c r="U231" i="9"/>
  <c r="Q221" i="13" s="1"/>
  <c r="U233" i="9"/>
  <c r="Q223" i="13" s="1"/>
  <c r="U235" i="9"/>
  <c r="Q225" i="13" s="1"/>
  <c r="U142" i="9"/>
  <c r="Q132" i="13" s="1"/>
  <c r="U151" i="9"/>
  <c r="Q141" i="13" s="1"/>
  <c r="U156" i="9"/>
  <c r="Q146" i="13" s="1"/>
  <c r="U160" i="9"/>
  <c r="Q150" i="13" s="1"/>
  <c r="U165" i="9"/>
  <c r="Q155" i="13" s="1"/>
  <c r="U176" i="9"/>
  <c r="Q166" i="13" s="1"/>
  <c r="U194" i="9"/>
  <c r="Q184" i="13" s="1"/>
  <c r="U211" i="9"/>
  <c r="Q201" i="13" s="1"/>
  <c r="U213" i="9"/>
  <c r="Q203" i="13" s="1"/>
  <c r="U215" i="9"/>
  <c r="Q205" i="13" s="1"/>
  <c r="U224" i="9"/>
  <c r="Q214" i="13" s="1"/>
  <c r="U226" i="9"/>
  <c r="Q216" i="13" s="1"/>
  <c r="U162" i="9"/>
  <c r="Q152" i="13" s="1"/>
  <c r="U257" i="9"/>
  <c r="Q247" i="13" s="1"/>
  <c r="U259" i="9"/>
  <c r="Q249" i="13" s="1"/>
  <c r="U261" i="9"/>
  <c r="Q251" i="13" s="1"/>
  <c r="U268" i="9"/>
  <c r="Q258" i="13" s="1"/>
  <c r="U270" i="9"/>
  <c r="Q260" i="13" s="1"/>
  <c r="U272" i="9"/>
  <c r="Q262" i="13" s="1"/>
  <c r="U274" i="9"/>
  <c r="Q264" i="13" s="1"/>
  <c r="U207" i="9"/>
  <c r="Q197" i="13" s="1"/>
  <c r="U223" i="9"/>
  <c r="Q213" i="13" s="1"/>
  <c r="U240" i="9"/>
  <c r="Q230" i="13" s="1"/>
  <c r="U242" i="9"/>
  <c r="Q232" i="13" s="1"/>
  <c r="U244" i="9"/>
  <c r="Q234" i="13" s="1"/>
  <c r="U276" i="9"/>
  <c r="Q266" i="13" s="1"/>
  <c r="U278" i="9"/>
  <c r="Q268" i="13" s="1"/>
  <c r="U283" i="9"/>
  <c r="Q273" i="13" s="1"/>
  <c r="U290" i="9"/>
  <c r="Q280" i="13" s="1"/>
  <c r="U292" i="9"/>
  <c r="Q282" i="13" s="1"/>
  <c r="U203" i="9"/>
  <c r="Q193" i="13" s="1"/>
  <c r="U214" i="9"/>
  <c r="Q204" i="13" s="1"/>
  <c r="U217" i="9"/>
  <c r="Q207" i="13" s="1"/>
  <c r="U229" i="9"/>
  <c r="Q219" i="13" s="1"/>
  <c r="U246" i="9"/>
  <c r="Q236" i="13" s="1"/>
  <c r="U263" i="9"/>
  <c r="Q253" i="13" s="1"/>
  <c r="U265" i="9"/>
  <c r="Q255" i="13" s="1"/>
  <c r="U280" i="9"/>
  <c r="Q270" i="13" s="1"/>
  <c r="U285" i="9"/>
  <c r="Q275" i="13" s="1"/>
  <c r="U294" i="9"/>
  <c r="Q284" i="13" s="1"/>
  <c r="U301" i="9"/>
  <c r="Q291" i="13" s="1"/>
  <c r="U234" i="9"/>
  <c r="Q224" i="13" s="1"/>
  <c r="U236" i="9"/>
  <c r="Q226" i="13" s="1"/>
  <c r="U238" i="9"/>
  <c r="Q228" i="13" s="1"/>
  <c r="U241" i="9"/>
  <c r="Q231" i="13" s="1"/>
  <c r="U248" i="9"/>
  <c r="Q238" i="13" s="1"/>
  <c r="U250" i="9"/>
  <c r="Q240" i="13" s="1"/>
  <c r="U252" i="9"/>
  <c r="Q242" i="13" s="1"/>
  <c r="U254" i="9"/>
  <c r="Q244" i="13" s="1"/>
  <c r="U267" i="9"/>
  <c r="Q257" i="13" s="1"/>
  <c r="U287" i="9"/>
  <c r="Q277" i="13" s="1"/>
  <c r="U184" i="9"/>
  <c r="Q174" i="13" s="1"/>
  <c r="U196" i="9"/>
  <c r="Q186" i="13" s="1"/>
  <c r="U197" i="9"/>
  <c r="Q187" i="13" s="1"/>
  <c r="U227" i="9"/>
  <c r="Q217" i="13" s="1"/>
  <c r="U232" i="9"/>
  <c r="Q222" i="13" s="1"/>
  <c r="U256" i="9"/>
  <c r="Q246" i="13" s="1"/>
  <c r="U258" i="9"/>
  <c r="Q248" i="13" s="1"/>
  <c r="U260" i="9"/>
  <c r="Q250" i="13" s="1"/>
  <c r="U269" i="9"/>
  <c r="Q259" i="13" s="1"/>
  <c r="U271" i="9"/>
  <c r="Q261" i="13" s="1"/>
  <c r="U273" i="9"/>
  <c r="Q263" i="13" s="1"/>
  <c r="U171" i="9"/>
  <c r="Q161" i="13" s="1"/>
  <c r="U198" i="9"/>
  <c r="Q188" i="13" s="1"/>
  <c r="U199" i="9"/>
  <c r="Q189" i="13" s="1"/>
  <c r="U205" i="9"/>
  <c r="Q195" i="13" s="1"/>
  <c r="U212" i="9"/>
  <c r="Q202" i="13" s="1"/>
  <c r="U218" i="9"/>
  <c r="Q208" i="13" s="1"/>
  <c r="U230" i="9"/>
  <c r="Q220" i="13" s="1"/>
  <c r="U239" i="9"/>
  <c r="Q229" i="13" s="1"/>
  <c r="U243" i="9"/>
  <c r="Q233" i="13" s="1"/>
  <c r="U275" i="9"/>
  <c r="Q265" i="13" s="1"/>
  <c r="U277" i="9"/>
  <c r="Q267" i="13" s="1"/>
  <c r="U279" i="9"/>
  <c r="Q269" i="13" s="1"/>
  <c r="U284" i="9"/>
  <c r="Q274" i="13" s="1"/>
  <c r="U206" i="9"/>
  <c r="Q196" i="13" s="1"/>
  <c r="U219" i="9"/>
  <c r="Q209" i="13" s="1"/>
  <c r="U201" i="9"/>
  <c r="Q191" i="13" s="1"/>
  <c r="U216" i="9"/>
  <c r="Q206" i="13" s="1"/>
  <c r="U237" i="9"/>
  <c r="Q227" i="13" s="1"/>
  <c r="U249" i="9"/>
  <c r="Q239" i="13" s="1"/>
  <c r="U251" i="9"/>
  <c r="Q241" i="13" s="1"/>
  <c r="U253" i="9"/>
  <c r="Q243" i="13" s="1"/>
  <c r="U255" i="9"/>
  <c r="Q245" i="13" s="1"/>
  <c r="U281" i="9"/>
  <c r="Q271" i="13" s="1"/>
  <c r="U286" i="9"/>
  <c r="Q276" i="13" s="1"/>
  <c r="U288" i="9"/>
  <c r="Q278" i="13" s="1"/>
  <c r="U295" i="9"/>
  <c r="Q285" i="13" s="1"/>
  <c r="U297" i="9"/>
  <c r="Q287" i="13" s="1"/>
  <c r="U302" i="9"/>
  <c r="Q292" i="13" s="1"/>
  <c r="U304" i="9"/>
  <c r="Q294" i="13" s="1"/>
  <c r="U306" i="9"/>
  <c r="Q296" i="13" s="1"/>
  <c r="U264" i="9"/>
  <c r="Q254" i="13" s="1"/>
  <c r="U311" i="9"/>
  <c r="Q301" i="13" s="1"/>
  <c r="U319" i="9"/>
  <c r="Q309" i="13" s="1"/>
  <c r="U334" i="9"/>
  <c r="Q324" i="13" s="1"/>
  <c r="U341" i="9"/>
  <c r="Q331" i="13" s="1"/>
  <c r="U356" i="9"/>
  <c r="Q346" i="13" s="1"/>
  <c r="U262" i="9"/>
  <c r="Q252" i="13" s="1"/>
  <c r="U299" i="9"/>
  <c r="Q289" i="13" s="1"/>
  <c r="U309" i="9"/>
  <c r="Q299" i="13" s="1"/>
  <c r="U321" i="9"/>
  <c r="Q311" i="13" s="1"/>
  <c r="U323" i="9"/>
  <c r="Q313" i="13" s="1"/>
  <c r="U336" i="9"/>
  <c r="Q326" i="13" s="1"/>
  <c r="U343" i="9"/>
  <c r="Q333" i="13" s="1"/>
  <c r="U345" i="9"/>
  <c r="Q335" i="13" s="1"/>
  <c r="U347" i="9"/>
  <c r="Q337" i="13" s="1"/>
  <c r="U358" i="9"/>
  <c r="Q348" i="13" s="1"/>
  <c r="U228" i="9"/>
  <c r="Q218" i="13" s="1"/>
  <c r="U293" i="9"/>
  <c r="Q283" i="13" s="1"/>
  <c r="U307" i="9"/>
  <c r="Q297" i="13" s="1"/>
  <c r="U325" i="9"/>
  <c r="Q315" i="13" s="1"/>
  <c r="U327" i="9"/>
  <c r="Q317" i="13" s="1"/>
  <c r="U329" i="9"/>
  <c r="Q319" i="13" s="1"/>
  <c r="U338" i="9"/>
  <c r="Q328" i="13" s="1"/>
  <c r="U349" i="9"/>
  <c r="Q339" i="13" s="1"/>
  <c r="U360" i="9"/>
  <c r="Q350" i="13" s="1"/>
  <c r="U362" i="9"/>
  <c r="Q352" i="13" s="1"/>
  <c r="U364" i="9"/>
  <c r="Q354" i="13" s="1"/>
  <c r="U366" i="9"/>
  <c r="Q356" i="13" s="1"/>
  <c r="U375" i="9"/>
  <c r="Q365" i="13" s="1"/>
  <c r="U377" i="9"/>
  <c r="Q367" i="13" s="1"/>
  <c r="U305" i="9"/>
  <c r="Q295" i="13" s="1"/>
  <c r="U312" i="9"/>
  <c r="Q302" i="13" s="1"/>
  <c r="U314" i="9"/>
  <c r="Q304" i="13" s="1"/>
  <c r="U316" i="9"/>
  <c r="Q306" i="13" s="1"/>
  <c r="U318" i="9"/>
  <c r="Q308" i="13" s="1"/>
  <c r="U331" i="9"/>
  <c r="Q321" i="13" s="1"/>
  <c r="U340" i="9"/>
  <c r="Q330" i="13" s="1"/>
  <c r="U351" i="9"/>
  <c r="Q341" i="13" s="1"/>
  <c r="U353" i="9"/>
  <c r="Q343" i="13" s="1"/>
  <c r="U355" i="9"/>
  <c r="Q345" i="13" s="1"/>
  <c r="U368" i="9"/>
  <c r="Q358" i="13" s="1"/>
  <c r="U225" i="9"/>
  <c r="Q215" i="13" s="1"/>
  <c r="U247" i="9"/>
  <c r="Q237" i="13" s="1"/>
  <c r="U289" i="9"/>
  <c r="Q279" i="13" s="1"/>
  <c r="U300" i="9"/>
  <c r="Q290" i="13" s="1"/>
  <c r="U310" i="9"/>
  <c r="Q300" i="13" s="1"/>
  <c r="U320" i="9"/>
  <c r="Q310" i="13" s="1"/>
  <c r="U333" i="9"/>
  <c r="Q323" i="13" s="1"/>
  <c r="U335" i="9"/>
  <c r="Q325" i="13" s="1"/>
  <c r="U342" i="9"/>
  <c r="Q332" i="13" s="1"/>
  <c r="U245" i="9"/>
  <c r="Q235" i="13" s="1"/>
  <c r="U282" i="9"/>
  <c r="Q272" i="13" s="1"/>
  <c r="U298" i="9"/>
  <c r="Q288" i="13" s="1"/>
  <c r="U303" i="9"/>
  <c r="Q293" i="13" s="1"/>
  <c r="U308" i="9"/>
  <c r="Q298" i="13" s="1"/>
  <c r="U322" i="9"/>
  <c r="Q312" i="13" s="1"/>
  <c r="U337" i="9"/>
  <c r="Q327" i="13" s="1"/>
  <c r="U344" i="9"/>
  <c r="Q334" i="13" s="1"/>
  <c r="U346" i="9"/>
  <c r="Q336" i="13" s="1"/>
  <c r="U357" i="9"/>
  <c r="Q347" i="13" s="1"/>
  <c r="U324" i="9"/>
  <c r="Q314" i="13" s="1"/>
  <c r="U326" i="9"/>
  <c r="Q316" i="13" s="1"/>
  <c r="U328" i="9"/>
  <c r="Q318" i="13" s="1"/>
  <c r="U339" i="9"/>
  <c r="Q329" i="13" s="1"/>
  <c r="U348" i="9"/>
  <c r="Q338" i="13" s="1"/>
  <c r="U350" i="9"/>
  <c r="Q340" i="13" s="1"/>
  <c r="U359" i="9"/>
  <c r="Q349" i="13" s="1"/>
  <c r="U361" i="9"/>
  <c r="Q351" i="13" s="1"/>
  <c r="U363" i="9"/>
  <c r="Q353" i="13" s="1"/>
  <c r="U365" i="9"/>
  <c r="Q355" i="13" s="1"/>
  <c r="U367" i="9"/>
  <c r="Q357" i="13" s="1"/>
  <c r="U376" i="9"/>
  <c r="Q366" i="13" s="1"/>
  <c r="U378" i="9"/>
  <c r="Q368" i="13" s="1"/>
  <c r="U383" i="9"/>
  <c r="Q373" i="13" s="1"/>
  <c r="U385" i="9"/>
  <c r="Q375" i="13" s="1"/>
  <c r="U387" i="9"/>
  <c r="Q377" i="13" s="1"/>
  <c r="U389" i="9"/>
  <c r="Q379" i="13" s="1"/>
  <c r="U396" i="9"/>
  <c r="Q386" i="13" s="1"/>
  <c r="U398" i="9"/>
  <c r="Q388" i="13" s="1"/>
  <c r="U411" i="9"/>
  <c r="Q401" i="13" s="1"/>
  <c r="U413" i="9"/>
  <c r="Q403" i="13" s="1"/>
  <c r="U418" i="9"/>
  <c r="Q408" i="13" s="1"/>
  <c r="U420" i="9"/>
  <c r="Q410" i="13" s="1"/>
  <c r="U266" i="9"/>
  <c r="Q256" i="13" s="1"/>
  <c r="U291" i="9"/>
  <c r="Q281" i="13" s="1"/>
  <c r="U296" i="9"/>
  <c r="Q286" i="13" s="1"/>
  <c r="U313" i="9"/>
  <c r="Q303" i="13" s="1"/>
  <c r="U315" i="9"/>
  <c r="Q305" i="13" s="1"/>
  <c r="U317" i="9"/>
  <c r="Q307" i="13" s="1"/>
  <c r="U330" i="9"/>
  <c r="Q320" i="13" s="1"/>
  <c r="U332" i="9"/>
  <c r="Q322" i="13" s="1"/>
  <c r="U352" i="9"/>
  <c r="Q342" i="13" s="1"/>
  <c r="U354" i="9"/>
  <c r="Q344" i="13" s="1"/>
  <c r="U391" i="9"/>
  <c r="Q381" i="13" s="1"/>
  <c r="U393" i="9"/>
  <c r="Q383" i="13" s="1"/>
  <c r="U400" i="9"/>
  <c r="Q390" i="13" s="1"/>
  <c r="U402" i="9"/>
  <c r="Q392" i="13" s="1"/>
  <c r="U373" i="9"/>
  <c r="Q363" i="13" s="1"/>
  <c r="U380" i="9"/>
  <c r="Q370" i="13" s="1"/>
  <c r="U403" i="9"/>
  <c r="Q393" i="13" s="1"/>
  <c r="U409" i="9"/>
  <c r="Q399" i="13" s="1"/>
  <c r="U412" i="9"/>
  <c r="Q402" i="13" s="1"/>
  <c r="U417" i="9"/>
  <c r="Q407" i="13" s="1"/>
  <c r="U424" i="9"/>
  <c r="Q414" i="13" s="1"/>
  <c r="U440" i="9"/>
  <c r="Q430" i="13" s="1"/>
  <c r="U447" i="9"/>
  <c r="Q437" i="13" s="1"/>
  <c r="U462" i="9"/>
  <c r="Q452" i="13" s="1"/>
  <c r="U473" i="9"/>
  <c r="Q463" i="13" s="1"/>
  <c r="U374" i="9"/>
  <c r="Q364" i="13" s="1"/>
  <c r="U386" i="9"/>
  <c r="Q376" i="13" s="1"/>
  <c r="U401" i="9"/>
  <c r="Q391" i="13" s="1"/>
  <c r="U404" i="9"/>
  <c r="Q394" i="13" s="1"/>
  <c r="U422" i="9"/>
  <c r="Q412" i="13" s="1"/>
  <c r="U429" i="9"/>
  <c r="Q419" i="13" s="1"/>
  <c r="U431" i="9"/>
  <c r="Q421" i="13" s="1"/>
  <c r="U433" i="9"/>
  <c r="Q423" i="13" s="1"/>
  <c r="U435" i="9"/>
  <c r="Q425" i="13" s="1"/>
  <c r="U442" i="9"/>
  <c r="Q432" i="13" s="1"/>
  <c r="U449" i="9"/>
  <c r="Q439" i="13" s="1"/>
  <c r="U451" i="9"/>
  <c r="Q441" i="13" s="1"/>
  <c r="U453" i="9"/>
  <c r="Q443" i="13" s="1"/>
  <c r="U455" i="9"/>
  <c r="Q445" i="13" s="1"/>
  <c r="U381" i="9"/>
  <c r="Q371" i="13" s="1"/>
  <c r="U399" i="9"/>
  <c r="Q389" i="13" s="1"/>
  <c r="U407" i="9"/>
  <c r="Q397" i="13" s="1"/>
  <c r="U410" i="9"/>
  <c r="Q400" i="13" s="1"/>
  <c r="U415" i="9"/>
  <c r="Q405" i="13" s="1"/>
  <c r="U427" i="9"/>
  <c r="Q417" i="13" s="1"/>
  <c r="U437" i="9"/>
  <c r="Q427" i="13" s="1"/>
  <c r="U444" i="9"/>
  <c r="Q434" i="13" s="1"/>
  <c r="U457" i="9"/>
  <c r="Q447" i="13" s="1"/>
  <c r="U464" i="9"/>
  <c r="Q454" i="13" s="1"/>
  <c r="U466" i="9"/>
  <c r="Q456" i="13" s="1"/>
  <c r="U369" i="9"/>
  <c r="Q359" i="13" s="1"/>
  <c r="U382" i="9"/>
  <c r="Q372" i="13" s="1"/>
  <c r="U384" i="9"/>
  <c r="Q374" i="13" s="1"/>
  <c r="U394" i="9"/>
  <c r="Q384" i="13" s="1"/>
  <c r="U408" i="9"/>
  <c r="Q398" i="13" s="1"/>
  <c r="U425" i="9"/>
  <c r="Q415" i="13" s="1"/>
  <c r="U439" i="9"/>
  <c r="Q429" i="13" s="1"/>
  <c r="U392" i="9"/>
  <c r="Q382" i="13" s="1"/>
  <c r="U397" i="9"/>
  <c r="Q387" i="13" s="1"/>
  <c r="U423" i="9"/>
  <c r="Q413" i="13" s="1"/>
  <c r="U446" i="9"/>
  <c r="Q436" i="13" s="1"/>
  <c r="U448" i="9"/>
  <c r="Q438" i="13" s="1"/>
  <c r="U463" i="9"/>
  <c r="Q453" i="13" s="1"/>
  <c r="U472" i="9"/>
  <c r="Q462" i="13" s="1"/>
  <c r="U370" i="9"/>
  <c r="Q360" i="13" s="1"/>
  <c r="U379" i="9"/>
  <c r="Q369" i="13" s="1"/>
  <c r="U371" i="9"/>
  <c r="Q361" i="13" s="1"/>
  <c r="U406" i="9"/>
  <c r="Q396" i="13" s="1"/>
  <c r="U428" i="9"/>
  <c r="Q418" i="13" s="1"/>
  <c r="U438" i="9"/>
  <c r="Q428" i="13" s="1"/>
  <c r="U456" i="9"/>
  <c r="Q446" i="13" s="1"/>
  <c r="U465" i="9"/>
  <c r="Q455" i="13" s="1"/>
  <c r="U487" i="9"/>
  <c r="Q477" i="13" s="1"/>
  <c r="U489" i="9"/>
  <c r="Q479" i="13" s="1"/>
  <c r="U491" i="9"/>
  <c r="Q481" i="13" s="1"/>
  <c r="U372" i="9"/>
  <c r="Q362" i="13" s="1"/>
  <c r="U388" i="9"/>
  <c r="Q378" i="13" s="1"/>
  <c r="U414" i="9"/>
  <c r="Q404" i="13" s="1"/>
  <c r="U416" i="9"/>
  <c r="Q406" i="13" s="1"/>
  <c r="U419" i="9"/>
  <c r="Q409" i="13" s="1"/>
  <c r="U426" i="9"/>
  <c r="Q416" i="13" s="1"/>
  <c r="U445" i="9"/>
  <c r="Q435" i="13" s="1"/>
  <c r="U458" i="9"/>
  <c r="Q448" i="13" s="1"/>
  <c r="U460" i="9"/>
  <c r="Q450" i="13" s="1"/>
  <c r="U467" i="9"/>
  <c r="Q457" i="13" s="1"/>
  <c r="U469" i="9"/>
  <c r="Q459" i="13" s="1"/>
  <c r="U471" i="9"/>
  <c r="Q461" i="13" s="1"/>
  <c r="U450" i="9"/>
  <c r="Q440" i="13" s="1"/>
  <c r="U468" i="9"/>
  <c r="Q458" i="13" s="1"/>
  <c r="U479" i="9"/>
  <c r="Q469" i="13" s="1"/>
  <c r="U481" i="9"/>
  <c r="Q471" i="13" s="1"/>
  <c r="U483" i="9"/>
  <c r="Q473" i="13" s="1"/>
  <c r="U490" i="9"/>
  <c r="Q480" i="13" s="1"/>
  <c r="U494" i="9"/>
  <c r="Q484" i="13" s="1"/>
  <c r="U521" i="9"/>
  <c r="Q511" i="13" s="1"/>
  <c r="U524" i="9"/>
  <c r="Q514" i="13" s="1"/>
  <c r="U532" i="9"/>
  <c r="Q522" i="13" s="1"/>
  <c r="U443" i="9"/>
  <c r="Q433" i="13" s="1"/>
  <c r="U452" i="9"/>
  <c r="Q442" i="13" s="1"/>
  <c r="U476" i="9"/>
  <c r="Q466" i="13" s="1"/>
  <c r="U477" i="9"/>
  <c r="Q467" i="13" s="1"/>
  <c r="U486" i="9"/>
  <c r="Q476" i="13" s="1"/>
  <c r="U488" i="9"/>
  <c r="Q478" i="13" s="1"/>
  <c r="U500" i="9"/>
  <c r="Q490" i="13" s="1"/>
  <c r="U502" i="9"/>
  <c r="Q492" i="13" s="1"/>
  <c r="U511" i="9"/>
  <c r="Q501" i="13" s="1"/>
  <c r="U390" i="9"/>
  <c r="Q380" i="13" s="1"/>
  <c r="U405" i="9"/>
  <c r="Q395" i="13" s="1"/>
  <c r="U421" i="9"/>
  <c r="Q411" i="13" s="1"/>
  <c r="U441" i="9"/>
  <c r="Q431" i="13" s="1"/>
  <c r="U454" i="9"/>
  <c r="Q444" i="13" s="1"/>
  <c r="U484" i="9"/>
  <c r="Q474" i="13" s="1"/>
  <c r="U495" i="9"/>
  <c r="Q485" i="13" s="1"/>
  <c r="U513" i="9"/>
  <c r="Q503" i="13" s="1"/>
  <c r="U515" i="9"/>
  <c r="Q505" i="13" s="1"/>
  <c r="U517" i="9"/>
  <c r="Q507" i="13" s="1"/>
  <c r="U520" i="9"/>
  <c r="Q510" i="13" s="1"/>
  <c r="U523" i="9"/>
  <c r="Q513" i="13" s="1"/>
  <c r="U529" i="9"/>
  <c r="Q519" i="13" s="1"/>
  <c r="U534" i="9"/>
  <c r="Q524" i="13" s="1"/>
  <c r="U436" i="9"/>
  <c r="Q426" i="13" s="1"/>
  <c r="U482" i="9"/>
  <c r="Q472" i="13" s="1"/>
  <c r="U493" i="9"/>
  <c r="Q483" i="13" s="1"/>
  <c r="U497" i="9"/>
  <c r="Q487" i="13" s="1"/>
  <c r="U504" i="9"/>
  <c r="Q494" i="13" s="1"/>
  <c r="U506" i="9"/>
  <c r="Q496" i="13" s="1"/>
  <c r="U508" i="9"/>
  <c r="Q498" i="13" s="1"/>
  <c r="U526" i="9"/>
  <c r="Q516" i="13" s="1"/>
  <c r="U531" i="9"/>
  <c r="Q521" i="13" s="1"/>
  <c r="U537" i="9"/>
  <c r="Q527" i="13" s="1"/>
  <c r="U540" i="9"/>
  <c r="Q530" i="13" s="1"/>
  <c r="U548" i="9"/>
  <c r="Q538" i="13" s="1"/>
  <c r="U553" i="9"/>
  <c r="Q543" i="13" s="1"/>
  <c r="U434" i="9"/>
  <c r="Q424" i="13" s="1"/>
  <c r="U459" i="9"/>
  <c r="Q449" i="13" s="1"/>
  <c r="U470" i="9"/>
  <c r="Q460" i="13" s="1"/>
  <c r="U474" i="9"/>
  <c r="Q464" i="13" s="1"/>
  <c r="U480" i="9"/>
  <c r="Q470" i="13" s="1"/>
  <c r="U499" i="9"/>
  <c r="Q489" i="13" s="1"/>
  <c r="U510" i="9"/>
  <c r="Q500" i="13" s="1"/>
  <c r="U519" i="9"/>
  <c r="Q509" i="13" s="1"/>
  <c r="U522" i="9"/>
  <c r="Q512" i="13" s="1"/>
  <c r="U542" i="9"/>
  <c r="Q532" i="13" s="1"/>
  <c r="U432" i="9"/>
  <c r="Q422" i="13" s="1"/>
  <c r="U461" i="9"/>
  <c r="Q451" i="13" s="1"/>
  <c r="U475" i="9"/>
  <c r="Q465" i="13" s="1"/>
  <c r="U478" i="9"/>
  <c r="Q468" i="13" s="1"/>
  <c r="U501" i="9"/>
  <c r="Q491" i="13" s="1"/>
  <c r="U512" i="9"/>
  <c r="Q502" i="13" s="1"/>
  <c r="U525" i="9"/>
  <c r="Q515" i="13" s="1"/>
  <c r="U528" i="9"/>
  <c r="Q518" i="13" s="1"/>
  <c r="U533" i="9"/>
  <c r="Q523" i="13" s="1"/>
  <c r="U536" i="9"/>
  <c r="Q526" i="13" s="1"/>
  <c r="U430" i="9"/>
  <c r="Q420" i="13" s="1"/>
  <c r="U485" i="9"/>
  <c r="Q475" i="13" s="1"/>
  <c r="U514" i="9"/>
  <c r="Q504" i="13" s="1"/>
  <c r="U516" i="9"/>
  <c r="Q506" i="13" s="1"/>
  <c r="U395" i="9"/>
  <c r="Q385" i="13" s="1"/>
  <c r="U492" i="9"/>
  <c r="Q482" i="13" s="1"/>
  <c r="U496" i="9"/>
  <c r="Q486" i="13" s="1"/>
  <c r="U498" i="9"/>
  <c r="Q488" i="13" s="1"/>
  <c r="U503" i="9"/>
  <c r="Q493" i="13" s="1"/>
  <c r="U505" i="9"/>
  <c r="Q495" i="13" s="1"/>
  <c r="U507" i="9"/>
  <c r="Q497" i="13" s="1"/>
  <c r="U509" i="9"/>
  <c r="Q499" i="13" s="1"/>
  <c r="U518" i="9"/>
  <c r="Q508" i="13" s="1"/>
  <c r="U527" i="9"/>
  <c r="Q517" i="13" s="1"/>
  <c r="U538" i="9"/>
  <c r="Q528" i="13" s="1"/>
  <c r="U539" i="9"/>
  <c r="Q529" i="13" s="1"/>
  <c r="U541" i="9"/>
  <c r="Q531" i="13" s="1"/>
  <c r="U549" i="9"/>
  <c r="Q539" i="13" s="1"/>
  <c r="U570" i="9"/>
  <c r="Q560" i="13" s="1"/>
  <c r="U573" i="9"/>
  <c r="Q563" i="13" s="1"/>
  <c r="U576" i="9"/>
  <c r="Q566" i="13" s="1"/>
  <c r="U530" i="9"/>
  <c r="Q520" i="13" s="1"/>
  <c r="U543" i="9"/>
  <c r="Q533" i="13" s="1"/>
  <c r="U550" i="9"/>
  <c r="Q540" i="13" s="1"/>
  <c r="U557" i="9"/>
  <c r="Q547" i="13" s="1"/>
  <c r="U566" i="9"/>
  <c r="Q556" i="13" s="1"/>
  <c r="U580" i="9"/>
  <c r="Q570" i="13" s="1"/>
  <c r="U585" i="9"/>
  <c r="Q575" i="13" s="1"/>
  <c r="U595" i="9"/>
  <c r="Q585" i="13" s="1"/>
  <c r="U607" i="9"/>
  <c r="Q597" i="13" s="1"/>
  <c r="U616" i="9"/>
  <c r="Q606" i="13" s="1"/>
  <c r="U535" i="9"/>
  <c r="Q525" i="13" s="1"/>
  <c r="U544" i="9"/>
  <c r="Q534" i="13" s="1"/>
  <c r="U547" i="9"/>
  <c r="Q537" i="13" s="1"/>
  <c r="U560" i="9"/>
  <c r="Q550" i="13" s="1"/>
  <c r="U562" i="9"/>
  <c r="Q552" i="13" s="1"/>
  <c r="U564" i="9"/>
  <c r="Q554" i="13" s="1"/>
  <c r="U582" i="9"/>
  <c r="Q572" i="13" s="1"/>
  <c r="U588" i="9"/>
  <c r="Q578" i="13" s="1"/>
  <c r="U591" i="9"/>
  <c r="Q581" i="13" s="1"/>
  <c r="U598" i="9"/>
  <c r="Q588" i="13" s="1"/>
  <c r="U555" i="9"/>
  <c r="Q545" i="13" s="1"/>
  <c r="U569" i="9"/>
  <c r="Q559" i="13" s="1"/>
  <c r="U571" i="9"/>
  <c r="Q561" i="13" s="1"/>
  <c r="U575" i="9"/>
  <c r="Q565" i="13" s="1"/>
  <c r="U584" i="9"/>
  <c r="Q574" i="13" s="1"/>
  <c r="U601" i="9"/>
  <c r="Q591" i="13" s="1"/>
  <c r="U609" i="9"/>
  <c r="Q599" i="13" s="1"/>
  <c r="U612" i="9"/>
  <c r="Q602" i="13" s="1"/>
  <c r="U615" i="9"/>
  <c r="Q605" i="13" s="1"/>
  <c r="U545" i="9"/>
  <c r="Q535" i="13" s="1"/>
  <c r="U551" i="9"/>
  <c r="Q541" i="13" s="1"/>
  <c r="U567" i="9"/>
  <c r="Q557" i="13" s="1"/>
  <c r="U577" i="9"/>
  <c r="Q567" i="13" s="1"/>
  <c r="U590" i="9"/>
  <c r="Q580" i="13" s="1"/>
  <c r="U594" i="9"/>
  <c r="Q584" i="13" s="1"/>
  <c r="U597" i="9"/>
  <c r="Q587" i="13" s="1"/>
  <c r="U604" i="9"/>
  <c r="Q594" i="13" s="1"/>
  <c r="U546" i="9"/>
  <c r="Q536" i="13" s="1"/>
  <c r="U565" i="9"/>
  <c r="Q555" i="13" s="1"/>
  <c r="U581" i="9"/>
  <c r="Q571" i="13" s="1"/>
  <c r="U587" i="9"/>
  <c r="Q577" i="13" s="1"/>
  <c r="U606" i="9"/>
  <c r="Q596" i="13" s="1"/>
  <c r="U556" i="9"/>
  <c r="Q546" i="13" s="1"/>
  <c r="U558" i="9"/>
  <c r="Q548" i="13" s="1"/>
  <c r="U561" i="9"/>
  <c r="Q551" i="13" s="1"/>
  <c r="U572" i="9"/>
  <c r="Q562" i="13" s="1"/>
  <c r="U574" i="9"/>
  <c r="Q564" i="13" s="1"/>
  <c r="U579" i="9"/>
  <c r="Q569" i="13" s="1"/>
  <c r="U593" i="9"/>
  <c r="Q583" i="13" s="1"/>
  <c r="U600" i="9"/>
  <c r="Q590" i="13" s="1"/>
  <c r="U603" i="9"/>
  <c r="Q593" i="13" s="1"/>
  <c r="U608" i="9"/>
  <c r="Q598" i="13" s="1"/>
  <c r="U611" i="9"/>
  <c r="Q601" i="13" s="1"/>
  <c r="U614" i="9"/>
  <c r="Q604" i="13" s="1"/>
  <c r="U554" i="9"/>
  <c r="Q544" i="13" s="1"/>
  <c r="U563" i="9"/>
  <c r="Q553" i="13" s="1"/>
  <c r="U583" i="9"/>
  <c r="Q573" i="13" s="1"/>
  <c r="U586" i="9"/>
  <c r="Q576" i="13" s="1"/>
  <c r="U589" i="9"/>
  <c r="Q579" i="13" s="1"/>
  <c r="U596" i="9"/>
  <c r="Q586" i="13" s="1"/>
  <c r="U552" i="9"/>
  <c r="Q542" i="13" s="1"/>
  <c r="U559" i="9"/>
  <c r="Q549" i="13" s="1"/>
  <c r="U568" i="9"/>
  <c r="Q558" i="13" s="1"/>
  <c r="U578" i="9"/>
  <c r="Q568" i="13" s="1"/>
  <c r="U592" i="9"/>
  <c r="Q582" i="13" s="1"/>
  <c r="U599" i="9"/>
  <c r="Q589" i="13" s="1"/>
  <c r="U602" i="9"/>
  <c r="Q592" i="13" s="1"/>
  <c r="U605" i="9"/>
  <c r="Q595" i="13" s="1"/>
  <c r="U610" i="9"/>
  <c r="Q600" i="13" s="1"/>
  <c r="U613" i="9"/>
  <c r="Q603" i="13" s="1"/>
  <c r="X26" i="9"/>
  <c r="T16" i="13" s="1"/>
  <c r="X28" i="9"/>
  <c r="T18" i="13" s="1"/>
  <c r="X30" i="9"/>
  <c r="T20" i="13" s="1"/>
  <c r="X32" i="9"/>
  <c r="T22" i="13" s="1"/>
  <c r="X34" i="9"/>
  <c r="T24" i="13" s="1"/>
  <c r="X48" i="9"/>
  <c r="T38" i="13" s="1"/>
  <c r="X59" i="9"/>
  <c r="T49" i="13" s="1"/>
  <c r="X61" i="9"/>
  <c r="T51" i="13" s="1"/>
  <c r="X72" i="9"/>
  <c r="T62" i="13" s="1"/>
  <c r="X74" i="9"/>
  <c r="T64" i="13" s="1"/>
  <c r="X76" i="9"/>
  <c r="T66" i="13" s="1"/>
  <c r="X91" i="9"/>
  <c r="T81" i="13" s="1"/>
  <c r="X36" i="9"/>
  <c r="T26" i="13" s="1"/>
  <c r="X43" i="9"/>
  <c r="T33" i="13" s="1"/>
  <c r="X50" i="9"/>
  <c r="T40" i="13" s="1"/>
  <c r="X63" i="9"/>
  <c r="T53" i="13" s="1"/>
  <c r="X65" i="9"/>
  <c r="T55" i="13" s="1"/>
  <c r="X78" i="9"/>
  <c r="T68" i="13" s="1"/>
  <c r="X95" i="9"/>
  <c r="T85" i="13" s="1"/>
  <c r="X97" i="9"/>
  <c r="T87" i="13" s="1"/>
  <c r="X99" i="9"/>
  <c r="T89" i="13" s="1"/>
  <c r="X19" i="9"/>
  <c r="T9" i="13" s="1"/>
  <c r="X21" i="9"/>
  <c r="T11" i="13" s="1"/>
  <c r="X38" i="9"/>
  <c r="T28" i="13" s="1"/>
  <c r="X40" i="9"/>
  <c r="T30" i="13" s="1"/>
  <c r="X45" i="9"/>
  <c r="T35" i="13" s="1"/>
  <c r="X52" i="9"/>
  <c r="T42" i="13" s="1"/>
  <c r="X54" i="9"/>
  <c r="T44" i="13" s="1"/>
  <c r="X67" i="9"/>
  <c r="T57" i="13" s="1"/>
  <c r="X69" i="9"/>
  <c r="T59" i="13" s="1"/>
  <c r="X80" i="9"/>
  <c r="T70" i="13" s="1"/>
  <c r="X82" i="9"/>
  <c r="T72" i="13" s="1"/>
  <c r="X101" i="9"/>
  <c r="T91" i="13" s="1"/>
  <c r="X23" i="9"/>
  <c r="T13" i="13" s="1"/>
  <c r="X25" i="9"/>
  <c r="T15" i="13" s="1"/>
  <c r="X42" i="9"/>
  <c r="T32" i="13" s="1"/>
  <c r="X56" i="9"/>
  <c r="T46" i="13" s="1"/>
  <c r="X71" i="9"/>
  <c r="T61" i="13" s="1"/>
  <c r="X84" i="9"/>
  <c r="T74" i="13" s="1"/>
  <c r="X86" i="9"/>
  <c r="T76" i="13" s="1"/>
  <c r="X88" i="9"/>
  <c r="T78" i="13" s="1"/>
  <c r="X103" i="9"/>
  <c r="T93" i="13" s="1"/>
  <c r="X27" i="9"/>
  <c r="T17" i="13" s="1"/>
  <c r="X29" i="9"/>
  <c r="T19" i="13" s="1"/>
  <c r="X31" i="9"/>
  <c r="T21" i="13" s="1"/>
  <c r="X33" i="9"/>
  <c r="T23" i="13" s="1"/>
  <c r="X47" i="9"/>
  <c r="T37" i="13" s="1"/>
  <c r="X49" i="9"/>
  <c r="T39" i="13" s="1"/>
  <c r="X58" i="9"/>
  <c r="T48" i="13" s="1"/>
  <c r="X60" i="9"/>
  <c r="T50" i="13" s="1"/>
  <c r="X35" i="9"/>
  <c r="T25" i="13" s="1"/>
  <c r="X44" i="9"/>
  <c r="T34" i="13" s="1"/>
  <c r="X62" i="9"/>
  <c r="T52" i="13" s="1"/>
  <c r="X64" i="9"/>
  <c r="T54" i="13" s="1"/>
  <c r="X66" i="9"/>
  <c r="T56" i="13" s="1"/>
  <c r="X79" i="9"/>
  <c r="T69" i="13" s="1"/>
  <c r="X94" i="9"/>
  <c r="T84" i="13" s="1"/>
  <c r="X96" i="9"/>
  <c r="T86" i="13" s="1"/>
  <c r="X18" i="9"/>
  <c r="T8" i="13" s="1"/>
  <c r="X20" i="9"/>
  <c r="T10" i="13" s="1"/>
  <c r="X22" i="9"/>
  <c r="T12" i="13" s="1"/>
  <c r="X37" i="9"/>
  <c r="T27" i="13" s="1"/>
  <c r="X39" i="9"/>
  <c r="T29" i="13" s="1"/>
  <c r="X41" i="9"/>
  <c r="T31" i="13" s="1"/>
  <c r="X51" i="9"/>
  <c r="T41" i="13" s="1"/>
  <c r="X53" i="9"/>
  <c r="T43" i="13" s="1"/>
  <c r="X55" i="9"/>
  <c r="T45" i="13" s="1"/>
  <c r="X68" i="9"/>
  <c r="T58" i="13" s="1"/>
  <c r="X81" i="9"/>
  <c r="T71" i="13" s="1"/>
  <c r="X24" i="9"/>
  <c r="T14" i="13" s="1"/>
  <c r="X73" i="9"/>
  <c r="T63" i="13" s="1"/>
  <c r="X90" i="9"/>
  <c r="T80" i="13" s="1"/>
  <c r="X98" i="9"/>
  <c r="T88" i="13" s="1"/>
  <c r="X107" i="9"/>
  <c r="T97" i="13" s="1"/>
  <c r="X118" i="9"/>
  <c r="T108" i="13" s="1"/>
  <c r="X120" i="9"/>
  <c r="T110" i="13" s="1"/>
  <c r="X122" i="9"/>
  <c r="T112" i="13" s="1"/>
  <c r="X124" i="9"/>
  <c r="T114" i="13" s="1"/>
  <c r="X133" i="9"/>
  <c r="T123" i="13" s="1"/>
  <c r="X135" i="9"/>
  <c r="T125" i="13" s="1"/>
  <c r="X148" i="9"/>
  <c r="T138" i="13" s="1"/>
  <c r="X75" i="9"/>
  <c r="T65" i="13" s="1"/>
  <c r="X92" i="9"/>
  <c r="T82" i="13" s="1"/>
  <c r="X105" i="9"/>
  <c r="T95" i="13" s="1"/>
  <c r="X109" i="9"/>
  <c r="T99" i="13" s="1"/>
  <c r="X111" i="9"/>
  <c r="T101" i="13" s="1"/>
  <c r="X113" i="9"/>
  <c r="T103" i="13" s="1"/>
  <c r="X115" i="9"/>
  <c r="T105" i="13" s="1"/>
  <c r="X126" i="9"/>
  <c r="T116" i="13" s="1"/>
  <c r="X128" i="9"/>
  <c r="T118" i="13" s="1"/>
  <c r="X137" i="9"/>
  <c r="T127" i="13" s="1"/>
  <c r="X57" i="9"/>
  <c r="T47" i="13" s="1"/>
  <c r="X77" i="9"/>
  <c r="T67" i="13" s="1"/>
  <c r="X102" i="9"/>
  <c r="T92" i="13" s="1"/>
  <c r="X130" i="9"/>
  <c r="T120" i="13" s="1"/>
  <c r="X139" i="9"/>
  <c r="T129" i="13" s="1"/>
  <c r="X93" i="9"/>
  <c r="T83" i="13" s="1"/>
  <c r="X117" i="9"/>
  <c r="T107" i="13" s="1"/>
  <c r="X132" i="9"/>
  <c r="T122" i="13" s="1"/>
  <c r="X147" i="9"/>
  <c r="T137" i="13" s="1"/>
  <c r="X158" i="9"/>
  <c r="T148" i="13" s="1"/>
  <c r="X83" i="9"/>
  <c r="T73" i="13" s="1"/>
  <c r="X119" i="9"/>
  <c r="T109" i="13" s="1"/>
  <c r="X121" i="9"/>
  <c r="T111" i="13" s="1"/>
  <c r="X123" i="9"/>
  <c r="T113" i="13" s="1"/>
  <c r="X46" i="9"/>
  <c r="T36" i="13" s="1"/>
  <c r="X85" i="9"/>
  <c r="T75" i="13" s="1"/>
  <c r="X100" i="9"/>
  <c r="T90" i="13" s="1"/>
  <c r="X106" i="9"/>
  <c r="T96" i="13" s="1"/>
  <c r="X108" i="9"/>
  <c r="T98" i="13" s="1"/>
  <c r="X110" i="9"/>
  <c r="T100" i="13" s="1"/>
  <c r="X112" i="9"/>
  <c r="T102" i="13" s="1"/>
  <c r="X114" i="9"/>
  <c r="T104" i="13" s="1"/>
  <c r="X125" i="9"/>
  <c r="T115" i="13" s="1"/>
  <c r="X127" i="9"/>
  <c r="T117" i="13" s="1"/>
  <c r="X87" i="9"/>
  <c r="T77" i="13" s="1"/>
  <c r="X104" i="9"/>
  <c r="T94" i="13" s="1"/>
  <c r="X116" i="9"/>
  <c r="T106" i="13" s="1"/>
  <c r="X129" i="9"/>
  <c r="T119" i="13" s="1"/>
  <c r="X131" i="9"/>
  <c r="T121" i="13" s="1"/>
  <c r="X140" i="9"/>
  <c r="T130" i="13" s="1"/>
  <c r="X142" i="9"/>
  <c r="T132" i="13" s="1"/>
  <c r="X144" i="9"/>
  <c r="T134" i="13" s="1"/>
  <c r="X151" i="9"/>
  <c r="T141" i="13" s="1"/>
  <c r="X153" i="9"/>
  <c r="T143" i="13" s="1"/>
  <c r="X155" i="9"/>
  <c r="T145" i="13" s="1"/>
  <c r="X157" i="9"/>
  <c r="T147" i="13" s="1"/>
  <c r="X70" i="9"/>
  <c r="T60" i="13" s="1"/>
  <c r="X89" i="9"/>
  <c r="T79" i="13" s="1"/>
  <c r="X146" i="9"/>
  <c r="T136" i="13" s="1"/>
  <c r="X159" i="9"/>
  <c r="T149" i="13" s="1"/>
  <c r="X161" i="9"/>
  <c r="T151" i="13" s="1"/>
  <c r="X172" i="9"/>
  <c r="T162" i="13" s="1"/>
  <c r="X174" i="9"/>
  <c r="T164" i="13" s="1"/>
  <c r="X134" i="9"/>
  <c r="T124" i="13" s="1"/>
  <c r="X165" i="9"/>
  <c r="T155" i="13" s="1"/>
  <c r="X167" i="9"/>
  <c r="T157" i="13" s="1"/>
  <c r="X169" i="9"/>
  <c r="T159" i="13" s="1"/>
  <c r="X176" i="9"/>
  <c r="T166" i="13" s="1"/>
  <c r="X178" i="9"/>
  <c r="T168" i="13" s="1"/>
  <c r="X186" i="9"/>
  <c r="T176" i="13" s="1"/>
  <c r="X188" i="9"/>
  <c r="T178" i="13" s="1"/>
  <c r="X190" i="9"/>
  <c r="T180" i="13" s="1"/>
  <c r="X192" i="9"/>
  <c r="T182" i="13" s="1"/>
  <c r="X136" i="9"/>
  <c r="T126" i="13" s="1"/>
  <c r="X143" i="9"/>
  <c r="T133" i="13" s="1"/>
  <c r="X152" i="9"/>
  <c r="T142" i="13" s="1"/>
  <c r="X156" i="9"/>
  <c r="T146" i="13" s="1"/>
  <c r="X160" i="9"/>
  <c r="T150" i="13" s="1"/>
  <c r="X163" i="9"/>
  <c r="T153" i="13" s="1"/>
  <c r="X194" i="9"/>
  <c r="T184" i="13" s="1"/>
  <c r="X183" i="9"/>
  <c r="T173" i="13" s="1"/>
  <c r="X185" i="9"/>
  <c r="T175" i="13" s="1"/>
  <c r="X196" i="9"/>
  <c r="T186" i="13" s="1"/>
  <c r="X198" i="9"/>
  <c r="T188" i="13" s="1"/>
  <c r="X217" i="9"/>
  <c r="T207" i="13" s="1"/>
  <c r="X138" i="9"/>
  <c r="T128" i="13" s="1"/>
  <c r="X149" i="9"/>
  <c r="T139" i="13" s="1"/>
  <c r="X181" i="9"/>
  <c r="T171" i="13" s="1"/>
  <c r="X200" i="9"/>
  <c r="T190" i="13" s="1"/>
  <c r="X145" i="9"/>
  <c r="T135" i="13" s="1"/>
  <c r="X168" i="9"/>
  <c r="T158" i="13" s="1"/>
  <c r="X170" i="9"/>
  <c r="T160" i="13" s="1"/>
  <c r="X141" i="9"/>
  <c r="T131" i="13" s="1"/>
  <c r="X173" i="9"/>
  <c r="T163" i="13" s="1"/>
  <c r="X182" i="9"/>
  <c r="T172" i="13" s="1"/>
  <c r="X184" i="9"/>
  <c r="T174" i="13" s="1"/>
  <c r="X197" i="9"/>
  <c r="T187" i="13" s="1"/>
  <c r="X199" i="9"/>
  <c r="T189" i="13" s="1"/>
  <c r="X227" i="9"/>
  <c r="T217" i="13" s="1"/>
  <c r="X238" i="9"/>
  <c r="T228" i="13" s="1"/>
  <c r="X240" i="9"/>
  <c r="T230" i="13" s="1"/>
  <c r="X162" i="9"/>
  <c r="T152" i="13" s="1"/>
  <c r="X171" i="9"/>
  <c r="T161" i="13" s="1"/>
  <c r="X180" i="9"/>
  <c r="T170" i="13" s="1"/>
  <c r="X201" i="9"/>
  <c r="T191" i="13" s="1"/>
  <c r="X203" i="9"/>
  <c r="T193" i="13" s="1"/>
  <c r="X205" i="9"/>
  <c r="T195" i="13" s="1"/>
  <c r="X207" i="9"/>
  <c r="T197" i="13" s="1"/>
  <c r="X218" i="9"/>
  <c r="T208" i="13" s="1"/>
  <c r="X229" i="9"/>
  <c r="T219" i="13" s="1"/>
  <c r="X193" i="9"/>
  <c r="T183" i="13" s="1"/>
  <c r="X202" i="9"/>
  <c r="T192" i="13" s="1"/>
  <c r="X225" i="9"/>
  <c r="T215" i="13" s="1"/>
  <c r="X228" i="9"/>
  <c r="T218" i="13" s="1"/>
  <c r="X235" i="9"/>
  <c r="T225" i="13" s="1"/>
  <c r="X245" i="9"/>
  <c r="T235" i="13" s="1"/>
  <c r="X247" i="9"/>
  <c r="T237" i="13" s="1"/>
  <c r="X262" i="9"/>
  <c r="T252" i="13" s="1"/>
  <c r="X264" i="9"/>
  <c r="T254" i="13" s="1"/>
  <c r="X266" i="9"/>
  <c r="T256" i="13" s="1"/>
  <c r="X210" i="9"/>
  <c r="T200" i="13" s="1"/>
  <c r="X213" i="9"/>
  <c r="T203" i="13" s="1"/>
  <c r="X216" i="9"/>
  <c r="T206" i="13" s="1"/>
  <c r="X233" i="9"/>
  <c r="T223" i="13" s="1"/>
  <c r="X237" i="9"/>
  <c r="T227" i="13" s="1"/>
  <c r="X249" i="9"/>
  <c r="T239" i="13" s="1"/>
  <c r="X251" i="9"/>
  <c r="T241" i="13" s="1"/>
  <c r="X253" i="9"/>
  <c r="T243" i="13" s="1"/>
  <c r="X255" i="9"/>
  <c r="T245" i="13" s="1"/>
  <c r="X281" i="9"/>
  <c r="T271" i="13" s="1"/>
  <c r="X286" i="9"/>
  <c r="T276" i="13" s="1"/>
  <c r="X288" i="9"/>
  <c r="T278" i="13" s="1"/>
  <c r="X295" i="9"/>
  <c r="T285" i="13" s="1"/>
  <c r="X220" i="9"/>
  <c r="T210" i="13" s="1"/>
  <c r="X226" i="9"/>
  <c r="T216" i="13" s="1"/>
  <c r="X231" i="9"/>
  <c r="T221" i="13" s="1"/>
  <c r="X257" i="9"/>
  <c r="T247" i="13" s="1"/>
  <c r="X259" i="9"/>
  <c r="T249" i="13" s="1"/>
  <c r="X261" i="9"/>
  <c r="T251" i="13" s="1"/>
  <c r="X268" i="9"/>
  <c r="T258" i="13" s="1"/>
  <c r="X270" i="9"/>
  <c r="T260" i="13" s="1"/>
  <c r="X272" i="9"/>
  <c r="T262" i="13" s="1"/>
  <c r="X274" i="9"/>
  <c r="T264" i="13" s="1"/>
  <c r="X299" i="9"/>
  <c r="T289" i="13" s="1"/>
  <c r="X175" i="9"/>
  <c r="T165" i="13" s="1"/>
  <c r="X177" i="9"/>
  <c r="T167" i="13" s="1"/>
  <c r="X195" i="9"/>
  <c r="T185" i="13" s="1"/>
  <c r="X204" i="9"/>
  <c r="T194" i="13" s="1"/>
  <c r="X223" i="9"/>
  <c r="T213" i="13" s="1"/>
  <c r="X242" i="9"/>
  <c r="T232" i="13" s="1"/>
  <c r="X244" i="9"/>
  <c r="T234" i="13" s="1"/>
  <c r="X276" i="9"/>
  <c r="T266" i="13" s="1"/>
  <c r="X278" i="9"/>
  <c r="T268" i="13" s="1"/>
  <c r="X283" i="9"/>
  <c r="T273" i="13" s="1"/>
  <c r="X290" i="9"/>
  <c r="T280" i="13" s="1"/>
  <c r="X292" i="9"/>
  <c r="T282" i="13" s="1"/>
  <c r="X154" i="9"/>
  <c r="T144" i="13" s="1"/>
  <c r="X179" i="9"/>
  <c r="T169" i="13" s="1"/>
  <c r="X208" i="9"/>
  <c r="T198" i="13" s="1"/>
  <c r="X211" i="9"/>
  <c r="T201" i="13" s="1"/>
  <c r="X214" i="9"/>
  <c r="T204" i="13" s="1"/>
  <c r="X246" i="9"/>
  <c r="T236" i="13" s="1"/>
  <c r="X263" i="9"/>
  <c r="T253" i="13" s="1"/>
  <c r="X265" i="9"/>
  <c r="T255" i="13" s="1"/>
  <c r="X187" i="9"/>
  <c r="T177" i="13" s="1"/>
  <c r="X221" i="9"/>
  <c r="T211" i="13" s="1"/>
  <c r="X224" i="9"/>
  <c r="T214" i="13" s="1"/>
  <c r="X234" i="9"/>
  <c r="T224" i="13" s="1"/>
  <c r="X236" i="9"/>
  <c r="T226" i="13" s="1"/>
  <c r="X241" i="9"/>
  <c r="T231" i="13" s="1"/>
  <c r="X248" i="9"/>
  <c r="T238" i="13" s="1"/>
  <c r="X250" i="9"/>
  <c r="T240" i="13" s="1"/>
  <c r="X252" i="9"/>
  <c r="T242" i="13" s="1"/>
  <c r="X254" i="9"/>
  <c r="T244" i="13" s="1"/>
  <c r="X267" i="9"/>
  <c r="T257" i="13" s="1"/>
  <c r="X287" i="9"/>
  <c r="T277" i="13" s="1"/>
  <c r="X150" i="9"/>
  <c r="T140" i="13" s="1"/>
  <c r="X189" i="9"/>
  <c r="T179" i="13" s="1"/>
  <c r="X209" i="9"/>
  <c r="T199" i="13" s="1"/>
  <c r="X215" i="9"/>
  <c r="T205" i="13" s="1"/>
  <c r="X164" i="9"/>
  <c r="T154" i="13" s="1"/>
  <c r="X166" i="9"/>
  <c r="T156" i="13" s="1"/>
  <c r="X191" i="9"/>
  <c r="T181" i="13" s="1"/>
  <c r="X206" i="9"/>
  <c r="T196" i="13" s="1"/>
  <c r="X212" i="9"/>
  <c r="T202" i="13" s="1"/>
  <c r="X219" i="9"/>
  <c r="T209" i="13" s="1"/>
  <c r="X222" i="9"/>
  <c r="T212" i="13" s="1"/>
  <c r="X230" i="9"/>
  <c r="T220" i="13" s="1"/>
  <c r="X239" i="9"/>
  <c r="T229" i="13" s="1"/>
  <c r="X243" i="9"/>
  <c r="T233" i="13" s="1"/>
  <c r="X275" i="9"/>
  <c r="T265" i="13" s="1"/>
  <c r="X277" i="9"/>
  <c r="T267" i="13" s="1"/>
  <c r="X279" i="9"/>
  <c r="T269" i="13" s="1"/>
  <c r="X284" i="9"/>
  <c r="T274" i="13" s="1"/>
  <c r="X291" i="9"/>
  <c r="T281" i="13" s="1"/>
  <c r="X300" i="9"/>
  <c r="T290" i="13" s="1"/>
  <c r="X256" i="9"/>
  <c r="T246" i="13" s="1"/>
  <c r="X258" i="9"/>
  <c r="T248" i="13" s="1"/>
  <c r="X260" i="9"/>
  <c r="T250" i="13" s="1"/>
  <c r="X285" i="9"/>
  <c r="T275" i="13" s="1"/>
  <c r="X301" i="9"/>
  <c r="T291" i="13" s="1"/>
  <c r="X306" i="9"/>
  <c r="T296" i="13" s="1"/>
  <c r="X324" i="9"/>
  <c r="T314" i="13" s="1"/>
  <c r="X326" i="9"/>
  <c r="T316" i="13" s="1"/>
  <c r="X328" i="9"/>
  <c r="T318" i="13" s="1"/>
  <c r="X339" i="9"/>
  <c r="T329" i="13" s="1"/>
  <c r="X348" i="9"/>
  <c r="T338" i="13" s="1"/>
  <c r="X350" i="9"/>
  <c r="T340" i="13" s="1"/>
  <c r="X359" i="9"/>
  <c r="T349" i="13" s="1"/>
  <c r="X361" i="9"/>
  <c r="T351" i="13" s="1"/>
  <c r="X363" i="9"/>
  <c r="T353" i="13" s="1"/>
  <c r="X365" i="9"/>
  <c r="T355" i="13" s="1"/>
  <c r="X367" i="9"/>
  <c r="T357" i="13" s="1"/>
  <c r="X232" i="9"/>
  <c r="T222" i="13" s="1"/>
  <c r="X296" i="9"/>
  <c r="T286" i="13" s="1"/>
  <c r="X313" i="9"/>
  <c r="T303" i="13" s="1"/>
  <c r="X315" i="9"/>
  <c r="T305" i="13" s="1"/>
  <c r="X317" i="9"/>
  <c r="T307" i="13" s="1"/>
  <c r="X330" i="9"/>
  <c r="T320" i="13" s="1"/>
  <c r="X332" i="9"/>
  <c r="T322" i="13" s="1"/>
  <c r="X352" i="9"/>
  <c r="T342" i="13" s="1"/>
  <c r="X354" i="9"/>
  <c r="T344" i="13" s="1"/>
  <c r="X304" i="9"/>
  <c r="T294" i="13" s="1"/>
  <c r="X311" i="9"/>
  <c r="T301" i="13" s="1"/>
  <c r="X319" i="9"/>
  <c r="T309" i="13" s="1"/>
  <c r="X334" i="9"/>
  <c r="T324" i="13" s="1"/>
  <c r="X341" i="9"/>
  <c r="T331" i="13" s="1"/>
  <c r="X356" i="9"/>
  <c r="T346" i="13" s="1"/>
  <c r="X369" i="9"/>
  <c r="T359" i="13" s="1"/>
  <c r="X380" i="9"/>
  <c r="T370" i="13" s="1"/>
  <c r="X293" i="9"/>
  <c r="T283" i="13" s="1"/>
  <c r="X309" i="9"/>
  <c r="T299" i="13" s="1"/>
  <c r="X321" i="9"/>
  <c r="T311" i="13" s="1"/>
  <c r="X323" i="9"/>
  <c r="T313" i="13" s="1"/>
  <c r="X336" i="9"/>
  <c r="T326" i="13" s="1"/>
  <c r="X343" i="9"/>
  <c r="T333" i="13" s="1"/>
  <c r="X345" i="9"/>
  <c r="T335" i="13" s="1"/>
  <c r="X347" i="9"/>
  <c r="T337" i="13" s="1"/>
  <c r="X358" i="9"/>
  <c r="T348" i="13" s="1"/>
  <c r="X371" i="9"/>
  <c r="T361" i="13" s="1"/>
  <c r="X373" i="9"/>
  <c r="T363" i="13" s="1"/>
  <c r="X280" i="9"/>
  <c r="T270" i="13" s="1"/>
  <c r="X294" i="9"/>
  <c r="T284" i="13" s="1"/>
  <c r="X297" i="9"/>
  <c r="T287" i="13" s="1"/>
  <c r="X302" i="9"/>
  <c r="T292" i="13" s="1"/>
  <c r="X307" i="9"/>
  <c r="T297" i="13" s="1"/>
  <c r="X325" i="9"/>
  <c r="T315" i="13" s="1"/>
  <c r="X327" i="9"/>
  <c r="T317" i="13" s="1"/>
  <c r="X329" i="9"/>
  <c r="T319" i="13" s="1"/>
  <c r="X338" i="9"/>
  <c r="T328" i="13" s="1"/>
  <c r="X349" i="9"/>
  <c r="T339" i="13" s="1"/>
  <c r="X360" i="9"/>
  <c r="T350" i="13" s="1"/>
  <c r="X289" i="9"/>
  <c r="T279" i="13" s="1"/>
  <c r="X305" i="9"/>
  <c r="T295" i="13" s="1"/>
  <c r="X312" i="9"/>
  <c r="T302" i="13" s="1"/>
  <c r="X314" i="9"/>
  <c r="T304" i="13" s="1"/>
  <c r="X316" i="9"/>
  <c r="T306" i="13" s="1"/>
  <c r="X318" i="9"/>
  <c r="T308" i="13" s="1"/>
  <c r="X331" i="9"/>
  <c r="T321" i="13" s="1"/>
  <c r="X340" i="9"/>
  <c r="T330" i="13" s="1"/>
  <c r="X351" i="9"/>
  <c r="T341" i="13" s="1"/>
  <c r="X353" i="9"/>
  <c r="T343" i="13" s="1"/>
  <c r="X355" i="9"/>
  <c r="T345" i="13" s="1"/>
  <c r="X368" i="9"/>
  <c r="T358" i="13" s="1"/>
  <c r="X269" i="9"/>
  <c r="T259" i="13" s="1"/>
  <c r="X271" i="9"/>
  <c r="T261" i="13" s="1"/>
  <c r="X273" i="9"/>
  <c r="T263" i="13" s="1"/>
  <c r="X282" i="9"/>
  <c r="T272" i="13" s="1"/>
  <c r="X310" i="9"/>
  <c r="T300" i="13" s="1"/>
  <c r="X320" i="9"/>
  <c r="T310" i="13" s="1"/>
  <c r="X333" i="9"/>
  <c r="T323" i="13" s="1"/>
  <c r="X335" i="9"/>
  <c r="T325" i="13" s="1"/>
  <c r="X342" i="9"/>
  <c r="T332" i="13" s="1"/>
  <c r="X381" i="9"/>
  <c r="T371" i="13" s="1"/>
  <c r="X394" i="9"/>
  <c r="T384" i="13" s="1"/>
  <c r="X403" i="9"/>
  <c r="T393" i="13" s="1"/>
  <c r="X405" i="9"/>
  <c r="T395" i="13" s="1"/>
  <c r="X407" i="9"/>
  <c r="T397" i="13" s="1"/>
  <c r="X298" i="9"/>
  <c r="T288" i="13" s="1"/>
  <c r="X303" i="9"/>
  <c r="T293" i="13" s="1"/>
  <c r="X308" i="9"/>
  <c r="T298" i="13" s="1"/>
  <c r="X322" i="9"/>
  <c r="T312" i="13" s="1"/>
  <c r="X337" i="9"/>
  <c r="T327" i="13" s="1"/>
  <c r="X344" i="9"/>
  <c r="T334" i="13" s="1"/>
  <c r="X346" i="9"/>
  <c r="T336" i="13" s="1"/>
  <c r="X357" i="9"/>
  <c r="T347" i="13" s="1"/>
  <c r="X370" i="9"/>
  <c r="T360" i="13" s="1"/>
  <c r="X372" i="9"/>
  <c r="T362" i="13" s="1"/>
  <c r="X374" i="9"/>
  <c r="T364" i="13" s="1"/>
  <c r="X409" i="9"/>
  <c r="T399" i="13" s="1"/>
  <c r="X416" i="9"/>
  <c r="T406" i="13" s="1"/>
  <c r="X393" i="9"/>
  <c r="T383" i="13" s="1"/>
  <c r="X398" i="9"/>
  <c r="T388" i="13" s="1"/>
  <c r="X406" i="9"/>
  <c r="T396" i="13" s="1"/>
  <c r="X426" i="9"/>
  <c r="T416" i="13" s="1"/>
  <c r="X438" i="9"/>
  <c r="T428" i="13" s="1"/>
  <c r="X456" i="9"/>
  <c r="T446" i="13" s="1"/>
  <c r="X465" i="9"/>
  <c r="T455" i="13" s="1"/>
  <c r="X377" i="9"/>
  <c r="T367" i="13" s="1"/>
  <c r="X383" i="9"/>
  <c r="T373" i="13" s="1"/>
  <c r="X388" i="9"/>
  <c r="T378" i="13" s="1"/>
  <c r="X414" i="9"/>
  <c r="T404" i="13" s="1"/>
  <c r="X419" i="9"/>
  <c r="T409" i="13" s="1"/>
  <c r="X424" i="9"/>
  <c r="T414" i="13" s="1"/>
  <c r="X445" i="9"/>
  <c r="T435" i="13" s="1"/>
  <c r="X458" i="9"/>
  <c r="T448" i="13" s="1"/>
  <c r="X460" i="9"/>
  <c r="T450" i="13" s="1"/>
  <c r="X467" i="9"/>
  <c r="T457" i="13" s="1"/>
  <c r="X362" i="9"/>
  <c r="T352" i="13" s="1"/>
  <c r="X364" i="9"/>
  <c r="T354" i="13" s="1"/>
  <c r="X366" i="9"/>
  <c r="T356" i="13" s="1"/>
  <c r="X391" i="9"/>
  <c r="T381" i="13" s="1"/>
  <c r="X396" i="9"/>
  <c r="T386" i="13" s="1"/>
  <c r="X412" i="9"/>
  <c r="T402" i="13" s="1"/>
  <c r="X417" i="9"/>
  <c r="T407" i="13" s="1"/>
  <c r="X422" i="9"/>
  <c r="T412" i="13" s="1"/>
  <c r="X440" i="9"/>
  <c r="T430" i="13" s="1"/>
  <c r="X447" i="9"/>
  <c r="T437" i="13" s="1"/>
  <c r="X462" i="9"/>
  <c r="T452" i="13" s="1"/>
  <c r="X378" i="9"/>
  <c r="T368" i="13" s="1"/>
  <c r="X386" i="9"/>
  <c r="T376" i="13" s="1"/>
  <c r="X389" i="9"/>
  <c r="T379" i="13" s="1"/>
  <c r="X401" i="9"/>
  <c r="T391" i="13" s="1"/>
  <c r="X404" i="9"/>
  <c r="T394" i="13" s="1"/>
  <c r="X420" i="9"/>
  <c r="T410" i="13" s="1"/>
  <c r="X429" i="9"/>
  <c r="T419" i="13" s="1"/>
  <c r="X431" i="9"/>
  <c r="T421" i="13" s="1"/>
  <c r="X433" i="9"/>
  <c r="T423" i="13" s="1"/>
  <c r="X435" i="9"/>
  <c r="T425" i="13" s="1"/>
  <c r="X442" i="9"/>
  <c r="T432" i="13" s="1"/>
  <c r="X375" i="9"/>
  <c r="T365" i="13" s="1"/>
  <c r="X399" i="9"/>
  <c r="T389" i="13" s="1"/>
  <c r="X410" i="9"/>
  <c r="T400" i="13" s="1"/>
  <c r="X413" i="9"/>
  <c r="T403" i="13" s="1"/>
  <c r="X415" i="9"/>
  <c r="T405" i="13" s="1"/>
  <c r="X427" i="9"/>
  <c r="T417" i="13" s="1"/>
  <c r="X437" i="9"/>
  <c r="T427" i="13" s="1"/>
  <c r="X444" i="9"/>
  <c r="T434" i="13" s="1"/>
  <c r="X457" i="9"/>
  <c r="T447" i="13" s="1"/>
  <c r="X464" i="9"/>
  <c r="T454" i="13" s="1"/>
  <c r="X466" i="9"/>
  <c r="T456" i="13" s="1"/>
  <c r="X382" i="9"/>
  <c r="T372" i="13" s="1"/>
  <c r="X376" i="9"/>
  <c r="T366" i="13" s="1"/>
  <c r="X392" i="9"/>
  <c r="T382" i="13" s="1"/>
  <c r="X397" i="9"/>
  <c r="T387" i="13" s="1"/>
  <c r="X411" i="9"/>
  <c r="T401" i="13" s="1"/>
  <c r="X423" i="9"/>
  <c r="T413" i="13" s="1"/>
  <c r="X430" i="9"/>
  <c r="T420" i="13" s="1"/>
  <c r="X446" i="9"/>
  <c r="T436" i="13" s="1"/>
  <c r="X448" i="9"/>
  <c r="T438" i="13" s="1"/>
  <c r="X463" i="9"/>
  <c r="T453" i="13" s="1"/>
  <c r="X472" i="9"/>
  <c r="T462" i="13" s="1"/>
  <c r="X474" i="9"/>
  <c r="T464" i="13" s="1"/>
  <c r="X483" i="9"/>
  <c r="T473" i="13" s="1"/>
  <c r="X485" i="9"/>
  <c r="T475" i="13" s="1"/>
  <c r="X494" i="9"/>
  <c r="T484" i="13" s="1"/>
  <c r="X379" i="9"/>
  <c r="T369" i="13" s="1"/>
  <c r="X385" i="9"/>
  <c r="T375" i="13" s="1"/>
  <c r="X390" i="9"/>
  <c r="T380" i="13" s="1"/>
  <c r="X395" i="9"/>
  <c r="T385" i="13" s="1"/>
  <c r="X400" i="9"/>
  <c r="T390" i="13" s="1"/>
  <c r="X421" i="9"/>
  <c r="T411" i="13" s="1"/>
  <c r="X428" i="9"/>
  <c r="T418" i="13" s="1"/>
  <c r="X432" i="9"/>
  <c r="T422" i="13" s="1"/>
  <c r="X434" i="9"/>
  <c r="T424" i="13" s="1"/>
  <c r="X436" i="9"/>
  <c r="T426" i="13" s="1"/>
  <c r="X441" i="9"/>
  <c r="T431" i="13" s="1"/>
  <c r="X443" i="9"/>
  <c r="T433" i="13" s="1"/>
  <c r="X450" i="9"/>
  <c r="T440" i="13" s="1"/>
  <c r="X452" i="9"/>
  <c r="T442" i="13" s="1"/>
  <c r="X454" i="9"/>
  <c r="T444" i="13" s="1"/>
  <c r="X476" i="9"/>
  <c r="T466" i="13" s="1"/>
  <c r="X408" i="9"/>
  <c r="T398" i="13" s="1"/>
  <c r="X425" i="9"/>
  <c r="T415" i="13" s="1"/>
  <c r="X451" i="9"/>
  <c r="T441" i="13" s="1"/>
  <c r="X514" i="9"/>
  <c r="T504" i="13" s="1"/>
  <c r="X516" i="9"/>
  <c r="T506" i="13" s="1"/>
  <c r="X530" i="9"/>
  <c r="T520" i="13" s="1"/>
  <c r="X453" i="9"/>
  <c r="T443" i="13" s="1"/>
  <c r="X468" i="9"/>
  <c r="T458" i="13" s="1"/>
  <c r="X492" i="9"/>
  <c r="T482" i="13" s="1"/>
  <c r="X496" i="9"/>
  <c r="T486" i="13" s="1"/>
  <c r="X498" i="9"/>
  <c r="T488" i="13" s="1"/>
  <c r="X503" i="9"/>
  <c r="T493" i="13" s="1"/>
  <c r="X505" i="9"/>
  <c r="T495" i="13" s="1"/>
  <c r="X507" i="9"/>
  <c r="T497" i="13" s="1"/>
  <c r="X509" i="9"/>
  <c r="T499" i="13" s="1"/>
  <c r="X518" i="9"/>
  <c r="T508" i="13" s="1"/>
  <c r="X527" i="9"/>
  <c r="T517" i="13" s="1"/>
  <c r="X538" i="9"/>
  <c r="T528" i="13" s="1"/>
  <c r="X539" i="9"/>
  <c r="T529" i="13" s="1"/>
  <c r="X541" i="9"/>
  <c r="T531" i="13" s="1"/>
  <c r="X549" i="9"/>
  <c r="T539" i="13" s="1"/>
  <c r="X439" i="9"/>
  <c r="T429" i="13" s="1"/>
  <c r="X455" i="9"/>
  <c r="T445" i="13" s="1"/>
  <c r="X469" i="9"/>
  <c r="T459" i="13" s="1"/>
  <c r="X473" i="9"/>
  <c r="T463" i="13" s="1"/>
  <c r="X479" i="9"/>
  <c r="T469" i="13" s="1"/>
  <c r="X481" i="9"/>
  <c r="T471" i="13" s="1"/>
  <c r="X490" i="9"/>
  <c r="T480" i="13" s="1"/>
  <c r="X521" i="9"/>
  <c r="T511" i="13" s="1"/>
  <c r="X524" i="9"/>
  <c r="T514" i="13" s="1"/>
  <c r="X532" i="9"/>
  <c r="T522" i="13" s="1"/>
  <c r="X535" i="9"/>
  <c r="T525" i="13" s="1"/>
  <c r="X387" i="9"/>
  <c r="T377" i="13" s="1"/>
  <c r="X402" i="9"/>
  <c r="T392" i="13" s="1"/>
  <c r="X418" i="9"/>
  <c r="T408" i="13" s="1"/>
  <c r="X477" i="9"/>
  <c r="T467" i="13" s="1"/>
  <c r="X486" i="9"/>
  <c r="T476" i="13" s="1"/>
  <c r="X488" i="9"/>
  <c r="T478" i="13" s="1"/>
  <c r="X500" i="9"/>
  <c r="T490" i="13" s="1"/>
  <c r="X502" i="9"/>
  <c r="T492" i="13" s="1"/>
  <c r="X511" i="9"/>
  <c r="T501" i="13" s="1"/>
  <c r="X559" i="9"/>
  <c r="T549" i="13" s="1"/>
  <c r="X384" i="9"/>
  <c r="T374" i="13" s="1"/>
  <c r="X484" i="9"/>
  <c r="T474" i="13" s="1"/>
  <c r="X495" i="9"/>
  <c r="T485" i="13" s="1"/>
  <c r="X513" i="9"/>
  <c r="T503" i="13" s="1"/>
  <c r="X515" i="9"/>
  <c r="T505" i="13" s="1"/>
  <c r="X517" i="9"/>
  <c r="T507" i="13" s="1"/>
  <c r="X520" i="9"/>
  <c r="T510" i="13" s="1"/>
  <c r="X523" i="9"/>
  <c r="T513" i="13" s="1"/>
  <c r="X529" i="9"/>
  <c r="T519" i="13" s="1"/>
  <c r="X534" i="9"/>
  <c r="T524" i="13" s="1"/>
  <c r="X543" i="9"/>
  <c r="T533" i="13" s="1"/>
  <c r="X545" i="9"/>
  <c r="T535" i="13" s="1"/>
  <c r="X459" i="9"/>
  <c r="T449" i="13" s="1"/>
  <c r="X470" i="9"/>
  <c r="T460" i="13" s="1"/>
  <c r="X482" i="9"/>
  <c r="T472" i="13" s="1"/>
  <c r="X491" i="9"/>
  <c r="T481" i="13" s="1"/>
  <c r="X493" i="9"/>
  <c r="T483" i="13" s="1"/>
  <c r="X497" i="9"/>
  <c r="T487" i="13" s="1"/>
  <c r="X504" i="9"/>
  <c r="T494" i="13" s="1"/>
  <c r="X506" i="9"/>
  <c r="T496" i="13" s="1"/>
  <c r="X508" i="9"/>
  <c r="T498" i="13" s="1"/>
  <c r="X526" i="9"/>
  <c r="T516" i="13" s="1"/>
  <c r="X531" i="9"/>
  <c r="T521" i="13" s="1"/>
  <c r="X537" i="9"/>
  <c r="T527" i="13" s="1"/>
  <c r="X461" i="9"/>
  <c r="T451" i="13" s="1"/>
  <c r="X471" i="9"/>
  <c r="T461" i="13" s="1"/>
  <c r="X478" i="9"/>
  <c r="T468" i="13" s="1"/>
  <c r="X480" i="9"/>
  <c r="T470" i="13" s="1"/>
  <c r="X489" i="9"/>
  <c r="T479" i="13" s="1"/>
  <c r="X499" i="9"/>
  <c r="T489" i="13" s="1"/>
  <c r="X510" i="9"/>
  <c r="T500" i="13" s="1"/>
  <c r="X519" i="9"/>
  <c r="T509" i="13" s="1"/>
  <c r="X522" i="9"/>
  <c r="T512" i="13" s="1"/>
  <c r="X449" i="9"/>
  <c r="T439" i="13" s="1"/>
  <c r="X475" i="9"/>
  <c r="T465" i="13" s="1"/>
  <c r="X487" i="9"/>
  <c r="T477" i="13" s="1"/>
  <c r="X501" i="9"/>
  <c r="T491" i="13" s="1"/>
  <c r="X512" i="9"/>
  <c r="T502" i="13" s="1"/>
  <c r="X525" i="9"/>
  <c r="T515" i="13" s="1"/>
  <c r="X528" i="9"/>
  <c r="T518" i="13" s="1"/>
  <c r="X533" i="9"/>
  <c r="T523" i="13" s="1"/>
  <c r="X536" i="9"/>
  <c r="T526" i="13" s="1"/>
  <c r="X552" i="9"/>
  <c r="T542" i="13" s="1"/>
  <c r="X555" i="9"/>
  <c r="T545" i="13" s="1"/>
  <c r="X558" i="9"/>
  <c r="T548" i="13" s="1"/>
  <c r="X560" i="9"/>
  <c r="T550" i="13" s="1"/>
  <c r="X568" i="9"/>
  <c r="T558" i="13" s="1"/>
  <c r="X571" i="9"/>
  <c r="T561" i="13" s="1"/>
  <c r="X554" i="9"/>
  <c r="T544" i="13" s="1"/>
  <c r="X583" i="9"/>
  <c r="T573" i="13" s="1"/>
  <c r="X586" i="9"/>
  <c r="T576" i="13" s="1"/>
  <c r="X589" i="9"/>
  <c r="T579" i="13" s="1"/>
  <c r="X596" i="9"/>
  <c r="T586" i="13" s="1"/>
  <c r="X557" i="9"/>
  <c r="T547" i="13" s="1"/>
  <c r="X576" i="9"/>
  <c r="T566" i="13" s="1"/>
  <c r="X578" i="9"/>
  <c r="T568" i="13" s="1"/>
  <c r="X592" i="9"/>
  <c r="T582" i="13" s="1"/>
  <c r="X599" i="9"/>
  <c r="T589" i="13" s="1"/>
  <c r="X602" i="9"/>
  <c r="T592" i="13" s="1"/>
  <c r="X544" i="9"/>
  <c r="T534" i="13" s="1"/>
  <c r="X547" i="9"/>
  <c r="T537" i="13" s="1"/>
  <c r="X550" i="9"/>
  <c r="T540" i="13" s="1"/>
  <c r="X564" i="9"/>
  <c r="T554" i="13" s="1"/>
  <c r="X566" i="9"/>
  <c r="T556" i="13" s="1"/>
  <c r="X580" i="9"/>
  <c r="T570" i="13" s="1"/>
  <c r="X585" i="9"/>
  <c r="T575" i="13" s="1"/>
  <c r="X595" i="9"/>
  <c r="T585" i="13" s="1"/>
  <c r="X607" i="9"/>
  <c r="T597" i="13" s="1"/>
  <c r="X616" i="9"/>
  <c r="T606" i="13" s="1"/>
  <c r="X540" i="9"/>
  <c r="T530" i="13" s="1"/>
  <c r="X562" i="9"/>
  <c r="T552" i="13" s="1"/>
  <c r="X569" i="9"/>
  <c r="T559" i="13" s="1"/>
  <c r="X573" i="9"/>
  <c r="T563" i="13" s="1"/>
  <c r="X582" i="9"/>
  <c r="T572" i="13" s="1"/>
  <c r="X588" i="9"/>
  <c r="T578" i="13" s="1"/>
  <c r="X591" i="9"/>
  <c r="T581" i="13" s="1"/>
  <c r="X598" i="9"/>
  <c r="T588" i="13" s="1"/>
  <c r="X553" i="9"/>
  <c r="T543" i="13" s="1"/>
  <c r="X575" i="9"/>
  <c r="T565" i="13" s="1"/>
  <c r="X584" i="9"/>
  <c r="T574" i="13" s="1"/>
  <c r="X601" i="9"/>
  <c r="T591" i="13" s="1"/>
  <c r="X609" i="9"/>
  <c r="T599" i="13" s="1"/>
  <c r="X612" i="9"/>
  <c r="T602" i="13" s="1"/>
  <c r="X615" i="9"/>
  <c r="T605" i="13" s="1"/>
  <c r="X546" i="9"/>
  <c r="T536" i="13" s="1"/>
  <c r="X548" i="9"/>
  <c r="T538" i="13" s="1"/>
  <c r="X551" i="9"/>
  <c r="T541" i="13" s="1"/>
  <c r="X565" i="9"/>
  <c r="T555" i="13" s="1"/>
  <c r="X567" i="9"/>
  <c r="T557" i="13" s="1"/>
  <c r="X577" i="9"/>
  <c r="T567" i="13" s="1"/>
  <c r="X590" i="9"/>
  <c r="T580" i="13" s="1"/>
  <c r="X594" i="9"/>
  <c r="T584" i="13" s="1"/>
  <c r="X597" i="9"/>
  <c r="T587" i="13" s="1"/>
  <c r="X604" i="9"/>
  <c r="T594" i="13" s="1"/>
  <c r="X542" i="9"/>
  <c r="T532" i="13" s="1"/>
  <c r="X556" i="9"/>
  <c r="T546" i="13" s="1"/>
  <c r="X561" i="9"/>
  <c r="T551" i="13" s="1"/>
  <c r="X579" i="9"/>
  <c r="T569" i="13" s="1"/>
  <c r="X581" i="9"/>
  <c r="T571" i="13" s="1"/>
  <c r="X587" i="9"/>
  <c r="T577" i="13" s="1"/>
  <c r="X606" i="9"/>
  <c r="T596" i="13" s="1"/>
  <c r="X563" i="9"/>
  <c r="T553" i="13" s="1"/>
  <c r="X570" i="9"/>
  <c r="T560" i="13" s="1"/>
  <c r="X572" i="9"/>
  <c r="T562" i="13" s="1"/>
  <c r="X574" i="9"/>
  <c r="T564" i="13" s="1"/>
  <c r="X593" i="9"/>
  <c r="T583" i="13" s="1"/>
  <c r="X600" i="9"/>
  <c r="T590" i="13" s="1"/>
  <c r="X603" i="9"/>
  <c r="T593" i="13" s="1"/>
  <c r="X608" i="9"/>
  <c r="T598" i="13" s="1"/>
  <c r="X611" i="9"/>
  <c r="T601" i="13" s="1"/>
  <c r="X614" i="9"/>
  <c r="T604" i="13" s="1"/>
  <c r="X605" i="9"/>
  <c r="T595" i="13" s="1"/>
  <c r="X610" i="9"/>
  <c r="T600" i="13" s="1"/>
  <c r="X613" i="9"/>
  <c r="T603" i="13" s="1"/>
  <c r="V19" i="9"/>
  <c r="V23" i="9"/>
  <c r="V30" i="9"/>
  <c r="V37" i="9"/>
  <c r="V47" i="9"/>
  <c r="V55" i="9"/>
  <c r="V61" i="9"/>
  <c r="V64" i="9"/>
  <c r="V88" i="9"/>
  <c r="V101" i="9"/>
  <c r="V105" i="9"/>
  <c r="V108" i="9"/>
  <c r="V115" i="9"/>
  <c r="V116" i="9"/>
  <c r="V120" i="9"/>
  <c r="V123" i="9"/>
  <c r="V128" i="9"/>
  <c r="V157" i="9"/>
  <c r="V165" i="9"/>
  <c r="V168" i="9"/>
  <c r="V172" i="9"/>
  <c r="V180" i="9"/>
  <c r="V191" i="9"/>
  <c r="V195" i="9"/>
  <c r="V204" i="9"/>
  <c r="V212" i="9"/>
  <c r="V221" i="9"/>
  <c r="V235" i="9"/>
  <c r="V243" i="9"/>
  <c r="V247" i="9"/>
  <c r="V268" i="9"/>
  <c r="V271" i="9"/>
  <c r="V278" i="9"/>
  <c r="V284" i="9"/>
  <c r="V302" i="9"/>
  <c r="V307" i="9"/>
  <c r="V315" i="9"/>
  <c r="V326" i="9"/>
  <c r="V337" i="9"/>
  <c r="V338" i="9"/>
  <c r="V346" i="9"/>
  <c r="V356" i="9"/>
  <c r="V362" i="9"/>
  <c r="V370" i="9"/>
  <c r="V385" i="9"/>
  <c r="V403" i="9"/>
  <c r="V418" i="9"/>
  <c r="V421" i="9"/>
  <c r="V428" i="9"/>
  <c r="V431" i="9"/>
  <c r="V435" i="9"/>
  <c r="V438" i="9"/>
  <c r="V461" i="9"/>
  <c r="V471" i="9"/>
  <c r="V474" i="9"/>
  <c r="V482" i="9"/>
  <c r="V489" i="9"/>
  <c r="V493" i="9"/>
  <c r="V497" i="9"/>
  <c r="V514" i="9"/>
  <c r="V519" i="9"/>
  <c r="V524" i="9"/>
  <c r="V525" i="9"/>
  <c r="V529" i="9"/>
  <c r="V530" i="9"/>
  <c r="V535" i="9"/>
  <c r="V542" i="9"/>
  <c r="V566" i="9"/>
  <c r="V573" i="9"/>
  <c r="V581" i="9"/>
  <c r="V587" i="9"/>
  <c r="V588" i="9"/>
  <c r="V595" i="9"/>
  <c r="V596" i="9"/>
  <c r="V22" i="9"/>
  <c r="V36" i="9"/>
  <c r="V40" i="9"/>
  <c r="V46" i="9"/>
  <c r="V51" i="9"/>
  <c r="V54" i="9"/>
  <c r="V58" i="9"/>
  <c r="V68" i="9"/>
  <c r="V71" i="9"/>
  <c r="V77" i="9"/>
  <c r="V84" i="9"/>
  <c r="V92" i="9"/>
  <c r="V96" i="9"/>
  <c r="V100" i="9"/>
  <c r="V112" i="9"/>
  <c r="V131" i="9"/>
  <c r="V135" i="9"/>
  <c r="V141" i="9"/>
  <c r="V144" i="9"/>
  <c r="V171" i="9"/>
  <c r="V175" i="9"/>
  <c r="V179" i="9"/>
  <c r="V188" i="9"/>
  <c r="V199" i="9"/>
  <c r="V220" i="9"/>
  <c r="V224" i="9"/>
  <c r="V242" i="9"/>
  <c r="V250" i="9"/>
  <c r="V257" i="9"/>
  <c r="V260" i="9"/>
  <c r="V274" i="9"/>
  <c r="V277" i="9"/>
  <c r="V287" i="9"/>
  <c r="V297" i="9"/>
  <c r="V306" i="9"/>
  <c r="V321" i="9"/>
  <c r="V327" i="9"/>
  <c r="V336" i="9"/>
  <c r="V342" i="9"/>
  <c r="V359" i="9"/>
  <c r="V369" i="9"/>
  <c r="V374" i="9"/>
  <c r="V377" i="9"/>
  <c r="V388" i="9"/>
  <c r="V396" i="9"/>
  <c r="V399" i="9"/>
  <c r="V402" i="9"/>
  <c r="V407" i="9"/>
  <c r="V411" i="9"/>
  <c r="V417" i="9"/>
  <c r="V425" i="9"/>
  <c r="V446" i="9"/>
  <c r="V451" i="9"/>
  <c r="V454" i="9"/>
  <c r="V457" i="9"/>
  <c r="V465" i="9"/>
  <c r="V477" i="9"/>
  <c r="V481" i="9"/>
  <c r="V485" i="9"/>
  <c r="V492" i="9"/>
  <c r="V505" i="9"/>
  <c r="V508" i="9"/>
  <c r="V550" i="9"/>
  <c r="V567" i="9"/>
  <c r="V574" i="9"/>
  <c r="V582" i="9"/>
  <c r="V589" i="9"/>
  <c r="V597" i="9"/>
  <c r="V603" i="9"/>
  <c r="V604" i="9"/>
  <c r="V611" i="9"/>
  <c r="V612" i="9"/>
  <c r="V26" i="9"/>
  <c r="V29" i="9"/>
  <c r="V67" i="9"/>
  <c r="V74" i="9"/>
  <c r="V80" i="9"/>
  <c r="V87" i="9"/>
  <c r="V104" i="9"/>
  <c r="V107" i="9"/>
  <c r="V122" i="9"/>
  <c r="V127" i="9"/>
  <c r="V140" i="9"/>
  <c r="V148" i="9"/>
  <c r="V152" i="9"/>
  <c r="V156" i="9"/>
  <c r="V160" i="9"/>
  <c r="V174" i="9"/>
  <c r="V183" i="9"/>
  <c r="V187" i="9"/>
  <c r="V194" i="9"/>
  <c r="V203" i="9"/>
  <c r="V208" i="9"/>
  <c r="V215" i="9"/>
  <c r="V228" i="9"/>
  <c r="V231" i="9"/>
  <c r="V234" i="9"/>
  <c r="V238" i="9"/>
  <c r="V241" i="9"/>
  <c r="V246" i="9"/>
  <c r="V253" i="9"/>
  <c r="V267" i="9"/>
  <c r="V291" i="9"/>
  <c r="V301" i="9"/>
  <c r="V305" i="9"/>
  <c r="V310" i="9"/>
  <c r="V317" i="9"/>
  <c r="V325" i="9"/>
  <c r="V330" i="9"/>
  <c r="V334" i="9"/>
  <c r="V335" i="9"/>
  <c r="V345" i="9"/>
  <c r="V349" i="9"/>
  <c r="V352" i="9"/>
  <c r="V355" i="9"/>
  <c r="V364" i="9"/>
  <c r="V368" i="9"/>
  <c r="V380" i="9"/>
  <c r="V391" i="9"/>
  <c r="V395" i="9"/>
  <c r="V406" i="9"/>
  <c r="V420" i="9"/>
  <c r="V430" i="9"/>
  <c r="V441" i="9"/>
  <c r="V445" i="9"/>
  <c r="V496" i="9"/>
  <c r="V500" i="9"/>
  <c r="V513" i="9"/>
  <c r="V520" i="9"/>
  <c r="V526" i="9"/>
  <c r="V536" i="9"/>
  <c r="V543" i="9"/>
  <c r="V551" i="9"/>
  <c r="V568" i="9"/>
  <c r="V575" i="9"/>
  <c r="V583" i="9"/>
  <c r="V590" i="9"/>
  <c r="V598" i="9"/>
  <c r="V605" i="9"/>
  <c r="V613" i="9"/>
  <c r="V18" i="9"/>
  <c r="V21" i="9"/>
  <c r="V35" i="9"/>
  <c r="V44" i="9"/>
  <c r="V45" i="9"/>
  <c r="V50" i="9"/>
  <c r="V53" i="9"/>
  <c r="V57" i="9"/>
  <c r="V60" i="9"/>
  <c r="V63" i="9"/>
  <c r="V66" i="9"/>
  <c r="V83" i="9"/>
  <c r="V91" i="9"/>
  <c r="V98" i="9"/>
  <c r="V99" i="9"/>
  <c r="V111" i="9"/>
  <c r="V114" i="9"/>
  <c r="V119" i="9"/>
  <c r="V130" i="9"/>
  <c r="V134" i="9"/>
  <c r="V139" i="9"/>
  <c r="V155" i="9"/>
  <c r="V164" i="9"/>
  <c r="V167" i="9"/>
  <c r="V178" i="9"/>
  <c r="V182" i="9"/>
  <c r="V190" i="9"/>
  <c r="V193" i="9"/>
  <c r="V211" i="9"/>
  <c r="V219" i="9"/>
  <c r="V227" i="9"/>
  <c r="V259" i="9"/>
  <c r="V270" i="9"/>
  <c r="V283" i="9"/>
  <c r="V290" i="9"/>
  <c r="V296" i="9"/>
  <c r="V300" i="9"/>
  <c r="V314" i="9"/>
  <c r="V320" i="9"/>
  <c r="V324" i="9"/>
  <c r="V358" i="9"/>
  <c r="V361" i="9"/>
  <c r="V367" i="9"/>
  <c r="V384" i="9"/>
  <c r="V390" i="9"/>
  <c r="V394" i="9"/>
  <c r="V416" i="9"/>
  <c r="V424" i="9"/>
  <c r="V427" i="9"/>
  <c r="V434" i="9"/>
  <c r="V437" i="9"/>
  <c r="V444" i="9"/>
  <c r="V450" i="9"/>
  <c r="V460" i="9"/>
  <c r="V470" i="9"/>
  <c r="V473" i="9"/>
  <c r="V488" i="9"/>
  <c r="V491" i="9"/>
  <c r="V504" i="9"/>
  <c r="V512" i="9"/>
  <c r="V531" i="9"/>
  <c r="V537" i="9"/>
  <c r="V538" i="9"/>
  <c r="V544" i="9"/>
  <c r="V545" i="9"/>
  <c r="V546" i="9"/>
  <c r="V552" i="9"/>
  <c r="V576" i="9"/>
  <c r="V584" i="9"/>
  <c r="V591" i="9"/>
  <c r="V599" i="9"/>
  <c r="V606" i="9"/>
  <c r="V614" i="9"/>
  <c r="V25" i="9"/>
  <c r="V34" i="9"/>
  <c r="V39" i="9"/>
  <c r="V70" i="9"/>
  <c r="V76" i="9"/>
  <c r="V79" i="9"/>
  <c r="V82" i="9"/>
  <c r="V86" i="9"/>
  <c r="V90" i="9"/>
  <c r="V95" i="9"/>
  <c r="V103" i="9"/>
  <c r="V126" i="9"/>
  <c r="V138" i="9"/>
  <c r="V143" i="9"/>
  <c r="V147" i="9"/>
  <c r="V151" i="9"/>
  <c r="V163" i="9"/>
  <c r="V170" i="9"/>
  <c r="V177" i="9"/>
  <c r="V185" i="9"/>
  <c r="V186" i="9"/>
  <c r="V198" i="9"/>
  <c r="V207" i="9"/>
  <c r="V210" i="9"/>
  <c r="V223" i="9"/>
  <c r="V233" i="9"/>
  <c r="V237" i="9"/>
  <c r="V240" i="9"/>
  <c r="V249" i="9"/>
  <c r="V252" i="9"/>
  <c r="V255" i="9"/>
  <c r="V256" i="9"/>
  <c r="V266" i="9"/>
  <c r="V273" i="9"/>
  <c r="V276" i="9"/>
  <c r="V282" i="9"/>
  <c r="V286" i="9"/>
  <c r="V289" i="9"/>
  <c r="V295" i="9"/>
  <c r="V304" i="9"/>
  <c r="V309" i="9"/>
  <c r="V313" i="9"/>
  <c r="V323" i="9"/>
  <c r="V329" i="9"/>
  <c r="V341" i="9"/>
  <c r="V344" i="9"/>
  <c r="V354" i="9"/>
  <c r="V373" i="9"/>
  <c r="V376" i="9"/>
  <c r="V379" i="9"/>
  <c r="V387" i="9"/>
  <c r="V398" i="9"/>
  <c r="V401" i="9"/>
  <c r="V405" i="9"/>
  <c r="V410" i="9"/>
  <c r="V414" i="9"/>
  <c r="V415" i="9"/>
  <c r="V440" i="9"/>
  <c r="V443" i="9"/>
  <c r="V453" i="9"/>
  <c r="V456" i="9"/>
  <c r="V463" i="9"/>
  <c r="V464" i="9"/>
  <c r="V476" i="9"/>
  <c r="V480" i="9"/>
  <c r="V484" i="9"/>
  <c r="V495" i="9"/>
  <c r="V499" i="9"/>
  <c r="V507" i="9"/>
  <c r="V516" i="9"/>
  <c r="V517" i="9"/>
  <c r="V521" i="9"/>
  <c r="V522" i="9"/>
  <c r="V527" i="9"/>
  <c r="V532" i="9"/>
  <c r="V533" i="9"/>
  <c r="V553" i="9"/>
  <c r="V569" i="9"/>
  <c r="V570" i="9"/>
  <c r="V592" i="9"/>
  <c r="V600" i="9"/>
  <c r="V607" i="9"/>
  <c r="V615" i="9"/>
  <c r="V20" i="9"/>
  <c r="V28" i="9"/>
  <c r="V33" i="9"/>
  <c r="V43" i="9"/>
  <c r="V49" i="9"/>
  <c r="V65" i="9"/>
  <c r="V73" i="9"/>
  <c r="V106" i="9"/>
  <c r="V109" i="9"/>
  <c r="V110" i="9"/>
  <c r="V118" i="9"/>
  <c r="V121" i="9"/>
  <c r="V133" i="9"/>
  <c r="V137" i="9"/>
  <c r="V146" i="9"/>
  <c r="V150" i="9"/>
  <c r="V154" i="9"/>
  <c r="V159" i="9"/>
  <c r="V173" i="9"/>
  <c r="V192" i="9"/>
  <c r="V197" i="9"/>
  <c r="V202" i="9"/>
  <c r="V206" i="9"/>
  <c r="V214" i="9"/>
  <c r="V218" i="9"/>
  <c r="V226" i="9"/>
  <c r="V230" i="9"/>
  <c r="V245" i="9"/>
  <c r="V264" i="9"/>
  <c r="V265" i="9"/>
  <c r="V281" i="9"/>
  <c r="V294" i="9"/>
  <c r="V299" i="9"/>
  <c r="V303" i="9"/>
  <c r="V308" i="9"/>
  <c r="V316" i="9"/>
  <c r="V332" i="9"/>
  <c r="V333" i="9"/>
  <c r="V340" i="9"/>
  <c r="V348" i="9"/>
  <c r="V351" i="9"/>
  <c r="V363" i="9"/>
  <c r="V366" i="9"/>
  <c r="V382" i="9"/>
  <c r="V383" i="9"/>
  <c r="V393" i="9"/>
  <c r="V413" i="9"/>
  <c r="V419" i="9"/>
  <c r="V423" i="9"/>
  <c r="V429" i="9"/>
  <c r="V433" i="9"/>
  <c r="V436" i="9"/>
  <c r="V449" i="9"/>
  <c r="V459" i="9"/>
  <c r="V468" i="9"/>
  <c r="V469" i="9"/>
  <c r="V479" i="9"/>
  <c r="V487" i="9"/>
  <c r="V490" i="9"/>
  <c r="V498" i="9"/>
  <c r="V503" i="9"/>
  <c r="V511" i="9"/>
  <c r="V539" i="9"/>
  <c r="V554" i="9"/>
  <c r="V555" i="9"/>
  <c r="V556" i="9"/>
  <c r="V557" i="9"/>
  <c r="V577" i="9"/>
  <c r="V578" i="9"/>
  <c r="V608" i="9"/>
  <c r="V616" i="9"/>
  <c r="V32" i="9"/>
  <c r="V38" i="9"/>
  <c r="V41" i="9"/>
  <c r="V42" i="9"/>
  <c r="V52" i="9"/>
  <c r="V56" i="9"/>
  <c r="V59" i="9"/>
  <c r="V62" i="9"/>
  <c r="V69" i="9"/>
  <c r="V89" i="9"/>
  <c r="V94" i="9"/>
  <c r="V97" i="9"/>
  <c r="V102" i="9"/>
  <c r="V113" i="9"/>
  <c r="V117" i="9"/>
  <c r="V125" i="9"/>
  <c r="V129" i="9"/>
  <c r="V136" i="9"/>
  <c r="V145" i="9"/>
  <c r="V162" i="9"/>
  <c r="V166" i="9"/>
  <c r="V169" i="9"/>
  <c r="V181" i="9"/>
  <c r="V189" i="9"/>
  <c r="V201" i="9"/>
  <c r="V217" i="9"/>
  <c r="V222" i="9"/>
  <c r="V236" i="9"/>
  <c r="V248" i="9"/>
  <c r="V251" i="9"/>
  <c r="V258" i="9"/>
  <c r="V263" i="9"/>
  <c r="V269" i="9"/>
  <c r="V280" i="9"/>
  <c r="V285" i="9"/>
  <c r="V288" i="9"/>
  <c r="V293" i="9"/>
  <c r="V298" i="9"/>
  <c r="V312" i="9"/>
  <c r="V319" i="9"/>
  <c r="V322" i="9"/>
  <c r="V339" i="9"/>
  <c r="V347" i="9"/>
  <c r="V357" i="9"/>
  <c r="V360" i="9"/>
  <c r="V372" i="9"/>
  <c r="V378" i="9"/>
  <c r="V386" i="9"/>
  <c r="V389" i="9"/>
  <c r="V404" i="9"/>
  <c r="V409" i="9"/>
  <c r="V426" i="9"/>
  <c r="V432" i="9"/>
  <c r="V439" i="9"/>
  <c r="V448" i="9"/>
  <c r="V455" i="9"/>
  <c r="V467" i="9"/>
  <c r="V472" i="9"/>
  <c r="V475" i="9"/>
  <c r="V478" i="9"/>
  <c r="V483" i="9"/>
  <c r="V494" i="9"/>
  <c r="V502" i="9"/>
  <c r="V509" i="9"/>
  <c r="V510" i="9"/>
  <c r="V515" i="9"/>
  <c r="V518" i="9"/>
  <c r="V528" i="9"/>
  <c r="V534" i="9"/>
  <c r="V540" i="9"/>
  <c r="V541" i="9"/>
  <c r="V547" i="9"/>
  <c r="V548" i="9"/>
  <c r="V561" i="9"/>
  <c r="V562" i="9"/>
  <c r="V585" i="9"/>
  <c r="V586" i="9"/>
  <c r="V593" i="9"/>
  <c r="V594" i="9"/>
  <c r="V132" i="9"/>
  <c r="V161" i="9"/>
  <c r="V196" i="9"/>
  <c r="V275" i="9"/>
  <c r="V328" i="9"/>
  <c r="V365" i="9"/>
  <c r="V375" i="9"/>
  <c r="V422" i="9"/>
  <c r="V458" i="9"/>
  <c r="V24" i="9"/>
  <c r="V78" i="9"/>
  <c r="V149" i="9"/>
  <c r="V205" i="9"/>
  <c r="V216" i="9"/>
  <c r="V225" i="9"/>
  <c r="V254" i="9"/>
  <c r="V292" i="9"/>
  <c r="V318" i="9"/>
  <c r="V392" i="9"/>
  <c r="V412" i="9"/>
  <c r="V447" i="9"/>
  <c r="V501" i="9"/>
  <c r="V158" i="9"/>
  <c r="V176" i="9"/>
  <c r="V244" i="9"/>
  <c r="V272" i="9"/>
  <c r="V466" i="9"/>
  <c r="V563" i="9"/>
  <c r="V564" i="9"/>
  <c r="V565" i="9"/>
  <c r="V75" i="9"/>
  <c r="V184" i="9"/>
  <c r="V213" i="9"/>
  <c r="V261" i="9"/>
  <c r="V262" i="9"/>
  <c r="V343" i="9"/>
  <c r="V353" i="9"/>
  <c r="V371" i="9"/>
  <c r="V381" i="9"/>
  <c r="V400" i="9"/>
  <c r="V601" i="9"/>
  <c r="V602" i="9"/>
  <c r="V31" i="9"/>
  <c r="V48" i="9"/>
  <c r="V85" i="9"/>
  <c r="V232" i="9"/>
  <c r="V408" i="9"/>
  <c r="V549" i="9"/>
  <c r="V558" i="9"/>
  <c r="V559" i="9"/>
  <c r="V560" i="9"/>
  <c r="V72" i="9"/>
  <c r="V93" i="9"/>
  <c r="V200" i="9"/>
  <c r="V279" i="9"/>
  <c r="V350" i="9"/>
  <c r="V397" i="9"/>
  <c r="V442" i="9"/>
  <c r="V452" i="9"/>
  <c r="V462" i="9"/>
  <c r="V506" i="9"/>
  <c r="V523" i="9"/>
  <c r="V571" i="9"/>
  <c r="V572" i="9"/>
  <c r="V609" i="9"/>
  <c r="V610" i="9"/>
  <c r="V153" i="9"/>
  <c r="V209" i="9"/>
  <c r="V229" i="9"/>
  <c r="V239" i="9"/>
  <c r="V331" i="9"/>
  <c r="V486" i="9"/>
  <c r="V81" i="9"/>
  <c r="V579" i="9"/>
  <c r="V580" i="9"/>
  <c r="V27" i="9"/>
  <c r="V142" i="9"/>
  <c r="V311" i="9"/>
  <c r="V124" i="9"/>
  <c r="E25" i="8"/>
  <c r="P6" i="13"/>
  <c r="T6" i="13"/>
  <c r="X17" i="9"/>
  <c r="T7" i="13" s="1"/>
  <c r="Q6" i="13"/>
  <c r="V17" i="9"/>
  <c r="R7" i="13" s="1"/>
  <c r="R6" i="13"/>
  <c r="W17" i="9"/>
  <c r="S7" i="13" s="1"/>
  <c r="S6" i="13"/>
  <c r="R17" i="9"/>
  <c r="P7" i="13" s="1"/>
  <c r="U17" i="9"/>
  <c r="E6" i="15"/>
  <c r="R476" i="13" l="1"/>
  <c r="R412" i="13"/>
  <c r="R248" i="13"/>
  <c r="R449" i="13"/>
  <c r="R55" i="13"/>
  <c r="R256" i="13"/>
  <c r="R424" i="13"/>
  <c r="R558" i="13"/>
  <c r="R146" i="13"/>
  <c r="R250" i="13"/>
  <c r="R90" i="13"/>
  <c r="R578" i="13"/>
  <c r="R519" i="13"/>
  <c r="R54" i="13"/>
  <c r="R114" i="13"/>
  <c r="R321" i="13"/>
  <c r="R561" i="13"/>
  <c r="R269" i="13"/>
  <c r="R398" i="13"/>
  <c r="R371" i="13"/>
  <c r="R65" i="13"/>
  <c r="R148" i="13"/>
  <c r="R215" i="13"/>
  <c r="R365" i="13"/>
  <c r="R583" i="13"/>
  <c r="R530" i="13"/>
  <c r="R484" i="13"/>
  <c r="R429" i="13"/>
  <c r="R362" i="13"/>
  <c r="R288" i="13"/>
  <c r="R241" i="13"/>
  <c r="R159" i="13"/>
  <c r="R103" i="13"/>
  <c r="R46" i="13"/>
  <c r="R568" i="13"/>
  <c r="R493" i="13"/>
  <c r="R439" i="13"/>
  <c r="R373" i="13"/>
  <c r="R322" i="13"/>
  <c r="R254" i="13"/>
  <c r="R187" i="13"/>
  <c r="R123" i="13"/>
  <c r="R39" i="13"/>
  <c r="R582" i="13"/>
  <c r="R511" i="13"/>
  <c r="R466" i="13"/>
  <c r="R404" i="13"/>
  <c r="R363" i="13"/>
  <c r="R294" i="13"/>
  <c r="R246" i="13"/>
  <c r="R200" i="13"/>
  <c r="R141" i="13"/>
  <c r="R76" i="13"/>
  <c r="R604" i="13"/>
  <c r="R535" i="13"/>
  <c r="R478" i="13"/>
  <c r="R417" i="13"/>
  <c r="R348" i="13"/>
  <c r="R260" i="13"/>
  <c r="R168" i="13"/>
  <c r="R104" i="13"/>
  <c r="R50" i="13"/>
  <c r="R8" i="13"/>
  <c r="R541" i="13"/>
  <c r="R435" i="13"/>
  <c r="R358" i="13"/>
  <c r="R320" i="13"/>
  <c r="R243" i="13"/>
  <c r="R198" i="13"/>
  <c r="R142" i="13"/>
  <c r="R70" i="13"/>
  <c r="R593" i="13"/>
  <c r="R495" i="13"/>
  <c r="R441" i="13"/>
  <c r="R386" i="13"/>
  <c r="R317" i="13"/>
  <c r="R247" i="13"/>
  <c r="R165" i="13"/>
  <c r="R86" i="13"/>
  <c r="R41" i="13"/>
  <c r="R577" i="13"/>
  <c r="R515" i="13"/>
  <c r="R464" i="13"/>
  <c r="R408" i="13"/>
  <c r="R327" i="13"/>
  <c r="R258" i="13"/>
  <c r="R181" i="13"/>
  <c r="R110" i="13"/>
  <c r="R51" i="13"/>
  <c r="R174" i="13"/>
  <c r="R438" i="13"/>
  <c r="R598" i="13"/>
  <c r="R192" i="13"/>
  <c r="R405" i="13"/>
  <c r="R15" i="13"/>
  <c r="R109" i="13"/>
  <c r="R257" i="13"/>
  <c r="R444" i="13"/>
  <c r="R113" i="13"/>
  <c r="R301" i="13"/>
  <c r="R229" i="13"/>
  <c r="R513" i="13"/>
  <c r="R190" i="13"/>
  <c r="R222" i="13"/>
  <c r="R361" i="13"/>
  <c r="R555" i="13"/>
  <c r="R491" i="13"/>
  <c r="R206" i="13"/>
  <c r="R355" i="13"/>
  <c r="R576" i="13"/>
  <c r="R524" i="13"/>
  <c r="R473" i="13"/>
  <c r="R422" i="13"/>
  <c r="R350" i="13"/>
  <c r="R283" i="13"/>
  <c r="R238" i="13"/>
  <c r="R156" i="13"/>
  <c r="R92" i="13"/>
  <c r="R42" i="13"/>
  <c r="R567" i="13"/>
  <c r="R488" i="13"/>
  <c r="R426" i="13"/>
  <c r="R372" i="13"/>
  <c r="R306" i="13"/>
  <c r="R235" i="13"/>
  <c r="R182" i="13"/>
  <c r="R111" i="13"/>
  <c r="R33" i="13"/>
  <c r="R560" i="13"/>
  <c r="R507" i="13"/>
  <c r="R454" i="13"/>
  <c r="R400" i="13"/>
  <c r="R344" i="13"/>
  <c r="R285" i="13"/>
  <c r="R245" i="13"/>
  <c r="R197" i="13"/>
  <c r="R137" i="13"/>
  <c r="R72" i="13"/>
  <c r="R596" i="13"/>
  <c r="R534" i="13"/>
  <c r="R463" i="13"/>
  <c r="R414" i="13"/>
  <c r="R314" i="13"/>
  <c r="R249" i="13"/>
  <c r="R157" i="13"/>
  <c r="R101" i="13"/>
  <c r="R47" i="13"/>
  <c r="R603" i="13"/>
  <c r="R533" i="13"/>
  <c r="R431" i="13"/>
  <c r="R354" i="13"/>
  <c r="R315" i="13"/>
  <c r="R236" i="13"/>
  <c r="R193" i="13"/>
  <c r="R138" i="13"/>
  <c r="R64" i="13"/>
  <c r="R587" i="13"/>
  <c r="R482" i="13"/>
  <c r="R436" i="13"/>
  <c r="R378" i="13"/>
  <c r="R311" i="13"/>
  <c r="R240" i="13"/>
  <c r="R161" i="13"/>
  <c r="R82" i="13"/>
  <c r="R36" i="13"/>
  <c r="R571" i="13"/>
  <c r="R514" i="13"/>
  <c r="R461" i="13"/>
  <c r="R393" i="13"/>
  <c r="R316" i="13"/>
  <c r="R237" i="13"/>
  <c r="R170" i="13"/>
  <c r="R106" i="13"/>
  <c r="R45" i="13"/>
  <c r="R539" i="13"/>
  <c r="R531" i="13"/>
  <c r="R107" i="13"/>
  <c r="R127" i="13"/>
  <c r="R366" i="13"/>
  <c r="R536" i="13"/>
  <c r="R53" i="13"/>
  <c r="R205" i="13"/>
  <c r="R389" i="13"/>
  <c r="R328" i="13"/>
  <c r="R132" i="13"/>
  <c r="R219" i="13"/>
  <c r="R496" i="13"/>
  <c r="R83" i="13"/>
  <c r="R75" i="13"/>
  <c r="R343" i="13"/>
  <c r="R554" i="13"/>
  <c r="R437" i="13"/>
  <c r="R195" i="13"/>
  <c r="R318" i="13"/>
  <c r="R575" i="13"/>
  <c r="R518" i="13"/>
  <c r="R468" i="13"/>
  <c r="R416" i="13"/>
  <c r="R347" i="13"/>
  <c r="R278" i="13"/>
  <c r="R226" i="13"/>
  <c r="R152" i="13"/>
  <c r="R87" i="13"/>
  <c r="R32" i="13"/>
  <c r="R547" i="13"/>
  <c r="R480" i="13"/>
  <c r="R423" i="13"/>
  <c r="R356" i="13"/>
  <c r="R298" i="13"/>
  <c r="R220" i="13"/>
  <c r="R163" i="13"/>
  <c r="R108" i="13"/>
  <c r="R23" i="13"/>
  <c r="R559" i="13"/>
  <c r="R506" i="13"/>
  <c r="R453" i="13"/>
  <c r="R395" i="13"/>
  <c r="R334" i="13"/>
  <c r="R279" i="13"/>
  <c r="R242" i="13"/>
  <c r="R188" i="13"/>
  <c r="R133" i="13"/>
  <c r="R69" i="13"/>
  <c r="R589" i="13"/>
  <c r="R528" i="13"/>
  <c r="R460" i="13"/>
  <c r="R406" i="13"/>
  <c r="R310" i="13"/>
  <c r="R217" i="13"/>
  <c r="R154" i="13"/>
  <c r="R89" i="13"/>
  <c r="R43" i="13"/>
  <c r="R595" i="13"/>
  <c r="R526" i="13"/>
  <c r="R420" i="13"/>
  <c r="R345" i="13"/>
  <c r="R307" i="13"/>
  <c r="R231" i="13"/>
  <c r="R184" i="13"/>
  <c r="R130" i="13"/>
  <c r="R57" i="13"/>
  <c r="R579" i="13"/>
  <c r="R475" i="13"/>
  <c r="R415" i="13"/>
  <c r="R367" i="13"/>
  <c r="R296" i="13"/>
  <c r="R232" i="13"/>
  <c r="R134" i="13"/>
  <c r="R74" i="13"/>
  <c r="R30" i="13"/>
  <c r="R563" i="13"/>
  <c r="R509" i="13"/>
  <c r="R451" i="13"/>
  <c r="R375" i="13"/>
  <c r="R305" i="13"/>
  <c r="R233" i="13"/>
  <c r="R162" i="13"/>
  <c r="R105" i="13"/>
  <c r="R37" i="13"/>
  <c r="R166" i="13"/>
  <c r="R302" i="13"/>
  <c r="R323" i="13"/>
  <c r="R299" i="13"/>
  <c r="R481" i="13"/>
  <c r="R11" i="13"/>
  <c r="R77" i="13"/>
  <c r="R185" i="13"/>
  <c r="R17" i="13"/>
  <c r="R199" i="13"/>
  <c r="R452" i="13"/>
  <c r="R62" i="13"/>
  <c r="R38" i="13"/>
  <c r="R333" i="13"/>
  <c r="R553" i="13"/>
  <c r="R402" i="13"/>
  <c r="R139" i="13"/>
  <c r="R265" i="13"/>
  <c r="R552" i="13"/>
  <c r="R508" i="13"/>
  <c r="R465" i="13"/>
  <c r="R399" i="13"/>
  <c r="R337" i="13"/>
  <c r="R275" i="13"/>
  <c r="R212" i="13"/>
  <c r="R135" i="13"/>
  <c r="R84" i="13"/>
  <c r="R31" i="13"/>
  <c r="R546" i="13"/>
  <c r="R477" i="13"/>
  <c r="R419" i="13"/>
  <c r="R353" i="13"/>
  <c r="R293" i="13"/>
  <c r="R216" i="13"/>
  <c r="R149" i="13"/>
  <c r="R100" i="13"/>
  <c r="R18" i="13"/>
  <c r="R543" i="13"/>
  <c r="R497" i="13"/>
  <c r="R446" i="13"/>
  <c r="R391" i="13"/>
  <c r="R331" i="13"/>
  <c r="R276" i="13"/>
  <c r="R239" i="13"/>
  <c r="R176" i="13"/>
  <c r="R128" i="13"/>
  <c r="R66" i="13"/>
  <c r="R581" i="13"/>
  <c r="R527" i="13"/>
  <c r="R450" i="13"/>
  <c r="R384" i="13"/>
  <c r="R304" i="13"/>
  <c r="R209" i="13"/>
  <c r="R145" i="13"/>
  <c r="R88" i="13"/>
  <c r="R40" i="13"/>
  <c r="R588" i="13"/>
  <c r="R516" i="13"/>
  <c r="R410" i="13"/>
  <c r="R342" i="13"/>
  <c r="R300" i="13"/>
  <c r="R228" i="13"/>
  <c r="R177" i="13"/>
  <c r="R117" i="13"/>
  <c r="R19" i="13"/>
  <c r="R572" i="13"/>
  <c r="R471" i="13"/>
  <c r="R407" i="13"/>
  <c r="R364" i="13"/>
  <c r="R287" i="13"/>
  <c r="R214" i="13"/>
  <c r="R131" i="13"/>
  <c r="R67" i="13"/>
  <c r="R26" i="13"/>
  <c r="R556" i="13"/>
  <c r="R504" i="13"/>
  <c r="R428" i="13"/>
  <c r="R360" i="13"/>
  <c r="R297" i="13"/>
  <c r="R225" i="13"/>
  <c r="R158" i="13"/>
  <c r="R98" i="13"/>
  <c r="R27" i="13"/>
  <c r="R562" i="13"/>
  <c r="R244" i="13"/>
  <c r="R368" i="13"/>
  <c r="R501" i="13"/>
  <c r="R590" i="13"/>
  <c r="R80" i="13"/>
  <c r="R172" i="13"/>
  <c r="R370" i="13"/>
  <c r="R594" i="13"/>
  <c r="R169" i="13"/>
  <c r="R44" i="13"/>
  <c r="R261" i="13"/>
  <c r="R570" i="13"/>
  <c r="R143" i="13"/>
  <c r="R442" i="13"/>
  <c r="R550" i="13"/>
  <c r="R21" i="13"/>
  <c r="R252" i="13"/>
  <c r="R456" i="13"/>
  <c r="R382" i="13"/>
  <c r="R68" i="13"/>
  <c r="R186" i="13"/>
  <c r="R551" i="13"/>
  <c r="R505" i="13"/>
  <c r="R462" i="13"/>
  <c r="R394" i="13"/>
  <c r="R329" i="13"/>
  <c r="R270" i="13"/>
  <c r="R207" i="13"/>
  <c r="R126" i="13"/>
  <c r="R79" i="13"/>
  <c r="R28" i="13"/>
  <c r="R545" i="13"/>
  <c r="R469" i="13"/>
  <c r="R413" i="13"/>
  <c r="R341" i="13"/>
  <c r="R289" i="13"/>
  <c r="R208" i="13"/>
  <c r="R144" i="13"/>
  <c r="R99" i="13"/>
  <c r="R10" i="13"/>
  <c r="R523" i="13"/>
  <c r="R489" i="13"/>
  <c r="R443" i="13"/>
  <c r="R388" i="13"/>
  <c r="R319" i="13"/>
  <c r="R272" i="13"/>
  <c r="R230" i="13"/>
  <c r="R175" i="13"/>
  <c r="R116" i="13"/>
  <c r="R60" i="13"/>
  <c r="R574" i="13"/>
  <c r="R521" i="13"/>
  <c r="R440" i="13"/>
  <c r="R380" i="13"/>
  <c r="R290" i="13"/>
  <c r="R201" i="13"/>
  <c r="R129" i="13"/>
  <c r="R81" i="13"/>
  <c r="R35" i="13"/>
  <c r="R580" i="13"/>
  <c r="R510" i="13"/>
  <c r="R396" i="13"/>
  <c r="R339" i="13"/>
  <c r="R295" i="13"/>
  <c r="R224" i="13"/>
  <c r="R173" i="13"/>
  <c r="R112" i="13"/>
  <c r="R16" i="13"/>
  <c r="R564" i="13"/>
  <c r="R467" i="13"/>
  <c r="R401" i="13"/>
  <c r="R359" i="13"/>
  <c r="R277" i="13"/>
  <c r="R210" i="13"/>
  <c r="R125" i="13"/>
  <c r="R61" i="13"/>
  <c r="R12" i="13"/>
  <c r="R532" i="13"/>
  <c r="R487" i="13"/>
  <c r="R425" i="13"/>
  <c r="R352" i="13"/>
  <c r="R292" i="13"/>
  <c r="R211" i="13"/>
  <c r="R155" i="13"/>
  <c r="R95" i="13"/>
  <c r="R20" i="13"/>
  <c r="R390" i="13"/>
  <c r="R584" i="13"/>
  <c r="R171" i="13"/>
  <c r="R383" i="13"/>
  <c r="R512" i="13"/>
  <c r="R213" i="13"/>
  <c r="R351" i="13"/>
  <c r="R486" i="13"/>
  <c r="R498" i="13"/>
  <c r="R411" i="13"/>
  <c r="R569" i="13"/>
  <c r="R600" i="13"/>
  <c r="R432" i="13"/>
  <c r="R549" i="13"/>
  <c r="R592" i="13"/>
  <c r="R251" i="13"/>
  <c r="R262" i="13"/>
  <c r="R308" i="13"/>
  <c r="R14" i="13"/>
  <c r="R151" i="13"/>
  <c r="R538" i="13"/>
  <c r="R500" i="13"/>
  <c r="R457" i="13"/>
  <c r="R379" i="13"/>
  <c r="R312" i="13"/>
  <c r="R259" i="13"/>
  <c r="R191" i="13"/>
  <c r="R119" i="13"/>
  <c r="R59" i="13"/>
  <c r="R22" i="13"/>
  <c r="R544" i="13"/>
  <c r="R459" i="13"/>
  <c r="R409" i="13"/>
  <c r="R338" i="13"/>
  <c r="R284" i="13"/>
  <c r="R204" i="13"/>
  <c r="R140" i="13"/>
  <c r="R96" i="13"/>
  <c r="R605" i="13"/>
  <c r="R522" i="13"/>
  <c r="R485" i="13"/>
  <c r="R433" i="13"/>
  <c r="R377" i="13"/>
  <c r="R313" i="13"/>
  <c r="R266" i="13"/>
  <c r="R227" i="13"/>
  <c r="R167" i="13"/>
  <c r="R93" i="13"/>
  <c r="R29" i="13"/>
  <c r="R566" i="13"/>
  <c r="R502" i="13"/>
  <c r="R434" i="13"/>
  <c r="R374" i="13"/>
  <c r="R286" i="13"/>
  <c r="R183" i="13"/>
  <c r="R124" i="13"/>
  <c r="R73" i="13"/>
  <c r="R34" i="13"/>
  <c r="R573" i="13"/>
  <c r="R503" i="13"/>
  <c r="R385" i="13"/>
  <c r="R335" i="13"/>
  <c r="R291" i="13"/>
  <c r="R221" i="13"/>
  <c r="R164" i="13"/>
  <c r="R97" i="13"/>
  <c r="R602" i="13"/>
  <c r="R557" i="13"/>
  <c r="R455" i="13"/>
  <c r="R397" i="13"/>
  <c r="R349" i="13"/>
  <c r="R267" i="13"/>
  <c r="R189" i="13"/>
  <c r="R121" i="13"/>
  <c r="R58" i="13"/>
  <c r="R586" i="13"/>
  <c r="R525" i="13"/>
  <c r="R483" i="13"/>
  <c r="R421" i="13"/>
  <c r="R346" i="13"/>
  <c r="R274" i="13"/>
  <c r="R202" i="13"/>
  <c r="R147" i="13"/>
  <c r="R91" i="13"/>
  <c r="R13" i="13"/>
  <c r="R340" i="13"/>
  <c r="R492" i="13"/>
  <c r="R49" i="13"/>
  <c r="R255" i="13"/>
  <c r="R470" i="13"/>
  <c r="R153" i="13"/>
  <c r="R273" i="13"/>
  <c r="R324" i="13"/>
  <c r="R326" i="13"/>
  <c r="R472" i="13"/>
  <c r="R71" i="13"/>
  <c r="R599" i="13"/>
  <c r="R387" i="13"/>
  <c r="R548" i="13"/>
  <c r="R591" i="13"/>
  <c r="R203" i="13"/>
  <c r="R234" i="13"/>
  <c r="R282" i="13"/>
  <c r="R448" i="13"/>
  <c r="R122" i="13"/>
  <c r="R537" i="13"/>
  <c r="R499" i="13"/>
  <c r="R445" i="13"/>
  <c r="R376" i="13"/>
  <c r="R309" i="13"/>
  <c r="R253" i="13"/>
  <c r="R179" i="13"/>
  <c r="R115" i="13"/>
  <c r="R52" i="13"/>
  <c r="R606" i="13"/>
  <c r="R529" i="13"/>
  <c r="R458" i="13"/>
  <c r="R403" i="13"/>
  <c r="R330" i="13"/>
  <c r="R271" i="13"/>
  <c r="R196" i="13"/>
  <c r="R136" i="13"/>
  <c r="R63" i="13"/>
  <c r="R597" i="13"/>
  <c r="R517" i="13"/>
  <c r="R474" i="13"/>
  <c r="R430" i="13"/>
  <c r="R369" i="13"/>
  <c r="R303" i="13"/>
  <c r="R263" i="13"/>
  <c r="R223" i="13"/>
  <c r="R160" i="13"/>
  <c r="R85" i="13"/>
  <c r="R24" i="13"/>
  <c r="R542" i="13"/>
  <c r="R494" i="13"/>
  <c r="R427" i="13"/>
  <c r="R357" i="13"/>
  <c r="R280" i="13"/>
  <c r="R180" i="13"/>
  <c r="R120" i="13"/>
  <c r="R56" i="13"/>
  <c r="R25" i="13"/>
  <c r="R565" i="13"/>
  <c r="R490" i="13"/>
  <c r="R381" i="13"/>
  <c r="R325" i="13"/>
  <c r="R281" i="13"/>
  <c r="R218" i="13"/>
  <c r="R150" i="13"/>
  <c r="R94" i="13"/>
  <c r="R601" i="13"/>
  <c r="R540" i="13"/>
  <c r="R447" i="13"/>
  <c r="R392" i="13"/>
  <c r="R332" i="13"/>
  <c r="R264" i="13"/>
  <c r="R178" i="13"/>
  <c r="R102" i="13"/>
  <c r="R48" i="13"/>
  <c r="R585" i="13"/>
  <c r="R520" i="13"/>
  <c r="R479" i="13"/>
  <c r="R418" i="13"/>
  <c r="R336" i="13"/>
  <c r="R268" i="13"/>
  <c r="R194" i="13"/>
  <c r="R118" i="13"/>
  <c r="R78" i="13"/>
  <c r="R9" i="13"/>
  <c r="Q7" i="13"/>
  <c r="C14" i="17"/>
  <c r="C15" i="17"/>
  <c r="AC12" i="9" l="1"/>
  <c r="AC13" i="9"/>
  <c r="AC5" i="9"/>
  <c r="F13" i="9"/>
  <c r="D15" i="17" s="1"/>
  <c r="C16" i="9"/>
  <c r="B6" i="15" s="1"/>
  <c r="E16" i="9"/>
  <c r="C6" i="15" s="1"/>
  <c r="F16" i="9"/>
  <c r="G16" i="9"/>
  <c r="H16" i="9"/>
  <c r="I16" i="9"/>
  <c r="T16" i="9"/>
  <c r="S16" i="9"/>
  <c r="Q16" i="9"/>
  <c r="P16" i="9"/>
  <c r="M16" i="9"/>
  <c r="L16" i="9"/>
  <c r="AA22" i="8"/>
  <c r="P37" i="9" l="1"/>
  <c r="K27" i="13" s="1"/>
  <c r="P102" i="9"/>
  <c r="K92" i="13" s="1"/>
  <c r="P45" i="9"/>
  <c r="K35" i="13" s="1"/>
  <c r="P133" i="9"/>
  <c r="K123" i="13" s="1"/>
  <c r="P158" i="9"/>
  <c r="K148" i="13" s="1"/>
  <c r="P218" i="9"/>
  <c r="K208" i="13" s="1"/>
  <c r="P139" i="9"/>
  <c r="K129" i="13" s="1"/>
  <c r="P194" i="9"/>
  <c r="K184" i="13" s="1"/>
  <c r="P211" i="9"/>
  <c r="K201" i="13" s="1"/>
  <c r="P196" i="9"/>
  <c r="K186" i="13" s="1"/>
  <c r="P262" i="9"/>
  <c r="K252" i="13" s="1"/>
  <c r="P302" i="9"/>
  <c r="K292" i="13" s="1"/>
  <c r="P340" i="9"/>
  <c r="K330" i="13" s="1"/>
  <c r="P314" i="9"/>
  <c r="K304" i="13" s="1"/>
  <c r="P295" i="9"/>
  <c r="K285" i="13" s="1"/>
  <c r="P242" i="9"/>
  <c r="K232" i="13" s="1"/>
  <c r="P395" i="9"/>
  <c r="K385" i="13" s="1"/>
  <c r="P439" i="9"/>
  <c r="K429" i="13" s="1"/>
  <c r="P415" i="9"/>
  <c r="K405" i="13" s="1"/>
  <c r="P414" i="9"/>
  <c r="K404" i="13" s="1"/>
  <c r="P445" i="9"/>
  <c r="K435" i="13" s="1"/>
  <c r="P449" i="9"/>
  <c r="K439" i="13" s="1"/>
  <c r="P396" i="9"/>
  <c r="K386" i="13" s="1"/>
  <c r="P531" i="9"/>
  <c r="K521" i="13" s="1"/>
  <c r="P493" i="9"/>
  <c r="K483" i="13" s="1"/>
  <c r="P550" i="9"/>
  <c r="K540" i="13" s="1"/>
  <c r="P518" i="9"/>
  <c r="K508" i="13" s="1"/>
  <c r="P521" i="9"/>
  <c r="K511" i="13" s="1"/>
  <c r="P526" i="9"/>
  <c r="K516" i="13" s="1"/>
  <c r="P543" i="9"/>
  <c r="K533" i="13" s="1"/>
  <c r="P553" i="9"/>
  <c r="K543" i="13" s="1"/>
  <c r="P587" i="9"/>
  <c r="K577" i="13" s="1"/>
  <c r="P597" i="9"/>
  <c r="K587" i="13" s="1"/>
  <c r="P537" i="9"/>
  <c r="K527" i="13" s="1"/>
  <c r="P593" i="9"/>
  <c r="K583" i="13" s="1"/>
  <c r="P586" i="9"/>
  <c r="K576" i="13" s="1"/>
  <c r="P589" i="9"/>
  <c r="K579" i="13" s="1"/>
  <c r="P599" i="9"/>
  <c r="K589" i="13" s="1"/>
  <c r="P585" i="9"/>
  <c r="K575" i="13" s="1"/>
  <c r="P592" i="9"/>
  <c r="K582" i="13" s="1"/>
  <c r="P566" i="9"/>
  <c r="K556" i="13" s="1"/>
  <c r="P578" i="9"/>
  <c r="K568" i="13" s="1"/>
  <c r="P591" i="9"/>
  <c r="K581" i="13" s="1"/>
  <c r="P595" i="9"/>
  <c r="K585" i="13" s="1"/>
  <c r="P582" i="9"/>
  <c r="K572" i="13" s="1"/>
  <c r="P562" i="9"/>
  <c r="K552" i="13" s="1"/>
  <c r="P601" i="9"/>
  <c r="K591" i="13" s="1"/>
  <c r="P604" i="9"/>
  <c r="K594" i="13" s="1"/>
  <c r="P609" i="9"/>
  <c r="K599" i="13" s="1"/>
  <c r="P615" i="9"/>
  <c r="K605" i="13" s="1"/>
  <c r="P616" i="9"/>
  <c r="K606" i="13" s="1"/>
  <c r="P614" i="9"/>
  <c r="K604" i="13" s="1"/>
  <c r="P542" i="9"/>
  <c r="K532" i="13" s="1"/>
  <c r="P554" i="9"/>
  <c r="K544" i="13" s="1"/>
  <c r="P579" i="9"/>
  <c r="K569" i="13" s="1"/>
  <c r="P504" i="9"/>
  <c r="K494" i="13" s="1"/>
  <c r="P488" i="9"/>
  <c r="K478" i="13" s="1"/>
  <c r="P527" i="9"/>
  <c r="K517" i="13" s="1"/>
  <c r="P505" i="9"/>
  <c r="K495" i="13" s="1"/>
  <c r="P516" i="9"/>
  <c r="K506" i="13" s="1"/>
  <c r="P503" i="9"/>
  <c r="K493" i="13" s="1"/>
  <c r="P457" i="9"/>
  <c r="K447" i="13" s="1"/>
  <c r="P404" i="9"/>
  <c r="K394" i="13" s="1"/>
  <c r="P373" i="9"/>
  <c r="K363" i="13" s="1"/>
  <c r="P372" i="9"/>
  <c r="K362" i="13" s="1"/>
  <c r="P440" i="9"/>
  <c r="K430" i="13" s="1"/>
  <c r="P458" i="9"/>
  <c r="K448" i="13" s="1"/>
  <c r="P476" i="9"/>
  <c r="K466" i="13" s="1"/>
  <c r="P443" i="9"/>
  <c r="K433" i="13" s="1"/>
  <c r="P421" i="9"/>
  <c r="K411" i="13" s="1"/>
  <c r="P379" i="9"/>
  <c r="K369" i="13" s="1"/>
  <c r="P342" i="9"/>
  <c r="K332" i="13" s="1"/>
  <c r="P312" i="9"/>
  <c r="K302" i="13" s="1"/>
  <c r="P392" i="9"/>
  <c r="K382" i="13" s="1"/>
  <c r="P318" i="9"/>
  <c r="K308" i="13" s="1"/>
  <c r="P349" i="9"/>
  <c r="K339" i="13" s="1"/>
  <c r="P325" i="9"/>
  <c r="K315" i="13" s="1"/>
  <c r="P293" i="9"/>
  <c r="K283" i="13" s="1"/>
  <c r="P338" i="9"/>
  <c r="K328" i="13" s="1"/>
  <c r="P238" i="9"/>
  <c r="K228" i="13" s="1"/>
  <c r="P352" i="9"/>
  <c r="K342" i="13" s="1"/>
  <c r="P317" i="9"/>
  <c r="K307" i="13" s="1"/>
  <c r="P367" i="9"/>
  <c r="K357" i="13" s="1"/>
  <c r="P348" i="9"/>
  <c r="K338" i="13" s="1"/>
  <c r="P250" i="9"/>
  <c r="K240" i="13" s="1"/>
  <c r="P300" i="9"/>
  <c r="K290" i="13" s="1"/>
  <c r="P269" i="9"/>
  <c r="K259" i="13" s="1"/>
  <c r="P241" i="9"/>
  <c r="K231" i="13" s="1"/>
  <c r="P208" i="9"/>
  <c r="K198" i="13" s="1"/>
  <c r="P265" i="9"/>
  <c r="K255" i="13" s="1"/>
  <c r="P278" i="9"/>
  <c r="K268" i="13" s="1"/>
  <c r="P244" i="9"/>
  <c r="K234" i="13" s="1"/>
  <c r="P202" i="9"/>
  <c r="K192" i="13" s="1"/>
  <c r="P257" i="9"/>
  <c r="K247" i="13" s="1"/>
  <c r="P233" i="9"/>
  <c r="K223" i="13" s="1"/>
  <c r="P206" i="9"/>
  <c r="K196" i="13" s="1"/>
  <c r="P286" i="9"/>
  <c r="K276" i="13" s="1"/>
  <c r="P247" i="9"/>
  <c r="K237" i="13" s="1"/>
  <c r="P279" i="9"/>
  <c r="K269" i="13" s="1"/>
  <c r="P197" i="9"/>
  <c r="K187" i="13" s="1"/>
  <c r="P212" i="9"/>
  <c r="K202" i="13" s="1"/>
  <c r="P149" i="9"/>
  <c r="K139" i="13" s="1"/>
  <c r="P213" i="9"/>
  <c r="K203" i="13" s="1"/>
  <c r="P172" i="9"/>
  <c r="K162" i="13" s="1"/>
  <c r="P142" i="9"/>
  <c r="K132" i="13" s="1"/>
  <c r="P127" i="9"/>
  <c r="K117" i="13" s="1"/>
  <c r="P112" i="9"/>
  <c r="K102" i="13" s="1"/>
  <c r="P108" i="9"/>
  <c r="K98" i="13" s="1"/>
  <c r="P90" i="9"/>
  <c r="K80" i="13" s="1"/>
  <c r="P105" i="9"/>
  <c r="K95" i="13" s="1"/>
  <c r="P128" i="9"/>
  <c r="K118" i="13" s="1"/>
  <c r="P109" i="9"/>
  <c r="K99" i="13" s="1"/>
  <c r="P122" i="9"/>
  <c r="K112" i="13" s="1"/>
  <c r="P100" i="9"/>
  <c r="K90" i="13" s="1"/>
  <c r="P60" i="9"/>
  <c r="K50" i="13" s="1"/>
  <c r="P31" i="9"/>
  <c r="K21" i="13" s="1"/>
  <c r="P82" i="9"/>
  <c r="K72" i="13" s="1"/>
  <c r="P52" i="9"/>
  <c r="K42" i="13" s="1"/>
  <c r="P21" i="9"/>
  <c r="K11" i="13" s="1"/>
  <c r="P80" i="9"/>
  <c r="K70" i="13" s="1"/>
  <c r="P613" i="9"/>
  <c r="K603" i="13" s="1"/>
  <c r="P565" i="9"/>
  <c r="K555" i="13" s="1"/>
  <c r="P611" i="9"/>
  <c r="K601" i="13" s="1"/>
  <c r="P577" i="9"/>
  <c r="K567" i="13" s="1"/>
  <c r="P560" i="9"/>
  <c r="K550" i="13" s="1"/>
  <c r="P575" i="9"/>
  <c r="K565" i="13" s="1"/>
  <c r="P598" i="9"/>
  <c r="K588" i="13" s="1"/>
  <c r="P602" i="9"/>
  <c r="K592" i="13" s="1"/>
  <c r="P491" i="9"/>
  <c r="K481" i="13" s="1"/>
  <c r="P499" i="9"/>
  <c r="K489" i="13" s="1"/>
  <c r="P534" i="9"/>
  <c r="K524" i="13" s="1"/>
  <c r="P486" i="9"/>
  <c r="K476" i="13" s="1"/>
  <c r="P567" i="9"/>
  <c r="K557" i="13" s="1"/>
  <c r="P500" i="9"/>
  <c r="K490" i="13" s="1"/>
  <c r="P498" i="9"/>
  <c r="K488" i="13" s="1"/>
  <c r="P514" i="9"/>
  <c r="K504" i="13" s="1"/>
  <c r="P501" i="9"/>
  <c r="K491" i="13" s="1"/>
  <c r="P463" i="9"/>
  <c r="K453" i="13" s="1"/>
  <c r="P418" i="9"/>
  <c r="K408" i="13" s="1"/>
  <c r="P472" i="9"/>
  <c r="K462" i="13" s="1"/>
  <c r="P446" i="9"/>
  <c r="K436" i="13" s="1"/>
  <c r="P389" i="9"/>
  <c r="K379" i="13" s="1"/>
  <c r="P374" i="9"/>
  <c r="K364" i="13" s="1"/>
  <c r="P422" i="9"/>
  <c r="K412" i="13" s="1"/>
  <c r="P406" i="9"/>
  <c r="K396" i="13" s="1"/>
  <c r="P335" i="9"/>
  <c r="K325" i="13" s="1"/>
  <c r="P305" i="9"/>
  <c r="K295" i="13" s="1"/>
  <c r="P316" i="9"/>
  <c r="K306" i="13" s="1"/>
  <c r="P368" i="9"/>
  <c r="K358" i="13" s="1"/>
  <c r="P292" i="9"/>
  <c r="K282" i="13" s="1"/>
  <c r="P321" i="9"/>
  <c r="K311" i="13" s="1"/>
  <c r="P284" i="9"/>
  <c r="K274" i="13" s="1"/>
  <c r="P315" i="9"/>
  <c r="K305" i="13" s="1"/>
  <c r="P365" i="9"/>
  <c r="K355" i="13" s="1"/>
  <c r="P339" i="9"/>
  <c r="K329" i="13" s="1"/>
  <c r="P346" i="9"/>
  <c r="K336" i="13" s="1"/>
  <c r="P260" i="9"/>
  <c r="K250" i="13" s="1"/>
  <c r="P263" i="9"/>
  <c r="K253" i="13" s="1"/>
  <c r="P229" i="9"/>
  <c r="K219" i="13" s="1"/>
  <c r="P276" i="9"/>
  <c r="K266" i="13" s="1"/>
  <c r="P240" i="9"/>
  <c r="K230" i="13" s="1"/>
  <c r="P283" i="9"/>
  <c r="K273" i="13" s="1"/>
  <c r="P306" i="9"/>
  <c r="K296" i="13" s="1"/>
  <c r="P268" i="9"/>
  <c r="K258" i="13" s="1"/>
  <c r="P277" i="9"/>
  <c r="K267" i="13" s="1"/>
  <c r="P177" i="9"/>
  <c r="K167" i="13" s="1"/>
  <c r="P174" i="9"/>
  <c r="K164" i="13" s="1"/>
  <c r="P147" i="9"/>
  <c r="K137" i="13" s="1"/>
  <c r="P176" i="9"/>
  <c r="K166" i="13" s="1"/>
  <c r="P192" i="9"/>
  <c r="K182" i="13" s="1"/>
  <c r="P171" i="9"/>
  <c r="K161" i="13" s="1"/>
  <c r="P170" i="9"/>
  <c r="K160" i="13" s="1"/>
  <c r="P140" i="9"/>
  <c r="K130" i="13" s="1"/>
  <c r="P110" i="9"/>
  <c r="K100" i="13" s="1"/>
  <c r="P71" i="9"/>
  <c r="K61" i="13" s="1"/>
  <c r="P145" i="9"/>
  <c r="K135" i="13" s="1"/>
  <c r="P126" i="9"/>
  <c r="K116" i="13" s="1"/>
  <c r="P107" i="9"/>
  <c r="K97" i="13" s="1"/>
  <c r="P83" i="9"/>
  <c r="K73" i="13" s="1"/>
  <c r="P79" i="9"/>
  <c r="K69" i="13" s="1"/>
  <c r="P29" i="9"/>
  <c r="K19" i="13" s="1"/>
  <c r="P19" i="9"/>
  <c r="K9" i="13" s="1"/>
  <c r="P50" i="9"/>
  <c r="K40" i="13" s="1"/>
  <c r="P26" i="9"/>
  <c r="K16" i="13" s="1"/>
  <c r="P201" i="9"/>
  <c r="K191" i="13" s="1"/>
  <c r="P610" i="9"/>
  <c r="K600" i="13" s="1"/>
  <c r="P561" i="9"/>
  <c r="K551" i="13" s="1"/>
  <c r="P606" i="9"/>
  <c r="K596" i="13" s="1"/>
  <c r="P573" i="9"/>
  <c r="K563" i="13" s="1"/>
  <c r="P607" i="9"/>
  <c r="K597" i="13" s="1"/>
  <c r="P559" i="9"/>
  <c r="K549" i="13" s="1"/>
  <c r="P519" i="9"/>
  <c r="K509" i="13" s="1"/>
  <c r="P497" i="9"/>
  <c r="K487" i="13" s="1"/>
  <c r="P529" i="9"/>
  <c r="K519" i="13" s="1"/>
  <c r="P492" i="9"/>
  <c r="K482" i="13" s="1"/>
  <c r="P399" i="9"/>
  <c r="K389" i="13" s="1"/>
  <c r="P485" i="9"/>
  <c r="K475" i="13" s="1"/>
  <c r="P494" i="9"/>
  <c r="K484" i="13" s="1"/>
  <c r="P470" i="9"/>
  <c r="K460" i="13" s="1"/>
  <c r="P384" i="9"/>
  <c r="K374" i="13" s="1"/>
  <c r="P444" i="9"/>
  <c r="K434" i="13" s="1"/>
  <c r="P417" i="9"/>
  <c r="K407" i="13" s="1"/>
  <c r="P447" i="9"/>
  <c r="K437" i="13" s="1"/>
  <c r="P388" i="9"/>
  <c r="K378" i="13" s="1"/>
  <c r="P400" i="9"/>
  <c r="K390" i="13" s="1"/>
  <c r="P436" i="9"/>
  <c r="K426" i="13" s="1"/>
  <c r="P433" i="9"/>
  <c r="K423" i="13" s="1"/>
  <c r="P383" i="9"/>
  <c r="K373" i="13" s="1"/>
  <c r="P333" i="9"/>
  <c r="K323" i="13" s="1"/>
  <c r="P366" i="9"/>
  <c r="K356" i="13" s="1"/>
  <c r="P341" i="9"/>
  <c r="K331" i="13" s="1"/>
  <c r="P363" i="9"/>
  <c r="K353" i="13" s="1"/>
  <c r="P308" i="9"/>
  <c r="K298" i="13" s="1"/>
  <c r="P344" i="9"/>
  <c r="K334" i="13" s="1"/>
  <c r="P313" i="9"/>
  <c r="K303" i="13" s="1"/>
  <c r="P258" i="9"/>
  <c r="K248" i="13" s="1"/>
  <c r="P232" i="9"/>
  <c r="K222" i="13" s="1"/>
  <c r="P248" i="9"/>
  <c r="K238" i="13" s="1"/>
  <c r="P191" i="9"/>
  <c r="K181" i="13" s="1"/>
  <c r="P274" i="9"/>
  <c r="K264" i="13" s="1"/>
  <c r="P210" i="9"/>
  <c r="K200" i="13" s="1"/>
  <c r="P304" i="9"/>
  <c r="K294" i="13" s="1"/>
  <c r="P237" i="9"/>
  <c r="K227" i="13" s="1"/>
  <c r="P187" i="9"/>
  <c r="K177" i="13" s="1"/>
  <c r="P281" i="9"/>
  <c r="K271" i="13" s="1"/>
  <c r="P175" i="9"/>
  <c r="K165" i="13" s="1"/>
  <c r="P190" i="9"/>
  <c r="K180" i="13" s="1"/>
  <c r="P169" i="9"/>
  <c r="K159" i="13" s="1"/>
  <c r="P182" i="9"/>
  <c r="K172" i="13" s="1"/>
  <c r="P151" i="9"/>
  <c r="K141" i="13" s="1"/>
  <c r="P143" i="9"/>
  <c r="K133" i="13" s="1"/>
  <c r="P117" i="9"/>
  <c r="K107" i="13" s="1"/>
  <c r="P86" i="9"/>
  <c r="K76" i="13" s="1"/>
  <c r="P81" i="9"/>
  <c r="K71" i="13" s="1"/>
  <c r="P51" i="9"/>
  <c r="K41" i="13" s="1"/>
  <c r="P27" i="9"/>
  <c r="K17" i="13" s="1"/>
  <c r="P69" i="9"/>
  <c r="K59" i="13" s="1"/>
  <c r="P99" i="9"/>
  <c r="K89" i="13" s="1"/>
  <c r="P78" i="9"/>
  <c r="K68" i="13" s="1"/>
  <c r="P48" i="9"/>
  <c r="K38" i="13" s="1"/>
  <c r="P89" i="9"/>
  <c r="K79" i="13" s="1"/>
  <c r="P57" i="9"/>
  <c r="K47" i="13" s="1"/>
  <c r="P24" i="9"/>
  <c r="K14" i="13" s="1"/>
  <c r="P608" i="9"/>
  <c r="K598" i="13" s="1"/>
  <c r="P603" i="9"/>
  <c r="K593" i="13" s="1"/>
  <c r="P558" i="9"/>
  <c r="K548" i="13" s="1"/>
  <c r="P590" i="9"/>
  <c r="K580" i="13" s="1"/>
  <c r="P612" i="9"/>
  <c r="K602" i="13" s="1"/>
  <c r="P571" i="9"/>
  <c r="K561" i="13" s="1"/>
  <c r="P557" i="9"/>
  <c r="K547" i="13" s="1"/>
  <c r="P583" i="9"/>
  <c r="K573" i="13" s="1"/>
  <c r="P568" i="9"/>
  <c r="K558" i="13" s="1"/>
  <c r="P536" i="9"/>
  <c r="K526" i="13" s="1"/>
  <c r="P482" i="9"/>
  <c r="K472" i="13" s="1"/>
  <c r="P495" i="9"/>
  <c r="K485" i="13" s="1"/>
  <c r="P551" i="9"/>
  <c r="K541" i="13" s="1"/>
  <c r="P523" i="9"/>
  <c r="K513" i="13" s="1"/>
  <c r="P541" i="9"/>
  <c r="K531" i="13" s="1"/>
  <c r="P546" i="9"/>
  <c r="K536" i="13" s="1"/>
  <c r="P489" i="9"/>
  <c r="K479" i="13" s="1"/>
  <c r="P413" i="9"/>
  <c r="K403" i="13" s="1"/>
  <c r="P468" i="9"/>
  <c r="K458" i="13" s="1"/>
  <c r="P378" i="9"/>
  <c r="K368" i="13" s="1"/>
  <c r="P442" i="9"/>
  <c r="K432" i="13" s="1"/>
  <c r="P398" i="9"/>
  <c r="K388" i="13" s="1"/>
  <c r="P426" i="9"/>
  <c r="K416" i="13" s="1"/>
  <c r="P385" i="9"/>
  <c r="K375" i="13" s="1"/>
  <c r="P456" i="9"/>
  <c r="K446" i="13" s="1"/>
  <c r="P434" i="9"/>
  <c r="K424" i="13" s="1"/>
  <c r="P408" i="9"/>
  <c r="K398" i="13" s="1"/>
  <c r="P416" i="9"/>
  <c r="K406" i="13" s="1"/>
  <c r="P381" i="9"/>
  <c r="K371" i="13" s="1"/>
  <c r="P403" i="9"/>
  <c r="K393" i="13" s="1"/>
  <c r="P331" i="9"/>
  <c r="K321" i="13" s="1"/>
  <c r="P364" i="9"/>
  <c r="K354" i="13" s="1"/>
  <c r="P256" i="9"/>
  <c r="K246" i="13" s="1"/>
  <c r="P323" i="9"/>
  <c r="K313" i="13" s="1"/>
  <c r="P380" i="9"/>
  <c r="K370" i="13" s="1"/>
  <c r="P361" i="9"/>
  <c r="K351" i="13" s="1"/>
  <c r="P330" i="9"/>
  <c r="K320" i="13" s="1"/>
  <c r="P303" i="9"/>
  <c r="K293" i="13" s="1"/>
  <c r="P310" i="9"/>
  <c r="K300" i="13" s="1"/>
  <c r="P311" i="9"/>
  <c r="K301" i="13" s="1"/>
  <c r="P230" i="9"/>
  <c r="K220" i="13" s="1"/>
  <c r="P246" i="9"/>
  <c r="K236" i="13" s="1"/>
  <c r="P168" i="9"/>
  <c r="K158" i="13" s="1"/>
  <c r="P272" i="9"/>
  <c r="K262" i="13" s="1"/>
  <c r="P235" i="9"/>
  <c r="K225" i="13" s="1"/>
  <c r="P181" i="9"/>
  <c r="K171" i="13" s="1"/>
  <c r="P239" i="9"/>
  <c r="K229" i="13" s="1"/>
  <c r="P245" i="9"/>
  <c r="K235" i="13" s="1"/>
  <c r="P186" i="9"/>
  <c r="K176" i="13" s="1"/>
  <c r="P227" i="9"/>
  <c r="K217" i="13" s="1"/>
  <c r="P195" i="9"/>
  <c r="K185" i="13" s="1"/>
  <c r="P136" i="9"/>
  <c r="K126" i="13" s="1"/>
  <c r="P200" i="9"/>
  <c r="K190" i="13" s="1"/>
  <c r="P226" i="9"/>
  <c r="K216" i="13" s="1"/>
  <c r="P167" i="9"/>
  <c r="K157" i="13" s="1"/>
  <c r="P188" i="9"/>
  <c r="K178" i="13" s="1"/>
  <c r="P173" i="9"/>
  <c r="K163" i="13" s="1"/>
  <c r="P157" i="9"/>
  <c r="K147" i="13" s="1"/>
  <c r="P131" i="9"/>
  <c r="K121" i="13" s="1"/>
  <c r="P141" i="9"/>
  <c r="K131" i="13" s="1"/>
  <c r="P88" i="9"/>
  <c r="K78" i="13" s="1"/>
  <c r="P84" i="9"/>
  <c r="K74" i="13" s="1"/>
  <c r="P53" i="9"/>
  <c r="K43" i="13" s="1"/>
  <c r="P77" i="9"/>
  <c r="K67" i="13" s="1"/>
  <c r="P49" i="9"/>
  <c r="K39" i="13" s="1"/>
  <c r="P47" i="9"/>
  <c r="K37" i="13" s="1"/>
  <c r="P42" i="9"/>
  <c r="K32" i="13" s="1"/>
  <c r="P97" i="9"/>
  <c r="K87" i="13" s="1"/>
  <c r="P36" i="9"/>
  <c r="K26" i="13" s="1"/>
  <c r="P106" i="9"/>
  <c r="K96" i="13" s="1"/>
  <c r="P76" i="9"/>
  <c r="K66" i="13" s="1"/>
  <c r="P87" i="9"/>
  <c r="K77" i="13" s="1"/>
  <c r="P548" i="9"/>
  <c r="K538" i="13" s="1"/>
  <c r="P600" i="9"/>
  <c r="K590" i="13" s="1"/>
  <c r="P564" i="9"/>
  <c r="K554" i="13" s="1"/>
  <c r="P556" i="9"/>
  <c r="K546" i="13" s="1"/>
  <c r="P563" i="9"/>
  <c r="K553" i="13" s="1"/>
  <c r="P533" i="9"/>
  <c r="K523" i="13" s="1"/>
  <c r="P480" i="9"/>
  <c r="K470" i="13" s="1"/>
  <c r="P484" i="9"/>
  <c r="K474" i="13" s="1"/>
  <c r="P427" i="9"/>
  <c r="K417" i="13" s="1"/>
  <c r="P513" i="9"/>
  <c r="K503" i="13" s="1"/>
  <c r="P466" i="9"/>
  <c r="K456" i="13" s="1"/>
  <c r="P520" i="9"/>
  <c r="K510" i="13" s="1"/>
  <c r="P538" i="9"/>
  <c r="K528" i="13" s="1"/>
  <c r="P475" i="9"/>
  <c r="K465" i="13" s="1"/>
  <c r="P544" i="9"/>
  <c r="K534" i="13" s="1"/>
  <c r="P487" i="9"/>
  <c r="K477" i="13" s="1"/>
  <c r="P448" i="9"/>
  <c r="K438" i="13" s="1"/>
  <c r="P425" i="9"/>
  <c r="K415" i="13" s="1"/>
  <c r="P375" i="9"/>
  <c r="K365" i="13" s="1"/>
  <c r="P455" i="9"/>
  <c r="K445" i="13" s="1"/>
  <c r="P437" i="9"/>
  <c r="K427" i="13" s="1"/>
  <c r="P431" i="9"/>
  <c r="K421" i="13" s="1"/>
  <c r="P393" i="9"/>
  <c r="K383" i="13" s="1"/>
  <c r="P462" i="9"/>
  <c r="K452" i="13" s="1"/>
  <c r="P419" i="9"/>
  <c r="K409" i="13" s="1"/>
  <c r="P428" i="9"/>
  <c r="K418" i="13" s="1"/>
  <c r="P454" i="9"/>
  <c r="K444" i="13" s="1"/>
  <c r="P432" i="9"/>
  <c r="K422" i="13" s="1"/>
  <c r="P402" i="9"/>
  <c r="K392" i="13" s="1"/>
  <c r="P409" i="9"/>
  <c r="K399" i="13" s="1"/>
  <c r="P370" i="9"/>
  <c r="K360" i="13" s="1"/>
  <c r="P320" i="9"/>
  <c r="K310" i="13" s="1"/>
  <c r="P287" i="9"/>
  <c r="K277" i="13" s="1"/>
  <c r="P401" i="9"/>
  <c r="K391" i="13" s="1"/>
  <c r="P362" i="9"/>
  <c r="K352" i="13" s="1"/>
  <c r="P358" i="9"/>
  <c r="K348" i="13" s="1"/>
  <c r="P343" i="9"/>
  <c r="K333" i="13" s="1"/>
  <c r="P332" i="9"/>
  <c r="K322" i="13" s="1"/>
  <c r="P301" i="9"/>
  <c r="K291" i="13" s="1"/>
  <c r="P350" i="9"/>
  <c r="K340" i="13" s="1"/>
  <c r="P328" i="9"/>
  <c r="K318" i="13" s="1"/>
  <c r="P298" i="9"/>
  <c r="K288" i="13" s="1"/>
  <c r="P337" i="9"/>
  <c r="K327" i="13" s="1"/>
  <c r="P309" i="9"/>
  <c r="K299" i="13" s="1"/>
  <c r="P221" i="9"/>
  <c r="K211" i="13" s="1"/>
  <c r="P203" i="9"/>
  <c r="K193" i="13" s="1"/>
  <c r="P231" i="9"/>
  <c r="K221" i="13" s="1"/>
  <c r="P166" i="9"/>
  <c r="K156" i="13" s="1"/>
  <c r="P270" i="9"/>
  <c r="K260" i="13" s="1"/>
  <c r="P299" i="9"/>
  <c r="K289" i="13" s="1"/>
  <c r="P255" i="9"/>
  <c r="K245" i="13" s="1"/>
  <c r="P228" i="9"/>
  <c r="K218" i="13" s="1"/>
  <c r="P243" i="9"/>
  <c r="K233" i="13" s="1"/>
  <c r="P184" i="9"/>
  <c r="K174" i="13" s="1"/>
  <c r="P225" i="9"/>
  <c r="K215" i="13" s="1"/>
  <c r="P198" i="9"/>
  <c r="K188" i="13" s="1"/>
  <c r="P160" i="9"/>
  <c r="K150" i="13" s="1"/>
  <c r="P224" i="9"/>
  <c r="K214" i="13" s="1"/>
  <c r="P165" i="9"/>
  <c r="K155" i="13" s="1"/>
  <c r="P162" i="9"/>
  <c r="K152" i="13" s="1"/>
  <c r="P155" i="9"/>
  <c r="K145" i="13" s="1"/>
  <c r="P138" i="9"/>
  <c r="K128" i="13" s="1"/>
  <c r="P125" i="9"/>
  <c r="K115" i="13" s="1"/>
  <c r="P39" i="9"/>
  <c r="K29" i="13" s="1"/>
  <c r="P41" i="9"/>
  <c r="K31" i="13" s="1"/>
  <c r="P70" i="9"/>
  <c r="K60" i="13" s="1"/>
  <c r="P46" i="9"/>
  <c r="K36" i="13" s="1"/>
  <c r="P22" i="9"/>
  <c r="K12" i="13" s="1"/>
  <c r="P44" i="9"/>
  <c r="K34" i="13" s="1"/>
  <c r="P94" i="9"/>
  <c r="K84" i="13" s="1"/>
  <c r="P75" i="9"/>
  <c r="K65" i="13" s="1"/>
  <c r="P18" i="9"/>
  <c r="K8" i="13" s="1"/>
  <c r="P101" i="9"/>
  <c r="K91" i="13" s="1"/>
  <c r="P40" i="9"/>
  <c r="K30" i="13" s="1"/>
  <c r="P95" i="9"/>
  <c r="K85" i="13" s="1"/>
  <c r="P67" i="9"/>
  <c r="K57" i="13" s="1"/>
  <c r="P74" i="9"/>
  <c r="K64" i="13" s="1"/>
  <c r="P34" i="9"/>
  <c r="K24" i="13" s="1"/>
  <c r="P85" i="9"/>
  <c r="K75" i="13" s="1"/>
  <c r="P120" i="9"/>
  <c r="K110" i="13" s="1"/>
  <c r="P596" i="9"/>
  <c r="K586" i="13" s="1"/>
  <c r="P545" i="9"/>
  <c r="K535" i="13" s="1"/>
  <c r="P584" i="9"/>
  <c r="K574" i="13" s="1"/>
  <c r="P594" i="9"/>
  <c r="K584" i="13" s="1"/>
  <c r="P588" i="9"/>
  <c r="K578" i="13" s="1"/>
  <c r="P549" i="9"/>
  <c r="K539" i="13" s="1"/>
  <c r="P574" i="9"/>
  <c r="K564" i="13" s="1"/>
  <c r="P555" i="9"/>
  <c r="K545" i="13" s="1"/>
  <c r="P525" i="9"/>
  <c r="K515" i="13" s="1"/>
  <c r="P510" i="9"/>
  <c r="K500" i="13" s="1"/>
  <c r="P477" i="9"/>
  <c r="K467" i="13" s="1"/>
  <c r="P517" i="9"/>
  <c r="K507" i="13" s="1"/>
  <c r="P410" i="9"/>
  <c r="K400" i="13" s="1"/>
  <c r="P464" i="9"/>
  <c r="K454" i="13" s="1"/>
  <c r="P511" i="9"/>
  <c r="K501" i="13" s="1"/>
  <c r="P471" i="9"/>
  <c r="K461" i="13" s="1"/>
  <c r="P535" i="9"/>
  <c r="K525" i="13" s="1"/>
  <c r="P474" i="9"/>
  <c r="K464" i="13" s="1"/>
  <c r="P441" i="9"/>
  <c r="K431" i="13" s="1"/>
  <c r="P397" i="9"/>
  <c r="K387" i="13" s="1"/>
  <c r="P420" i="9"/>
  <c r="K410" i="13" s="1"/>
  <c r="P453" i="9"/>
  <c r="K443" i="13" s="1"/>
  <c r="P435" i="9"/>
  <c r="K425" i="13" s="1"/>
  <c r="P460" i="9"/>
  <c r="K450" i="13" s="1"/>
  <c r="P371" i="9"/>
  <c r="K361" i="13" s="1"/>
  <c r="P452" i="9"/>
  <c r="K442" i="13" s="1"/>
  <c r="P430" i="9"/>
  <c r="K420" i="13" s="1"/>
  <c r="P390" i="9"/>
  <c r="K380" i="13" s="1"/>
  <c r="P407" i="9"/>
  <c r="K397" i="13" s="1"/>
  <c r="P357" i="9"/>
  <c r="K347" i="13" s="1"/>
  <c r="P254" i="9"/>
  <c r="K244" i="13" s="1"/>
  <c r="P360" i="9"/>
  <c r="K350" i="13" s="1"/>
  <c r="P307" i="9"/>
  <c r="K297" i="13" s="1"/>
  <c r="P347" i="9"/>
  <c r="K337" i="13" s="1"/>
  <c r="P326" i="9"/>
  <c r="K316" i="13" s="1"/>
  <c r="P275" i="9"/>
  <c r="K265" i="13" s="1"/>
  <c r="P223" i="9"/>
  <c r="K213" i="13" s="1"/>
  <c r="P297" i="9"/>
  <c r="K287" i="13" s="1"/>
  <c r="P253" i="9"/>
  <c r="K243" i="13" s="1"/>
  <c r="P222" i="9"/>
  <c r="K212" i="13" s="1"/>
  <c r="P164" i="9"/>
  <c r="K154" i="13" s="1"/>
  <c r="P134" i="9"/>
  <c r="K124" i="13" s="1"/>
  <c r="P159" i="9"/>
  <c r="K149" i="13" s="1"/>
  <c r="P150" i="9"/>
  <c r="K140" i="13" s="1"/>
  <c r="P153" i="9"/>
  <c r="K143" i="13" s="1"/>
  <c r="P103" i="9"/>
  <c r="K93" i="13" s="1"/>
  <c r="P123" i="9"/>
  <c r="K113" i="13" s="1"/>
  <c r="P156" i="9"/>
  <c r="K146" i="13" s="1"/>
  <c r="P68" i="9"/>
  <c r="K58" i="13" s="1"/>
  <c r="P115" i="9"/>
  <c r="K105" i="13" s="1"/>
  <c r="P137" i="9"/>
  <c r="K127" i="13" s="1"/>
  <c r="P118" i="9"/>
  <c r="K108" i="13" s="1"/>
  <c r="P20" i="9"/>
  <c r="K10" i="13" s="1"/>
  <c r="P66" i="9"/>
  <c r="K56" i="13" s="1"/>
  <c r="P92" i="9"/>
  <c r="K82" i="13" s="1"/>
  <c r="P73" i="9"/>
  <c r="K63" i="13" s="1"/>
  <c r="P38" i="9"/>
  <c r="K28" i="13" s="1"/>
  <c r="P65" i="9"/>
  <c r="K55" i="13" s="1"/>
  <c r="P93" i="9"/>
  <c r="K83" i="13" s="1"/>
  <c r="P61" i="9"/>
  <c r="K51" i="13" s="1"/>
  <c r="P32" i="9"/>
  <c r="K22" i="13" s="1"/>
  <c r="P539" i="9"/>
  <c r="K529" i="13" s="1"/>
  <c r="P580" i="9"/>
  <c r="K570" i="13" s="1"/>
  <c r="P547" i="9"/>
  <c r="K537" i="13" s="1"/>
  <c r="P576" i="9"/>
  <c r="K566" i="13" s="1"/>
  <c r="P572" i="9"/>
  <c r="K562" i="13" s="1"/>
  <c r="P552" i="9"/>
  <c r="K542" i="13" s="1"/>
  <c r="P522" i="9"/>
  <c r="K512" i="13" s="1"/>
  <c r="P508" i="9"/>
  <c r="K498" i="13" s="1"/>
  <c r="P473" i="9"/>
  <c r="K463" i="13" s="1"/>
  <c r="P515" i="9"/>
  <c r="K505" i="13" s="1"/>
  <c r="P502" i="9"/>
  <c r="K492" i="13" s="1"/>
  <c r="P490" i="9"/>
  <c r="K480" i="13" s="1"/>
  <c r="P532" i="9"/>
  <c r="K522" i="13" s="1"/>
  <c r="P509" i="9"/>
  <c r="K499" i="13" s="1"/>
  <c r="P530" i="9"/>
  <c r="K520" i="13" s="1"/>
  <c r="P496" i="9"/>
  <c r="K486" i="13" s="1"/>
  <c r="P512" i="9"/>
  <c r="K502" i="13" s="1"/>
  <c r="P483" i="9"/>
  <c r="K473" i="13" s="1"/>
  <c r="P461" i="9"/>
  <c r="K451" i="13" s="1"/>
  <c r="P451" i="9"/>
  <c r="K441" i="13" s="1"/>
  <c r="P391" i="9"/>
  <c r="K381" i="13" s="1"/>
  <c r="P424" i="9"/>
  <c r="K414" i="13" s="1"/>
  <c r="P467" i="9"/>
  <c r="K457" i="13" s="1"/>
  <c r="P438" i="9"/>
  <c r="K428" i="13" s="1"/>
  <c r="P411" i="9"/>
  <c r="K401" i="13" s="1"/>
  <c r="P376" i="9"/>
  <c r="K366" i="13" s="1"/>
  <c r="P450" i="9"/>
  <c r="K440" i="13" s="1"/>
  <c r="P387" i="9"/>
  <c r="K377" i="13" s="1"/>
  <c r="P405" i="9"/>
  <c r="K395" i="13" s="1"/>
  <c r="P252" i="9"/>
  <c r="K242" i="13" s="1"/>
  <c r="P355" i="9"/>
  <c r="K345" i="13" s="1"/>
  <c r="P329" i="9"/>
  <c r="K319" i="13" s="1"/>
  <c r="P345" i="9"/>
  <c r="K335" i="13" s="1"/>
  <c r="P296" i="9"/>
  <c r="K286" i="13" s="1"/>
  <c r="P336" i="9"/>
  <c r="K326" i="13" s="1"/>
  <c r="P369" i="9"/>
  <c r="K359" i="13" s="1"/>
  <c r="P356" i="9"/>
  <c r="K346" i="13" s="1"/>
  <c r="P282" i="9"/>
  <c r="K272" i="13" s="1"/>
  <c r="P359" i="9"/>
  <c r="K349" i="13" s="1"/>
  <c r="P324" i="9"/>
  <c r="K314" i="13" s="1"/>
  <c r="P294" i="9"/>
  <c r="K284" i="13" s="1"/>
  <c r="P273" i="9"/>
  <c r="K263" i="13" s="1"/>
  <c r="P193" i="9"/>
  <c r="K183" i="13" s="1"/>
  <c r="P220" i="9"/>
  <c r="K210" i="13" s="1"/>
  <c r="P261" i="9"/>
  <c r="K251" i="13" s="1"/>
  <c r="P251" i="9"/>
  <c r="K241" i="13" s="1"/>
  <c r="P219" i="9"/>
  <c r="K209" i="13" s="1"/>
  <c r="P266" i="9"/>
  <c r="K256" i="13" s="1"/>
  <c r="P209" i="9"/>
  <c r="K199" i="13" s="1"/>
  <c r="P216" i="9"/>
  <c r="K206" i="13" s="1"/>
  <c r="P161" i="9"/>
  <c r="K151" i="13" s="1"/>
  <c r="P185" i="9"/>
  <c r="K175" i="13" s="1"/>
  <c r="P217" i="9"/>
  <c r="K207" i="13" s="1"/>
  <c r="P180" i="9"/>
  <c r="K170" i="13" s="1"/>
  <c r="P146" i="9"/>
  <c r="K136" i="13" s="1"/>
  <c r="P55" i="9"/>
  <c r="K45" i="13" s="1"/>
  <c r="P116" i="9"/>
  <c r="K106" i="13" s="1"/>
  <c r="P121" i="9"/>
  <c r="K111" i="13" s="1"/>
  <c r="P154" i="9"/>
  <c r="K144" i="13" s="1"/>
  <c r="P132" i="9"/>
  <c r="K122" i="13" s="1"/>
  <c r="P113" i="9"/>
  <c r="K103" i="13" s="1"/>
  <c r="P135" i="9"/>
  <c r="K125" i="13" s="1"/>
  <c r="P104" i="9"/>
  <c r="K94" i="13" s="1"/>
  <c r="P98" i="9"/>
  <c r="K88" i="13" s="1"/>
  <c r="P64" i="9"/>
  <c r="K54" i="13" s="1"/>
  <c r="P35" i="9"/>
  <c r="K25" i="13" s="1"/>
  <c r="P58" i="9"/>
  <c r="K48" i="13" s="1"/>
  <c r="P56" i="9"/>
  <c r="K46" i="13" s="1"/>
  <c r="P63" i="9"/>
  <c r="K53" i="13" s="1"/>
  <c r="P91" i="9"/>
  <c r="K81" i="13" s="1"/>
  <c r="P59" i="9"/>
  <c r="K49" i="13" s="1"/>
  <c r="P30" i="9"/>
  <c r="K20" i="13" s="1"/>
  <c r="P72" i="9"/>
  <c r="K62" i="13" s="1"/>
  <c r="P43" i="9"/>
  <c r="K33" i="13" s="1"/>
  <c r="P189" i="9"/>
  <c r="K179" i="13" s="1"/>
  <c r="P581" i="9"/>
  <c r="K571" i="13" s="1"/>
  <c r="P528" i="9"/>
  <c r="K518" i="13" s="1"/>
  <c r="P569" i="9"/>
  <c r="K559" i="13" s="1"/>
  <c r="P605" i="9"/>
  <c r="K595" i="13" s="1"/>
  <c r="P570" i="9"/>
  <c r="K560" i="13" s="1"/>
  <c r="P540" i="9"/>
  <c r="K530" i="13" s="1"/>
  <c r="P506" i="9"/>
  <c r="K496" i="13" s="1"/>
  <c r="P469" i="9"/>
  <c r="K459" i="13" s="1"/>
  <c r="P479" i="9"/>
  <c r="K469" i="13" s="1"/>
  <c r="P507" i="9"/>
  <c r="K497" i="13" s="1"/>
  <c r="P524" i="9"/>
  <c r="K514" i="13" s="1"/>
  <c r="P423" i="9"/>
  <c r="K413" i="13" s="1"/>
  <c r="P481" i="9"/>
  <c r="K471" i="13" s="1"/>
  <c r="P459" i="9"/>
  <c r="K449" i="13" s="1"/>
  <c r="P429" i="9"/>
  <c r="K419" i="13" s="1"/>
  <c r="P386" i="9"/>
  <c r="K376" i="13" s="1"/>
  <c r="P412" i="9"/>
  <c r="K402" i="13" s="1"/>
  <c r="P377" i="9"/>
  <c r="K367" i="13" s="1"/>
  <c r="P465" i="9"/>
  <c r="K455" i="13" s="1"/>
  <c r="P478" i="9"/>
  <c r="K468" i="13" s="1"/>
  <c r="P382" i="9"/>
  <c r="K372" i="13" s="1"/>
  <c r="P394" i="9"/>
  <c r="K384" i="13" s="1"/>
  <c r="P353" i="9"/>
  <c r="K343" i="13" s="1"/>
  <c r="P234" i="9"/>
  <c r="K224" i="13" s="1"/>
  <c r="P351" i="9"/>
  <c r="K341" i="13" s="1"/>
  <c r="P327" i="9"/>
  <c r="K317" i="13" s="1"/>
  <c r="P285" i="9"/>
  <c r="K275" i="13" s="1"/>
  <c r="P334" i="9"/>
  <c r="K324" i="13" s="1"/>
  <c r="P291" i="9"/>
  <c r="K281" i="13" s="1"/>
  <c r="P354" i="9"/>
  <c r="K344" i="13" s="1"/>
  <c r="P319" i="9"/>
  <c r="K309" i="13" s="1"/>
  <c r="P322" i="9"/>
  <c r="K312" i="13" s="1"/>
  <c r="P289" i="9"/>
  <c r="K279" i="13" s="1"/>
  <c r="P271" i="9"/>
  <c r="K261" i="13" s="1"/>
  <c r="P204" i="9"/>
  <c r="K194" i="13" s="1"/>
  <c r="P267" i="9"/>
  <c r="K257" i="13" s="1"/>
  <c r="P236" i="9"/>
  <c r="K226" i="13" s="1"/>
  <c r="P280" i="9"/>
  <c r="K270" i="13" s="1"/>
  <c r="P207" i="9"/>
  <c r="K197" i="13" s="1"/>
  <c r="P290" i="9"/>
  <c r="K280" i="13" s="1"/>
  <c r="P259" i="9"/>
  <c r="K249" i="13" s="1"/>
  <c r="P288" i="9"/>
  <c r="K278" i="13" s="1"/>
  <c r="P249" i="9"/>
  <c r="K239" i="13" s="1"/>
  <c r="P264" i="9"/>
  <c r="K254" i="13" s="1"/>
  <c r="P179" i="9"/>
  <c r="K169" i="13" s="1"/>
  <c r="P205" i="9"/>
  <c r="K195" i="13" s="1"/>
  <c r="P199" i="9"/>
  <c r="K189" i="13" s="1"/>
  <c r="P214" i="9"/>
  <c r="K204" i="13" s="1"/>
  <c r="P163" i="9"/>
  <c r="K153" i="13" s="1"/>
  <c r="P183" i="9"/>
  <c r="K173" i="13" s="1"/>
  <c r="P215" i="9"/>
  <c r="K205" i="13" s="1"/>
  <c r="P178" i="9"/>
  <c r="K168" i="13" s="1"/>
  <c r="P144" i="9"/>
  <c r="K134" i="13" s="1"/>
  <c r="P129" i="9"/>
  <c r="K119" i="13" s="1"/>
  <c r="P114" i="9"/>
  <c r="K104" i="13" s="1"/>
  <c r="P119" i="9"/>
  <c r="K109" i="13" s="1"/>
  <c r="P152" i="9"/>
  <c r="K142" i="13" s="1"/>
  <c r="P130" i="9"/>
  <c r="K120" i="13" s="1"/>
  <c r="P111" i="9"/>
  <c r="K101" i="13" s="1"/>
  <c r="P148" i="9"/>
  <c r="K138" i="13" s="1"/>
  <c r="P96" i="9"/>
  <c r="K86" i="13" s="1"/>
  <c r="P62" i="9"/>
  <c r="K52" i="13" s="1"/>
  <c r="P33" i="9"/>
  <c r="K23" i="13" s="1"/>
  <c r="P25" i="9"/>
  <c r="K15" i="13" s="1"/>
  <c r="P54" i="9"/>
  <c r="K44" i="13" s="1"/>
  <c r="P23" i="9"/>
  <c r="K13" i="13" s="1"/>
  <c r="P28" i="9"/>
  <c r="K18" i="13" s="1"/>
  <c r="P124" i="9"/>
  <c r="K114" i="13" s="1"/>
  <c r="M67" i="9"/>
  <c r="L57" i="13" s="1"/>
  <c r="M23" i="9"/>
  <c r="L13" i="13" s="1"/>
  <c r="M42" i="9"/>
  <c r="L32" i="13" s="1"/>
  <c r="M116" i="9"/>
  <c r="L106" i="13" s="1"/>
  <c r="M118" i="9"/>
  <c r="L108" i="13" s="1"/>
  <c r="M47" i="9"/>
  <c r="L37" i="13" s="1"/>
  <c r="M186" i="9"/>
  <c r="L176" i="13" s="1"/>
  <c r="M146" i="9"/>
  <c r="L136" i="13" s="1"/>
  <c r="M217" i="9"/>
  <c r="L207" i="13" s="1"/>
  <c r="M293" i="9"/>
  <c r="L283" i="13" s="1"/>
  <c r="M307" i="9"/>
  <c r="L297" i="13" s="1"/>
  <c r="M324" i="9"/>
  <c r="L314" i="13" s="1"/>
  <c r="M348" i="9"/>
  <c r="L338" i="13" s="1"/>
  <c r="M356" i="9"/>
  <c r="L346" i="13" s="1"/>
  <c r="M338" i="9"/>
  <c r="L328" i="13" s="1"/>
  <c r="M464" i="9"/>
  <c r="L454" i="13" s="1"/>
  <c r="M510" i="9"/>
  <c r="L500" i="13" s="1"/>
  <c r="M528" i="9"/>
  <c r="L518" i="13" s="1"/>
  <c r="M547" i="9"/>
  <c r="L537" i="13" s="1"/>
  <c r="M536" i="9"/>
  <c r="L526" i="13" s="1"/>
  <c r="M539" i="9"/>
  <c r="L529" i="13" s="1"/>
  <c r="M403" i="9"/>
  <c r="L393" i="13" s="1"/>
  <c r="M503" i="9"/>
  <c r="L493" i="13" s="1"/>
  <c r="M524" i="9"/>
  <c r="L514" i="13" s="1"/>
  <c r="M535" i="9"/>
  <c r="L525" i="13" s="1"/>
  <c r="M511" i="9"/>
  <c r="L501" i="13" s="1"/>
  <c r="M534" i="9"/>
  <c r="L524" i="13" s="1"/>
  <c r="M590" i="9"/>
  <c r="L580" i="13" s="1"/>
  <c r="M558" i="9"/>
  <c r="L548" i="13" s="1"/>
  <c r="M596" i="9"/>
  <c r="L586" i="13" s="1"/>
  <c r="M563" i="9"/>
  <c r="L553" i="13" s="1"/>
  <c r="M598" i="9"/>
  <c r="L588" i="13" s="1"/>
  <c r="M370" i="9"/>
  <c r="L360" i="13" s="1"/>
  <c r="M56" i="9"/>
  <c r="L46" i="13" s="1"/>
  <c r="M557" i="9"/>
  <c r="L547" i="13" s="1"/>
  <c r="M88" i="9"/>
  <c r="L78" i="13" s="1"/>
  <c r="M479" i="9"/>
  <c r="L469" i="13" s="1"/>
  <c r="M493" i="9"/>
  <c r="L483" i="13" s="1"/>
  <c r="M252" i="9"/>
  <c r="L242" i="13" s="1"/>
  <c r="M615" i="9"/>
  <c r="L605" i="13" s="1"/>
  <c r="M521" i="9"/>
  <c r="L511" i="13" s="1"/>
  <c r="M560" i="9"/>
  <c r="L550" i="13" s="1"/>
  <c r="M153" i="9"/>
  <c r="L143" i="13" s="1"/>
  <c r="M57" i="9"/>
  <c r="L47" i="13" s="1"/>
  <c r="M49" i="9"/>
  <c r="L39" i="13" s="1"/>
  <c r="M65" i="9"/>
  <c r="L55" i="13" s="1"/>
  <c r="M582" i="9"/>
  <c r="L572" i="13" s="1"/>
  <c r="M336" i="9"/>
  <c r="L326" i="13" s="1"/>
  <c r="M55" i="9"/>
  <c r="L45" i="13" s="1"/>
  <c r="M573" i="9"/>
  <c r="L563" i="13" s="1"/>
  <c r="M546" i="9"/>
  <c r="L536" i="13" s="1"/>
  <c r="M25" i="9"/>
  <c r="L15" i="13" s="1"/>
  <c r="M520" i="9"/>
  <c r="L510" i="13" s="1"/>
  <c r="M532" i="9"/>
  <c r="L522" i="13" s="1"/>
  <c r="M492" i="9"/>
  <c r="L482" i="13" s="1"/>
  <c r="M606" i="9"/>
  <c r="L596" i="13" s="1"/>
  <c r="M574" i="9"/>
  <c r="L564" i="13" s="1"/>
  <c r="M565" i="9"/>
  <c r="L555" i="13" s="1"/>
  <c r="M569" i="9"/>
  <c r="L559" i="13" s="1"/>
  <c r="M552" i="9"/>
  <c r="L542" i="13" s="1"/>
  <c r="M601" i="9"/>
  <c r="L591" i="13" s="1"/>
  <c r="M576" i="9"/>
  <c r="L566" i="13" s="1"/>
  <c r="M610" i="9"/>
  <c r="L600" i="13" s="1"/>
  <c r="M526" i="9"/>
  <c r="L516" i="13" s="1"/>
  <c r="M559" i="9"/>
  <c r="L549" i="13" s="1"/>
  <c r="M612" i="9"/>
  <c r="L602" i="13" s="1"/>
  <c r="M580" i="9"/>
  <c r="L570" i="13" s="1"/>
  <c r="M605" i="9"/>
  <c r="L595" i="13" s="1"/>
  <c r="M538" i="9"/>
  <c r="L528" i="13" s="1"/>
  <c r="M604" i="9"/>
  <c r="L594" i="13" s="1"/>
  <c r="M543" i="9"/>
  <c r="L533" i="13" s="1"/>
  <c r="M540" i="9"/>
  <c r="L530" i="13" s="1"/>
  <c r="M594" i="9"/>
  <c r="L584" i="13" s="1"/>
  <c r="M306" i="9"/>
  <c r="L296" i="13" s="1"/>
  <c r="M185" i="9"/>
  <c r="L175" i="13" s="1"/>
  <c r="M527" i="9"/>
  <c r="L517" i="13" s="1"/>
  <c r="M131" i="9"/>
  <c r="L121" i="13" s="1"/>
  <c r="M519" i="9"/>
  <c r="L509" i="13" s="1"/>
  <c r="M31" i="9"/>
  <c r="L21" i="13" s="1"/>
  <c r="M542" i="9"/>
  <c r="L532" i="13" s="1"/>
  <c r="M567" i="9"/>
  <c r="L557" i="13" s="1"/>
  <c r="M603" i="9"/>
  <c r="L593" i="13" s="1"/>
  <c r="M589" i="9"/>
  <c r="L579" i="13" s="1"/>
  <c r="M522" i="9"/>
  <c r="L512" i="13" s="1"/>
  <c r="M581" i="9"/>
  <c r="L571" i="13" s="1"/>
  <c r="M556" i="9"/>
  <c r="L546" i="13" s="1"/>
  <c r="M551" i="9"/>
  <c r="L541" i="13" s="1"/>
  <c r="M41" i="9"/>
  <c r="L31" i="13" s="1"/>
  <c r="M64" i="9"/>
  <c r="L54" i="13" s="1"/>
  <c r="M571" i="9"/>
  <c r="L561" i="13" s="1"/>
  <c r="M518" i="9"/>
  <c r="L508" i="13" s="1"/>
  <c r="M120" i="9"/>
  <c r="L110" i="13" s="1"/>
  <c r="M179" i="9"/>
  <c r="L169" i="13" s="1"/>
  <c r="M564" i="9"/>
  <c r="L554" i="13" s="1"/>
  <c r="M616" i="9"/>
  <c r="L606" i="13" s="1"/>
  <c r="M549" i="9"/>
  <c r="L539" i="13" s="1"/>
  <c r="M614" i="9"/>
  <c r="L604" i="13" s="1"/>
  <c r="M550" i="9"/>
  <c r="L540" i="13" s="1"/>
  <c r="M575" i="9"/>
  <c r="L565" i="13" s="1"/>
  <c r="M599" i="9"/>
  <c r="L589" i="13" s="1"/>
  <c r="M592" i="9"/>
  <c r="L582" i="13" s="1"/>
  <c r="M585" i="9"/>
  <c r="L575" i="13" s="1"/>
  <c r="M608" i="9"/>
  <c r="L598" i="13" s="1"/>
  <c r="M562" i="9"/>
  <c r="L552" i="13" s="1"/>
  <c r="M548" i="9"/>
  <c r="L538" i="13" s="1"/>
  <c r="M152" i="9"/>
  <c r="L142" i="13" s="1"/>
  <c r="M588" i="9"/>
  <c r="L578" i="13" s="1"/>
  <c r="M512" i="9"/>
  <c r="L502" i="13" s="1"/>
  <c r="M572" i="9"/>
  <c r="L562" i="13" s="1"/>
  <c r="M24" i="9"/>
  <c r="L14" i="13" s="1"/>
  <c r="M555" i="9"/>
  <c r="L545" i="13" s="1"/>
  <c r="M597" i="9"/>
  <c r="L587" i="13" s="1"/>
  <c r="M579" i="9"/>
  <c r="L569" i="13" s="1"/>
  <c r="M613" i="9"/>
  <c r="L603" i="13" s="1"/>
  <c r="M568" i="9"/>
  <c r="L558" i="13" s="1"/>
  <c r="M602" i="9"/>
  <c r="L592" i="13" s="1"/>
  <c r="M586" i="9"/>
  <c r="L576" i="13" s="1"/>
  <c r="M537" i="9"/>
  <c r="L527" i="13" s="1"/>
  <c r="M92" i="9"/>
  <c r="L82" i="13" s="1"/>
  <c r="M253" i="9"/>
  <c r="L243" i="13" s="1"/>
  <c r="M309" i="9"/>
  <c r="L299" i="13" s="1"/>
  <c r="M541" i="9"/>
  <c r="L531" i="13" s="1"/>
  <c r="M591" i="9"/>
  <c r="L581" i="13" s="1"/>
  <c r="M533" i="9"/>
  <c r="L523" i="13" s="1"/>
  <c r="M561" i="9"/>
  <c r="L551" i="13" s="1"/>
  <c r="M529" i="9"/>
  <c r="L519" i="13" s="1"/>
  <c r="M84" i="9"/>
  <c r="L74" i="13" s="1"/>
  <c r="M272" i="9"/>
  <c r="L262" i="13" s="1"/>
  <c r="M91" i="9"/>
  <c r="L81" i="13" s="1"/>
  <c r="M66" i="9"/>
  <c r="L56" i="13" s="1"/>
  <c r="M410" i="9"/>
  <c r="L400" i="13" s="1"/>
  <c r="M301" i="9"/>
  <c r="L291" i="13" s="1"/>
  <c r="M391" i="9"/>
  <c r="L381" i="13" s="1"/>
  <c r="M167" i="9"/>
  <c r="L157" i="13" s="1"/>
  <c r="M316" i="9"/>
  <c r="L306" i="13" s="1"/>
  <c r="M156" i="9"/>
  <c r="L146" i="13" s="1"/>
  <c r="M485" i="9"/>
  <c r="L475" i="13" s="1"/>
  <c r="M285" i="9"/>
  <c r="L275" i="13" s="1"/>
  <c r="M249" i="9"/>
  <c r="L239" i="13" s="1"/>
  <c r="M48" i="9"/>
  <c r="L38" i="13" s="1"/>
  <c r="M18" i="9"/>
  <c r="L8" i="13" s="1"/>
  <c r="M317" i="9"/>
  <c r="L307" i="13" s="1"/>
  <c r="M288" i="9"/>
  <c r="L278" i="13" s="1"/>
  <c r="M409" i="9"/>
  <c r="L399" i="13" s="1"/>
  <c r="M516" i="9"/>
  <c r="L506" i="13" s="1"/>
  <c r="M424" i="9"/>
  <c r="L414" i="13" s="1"/>
  <c r="M352" i="9"/>
  <c r="L342" i="13" s="1"/>
  <c r="M473" i="9"/>
  <c r="L463" i="13" s="1"/>
  <c r="M469" i="9"/>
  <c r="L459" i="13" s="1"/>
  <c r="M494" i="9"/>
  <c r="L484" i="13" s="1"/>
  <c r="M204" i="9"/>
  <c r="L194" i="13" s="1"/>
  <c r="M509" i="9"/>
  <c r="L499" i="13" s="1"/>
  <c r="M487" i="9"/>
  <c r="L477" i="13" s="1"/>
  <c r="M456" i="9"/>
  <c r="L446" i="13" s="1"/>
  <c r="M429" i="9"/>
  <c r="L419" i="13" s="1"/>
  <c r="M416" i="9"/>
  <c r="L406" i="13" s="1"/>
  <c r="M411" i="9"/>
  <c r="L401" i="13" s="1"/>
  <c r="M295" i="9"/>
  <c r="L285" i="13" s="1"/>
  <c r="M214" i="9"/>
  <c r="L204" i="13" s="1"/>
  <c r="M124" i="9"/>
  <c r="L114" i="13" s="1"/>
  <c r="M320" i="9"/>
  <c r="L310" i="13" s="1"/>
  <c r="M255" i="9"/>
  <c r="L245" i="13" s="1"/>
  <c r="M234" i="9"/>
  <c r="L224" i="13" s="1"/>
  <c r="M177" i="9"/>
  <c r="L167" i="13" s="1"/>
  <c r="M339" i="9"/>
  <c r="L329" i="13" s="1"/>
  <c r="M127" i="9"/>
  <c r="L117" i="13" s="1"/>
  <c r="M345" i="9"/>
  <c r="L335" i="13" s="1"/>
  <c r="M305" i="9"/>
  <c r="L295" i="13" s="1"/>
  <c r="M289" i="9"/>
  <c r="L279" i="13" s="1"/>
  <c r="M313" i="9"/>
  <c r="L303" i="13" s="1"/>
  <c r="M290" i="9"/>
  <c r="L280" i="13" s="1"/>
  <c r="M242" i="9"/>
  <c r="L232" i="13" s="1"/>
  <c r="M122" i="9"/>
  <c r="L112" i="13" s="1"/>
  <c r="M198" i="9"/>
  <c r="L188" i="13" s="1"/>
  <c r="M138" i="9"/>
  <c r="L128" i="13" s="1"/>
  <c r="M82" i="9"/>
  <c r="L72" i="13" s="1"/>
  <c r="M73" i="9"/>
  <c r="L63" i="13" s="1"/>
  <c r="M192" i="9"/>
  <c r="L182" i="13" s="1"/>
  <c r="M80" i="9"/>
  <c r="L70" i="13" s="1"/>
  <c r="M51" i="9"/>
  <c r="L41" i="13" s="1"/>
  <c r="M69" i="9"/>
  <c r="L59" i="13" s="1"/>
  <c r="M553" i="9"/>
  <c r="L543" i="13" s="1"/>
  <c r="M554" i="9"/>
  <c r="L544" i="13" s="1"/>
  <c r="M83" i="9"/>
  <c r="L73" i="13" s="1"/>
  <c r="M28" i="9"/>
  <c r="L18" i="13" s="1"/>
  <c r="M372" i="9"/>
  <c r="L362" i="13" s="1"/>
  <c r="M371" i="9"/>
  <c r="L361" i="13" s="1"/>
  <c r="M484" i="9"/>
  <c r="L474" i="13" s="1"/>
  <c r="M35" i="9"/>
  <c r="L25" i="13" s="1"/>
  <c r="M462" i="9"/>
  <c r="L452" i="13" s="1"/>
  <c r="M386" i="9"/>
  <c r="L376" i="13" s="1"/>
  <c r="M421" i="9"/>
  <c r="L411" i="13" s="1"/>
  <c r="M506" i="9"/>
  <c r="L496" i="13" s="1"/>
  <c r="M435" i="9"/>
  <c r="L425" i="13" s="1"/>
  <c r="M468" i="9"/>
  <c r="L458" i="13" s="1"/>
  <c r="M458" i="9"/>
  <c r="L448" i="13" s="1"/>
  <c r="M374" i="9"/>
  <c r="L364" i="13" s="1"/>
  <c r="M497" i="9"/>
  <c r="L487" i="13" s="1"/>
  <c r="M439" i="9"/>
  <c r="L429" i="13" s="1"/>
  <c r="M367" i="9"/>
  <c r="L357" i="13" s="1"/>
  <c r="M478" i="9"/>
  <c r="L468" i="13" s="1"/>
  <c r="M312" i="9"/>
  <c r="L302" i="13" s="1"/>
  <c r="M263" i="9"/>
  <c r="L253" i="13" s="1"/>
  <c r="M236" i="9"/>
  <c r="L226" i="13" s="1"/>
  <c r="M287" i="9"/>
  <c r="L277" i="13" s="1"/>
  <c r="M247" i="9"/>
  <c r="L237" i="13" s="1"/>
  <c r="M238" i="9"/>
  <c r="L228" i="13" s="1"/>
  <c r="M311" i="9"/>
  <c r="L301" i="13" s="1"/>
  <c r="M261" i="9"/>
  <c r="L251" i="13" s="1"/>
  <c r="M147" i="9"/>
  <c r="L137" i="13" s="1"/>
  <c r="M318" i="9"/>
  <c r="L308" i="13" s="1"/>
  <c r="M273" i="9"/>
  <c r="L263" i="13" s="1"/>
  <c r="M280" i="9"/>
  <c r="L270" i="13" s="1"/>
  <c r="M222" i="9"/>
  <c r="L212" i="13" s="1"/>
  <c r="M354" i="9"/>
  <c r="L344" i="13" s="1"/>
  <c r="M337" i="9"/>
  <c r="L327" i="13" s="1"/>
  <c r="M52" i="9"/>
  <c r="L42" i="13" s="1"/>
  <c r="M166" i="9"/>
  <c r="L156" i="13" s="1"/>
  <c r="M53" i="9"/>
  <c r="L43" i="13" s="1"/>
  <c r="M145" i="9"/>
  <c r="L135" i="13" s="1"/>
  <c r="M137" i="9"/>
  <c r="L127" i="13" s="1"/>
  <c r="M86" i="9"/>
  <c r="L76" i="13" s="1"/>
  <c r="M112" i="9"/>
  <c r="L102" i="13" s="1"/>
  <c r="M61" i="9"/>
  <c r="L51" i="13" s="1"/>
  <c r="M162" i="9"/>
  <c r="L152" i="13" s="1"/>
  <c r="M113" i="9"/>
  <c r="L103" i="13" s="1"/>
  <c r="M126" i="9"/>
  <c r="L116" i="13" s="1"/>
  <c r="M100" i="9"/>
  <c r="L90" i="13" s="1"/>
  <c r="M228" i="9"/>
  <c r="L218" i="13" s="1"/>
  <c r="M170" i="9"/>
  <c r="L160" i="13" s="1"/>
  <c r="M98" i="9"/>
  <c r="L88" i="13" s="1"/>
  <c r="M22" i="9"/>
  <c r="L12" i="13" s="1"/>
  <c r="M607" i="9"/>
  <c r="L597" i="13" s="1"/>
  <c r="M502" i="9"/>
  <c r="L492" i="13" s="1"/>
  <c r="M531" i="9"/>
  <c r="L521" i="13" s="1"/>
  <c r="M496" i="9"/>
  <c r="L486" i="13" s="1"/>
  <c r="M364" i="9"/>
  <c r="L354" i="13" s="1"/>
  <c r="M284" i="9"/>
  <c r="L274" i="13" s="1"/>
  <c r="M341" i="9"/>
  <c r="L331" i="13" s="1"/>
  <c r="M221" i="9"/>
  <c r="L211" i="13" s="1"/>
  <c r="M140" i="9"/>
  <c r="L130" i="13" s="1"/>
  <c r="M396" i="9"/>
  <c r="L386" i="13" s="1"/>
  <c r="M248" i="9"/>
  <c r="L238" i="13" s="1"/>
  <c r="M426" i="9"/>
  <c r="L416" i="13" s="1"/>
  <c r="M455" i="9"/>
  <c r="L445" i="13" s="1"/>
  <c r="M206" i="9"/>
  <c r="L196" i="13" s="1"/>
  <c r="M121" i="9"/>
  <c r="L111" i="13" s="1"/>
  <c r="M501" i="9"/>
  <c r="L491" i="13" s="1"/>
  <c r="M505" i="9"/>
  <c r="L495" i="13" s="1"/>
  <c r="M467" i="9"/>
  <c r="L457" i="13" s="1"/>
  <c r="M384" i="9"/>
  <c r="L374" i="13" s="1"/>
  <c r="M412" i="9"/>
  <c r="L402" i="13" s="1"/>
  <c r="M343" i="9"/>
  <c r="L333" i="13" s="1"/>
  <c r="M482" i="9"/>
  <c r="L472" i="13" s="1"/>
  <c r="M442" i="9"/>
  <c r="L432" i="13" s="1"/>
  <c r="M477" i="9"/>
  <c r="L467" i="13" s="1"/>
  <c r="M201" i="9"/>
  <c r="L191" i="13" s="1"/>
  <c r="M432" i="9"/>
  <c r="L422" i="13" s="1"/>
  <c r="M405" i="9"/>
  <c r="L395" i="13" s="1"/>
  <c r="M480" i="9"/>
  <c r="L470" i="13" s="1"/>
  <c r="M461" i="9"/>
  <c r="L451" i="13" s="1"/>
  <c r="M452" i="9"/>
  <c r="L442" i="13" s="1"/>
  <c r="M438" i="9"/>
  <c r="L428" i="13" s="1"/>
  <c r="M428" i="9"/>
  <c r="L418" i="13" s="1"/>
  <c r="M363" i="9"/>
  <c r="L353" i="13" s="1"/>
  <c r="M331" i="9"/>
  <c r="L321" i="13" s="1"/>
  <c r="M303" i="9"/>
  <c r="L293" i="13" s="1"/>
  <c r="M180" i="9"/>
  <c r="L170" i="13" s="1"/>
  <c r="M254" i="9"/>
  <c r="L244" i="13" s="1"/>
  <c r="M103" i="9"/>
  <c r="L93" i="13" s="1"/>
  <c r="M330" i="9"/>
  <c r="L320" i="13" s="1"/>
  <c r="M231" i="9"/>
  <c r="L221" i="13" s="1"/>
  <c r="M227" i="9"/>
  <c r="L217" i="13" s="1"/>
  <c r="M165" i="9"/>
  <c r="L155" i="13" s="1"/>
  <c r="M335" i="9"/>
  <c r="L325" i="13" s="1"/>
  <c r="M323" i="9"/>
  <c r="L313" i="13" s="1"/>
  <c r="M279" i="9"/>
  <c r="L269" i="13" s="1"/>
  <c r="M266" i="9"/>
  <c r="L256" i="13" s="1"/>
  <c r="M298" i="9"/>
  <c r="L288" i="13" s="1"/>
  <c r="M237" i="9"/>
  <c r="L227" i="13" s="1"/>
  <c r="M213" i="9"/>
  <c r="L203" i="13" s="1"/>
  <c r="M197" i="9"/>
  <c r="L187" i="13" s="1"/>
  <c r="M43" i="9"/>
  <c r="L33" i="13" s="1"/>
  <c r="M81" i="9"/>
  <c r="L71" i="13" s="1"/>
  <c r="M54" i="9"/>
  <c r="L44" i="13" s="1"/>
  <c r="M117" i="9"/>
  <c r="L107" i="13" s="1"/>
  <c r="M212" i="9"/>
  <c r="L202" i="13" s="1"/>
  <c r="M182" i="9"/>
  <c r="L172" i="13" s="1"/>
  <c r="M68" i="9"/>
  <c r="L58" i="13" s="1"/>
  <c r="M45" i="9"/>
  <c r="L35" i="13" s="1"/>
  <c r="M577" i="9"/>
  <c r="L567" i="13" s="1"/>
  <c r="M36" i="9"/>
  <c r="L26" i="13" s="1"/>
  <c r="M194" i="9"/>
  <c r="L184" i="13" s="1"/>
  <c r="M172" i="9"/>
  <c r="L162" i="13" s="1"/>
  <c r="M332" i="9"/>
  <c r="L322" i="13" s="1"/>
  <c r="M441" i="9"/>
  <c r="L431" i="13" s="1"/>
  <c r="M445" i="9"/>
  <c r="L435" i="13" s="1"/>
  <c r="M508" i="9"/>
  <c r="L498" i="13" s="1"/>
  <c r="M446" i="9"/>
  <c r="L436" i="13" s="1"/>
  <c r="M434" i="9"/>
  <c r="L424" i="13" s="1"/>
  <c r="M347" i="9"/>
  <c r="L337" i="13" s="1"/>
  <c r="M265" i="9"/>
  <c r="L255" i="13" s="1"/>
  <c r="M199" i="9"/>
  <c r="L189" i="13" s="1"/>
  <c r="M95" i="9"/>
  <c r="L85" i="13" s="1"/>
  <c r="M183" i="9"/>
  <c r="L173" i="13" s="1"/>
  <c r="M395" i="9"/>
  <c r="L385" i="13" s="1"/>
  <c r="M79" i="9"/>
  <c r="L69" i="13" s="1"/>
  <c r="M454" i="9"/>
  <c r="L444" i="13" s="1"/>
  <c r="M376" i="9"/>
  <c r="L366" i="13" s="1"/>
  <c r="M202" i="9"/>
  <c r="L192" i="13" s="1"/>
  <c r="M437" i="9"/>
  <c r="L427" i="13" s="1"/>
  <c r="M507" i="9"/>
  <c r="L497" i="13" s="1"/>
  <c r="M436" i="9"/>
  <c r="L426" i="13" s="1"/>
  <c r="M488" i="9"/>
  <c r="L478" i="13" s="1"/>
  <c r="M358" i="9"/>
  <c r="L348" i="13" s="1"/>
  <c r="M425" i="9"/>
  <c r="L415" i="13" s="1"/>
  <c r="M239" i="9"/>
  <c r="L229" i="13" s="1"/>
  <c r="M440" i="9"/>
  <c r="L430" i="13" s="1"/>
  <c r="M359" i="9"/>
  <c r="L349" i="13" s="1"/>
  <c r="M394" i="9"/>
  <c r="L384" i="13" s="1"/>
  <c r="M362" i="9"/>
  <c r="L352" i="13" s="1"/>
  <c r="M486" i="9"/>
  <c r="L476" i="13" s="1"/>
  <c r="M457" i="9"/>
  <c r="L447" i="13" s="1"/>
  <c r="M294" i="9"/>
  <c r="L284" i="13" s="1"/>
  <c r="M459" i="9"/>
  <c r="L449" i="13" s="1"/>
  <c r="M281" i="9"/>
  <c r="L271" i="13" s="1"/>
  <c r="M490" i="9"/>
  <c r="L480" i="13" s="1"/>
  <c r="M407" i="9"/>
  <c r="L397" i="13" s="1"/>
  <c r="M375" i="9"/>
  <c r="L365" i="13" s="1"/>
  <c r="M262" i="9"/>
  <c r="L252" i="13" s="1"/>
  <c r="M246" i="9"/>
  <c r="L236" i="13" s="1"/>
  <c r="M373" i="9"/>
  <c r="L363" i="13" s="1"/>
  <c r="M357" i="9"/>
  <c r="L347" i="13" s="1"/>
  <c r="M334" i="9"/>
  <c r="L324" i="13" s="1"/>
  <c r="M268" i="9"/>
  <c r="L258" i="13" s="1"/>
  <c r="M251" i="9"/>
  <c r="L241" i="13" s="1"/>
  <c r="M297" i="9"/>
  <c r="L287" i="13" s="1"/>
  <c r="M210" i="9"/>
  <c r="L200" i="13" s="1"/>
  <c r="M104" i="9"/>
  <c r="L94" i="13" s="1"/>
  <c r="M278" i="9"/>
  <c r="L268" i="13" s="1"/>
  <c r="M218" i="9"/>
  <c r="L208" i="13" s="1"/>
  <c r="M353" i="9"/>
  <c r="L343" i="13" s="1"/>
  <c r="M233" i="9"/>
  <c r="L223" i="13" s="1"/>
  <c r="M219" i="9"/>
  <c r="L209" i="13" s="1"/>
  <c r="M37" i="9"/>
  <c r="L27" i="13" s="1"/>
  <c r="M144" i="9"/>
  <c r="L134" i="13" s="1"/>
  <c r="M101" i="9"/>
  <c r="L91" i="13" s="1"/>
  <c r="M85" i="9"/>
  <c r="L75" i="13" s="1"/>
  <c r="M188" i="9"/>
  <c r="L178" i="13" s="1"/>
  <c r="M136" i="9"/>
  <c r="L126" i="13" s="1"/>
  <c r="M134" i="9"/>
  <c r="L124" i="13" s="1"/>
  <c r="M90" i="9"/>
  <c r="L80" i="13" s="1"/>
  <c r="M207" i="9"/>
  <c r="L197" i="13" s="1"/>
  <c r="M34" i="9"/>
  <c r="L24" i="13" s="1"/>
  <c r="M150" i="9"/>
  <c r="L140" i="13" s="1"/>
  <c r="M97" i="9"/>
  <c r="L87" i="13" s="1"/>
  <c r="M159" i="9"/>
  <c r="L149" i="13" s="1"/>
  <c r="M30" i="9"/>
  <c r="L20" i="13" s="1"/>
  <c r="M78" i="9"/>
  <c r="L68" i="13" s="1"/>
  <c r="M46" i="9"/>
  <c r="L36" i="13" s="1"/>
  <c r="M595" i="9"/>
  <c r="L585" i="13" s="1"/>
  <c r="M544" i="9"/>
  <c r="L534" i="13" s="1"/>
  <c r="M611" i="9"/>
  <c r="L601" i="13" s="1"/>
  <c r="M187" i="9"/>
  <c r="L177" i="13" s="1"/>
  <c r="M154" i="9"/>
  <c r="L144" i="13" s="1"/>
  <c r="M241" i="9"/>
  <c r="L231" i="13" s="1"/>
  <c r="M453" i="9"/>
  <c r="L443" i="13" s="1"/>
  <c r="M515" i="9"/>
  <c r="L505" i="13" s="1"/>
  <c r="M447" i="9"/>
  <c r="L437" i="13" s="1"/>
  <c r="M431" i="9"/>
  <c r="L421" i="13" s="1"/>
  <c r="M344" i="9"/>
  <c r="L334" i="13" s="1"/>
  <c r="M143" i="9"/>
  <c r="L133" i="13" s="1"/>
  <c r="M232" i="9"/>
  <c r="L222" i="13" s="1"/>
  <c r="M321" i="9"/>
  <c r="L311" i="13" s="1"/>
  <c r="M96" i="9"/>
  <c r="L86" i="13" s="1"/>
  <c r="M399" i="9"/>
  <c r="L389" i="13" s="1"/>
  <c r="M300" i="9"/>
  <c r="L290" i="13" s="1"/>
  <c r="M58" i="9"/>
  <c r="L48" i="13" s="1"/>
  <c r="M76" i="9"/>
  <c r="L66" i="13" s="1"/>
  <c r="M500" i="9"/>
  <c r="L490" i="13" s="1"/>
  <c r="M504" i="9"/>
  <c r="L494" i="13" s="1"/>
  <c r="M460" i="9"/>
  <c r="L450" i="13" s="1"/>
  <c r="M383" i="9"/>
  <c r="L373" i="13" s="1"/>
  <c r="M483" i="9"/>
  <c r="L473" i="13" s="1"/>
  <c r="M398" i="9"/>
  <c r="L388" i="13" s="1"/>
  <c r="M283" i="9"/>
  <c r="L273" i="13" s="1"/>
  <c r="M481" i="9"/>
  <c r="L471" i="13" s="1"/>
  <c r="M463" i="9"/>
  <c r="L453" i="13" s="1"/>
  <c r="M466" i="9"/>
  <c r="L456" i="13" s="1"/>
  <c r="M123" i="9"/>
  <c r="L113" i="13" s="1"/>
  <c r="M472" i="9"/>
  <c r="L462" i="13" s="1"/>
  <c r="M433" i="9"/>
  <c r="L423" i="13" s="1"/>
  <c r="M427" i="9"/>
  <c r="L417" i="13" s="1"/>
  <c r="M369" i="9"/>
  <c r="L359" i="13" s="1"/>
  <c r="M302" i="9"/>
  <c r="L292" i="13" s="1"/>
  <c r="M114" i="9"/>
  <c r="L104" i="13" s="1"/>
  <c r="M32" i="9"/>
  <c r="L22" i="13" s="1"/>
  <c r="M286" i="9"/>
  <c r="L276" i="13" s="1"/>
  <c r="M258" i="9"/>
  <c r="L248" i="13" s="1"/>
  <c r="M230" i="9"/>
  <c r="L220" i="13" s="1"/>
  <c r="M93" i="9"/>
  <c r="L83" i="13" s="1"/>
  <c r="M310" i="9"/>
  <c r="L300" i="13" s="1"/>
  <c r="M267" i="9"/>
  <c r="L257" i="13" s="1"/>
  <c r="M216" i="9"/>
  <c r="L206" i="13" s="1"/>
  <c r="M328" i="9"/>
  <c r="L318" i="13" s="1"/>
  <c r="M322" i="9"/>
  <c r="L312" i="13" s="1"/>
  <c r="M257" i="9"/>
  <c r="L247" i="13" s="1"/>
  <c r="M235" i="9"/>
  <c r="L225" i="13" s="1"/>
  <c r="M128" i="9"/>
  <c r="L118" i="13" s="1"/>
  <c r="M190" i="9"/>
  <c r="L180" i="13" s="1"/>
  <c r="M149" i="9"/>
  <c r="L139" i="13" s="1"/>
  <c r="M158" i="9"/>
  <c r="L148" i="13" s="1"/>
  <c r="M111" i="9"/>
  <c r="L101" i="13" s="1"/>
  <c r="M181" i="9"/>
  <c r="L171" i="13" s="1"/>
  <c r="M108" i="9"/>
  <c r="L98" i="13" s="1"/>
  <c r="M74" i="9"/>
  <c r="L64" i="13" s="1"/>
  <c r="M125" i="9"/>
  <c r="L115" i="13" s="1"/>
  <c r="M587" i="9"/>
  <c r="L577" i="13" s="1"/>
  <c r="M570" i="9"/>
  <c r="L560" i="13" s="1"/>
  <c r="M593" i="9"/>
  <c r="L583" i="13" s="1"/>
  <c r="M205" i="9"/>
  <c r="L195" i="13" s="1"/>
  <c r="M406" i="9"/>
  <c r="L396" i="13" s="1"/>
  <c r="M327" i="9"/>
  <c r="L317" i="13" s="1"/>
  <c r="M430" i="9"/>
  <c r="L420" i="13" s="1"/>
  <c r="M171" i="9"/>
  <c r="L161" i="13" s="1"/>
  <c r="M148" i="9"/>
  <c r="L138" i="13" s="1"/>
  <c r="M50" i="9"/>
  <c r="L40" i="13" s="1"/>
  <c r="M40" i="9"/>
  <c r="L30" i="13" s="1"/>
  <c r="M75" i="9"/>
  <c r="L65" i="13" s="1"/>
  <c r="M420" i="9"/>
  <c r="L410" i="13" s="1"/>
  <c r="M382" i="9"/>
  <c r="L372" i="13" s="1"/>
  <c r="M513" i="9"/>
  <c r="L503" i="13" s="1"/>
  <c r="M443" i="9"/>
  <c r="L433" i="13" s="1"/>
  <c r="M184" i="9"/>
  <c r="L174" i="13" s="1"/>
  <c r="M381" i="9"/>
  <c r="L371" i="13" s="1"/>
  <c r="M277" i="9"/>
  <c r="L267" i="13" s="1"/>
  <c r="M465" i="9"/>
  <c r="L455" i="13" s="1"/>
  <c r="M393" i="9"/>
  <c r="L383" i="13" s="1"/>
  <c r="M449" i="9"/>
  <c r="L439" i="13" s="1"/>
  <c r="M417" i="9"/>
  <c r="L407" i="13" s="1"/>
  <c r="M402" i="9"/>
  <c r="L392" i="13" s="1"/>
  <c r="M378" i="9"/>
  <c r="L368" i="13" s="1"/>
  <c r="M471" i="9"/>
  <c r="L461" i="13" s="1"/>
  <c r="M404" i="9"/>
  <c r="L394" i="13" s="1"/>
  <c r="M491" i="9"/>
  <c r="L481" i="13" s="1"/>
  <c r="M523" i="9"/>
  <c r="L513" i="13" s="1"/>
  <c r="M517" i="9"/>
  <c r="L507" i="13" s="1"/>
  <c r="M530" i="9"/>
  <c r="L520" i="13" s="1"/>
  <c r="M304" i="9"/>
  <c r="L294" i="13" s="1"/>
  <c r="M291" i="9"/>
  <c r="L281" i="13" s="1"/>
  <c r="M139" i="9"/>
  <c r="L129" i="13" s="1"/>
  <c r="M256" i="9"/>
  <c r="L246" i="13" s="1"/>
  <c r="M163" i="9"/>
  <c r="L153" i="13" s="1"/>
  <c r="M106" i="9"/>
  <c r="L96" i="13" s="1"/>
  <c r="M229" i="9"/>
  <c r="L219" i="13" s="1"/>
  <c r="M275" i="9"/>
  <c r="L265" i="13" s="1"/>
  <c r="M195" i="9"/>
  <c r="L185" i="13" s="1"/>
  <c r="M499" i="9"/>
  <c r="L489" i="13" s="1"/>
  <c r="M264" i="9"/>
  <c r="L254" i="13" s="1"/>
  <c r="M39" i="9"/>
  <c r="L29" i="13" s="1"/>
  <c r="M308" i="9"/>
  <c r="L298" i="13" s="1"/>
  <c r="M495" i="9"/>
  <c r="L485" i="13" s="1"/>
  <c r="M422" i="9"/>
  <c r="L412" i="13" s="1"/>
  <c r="M450" i="9"/>
  <c r="L440" i="13" s="1"/>
  <c r="M408" i="9"/>
  <c r="L398" i="13" s="1"/>
  <c r="M397" i="9"/>
  <c r="L387" i="13" s="1"/>
  <c r="M269" i="9"/>
  <c r="L259" i="13" s="1"/>
  <c r="M474" i="9"/>
  <c r="L464" i="13" s="1"/>
  <c r="M224" i="9"/>
  <c r="L214" i="13" s="1"/>
  <c r="M475" i="9"/>
  <c r="L465" i="13" s="1"/>
  <c r="M415" i="9"/>
  <c r="L405" i="13" s="1"/>
  <c r="M388" i="9"/>
  <c r="L378" i="13" s="1"/>
  <c r="M360" i="9"/>
  <c r="L350" i="13" s="1"/>
  <c r="M514" i="9"/>
  <c r="L504" i="13" s="1"/>
  <c r="M342" i="9"/>
  <c r="L332" i="13" s="1"/>
  <c r="M175" i="9"/>
  <c r="L165" i="13" s="1"/>
  <c r="M413" i="9"/>
  <c r="L403" i="13" s="1"/>
  <c r="M390" i="9"/>
  <c r="L380" i="13" s="1"/>
  <c r="M314" i="9"/>
  <c r="L304" i="13" s="1"/>
  <c r="M63" i="9"/>
  <c r="L53" i="13" s="1"/>
  <c r="M215" i="9"/>
  <c r="L205" i="13" s="1"/>
  <c r="M155" i="9"/>
  <c r="L145" i="13" s="1"/>
  <c r="M208" i="9"/>
  <c r="L198" i="13" s="1"/>
  <c r="M260" i="9"/>
  <c r="L250" i="13" s="1"/>
  <c r="M340" i="9"/>
  <c r="L330" i="13" s="1"/>
  <c r="M319" i="9"/>
  <c r="L309" i="13" s="1"/>
  <c r="M225" i="9"/>
  <c r="L215" i="13" s="1"/>
  <c r="M346" i="9"/>
  <c r="L336" i="13" s="1"/>
  <c r="M326" i="9"/>
  <c r="L316" i="13" s="1"/>
  <c r="M243" i="9"/>
  <c r="L233" i="13" s="1"/>
  <c r="M223" i="9"/>
  <c r="L213" i="13" s="1"/>
  <c r="M178" i="9"/>
  <c r="L168" i="13" s="1"/>
  <c r="M129" i="9"/>
  <c r="L119" i="13" s="1"/>
  <c r="M94" i="9"/>
  <c r="L84" i="13" s="1"/>
  <c r="M189" i="9"/>
  <c r="L179" i="13" s="1"/>
  <c r="M71" i="9"/>
  <c r="L61" i="13" s="1"/>
  <c r="M107" i="9"/>
  <c r="L97" i="13" s="1"/>
  <c r="M157" i="9"/>
  <c r="L147" i="13" s="1"/>
  <c r="M59" i="9"/>
  <c r="L49" i="13" s="1"/>
  <c r="M220" i="9"/>
  <c r="L210" i="13" s="1"/>
  <c r="M193" i="9"/>
  <c r="L183" i="13" s="1"/>
  <c r="M176" i="9"/>
  <c r="L166" i="13" s="1"/>
  <c r="M135" i="9"/>
  <c r="L125" i="13" s="1"/>
  <c r="M102" i="9"/>
  <c r="L92" i="13" s="1"/>
  <c r="M62" i="9"/>
  <c r="L52" i="13" s="1"/>
  <c r="M38" i="9"/>
  <c r="L28" i="13" s="1"/>
  <c r="M545" i="9"/>
  <c r="L535" i="13" s="1"/>
  <c r="M583" i="9"/>
  <c r="L573" i="13" s="1"/>
  <c r="M584" i="9"/>
  <c r="L574" i="13" s="1"/>
  <c r="M600" i="9"/>
  <c r="L590" i="13" s="1"/>
  <c r="M609" i="9"/>
  <c r="L599" i="13" s="1"/>
  <c r="M566" i="9"/>
  <c r="L556" i="13" s="1"/>
  <c r="M355" i="9"/>
  <c r="L345" i="13" s="1"/>
  <c r="M578" i="9"/>
  <c r="L568" i="13" s="1"/>
  <c r="M525" i="9"/>
  <c r="L515" i="13" s="1"/>
  <c r="M89" i="9"/>
  <c r="L79" i="13" s="1"/>
  <c r="M99" i="9"/>
  <c r="L89" i="13" s="1"/>
  <c r="M142" i="9"/>
  <c r="L132" i="13" s="1"/>
  <c r="M423" i="9"/>
  <c r="L413" i="13" s="1"/>
  <c r="M380" i="9"/>
  <c r="L370" i="13" s="1"/>
  <c r="M296" i="9"/>
  <c r="L286" i="13" s="1"/>
  <c r="M392" i="9"/>
  <c r="L382" i="13" s="1"/>
  <c r="M315" i="9"/>
  <c r="L305" i="13" s="1"/>
  <c r="M164" i="9"/>
  <c r="L154" i="13" s="1"/>
  <c r="M299" i="9"/>
  <c r="L289" i="13" s="1"/>
  <c r="M400" i="9"/>
  <c r="L390" i="13" s="1"/>
  <c r="M333" i="9"/>
  <c r="L323" i="13" s="1"/>
  <c r="M19" i="9"/>
  <c r="L9" i="13" s="1"/>
  <c r="M26" i="9"/>
  <c r="L16" i="13" s="1"/>
  <c r="M130" i="9"/>
  <c r="L120" i="13" s="1"/>
  <c r="M292" i="9"/>
  <c r="L282" i="13" s="1"/>
  <c r="M191" i="9"/>
  <c r="L181" i="13" s="1"/>
  <c r="M476" i="9"/>
  <c r="L466" i="13" s="1"/>
  <c r="M419" i="9"/>
  <c r="L409" i="13" s="1"/>
  <c r="M385" i="9"/>
  <c r="L375" i="13" s="1"/>
  <c r="M444" i="9"/>
  <c r="L434" i="13" s="1"/>
  <c r="M414" i="9"/>
  <c r="L404" i="13" s="1"/>
  <c r="M387" i="9"/>
  <c r="L377" i="13" s="1"/>
  <c r="M240" i="9"/>
  <c r="L230" i="13" s="1"/>
  <c r="M366" i="9"/>
  <c r="L356" i="13" s="1"/>
  <c r="M350" i="9"/>
  <c r="L340" i="13" s="1"/>
  <c r="M448" i="9"/>
  <c r="L438" i="13" s="1"/>
  <c r="M401" i="9"/>
  <c r="L391" i="13" s="1"/>
  <c r="M377" i="9"/>
  <c r="L367" i="13" s="1"/>
  <c r="M498" i="9"/>
  <c r="L488" i="13" s="1"/>
  <c r="M470" i="9"/>
  <c r="L460" i="13" s="1"/>
  <c r="M418" i="9"/>
  <c r="L408" i="13" s="1"/>
  <c r="M379" i="9"/>
  <c r="L369" i="13" s="1"/>
  <c r="M368" i="9"/>
  <c r="L358" i="13" s="1"/>
  <c r="M351" i="9"/>
  <c r="L341" i="13" s="1"/>
  <c r="M270" i="9"/>
  <c r="L260" i="13" s="1"/>
  <c r="M200" i="9"/>
  <c r="L190" i="13" s="1"/>
  <c r="M329" i="9"/>
  <c r="L319" i="13" s="1"/>
  <c r="M259" i="9"/>
  <c r="L249" i="13" s="1"/>
  <c r="M365" i="9"/>
  <c r="L355" i="13" s="1"/>
  <c r="M349" i="9"/>
  <c r="L339" i="13" s="1"/>
  <c r="M226" i="9"/>
  <c r="L216" i="13" s="1"/>
  <c r="M389" i="9"/>
  <c r="L379" i="13" s="1"/>
  <c r="M274" i="9"/>
  <c r="L264" i="13" s="1"/>
  <c r="M250" i="9"/>
  <c r="L240" i="13" s="1"/>
  <c r="M105" i="9"/>
  <c r="L95" i="13" s="1"/>
  <c r="M361" i="9"/>
  <c r="L351" i="13" s="1"/>
  <c r="M168" i="9"/>
  <c r="L158" i="13" s="1"/>
  <c r="M173" i="9"/>
  <c r="L163" i="13" s="1"/>
  <c r="M60" i="9"/>
  <c r="L50" i="13" s="1"/>
  <c r="M160" i="9"/>
  <c r="L150" i="13" s="1"/>
  <c r="M119" i="9"/>
  <c r="L109" i="13" s="1"/>
  <c r="M161" i="9"/>
  <c r="L151" i="13" s="1"/>
  <c r="M72" i="9"/>
  <c r="L62" i="13" s="1"/>
  <c r="M141" i="9"/>
  <c r="L131" i="13" s="1"/>
  <c r="M21" i="9"/>
  <c r="L11" i="13" s="1"/>
  <c r="M151" i="9"/>
  <c r="L141" i="13" s="1"/>
  <c r="M70" i="9"/>
  <c r="L60" i="13" s="1"/>
  <c r="M489" i="9"/>
  <c r="L479" i="13" s="1"/>
  <c r="M33" i="9"/>
  <c r="L23" i="13" s="1"/>
  <c r="M325" i="9"/>
  <c r="L315" i="13" s="1"/>
  <c r="M245" i="9"/>
  <c r="L235" i="13" s="1"/>
  <c r="M211" i="9"/>
  <c r="L201" i="13" s="1"/>
  <c r="M44" i="9"/>
  <c r="L34" i="13" s="1"/>
  <c r="M29" i="9"/>
  <c r="L19" i="13" s="1"/>
  <c r="M20" i="9"/>
  <c r="L10" i="13" s="1"/>
  <c r="M244" i="9"/>
  <c r="L234" i="13" s="1"/>
  <c r="M87" i="9"/>
  <c r="L77" i="13" s="1"/>
  <c r="M196" i="9"/>
  <c r="L186" i="13" s="1"/>
  <c r="M203" i="9"/>
  <c r="L193" i="13" s="1"/>
  <c r="M132" i="9"/>
  <c r="L122" i="13" s="1"/>
  <c r="M451" i="9"/>
  <c r="L441" i="13" s="1"/>
  <c r="M271" i="9"/>
  <c r="L261" i="13" s="1"/>
  <c r="M174" i="9"/>
  <c r="L164" i="13" s="1"/>
  <c r="M133" i="9"/>
  <c r="L123" i="13" s="1"/>
  <c r="M169" i="9"/>
  <c r="L159" i="13" s="1"/>
  <c r="M27" i="9"/>
  <c r="L17" i="13" s="1"/>
  <c r="M115" i="9"/>
  <c r="L105" i="13" s="1"/>
  <c r="M282" i="9"/>
  <c r="L272" i="13" s="1"/>
  <c r="M209" i="9"/>
  <c r="L199" i="13" s="1"/>
  <c r="M110" i="9"/>
  <c r="L100" i="13" s="1"/>
  <c r="M276" i="9"/>
  <c r="L266" i="13" s="1"/>
  <c r="M109" i="9"/>
  <c r="L99" i="13" s="1"/>
  <c r="M77" i="9"/>
  <c r="L67" i="13" s="1"/>
  <c r="Q35" i="9"/>
  <c r="M25" i="13" s="1"/>
  <c r="Q83" i="9"/>
  <c r="M73" i="13" s="1"/>
  <c r="Q72" i="9"/>
  <c r="M62" i="13" s="1"/>
  <c r="Q94" i="9"/>
  <c r="M84" i="13" s="1"/>
  <c r="Q175" i="9"/>
  <c r="M165" i="13" s="1"/>
  <c r="Q137" i="9"/>
  <c r="M127" i="13" s="1"/>
  <c r="Q169" i="9"/>
  <c r="M159" i="13" s="1"/>
  <c r="Q228" i="9"/>
  <c r="M218" i="13" s="1"/>
  <c r="Q248" i="9"/>
  <c r="M238" i="13" s="1"/>
  <c r="Q282" i="9"/>
  <c r="M272" i="13" s="1"/>
  <c r="Q151" i="9"/>
  <c r="M141" i="13" s="1"/>
  <c r="Q220" i="9"/>
  <c r="M210" i="13" s="1"/>
  <c r="Q223" i="9"/>
  <c r="M213" i="13" s="1"/>
  <c r="Q301" i="9"/>
  <c r="M291" i="13" s="1"/>
  <c r="Q351" i="9"/>
  <c r="M341" i="13" s="1"/>
  <c r="Q370" i="9"/>
  <c r="M360" i="13" s="1"/>
  <c r="Q359" i="9"/>
  <c r="M349" i="13" s="1"/>
  <c r="Q281" i="9"/>
  <c r="M271" i="13" s="1"/>
  <c r="Q330" i="9"/>
  <c r="M320" i="13" s="1"/>
  <c r="Q369" i="9"/>
  <c r="M359" i="13" s="1"/>
  <c r="Q283" i="9"/>
  <c r="M273" i="13" s="1"/>
  <c r="Q410" i="9"/>
  <c r="M400" i="13" s="1"/>
  <c r="Q394" i="9"/>
  <c r="M384" i="13" s="1"/>
  <c r="Q446" i="9"/>
  <c r="M436" i="13" s="1"/>
  <c r="Q368" i="9"/>
  <c r="M358" i="13" s="1"/>
  <c r="Q416" i="9"/>
  <c r="M406" i="13" s="1"/>
  <c r="Q475" i="9"/>
  <c r="M465" i="13" s="1"/>
  <c r="Q437" i="9"/>
  <c r="M427" i="13" s="1"/>
  <c r="Q444" i="9"/>
  <c r="M434" i="13" s="1"/>
  <c r="Q526" i="9"/>
  <c r="M516" i="13" s="1"/>
  <c r="Q525" i="9"/>
  <c r="M515" i="13" s="1"/>
  <c r="Q528" i="9"/>
  <c r="M518" i="13" s="1"/>
  <c r="Q539" i="9"/>
  <c r="M529" i="13" s="1"/>
  <c r="Q563" i="9"/>
  <c r="M553" i="13" s="1"/>
  <c r="Q496" i="9"/>
  <c r="M486" i="13" s="1"/>
  <c r="Q483" i="9"/>
  <c r="M473" i="13" s="1"/>
  <c r="Q521" i="9"/>
  <c r="M511" i="13" s="1"/>
  <c r="Q520" i="9"/>
  <c r="M510" i="13" s="1"/>
  <c r="Q569" i="9"/>
  <c r="M559" i="13" s="1"/>
  <c r="Q572" i="9"/>
  <c r="M562" i="13" s="1"/>
  <c r="Q555" i="9"/>
  <c r="M545" i="13" s="1"/>
  <c r="Q594" i="9"/>
  <c r="M584" i="13" s="1"/>
  <c r="Q604" i="9"/>
  <c r="M594" i="13" s="1"/>
  <c r="Q587" i="9"/>
  <c r="M577" i="13" s="1"/>
  <c r="Q548" i="9"/>
  <c r="M538" i="13" s="1"/>
  <c r="Q579" i="9"/>
  <c r="M569" i="13" s="1"/>
  <c r="Q593" i="9"/>
  <c r="M583" i="13" s="1"/>
  <c r="Q600" i="9"/>
  <c r="M590" i="13" s="1"/>
  <c r="Q603" i="9"/>
  <c r="M593" i="13" s="1"/>
  <c r="Q608" i="9"/>
  <c r="M598" i="13" s="1"/>
  <c r="Q611" i="9"/>
  <c r="M601" i="13" s="1"/>
  <c r="Q614" i="9"/>
  <c r="M604" i="13" s="1"/>
  <c r="Q570" i="9"/>
  <c r="M560" i="13" s="1"/>
  <c r="Q596" i="9"/>
  <c r="M586" i="13" s="1"/>
  <c r="Q599" i="9"/>
  <c r="M589" i="13" s="1"/>
  <c r="Q576" i="9"/>
  <c r="M566" i="13" s="1"/>
  <c r="Q585" i="9"/>
  <c r="M575" i="13" s="1"/>
  <c r="Q616" i="9"/>
  <c r="M606" i="13" s="1"/>
  <c r="Q547" i="9"/>
  <c r="M537" i="13" s="1"/>
  <c r="Q566" i="9"/>
  <c r="M556" i="13" s="1"/>
  <c r="Q588" i="9"/>
  <c r="M578" i="13" s="1"/>
  <c r="Q591" i="9"/>
  <c r="M581" i="13" s="1"/>
  <c r="Q598" i="9"/>
  <c r="M588" i="13" s="1"/>
  <c r="Q571" i="9"/>
  <c r="M561" i="13" s="1"/>
  <c r="Q575" i="9"/>
  <c r="M565" i="13" s="1"/>
  <c r="Q612" i="9"/>
  <c r="M602" i="13" s="1"/>
  <c r="Q606" i="9"/>
  <c r="M596" i="13" s="1"/>
  <c r="Q584" i="9"/>
  <c r="M574" i="13" s="1"/>
  <c r="Q615" i="9"/>
  <c r="M605" i="13" s="1"/>
  <c r="Q564" i="9"/>
  <c r="M554" i="13" s="1"/>
  <c r="Q580" i="9"/>
  <c r="M570" i="13" s="1"/>
  <c r="Q568" i="9"/>
  <c r="M558" i="13" s="1"/>
  <c r="Q602" i="9"/>
  <c r="M592" i="13" s="1"/>
  <c r="Q567" i="9"/>
  <c r="M557" i="13" s="1"/>
  <c r="Q542" i="9"/>
  <c r="M532" i="13" s="1"/>
  <c r="Q510" i="9"/>
  <c r="M500" i="13" s="1"/>
  <c r="Q493" i="9"/>
  <c r="M483" i="13" s="1"/>
  <c r="Q453" i="9"/>
  <c r="M443" i="13" s="1"/>
  <c r="Q502" i="9"/>
  <c r="M492" i="13" s="1"/>
  <c r="Q532" i="9"/>
  <c r="M522" i="13" s="1"/>
  <c r="Q505" i="9"/>
  <c r="M495" i="13" s="1"/>
  <c r="Q471" i="9"/>
  <c r="M461" i="13" s="1"/>
  <c r="Q417" i="9"/>
  <c r="M407" i="13" s="1"/>
  <c r="Q468" i="9"/>
  <c r="M458" i="13" s="1"/>
  <c r="Q420" i="9"/>
  <c r="M410" i="13" s="1"/>
  <c r="Q375" i="9"/>
  <c r="M365" i="13" s="1"/>
  <c r="Q457" i="9"/>
  <c r="M447" i="13" s="1"/>
  <c r="Q380" i="9"/>
  <c r="M370" i="13" s="1"/>
  <c r="Q424" i="9"/>
  <c r="M414" i="13" s="1"/>
  <c r="Q409" i="9"/>
  <c r="M399" i="13" s="1"/>
  <c r="Q395" i="9"/>
  <c r="M385" i="13" s="1"/>
  <c r="Q434" i="9"/>
  <c r="M424" i="13" s="1"/>
  <c r="Q405" i="9"/>
  <c r="M395" i="13" s="1"/>
  <c r="Q401" i="9"/>
  <c r="M391" i="13" s="1"/>
  <c r="Q419" i="9"/>
  <c r="M409" i="13" s="1"/>
  <c r="Q349" i="9"/>
  <c r="M339" i="13" s="1"/>
  <c r="Q332" i="9"/>
  <c r="M322" i="13" s="1"/>
  <c r="Q290" i="9"/>
  <c r="M280" i="13" s="1"/>
  <c r="Q344" i="9"/>
  <c r="M334" i="13" s="1"/>
  <c r="Q310" i="9"/>
  <c r="M300" i="13" s="1"/>
  <c r="Q231" i="9"/>
  <c r="M221" i="13" s="1"/>
  <c r="Q288" i="9"/>
  <c r="M278" i="13" s="1"/>
  <c r="Q172" i="9"/>
  <c r="M162" i="13" s="1"/>
  <c r="Q286" i="9"/>
  <c r="M276" i="13" s="1"/>
  <c r="Q247" i="9"/>
  <c r="M237" i="13" s="1"/>
  <c r="Q260" i="9"/>
  <c r="M250" i="13" s="1"/>
  <c r="Q204" i="9"/>
  <c r="M194" i="13" s="1"/>
  <c r="Q236" i="9"/>
  <c r="M226" i="13" s="1"/>
  <c r="Q187" i="9"/>
  <c r="M177" i="13" s="1"/>
  <c r="Q160" i="9"/>
  <c r="M150" i="13" s="1"/>
  <c r="Q176" i="9"/>
  <c r="M166" i="13" s="1"/>
  <c r="Q178" i="9"/>
  <c r="M168" i="13" s="1"/>
  <c r="Q201" i="9"/>
  <c r="M191" i="13" s="1"/>
  <c r="Q173" i="9"/>
  <c r="M163" i="13" s="1"/>
  <c r="Q186" i="9"/>
  <c r="M176" i="13" s="1"/>
  <c r="Q114" i="9"/>
  <c r="M104" i="13" s="1"/>
  <c r="Q37" i="9"/>
  <c r="M27" i="13" s="1"/>
  <c r="Q128" i="9"/>
  <c r="M118" i="13" s="1"/>
  <c r="Q146" i="9"/>
  <c r="M136" i="13" s="1"/>
  <c r="Q92" i="9"/>
  <c r="M82" i="13" s="1"/>
  <c r="Q60" i="9"/>
  <c r="M50" i="13" s="1"/>
  <c r="Q29" i="9"/>
  <c r="M19" i="13" s="1"/>
  <c r="Q23" i="9"/>
  <c r="M13" i="13" s="1"/>
  <c r="Q59" i="9"/>
  <c r="M49" i="13" s="1"/>
  <c r="Q30" i="9"/>
  <c r="M20" i="13" s="1"/>
  <c r="Q87" i="9"/>
  <c r="M77" i="13" s="1"/>
  <c r="Q26" i="9"/>
  <c r="M16" i="13" s="1"/>
  <c r="Q68" i="9"/>
  <c r="M58" i="13" s="1"/>
  <c r="Q39" i="9"/>
  <c r="M29" i="13" s="1"/>
  <c r="Q155" i="9"/>
  <c r="M145" i="13" s="1"/>
  <c r="Q609" i="9"/>
  <c r="M599" i="13" s="1"/>
  <c r="Q546" i="9"/>
  <c r="M536" i="13" s="1"/>
  <c r="Q565" i="9"/>
  <c r="M555" i="13" s="1"/>
  <c r="Q577" i="9"/>
  <c r="M567" i="13" s="1"/>
  <c r="Q540" i="9"/>
  <c r="M530" i="13" s="1"/>
  <c r="Q508" i="9"/>
  <c r="M498" i="13" s="1"/>
  <c r="Q451" i="9"/>
  <c r="M441" i="13" s="1"/>
  <c r="Q486" i="9"/>
  <c r="M476" i="13" s="1"/>
  <c r="Q460" i="9"/>
  <c r="M450" i="13" s="1"/>
  <c r="Q524" i="9"/>
  <c r="M514" i="13" s="1"/>
  <c r="Q487" i="9"/>
  <c r="M477" i="13" s="1"/>
  <c r="Q455" i="9"/>
  <c r="M445" i="13" s="1"/>
  <c r="Q447" i="9"/>
  <c r="M437" i="13" s="1"/>
  <c r="Q372" i="9"/>
  <c r="M362" i="13" s="1"/>
  <c r="Q371" i="9"/>
  <c r="M361" i="13" s="1"/>
  <c r="Q438" i="9"/>
  <c r="M428" i="13" s="1"/>
  <c r="Q456" i="9"/>
  <c r="M446" i="13" s="1"/>
  <c r="Q432" i="9"/>
  <c r="M422" i="13" s="1"/>
  <c r="Q402" i="9"/>
  <c r="M392" i="13" s="1"/>
  <c r="Q474" i="9"/>
  <c r="M464" i="13" s="1"/>
  <c r="Q441" i="9"/>
  <c r="M431" i="13" s="1"/>
  <c r="Q418" i="9"/>
  <c r="M408" i="13" s="1"/>
  <c r="Q392" i="9"/>
  <c r="M382" i="13" s="1"/>
  <c r="Q414" i="9"/>
  <c r="M404" i="13" s="1"/>
  <c r="Q390" i="9"/>
  <c r="M380" i="13" s="1"/>
  <c r="Q366" i="9"/>
  <c r="M356" i="13" s="1"/>
  <c r="Q340" i="9"/>
  <c r="M330" i="13" s="1"/>
  <c r="Q336" i="9"/>
  <c r="M326" i="13" s="1"/>
  <c r="Q356" i="9"/>
  <c r="M346" i="13" s="1"/>
  <c r="Q365" i="9"/>
  <c r="M355" i="13" s="1"/>
  <c r="Q350" i="9"/>
  <c r="M340" i="13" s="1"/>
  <c r="Q320" i="9"/>
  <c r="M310" i="13" s="1"/>
  <c r="Q229" i="9"/>
  <c r="M219" i="13" s="1"/>
  <c r="Q298" i="9"/>
  <c r="M288" i="13" s="1"/>
  <c r="Q238" i="9"/>
  <c r="M228" i="13" s="1"/>
  <c r="Q200" i="9"/>
  <c r="M190" i="13" s="1"/>
  <c r="Q255" i="9"/>
  <c r="M245" i="13" s="1"/>
  <c r="Q219" i="9"/>
  <c r="M209" i="13" s="1"/>
  <c r="Q239" i="9"/>
  <c r="M229" i="13" s="1"/>
  <c r="Q197" i="9"/>
  <c r="M187" i="13" s="1"/>
  <c r="Q284" i="9"/>
  <c r="M274" i="13" s="1"/>
  <c r="Q245" i="9"/>
  <c r="M235" i="13" s="1"/>
  <c r="Q234" i="9"/>
  <c r="M224" i="13" s="1"/>
  <c r="Q177" i="9"/>
  <c r="M167" i="13" s="1"/>
  <c r="Q143" i="9"/>
  <c r="M133" i="13" s="1"/>
  <c r="Q211" i="9"/>
  <c r="M201" i="13" s="1"/>
  <c r="Q184" i="9"/>
  <c r="M174" i="13" s="1"/>
  <c r="Q112" i="9"/>
  <c r="M102" i="13" s="1"/>
  <c r="Q125" i="9"/>
  <c r="M115" i="13" s="1"/>
  <c r="Q102" i="9"/>
  <c r="M92" i="13" s="1"/>
  <c r="Q126" i="9"/>
  <c r="M116" i="13" s="1"/>
  <c r="Q101" i="9"/>
  <c r="M91" i="13" s="1"/>
  <c r="Q118" i="9"/>
  <c r="M108" i="13" s="1"/>
  <c r="Q144" i="9"/>
  <c r="M134" i="13" s="1"/>
  <c r="Q86" i="9"/>
  <c r="M76" i="13" s="1"/>
  <c r="Q58" i="9"/>
  <c r="M48" i="13" s="1"/>
  <c r="Q54" i="9"/>
  <c r="M44" i="13" s="1"/>
  <c r="Q21" i="9"/>
  <c r="M11" i="13" s="1"/>
  <c r="Q80" i="9"/>
  <c r="M70" i="13" s="1"/>
  <c r="Q78" i="9"/>
  <c r="M68" i="13" s="1"/>
  <c r="Q50" i="9"/>
  <c r="M40" i="13" s="1"/>
  <c r="Q28" i="9"/>
  <c r="M18" i="13" s="1"/>
  <c r="Q85" i="9"/>
  <c r="M75" i="13" s="1"/>
  <c r="Q24" i="9"/>
  <c r="M14" i="13" s="1"/>
  <c r="Q132" i="9"/>
  <c r="M122" i="13" s="1"/>
  <c r="Q560" i="9"/>
  <c r="M550" i="13" s="1"/>
  <c r="Q601" i="9"/>
  <c r="M591" i="13" s="1"/>
  <c r="Q586" i="9"/>
  <c r="M576" i="13" s="1"/>
  <c r="Q561" i="9"/>
  <c r="M551" i="13" s="1"/>
  <c r="Q574" i="9"/>
  <c r="M564" i="13" s="1"/>
  <c r="Q484" i="9"/>
  <c r="M474" i="13" s="1"/>
  <c r="Q537" i="9"/>
  <c r="M527" i="13" s="1"/>
  <c r="Q476" i="9"/>
  <c r="M466" i="13" s="1"/>
  <c r="Q481" i="9"/>
  <c r="M471" i="13" s="1"/>
  <c r="Q554" i="9"/>
  <c r="M544" i="13" s="1"/>
  <c r="Q527" i="9"/>
  <c r="M517" i="13" s="1"/>
  <c r="Q433" i="9"/>
  <c r="M423" i="13" s="1"/>
  <c r="Q518" i="9"/>
  <c r="M508" i="13" s="1"/>
  <c r="Q491" i="9"/>
  <c r="M481" i="13" s="1"/>
  <c r="Q442" i="9"/>
  <c r="M432" i="13" s="1"/>
  <c r="Q461" i="9"/>
  <c r="M451" i="13" s="1"/>
  <c r="Q415" i="9"/>
  <c r="M405" i="13" s="1"/>
  <c r="Q439" i="9"/>
  <c r="M429" i="13" s="1"/>
  <c r="Q373" i="9"/>
  <c r="M363" i="13" s="1"/>
  <c r="Q467" i="9"/>
  <c r="M457" i="13" s="1"/>
  <c r="Q428" i="9"/>
  <c r="M418" i="13" s="1"/>
  <c r="Q454" i="9"/>
  <c r="M444" i="13" s="1"/>
  <c r="Q430" i="9"/>
  <c r="M420" i="13" s="1"/>
  <c r="Q463" i="9"/>
  <c r="M453" i="13" s="1"/>
  <c r="Q413" i="9"/>
  <c r="M403" i="13" s="1"/>
  <c r="Q333" i="9"/>
  <c r="M323" i="13" s="1"/>
  <c r="Q412" i="9"/>
  <c r="M402" i="13" s="1"/>
  <c r="Q388" i="9"/>
  <c r="M378" i="13" s="1"/>
  <c r="Q364" i="9"/>
  <c r="M354" i="13" s="1"/>
  <c r="Q347" i="9"/>
  <c r="M337" i="13" s="1"/>
  <c r="Q323" i="9"/>
  <c r="M313" i="13" s="1"/>
  <c r="Q267" i="9"/>
  <c r="M257" i="13" s="1"/>
  <c r="Q334" i="9"/>
  <c r="M324" i="13" s="1"/>
  <c r="Q354" i="9"/>
  <c r="M344" i="13" s="1"/>
  <c r="Q319" i="9"/>
  <c r="M309" i="13" s="1"/>
  <c r="Q246" i="9"/>
  <c r="M236" i="13" s="1"/>
  <c r="Q308" i="9"/>
  <c r="M298" i="13" s="1"/>
  <c r="Q337" i="9"/>
  <c r="M327" i="13" s="1"/>
  <c r="Q312" i="9"/>
  <c r="M302" i="13" s="1"/>
  <c r="Q296" i="9"/>
  <c r="M286" i="13" s="1"/>
  <c r="Q163" i="9"/>
  <c r="M153" i="13" s="1"/>
  <c r="Q213" i="9"/>
  <c r="M203" i="13" s="1"/>
  <c r="Q274" i="9"/>
  <c r="M264" i="13" s="1"/>
  <c r="Q233" i="9"/>
  <c r="M223" i="13" s="1"/>
  <c r="Q253" i="9"/>
  <c r="M243" i="13" s="1"/>
  <c r="Q266" i="9"/>
  <c r="M256" i="13" s="1"/>
  <c r="Q243" i="9"/>
  <c r="M233" i="13" s="1"/>
  <c r="Q275" i="9"/>
  <c r="M265" i="13" s="1"/>
  <c r="Q258" i="9"/>
  <c r="M248" i="13" s="1"/>
  <c r="Q227" i="9"/>
  <c r="M217" i="13" s="1"/>
  <c r="Q195" i="9"/>
  <c r="M185" i="13" s="1"/>
  <c r="Q232" i="9"/>
  <c r="M222" i="13" s="1"/>
  <c r="Q210" i="9"/>
  <c r="M200" i="13" s="1"/>
  <c r="Q147" i="9"/>
  <c r="M137" i="13" s="1"/>
  <c r="Q167" i="9"/>
  <c r="M157" i="13" s="1"/>
  <c r="Q141" i="9"/>
  <c r="M131" i="13" s="1"/>
  <c r="Q209" i="9"/>
  <c r="M199" i="13" s="1"/>
  <c r="Q171" i="9"/>
  <c r="M161" i="13" s="1"/>
  <c r="Q168" i="9"/>
  <c r="M158" i="13" s="1"/>
  <c r="Q138" i="9"/>
  <c r="M128" i="13" s="1"/>
  <c r="Q123" i="9"/>
  <c r="M113" i="13" s="1"/>
  <c r="Q108" i="9"/>
  <c r="M98" i="13" s="1"/>
  <c r="Q98" i="9"/>
  <c r="M88" i="13" s="1"/>
  <c r="Q69" i="9"/>
  <c r="M59" i="13" s="1"/>
  <c r="Q96" i="9"/>
  <c r="M86" i="13" s="1"/>
  <c r="Q124" i="9"/>
  <c r="M114" i="13" s="1"/>
  <c r="Q100" i="9"/>
  <c r="M90" i="13" s="1"/>
  <c r="Q142" i="9"/>
  <c r="M132" i="13" s="1"/>
  <c r="Q77" i="9"/>
  <c r="M67" i="13" s="1"/>
  <c r="Q27" i="9"/>
  <c r="M17" i="13" s="1"/>
  <c r="Q84" i="9"/>
  <c r="M74" i="13" s="1"/>
  <c r="Q52" i="9"/>
  <c r="M42" i="13" s="1"/>
  <c r="Q45" i="9"/>
  <c r="M35" i="13" s="1"/>
  <c r="Q76" i="9"/>
  <c r="M66" i="13" s="1"/>
  <c r="Q48" i="9"/>
  <c r="M38" i="13" s="1"/>
  <c r="Q558" i="9"/>
  <c r="M548" i="13" s="1"/>
  <c r="Q605" i="9"/>
  <c r="M595" i="13" s="1"/>
  <c r="Q592" i="9"/>
  <c r="M582" i="13" s="1"/>
  <c r="Q506" i="9"/>
  <c r="M496" i="13" s="1"/>
  <c r="Q517" i="9"/>
  <c r="M507" i="13" s="1"/>
  <c r="Q534" i="9"/>
  <c r="M524" i="13" s="1"/>
  <c r="Q429" i="9"/>
  <c r="M419" i="13" s="1"/>
  <c r="Q523" i="9"/>
  <c r="M513" i="13" s="1"/>
  <c r="Q479" i="9"/>
  <c r="M469" i="13" s="1"/>
  <c r="Q498" i="9"/>
  <c r="M488" i="13" s="1"/>
  <c r="Q516" i="9"/>
  <c r="M506" i="13" s="1"/>
  <c r="Q485" i="9"/>
  <c r="M475" i="13" s="1"/>
  <c r="Q512" i="9"/>
  <c r="M502" i="13" s="1"/>
  <c r="Q478" i="9"/>
  <c r="M468" i="13" s="1"/>
  <c r="Q422" i="9"/>
  <c r="M412" i="13" s="1"/>
  <c r="Q459" i="9"/>
  <c r="M449" i="13" s="1"/>
  <c r="Q492" i="9"/>
  <c r="M482" i="13" s="1"/>
  <c r="Q427" i="9"/>
  <c r="M417" i="13" s="1"/>
  <c r="Q464" i="9"/>
  <c r="M454" i="13" s="1"/>
  <c r="Q406" i="9"/>
  <c r="M396" i="13" s="1"/>
  <c r="Q440" i="9"/>
  <c r="M430" i="13" s="1"/>
  <c r="Q465" i="9"/>
  <c r="M455" i="13" s="1"/>
  <c r="Q452" i="9"/>
  <c r="M442" i="13" s="1"/>
  <c r="Q387" i="9"/>
  <c r="M377" i="13" s="1"/>
  <c r="Q331" i="9"/>
  <c r="M321" i="13" s="1"/>
  <c r="Q297" i="9"/>
  <c r="M287" i="13" s="1"/>
  <c r="Q386" i="9"/>
  <c r="M376" i="13" s="1"/>
  <c r="Q292" i="9"/>
  <c r="M282" i="13" s="1"/>
  <c r="Q352" i="9"/>
  <c r="M342" i="13" s="1"/>
  <c r="Q317" i="9"/>
  <c r="M307" i="13" s="1"/>
  <c r="Q363" i="9"/>
  <c r="M353" i="13" s="1"/>
  <c r="Q339" i="9"/>
  <c r="M329" i="13" s="1"/>
  <c r="Q342" i="9"/>
  <c r="M332" i="13" s="1"/>
  <c r="Q289" i="9"/>
  <c r="M279" i="13" s="1"/>
  <c r="Q256" i="9"/>
  <c r="M246" i="13" s="1"/>
  <c r="Q285" i="9"/>
  <c r="M275" i="13" s="1"/>
  <c r="Q207" i="9"/>
  <c r="M197" i="13" s="1"/>
  <c r="Q272" i="9"/>
  <c r="M262" i="13" s="1"/>
  <c r="Q251" i="9"/>
  <c r="M241" i="13" s="1"/>
  <c r="Q206" i="9"/>
  <c r="M196" i="13" s="1"/>
  <c r="Q302" i="9"/>
  <c r="M292" i="13" s="1"/>
  <c r="Q264" i="9"/>
  <c r="M254" i="13" s="1"/>
  <c r="Q279" i="9"/>
  <c r="M269" i="13" s="1"/>
  <c r="Q273" i="9"/>
  <c r="M263" i="13" s="1"/>
  <c r="Q225" i="9"/>
  <c r="M215" i="13" s="1"/>
  <c r="Q170" i="9"/>
  <c r="M160" i="13" s="1"/>
  <c r="Q165" i="9"/>
  <c r="M155" i="13" s="1"/>
  <c r="Q194" i="9"/>
  <c r="M184" i="13" s="1"/>
  <c r="Q158" i="9"/>
  <c r="M148" i="13" s="1"/>
  <c r="Q110" i="9"/>
  <c r="M100" i="13" s="1"/>
  <c r="Q149" i="9"/>
  <c r="M139" i="13" s="1"/>
  <c r="Q121" i="9"/>
  <c r="M111" i="13" s="1"/>
  <c r="Q64" i="9"/>
  <c r="M54" i="13" s="1"/>
  <c r="Q66" i="9"/>
  <c r="M56" i="13" s="1"/>
  <c r="Q44" i="9"/>
  <c r="M34" i="13" s="1"/>
  <c r="Q115" i="9"/>
  <c r="M105" i="13" s="1"/>
  <c r="Q122" i="9"/>
  <c r="M112" i="13" s="1"/>
  <c r="Q51" i="9"/>
  <c r="M41" i="13" s="1"/>
  <c r="Q140" i="9"/>
  <c r="M130" i="13" s="1"/>
  <c r="Q75" i="9"/>
  <c r="M65" i="13" s="1"/>
  <c r="Q49" i="9"/>
  <c r="M39" i="13" s="1"/>
  <c r="Q18" i="9"/>
  <c r="M8" i="13" s="1"/>
  <c r="Q25" i="9"/>
  <c r="M15" i="13" s="1"/>
  <c r="Q19" i="9"/>
  <c r="M9" i="13" s="1"/>
  <c r="Q67" i="9"/>
  <c r="M57" i="13" s="1"/>
  <c r="Q74" i="9"/>
  <c r="M64" i="13" s="1"/>
  <c r="Q43" i="9"/>
  <c r="M33" i="13" s="1"/>
  <c r="Q55" i="9"/>
  <c r="M45" i="13" s="1"/>
  <c r="Q22" i="9"/>
  <c r="M12" i="13" s="1"/>
  <c r="Q553" i="9"/>
  <c r="M543" i="13" s="1"/>
  <c r="Q607" i="9"/>
  <c r="M597" i="13" s="1"/>
  <c r="Q595" i="9"/>
  <c r="M585" i="13" s="1"/>
  <c r="Q552" i="9"/>
  <c r="M542" i="13" s="1"/>
  <c r="Q589" i="9"/>
  <c r="M579" i="13" s="1"/>
  <c r="Q581" i="9"/>
  <c r="M571" i="13" s="1"/>
  <c r="Q504" i="9"/>
  <c r="M494" i="13" s="1"/>
  <c r="Q515" i="9"/>
  <c r="M505" i="13" s="1"/>
  <c r="Q529" i="9"/>
  <c r="M519" i="13" s="1"/>
  <c r="Q503" i="9"/>
  <c r="M493" i="13" s="1"/>
  <c r="Q533" i="9"/>
  <c r="M523" i="13" s="1"/>
  <c r="Q391" i="9"/>
  <c r="M381" i="13" s="1"/>
  <c r="Q404" i="9"/>
  <c r="M394" i="13" s="1"/>
  <c r="Q490" i="9"/>
  <c r="M480" i="13" s="1"/>
  <c r="Q398" i="9"/>
  <c r="M388" i="13" s="1"/>
  <c r="Q450" i="9"/>
  <c r="M440" i="13" s="1"/>
  <c r="Q384" i="9"/>
  <c r="M374" i="13" s="1"/>
  <c r="Q362" i="9"/>
  <c r="M352" i="13" s="1"/>
  <c r="Q329" i="9"/>
  <c r="M319" i="13" s="1"/>
  <c r="Q265" i="9"/>
  <c r="M255" i="13" s="1"/>
  <c r="Q345" i="9"/>
  <c r="M335" i="13" s="1"/>
  <c r="Q309" i="9"/>
  <c r="M299" i="13" s="1"/>
  <c r="Q321" i="9"/>
  <c r="M311" i="13" s="1"/>
  <c r="Q315" i="9"/>
  <c r="M305" i="13" s="1"/>
  <c r="Q378" i="9"/>
  <c r="M368" i="13" s="1"/>
  <c r="Q287" i="9"/>
  <c r="M277" i="13" s="1"/>
  <c r="Q280" i="9"/>
  <c r="M270" i="13" s="1"/>
  <c r="Q270" i="9"/>
  <c r="M260" i="13" s="1"/>
  <c r="Q249" i="9"/>
  <c r="M239" i="13" s="1"/>
  <c r="Q199" i="9"/>
  <c r="M189" i="13" s="1"/>
  <c r="Q156" i="9"/>
  <c r="M146" i="13" s="1"/>
  <c r="Q277" i="9"/>
  <c r="M267" i="13" s="1"/>
  <c r="Q224" i="9"/>
  <c r="M214" i="13" s="1"/>
  <c r="Q216" i="9"/>
  <c r="M206" i="13" s="1"/>
  <c r="Q166" i="9"/>
  <c r="M156" i="13" s="1"/>
  <c r="Q148" i="9"/>
  <c r="M138" i="13" s="1"/>
  <c r="Q192" i="9"/>
  <c r="M182" i="13" s="1"/>
  <c r="Q154" i="9"/>
  <c r="M144" i="13" s="1"/>
  <c r="Q129" i="9"/>
  <c r="M119" i="13" s="1"/>
  <c r="Q106" i="9"/>
  <c r="M96" i="13" s="1"/>
  <c r="Q139" i="9"/>
  <c r="M129" i="13" s="1"/>
  <c r="Q113" i="9"/>
  <c r="M103" i="13" s="1"/>
  <c r="Q120" i="9"/>
  <c r="M110" i="13" s="1"/>
  <c r="Q82" i="9"/>
  <c r="M72" i="13" s="1"/>
  <c r="Q131" i="9"/>
  <c r="M121" i="13" s="1"/>
  <c r="Q73" i="9"/>
  <c r="M63" i="13" s="1"/>
  <c r="Q47" i="9"/>
  <c r="M37" i="13" s="1"/>
  <c r="Q42" i="9"/>
  <c r="M32" i="13" s="1"/>
  <c r="Q65" i="9"/>
  <c r="M55" i="13" s="1"/>
  <c r="Q104" i="9"/>
  <c r="M94" i="13" s="1"/>
  <c r="Q53" i="9"/>
  <c r="M43" i="13" s="1"/>
  <c r="Q597" i="9"/>
  <c r="M587" i="13" s="1"/>
  <c r="Q544" i="9"/>
  <c r="M534" i="13" s="1"/>
  <c r="Q562" i="9"/>
  <c r="M552" i="13" s="1"/>
  <c r="Q613" i="9"/>
  <c r="M603" i="13" s="1"/>
  <c r="Q583" i="9"/>
  <c r="M573" i="13" s="1"/>
  <c r="Q551" i="9"/>
  <c r="M541" i="13" s="1"/>
  <c r="Q499" i="9"/>
  <c r="M489" i="13" s="1"/>
  <c r="Q477" i="9"/>
  <c r="M467" i="13" s="1"/>
  <c r="Q511" i="9"/>
  <c r="M501" i="13" s="1"/>
  <c r="Q549" i="9"/>
  <c r="M539" i="13" s="1"/>
  <c r="Q494" i="9"/>
  <c r="M484" i="13" s="1"/>
  <c r="Q535" i="9"/>
  <c r="M525" i="13" s="1"/>
  <c r="Q514" i="9"/>
  <c r="M504" i="13" s="1"/>
  <c r="Q501" i="9"/>
  <c r="M491" i="13" s="1"/>
  <c r="Q522" i="9"/>
  <c r="M512" i="13" s="1"/>
  <c r="Q482" i="9"/>
  <c r="M472" i="13" s="1"/>
  <c r="Q488" i="9"/>
  <c r="M478" i="13" s="1"/>
  <c r="Q466" i="9"/>
  <c r="M456" i="13" s="1"/>
  <c r="Q374" i="9"/>
  <c r="M364" i="13" s="1"/>
  <c r="Q393" i="9"/>
  <c r="M383" i="13" s="1"/>
  <c r="Q426" i="9"/>
  <c r="M416" i="13" s="1"/>
  <c r="Q385" i="9"/>
  <c r="M375" i="13" s="1"/>
  <c r="Q411" i="9"/>
  <c r="M401" i="13" s="1"/>
  <c r="Q443" i="9"/>
  <c r="M433" i="13" s="1"/>
  <c r="Q382" i="9"/>
  <c r="M372" i="13" s="1"/>
  <c r="Q318" i="9"/>
  <c r="M308" i="13" s="1"/>
  <c r="Q263" i="9"/>
  <c r="M253" i="13" s="1"/>
  <c r="Q399" i="9"/>
  <c r="M389" i="13" s="1"/>
  <c r="Q379" i="9"/>
  <c r="M369" i="13" s="1"/>
  <c r="Q360" i="9"/>
  <c r="M350" i="13" s="1"/>
  <c r="Q338" i="9"/>
  <c r="M328" i="13" s="1"/>
  <c r="Q311" i="9"/>
  <c r="M301" i="13" s="1"/>
  <c r="Q341" i="9"/>
  <c r="M331" i="13" s="1"/>
  <c r="Q313" i="9"/>
  <c r="M303" i="13" s="1"/>
  <c r="Q376" i="9"/>
  <c r="M366" i="13" s="1"/>
  <c r="Q361" i="9"/>
  <c r="M351" i="13" s="1"/>
  <c r="Q328" i="9"/>
  <c r="M318" i="13" s="1"/>
  <c r="Q348" i="9"/>
  <c r="M338" i="13" s="1"/>
  <c r="Q294" i="9"/>
  <c r="M284" i="13" s="1"/>
  <c r="Q335" i="9"/>
  <c r="M325" i="13" s="1"/>
  <c r="Q300" i="9"/>
  <c r="M290" i="13" s="1"/>
  <c r="Q307" i="9"/>
  <c r="M297" i="13" s="1"/>
  <c r="Q254" i="9"/>
  <c r="M244" i="13" s="1"/>
  <c r="Q217" i="9"/>
  <c r="M207" i="13" s="1"/>
  <c r="Q278" i="9"/>
  <c r="M268" i="13" s="1"/>
  <c r="Q244" i="9"/>
  <c r="M234" i="13" s="1"/>
  <c r="Q202" i="9"/>
  <c r="M192" i="13" s="1"/>
  <c r="Q261" i="9"/>
  <c r="M251" i="13" s="1"/>
  <c r="Q268" i="9"/>
  <c r="M258" i="13" s="1"/>
  <c r="Q242" i="9"/>
  <c r="M232" i="13" s="1"/>
  <c r="Q198" i="9"/>
  <c r="M188" i="13" s="1"/>
  <c r="Q293" i="9"/>
  <c r="M283" i="13" s="1"/>
  <c r="Q218" i="9"/>
  <c r="M208" i="13" s="1"/>
  <c r="Q271" i="9"/>
  <c r="M261" i="13" s="1"/>
  <c r="Q241" i="9"/>
  <c r="M231" i="13" s="1"/>
  <c r="Q214" i="9"/>
  <c r="M204" i="13" s="1"/>
  <c r="Q164" i="9"/>
  <c r="M154" i="13" s="1"/>
  <c r="Q221" i="9"/>
  <c r="M211" i="13" s="1"/>
  <c r="Q193" i="9"/>
  <c r="M183" i="13" s="1"/>
  <c r="Q196" i="9"/>
  <c r="M186" i="13" s="1"/>
  <c r="Q159" i="9"/>
  <c r="M149" i="13" s="1"/>
  <c r="Q222" i="9"/>
  <c r="M212" i="13" s="1"/>
  <c r="Q190" i="9"/>
  <c r="M180" i="13" s="1"/>
  <c r="Q182" i="9"/>
  <c r="M172" i="13" s="1"/>
  <c r="Q150" i="9"/>
  <c r="M140" i="13" s="1"/>
  <c r="Q127" i="9"/>
  <c r="M117" i="13" s="1"/>
  <c r="Q136" i="9"/>
  <c r="M126" i="13" s="1"/>
  <c r="Q119" i="9"/>
  <c r="M109" i="13" s="1"/>
  <c r="Q130" i="9"/>
  <c r="M120" i="13" s="1"/>
  <c r="Q111" i="9"/>
  <c r="M101" i="13" s="1"/>
  <c r="Q79" i="9"/>
  <c r="M69" i="13" s="1"/>
  <c r="Q33" i="9"/>
  <c r="M23" i="13" s="1"/>
  <c r="Q40" i="9"/>
  <c r="M30" i="13" s="1"/>
  <c r="Q99" i="9"/>
  <c r="M89" i="13" s="1"/>
  <c r="Q63" i="9"/>
  <c r="M53" i="13" s="1"/>
  <c r="Q34" i="9"/>
  <c r="M24" i="13" s="1"/>
  <c r="Q81" i="9"/>
  <c r="M71" i="13" s="1"/>
  <c r="Q46" i="9"/>
  <c r="M36" i="13" s="1"/>
  <c r="Q20" i="9"/>
  <c r="M10" i="13" s="1"/>
  <c r="Q590" i="9"/>
  <c r="M580" i="13" s="1"/>
  <c r="Q531" i="9"/>
  <c r="M521" i="13" s="1"/>
  <c r="Q573" i="9"/>
  <c r="M563" i="13" s="1"/>
  <c r="Q582" i="9"/>
  <c r="M572" i="13" s="1"/>
  <c r="Q559" i="9"/>
  <c r="M549" i="13" s="1"/>
  <c r="Q610" i="9"/>
  <c r="M600" i="13" s="1"/>
  <c r="Q545" i="9"/>
  <c r="M535" i="13" s="1"/>
  <c r="Q497" i="9"/>
  <c r="M487" i="13" s="1"/>
  <c r="Q473" i="9"/>
  <c r="M463" i="13" s="1"/>
  <c r="Q396" i="9"/>
  <c r="M386" i="13" s="1"/>
  <c r="Q462" i="9"/>
  <c r="M452" i="13" s="1"/>
  <c r="Q541" i="9"/>
  <c r="M531" i="13" s="1"/>
  <c r="Q509" i="9"/>
  <c r="M499" i="13" s="1"/>
  <c r="Q480" i="9"/>
  <c r="M470" i="13" s="1"/>
  <c r="Q472" i="9"/>
  <c r="M462" i="13" s="1"/>
  <c r="Q425" i="9"/>
  <c r="M415" i="13" s="1"/>
  <c r="Q389" i="9"/>
  <c r="M379" i="13" s="1"/>
  <c r="Q431" i="9"/>
  <c r="M421" i="13" s="1"/>
  <c r="Q383" i="9"/>
  <c r="M373" i="13" s="1"/>
  <c r="Q458" i="9"/>
  <c r="M448" i="13" s="1"/>
  <c r="Q355" i="9"/>
  <c r="M345" i="13" s="1"/>
  <c r="Q316" i="9"/>
  <c r="M306" i="13" s="1"/>
  <c r="Q397" i="9"/>
  <c r="M387" i="13" s="1"/>
  <c r="Q327" i="9"/>
  <c r="M317" i="13" s="1"/>
  <c r="Q358" i="9"/>
  <c r="M348" i="13" s="1"/>
  <c r="Q304" i="9"/>
  <c r="M294" i="13" s="1"/>
  <c r="Q306" i="9"/>
  <c r="M296" i="13" s="1"/>
  <c r="Q326" i="9"/>
  <c r="M316" i="13" s="1"/>
  <c r="Q346" i="9"/>
  <c r="M336" i="13" s="1"/>
  <c r="Q324" i="9"/>
  <c r="M314" i="13" s="1"/>
  <c r="Q305" i="9"/>
  <c r="M295" i="13" s="1"/>
  <c r="Q252" i="9"/>
  <c r="M242" i="13" s="1"/>
  <c r="Q208" i="9"/>
  <c r="M198" i="13" s="1"/>
  <c r="Q276" i="9"/>
  <c r="M266" i="13" s="1"/>
  <c r="Q240" i="9"/>
  <c r="M230" i="13" s="1"/>
  <c r="Q259" i="9"/>
  <c r="M249" i="13" s="1"/>
  <c r="Q237" i="9"/>
  <c r="M227" i="13" s="1"/>
  <c r="Q185" i="9"/>
  <c r="M175" i="13" s="1"/>
  <c r="Q295" i="9"/>
  <c r="M285" i="13" s="1"/>
  <c r="Q269" i="9"/>
  <c r="M259" i="13" s="1"/>
  <c r="Q230" i="9"/>
  <c r="M220" i="13" s="1"/>
  <c r="Q212" i="9"/>
  <c r="M202" i="13" s="1"/>
  <c r="Q161" i="9"/>
  <c r="M151" i="13" s="1"/>
  <c r="Q191" i="9"/>
  <c r="M181" i="13" s="1"/>
  <c r="Q174" i="9"/>
  <c r="M164" i="13" s="1"/>
  <c r="Q188" i="9"/>
  <c r="M178" i="13" s="1"/>
  <c r="Q205" i="9"/>
  <c r="M195" i="13" s="1"/>
  <c r="Q181" i="9"/>
  <c r="M171" i="13" s="1"/>
  <c r="Q134" i="9"/>
  <c r="M124" i="13" s="1"/>
  <c r="Q117" i="9"/>
  <c r="M107" i="13" s="1"/>
  <c r="Q109" i="9"/>
  <c r="M99" i="13" s="1"/>
  <c r="Q153" i="9"/>
  <c r="M143" i="13" s="1"/>
  <c r="Q31" i="9"/>
  <c r="M21" i="13" s="1"/>
  <c r="Q90" i="9"/>
  <c r="M80" i="13" s="1"/>
  <c r="Q71" i="9"/>
  <c r="M61" i="13" s="1"/>
  <c r="Q38" i="9"/>
  <c r="M28" i="13" s="1"/>
  <c r="Q97" i="9"/>
  <c r="M87" i="13" s="1"/>
  <c r="Q36" i="9"/>
  <c r="M26" i="13" s="1"/>
  <c r="Q93" i="9"/>
  <c r="M83" i="13" s="1"/>
  <c r="Q32" i="9"/>
  <c r="M22" i="13" s="1"/>
  <c r="Q536" i="9"/>
  <c r="M526" i="13" s="1"/>
  <c r="Q557" i="9"/>
  <c r="M547" i="13" s="1"/>
  <c r="Q578" i="9"/>
  <c r="M568" i="13" s="1"/>
  <c r="Q556" i="9"/>
  <c r="M546" i="13" s="1"/>
  <c r="Q550" i="9"/>
  <c r="M540" i="13" s="1"/>
  <c r="Q519" i="9"/>
  <c r="M509" i="13" s="1"/>
  <c r="Q495" i="9"/>
  <c r="M485" i="13" s="1"/>
  <c r="Q469" i="9"/>
  <c r="M459" i="13" s="1"/>
  <c r="Q513" i="9"/>
  <c r="M503" i="13" s="1"/>
  <c r="Q543" i="9"/>
  <c r="M533" i="13" s="1"/>
  <c r="Q500" i="9"/>
  <c r="M490" i="13" s="1"/>
  <c r="Q538" i="9"/>
  <c r="M528" i="13" s="1"/>
  <c r="Q507" i="9"/>
  <c r="M497" i="13" s="1"/>
  <c r="Q530" i="9"/>
  <c r="M520" i="13" s="1"/>
  <c r="Q435" i="9"/>
  <c r="M425" i="13" s="1"/>
  <c r="Q489" i="9"/>
  <c r="M479" i="13" s="1"/>
  <c r="Q470" i="9"/>
  <c r="M460" i="13" s="1"/>
  <c r="Q381" i="9"/>
  <c r="M371" i="13" s="1"/>
  <c r="Q407" i="9"/>
  <c r="M397" i="13" s="1"/>
  <c r="Q449" i="9"/>
  <c r="M439" i="13" s="1"/>
  <c r="Q445" i="9"/>
  <c r="M435" i="13" s="1"/>
  <c r="Q400" i="9"/>
  <c r="M390" i="13" s="1"/>
  <c r="Q436" i="9"/>
  <c r="M426" i="13" s="1"/>
  <c r="Q408" i="9"/>
  <c r="M398" i="13" s="1"/>
  <c r="Q448" i="9"/>
  <c r="M438" i="13" s="1"/>
  <c r="Q423" i="9"/>
  <c r="M413" i="13" s="1"/>
  <c r="Q403" i="9"/>
  <c r="M393" i="13" s="1"/>
  <c r="Q353" i="9"/>
  <c r="M343" i="13" s="1"/>
  <c r="Q314" i="9"/>
  <c r="M304" i="13" s="1"/>
  <c r="Q421" i="9"/>
  <c r="M411" i="13" s="1"/>
  <c r="Q377" i="9"/>
  <c r="M367" i="13" s="1"/>
  <c r="Q325" i="9"/>
  <c r="M315" i="13" s="1"/>
  <c r="Q299" i="9"/>
  <c r="M289" i="13" s="1"/>
  <c r="Q343" i="9"/>
  <c r="M333" i="13" s="1"/>
  <c r="Q367" i="9"/>
  <c r="M357" i="13" s="1"/>
  <c r="Q226" i="9"/>
  <c r="M216" i="13" s="1"/>
  <c r="Q322" i="9"/>
  <c r="M312" i="13" s="1"/>
  <c r="Q357" i="9"/>
  <c r="M347" i="13" s="1"/>
  <c r="Q303" i="9"/>
  <c r="M293" i="13" s="1"/>
  <c r="Q250" i="9"/>
  <c r="M240" i="13" s="1"/>
  <c r="Q257" i="9"/>
  <c r="M247" i="13" s="1"/>
  <c r="Q235" i="9"/>
  <c r="M225" i="13" s="1"/>
  <c r="Q183" i="9"/>
  <c r="M173" i="13" s="1"/>
  <c r="Q215" i="9"/>
  <c r="M205" i="13" s="1"/>
  <c r="Q291" i="9"/>
  <c r="M281" i="13" s="1"/>
  <c r="Q262" i="9"/>
  <c r="M252" i="13" s="1"/>
  <c r="Q157" i="9"/>
  <c r="M147" i="13" s="1"/>
  <c r="Q189" i="9"/>
  <c r="M179" i="13" s="1"/>
  <c r="Q152" i="9"/>
  <c r="M142" i="13" s="1"/>
  <c r="Q180" i="9"/>
  <c r="M170" i="13" s="1"/>
  <c r="Q203" i="9"/>
  <c r="M193" i="13" s="1"/>
  <c r="Q145" i="9"/>
  <c r="M135" i="13" s="1"/>
  <c r="Q179" i="9"/>
  <c r="M169" i="13" s="1"/>
  <c r="Q116" i="9"/>
  <c r="M106" i="13" s="1"/>
  <c r="Q105" i="9"/>
  <c r="M95" i="13" s="1"/>
  <c r="Q107" i="9"/>
  <c r="M97" i="13" s="1"/>
  <c r="Q135" i="9"/>
  <c r="M125" i="13" s="1"/>
  <c r="Q133" i="9"/>
  <c r="M123" i="13" s="1"/>
  <c r="Q103" i="9"/>
  <c r="M93" i="13" s="1"/>
  <c r="Q62" i="9"/>
  <c r="M52" i="13" s="1"/>
  <c r="Q88" i="9"/>
  <c r="M78" i="13" s="1"/>
  <c r="Q56" i="9"/>
  <c r="M46" i="13" s="1"/>
  <c r="Q95" i="9"/>
  <c r="M85" i="13" s="1"/>
  <c r="Q91" i="9"/>
  <c r="M81" i="13" s="1"/>
  <c r="Q61" i="9"/>
  <c r="M51" i="13" s="1"/>
  <c r="Q89" i="9"/>
  <c r="M79" i="13" s="1"/>
  <c r="Q57" i="9"/>
  <c r="M47" i="13" s="1"/>
  <c r="Q70" i="9"/>
  <c r="M60" i="13" s="1"/>
  <c r="Q41" i="9"/>
  <c r="M31" i="13" s="1"/>
  <c r="Q162" i="9"/>
  <c r="M152" i="13" s="1"/>
  <c r="S23" i="9"/>
  <c r="N13" i="13" s="1"/>
  <c r="S25" i="9"/>
  <c r="N15" i="13" s="1"/>
  <c r="S42" i="9"/>
  <c r="N32" i="13" s="1"/>
  <c r="S56" i="9"/>
  <c r="N46" i="13" s="1"/>
  <c r="S58" i="9"/>
  <c r="N48" i="13" s="1"/>
  <c r="S71" i="9"/>
  <c r="N61" i="13" s="1"/>
  <c r="S84" i="9"/>
  <c r="N74" i="13" s="1"/>
  <c r="S86" i="9"/>
  <c r="N76" i="13" s="1"/>
  <c r="S88" i="9"/>
  <c r="N78" i="13" s="1"/>
  <c r="S90" i="9"/>
  <c r="N80" i="13" s="1"/>
  <c r="S27" i="9"/>
  <c r="N17" i="13" s="1"/>
  <c r="S29" i="9"/>
  <c r="N19" i="13" s="1"/>
  <c r="S31" i="9"/>
  <c r="N21" i="13" s="1"/>
  <c r="S33" i="9"/>
  <c r="N23" i="13" s="1"/>
  <c r="S47" i="9"/>
  <c r="N37" i="13" s="1"/>
  <c r="S49" i="9"/>
  <c r="N39" i="13" s="1"/>
  <c r="S60" i="9"/>
  <c r="N50" i="13" s="1"/>
  <c r="S62" i="9"/>
  <c r="N52" i="13" s="1"/>
  <c r="S73" i="9"/>
  <c r="N63" i="13" s="1"/>
  <c r="S75" i="9"/>
  <c r="N65" i="13" s="1"/>
  <c r="S77" i="9"/>
  <c r="N67" i="13" s="1"/>
  <c r="S92" i="9"/>
  <c r="N82" i="13" s="1"/>
  <c r="S107" i="9"/>
  <c r="N97" i="13" s="1"/>
  <c r="S18" i="9"/>
  <c r="N8" i="13" s="1"/>
  <c r="S35" i="9"/>
  <c r="N25" i="13" s="1"/>
  <c r="S44" i="9"/>
  <c r="N34" i="13" s="1"/>
  <c r="S51" i="9"/>
  <c r="N41" i="13" s="1"/>
  <c r="S64" i="9"/>
  <c r="N54" i="13" s="1"/>
  <c r="S66" i="9"/>
  <c r="N56" i="13" s="1"/>
  <c r="S79" i="9"/>
  <c r="N69" i="13" s="1"/>
  <c r="S94" i="9"/>
  <c r="N84" i="13" s="1"/>
  <c r="S96" i="9"/>
  <c r="N86" i="13" s="1"/>
  <c r="S98" i="9"/>
  <c r="N88" i="13" s="1"/>
  <c r="S100" i="9"/>
  <c r="N90" i="13" s="1"/>
  <c r="S20" i="9"/>
  <c r="N10" i="13" s="1"/>
  <c r="S22" i="9"/>
  <c r="N12" i="13" s="1"/>
  <c r="S37" i="9"/>
  <c r="N27" i="13" s="1"/>
  <c r="S39" i="9"/>
  <c r="N29" i="13" s="1"/>
  <c r="S41" i="9"/>
  <c r="N31" i="13" s="1"/>
  <c r="S53" i="9"/>
  <c r="N43" i="13" s="1"/>
  <c r="S55" i="9"/>
  <c r="N45" i="13" s="1"/>
  <c r="S68" i="9"/>
  <c r="N58" i="13" s="1"/>
  <c r="S70" i="9"/>
  <c r="N60" i="13" s="1"/>
  <c r="S81" i="9"/>
  <c r="N71" i="13" s="1"/>
  <c r="S24" i="9"/>
  <c r="N14" i="13" s="1"/>
  <c r="S26" i="9"/>
  <c r="N16" i="13" s="1"/>
  <c r="S46" i="9"/>
  <c r="N36" i="13" s="1"/>
  <c r="S57" i="9"/>
  <c r="N47" i="13" s="1"/>
  <c r="S28" i="9"/>
  <c r="N18" i="13" s="1"/>
  <c r="S30" i="9"/>
  <c r="N20" i="13" s="1"/>
  <c r="S32" i="9"/>
  <c r="N22" i="13" s="1"/>
  <c r="S34" i="9"/>
  <c r="N24" i="13" s="1"/>
  <c r="S43" i="9"/>
  <c r="N33" i="13" s="1"/>
  <c r="S48" i="9"/>
  <c r="N38" i="13" s="1"/>
  <c r="S50" i="9"/>
  <c r="N40" i="13" s="1"/>
  <c r="S59" i="9"/>
  <c r="N49" i="13" s="1"/>
  <c r="S61" i="9"/>
  <c r="N51" i="13" s="1"/>
  <c r="S72" i="9"/>
  <c r="N62" i="13" s="1"/>
  <c r="S74" i="9"/>
  <c r="N64" i="13" s="1"/>
  <c r="S76" i="9"/>
  <c r="N66" i="13" s="1"/>
  <c r="S91" i="9"/>
  <c r="N81" i="13" s="1"/>
  <c r="S93" i="9"/>
  <c r="N83" i="13" s="1"/>
  <c r="S36" i="9"/>
  <c r="N26" i="13" s="1"/>
  <c r="S63" i="9"/>
  <c r="N53" i="13" s="1"/>
  <c r="S65" i="9"/>
  <c r="N55" i="13" s="1"/>
  <c r="S78" i="9"/>
  <c r="N68" i="13" s="1"/>
  <c r="S80" i="9"/>
  <c r="N70" i="13" s="1"/>
  <c r="S95" i="9"/>
  <c r="N85" i="13" s="1"/>
  <c r="S97" i="9"/>
  <c r="N87" i="13" s="1"/>
  <c r="S19" i="9"/>
  <c r="N9" i="13" s="1"/>
  <c r="S21" i="9"/>
  <c r="N11" i="13" s="1"/>
  <c r="S38" i="9"/>
  <c r="N28" i="13" s="1"/>
  <c r="S132" i="9"/>
  <c r="N122" i="13" s="1"/>
  <c r="S147" i="9"/>
  <c r="N137" i="13" s="1"/>
  <c r="S99" i="9"/>
  <c r="N89" i="13" s="1"/>
  <c r="S119" i="9"/>
  <c r="N109" i="13" s="1"/>
  <c r="S121" i="9"/>
  <c r="N111" i="13" s="1"/>
  <c r="S123" i="9"/>
  <c r="N113" i="13" s="1"/>
  <c r="S134" i="9"/>
  <c r="N124" i="13" s="1"/>
  <c r="S136" i="9"/>
  <c r="N126" i="13" s="1"/>
  <c r="S54" i="9"/>
  <c r="N44" i="13" s="1"/>
  <c r="S106" i="9"/>
  <c r="N96" i="13" s="1"/>
  <c r="S108" i="9"/>
  <c r="N98" i="13" s="1"/>
  <c r="S110" i="9"/>
  <c r="N100" i="13" s="1"/>
  <c r="S112" i="9"/>
  <c r="N102" i="13" s="1"/>
  <c r="S114" i="9"/>
  <c r="N104" i="13" s="1"/>
  <c r="S125" i="9"/>
  <c r="N115" i="13" s="1"/>
  <c r="S127" i="9"/>
  <c r="N117" i="13" s="1"/>
  <c r="S129" i="9"/>
  <c r="N119" i="13" s="1"/>
  <c r="S138" i="9"/>
  <c r="N128" i="13" s="1"/>
  <c r="S52" i="9"/>
  <c r="N42" i="13" s="1"/>
  <c r="S82" i="9"/>
  <c r="N72" i="13" s="1"/>
  <c r="S83" i="9"/>
  <c r="N73" i="13" s="1"/>
  <c r="S103" i="9"/>
  <c r="N93" i="13" s="1"/>
  <c r="S104" i="9"/>
  <c r="N94" i="13" s="1"/>
  <c r="S116" i="9"/>
  <c r="N106" i="13" s="1"/>
  <c r="S131" i="9"/>
  <c r="N121" i="13" s="1"/>
  <c r="S140" i="9"/>
  <c r="N130" i="13" s="1"/>
  <c r="S142" i="9"/>
  <c r="N132" i="13" s="1"/>
  <c r="S144" i="9"/>
  <c r="N134" i="13" s="1"/>
  <c r="S151" i="9"/>
  <c r="N141" i="13" s="1"/>
  <c r="S153" i="9"/>
  <c r="N143" i="13" s="1"/>
  <c r="S155" i="9"/>
  <c r="N145" i="13" s="1"/>
  <c r="S157" i="9"/>
  <c r="N147" i="13" s="1"/>
  <c r="S85" i="9"/>
  <c r="N75" i="13" s="1"/>
  <c r="S45" i="9"/>
  <c r="N35" i="13" s="1"/>
  <c r="S87" i="9"/>
  <c r="N77" i="13" s="1"/>
  <c r="S118" i="9"/>
  <c r="N108" i="13" s="1"/>
  <c r="S120" i="9"/>
  <c r="N110" i="13" s="1"/>
  <c r="S122" i="9"/>
  <c r="N112" i="13" s="1"/>
  <c r="S124" i="9"/>
  <c r="N114" i="13" s="1"/>
  <c r="S67" i="9"/>
  <c r="N57" i="13" s="1"/>
  <c r="S69" i="9"/>
  <c r="N59" i="13" s="1"/>
  <c r="S89" i="9"/>
  <c r="N79" i="13" s="1"/>
  <c r="S101" i="9"/>
  <c r="N91" i="13" s="1"/>
  <c r="S109" i="9"/>
  <c r="N99" i="13" s="1"/>
  <c r="S111" i="9"/>
  <c r="N101" i="13" s="1"/>
  <c r="S113" i="9"/>
  <c r="N103" i="13" s="1"/>
  <c r="S115" i="9"/>
  <c r="N105" i="13" s="1"/>
  <c r="S126" i="9"/>
  <c r="N116" i="13" s="1"/>
  <c r="S128" i="9"/>
  <c r="N118" i="13" s="1"/>
  <c r="S137" i="9"/>
  <c r="N127" i="13" s="1"/>
  <c r="S40" i="9"/>
  <c r="N30" i="13" s="1"/>
  <c r="S102" i="9"/>
  <c r="N92" i="13" s="1"/>
  <c r="S105" i="9"/>
  <c r="N95" i="13" s="1"/>
  <c r="S117" i="9"/>
  <c r="N107" i="13" s="1"/>
  <c r="S130" i="9"/>
  <c r="N120" i="13" s="1"/>
  <c r="S139" i="9"/>
  <c r="N129" i="13" s="1"/>
  <c r="S141" i="9"/>
  <c r="N131" i="13" s="1"/>
  <c r="S143" i="9"/>
  <c r="N133" i="13" s="1"/>
  <c r="S145" i="9"/>
  <c r="N135" i="13" s="1"/>
  <c r="S152" i="9"/>
  <c r="N142" i="13" s="1"/>
  <c r="S154" i="9"/>
  <c r="N144" i="13" s="1"/>
  <c r="S156" i="9"/>
  <c r="N146" i="13" s="1"/>
  <c r="S169" i="9"/>
  <c r="N159" i="13" s="1"/>
  <c r="S171" i="9"/>
  <c r="N161" i="13" s="1"/>
  <c r="S133" i="9"/>
  <c r="N123" i="13" s="1"/>
  <c r="S163" i="9"/>
  <c r="N153" i="13" s="1"/>
  <c r="S172" i="9"/>
  <c r="N162" i="13" s="1"/>
  <c r="S181" i="9"/>
  <c r="N171" i="13" s="1"/>
  <c r="S135" i="9"/>
  <c r="N125" i="13" s="1"/>
  <c r="S148" i="9"/>
  <c r="N138" i="13" s="1"/>
  <c r="S149" i="9"/>
  <c r="N139" i="13" s="1"/>
  <c r="S166" i="9"/>
  <c r="N156" i="13" s="1"/>
  <c r="S168" i="9"/>
  <c r="N158" i="13" s="1"/>
  <c r="S170" i="9"/>
  <c r="N160" i="13" s="1"/>
  <c r="S177" i="9"/>
  <c r="N167" i="13" s="1"/>
  <c r="S179" i="9"/>
  <c r="N169" i="13" s="1"/>
  <c r="S187" i="9"/>
  <c r="N177" i="13" s="1"/>
  <c r="S189" i="9"/>
  <c r="N179" i="13" s="1"/>
  <c r="S191" i="9"/>
  <c r="N181" i="13" s="1"/>
  <c r="S193" i="9"/>
  <c r="N183" i="13" s="1"/>
  <c r="S161" i="9"/>
  <c r="N151" i="13" s="1"/>
  <c r="S164" i="9"/>
  <c r="N154" i="13" s="1"/>
  <c r="S175" i="9"/>
  <c r="N165" i="13" s="1"/>
  <c r="S195" i="9"/>
  <c r="N185" i="13" s="1"/>
  <c r="S212" i="9"/>
  <c r="N202" i="13" s="1"/>
  <c r="S214" i="9"/>
  <c r="N204" i="13" s="1"/>
  <c r="S216" i="9"/>
  <c r="N206" i="13" s="1"/>
  <c r="S223" i="9"/>
  <c r="N213" i="13" s="1"/>
  <c r="S225" i="9"/>
  <c r="N215" i="13" s="1"/>
  <c r="S227" i="9"/>
  <c r="N217" i="13" s="1"/>
  <c r="S158" i="9"/>
  <c r="N148" i="13" s="1"/>
  <c r="S162" i="9"/>
  <c r="N152" i="13" s="1"/>
  <c r="S173" i="9"/>
  <c r="N163" i="13" s="1"/>
  <c r="S184" i="9"/>
  <c r="N174" i="13" s="1"/>
  <c r="S197" i="9"/>
  <c r="N187" i="13" s="1"/>
  <c r="S199" i="9"/>
  <c r="N189" i="13" s="1"/>
  <c r="S150" i="9"/>
  <c r="N140" i="13" s="1"/>
  <c r="S146" i="9"/>
  <c r="N136" i="13" s="1"/>
  <c r="S160" i="9"/>
  <c r="N150" i="13" s="1"/>
  <c r="S165" i="9"/>
  <c r="N155" i="13" s="1"/>
  <c r="S167" i="9"/>
  <c r="N157" i="13" s="1"/>
  <c r="S176" i="9"/>
  <c r="N166" i="13" s="1"/>
  <c r="S178" i="9"/>
  <c r="N168" i="13" s="1"/>
  <c r="S194" i="9"/>
  <c r="N184" i="13" s="1"/>
  <c r="S211" i="9"/>
  <c r="N201" i="13" s="1"/>
  <c r="S213" i="9"/>
  <c r="N203" i="13" s="1"/>
  <c r="S215" i="9"/>
  <c r="N205" i="13" s="1"/>
  <c r="S224" i="9"/>
  <c r="N214" i="13" s="1"/>
  <c r="S226" i="9"/>
  <c r="N216" i="13" s="1"/>
  <c r="S237" i="9"/>
  <c r="N227" i="13" s="1"/>
  <c r="S174" i="9"/>
  <c r="N164" i="13" s="1"/>
  <c r="S183" i="9"/>
  <c r="N173" i="13" s="1"/>
  <c r="S185" i="9"/>
  <c r="N175" i="13" s="1"/>
  <c r="S196" i="9"/>
  <c r="N186" i="13" s="1"/>
  <c r="S198" i="9"/>
  <c r="N188" i="13" s="1"/>
  <c r="S200" i="9"/>
  <c r="N190" i="13" s="1"/>
  <c r="S217" i="9"/>
  <c r="N207" i="13" s="1"/>
  <c r="S192" i="9"/>
  <c r="N182" i="13" s="1"/>
  <c r="S207" i="9"/>
  <c r="N197" i="13" s="1"/>
  <c r="S231" i="9"/>
  <c r="N221" i="13" s="1"/>
  <c r="S240" i="9"/>
  <c r="N230" i="13" s="1"/>
  <c r="S242" i="9"/>
  <c r="N232" i="13" s="1"/>
  <c r="S244" i="9"/>
  <c r="N234" i="13" s="1"/>
  <c r="S276" i="9"/>
  <c r="N266" i="13" s="1"/>
  <c r="S278" i="9"/>
  <c r="N268" i="13" s="1"/>
  <c r="S283" i="9"/>
  <c r="N273" i="13" s="1"/>
  <c r="S203" i="9"/>
  <c r="N193" i="13" s="1"/>
  <c r="S208" i="9"/>
  <c r="N198" i="13" s="1"/>
  <c r="S220" i="9"/>
  <c r="N210" i="13" s="1"/>
  <c r="S229" i="9"/>
  <c r="N219" i="13" s="1"/>
  <c r="S236" i="9"/>
  <c r="N226" i="13" s="1"/>
  <c r="S246" i="9"/>
  <c r="N236" i="13" s="1"/>
  <c r="S263" i="9"/>
  <c r="N253" i="13" s="1"/>
  <c r="S265" i="9"/>
  <c r="N255" i="13" s="1"/>
  <c r="S267" i="9"/>
  <c r="N257" i="13" s="1"/>
  <c r="S280" i="9"/>
  <c r="N270" i="13" s="1"/>
  <c r="S294" i="9"/>
  <c r="N284" i="13" s="1"/>
  <c r="S159" i="9"/>
  <c r="N149" i="13" s="1"/>
  <c r="S204" i="9"/>
  <c r="N194" i="13" s="1"/>
  <c r="S234" i="9"/>
  <c r="N224" i="13" s="1"/>
  <c r="S238" i="9"/>
  <c r="N228" i="13" s="1"/>
  <c r="S241" i="9"/>
  <c r="N231" i="13" s="1"/>
  <c r="S248" i="9"/>
  <c r="N238" i="13" s="1"/>
  <c r="S250" i="9"/>
  <c r="N240" i="13" s="1"/>
  <c r="S252" i="9"/>
  <c r="N242" i="13" s="1"/>
  <c r="S254" i="9"/>
  <c r="N244" i="13" s="1"/>
  <c r="S256" i="9"/>
  <c r="N246" i="13" s="1"/>
  <c r="S287" i="9"/>
  <c r="N277" i="13" s="1"/>
  <c r="S296" i="9"/>
  <c r="N286" i="13" s="1"/>
  <c r="S298" i="9"/>
  <c r="N288" i="13" s="1"/>
  <c r="S303" i="9"/>
  <c r="N293" i="13" s="1"/>
  <c r="S305" i="9"/>
  <c r="N295" i="13" s="1"/>
  <c r="S221" i="9"/>
  <c r="N211" i="13" s="1"/>
  <c r="S232" i="9"/>
  <c r="N222" i="13" s="1"/>
  <c r="S258" i="9"/>
  <c r="N248" i="13" s="1"/>
  <c r="S260" i="9"/>
  <c r="N250" i="13" s="1"/>
  <c r="S269" i="9"/>
  <c r="N259" i="13" s="1"/>
  <c r="S271" i="9"/>
  <c r="N261" i="13" s="1"/>
  <c r="S273" i="9"/>
  <c r="N263" i="13" s="1"/>
  <c r="S275" i="9"/>
  <c r="N265" i="13" s="1"/>
  <c r="S282" i="9"/>
  <c r="N272" i="13" s="1"/>
  <c r="S289" i="9"/>
  <c r="N279" i="13" s="1"/>
  <c r="S182" i="9"/>
  <c r="N172" i="13" s="1"/>
  <c r="S186" i="9"/>
  <c r="N176" i="13" s="1"/>
  <c r="S205" i="9"/>
  <c r="N195" i="13" s="1"/>
  <c r="S218" i="9"/>
  <c r="N208" i="13" s="1"/>
  <c r="S230" i="9"/>
  <c r="N220" i="13" s="1"/>
  <c r="S239" i="9"/>
  <c r="N229" i="13" s="1"/>
  <c r="S243" i="9"/>
  <c r="N233" i="13" s="1"/>
  <c r="S277" i="9"/>
  <c r="N267" i="13" s="1"/>
  <c r="S279" i="9"/>
  <c r="N269" i="13" s="1"/>
  <c r="S180" i="9"/>
  <c r="N170" i="13" s="1"/>
  <c r="S206" i="9"/>
  <c r="N196" i="13" s="1"/>
  <c r="S209" i="9"/>
  <c r="N199" i="13" s="1"/>
  <c r="S219" i="9"/>
  <c r="N209" i="13" s="1"/>
  <c r="S228" i="9"/>
  <c r="N218" i="13" s="1"/>
  <c r="S245" i="9"/>
  <c r="N235" i="13" s="1"/>
  <c r="S247" i="9"/>
  <c r="N237" i="13" s="1"/>
  <c r="S262" i="9"/>
  <c r="N252" i="13" s="1"/>
  <c r="S264" i="9"/>
  <c r="N254" i="13" s="1"/>
  <c r="S266" i="9"/>
  <c r="N256" i="13" s="1"/>
  <c r="S286" i="9"/>
  <c r="N276" i="13" s="1"/>
  <c r="S188" i="9"/>
  <c r="N178" i="13" s="1"/>
  <c r="S201" i="9"/>
  <c r="N191" i="13" s="1"/>
  <c r="S190" i="9"/>
  <c r="N180" i="13" s="1"/>
  <c r="S202" i="9"/>
  <c r="N192" i="13" s="1"/>
  <c r="S210" i="9"/>
  <c r="N200" i="13" s="1"/>
  <c r="S233" i="9"/>
  <c r="N223" i="13" s="1"/>
  <c r="S257" i="9"/>
  <c r="N247" i="13" s="1"/>
  <c r="S259" i="9"/>
  <c r="N249" i="13" s="1"/>
  <c r="S261" i="9"/>
  <c r="N251" i="13" s="1"/>
  <c r="S270" i="9"/>
  <c r="N260" i="13" s="1"/>
  <c r="S272" i="9"/>
  <c r="N262" i="13" s="1"/>
  <c r="S274" i="9"/>
  <c r="N264" i="13" s="1"/>
  <c r="S308" i="9"/>
  <c r="N298" i="13" s="1"/>
  <c r="S310" i="9"/>
  <c r="N300" i="13" s="1"/>
  <c r="S312" i="9"/>
  <c r="N302" i="13" s="1"/>
  <c r="S235" i="9"/>
  <c r="N225" i="13" s="1"/>
  <c r="S255" i="9"/>
  <c r="N245" i="13" s="1"/>
  <c r="S292" i="9"/>
  <c r="N282" i="13" s="1"/>
  <c r="S299" i="9"/>
  <c r="N289" i="13" s="1"/>
  <c r="S304" i="9"/>
  <c r="N294" i="13" s="1"/>
  <c r="S309" i="9"/>
  <c r="N299" i="13" s="1"/>
  <c r="S321" i="9"/>
  <c r="N311" i="13" s="1"/>
  <c r="S323" i="9"/>
  <c r="N313" i="13" s="1"/>
  <c r="S336" i="9"/>
  <c r="N326" i="13" s="1"/>
  <c r="S345" i="9"/>
  <c r="N335" i="13" s="1"/>
  <c r="S347" i="9"/>
  <c r="N337" i="13" s="1"/>
  <c r="S358" i="9"/>
  <c r="N348" i="13" s="1"/>
  <c r="S253" i="9"/>
  <c r="N243" i="13" s="1"/>
  <c r="S293" i="9"/>
  <c r="N283" i="13" s="1"/>
  <c r="S307" i="9"/>
  <c r="N297" i="13" s="1"/>
  <c r="S325" i="9"/>
  <c r="N315" i="13" s="1"/>
  <c r="S327" i="9"/>
  <c r="N317" i="13" s="1"/>
  <c r="S329" i="9"/>
  <c r="N319" i="13" s="1"/>
  <c r="S338" i="9"/>
  <c r="N328" i="13" s="1"/>
  <c r="S349" i="9"/>
  <c r="N339" i="13" s="1"/>
  <c r="S360" i="9"/>
  <c r="N350" i="13" s="1"/>
  <c r="S362" i="9"/>
  <c r="N352" i="13" s="1"/>
  <c r="S364" i="9"/>
  <c r="N354" i="13" s="1"/>
  <c r="S366" i="9"/>
  <c r="N356" i="13" s="1"/>
  <c r="S251" i="9"/>
  <c r="N241" i="13" s="1"/>
  <c r="S288" i="9"/>
  <c r="N278" i="13" s="1"/>
  <c r="S297" i="9"/>
  <c r="N287" i="13" s="1"/>
  <c r="S300" i="9"/>
  <c r="N290" i="13" s="1"/>
  <c r="S302" i="9"/>
  <c r="N292" i="13" s="1"/>
  <c r="S314" i="9"/>
  <c r="N304" i="13" s="1"/>
  <c r="S316" i="9"/>
  <c r="N306" i="13" s="1"/>
  <c r="S318" i="9"/>
  <c r="N308" i="13" s="1"/>
  <c r="S331" i="9"/>
  <c r="N321" i="13" s="1"/>
  <c r="S340" i="9"/>
  <c r="N330" i="13" s="1"/>
  <c r="S351" i="9"/>
  <c r="N341" i="13" s="1"/>
  <c r="S353" i="9"/>
  <c r="N343" i="13" s="1"/>
  <c r="S355" i="9"/>
  <c r="N345" i="13" s="1"/>
  <c r="S368" i="9"/>
  <c r="N358" i="13" s="1"/>
  <c r="S249" i="9"/>
  <c r="N239" i="13" s="1"/>
  <c r="S320" i="9"/>
  <c r="N310" i="13" s="1"/>
  <c r="S333" i="9"/>
  <c r="N323" i="13" s="1"/>
  <c r="S335" i="9"/>
  <c r="N325" i="13" s="1"/>
  <c r="S342" i="9"/>
  <c r="N332" i="13" s="1"/>
  <c r="S322" i="9"/>
  <c r="N312" i="13" s="1"/>
  <c r="S337" i="9"/>
  <c r="N327" i="13" s="1"/>
  <c r="S344" i="9"/>
  <c r="N334" i="13" s="1"/>
  <c r="S346" i="9"/>
  <c r="N336" i="13" s="1"/>
  <c r="S357" i="9"/>
  <c r="N347" i="13" s="1"/>
  <c r="S281" i="9"/>
  <c r="N271" i="13" s="1"/>
  <c r="S324" i="9"/>
  <c r="N314" i="13" s="1"/>
  <c r="S326" i="9"/>
  <c r="N316" i="13" s="1"/>
  <c r="S328" i="9"/>
  <c r="N318" i="13" s="1"/>
  <c r="S339" i="9"/>
  <c r="N329" i="13" s="1"/>
  <c r="S348" i="9"/>
  <c r="N338" i="13" s="1"/>
  <c r="S350" i="9"/>
  <c r="N340" i="13" s="1"/>
  <c r="S359" i="9"/>
  <c r="N349" i="13" s="1"/>
  <c r="S361" i="9"/>
  <c r="N351" i="13" s="1"/>
  <c r="S363" i="9"/>
  <c r="N353" i="13" s="1"/>
  <c r="S365" i="9"/>
  <c r="N355" i="13" s="1"/>
  <c r="S367" i="9"/>
  <c r="N357" i="13" s="1"/>
  <c r="S222" i="9"/>
  <c r="N212" i="13" s="1"/>
  <c r="S268" i="9"/>
  <c r="N258" i="13" s="1"/>
  <c r="S284" i="9"/>
  <c r="N274" i="13" s="1"/>
  <c r="S290" i="9"/>
  <c r="N280" i="13" s="1"/>
  <c r="S291" i="9"/>
  <c r="N281" i="13" s="1"/>
  <c r="S295" i="9"/>
  <c r="N285" i="13" s="1"/>
  <c r="S301" i="9"/>
  <c r="N291" i="13" s="1"/>
  <c r="S306" i="9"/>
  <c r="N296" i="13" s="1"/>
  <c r="S313" i="9"/>
  <c r="N303" i="13" s="1"/>
  <c r="S315" i="9"/>
  <c r="N305" i="13" s="1"/>
  <c r="S317" i="9"/>
  <c r="N307" i="13" s="1"/>
  <c r="S330" i="9"/>
  <c r="N320" i="13" s="1"/>
  <c r="S332" i="9"/>
  <c r="N322" i="13" s="1"/>
  <c r="S352" i="9"/>
  <c r="N342" i="13" s="1"/>
  <c r="S354" i="9"/>
  <c r="N344" i="13" s="1"/>
  <c r="S380" i="9"/>
  <c r="N370" i="13" s="1"/>
  <c r="S391" i="9"/>
  <c r="N381" i="13" s="1"/>
  <c r="S393" i="9"/>
  <c r="N383" i="13" s="1"/>
  <c r="S402" i="9"/>
  <c r="N392" i="13" s="1"/>
  <c r="S285" i="9"/>
  <c r="N275" i="13" s="1"/>
  <c r="S311" i="9"/>
  <c r="N301" i="13" s="1"/>
  <c r="S319" i="9"/>
  <c r="N309" i="13" s="1"/>
  <c r="S334" i="9"/>
  <c r="N324" i="13" s="1"/>
  <c r="S341" i="9"/>
  <c r="N331" i="13" s="1"/>
  <c r="S343" i="9"/>
  <c r="N333" i="13" s="1"/>
  <c r="S356" i="9"/>
  <c r="N346" i="13" s="1"/>
  <c r="S369" i="9"/>
  <c r="N359" i="13" s="1"/>
  <c r="S382" i="9"/>
  <c r="N372" i="13" s="1"/>
  <c r="S404" i="9"/>
  <c r="N394" i="13" s="1"/>
  <c r="S406" i="9"/>
  <c r="N396" i="13" s="1"/>
  <c r="S408" i="9"/>
  <c r="N398" i="13" s="1"/>
  <c r="S415" i="9"/>
  <c r="N405" i="13" s="1"/>
  <c r="S434" i="9"/>
  <c r="N424" i="13" s="1"/>
  <c r="S374" i="9"/>
  <c r="N364" i="13" s="1"/>
  <c r="S386" i="9"/>
  <c r="N376" i="13" s="1"/>
  <c r="S401" i="9"/>
  <c r="N391" i="13" s="1"/>
  <c r="S422" i="9"/>
  <c r="N412" i="13" s="1"/>
  <c r="S429" i="9"/>
  <c r="N419" i="13" s="1"/>
  <c r="S433" i="9"/>
  <c r="N423" i="13" s="1"/>
  <c r="S435" i="9"/>
  <c r="N425" i="13" s="1"/>
  <c r="S442" i="9"/>
  <c r="N432" i="13" s="1"/>
  <c r="S449" i="9"/>
  <c r="N439" i="13" s="1"/>
  <c r="S451" i="9"/>
  <c r="N441" i="13" s="1"/>
  <c r="S453" i="9"/>
  <c r="N443" i="13" s="1"/>
  <c r="S455" i="9"/>
  <c r="N445" i="13" s="1"/>
  <c r="S475" i="9"/>
  <c r="N465" i="13" s="1"/>
  <c r="S477" i="9"/>
  <c r="N467" i="13" s="1"/>
  <c r="S375" i="9"/>
  <c r="N365" i="13" s="1"/>
  <c r="S381" i="9"/>
  <c r="N371" i="13" s="1"/>
  <c r="S396" i="9"/>
  <c r="N386" i="13" s="1"/>
  <c r="S399" i="9"/>
  <c r="N389" i="13" s="1"/>
  <c r="S407" i="9"/>
  <c r="N397" i="13" s="1"/>
  <c r="S410" i="9"/>
  <c r="N400" i="13" s="1"/>
  <c r="S427" i="9"/>
  <c r="N417" i="13" s="1"/>
  <c r="S437" i="9"/>
  <c r="N427" i="13" s="1"/>
  <c r="S444" i="9"/>
  <c r="N434" i="13" s="1"/>
  <c r="S457" i="9"/>
  <c r="N447" i="13" s="1"/>
  <c r="S464" i="9"/>
  <c r="N454" i="13" s="1"/>
  <c r="S466" i="9"/>
  <c r="N456" i="13" s="1"/>
  <c r="S378" i="9"/>
  <c r="N368" i="13" s="1"/>
  <c r="S384" i="9"/>
  <c r="N374" i="13" s="1"/>
  <c r="S389" i="9"/>
  <c r="N379" i="13" s="1"/>
  <c r="S394" i="9"/>
  <c r="N384" i="13" s="1"/>
  <c r="S420" i="9"/>
  <c r="N410" i="13" s="1"/>
  <c r="S425" i="9"/>
  <c r="N415" i="13" s="1"/>
  <c r="S439" i="9"/>
  <c r="N429" i="13" s="1"/>
  <c r="S459" i="9"/>
  <c r="N449" i="13" s="1"/>
  <c r="S461" i="9"/>
  <c r="N451" i="13" s="1"/>
  <c r="S392" i="9"/>
  <c r="N382" i="13" s="1"/>
  <c r="S397" i="9"/>
  <c r="N387" i="13" s="1"/>
  <c r="S413" i="9"/>
  <c r="N403" i="13" s="1"/>
  <c r="S423" i="9"/>
  <c r="N413" i="13" s="1"/>
  <c r="S441" i="9"/>
  <c r="N431" i="13" s="1"/>
  <c r="S446" i="9"/>
  <c r="N436" i="13" s="1"/>
  <c r="S448" i="9"/>
  <c r="N438" i="13" s="1"/>
  <c r="S370" i="9"/>
  <c r="N360" i="13" s="1"/>
  <c r="S379" i="9"/>
  <c r="N369" i="13" s="1"/>
  <c r="S387" i="9"/>
  <c r="N377" i="13" s="1"/>
  <c r="S390" i="9"/>
  <c r="N380" i="13" s="1"/>
  <c r="S395" i="9"/>
  <c r="N385" i="13" s="1"/>
  <c r="S405" i="9"/>
  <c r="N395" i="13" s="1"/>
  <c r="S418" i="9"/>
  <c r="N408" i="13" s="1"/>
  <c r="S421" i="9"/>
  <c r="N411" i="13" s="1"/>
  <c r="S430" i="9"/>
  <c r="N420" i="13" s="1"/>
  <c r="S432" i="9"/>
  <c r="N422" i="13" s="1"/>
  <c r="S436" i="9"/>
  <c r="N426" i="13" s="1"/>
  <c r="S443" i="9"/>
  <c r="N433" i="13" s="1"/>
  <c r="S450" i="9"/>
  <c r="N440" i="13" s="1"/>
  <c r="S452" i="9"/>
  <c r="N442" i="13" s="1"/>
  <c r="S454" i="9"/>
  <c r="N444" i="13" s="1"/>
  <c r="S456" i="9"/>
  <c r="N446" i="13" s="1"/>
  <c r="S371" i="9"/>
  <c r="N361" i="13" s="1"/>
  <c r="S376" i="9"/>
  <c r="N366" i="13" s="1"/>
  <c r="S372" i="9"/>
  <c r="N362" i="13" s="1"/>
  <c r="S385" i="9"/>
  <c r="N375" i="13" s="1"/>
  <c r="S388" i="9"/>
  <c r="N378" i="13" s="1"/>
  <c r="S409" i="9"/>
  <c r="N399" i="13" s="1"/>
  <c r="S414" i="9"/>
  <c r="N404" i="13" s="1"/>
  <c r="S416" i="9"/>
  <c r="N406" i="13" s="1"/>
  <c r="S419" i="9"/>
  <c r="N409" i="13" s="1"/>
  <c r="S426" i="9"/>
  <c r="N416" i="13" s="1"/>
  <c r="S440" i="9"/>
  <c r="N430" i="13" s="1"/>
  <c r="S445" i="9"/>
  <c r="N435" i="13" s="1"/>
  <c r="S458" i="9"/>
  <c r="N448" i="13" s="1"/>
  <c r="S460" i="9"/>
  <c r="N450" i="13" s="1"/>
  <c r="S462" i="9"/>
  <c r="N452" i="13" s="1"/>
  <c r="S467" i="9"/>
  <c r="N457" i="13" s="1"/>
  <c r="S469" i="9"/>
  <c r="N459" i="13" s="1"/>
  <c r="S471" i="9"/>
  <c r="N461" i="13" s="1"/>
  <c r="S480" i="9"/>
  <c r="N470" i="13" s="1"/>
  <c r="S482" i="9"/>
  <c r="N472" i="13" s="1"/>
  <c r="S493" i="9"/>
  <c r="N483" i="13" s="1"/>
  <c r="S373" i="9"/>
  <c r="N363" i="13" s="1"/>
  <c r="S377" i="9"/>
  <c r="N367" i="13" s="1"/>
  <c r="S383" i="9"/>
  <c r="N373" i="13" s="1"/>
  <c r="S398" i="9"/>
  <c r="N388" i="13" s="1"/>
  <c r="S403" i="9"/>
  <c r="N393" i="13" s="1"/>
  <c r="S412" i="9"/>
  <c r="N402" i="13" s="1"/>
  <c r="S417" i="9"/>
  <c r="N407" i="13" s="1"/>
  <c r="S424" i="9"/>
  <c r="N414" i="13" s="1"/>
  <c r="S431" i="9"/>
  <c r="N421" i="13" s="1"/>
  <c r="S447" i="9"/>
  <c r="N437" i="13" s="1"/>
  <c r="S473" i="9"/>
  <c r="N463" i="13" s="1"/>
  <c r="S476" i="9"/>
  <c r="N466" i="13" s="1"/>
  <c r="S488" i="9"/>
  <c r="N478" i="13" s="1"/>
  <c r="S502" i="9"/>
  <c r="N492" i="13" s="1"/>
  <c r="S511" i="9"/>
  <c r="N501" i="13" s="1"/>
  <c r="S520" i="9"/>
  <c r="N510" i="13" s="1"/>
  <c r="S523" i="9"/>
  <c r="N513" i="13" s="1"/>
  <c r="S484" i="9"/>
  <c r="N474" i="13" s="1"/>
  <c r="S495" i="9"/>
  <c r="N485" i="13" s="1"/>
  <c r="S513" i="9"/>
  <c r="N503" i="13" s="1"/>
  <c r="S515" i="9"/>
  <c r="N505" i="13" s="1"/>
  <c r="S517" i="9"/>
  <c r="N507" i="13" s="1"/>
  <c r="S529" i="9"/>
  <c r="N519" i="13" s="1"/>
  <c r="S534" i="9"/>
  <c r="N524" i="13" s="1"/>
  <c r="S543" i="9"/>
  <c r="N533" i="13" s="1"/>
  <c r="S545" i="9"/>
  <c r="N535" i="13" s="1"/>
  <c r="S438" i="9"/>
  <c r="N428" i="13" s="1"/>
  <c r="S497" i="9"/>
  <c r="N487" i="13" s="1"/>
  <c r="S499" i="9"/>
  <c r="N489" i="13" s="1"/>
  <c r="S504" i="9"/>
  <c r="N494" i="13" s="1"/>
  <c r="S506" i="9"/>
  <c r="N496" i="13" s="1"/>
  <c r="S508" i="9"/>
  <c r="N498" i="13" s="1"/>
  <c r="S526" i="9"/>
  <c r="N516" i="13" s="1"/>
  <c r="S531" i="9"/>
  <c r="N521" i="13" s="1"/>
  <c r="S537" i="9"/>
  <c r="N527" i="13" s="1"/>
  <c r="S540" i="9"/>
  <c r="N530" i="13" s="1"/>
  <c r="S470" i="9"/>
  <c r="N460" i="13" s="1"/>
  <c r="S474" i="9"/>
  <c r="N464" i="13" s="1"/>
  <c r="S491" i="9"/>
  <c r="N481" i="13" s="1"/>
  <c r="S510" i="9"/>
  <c r="N500" i="13" s="1"/>
  <c r="S519" i="9"/>
  <c r="N509" i="13" s="1"/>
  <c r="S522" i="9"/>
  <c r="N512" i="13" s="1"/>
  <c r="S542" i="9"/>
  <c r="N532" i="13" s="1"/>
  <c r="S550" i="9"/>
  <c r="N540" i="13" s="1"/>
  <c r="S558" i="9"/>
  <c r="N548" i="13" s="1"/>
  <c r="S566" i="9"/>
  <c r="N556" i="13" s="1"/>
  <c r="S571" i="9"/>
  <c r="N561" i="13" s="1"/>
  <c r="S400" i="9"/>
  <c r="N390" i="13" s="1"/>
  <c r="S478" i="9"/>
  <c r="N468" i="13" s="1"/>
  <c r="S487" i="9"/>
  <c r="N477" i="13" s="1"/>
  <c r="S489" i="9"/>
  <c r="N479" i="13" s="1"/>
  <c r="S501" i="9"/>
  <c r="N491" i="13" s="1"/>
  <c r="S512" i="9"/>
  <c r="N502" i="13" s="1"/>
  <c r="S525" i="9"/>
  <c r="N515" i="13" s="1"/>
  <c r="S528" i="9"/>
  <c r="N518" i="13" s="1"/>
  <c r="S533" i="9"/>
  <c r="N523" i="13" s="1"/>
  <c r="S536" i="9"/>
  <c r="N526" i="13" s="1"/>
  <c r="S485" i="9"/>
  <c r="N475" i="13" s="1"/>
  <c r="S514" i="9"/>
  <c r="N504" i="13" s="1"/>
  <c r="S516" i="9"/>
  <c r="N506" i="13" s="1"/>
  <c r="S530" i="9"/>
  <c r="N520" i="13" s="1"/>
  <c r="S539" i="9"/>
  <c r="N529" i="13" s="1"/>
  <c r="S463" i="9"/>
  <c r="N453" i="13" s="1"/>
  <c r="S492" i="9"/>
  <c r="N482" i="13" s="1"/>
  <c r="S494" i="9"/>
  <c r="N484" i="13" s="1"/>
  <c r="S496" i="9"/>
  <c r="N486" i="13" s="1"/>
  <c r="S498" i="9"/>
  <c r="N488" i="13" s="1"/>
  <c r="S503" i="9"/>
  <c r="N493" i="13" s="1"/>
  <c r="S505" i="9"/>
  <c r="N495" i="13" s="1"/>
  <c r="S507" i="9"/>
  <c r="N497" i="13" s="1"/>
  <c r="S509" i="9"/>
  <c r="N499" i="13" s="1"/>
  <c r="S518" i="9"/>
  <c r="N508" i="13" s="1"/>
  <c r="S411" i="9"/>
  <c r="N401" i="13" s="1"/>
  <c r="S428" i="9"/>
  <c r="N418" i="13" s="1"/>
  <c r="S465" i="9"/>
  <c r="N455" i="13" s="1"/>
  <c r="S468" i="9"/>
  <c r="N458" i="13" s="1"/>
  <c r="S472" i="9"/>
  <c r="N462" i="13" s="1"/>
  <c r="S479" i="9"/>
  <c r="N469" i="13" s="1"/>
  <c r="S481" i="9"/>
  <c r="N471" i="13" s="1"/>
  <c r="S483" i="9"/>
  <c r="N473" i="13" s="1"/>
  <c r="S486" i="9"/>
  <c r="N476" i="13" s="1"/>
  <c r="S490" i="9"/>
  <c r="N480" i="13" s="1"/>
  <c r="S500" i="9"/>
  <c r="N490" i="13" s="1"/>
  <c r="S521" i="9"/>
  <c r="N511" i="13" s="1"/>
  <c r="S524" i="9"/>
  <c r="N514" i="13" s="1"/>
  <c r="S532" i="9"/>
  <c r="N522" i="13" s="1"/>
  <c r="S551" i="9"/>
  <c r="N541" i="13" s="1"/>
  <c r="S554" i="9"/>
  <c r="N544" i="13" s="1"/>
  <c r="S562" i="9"/>
  <c r="N552" i="13" s="1"/>
  <c r="S567" i="9"/>
  <c r="N557" i="13" s="1"/>
  <c r="S575" i="9"/>
  <c r="N565" i="13" s="1"/>
  <c r="S578" i="9"/>
  <c r="N568" i="13" s="1"/>
  <c r="S535" i="9"/>
  <c r="N525" i="13" s="1"/>
  <c r="S544" i="9"/>
  <c r="N534" i="13" s="1"/>
  <c r="S560" i="9"/>
  <c r="N550" i="13" s="1"/>
  <c r="S564" i="9"/>
  <c r="N554" i="13" s="1"/>
  <c r="S573" i="9"/>
  <c r="N563" i="13" s="1"/>
  <c r="S582" i="9"/>
  <c r="N572" i="13" s="1"/>
  <c r="S588" i="9"/>
  <c r="N578" i="13" s="1"/>
  <c r="S591" i="9"/>
  <c r="N581" i="13" s="1"/>
  <c r="S598" i="9"/>
  <c r="N588" i="13" s="1"/>
  <c r="S527" i="9"/>
  <c r="N517" i="13" s="1"/>
  <c r="S538" i="9"/>
  <c r="N528" i="13" s="1"/>
  <c r="S555" i="9"/>
  <c r="N545" i="13" s="1"/>
  <c r="S569" i="9"/>
  <c r="N559" i="13" s="1"/>
  <c r="S584" i="9"/>
  <c r="N574" i="13" s="1"/>
  <c r="S601" i="9"/>
  <c r="N591" i="13" s="1"/>
  <c r="S553" i="9"/>
  <c r="N543" i="13" s="1"/>
  <c r="S577" i="9"/>
  <c r="N567" i="13" s="1"/>
  <c r="S590" i="9"/>
  <c r="N580" i="13" s="1"/>
  <c r="S594" i="9"/>
  <c r="N584" i="13" s="1"/>
  <c r="S597" i="9"/>
  <c r="N587" i="13" s="1"/>
  <c r="S604" i="9"/>
  <c r="N594" i="13" s="1"/>
  <c r="S546" i="9"/>
  <c r="N536" i="13" s="1"/>
  <c r="S548" i="9"/>
  <c r="N538" i="13" s="1"/>
  <c r="S556" i="9"/>
  <c r="N546" i="13" s="1"/>
  <c r="S565" i="9"/>
  <c r="N555" i="13" s="1"/>
  <c r="S581" i="9"/>
  <c r="N571" i="13" s="1"/>
  <c r="S587" i="9"/>
  <c r="N577" i="13" s="1"/>
  <c r="S606" i="9"/>
  <c r="N596" i="13" s="1"/>
  <c r="S541" i="9"/>
  <c r="N531" i="13" s="1"/>
  <c r="S561" i="9"/>
  <c r="N551" i="13" s="1"/>
  <c r="S572" i="9"/>
  <c r="N562" i="13" s="1"/>
  <c r="S574" i="9"/>
  <c r="N564" i="13" s="1"/>
  <c r="S579" i="9"/>
  <c r="N569" i="13" s="1"/>
  <c r="S583" i="9"/>
  <c r="N573" i="13" s="1"/>
  <c r="S593" i="9"/>
  <c r="N583" i="13" s="1"/>
  <c r="S600" i="9"/>
  <c r="N590" i="13" s="1"/>
  <c r="S603" i="9"/>
  <c r="N593" i="13" s="1"/>
  <c r="S608" i="9"/>
  <c r="N598" i="13" s="1"/>
  <c r="S611" i="9"/>
  <c r="N601" i="13" s="1"/>
  <c r="S614" i="9"/>
  <c r="N604" i="13" s="1"/>
  <c r="S563" i="9"/>
  <c r="N553" i="13" s="1"/>
  <c r="S570" i="9"/>
  <c r="N560" i="13" s="1"/>
  <c r="S586" i="9"/>
  <c r="N576" i="13" s="1"/>
  <c r="S589" i="9"/>
  <c r="N579" i="13" s="1"/>
  <c r="S596" i="9"/>
  <c r="N586" i="13" s="1"/>
  <c r="S613" i="9"/>
  <c r="N603" i="13" s="1"/>
  <c r="S549" i="9"/>
  <c r="N539" i="13" s="1"/>
  <c r="S552" i="9"/>
  <c r="N542" i="13" s="1"/>
  <c r="S559" i="9"/>
  <c r="N549" i="13" s="1"/>
  <c r="S568" i="9"/>
  <c r="N558" i="13" s="1"/>
  <c r="S592" i="9"/>
  <c r="N582" i="13" s="1"/>
  <c r="S599" i="9"/>
  <c r="N589" i="13" s="1"/>
  <c r="S602" i="9"/>
  <c r="N592" i="13" s="1"/>
  <c r="S605" i="9"/>
  <c r="N595" i="13" s="1"/>
  <c r="S610" i="9"/>
  <c r="N600" i="13" s="1"/>
  <c r="S547" i="9"/>
  <c r="N537" i="13" s="1"/>
  <c r="S557" i="9"/>
  <c r="N547" i="13" s="1"/>
  <c r="S576" i="9"/>
  <c r="N566" i="13" s="1"/>
  <c r="S580" i="9"/>
  <c r="N570" i="13" s="1"/>
  <c r="S585" i="9"/>
  <c r="N575" i="13" s="1"/>
  <c r="S595" i="9"/>
  <c r="N585" i="13" s="1"/>
  <c r="S607" i="9"/>
  <c r="N597" i="13" s="1"/>
  <c r="S616" i="9"/>
  <c r="N606" i="13" s="1"/>
  <c r="S609" i="9"/>
  <c r="N599" i="13" s="1"/>
  <c r="S612" i="9"/>
  <c r="N602" i="13" s="1"/>
  <c r="S615" i="9"/>
  <c r="N605" i="13" s="1"/>
  <c r="L18" i="8"/>
  <c r="G15" i="17" s="1"/>
  <c r="S17" i="9"/>
  <c r="D6" i="15"/>
  <c r="E16" i="2" l="1"/>
  <c r="D35" i="2"/>
  <c r="G13" i="9"/>
  <c r="R18" i="8" l="1"/>
  <c r="Q18" i="8"/>
  <c r="E35" i="2"/>
  <c r="AJ90" i="11"/>
  <c r="C8" i="2"/>
  <c r="C18" i="8" l="1"/>
  <c r="N14" i="14" l="1"/>
  <c r="N10" i="14"/>
  <c r="E30" i="11" s="1"/>
  <c r="N11" i="14"/>
  <c r="F30" i="11" s="1"/>
  <c r="N9" i="14"/>
  <c r="E11" i="8" s="1"/>
  <c r="E8" i="9" l="1"/>
  <c r="E13" i="8"/>
  <c r="E7" i="9"/>
  <c r="E12" i="8"/>
  <c r="E16" i="8"/>
  <c r="E11" i="9"/>
  <c r="D27" i="2" s="1"/>
  <c r="I27" i="2" s="1"/>
  <c r="E6" i="9"/>
  <c r="I15" i="11"/>
  <c r="N13" i="14"/>
  <c r="H15" i="11"/>
  <c r="N12" i="14"/>
  <c r="G30" i="11" s="1"/>
  <c r="M12" i="14"/>
  <c r="M10" i="14"/>
  <c r="M9" i="14"/>
  <c r="M13" i="14"/>
  <c r="J15" i="11" s="1"/>
  <c r="M11" i="14"/>
  <c r="M14" i="14"/>
  <c r="D11" i="9" l="1"/>
  <c r="D14" i="2" s="1"/>
  <c r="D16" i="8"/>
  <c r="Q16" i="8" s="1"/>
  <c r="E9" i="9"/>
  <c r="D25" i="2" s="1"/>
  <c r="I25" i="2" s="1"/>
  <c r="E14" i="8"/>
  <c r="R16" i="8"/>
  <c r="U16" i="8"/>
  <c r="E10" i="9"/>
  <c r="D26" i="2" s="1"/>
  <c r="I26" i="2" s="1"/>
  <c r="E15" i="8"/>
  <c r="E6" i="13"/>
  <c r="F6" i="13"/>
  <c r="G6" i="13"/>
  <c r="H6" i="13"/>
  <c r="I6" i="13"/>
  <c r="J6" i="13"/>
  <c r="K6" i="13"/>
  <c r="L6" i="13"/>
  <c r="M6" i="13"/>
  <c r="N6" i="13"/>
  <c r="O6" i="13"/>
  <c r="V6" i="13"/>
  <c r="I17" i="9"/>
  <c r="Q17" i="9" s="1"/>
  <c r="H17" i="9"/>
  <c r="P17" i="9" s="1"/>
  <c r="G17" i="9"/>
  <c r="N17" i="9" s="1"/>
  <c r="F17" i="9"/>
  <c r="M17" i="9" s="1"/>
  <c r="E17" i="9"/>
  <c r="C17" i="9"/>
  <c r="D24" i="2"/>
  <c r="I24" i="2" s="1"/>
  <c r="D23" i="2"/>
  <c r="I23" i="2" s="1"/>
  <c r="F15" i="11"/>
  <c r="G15" i="11"/>
  <c r="E15" i="11"/>
  <c r="C7" i="9"/>
  <c r="C10" i="17" s="1"/>
  <c r="C8" i="9"/>
  <c r="C11" i="17" s="1"/>
  <c r="C9" i="9"/>
  <c r="C12" i="17" s="1"/>
  <c r="C10" i="9"/>
  <c r="C6" i="9"/>
  <c r="F26" i="8"/>
  <c r="E26" i="8"/>
  <c r="C12" i="8"/>
  <c r="C13" i="8"/>
  <c r="C14" i="8"/>
  <c r="C15" i="8"/>
  <c r="C11" i="8"/>
  <c r="L125" i="9" l="1"/>
  <c r="L464" i="9"/>
  <c r="L616" i="9"/>
  <c r="L151" i="9"/>
  <c r="L433" i="9"/>
  <c r="L57" i="9"/>
  <c r="L588" i="9"/>
  <c r="L597" i="9"/>
  <c r="L610" i="9"/>
  <c r="L296" i="9"/>
  <c r="L382" i="9"/>
  <c r="L608" i="9"/>
  <c r="L387" i="9"/>
  <c r="L273" i="9"/>
  <c r="L162" i="9"/>
  <c r="L435" i="9"/>
  <c r="L249" i="9"/>
  <c r="L170" i="9"/>
  <c r="L445" i="9"/>
  <c r="L76" i="9"/>
  <c r="L596" i="9"/>
  <c r="L468" i="9"/>
  <c r="L95" i="9"/>
  <c r="L552" i="9"/>
  <c r="L586" i="9"/>
  <c r="L466" i="9"/>
  <c r="L283" i="9"/>
  <c r="L141" i="9"/>
  <c r="L265" i="9"/>
  <c r="L69" i="9"/>
  <c r="L416" i="9"/>
  <c r="L163" i="9"/>
  <c r="L419" i="9"/>
  <c r="L514" i="9"/>
  <c r="L448" i="9"/>
  <c r="L315" i="9"/>
  <c r="L200" i="9"/>
  <c r="L489" i="9"/>
  <c r="L156" i="9"/>
  <c r="L589" i="9"/>
  <c r="L248" i="9"/>
  <c r="L195" i="9"/>
  <c r="L217" i="9"/>
  <c r="L237" i="9"/>
  <c r="L25" i="9"/>
  <c r="L172" i="9"/>
  <c r="L118" i="9"/>
  <c r="L121" i="9"/>
  <c r="L277" i="9"/>
  <c r="L250" i="9"/>
  <c r="L78" i="9"/>
  <c r="L391" i="9"/>
  <c r="L547" i="9"/>
  <c r="L87" i="9"/>
  <c r="L593" i="9"/>
  <c r="L559" i="9"/>
  <c r="L604" i="9"/>
  <c r="L587" i="9"/>
  <c r="L578" i="9"/>
  <c r="L157" i="9"/>
  <c r="L45" i="9"/>
  <c r="L565" i="9"/>
  <c r="L502" i="9"/>
  <c r="L275" i="9"/>
  <c r="L136" i="9"/>
  <c r="L497" i="9"/>
  <c r="L210" i="9"/>
  <c r="L227" i="9"/>
  <c r="L410" i="9"/>
  <c r="L548" i="9"/>
  <c r="L557" i="9"/>
  <c r="L270" i="9"/>
  <c r="L289" i="9"/>
  <c r="L477" i="9"/>
  <c r="L520" i="9"/>
  <c r="L288" i="9"/>
  <c r="L330" i="9"/>
  <c r="L29" i="9"/>
  <c r="L207" i="9"/>
  <c r="L220" i="9"/>
  <c r="L295" i="9"/>
  <c r="L103" i="9"/>
  <c r="L439" i="9"/>
  <c r="L159" i="9"/>
  <c r="L395" i="9"/>
  <c r="L319" i="9"/>
  <c r="L503" i="9"/>
  <c r="L566" i="9"/>
  <c r="L371" i="9"/>
  <c r="L538" i="9"/>
  <c r="L572" i="9"/>
  <c r="L322" i="9"/>
  <c r="L362" i="9"/>
  <c r="L335" i="9"/>
  <c r="L599" i="9"/>
  <c r="L526" i="9"/>
  <c r="L471" i="9"/>
  <c r="L376" i="9"/>
  <c r="L65" i="9"/>
  <c r="L24" i="9"/>
  <c r="L384" i="9"/>
  <c r="L102" i="9"/>
  <c r="L437" i="9"/>
  <c r="L350" i="9"/>
  <c r="L361" i="9"/>
  <c r="L183" i="9"/>
  <c r="L401" i="9"/>
  <c r="L154" i="9"/>
  <c r="L400" i="9"/>
  <c r="L299" i="9"/>
  <c r="L284" i="9"/>
  <c r="L105" i="9"/>
  <c r="L451" i="9"/>
  <c r="L553" i="9"/>
  <c r="L442" i="9"/>
  <c r="L297" i="9"/>
  <c r="L117" i="9"/>
  <c r="L603" i="9"/>
  <c r="L424" i="9"/>
  <c r="L470" i="9"/>
  <c r="L301" i="9"/>
  <c r="L90" i="9"/>
  <c r="L329" i="9"/>
  <c r="L67" i="9"/>
  <c r="L150" i="9"/>
  <c r="L365" i="9"/>
  <c r="L38" i="9"/>
  <c r="L430" i="9"/>
  <c r="L59" i="9"/>
  <c r="L184" i="9"/>
  <c r="L61" i="9"/>
  <c r="L147" i="9"/>
  <c r="L114" i="9"/>
  <c r="L185" i="9"/>
  <c r="L33" i="9"/>
  <c r="L341" i="9"/>
  <c r="L479" i="9"/>
  <c r="L390" i="9"/>
  <c r="L394" i="9"/>
  <c r="L507" i="9"/>
  <c r="L554" i="9"/>
  <c r="L307" i="9"/>
  <c r="L255" i="9"/>
  <c r="L504" i="9"/>
  <c r="L522" i="9"/>
  <c r="L609" i="9"/>
  <c r="L268" i="9"/>
  <c r="L246" i="9"/>
  <c r="L34" i="9"/>
  <c r="L556" i="9"/>
  <c r="L356" i="9"/>
  <c r="L571" i="9"/>
  <c r="L456" i="9"/>
  <c r="L300" i="9"/>
  <c r="L314" i="9"/>
  <c r="L158" i="9"/>
  <c r="L368" i="9"/>
  <c r="L137" i="9"/>
  <c r="L348" i="9"/>
  <c r="L58" i="9"/>
  <c r="L281" i="9"/>
  <c r="L54" i="9"/>
  <c r="L402" i="9"/>
  <c r="L533" i="9"/>
  <c r="L302" i="9"/>
  <c r="L74" i="9"/>
  <c r="L62" i="9"/>
  <c r="L536" i="9"/>
  <c r="L352" i="9"/>
  <c r="L311" i="9"/>
  <c r="L239" i="9"/>
  <c r="L540" i="9"/>
  <c r="L320" i="9"/>
  <c r="L64" i="9"/>
  <c r="L425" i="9"/>
  <c r="L358" i="9"/>
  <c r="L197" i="9"/>
  <c r="L420" i="9"/>
  <c r="L49" i="9"/>
  <c r="L72" i="9"/>
  <c r="L380" i="9"/>
  <c r="L428" i="9"/>
  <c r="L88" i="9"/>
  <c r="L144" i="9"/>
  <c r="L178" i="9"/>
  <c r="L529" i="9"/>
  <c r="L260" i="9"/>
  <c r="L513" i="9"/>
  <c r="L429" i="9"/>
  <c r="L120" i="9"/>
  <c r="L550" i="9"/>
  <c r="L544" i="9"/>
  <c r="L506" i="9"/>
  <c r="L142" i="9"/>
  <c r="L385" i="9"/>
  <c r="L534" i="9"/>
  <c r="L263" i="9"/>
  <c r="L580" i="9"/>
  <c r="L303" i="9"/>
  <c r="L51" i="9"/>
  <c r="L449" i="9"/>
  <c r="L381" i="9"/>
  <c r="L422" i="9"/>
  <c r="L347" i="9"/>
  <c r="L182" i="9"/>
  <c r="L469" i="9"/>
  <c r="L26" i="9"/>
  <c r="L35" i="9"/>
  <c r="L165" i="9"/>
  <c r="L364" i="9"/>
  <c r="L107" i="9"/>
  <c r="L460" i="9"/>
  <c r="L128" i="9"/>
  <c r="L369" i="9"/>
  <c r="L115" i="9"/>
  <c r="L293" i="9"/>
  <c r="L97" i="9"/>
  <c r="L373" i="9"/>
  <c r="L176" i="9"/>
  <c r="L280" i="9"/>
  <c r="L537" i="9"/>
  <c r="L611" i="9"/>
  <c r="L404" i="9"/>
  <c r="L363" i="9"/>
  <c r="L21" i="9"/>
  <c r="L510" i="9"/>
  <c r="L575" i="9"/>
  <c r="L412" i="9"/>
  <c r="L119" i="9"/>
  <c r="L455" i="9"/>
  <c r="L201" i="9"/>
  <c r="L357" i="9"/>
  <c r="L582" i="9"/>
  <c r="L98" i="9"/>
  <c r="L19" i="9"/>
  <c r="L409" i="9"/>
  <c r="L349" i="9"/>
  <c r="L443" i="9"/>
  <c r="L116" i="9"/>
  <c r="L230" i="9"/>
  <c r="L474" i="9"/>
  <c r="L481" i="9"/>
  <c r="L473" i="9"/>
  <c r="L129" i="9"/>
  <c r="L332" i="9"/>
  <c r="L573" i="9"/>
  <c r="L440" i="9"/>
  <c r="L66" i="9"/>
  <c r="L306" i="9"/>
  <c r="L224" i="9"/>
  <c r="L81" i="9"/>
  <c r="L96" i="9"/>
  <c r="L240" i="9"/>
  <c r="L52" i="9"/>
  <c r="L333" i="9"/>
  <c r="L558" i="9"/>
  <c r="L521" i="9"/>
  <c r="L111" i="9"/>
  <c r="L346" i="9"/>
  <c r="L403" i="9"/>
  <c r="L613" i="9"/>
  <c r="L462" i="9"/>
  <c r="L407" i="9"/>
  <c r="L101" i="9"/>
  <c r="L397" i="9"/>
  <c r="L42" i="9"/>
  <c r="L254" i="9"/>
  <c r="L583" i="9"/>
  <c r="L338" i="9"/>
  <c r="L467" i="9"/>
  <c r="L562" i="9"/>
  <c r="L211" i="9"/>
  <c r="L612" i="9"/>
  <c r="L591" i="9"/>
  <c r="L138" i="9"/>
  <c r="L405" i="9"/>
  <c r="L202" i="9"/>
  <c r="L351" i="9"/>
  <c r="L100" i="9"/>
  <c r="L290" i="9"/>
  <c r="L219" i="9"/>
  <c r="L91" i="9"/>
  <c r="L518" i="9"/>
  <c r="L216" i="9"/>
  <c r="L446" i="9"/>
  <c r="L512" i="9"/>
  <c r="L251" i="9"/>
  <c r="L242" i="9"/>
  <c r="L50" i="9"/>
  <c r="L167" i="9"/>
  <c r="L316" i="9"/>
  <c r="L75" i="9"/>
  <c r="L432" i="9"/>
  <c r="L564" i="9"/>
  <c r="L161" i="9"/>
  <c r="L244" i="9"/>
  <c r="L325" i="9"/>
  <c r="L82" i="9"/>
  <c r="L130" i="9"/>
  <c r="L155" i="9"/>
  <c r="L139" i="9"/>
  <c r="L261" i="9"/>
  <c r="L71" i="9"/>
  <c r="L519" i="9"/>
  <c r="L607" i="9"/>
  <c r="L576" i="9"/>
  <c r="L30" i="9"/>
  <c r="L222" i="9"/>
  <c r="L229" i="9"/>
  <c r="L427" i="9"/>
  <c r="L252" i="9"/>
  <c r="L360" i="9"/>
  <c r="L169" i="9"/>
  <c r="L189" i="9"/>
  <c r="L291" i="9"/>
  <c r="L383" i="9"/>
  <c r="L614" i="9"/>
  <c r="L323" i="9"/>
  <c r="L605" i="9"/>
  <c r="L527" i="9"/>
  <c r="L94" i="9"/>
  <c r="L472" i="9"/>
  <c r="L450" i="9"/>
  <c r="L324" i="9"/>
  <c r="L56" i="9"/>
  <c r="L262" i="9"/>
  <c r="L208" i="9"/>
  <c r="L126" i="9"/>
  <c r="L31" i="9"/>
  <c r="L317" i="9"/>
  <c r="L389" i="9"/>
  <c r="L423" i="9"/>
  <c r="L152" i="9"/>
  <c r="L266" i="9"/>
  <c r="L166" i="9"/>
  <c r="L23" i="9"/>
  <c r="L570" i="9"/>
  <c r="L465" i="9"/>
  <c r="L241" i="9"/>
  <c r="L532" i="9"/>
  <c r="L143" i="9"/>
  <c r="L79" i="9"/>
  <c r="L308" i="9"/>
  <c r="L133" i="9"/>
  <c r="L131" i="9"/>
  <c r="L205" i="9"/>
  <c r="L55" i="9"/>
  <c r="L258" i="9"/>
  <c r="L40" i="9"/>
  <c r="L18" i="9"/>
  <c r="L488" i="9"/>
  <c r="L592" i="9"/>
  <c r="L452" i="9"/>
  <c r="L399" i="9"/>
  <c r="L541" i="9"/>
  <c r="L318" i="9"/>
  <c r="L236" i="9"/>
  <c r="L337" i="9"/>
  <c r="L44" i="9"/>
  <c r="L398" i="9"/>
  <c r="L99" i="9"/>
  <c r="L336" i="9"/>
  <c r="L173" i="9"/>
  <c r="L615" i="9"/>
  <c r="L574" i="9"/>
  <c r="L334" i="9"/>
  <c r="L269" i="9"/>
  <c r="L37" i="9"/>
  <c r="L238" i="9"/>
  <c r="L530" i="9"/>
  <c r="L86" i="9"/>
  <c r="L426" i="9"/>
  <c r="L461" i="9"/>
  <c r="L494" i="9"/>
  <c r="L109" i="9"/>
  <c r="L68" i="9"/>
  <c r="L22" i="9"/>
  <c r="L498" i="9"/>
  <c r="L298" i="9"/>
  <c r="L228" i="9"/>
  <c r="L153" i="9"/>
  <c r="L214" i="9"/>
  <c r="L454" i="9"/>
  <c r="L218" i="9"/>
  <c r="L542" i="9"/>
  <c r="L374" i="9"/>
  <c r="L53" i="9"/>
  <c r="L393" i="9"/>
  <c r="L496" i="9"/>
  <c r="L458" i="9"/>
  <c r="L271" i="9"/>
  <c r="L561" i="9"/>
  <c r="L193" i="9"/>
  <c r="L326" i="9"/>
  <c r="L480" i="9"/>
  <c r="L386" i="9"/>
  <c r="L124" i="9"/>
  <c r="L191" i="9"/>
  <c r="L353" i="9"/>
  <c r="L339" i="9"/>
  <c r="L406" i="9"/>
  <c r="L187" i="9"/>
  <c r="L145" i="9"/>
  <c r="L122" i="9"/>
  <c r="L499" i="9"/>
  <c r="L579" i="9"/>
  <c r="L310" i="9"/>
  <c r="L225" i="9"/>
  <c r="L313" i="9"/>
  <c r="L343" i="9"/>
  <c r="L276" i="9"/>
  <c r="L486" i="9"/>
  <c r="L110" i="9"/>
  <c r="L164" i="9"/>
  <c r="L149" i="9"/>
  <c r="L484" i="9"/>
  <c r="L331" i="9"/>
  <c r="L600" i="9"/>
  <c r="L459" i="9"/>
  <c r="L516" i="9"/>
  <c r="L392" i="9"/>
  <c r="L132" i="9"/>
  <c r="L590" i="9"/>
  <c r="L475" i="9"/>
  <c r="L408" i="9"/>
  <c r="L190" i="9"/>
  <c r="L555" i="9"/>
  <c r="L431" i="9"/>
  <c r="L438" i="9"/>
  <c r="L212" i="9"/>
  <c r="L418" i="9"/>
  <c r="L259" i="9"/>
  <c r="L535" i="9"/>
  <c r="L585" i="9"/>
  <c r="L294" i="9"/>
  <c r="L274" i="9"/>
  <c r="L160" i="9"/>
  <c r="L232" i="9"/>
  <c r="L70" i="9"/>
  <c r="L113" i="9"/>
  <c r="L355" i="9"/>
  <c r="L372" i="9"/>
  <c r="L487" i="9"/>
  <c r="L524" i="9"/>
  <c r="L47" i="9"/>
  <c r="L287" i="9"/>
  <c r="L396" i="9"/>
  <c r="L221" i="9"/>
  <c r="L104" i="9"/>
  <c r="L377" i="9"/>
  <c r="L539" i="9"/>
  <c r="L545" i="9"/>
  <c r="L598" i="9"/>
  <c r="L278" i="9"/>
  <c r="L203" i="9"/>
  <c r="L453" i="9"/>
  <c r="L179" i="9"/>
  <c r="L501" i="9"/>
  <c r="L500" i="9"/>
  <c r="L493" i="9"/>
  <c r="L282" i="9"/>
  <c r="L482" i="9"/>
  <c r="L584" i="9"/>
  <c r="L235" i="9"/>
  <c r="L304" i="9"/>
  <c r="L204" i="9"/>
  <c r="L63" i="9"/>
  <c r="L546" i="9"/>
  <c r="L421" i="9"/>
  <c r="L192" i="9"/>
  <c r="L213" i="9"/>
  <c r="L414" i="9"/>
  <c r="L327" i="9"/>
  <c r="L505" i="9"/>
  <c r="L345" i="9"/>
  <c r="L92" i="9"/>
  <c r="L127" i="9"/>
  <c r="L601" i="9"/>
  <c r="L577" i="9"/>
  <c r="L177" i="9"/>
  <c r="L388" i="9"/>
  <c r="L180" i="9"/>
  <c r="L223" i="9"/>
  <c r="L457" i="9"/>
  <c r="L279" i="9"/>
  <c r="L134" i="9"/>
  <c r="L89" i="9"/>
  <c r="L523" i="9"/>
  <c r="L272" i="9"/>
  <c r="L196" i="9"/>
  <c r="L563" i="9"/>
  <c r="L509" i="9"/>
  <c r="L256" i="9"/>
  <c r="L411" i="9"/>
  <c r="L32" i="9"/>
  <c r="L85" i="9"/>
  <c r="L48" i="9"/>
  <c r="L108" i="9"/>
  <c r="L490" i="9"/>
  <c r="L188" i="9"/>
  <c r="L140" i="9"/>
  <c r="L39" i="9"/>
  <c r="L441" i="9"/>
  <c r="L80" i="9"/>
  <c r="L569" i="9"/>
  <c r="L531" i="9"/>
  <c r="L476" i="9"/>
  <c r="L181" i="9"/>
  <c r="L551" i="9"/>
  <c r="L209" i="9"/>
  <c r="L515" i="9"/>
  <c r="L436" i="9"/>
  <c r="L28" i="9"/>
  <c r="L568" i="9"/>
  <c r="L186" i="9"/>
  <c r="L417" i="9"/>
  <c r="L517" i="9"/>
  <c r="L148" i="9"/>
  <c r="L375" i="9"/>
  <c r="L413" i="9"/>
  <c r="L549" i="9"/>
  <c r="L434" i="9"/>
  <c r="L602" i="9"/>
  <c r="L267" i="9"/>
  <c r="L367" i="9"/>
  <c r="L359" i="9"/>
  <c r="L234" i="9"/>
  <c r="L491" i="9"/>
  <c r="L168" i="9"/>
  <c r="L36" i="9"/>
  <c r="L340" i="9"/>
  <c r="L93" i="9"/>
  <c r="L366" i="9"/>
  <c r="L370" i="9"/>
  <c r="L135" i="9"/>
  <c r="L344" i="9"/>
  <c r="L447" i="9"/>
  <c r="L83" i="9"/>
  <c r="L309" i="9"/>
  <c r="L511" i="9"/>
  <c r="L285" i="9"/>
  <c r="L20" i="9"/>
  <c r="L43" i="9"/>
  <c r="L581" i="9"/>
  <c r="L174" i="9"/>
  <c r="L444" i="9"/>
  <c r="L194" i="9"/>
  <c r="L73" i="9"/>
  <c r="L292" i="9"/>
  <c r="L415" i="9"/>
  <c r="L175" i="9"/>
  <c r="L41" i="9"/>
  <c r="L247" i="9"/>
  <c r="L305" i="9"/>
  <c r="L84" i="9"/>
  <c r="L77" i="9"/>
  <c r="L543" i="9"/>
  <c r="L567" i="9"/>
  <c r="L328" i="9"/>
  <c r="L243" i="9"/>
  <c r="L112" i="9"/>
  <c r="L286" i="9"/>
  <c r="L560" i="9"/>
  <c r="L485" i="9"/>
  <c r="L215" i="9"/>
  <c r="L525" i="9"/>
  <c r="L231" i="9"/>
  <c r="L463" i="9"/>
  <c r="L233" i="9"/>
  <c r="L245" i="9"/>
  <c r="L478" i="9"/>
  <c r="L146" i="9"/>
  <c r="L171" i="9"/>
  <c r="L226" i="9"/>
  <c r="L60" i="9"/>
  <c r="L46" i="9"/>
  <c r="L606" i="9"/>
  <c r="L508" i="9"/>
  <c r="L379" i="9"/>
  <c r="L312" i="9"/>
  <c r="L595" i="9"/>
  <c r="L483" i="9"/>
  <c r="L199" i="9"/>
  <c r="L106" i="9"/>
  <c r="L257" i="9"/>
  <c r="L321" i="9"/>
  <c r="L378" i="9"/>
  <c r="L492" i="9"/>
  <c r="L264" i="9"/>
  <c r="L253" i="9"/>
  <c r="L528" i="9"/>
  <c r="L354" i="9"/>
  <c r="L123" i="9"/>
  <c r="L27" i="9"/>
  <c r="L206" i="9"/>
  <c r="L594" i="9"/>
  <c r="L495" i="9"/>
  <c r="L342" i="9"/>
  <c r="L198" i="9"/>
  <c r="I13" i="8"/>
  <c r="I11" i="8"/>
  <c r="I12" i="8"/>
  <c r="C13" i="2"/>
  <c r="C26" i="2"/>
  <c r="C7" i="15"/>
  <c r="C13" i="17"/>
  <c r="B7" i="15"/>
  <c r="C621" i="9"/>
  <c r="O17" i="9" a="1"/>
  <c r="O17" i="9" s="1"/>
  <c r="AD12" i="9"/>
  <c r="T17" i="9"/>
  <c r="O7" i="13" s="1"/>
  <c r="L17" i="9"/>
  <c r="C9" i="17"/>
  <c r="C33" i="2"/>
  <c r="C21" i="2"/>
  <c r="D7" i="15"/>
  <c r="AC8" i="9"/>
  <c r="AC7" i="9"/>
  <c r="AG12" i="9"/>
  <c r="AO12" i="9"/>
  <c r="AK13" i="9"/>
  <c r="AH12" i="9"/>
  <c r="AP12" i="9"/>
  <c r="AL13" i="9"/>
  <c r="AI12" i="9"/>
  <c r="AE13" i="9"/>
  <c r="AM13" i="9"/>
  <c r="AJ13" i="9"/>
  <c r="AJ12" i="9"/>
  <c r="AF13" i="9"/>
  <c r="AN13" i="9"/>
  <c r="AO13" i="9"/>
  <c r="AK12" i="9"/>
  <c r="AG13" i="9"/>
  <c r="AN12" i="9"/>
  <c r="AD13" i="9"/>
  <c r="AL12" i="9"/>
  <c r="AH13" i="9"/>
  <c r="AP13" i="9"/>
  <c r="AE12" i="9"/>
  <c r="AM12" i="9"/>
  <c r="AI13" i="9"/>
  <c r="AF12" i="9"/>
  <c r="AC6" i="9"/>
  <c r="AC10" i="9"/>
  <c r="AC9" i="9"/>
  <c r="C42" i="2"/>
  <c r="C45" i="2"/>
  <c r="C41" i="2"/>
  <c r="C44" i="2"/>
  <c r="C43" i="2"/>
  <c r="C7" i="13"/>
  <c r="C12" i="2"/>
  <c r="C25" i="2"/>
  <c r="C10" i="2"/>
  <c r="C23" i="2"/>
  <c r="C22" i="2"/>
  <c r="C9" i="2"/>
  <c r="C11" i="2"/>
  <c r="C24" i="2"/>
  <c r="M15" i="14"/>
  <c r="N15" i="14" s="1"/>
  <c r="F7" i="13"/>
  <c r="I7" i="13"/>
  <c r="N7" i="13"/>
  <c r="G7" i="13"/>
  <c r="H7" i="13"/>
  <c r="E7" i="13"/>
  <c r="D14" i="8"/>
  <c r="D7" i="9"/>
  <c r="D13" i="8"/>
  <c r="D22" i="2"/>
  <c r="I22" i="2" s="1"/>
  <c r="D11" i="8"/>
  <c r="D12" i="8"/>
  <c r="D10" i="9"/>
  <c r="D13" i="2" s="1"/>
  <c r="D9" i="9"/>
  <c r="D15" i="8"/>
  <c r="D6" i="9"/>
  <c r="D8" i="9"/>
  <c r="J482" i="13" l="1"/>
  <c r="Z492" i="9"/>
  <c r="J31" i="13"/>
  <c r="Z41" i="9"/>
  <c r="Z417" i="9"/>
  <c r="J407" i="13"/>
  <c r="J167" i="13"/>
  <c r="Z177" i="9"/>
  <c r="J443" i="13"/>
  <c r="Z453" i="9"/>
  <c r="Z225" i="9"/>
  <c r="J215" i="13"/>
  <c r="Z218" i="9"/>
  <c r="J208" i="13"/>
  <c r="J13" i="13"/>
  <c r="Z23" i="9"/>
  <c r="J350" i="13"/>
  <c r="Z360" i="9"/>
  <c r="Z242" i="9"/>
  <c r="J232" i="13"/>
  <c r="J91" i="13"/>
  <c r="Z101" i="9"/>
  <c r="Z293" i="9"/>
  <c r="J283" i="13"/>
  <c r="Z544" i="9"/>
  <c r="J534" i="13"/>
  <c r="J526" i="13"/>
  <c r="Z536" i="9"/>
  <c r="J494" i="13"/>
  <c r="Z504" i="9"/>
  <c r="J460" i="13"/>
  <c r="Z470" i="9"/>
  <c r="J516" i="13"/>
  <c r="Z526" i="9"/>
  <c r="Z270" i="9"/>
  <c r="J260" i="13"/>
  <c r="J542" i="13"/>
  <c r="Z552" i="9"/>
  <c r="J368" i="13"/>
  <c r="Z378" i="9"/>
  <c r="Z309" i="9"/>
  <c r="J299" i="13"/>
  <c r="J176" i="13"/>
  <c r="Z186" i="9"/>
  <c r="J553" i="13"/>
  <c r="Z563" i="9"/>
  <c r="J477" i="13"/>
  <c r="Z487" i="9"/>
  <c r="J449" i="13"/>
  <c r="Z459" i="9"/>
  <c r="Z454" i="9"/>
  <c r="J444" i="13"/>
  <c r="Z55" i="9"/>
  <c r="J45" i="13"/>
  <c r="J440" i="13"/>
  <c r="Z450" i="9"/>
  <c r="J120" i="13"/>
  <c r="Z130" i="9"/>
  <c r="Z81" i="9"/>
  <c r="J71" i="13"/>
  <c r="J565" i="13"/>
  <c r="Z575" i="9"/>
  <c r="Z422" i="9"/>
  <c r="J412" i="13"/>
  <c r="J39" i="13"/>
  <c r="Z49" i="9"/>
  <c r="J304" i="13"/>
  <c r="Z314" i="9"/>
  <c r="J51" i="13"/>
  <c r="Z61" i="9"/>
  <c r="J391" i="13"/>
  <c r="Z401" i="9"/>
  <c r="J429" i="13"/>
  <c r="Z439" i="9"/>
  <c r="J568" i="13"/>
  <c r="Z578" i="9"/>
  <c r="J85" i="13"/>
  <c r="Z95" i="9"/>
  <c r="J311" i="13"/>
  <c r="Z321" i="9"/>
  <c r="J405" i="13"/>
  <c r="Z415" i="9"/>
  <c r="Z568" i="9"/>
  <c r="J558" i="13"/>
  <c r="J186" i="13"/>
  <c r="Z196" i="9"/>
  <c r="Z372" i="9"/>
  <c r="J362" i="13"/>
  <c r="J202" i="13"/>
  <c r="Z212" i="9"/>
  <c r="J204" i="13"/>
  <c r="Z214" i="9"/>
  <c r="J520" i="13"/>
  <c r="Z530" i="9"/>
  <c r="J256" i="13"/>
  <c r="Z266" i="9"/>
  <c r="J462" i="13"/>
  <c r="Z472" i="9"/>
  <c r="J502" i="13"/>
  <c r="Z512" i="9"/>
  <c r="J581" i="13"/>
  <c r="Z591" i="9"/>
  <c r="J433" i="13"/>
  <c r="Z443" i="9"/>
  <c r="Z510" i="9"/>
  <c r="J500" i="13"/>
  <c r="J110" i="13"/>
  <c r="Z120" i="9"/>
  <c r="Z74" i="9"/>
  <c r="J64" i="13"/>
  <c r="J297" i="13"/>
  <c r="Z307" i="9"/>
  <c r="Z603" i="9"/>
  <c r="J593" i="13"/>
  <c r="Z183" i="9"/>
  <c r="J173" i="13"/>
  <c r="Z103" i="9"/>
  <c r="J93" i="13"/>
  <c r="J538" i="13"/>
  <c r="Z548" i="9"/>
  <c r="J577" i="13"/>
  <c r="Z587" i="9"/>
  <c r="Z172" i="9"/>
  <c r="J162" i="13"/>
  <c r="Z296" i="9"/>
  <c r="J286" i="13"/>
  <c r="Z495" i="9"/>
  <c r="J485" i="13"/>
  <c r="J102" i="13"/>
  <c r="Z112" i="9"/>
  <c r="Z292" i="9"/>
  <c r="J282" i="13"/>
  <c r="J18" i="13"/>
  <c r="Z28" i="9"/>
  <c r="J130" i="13"/>
  <c r="Z140" i="9"/>
  <c r="J294" i="13"/>
  <c r="Z304" i="9"/>
  <c r="J588" i="13"/>
  <c r="Z598" i="9"/>
  <c r="J321" i="13"/>
  <c r="Z331" i="9"/>
  <c r="J183" i="13"/>
  <c r="Z193" i="9"/>
  <c r="Z238" i="9"/>
  <c r="J228" i="13"/>
  <c r="J142" i="13"/>
  <c r="Z152" i="9"/>
  <c r="Z325" i="9"/>
  <c r="J315" i="13"/>
  <c r="J603" i="13"/>
  <c r="Z613" i="9"/>
  <c r="J11" i="13"/>
  <c r="Z21" i="9"/>
  <c r="J439" i="13"/>
  <c r="Z449" i="9"/>
  <c r="Z302" i="9"/>
  <c r="J292" i="13"/>
  <c r="J49" i="13"/>
  <c r="Z59" i="9"/>
  <c r="J351" i="13"/>
  <c r="Z361" i="9"/>
  <c r="Z295" i="9"/>
  <c r="J285" i="13"/>
  <c r="J594" i="13"/>
  <c r="Z604" i="9"/>
  <c r="J409" i="13"/>
  <c r="Z419" i="9"/>
  <c r="Z106" i="9"/>
  <c r="J96" i="13"/>
  <c r="J233" i="13"/>
  <c r="Z243" i="9"/>
  <c r="J426" i="13"/>
  <c r="Z436" i="9"/>
  <c r="J513" i="13"/>
  <c r="Z523" i="9"/>
  <c r="Z235" i="9"/>
  <c r="J225" i="13"/>
  <c r="J421" i="13"/>
  <c r="Z431" i="9"/>
  <c r="J112" i="13"/>
  <c r="Z122" i="9"/>
  <c r="J308" i="13"/>
  <c r="Z318" i="9"/>
  <c r="Z423" i="9"/>
  <c r="J413" i="13"/>
  <c r="J212" i="13"/>
  <c r="Z222" i="9"/>
  <c r="Z216" i="9"/>
  <c r="J206" i="13"/>
  <c r="J399" i="13"/>
  <c r="Z409" i="9"/>
  <c r="J450" i="13"/>
  <c r="Z460" i="9"/>
  <c r="Z513" i="9"/>
  <c r="J503" i="13"/>
  <c r="J523" i="13"/>
  <c r="Z533" i="9"/>
  <c r="J497" i="13"/>
  <c r="Z507" i="9"/>
  <c r="Z297" i="9"/>
  <c r="J287" i="13"/>
  <c r="Z322" i="9"/>
  <c r="J312" i="13"/>
  <c r="J210" i="13"/>
  <c r="Z220" i="9"/>
  <c r="J549" i="13"/>
  <c r="Z559" i="9"/>
  <c r="Z597" i="9"/>
  <c r="J587" i="13"/>
  <c r="Z483" i="9"/>
  <c r="J473" i="13"/>
  <c r="J557" i="13"/>
  <c r="Z567" i="9"/>
  <c r="J434" i="13"/>
  <c r="Z444" i="9"/>
  <c r="Z434" i="9"/>
  <c r="J424" i="13"/>
  <c r="J199" i="13"/>
  <c r="Z209" i="9"/>
  <c r="J98" i="13"/>
  <c r="Z108" i="9"/>
  <c r="Z505" i="9"/>
  <c r="J495" i="13"/>
  <c r="J472" i="13"/>
  <c r="Z482" i="9"/>
  <c r="J367" i="13"/>
  <c r="Z377" i="9"/>
  <c r="J222" i="13"/>
  <c r="Z232" i="9"/>
  <c r="J180" i="13"/>
  <c r="Z190" i="9"/>
  <c r="J154" i="13"/>
  <c r="Z164" i="9"/>
  <c r="J177" i="13"/>
  <c r="Z187" i="9"/>
  <c r="Z458" i="9"/>
  <c r="J448" i="13"/>
  <c r="J488" i="13"/>
  <c r="Z498" i="9"/>
  <c r="J324" i="13"/>
  <c r="Z334" i="9"/>
  <c r="J69" i="13"/>
  <c r="Z79" i="9"/>
  <c r="J307" i="13"/>
  <c r="Z317" i="9"/>
  <c r="J313" i="13"/>
  <c r="Z323" i="9"/>
  <c r="J566" i="13"/>
  <c r="Z576" i="9"/>
  <c r="J554" i="13"/>
  <c r="Z564" i="9"/>
  <c r="J81" i="13"/>
  <c r="Z91" i="9"/>
  <c r="J457" i="13"/>
  <c r="Z467" i="9"/>
  <c r="Z111" i="9"/>
  <c r="J101" i="13"/>
  <c r="J563" i="13"/>
  <c r="Z573" i="9"/>
  <c r="J88" i="13"/>
  <c r="Z98" i="9"/>
  <c r="J601" i="13"/>
  <c r="Z611" i="9"/>
  <c r="Z364" i="9"/>
  <c r="J354" i="13"/>
  <c r="Z580" i="9"/>
  <c r="J570" i="13"/>
  <c r="J519" i="13"/>
  <c r="Z529" i="9"/>
  <c r="Z64" i="9"/>
  <c r="J54" i="13"/>
  <c r="Z54" i="9"/>
  <c r="J44" i="13"/>
  <c r="J546" i="13"/>
  <c r="Z556" i="9"/>
  <c r="J380" i="13"/>
  <c r="Z390" i="9"/>
  <c r="J355" i="13"/>
  <c r="Z365" i="9"/>
  <c r="J543" i="13"/>
  <c r="Z553" i="9"/>
  <c r="J92" i="13"/>
  <c r="Z102" i="9"/>
  <c r="J528" i="13"/>
  <c r="Z538" i="9"/>
  <c r="J19" i="13"/>
  <c r="Z29" i="9"/>
  <c r="Z497" i="9"/>
  <c r="J487" i="13"/>
  <c r="Z87" i="9"/>
  <c r="J77" i="13"/>
  <c r="Z195" i="9"/>
  <c r="J185" i="13"/>
  <c r="Z69" i="9"/>
  <c r="J59" i="13"/>
  <c r="Z170" i="9"/>
  <c r="J160" i="13"/>
  <c r="Z57" i="9"/>
  <c r="J47" i="13"/>
  <c r="Z123" i="9"/>
  <c r="J113" i="13"/>
  <c r="J585" i="13"/>
  <c r="Z595" i="9"/>
  <c r="J223" i="13"/>
  <c r="Z233" i="9"/>
  <c r="J533" i="13"/>
  <c r="Z543" i="9"/>
  <c r="Z174" i="9"/>
  <c r="J164" i="13"/>
  <c r="J356" i="13"/>
  <c r="Z366" i="9"/>
  <c r="J539" i="13"/>
  <c r="Z549" i="9"/>
  <c r="Z551" i="9"/>
  <c r="J541" i="13"/>
  <c r="J38" i="13"/>
  <c r="Z48" i="9"/>
  <c r="J269" i="13"/>
  <c r="Z279" i="9"/>
  <c r="Z327" i="9"/>
  <c r="J317" i="13"/>
  <c r="J272" i="13"/>
  <c r="Z282" i="9"/>
  <c r="J94" i="13"/>
  <c r="Z104" i="9"/>
  <c r="J150" i="13"/>
  <c r="Z160" i="9"/>
  <c r="J398" i="13"/>
  <c r="Z408" i="9"/>
  <c r="J100" i="13"/>
  <c r="Z110" i="9"/>
  <c r="J396" i="13"/>
  <c r="Z406" i="9"/>
  <c r="J486" i="13"/>
  <c r="Z496" i="9"/>
  <c r="Z22" i="9"/>
  <c r="J12" i="13"/>
  <c r="Z574" i="9"/>
  <c r="J564" i="13"/>
  <c r="J442" i="13"/>
  <c r="Z452" i="9"/>
  <c r="J133" i="13"/>
  <c r="Z143" i="9"/>
  <c r="Z31" i="9"/>
  <c r="J21" i="13"/>
  <c r="Z614" i="9"/>
  <c r="J604" i="13"/>
  <c r="J597" i="13"/>
  <c r="Z607" i="9"/>
  <c r="Z432" i="9"/>
  <c r="J422" i="13"/>
  <c r="J209" i="13"/>
  <c r="Z219" i="9"/>
  <c r="J328" i="13"/>
  <c r="Z338" i="9"/>
  <c r="J511" i="13"/>
  <c r="Z521" i="9"/>
  <c r="Z332" i="9"/>
  <c r="J322" i="13"/>
  <c r="J572" i="13"/>
  <c r="Z582" i="9"/>
  <c r="J527" i="13"/>
  <c r="Z537" i="9"/>
  <c r="Z165" i="9"/>
  <c r="J155" i="13"/>
  <c r="J253" i="13"/>
  <c r="Z263" i="9"/>
  <c r="J168" i="13"/>
  <c r="Z178" i="9"/>
  <c r="J310" i="13"/>
  <c r="Z320" i="9"/>
  <c r="J271" i="13"/>
  <c r="Z281" i="9"/>
  <c r="J24" i="13"/>
  <c r="Z34" i="9"/>
  <c r="J469" i="13"/>
  <c r="Z479" i="9"/>
  <c r="J140" i="13"/>
  <c r="Z150" i="9"/>
  <c r="J441" i="13"/>
  <c r="Z451" i="9"/>
  <c r="J374" i="13"/>
  <c r="Z384" i="9"/>
  <c r="J361" i="13"/>
  <c r="Z371" i="9"/>
  <c r="J320" i="13"/>
  <c r="Z330" i="9"/>
  <c r="J126" i="13"/>
  <c r="Z136" i="9"/>
  <c r="J537" i="13"/>
  <c r="Z547" i="9"/>
  <c r="J238" i="13"/>
  <c r="Z248" i="9"/>
  <c r="J255" i="13"/>
  <c r="Z265" i="9"/>
  <c r="Z249" i="9"/>
  <c r="J239" i="13"/>
  <c r="J423" i="13"/>
  <c r="Z433" i="9"/>
  <c r="J344" i="13"/>
  <c r="Z354" i="9"/>
  <c r="J302" i="13"/>
  <c r="Z312" i="9"/>
  <c r="J453" i="13"/>
  <c r="Z463" i="9"/>
  <c r="J67" i="13"/>
  <c r="Z77" i="9"/>
  <c r="Z581" i="9"/>
  <c r="J571" i="13"/>
  <c r="Z93" i="9"/>
  <c r="J83" i="13"/>
  <c r="Z413" i="9"/>
  <c r="J403" i="13"/>
  <c r="J171" i="13"/>
  <c r="Z181" i="9"/>
  <c r="J75" i="13"/>
  <c r="Z85" i="9"/>
  <c r="J447" i="13"/>
  <c r="Z457" i="9"/>
  <c r="Z414" i="9"/>
  <c r="J404" i="13"/>
  <c r="Z493" i="9"/>
  <c r="J483" i="13"/>
  <c r="J211" i="13"/>
  <c r="Z221" i="9"/>
  <c r="Z274" i="9"/>
  <c r="J264" i="13"/>
  <c r="J465" i="13"/>
  <c r="Z475" i="9"/>
  <c r="J476" i="13"/>
  <c r="Z486" i="9"/>
  <c r="J329" i="13"/>
  <c r="Z339" i="9"/>
  <c r="Z393" i="9"/>
  <c r="J383" i="13"/>
  <c r="Z68" i="9"/>
  <c r="J58" i="13"/>
  <c r="Z615" i="9"/>
  <c r="J605" i="13"/>
  <c r="J582" i="13"/>
  <c r="Z592" i="9"/>
  <c r="Z532" i="9"/>
  <c r="J522" i="13"/>
  <c r="J116" i="13"/>
  <c r="Z126" i="9"/>
  <c r="Z383" i="9"/>
  <c r="J373" i="13"/>
  <c r="J509" i="13"/>
  <c r="Z519" i="9"/>
  <c r="Z75" i="9"/>
  <c r="J65" i="13"/>
  <c r="Z290" i="9"/>
  <c r="J280" i="13"/>
  <c r="J573" i="13"/>
  <c r="Z583" i="9"/>
  <c r="J548" i="13"/>
  <c r="Z558" i="9"/>
  <c r="Z129" i="9"/>
  <c r="J119" i="13"/>
  <c r="J347" i="13"/>
  <c r="Z357" i="9"/>
  <c r="J270" i="13"/>
  <c r="Z280" i="9"/>
  <c r="J25" i="13"/>
  <c r="Z35" i="9"/>
  <c r="J524" i="13"/>
  <c r="Z534" i="9"/>
  <c r="J134" i="13"/>
  <c r="Z144" i="9"/>
  <c r="J530" i="13"/>
  <c r="Z540" i="9"/>
  <c r="J48" i="13"/>
  <c r="Z58" i="9"/>
  <c r="J236" i="13"/>
  <c r="Z246" i="9"/>
  <c r="Z341" i="9"/>
  <c r="J331" i="13"/>
  <c r="Z67" i="9"/>
  <c r="J57" i="13"/>
  <c r="J95" i="13"/>
  <c r="Z105" i="9"/>
  <c r="Z24" i="9"/>
  <c r="J14" i="13"/>
  <c r="J556" i="13"/>
  <c r="Z566" i="9"/>
  <c r="Z288" i="9"/>
  <c r="J278" i="13"/>
  <c r="Z275" i="9"/>
  <c r="J265" i="13"/>
  <c r="J381" i="13"/>
  <c r="Z391" i="9"/>
  <c r="J579" i="13"/>
  <c r="Z589" i="9"/>
  <c r="J131" i="13"/>
  <c r="Z141" i="9"/>
  <c r="J425" i="13"/>
  <c r="Z435" i="9"/>
  <c r="J141" i="13"/>
  <c r="Z151" i="9"/>
  <c r="J36" i="13"/>
  <c r="Z46" i="9"/>
  <c r="J70" i="13"/>
  <c r="Z80" i="9"/>
  <c r="J514" i="13"/>
  <c r="Z524" i="9"/>
  <c r="J388" i="13"/>
  <c r="Z398" i="9"/>
  <c r="J86" i="13"/>
  <c r="Z96" i="9"/>
  <c r="J111" i="13"/>
  <c r="Z121" i="9"/>
  <c r="J165" i="13"/>
  <c r="Z175" i="9"/>
  <c r="J53" i="13"/>
  <c r="Z63" i="9"/>
  <c r="J76" i="13"/>
  <c r="Z86" i="9"/>
  <c r="J128" i="13"/>
  <c r="Z138" i="9"/>
  <c r="J108" i="13"/>
  <c r="Z118" i="9"/>
  <c r="J73" i="13"/>
  <c r="Z83" i="9"/>
  <c r="Z204" i="9"/>
  <c r="J194" i="13"/>
  <c r="J316" i="13"/>
  <c r="Z326" i="9"/>
  <c r="J195" i="13"/>
  <c r="Z205" i="9"/>
  <c r="Z82" i="9"/>
  <c r="J72" i="13"/>
  <c r="Z224" i="9"/>
  <c r="J214" i="13"/>
  <c r="J371" i="13"/>
  <c r="Z381" i="9"/>
  <c r="Z300" i="9"/>
  <c r="J290" i="13"/>
  <c r="Z514" i="9"/>
  <c r="J504" i="13"/>
  <c r="Z171" i="9"/>
  <c r="J161" i="13"/>
  <c r="J357" i="13"/>
  <c r="Z367" i="9"/>
  <c r="J117" i="13"/>
  <c r="Z127" i="9"/>
  <c r="Z355" i="9"/>
  <c r="J345" i="13"/>
  <c r="J489" i="13"/>
  <c r="Z499" i="9"/>
  <c r="J226" i="13"/>
  <c r="Z236" i="9"/>
  <c r="J602" i="13"/>
  <c r="Z612" i="9"/>
  <c r="J419" i="13"/>
  <c r="Z429" i="9"/>
  <c r="J15" i="13"/>
  <c r="Z25" i="9"/>
  <c r="Z594" i="9"/>
  <c r="J584" i="13"/>
  <c r="Z267" i="9"/>
  <c r="J257" i="13"/>
  <c r="Z113" i="9"/>
  <c r="J103" i="13"/>
  <c r="J218" i="13"/>
  <c r="Z228" i="9"/>
  <c r="Z211" i="9"/>
  <c r="J201" i="13"/>
  <c r="Z163" i="9"/>
  <c r="J153" i="13"/>
  <c r="J189" i="13"/>
  <c r="Z199" i="9"/>
  <c r="J125" i="13"/>
  <c r="Z135" i="9"/>
  <c r="J480" i="13"/>
  <c r="Z490" i="9"/>
  <c r="J529" i="13"/>
  <c r="Z539" i="9"/>
  <c r="J135" i="13"/>
  <c r="Z145" i="9"/>
  <c r="Z269" i="9"/>
  <c r="J259" i="13"/>
  <c r="J20" i="13"/>
  <c r="Z30" i="9"/>
  <c r="J336" i="13"/>
  <c r="Z346" i="9"/>
  <c r="J97" i="13"/>
  <c r="Z107" i="9"/>
  <c r="J392" i="13"/>
  <c r="Z402" i="9"/>
  <c r="J406" i="13"/>
  <c r="Z416" i="9"/>
  <c r="Z27" i="9"/>
  <c r="J17" i="13"/>
  <c r="J235" i="13"/>
  <c r="Z245" i="9"/>
  <c r="J360" i="13"/>
  <c r="Z370" i="9"/>
  <c r="J124" i="13"/>
  <c r="Z134" i="9"/>
  <c r="Z399" i="9"/>
  <c r="J389" i="13"/>
  <c r="J518" i="13"/>
  <c r="Z528" i="9"/>
  <c r="J369" i="13"/>
  <c r="Z379" i="9"/>
  <c r="J221" i="13"/>
  <c r="Z231" i="9"/>
  <c r="J74" i="13"/>
  <c r="Z84" i="9"/>
  <c r="Z43" i="9"/>
  <c r="J33" i="13"/>
  <c r="Z340" i="9"/>
  <c r="J330" i="13"/>
  <c r="J365" i="13"/>
  <c r="Z375" i="9"/>
  <c r="J466" i="13"/>
  <c r="Z476" i="9"/>
  <c r="J22" i="13"/>
  <c r="Z32" i="9"/>
  <c r="J213" i="13"/>
  <c r="Z223" i="9"/>
  <c r="J203" i="13"/>
  <c r="Z213" i="9"/>
  <c r="J490" i="13"/>
  <c r="Z500" i="9"/>
  <c r="J386" i="13"/>
  <c r="Z396" i="9"/>
  <c r="Z294" i="9"/>
  <c r="J284" i="13"/>
  <c r="J580" i="13"/>
  <c r="Z590" i="9"/>
  <c r="J266" i="13"/>
  <c r="Z276" i="9"/>
  <c r="Z353" i="9"/>
  <c r="J343" i="13"/>
  <c r="J43" i="13"/>
  <c r="Z53" i="9"/>
  <c r="J99" i="13"/>
  <c r="Z109" i="9"/>
  <c r="Z173" i="9"/>
  <c r="J163" i="13"/>
  <c r="Z488" i="9"/>
  <c r="J478" i="13"/>
  <c r="Z241" i="9"/>
  <c r="J231" i="13"/>
  <c r="Z208" i="9"/>
  <c r="J198" i="13"/>
  <c r="J281" i="13"/>
  <c r="Z291" i="9"/>
  <c r="J61" i="13"/>
  <c r="Z71" i="9"/>
  <c r="J306" i="13"/>
  <c r="Z316" i="9"/>
  <c r="J90" i="13"/>
  <c r="Z100" i="9"/>
  <c r="Z254" i="9"/>
  <c r="J244" i="13"/>
  <c r="Z333" i="9"/>
  <c r="J323" i="13"/>
  <c r="J463" i="13"/>
  <c r="Z473" i="9"/>
  <c r="J191" i="13"/>
  <c r="Z201" i="9"/>
  <c r="J166" i="13"/>
  <c r="Z176" i="9"/>
  <c r="J16" i="13"/>
  <c r="Z26" i="9"/>
  <c r="J375" i="13"/>
  <c r="Z385" i="9"/>
  <c r="Z88" i="9"/>
  <c r="J78" i="13"/>
  <c r="Z239" i="9"/>
  <c r="J229" i="13"/>
  <c r="Z348" i="9"/>
  <c r="J338" i="13"/>
  <c r="Z268" i="9"/>
  <c r="J258" i="13"/>
  <c r="Z33" i="9"/>
  <c r="J23" i="13"/>
  <c r="Z329" i="9"/>
  <c r="J319" i="13"/>
  <c r="Z284" i="9"/>
  <c r="J274" i="13"/>
  <c r="Z65" i="9"/>
  <c r="J55" i="13"/>
  <c r="Z503" i="9"/>
  <c r="J493" i="13"/>
  <c r="Z520" i="9"/>
  <c r="J510" i="13"/>
  <c r="J492" i="13"/>
  <c r="Z502" i="9"/>
  <c r="J68" i="13"/>
  <c r="Z78" i="9"/>
  <c r="Z156" i="9"/>
  <c r="J146" i="13"/>
  <c r="Z283" i="9"/>
  <c r="J273" i="13"/>
  <c r="Z162" i="9"/>
  <c r="J152" i="13"/>
  <c r="J606" i="13"/>
  <c r="Z616" i="9"/>
  <c r="Z491" i="9"/>
  <c r="J481" i="13"/>
  <c r="J506" i="13"/>
  <c r="Z516" i="9"/>
  <c r="J248" i="13"/>
  <c r="Z258" i="9"/>
  <c r="J220" i="13"/>
  <c r="Z230" i="9"/>
  <c r="J305" i="13"/>
  <c r="Z315" i="9"/>
  <c r="J550" i="13"/>
  <c r="Z560" i="9"/>
  <c r="J567" i="13"/>
  <c r="Z577" i="9"/>
  <c r="Z480" i="9"/>
  <c r="J470" i="13"/>
  <c r="J241" i="13"/>
  <c r="Z251" i="9"/>
  <c r="Z448" i="9"/>
  <c r="J438" i="13"/>
  <c r="Z286" i="9"/>
  <c r="J276" i="13"/>
  <c r="J591" i="13"/>
  <c r="Z601" i="9"/>
  <c r="J590" i="13"/>
  <c r="Z600" i="9"/>
  <c r="Z337" i="9"/>
  <c r="J327" i="13"/>
  <c r="J417" i="13"/>
  <c r="Z427" i="9"/>
  <c r="J452" i="13"/>
  <c r="Z462" i="9"/>
  <c r="J359" i="13"/>
  <c r="Z369" i="9"/>
  <c r="Z420" i="9"/>
  <c r="J410" i="13"/>
  <c r="Z184" i="9"/>
  <c r="J174" i="13"/>
  <c r="Z335" i="9"/>
  <c r="J325" i="13"/>
  <c r="Z468" i="9"/>
  <c r="J458" i="13"/>
  <c r="Z257" i="9"/>
  <c r="J247" i="13"/>
  <c r="J437" i="13"/>
  <c r="Z447" i="9"/>
  <c r="J262" i="13"/>
  <c r="Z272" i="9"/>
  <c r="J428" i="13"/>
  <c r="Z438" i="9"/>
  <c r="Z153" i="9"/>
  <c r="J143" i="13"/>
  <c r="Z94" i="9"/>
  <c r="J84" i="13"/>
  <c r="J296" i="13"/>
  <c r="Z306" i="9"/>
  <c r="Z456" i="9"/>
  <c r="J446" i="13"/>
  <c r="J586" i="13"/>
  <c r="Z596" i="9"/>
  <c r="Z344" i="9"/>
  <c r="J334" i="13"/>
  <c r="J535" i="13"/>
  <c r="Z545" i="9"/>
  <c r="Z37" i="9"/>
  <c r="J27" i="13"/>
  <c r="Z403" i="9"/>
  <c r="J393" i="13"/>
  <c r="Z237" i="9"/>
  <c r="J227" i="13"/>
  <c r="J318" i="13"/>
  <c r="Z328" i="9"/>
  <c r="J505" i="13"/>
  <c r="Z515" i="9"/>
  <c r="Z584" i="9"/>
  <c r="J574" i="13"/>
  <c r="J545" i="13"/>
  <c r="Z555" i="9"/>
  <c r="J288" i="13"/>
  <c r="Z298" i="9"/>
  <c r="J379" i="13"/>
  <c r="Z389" i="9"/>
  <c r="J508" i="13"/>
  <c r="Z518" i="9"/>
  <c r="J9" i="13"/>
  <c r="Z19" i="9"/>
  <c r="J250" i="13"/>
  <c r="Z260" i="9"/>
  <c r="J384" i="13"/>
  <c r="Z394" i="9"/>
  <c r="Z442" i="9"/>
  <c r="J432" i="13"/>
  <c r="Z207" i="9"/>
  <c r="J197" i="13"/>
  <c r="Z445" i="9"/>
  <c r="J435" i="13"/>
  <c r="J243" i="13"/>
  <c r="Z253" i="9"/>
  <c r="J498" i="13"/>
  <c r="Z508" i="9"/>
  <c r="J515" i="13"/>
  <c r="Z525" i="9"/>
  <c r="J295" i="13"/>
  <c r="Z305" i="9"/>
  <c r="Z20" i="9"/>
  <c r="J10" i="13"/>
  <c r="J26" i="13"/>
  <c r="Z36" i="9"/>
  <c r="Z148" i="9"/>
  <c r="J138" i="13"/>
  <c r="J521" i="13"/>
  <c r="Z531" i="9"/>
  <c r="J401" i="13"/>
  <c r="Z411" i="9"/>
  <c r="J170" i="13"/>
  <c r="Z180" i="9"/>
  <c r="J182" i="13"/>
  <c r="Z192" i="9"/>
  <c r="Z501" i="9"/>
  <c r="J491" i="13"/>
  <c r="J277" i="13"/>
  <c r="Z287" i="9"/>
  <c r="J575" i="13"/>
  <c r="Z585" i="9"/>
  <c r="Z132" i="9"/>
  <c r="J122" i="13"/>
  <c r="Z343" i="9"/>
  <c r="J333" i="13"/>
  <c r="J181" i="13"/>
  <c r="Z191" i="9"/>
  <c r="Z374" i="9"/>
  <c r="J364" i="13"/>
  <c r="J484" i="13"/>
  <c r="Z494" i="9"/>
  <c r="Z336" i="9"/>
  <c r="J326" i="13"/>
  <c r="J8" i="13"/>
  <c r="Z18" i="9"/>
  <c r="J455" i="13"/>
  <c r="Z465" i="9"/>
  <c r="J252" i="13"/>
  <c r="Z262" i="9"/>
  <c r="J179" i="13"/>
  <c r="Z189" i="9"/>
  <c r="J251" i="13"/>
  <c r="Z261" i="9"/>
  <c r="J157" i="13"/>
  <c r="Z167" i="9"/>
  <c r="J341" i="13"/>
  <c r="Z351" i="9"/>
  <c r="Z42" i="9"/>
  <c r="J32" i="13"/>
  <c r="Z52" i="9"/>
  <c r="J42" i="13"/>
  <c r="Z481" i="9"/>
  <c r="J471" i="13"/>
  <c r="J445" i="13"/>
  <c r="Z455" i="9"/>
  <c r="Z373" i="9"/>
  <c r="J363" i="13"/>
  <c r="J459" i="13"/>
  <c r="Z469" i="9"/>
  <c r="J132" i="13"/>
  <c r="Z142" i="9"/>
  <c r="J418" i="13"/>
  <c r="Z428" i="9"/>
  <c r="J301" i="13"/>
  <c r="Z311" i="9"/>
  <c r="J127" i="13"/>
  <c r="Z137" i="9"/>
  <c r="J599" i="13"/>
  <c r="Z609" i="9"/>
  <c r="Z185" i="9"/>
  <c r="J175" i="13"/>
  <c r="Z90" i="9"/>
  <c r="J80" i="13"/>
  <c r="Z299" i="9"/>
  <c r="J289" i="13"/>
  <c r="Z376" i="9"/>
  <c r="J366" i="13"/>
  <c r="Z319" i="9"/>
  <c r="J309" i="13"/>
  <c r="Z477" i="9"/>
  <c r="J467" i="13"/>
  <c r="Z565" i="9"/>
  <c r="J555" i="13"/>
  <c r="Z250" i="9"/>
  <c r="J240" i="13"/>
  <c r="Z489" i="9"/>
  <c r="J479" i="13"/>
  <c r="Z466" i="9"/>
  <c r="J456" i="13"/>
  <c r="Z273" i="9"/>
  <c r="J263" i="13"/>
  <c r="Z464" i="9"/>
  <c r="J454" i="13"/>
  <c r="J475" i="13"/>
  <c r="Z485" i="9"/>
  <c r="Z511" i="9"/>
  <c r="J501" i="13"/>
  <c r="J499" i="13"/>
  <c r="Z509" i="9"/>
  <c r="J536" i="13"/>
  <c r="Z546" i="9"/>
  <c r="J249" i="13"/>
  <c r="Z259" i="9"/>
  <c r="Z386" i="9"/>
  <c r="J376" i="13"/>
  <c r="J416" i="13"/>
  <c r="Z426" i="9"/>
  <c r="J314" i="13"/>
  <c r="Z324" i="9"/>
  <c r="Z155" i="9"/>
  <c r="J145" i="13"/>
  <c r="Z405" i="9"/>
  <c r="J395" i="13"/>
  <c r="J402" i="13"/>
  <c r="Z412" i="9"/>
  <c r="J337" i="13"/>
  <c r="Z347" i="9"/>
  <c r="J62" i="13"/>
  <c r="Z72" i="9"/>
  <c r="Z158" i="9"/>
  <c r="J148" i="13"/>
  <c r="J137" i="13"/>
  <c r="Z147" i="9"/>
  <c r="J144" i="13"/>
  <c r="Z154" i="9"/>
  <c r="J149" i="13"/>
  <c r="Z159" i="9"/>
  <c r="Z157" i="9"/>
  <c r="J147" i="13"/>
  <c r="J598" i="13"/>
  <c r="Z608" i="9"/>
  <c r="J188" i="13"/>
  <c r="Z198" i="9"/>
  <c r="Z60" i="9"/>
  <c r="J50" i="13"/>
  <c r="J224" i="13"/>
  <c r="Z234" i="9"/>
  <c r="J431" i="13"/>
  <c r="Z441" i="9"/>
  <c r="J193" i="13"/>
  <c r="Z203" i="9"/>
  <c r="Z418" i="9"/>
  <c r="J408" i="13"/>
  <c r="J300" i="13"/>
  <c r="Z310" i="9"/>
  <c r="Z44" i="9"/>
  <c r="J34" i="13"/>
  <c r="Z166" i="9"/>
  <c r="J156" i="13"/>
  <c r="Z252" i="9"/>
  <c r="J242" i="13"/>
  <c r="J397" i="13"/>
  <c r="Z407" i="9"/>
  <c r="J106" i="13"/>
  <c r="Z116" i="9"/>
  <c r="J105" i="13"/>
  <c r="Z115" i="9"/>
  <c r="J540" i="13"/>
  <c r="Z550" i="9"/>
  <c r="Z62" i="9"/>
  <c r="J52" i="13"/>
  <c r="Z255" i="9"/>
  <c r="J245" i="13"/>
  <c r="J414" i="13"/>
  <c r="Z424" i="9"/>
  <c r="J589" i="13"/>
  <c r="Z599" i="9"/>
  <c r="Z557" i="9"/>
  <c r="J547" i="13"/>
  <c r="J372" i="13"/>
  <c r="Z382" i="9"/>
  <c r="J332" i="13"/>
  <c r="Z342" i="9"/>
  <c r="J216" i="13"/>
  <c r="Z226" i="9"/>
  <c r="Z359" i="9"/>
  <c r="J349" i="13"/>
  <c r="J29" i="13"/>
  <c r="Z39" i="9"/>
  <c r="J268" i="13"/>
  <c r="Z278" i="9"/>
  <c r="Z579" i="9"/>
  <c r="J569" i="13"/>
  <c r="Z131" i="9"/>
  <c r="J121" i="13"/>
  <c r="J219" i="13"/>
  <c r="Z229" i="9"/>
  <c r="J436" i="13"/>
  <c r="Z446" i="9"/>
  <c r="Z349" i="9"/>
  <c r="J339" i="13"/>
  <c r="J118" i="13"/>
  <c r="Z128" i="9"/>
  <c r="Z197" i="9"/>
  <c r="J187" i="13"/>
  <c r="Z554" i="9"/>
  <c r="J544" i="13"/>
  <c r="J107" i="13"/>
  <c r="Z117" i="9"/>
  <c r="J352" i="13"/>
  <c r="Z362" i="9"/>
  <c r="Z410" i="9"/>
  <c r="J400" i="13"/>
  <c r="J600" i="13"/>
  <c r="Z610" i="9"/>
  <c r="J136" i="13"/>
  <c r="Z146" i="9"/>
  <c r="Z73" i="9"/>
  <c r="J63" i="13"/>
  <c r="Z188" i="9"/>
  <c r="J178" i="13"/>
  <c r="Z92" i="9"/>
  <c r="J82" i="13"/>
  <c r="Z484" i="9"/>
  <c r="J474" i="13"/>
  <c r="Z561" i="9"/>
  <c r="J551" i="13"/>
  <c r="Z133" i="9"/>
  <c r="J123" i="13"/>
  <c r="J517" i="13"/>
  <c r="Z527" i="9"/>
  <c r="J234" i="13"/>
  <c r="Z244" i="9"/>
  <c r="Z66" i="9"/>
  <c r="J56" i="13"/>
  <c r="J353" i="13"/>
  <c r="Z363" i="9"/>
  <c r="J41" i="13"/>
  <c r="Z51" i="9"/>
  <c r="J348" i="13"/>
  <c r="Z358" i="9"/>
  <c r="J561" i="13"/>
  <c r="Z571" i="9"/>
  <c r="Z430" i="9"/>
  <c r="J420" i="13"/>
  <c r="Z350" i="9"/>
  <c r="J340" i="13"/>
  <c r="J217" i="13"/>
  <c r="Z227" i="9"/>
  <c r="Z76" i="9"/>
  <c r="J66" i="13"/>
  <c r="J196" i="13"/>
  <c r="Z206" i="9"/>
  <c r="J468" i="13"/>
  <c r="Z478" i="9"/>
  <c r="Z194" i="9"/>
  <c r="J184" i="13"/>
  <c r="J592" i="13"/>
  <c r="Z602" i="9"/>
  <c r="J79" i="13"/>
  <c r="Z89" i="9"/>
  <c r="Z345" i="9"/>
  <c r="J335" i="13"/>
  <c r="J60" i="13"/>
  <c r="Z70" i="9"/>
  <c r="Z149" i="9"/>
  <c r="J139" i="13"/>
  <c r="J261" i="13"/>
  <c r="Z271" i="9"/>
  <c r="Z541" i="9"/>
  <c r="J531" i="13"/>
  <c r="J298" i="13"/>
  <c r="Z308" i="9"/>
  <c r="Z605" i="9"/>
  <c r="J595" i="13"/>
  <c r="J151" i="13"/>
  <c r="Z161" i="9"/>
  <c r="J552" i="13"/>
  <c r="Z562" i="9"/>
  <c r="Z440" i="9"/>
  <c r="J430" i="13"/>
  <c r="J394" i="13"/>
  <c r="Z404" i="9"/>
  <c r="J293" i="13"/>
  <c r="Z303" i="9"/>
  <c r="J415" i="13"/>
  <c r="Z425" i="9"/>
  <c r="Z356" i="9"/>
  <c r="J346" i="13"/>
  <c r="Z38" i="9"/>
  <c r="J28" i="13"/>
  <c r="Z437" i="9"/>
  <c r="J427" i="13"/>
  <c r="Z572" i="9"/>
  <c r="J562" i="13"/>
  <c r="Z210" i="9"/>
  <c r="J200" i="13"/>
  <c r="J583" i="13"/>
  <c r="Z593" i="9"/>
  <c r="J207" i="13"/>
  <c r="Z217" i="9"/>
  <c r="J578" i="13"/>
  <c r="Z588" i="9"/>
  <c r="Z264" i="9"/>
  <c r="J254" i="13"/>
  <c r="J596" i="13"/>
  <c r="Z606" i="9"/>
  <c r="J205" i="13"/>
  <c r="Z215" i="9"/>
  <c r="Z247" i="9"/>
  <c r="J237" i="13"/>
  <c r="J275" i="13"/>
  <c r="Z285" i="9"/>
  <c r="J158" i="13"/>
  <c r="Z168" i="9"/>
  <c r="J507" i="13"/>
  <c r="Z517" i="9"/>
  <c r="J559" i="13"/>
  <c r="Z569" i="9"/>
  <c r="Z256" i="9"/>
  <c r="J246" i="13"/>
  <c r="J378" i="13"/>
  <c r="Z388" i="9"/>
  <c r="J411" i="13"/>
  <c r="Z421" i="9"/>
  <c r="J169" i="13"/>
  <c r="Z179" i="9"/>
  <c r="J37" i="13"/>
  <c r="Z47" i="9"/>
  <c r="J525" i="13"/>
  <c r="Z535" i="9"/>
  <c r="J382" i="13"/>
  <c r="Z392" i="9"/>
  <c r="J303" i="13"/>
  <c r="Z313" i="9"/>
  <c r="Z124" i="9"/>
  <c r="J114" i="13"/>
  <c r="J532" i="13"/>
  <c r="Z542" i="9"/>
  <c r="Z461" i="9"/>
  <c r="J451" i="13"/>
  <c r="J89" i="13"/>
  <c r="Z99" i="9"/>
  <c r="Z40" i="9"/>
  <c r="J30" i="13"/>
  <c r="J560" i="13"/>
  <c r="Z570" i="9"/>
  <c r="Z56" i="9"/>
  <c r="J46" i="13"/>
  <c r="J159" i="13"/>
  <c r="Z169" i="9"/>
  <c r="Z139" i="9"/>
  <c r="J129" i="13"/>
  <c r="J40" i="13"/>
  <c r="Z50" i="9"/>
  <c r="J192" i="13"/>
  <c r="Z202" i="9"/>
  <c r="Z397" i="9"/>
  <c r="J387" i="13"/>
  <c r="J230" i="13"/>
  <c r="Z240" i="9"/>
  <c r="Z474" i="9"/>
  <c r="J464" i="13"/>
  <c r="Z119" i="9"/>
  <c r="J109" i="13"/>
  <c r="J87" i="13"/>
  <c r="Z97" i="9"/>
  <c r="J172" i="13"/>
  <c r="Z182" i="9"/>
  <c r="J496" i="13"/>
  <c r="Z506" i="9"/>
  <c r="J370" i="13"/>
  <c r="Z380" i="9"/>
  <c r="J342" i="13"/>
  <c r="Z352" i="9"/>
  <c r="Z368" i="9"/>
  <c r="J358" i="13"/>
  <c r="J512" i="13"/>
  <c r="Z522" i="9"/>
  <c r="Z114" i="9"/>
  <c r="J104" i="13"/>
  <c r="Z301" i="9"/>
  <c r="J291" i="13"/>
  <c r="Z400" i="9"/>
  <c r="J390" i="13"/>
  <c r="Z471" i="9"/>
  <c r="J461" i="13"/>
  <c r="J385" i="13"/>
  <c r="Z395" i="9"/>
  <c r="J279" i="13"/>
  <c r="Z289" i="9"/>
  <c r="J35" i="13"/>
  <c r="Z45" i="9"/>
  <c r="Z277" i="9"/>
  <c r="J267" i="13"/>
  <c r="Z200" i="9"/>
  <c r="J190" i="13"/>
  <c r="J576" i="13"/>
  <c r="Z586" i="9"/>
  <c r="J377" i="13"/>
  <c r="Z387" i="9"/>
  <c r="J115" i="13"/>
  <c r="Z125" i="9"/>
  <c r="E17" i="8"/>
  <c r="E12" i="9"/>
  <c r="D28" i="2" s="1"/>
  <c r="Z17" i="9"/>
  <c r="D12" i="2"/>
  <c r="E44" i="2"/>
  <c r="E45" i="2"/>
  <c r="D11" i="2"/>
  <c r="E43" i="2"/>
  <c r="D10" i="2"/>
  <c r="E42" i="2"/>
  <c r="D9" i="2"/>
  <c r="E41" i="2"/>
  <c r="E33" i="2"/>
  <c r="E8" i="2"/>
  <c r="D8" i="17" s="1"/>
  <c r="F21" i="2"/>
  <c r="F33" i="2" s="1"/>
  <c r="D12" i="9"/>
  <c r="D17" i="8"/>
  <c r="E589" i="15" l="1"/>
  <c r="AB608" i="8"/>
  <c r="AA608" i="8" s="1"/>
  <c r="AC608" i="8" s="1"/>
  <c r="V589" i="13"/>
  <c r="E475" i="15"/>
  <c r="AB494" i="8"/>
  <c r="AA494" i="8" s="1"/>
  <c r="AC494" i="8" s="1"/>
  <c r="V475" i="13"/>
  <c r="E341" i="15"/>
  <c r="V341" i="13"/>
  <c r="AB360" i="8"/>
  <c r="AA360" i="8" s="1"/>
  <c r="AC360" i="8" s="1"/>
  <c r="E384" i="15"/>
  <c r="AB403" i="8"/>
  <c r="AA403" i="8" s="1"/>
  <c r="AC403" i="8" s="1"/>
  <c r="V384" i="13"/>
  <c r="E545" i="15"/>
  <c r="V545" i="13"/>
  <c r="AB564" i="8"/>
  <c r="AA564" i="8" s="1"/>
  <c r="AC564" i="8" s="1"/>
  <c r="E241" i="15"/>
  <c r="V241" i="13"/>
  <c r="AB260" i="8"/>
  <c r="AA260" i="8" s="1"/>
  <c r="AC260" i="8" s="1"/>
  <c r="E124" i="15"/>
  <c r="V124" i="13"/>
  <c r="AB143" i="8"/>
  <c r="AA143" i="8" s="1"/>
  <c r="AC143" i="8" s="1"/>
  <c r="E70" i="15"/>
  <c r="V70" i="13"/>
  <c r="AB89" i="8"/>
  <c r="AA89" i="8" s="1"/>
  <c r="AC89" i="8" s="1"/>
  <c r="E573" i="15"/>
  <c r="V573" i="13"/>
  <c r="AB592" i="8"/>
  <c r="AA592" i="8" s="1"/>
  <c r="AC592" i="8" s="1"/>
  <c r="E374" i="15"/>
  <c r="AB393" i="8"/>
  <c r="AA393" i="8" s="1"/>
  <c r="AC393" i="8" s="1"/>
  <c r="V374" i="13"/>
  <c r="E486" i="15"/>
  <c r="V486" i="13"/>
  <c r="AB505" i="8"/>
  <c r="AA505" i="8" s="1"/>
  <c r="AC505" i="8" s="1"/>
  <c r="E356" i="15"/>
  <c r="AB375" i="8"/>
  <c r="AA375" i="8" s="1"/>
  <c r="AC375" i="8" s="1"/>
  <c r="V356" i="13"/>
  <c r="E546" i="15"/>
  <c r="AB565" i="8"/>
  <c r="AA565" i="8" s="1"/>
  <c r="AC565" i="8" s="1"/>
  <c r="V546" i="13"/>
  <c r="E488" i="15"/>
  <c r="V488" i="13"/>
  <c r="AB507" i="8"/>
  <c r="AA507" i="8" s="1"/>
  <c r="AC507" i="8" s="1"/>
  <c r="AB453" i="8"/>
  <c r="AA453" i="8" s="1"/>
  <c r="AC453" i="8" s="1"/>
  <c r="E434" i="15"/>
  <c r="V434" i="13"/>
  <c r="AB440" i="8"/>
  <c r="AA440" i="8" s="1"/>
  <c r="AC440" i="8" s="1"/>
  <c r="E421" i="15"/>
  <c r="V421" i="13"/>
  <c r="E439" i="15"/>
  <c r="AB458" i="8"/>
  <c r="AA458" i="8" s="1"/>
  <c r="AC458" i="8" s="1"/>
  <c r="V439" i="13"/>
  <c r="V538" i="13"/>
  <c r="E538" i="15"/>
  <c r="AB557" i="8"/>
  <c r="AA557" i="8" s="1"/>
  <c r="AC557" i="8" s="1"/>
  <c r="E477" i="15"/>
  <c r="V477" i="13"/>
  <c r="AB496" i="8"/>
  <c r="AA496" i="8" s="1"/>
  <c r="AC496" i="8" s="1"/>
  <c r="E246" i="15"/>
  <c r="AB265" i="8"/>
  <c r="AA265" i="8" s="1"/>
  <c r="AC265" i="8" s="1"/>
  <c r="V246" i="13"/>
  <c r="E474" i="15"/>
  <c r="AB493" i="8"/>
  <c r="AA493" i="8" s="1"/>
  <c r="AC493" i="8" s="1"/>
  <c r="V474" i="13"/>
  <c r="E555" i="15"/>
  <c r="AB574" i="8"/>
  <c r="AA574" i="8" s="1"/>
  <c r="AC574" i="8" s="1"/>
  <c r="V555" i="13"/>
  <c r="E122" i="15"/>
  <c r="V122" i="13"/>
  <c r="AB141" i="8"/>
  <c r="AA141" i="8" s="1"/>
  <c r="AC141" i="8" s="1"/>
  <c r="E84" i="15"/>
  <c r="AB103" i="8"/>
  <c r="AA103" i="8" s="1"/>
  <c r="AC103" i="8" s="1"/>
  <c r="V84" i="13"/>
  <c r="E274" i="15"/>
  <c r="V274" i="13"/>
  <c r="AB293" i="8"/>
  <c r="AA293" i="8" s="1"/>
  <c r="AC293" i="8" s="1"/>
  <c r="E78" i="15"/>
  <c r="V78" i="13"/>
  <c r="AB97" i="8"/>
  <c r="AA97" i="8" s="1"/>
  <c r="AC97" i="8" s="1"/>
  <c r="E343" i="15"/>
  <c r="V343" i="13"/>
  <c r="AB362" i="8"/>
  <c r="AA362" i="8" s="1"/>
  <c r="AC362" i="8" s="1"/>
  <c r="E33" i="15"/>
  <c r="AB52" i="8"/>
  <c r="AA52" i="8" s="1"/>
  <c r="AC52" i="8" s="1"/>
  <c r="V33" i="13"/>
  <c r="E504" i="15"/>
  <c r="AB523" i="8"/>
  <c r="AA523" i="8" s="1"/>
  <c r="AC523" i="8" s="1"/>
  <c r="V504" i="13"/>
  <c r="V322" i="13"/>
  <c r="E322" i="15"/>
  <c r="AB341" i="8"/>
  <c r="AA341" i="8" s="1"/>
  <c r="AC341" i="8" s="1"/>
  <c r="E312" i="15"/>
  <c r="V312" i="13"/>
  <c r="AB331" i="8"/>
  <c r="AA331" i="8" s="1"/>
  <c r="AC331" i="8" s="1"/>
  <c r="E282" i="15"/>
  <c r="V282" i="13"/>
  <c r="AB301" i="8"/>
  <c r="AA301" i="8" s="1"/>
  <c r="AC301" i="8" s="1"/>
  <c r="V215" i="13"/>
  <c r="AB234" i="8"/>
  <c r="AA234" i="8" s="1"/>
  <c r="AC234" i="8" s="1"/>
  <c r="E215" i="15"/>
  <c r="E279" i="15"/>
  <c r="V279" i="13"/>
  <c r="AB298" i="8"/>
  <c r="AA298" i="8" s="1"/>
  <c r="AC298" i="8" s="1"/>
  <c r="E87" i="15"/>
  <c r="V87" i="13"/>
  <c r="AB106" i="8"/>
  <c r="AA106" i="8" s="1"/>
  <c r="AC106" i="8" s="1"/>
  <c r="E40" i="15"/>
  <c r="AB59" i="8"/>
  <c r="AA59" i="8" s="1"/>
  <c r="AC59" i="8" s="1"/>
  <c r="V40" i="13"/>
  <c r="V525" i="13"/>
  <c r="AB544" i="8"/>
  <c r="AA544" i="8" s="1"/>
  <c r="AC544" i="8" s="1"/>
  <c r="E525" i="15"/>
  <c r="E394" i="15"/>
  <c r="AB413" i="8"/>
  <c r="AA413" i="8" s="1"/>
  <c r="AC413" i="8" s="1"/>
  <c r="V394" i="13"/>
  <c r="AB371" i="8"/>
  <c r="AA371" i="8" s="1"/>
  <c r="AC371" i="8" s="1"/>
  <c r="V352" i="13"/>
  <c r="E352" i="15"/>
  <c r="E599" i="15"/>
  <c r="V599" i="13"/>
  <c r="AB618" i="8"/>
  <c r="AA618" i="8" s="1"/>
  <c r="AC618" i="8" s="1"/>
  <c r="E157" i="15"/>
  <c r="AB176" i="8"/>
  <c r="AA176" i="8" s="1"/>
  <c r="AC176" i="8" s="1"/>
  <c r="V157" i="13"/>
  <c r="E521" i="15"/>
  <c r="V521" i="13"/>
  <c r="AB540" i="8"/>
  <c r="AA540" i="8" s="1"/>
  <c r="AC540" i="8" s="1"/>
  <c r="E535" i="15"/>
  <c r="V535" i="13"/>
  <c r="AB554" i="8"/>
  <c r="AA554" i="8" s="1"/>
  <c r="AC554" i="8" s="1"/>
  <c r="E68" i="15"/>
  <c r="AB87" i="8"/>
  <c r="AA87" i="8" s="1"/>
  <c r="AC87" i="8" s="1"/>
  <c r="V68" i="13"/>
  <c r="E375" i="15"/>
  <c r="V375" i="13"/>
  <c r="AB394" i="8"/>
  <c r="AA394" i="8" s="1"/>
  <c r="AC394" i="8" s="1"/>
  <c r="E213" i="15"/>
  <c r="AB232" i="8"/>
  <c r="AA232" i="8" s="1"/>
  <c r="AC232" i="8" s="1"/>
  <c r="V213" i="13"/>
  <c r="V360" i="13"/>
  <c r="AB379" i="8"/>
  <c r="AA379" i="8" s="1"/>
  <c r="AC379" i="8" s="1"/>
  <c r="E360" i="15"/>
  <c r="E165" i="15"/>
  <c r="AB184" i="8"/>
  <c r="AA184" i="8" s="1"/>
  <c r="AC184" i="8" s="1"/>
  <c r="V165" i="13"/>
  <c r="E582" i="15"/>
  <c r="V582" i="13"/>
  <c r="AB601" i="8"/>
  <c r="AA601" i="8" s="1"/>
  <c r="AC601" i="8" s="1"/>
  <c r="E465" i="15"/>
  <c r="V465" i="13"/>
  <c r="AB484" i="8"/>
  <c r="AA484" i="8" s="1"/>
  <c r="AC484" i="8" s="1"/>
  <c r="E453" i="15"/>
  <c r="AB472" i="8"/>
  <c r="AA472" i="8" s="1"/>
  <c r="AC472" i="8" s="1"/>
  <c r="V453" i="13"/>
  <c r="E238" i="15"/>
  <c r="V238" i="13"/>
  <c r="AB257" i="8"/>
  <c r="AA257" i="8" s="1"/>
  <c r="AC257" i="8" s="1"/>
  <c r="E511" i="15"/>
  <c r="V511" i="13"/>
  <c r="AB530" i="8"/>
  <c r="AA530" i="8" s="1"/>
  <c r="AC530" i="8" s="1"/>
  <c r="E528" i="15"/>
  <c r="V528" i="13"/>
  <c r="AB547" i="8"/>
  <c r="AA547" i="8" s="1"/>
  <c r="AC547" i="8" s="1"/>
  <c r="E566" i="15"/>
  <c r="AB585" i="8"/>
  <c r="AA585" i="8" s="1"/>
  <c r="AC585" i="8" s="1"/>
  <c r="V566" i="13"/>
  <c r="AB576" i="8"/>
  <c r="AA576" i="8" s="1"/>
  <c r="AC576" i="8" s="1"/>
  <c r="V557" i="13"/>
  <c r="E557" i="15"/>
  <c r="E594" i="15"/>
  <c r="V594" i="13"/>
  <c r="AB613" i="8"/>
  <c r="AA613" i="8" s="1"/>
  <c r="AC613" i="8" s="1"/>
  <c r="E321" i="15"/>
  <c r="V321" i="13"/>
  <c r="AB340" i="8"/>
  <c r="AA340" i="8" s="1"/>
  <c r="AC340" i="8" s="1"/>
  <c r="E520" i="15"/>
  <c r="V520" i="13"/>
  <c r="AB539" i="8"/>
  <c r="AA539" i="8" s="1"/>
  <c r="AC539" i="8" s="1"/>
  <c r="E405" i="15"/>
  <c r="V405" i="13"/>
  <c r="AB424" i="8"/>
  <c r="AA424" i="8" s="1"/>
  <c r="AC424" i="8" s="1"/>
  <c r="AB139" i="8"/>
  <c r="AA139" i="8" s="1"/>
  <c r="AC139" i="8" s="1"/>
  <c r="E120" i="15"/>
  <c r="V120" i="13"/>
  <c r="E553" i="15"/>
  <c r="AB572" i="8"/>
  <c r="AA572" i="8" s="1"/>
  <c r="AC572" i="8" s="1"/>
  <c r="V553" i="13"/>
  <c r="AB581" i="8"/>
  <c r="AA581" i="8" s="1"/>
  <c r="AC581" i="8" s="1"/>
  <c r="E562" i="15"/>
  <c r="V562" i="13"/>
  <c r="E82" i="15"/>
  <c r="AB101" i="8"/>
  <c r="AA101" i="8" s="1"/>
  <c r="AC101" i="8" s="1"/>
  <c r="V82" i="13"/>
  <c r="AB473" i="8"/>
  <c r="AA473" i="8" s="1"/>
  <c r="AC473" i="8" s="1"/>
  <c r="E454" i="15"/>
  <c r="V454" i="13"/>
  <c r="E467" i="15"/>
  <c r="V467" i="13"/>
  <c r="AB486" i="8"/>
  <c r="AA486" i="8" s="1"/>
  <c r="AC486" i="8" s="1"/>
  <c r="E326" i="15"/>
  <c r="V326" i="13"/>
  <c r="AB345" i="8"/>
  <c r="AA345" i="8" s="1"/>
  <c r="AC345" i="8" s="1"/>
  <c r="E325" i="15"/>
  <c r="AB344" i="8"/>
  <c r="AA344" i="8" s="1"/>
  <c r="AC344" i="8" s="1"/>
  <c r="V325" i="13"/>
  <c r="AB338" i="8"/>
  <c r="AA338" i="8" s="1"/>
  <c r="AC338" i="8" s="1"/>
  <c r="E319" i="15"/>
  <c r="V319" i="13"/>
  <c r="E290" i="15"/>
  <c r="AB309" i="8"/>
  <c r="AA309" i="8" s="1"/>
  <c r="AC309" i="8" s="1"/>
  <c r="V290" i="13"/>
  <c r="V331" i="13"/>
  <c r="AB350" i="8"/>
  <c r="AA350" i="8" s="1"/>
  <c r="AC350" i="8" s="1"/>
  <c r="E331" i="15"/>
  <c r="E317" i="15"/>
  <c r="V317" i="13"/>
  <c r="AB336" i="8"/>
  <c r="AA336" i="8" s="1"/>
  <c r="AC336" i="8" s="1"/>
  <c r="E287" i="15"/>
  <c r="V287" i="13"/>
  <c r="AB306" i="8"/>
  <c r="AA306" i="8" s="1"/>
  <c r="AC306" i="8" s="1"/>
  <c r="E93" i="15"/>
  <c r="AB112" i="8"/>
  <c r="AA112" i="8" s="1"/>
  <c r="AC112" i="8" s="1"/>
  <c r="V93" i="13"/>
  <c r="E37" i="15"/>
  <c r="V37" i="13"/>
  <c r="AB56" i="8"/>
  <c r="AA56" i="8" s="1"/>
  <c r="AC56" i="8" s="1"/>
  <c r="E261" i="15"/>
  <c r="AB280" i="8"/>
  <c r="AA280" i="8" s="1"/>
  <c r="AC280" i="8" s="1"/>
  <c r="V261" i="13"/>
  <c r="E234" i="15"/>
  <c r="AB253" i="8"/>
  <c r="AA253" i="8" s="1"/>
  <c r="AC253" i="8" s="1"/>
  <c r="V234" i="13"/>
  <c r="E219" i="15"/>
  <c r="V219" i="13"/>
  <c r="AB238" i="8"/>
  <c r="AA238" i="8" s="1"/>
  <c r="AC238" i="8" s="1"/>
  <c r="E149" i="15"/>
  <c r="V149" i="13"/>
  <c r="AB168" i="8"/>
  <c r="AA168" i="8" s="1"/>
  <c r="AC168" i="8" s="1"/>
  <c r="E445" i="15"/>
  <c r="V445" i="13"/>
  <c r="AB464" i="8"/>
  <c r="AA464" i="8" s="1"/>
  <c r="AC464" i="8" s="1"/>
  <c r="AB296" i="8"/>
  <c r="AA296" i="8" s="1"/>
  <c r="AC296" i="8" s="1"/>
  <c r="V277" i="13"/>
  <c r="E277" i="15"/>
  <c r="E243" i="15"/>
  <c r="V243" i="13"/>
  <c r="AB262" i="8"/>
  <c r="AA262" i="8" s="1"/>
  <c r="AC262" i="8" s="1"/>
  <c r="E590" i="15"/>
  <c r="V590" i="13"/>
  <c r="AB609" i="8"/>
  <c r="AA609" i="8" s="1"/>
  <c r="AC609" i="8" s="1"/>
  <c r="E90" i="15"/>
  <c r="V90" i="13"/>
  <c r="AB109" i="8"/>
  <c r="AA109" i="8" s="1"/>
  <c r="AC109" i="8" s="1"/>
  <c r="E22" i="15"/>
  <c r="V22" i="13"/>
  <c r="AB41" i="8"/>
  <c r="AA41" i="8" s="1"/>
  <c r="AC41" i="8" s="1"/>
  <c r="E235" i="15"/>
  <c r="V235" i="13"/>
  <c r="AB254" i="8"/>
  <c r="AA254" i="8" s="1"/>
  <c r="AC254" i="8" s="1"/>
  <c r="E189" i="15"/>
  <c r="V189" i="13"/>
  <c r="AB208" i="8"/>
  <c r="AA208" i="8" s="1"/>
  <c r="AC208" i="8" s="1"/>
  <c r="E371" i="15"/>
  <c r="AB390" i="8"/>
  <c r="AA390" i="8" s="1"/>
  <c r="AC390" i="8" s="1"/>
  <c r="V371" i="13"/>
  <c r="E111" i="15"/>
  <c r="V111" i="13"/>
  <c r="AB130" i="8"/>
  <c r="AA130" i="8" s="1"/>
  <c r="AC130" i="8" s="1"/>
  <c r="E236" i="15"/>
  <c r="V236" i="13"/>
  <c r="AB255" i="8"/>
  <c r="AA255" i="8" s="1"/>
  <c r="AC255" i="8" s="1"/>
  <c r="AB321" i="8"/>
  <c r="AA321" i="8" s="1"/>
  <c r="AC321" i="8" s="1"/>
  <c r="E302" i="15"/>
  <c r="V302" i="13"/>
  <c r="E140" i="15"/>
  <c r="V140" i="13"/>
  <c r="AB159" i="8"/>
  <c r="AA159" i="8" s="1"/>
  <c r="AC159" i="8" s="1"/>
  <c r="E133" i="15"/>
  <c r="V133" i="13"/>
  <c r="AB152" i="8"/>
  <c r="AA152" i="8" s="1"/>
  <c r="AC152" i="8" s="1"/>
  <c r="V533" i="13"/>
  <c r="E533" i="15"/>
  <c r="AB552" i="8"/>
  <c r="AA552" i="8" s="1"/>
  <c r="AC552" i="8" s="1"/>
  <c r="E177" i="15"/>
  <c r="AB196" i="8"/>
  <c r="AA196" i="8" s="1"/>
  <c r="AC196" i="8" s="1"/>
  <c r="V177" i="13"/>
  <c r="E497" i="15"/>
  <c r="V497" i="13"/>
  <c r="AB516" i="8"/>
  <c r="AA516" i="8" s="1"/>
  <c r="AC516" i="8" s="1"/>
  <c r="E513" i="15"/>
  <c r="AB532" i="8"/>
  <c r="AA532" i="8" s="1"/>
  <c r="AC532" i="8" s="1"/>
  <c r="V513" i="13"/>
  <c r="E603" i="15"/>
  <c r="V603" i="13"/>
  <c r="AB622" i="8"/>
  <c r="AA622" i="8" s="1"/>
  <c r="AC622" i="8" s="1"/>
  <c r="E433" i="15"/>
  <c r="AB452" i="8"/>
  <c r="AA452" i="8" s="1"/>
  <c r="AC452" i="8" s="1"/>
  <c r="V433" i="13"/>
  <c r="E304" i="15"/>
  <c r="AB323" i="8"/>
  <c r="AA323" i="8" s="1"/>
  <c r="AC323" i="8" s="1"/>
  <c r="V304" i="13"/>
  <c r="E167" i="15"/>
  <c r="V167" i="13"/>
  <c r="AB186" i="8"/>
  <c r="AA186" i="8" s="1"/>
  <c r="AC186" i="8" s="1"/>
  <c r="E129" i="15"/>
  <c r="V129" i="13"/>
  <c r="AB148" i="8"/>
  <c r="AA148" i="8" s="1"/>
  <c r="AC148" i="8" s="1"/>
  <c r="AB449" i="8"/>
  <c r="AA449" i="8" s="1"/>
  <c r="AC449" i="8" s="1"/>
  <c r="E430" i="15"/>
  <c r="V430" i="13"/>
  <c r="E420" i="15"/>
  <c r="V420" i="13"/>
  <c r="AB439" i="8"/>
  <c r="AA439" i="8" s="1"/>
  <c r="AC439" i="8" s="1"/>
  <c r="E242" i="15"/>
  <c r="AB261" i="8"/>
  <c r="AA261" i="8" s="1"/>
  <c r="AC261" i="8" s="1"/>
  <c r="V242" i="13"/>
  <c r="AB328" i="8"/>
  <c r="AA328" i="8" s="1"/>
  <c r="AC328" i="8" s="1"/>
  <c r="E309" i="15"/>
  <c r="V309" i="13"/>
  <c r="E174" i="15"/>
  <c r="AB193" i="8"/>
  <c r="AA193" i="8" s="1"/>
  <c r="AC193" i="8" s="1"/>
  <c r="V174" i="13"/>
  <c r="V481" i="13"/>
  <c r="E481" i="15"/>
  <c r="AB500" i="8"/>
  <c r="AA500" i="8" s="1"/>
  <c r="AC500" i="8" s="1"/>
  <c r="V23" i="13"/>
  <c r="E23" i="15"/>
  <c r="AB42" i="8"/>
  <c r="AA42" i="8" s="1"/>
  <c r="AC42" i="8" s="1"/>
  <c r="V478" i="13"/>
  <c r="E478" i="15"/>
  <c r="AB497" i="8"/>
  <c r="AA497" i="8" s="1"/>
  <c r="AC497" i="8" s="1"/>
  <c r="E278" i="15"/>
  <c r="V278" i="13"/>
  <c r="AB297" i="8"/>
  <c r="AA297" i="8" s="1"/>
  <c r="AC297" i="8" s="1"/>
  <c r="E605" i="15"/>
  <c r="V605" i="13"/>
  <c r="AB624" i="8"/>
  <c r="AA624" i="8" s="1"/>
  <c r="AC624" i="8" s="1"/>
  <c r="E59" i="15"/>
  <c r="AB78" i="8"/>
  <c r="AA78" i="8" s="1"/>
  <c r="AC78" i="8" s="1"/>
  <c r="V59" i="13"/>
  <c r="E285" i="15"/>
  <c r="AB304" i="8"/>
  <c r="AA304" i="8" s="1"/>
  <c r="AC304" i="8" s="1"/>
  <c r="V285" i="13"/>
  <c r="E485" i="15"/>
  <c r="V485" i="13"/>
  <c r="AB504" i="8"/>
  <c r="AA504" i="8" s="1"/>
  <c r="AC504" i="8" s="1"/>
  <c r="E159" i="15"/>
  <c r="AB178" i="8"/>
  <c r="AA178" i="8" s="1"/>
  <c r="AC178" i="8" s="1"/>
  <c r="V159" i="13"/>
  <c r="E552" i="15"/>
  <c r="AB571" i="8"/>
  <c r="AA571" i="8" s="1"/>
  <c r="AC571" i="8" s="1"/>
  <c r="V552" i="13"/>
  <c r="E224" i="15"/>
  <c r="AB243" i="8"/>
  <c r="AA243" i="8" s="1"/>
  <c r="AC243" i="8" s="1"/>
  <c r="V224" i="13"/>
  <c r="E179" i="15"/>
  <c r="V179" i="13"/>
  <c r="AB198" i="8"/>
  <c r="AA198" i="8" s="1"/>
  <c r="AC198" i="8" s="1"/>
  <c r="AB45" i="8"/>
  <c r="AA45" i="8" s="1"/>
  <c r="AC45" i="8" s="1"/>
  <c r="E26" i="15"/>
  <c r="V26" i="13"/>
  <c r="E508" i="15"/>
  <c r="AB527" i="8"/>
  <c r="AA527" i="8" s="1"/>
  <c r="AC527" i="8" s="1"/>
  <c r="V508" i="13"/>
  <c r="E318" i="15"/>
  <c r="V318" i="13"/>
  <c r="AB337" i="8"/>
  <c r="AA337" i="8" s="1"/>
  <c r="AC337" i="8" s="1"/>
  <c r="E550" i="15"/>
  <c r="V550" i="13"/>
  <c r="AB569" i="8"/>
  <c r="AA569" i="8" s="1"/>
  <c r="AC569" i="8" s="1"/>
  <c r="E369" i="15"/>
  <c r="V369" i="13"/>
  <c r="AB388" i="8"/>
  <c r="AA388" i="8" s="1"/>
  <c r="AC388" i="8" s="1"/>
  <c r="E117" i="15"/>
  <c r="AB136" i="8"/>
  <c r="AA136" i="8" s="1"/>
  <c r="AC136" i="8" s="1"/>
  <c r="V117" i="13"/>
  <c r="E108" i="15"/>
  <c r="V108" i="13"/>
  <c r="AB127" i="8"/>
  <c r="AA127" i="8" s="1"/>
  <c r="AC127" i="8" s="1"/>
  <c r="E425" i="15"/>
  <c r="AB444" i="8"/>
  <c r="AA444" i="8" s="1"/>
  <c r="AC444" i="8" s="1"/>
  <c r="V425" i="13"/>
  <c r="AB575" i="8"/>
  <c r="AA575" i="8" s="1"/>
  <c r="AC575" i="8" s="1"/>
  <c r="E556" i="15"/>
  <c r="V556" i="13"/>
  <c r="E347" i="15"/>
  <c r="AB366" i="8"/>
  <c r="AA366" i="8" s="1"/>
  <c r="AC366" i="8" s="1"/>
  <c r="V347" i="13"/>
  <c r="AB528" i="8"/>
  <c r="AA528" i="8" s="1"/>
  <c r="AC528" i="8" s="1"/>
  <c r="E509" i="15"/>
  <c r="V509" i="13"/>
  <c r="E211" i="15"/>
  <c r="V211" i="13"/>
  <c r="AB230" i="8"/>
  <c r="AA230" i="8" s="1"/>
  <c r="AC230" i="8" s="1"/>
  <c r="V344" i="13"/>
  <c r="E344" i="15"/>
  <c r="AB363" i="8"/>
  <c r="AA363" i="8" s="1"/>
  <c r="AC363" i="8" s="1"/>
  <c r="E126" i="15"/>
  <c r="AB145" i="8"/>
  <c r="AA145" i="8" s="1"/>
  <c r="AC145" i="8" s="1"/>
  <c r="V126" i="13"/>
  <c r="E469" i="15"/>
  <c r="V469" i="13"/>
  <c r="AB488" i="8"/>
  <c r="AA488" i="8" s="1"/>
  <c r="AC488" i="8" s="1"/>
  <c r="E209" i="15"/>
  <c r="AB228" i="8"/>
  <c r="AA228" i="8" s="1"/>
  <c r="AC228" i="8" s="1"/>
  <c r="V209" i="13"/>
  <c r="E442" i="15"/>
  <c r="V442" i="13"/>
  <c r="AB461" i="8"/>
  <c r="AA461" i="8" s="1"/>
  <c r="AC461" i="8" s="1"/>
  <c r="E398" i="15"/>
  <c r="V398" i="13"/>
  <c r="AB417" i="8"/>
  <c r="AA417" i="8" s="1"/>
  <c r="AC417" i="8" s="1"/>
  <c r="E38" i="15"/>
  <c r="AB57" i="8"/>
  <c r="AA57" i="8" s="1"/>
  <c r="AC57" i="8" s="1"/>
  <c r="V38" i="13"/>
  <c r="E223" i="15"/>
  <c r="AB242" i="8"/>
  <c r="AA242" i="8" s="1"/>
  <c r="AC242" i="8" s="1"/>
  <c r="V223" i="13"/>
  <c r="AB562" i="8"/>
  <c r="AA562" i="8" s="1"/>
  <c r="AC562" i="8" s="1"/>
  <c r="E543" i="15"/>
  <c r="V543" i="13"/>
  <c r="V519" i="13"/>
  <c r="AB538" i="8"/>
  <c r="AA538" i="8" s="1"/>
  <c r="AC538" i="8" s="1"/>
  <c r="E519" i="15"/>
  <c r="E307" i="15"/>
  <c r="V307" i="13"/>
  <c r="AB326" i="8"/>
  <c r="AA326" i="8" s="1"/>
  <c r="AC326" i="8" s="1"/>
  <c r="E154" i="15"/>
  <c r="V154" i="13"/>
  <c r="AB173" i="8"/>
  <c r="AA173" i="8" s="1"/>
  <c r="AC173" i="8" s="1"/>
  <c r="AB117" i="8"/>
  <c r="AA117" i="8" s="1"/>
  <c r="AC117" i="8" s="1"/>
  <c r="V98" i="13"/>
  <c r="E98" i="15"/>
  <c r="E523" i="15"/>
  <c r="V523" i="13"/>
  <c r="AB542" i="8"/>
  <c r="AA542" i="8" s="1"/>
  <c r="AC542" i="8" s="1"/>
  <c r="E426" i="15"/>
  <c r="AB445" i="8"/>
  <c r="AA445" i="8" s="1"/>
  <c r="AC445" i="8" s="1"/>
  <c r="V426" i="13"/>
  <c r="E294" i="15"/>
  <c r="V294" i="13"/>
  <c r="AB313" i="8"/>
  <c r="AA313" i="8" s="1"/>
  <c r="AC313" i="8" s="1"/>
  <c r="E581" i="15"/>
  <c r="V581" i="13"/>
  <c r="AB600" i="8"/>
  <c r="AA600" i="8" s="1"/>
  <c r="AC600" i="8" s="1"/>
  <c r="E202" i="15"/>
  <c r="AB221" i="8"/>
  <c r="AA221" i="8" s="1"/>
  <c r="AC221" i="8" s="1"/>
  <c r="V202" i="13"/>
  <c r="E85" i="15"/>
  <c r="V85" i="13"/>
  <c r="AB104" i="8"/>
  <c r="AA104" i="8" s="1"/>
  <c r="AC104" i="8" s="1"/>
  <c r="E39" i="15"/>
  <c r="AB58" i="8"/>
  <c r="AA58" i="8" s="1"/>
  <c r="AC58" i="8" s="1"/>
  <c r="V39" i="13"/>
  <c r="E494" i="15"/>
  <c r="V494" i="13"/>
  <c r="AB513" i="8"/>
  <c r="AA513" i="8" s="1"/>
  <c r="AC513" i="8" s="1"/>
  <c r="E350" i="15"/>
  <c r="AB369" i="8"/>
  <c r="AA369" i="8" s="1"/>
  <c r="AC369" i="8" s="1"/>
  <c r="V350" i="13"/>
  <c r="E461" i="15"/>
  <c r="AB480" i="8"/>
  <c r="AA480" i="8" s="1"/>
  <c r="AC480" i="8" s="1"/>
  <c r="V461" i="13"/>
  <c r="E464" i="15"/>
  <c r="AB483" i="8"/>
  <c r="AA483" i="8" s="1"/>
  <c r="AC483" i="8" s="1"/>
  <c r="V464" i="13"/>
  <c r="E28" i="15"/>
  <c r="AB47" i="8"/>
  <c r="AA47" i="8" s="1"/>
  <c r="AC47" i="8" s="1"/>
  <c r="V28" i="13"/>
  <c r="V139" i="13"/>
  <c r="AB158" i="8"/>
  <c r="AA158" i="8" s="1"/>
  <c r="AC158" i="8" s="1"/>
  <c r="E139" i="15"/>
  <c r="E63" i="15"/>
  <c r="AB82" i="8"/>
  <c r="AA82" i="8" s="1"/>
  <c r="AC82" i="8" s="1"/>
  <c r="V63" i="13"/>
  <c r="E544" i="15"/>
  <c r="V544" i="13"/>
  <c r="AB563" i="8"/>
  <c r="AA563" i="8" s="1"/>
  <c r="AC563" i="8" s="1"/>
  <c r="V121" i="13"/>
  <c r="E121" i="15"/>
  <c r="AB140" i="8"/>
  <c r="AA140" i="8" s="1"/>
  <c r="AC140" i="8" s="1"/>
  <c r="E52" i="15"/>
  <c r="AB71" i="8"/>
  <c r="AA71" i="8" s="1"/>
  <c r="AC71" i="8" s="1"/>
  <c r="V52" i="13"/>
  <c r="AB175" i="8"/>
  <c r="AA175" i="8" s="1"/>
  <c r="AC175" i="8" s="1"/>
  <c r="V156" i="13"/>
  <c r="E156" i="15"/>
  <c r="E395" i="15"/>
  <c r="V395" i="13"/>
  <c r="AB414" i="8"/>
  <c r="AA414" i="8" s="1"/>
  <c r="AC414" i="8" s="1"/>
  <c r="E456" i="15"/>
  <c r="V456" i="13"/>
  <c r="AB475" i="8"/>
  <c r="AA475" i="8" s="1"/>
  <c r="AC475" i="8" s="1"/>
  <c r="E366" i="15"/>
  <c r="V366" i="13"/>
  <c r="AB385" i="8"/>
  <c r="AA385" i="8" s="1"/>
  <c r="AC385" i="8" s="1"/>
  <c r="E471" i="15"/>
  <c r="V471" i="13"/>
  <c r="AB490" i="8"/>
  <c r="AA490" i="8" s="1"/>
  <c r="AC490" i="8" s="1"/>
  <c r="E364" i="15"/>
  <c r="AB383" i="8"/>
  <c r="AA383" i="8" s="1"/>
  <c r="AC383" i="8" s="1"/>
  <c r="V364" i="13"/>
  <c r="E491" i="15"/>
  <c r="AB510" i="8"/>
  <c r="AA510" i="8" s="1"/>
  <c r="AC510" i="8" s="1"/>
  <c r="V491" i="13"/>
  <c r="E435" i="15"/>
  <c r="V435" i="13"/>
  <c r="AB454" i="8"/>
  <c r="AA454" i="8" s="1"/>
  <c r="AC454" i="8" s="1"/>
  <c r="E410" i="15"/>
  <c r="AB429" i="8"/>
  <c r="AA429" i="8" s="1"/>
  <c r="AC429" i="8" s="1"/>
  <c r="V410" i="13"/>
  <c r="E510" i="15"/>
  <c r="AB529" i="8"/>
  <c r="AA529" i="8" s="1"/>
  <c r="AC529" i="8" s="1"/>
  <c r="V510" i="13"/>
  <c r="E258" i="15"/>
  <c r="AB277" i="8"/>
  <c r="AA277" i="8" s="1"/>
  <c r="AC277" i="8" s="1"/>
  <c r="V258" i="13"/>
  <c r="E163" i="15"/>
  <c r="V163" i="13"/>
  <c r="AB182" i="8"/>
  <c r="AA182" i="8" s="1"/>
  <c r="AC182" i="8" s="1"/>
  <c r="AB303" i="8"/>
  <c r="AA303" i="8" s="1"/>
  <c r="AC303" i="8" s="1"/>
  <c r="V284" i="13"/>
  <c r="E284" i="15"/>
  <c r="E17" i="15"/>
  <c r="V17" i="13"/>
  <c r="AB36" i="8"/>
  <c r="AA36" i="8" s="1"/>
  <c r="AC36" i="8" s="1"/>
  <c r="E259" i="15"/>
  <c r="AB278" i="8"/>
  <c r="AA278" i="8" s="1"/>
  <c r="AC278" i="8" s="1"/>
  <c r="V259" i="13"/>
  <c r="E153" i="15"/>
  <c r="AB172" i="8"/>
  <c r="AA172" i="8" s="1"/>
  <c r="AC172" i="8" s="1"/>
  <c r="V153" i="13"/>
  <c r="E214" i="15"/>
  <c r="AB233" i="8"/>
  <c r="AA233" i="8" s="1"/>
  <c r="AC233" i="8" s="1"/>
  <c r="V214" i="13"/>
  <c r="E58" i="15"/>
  <c r="AB77" i="8"/>
  <c r="AA77" i="8" s="1"/>
  <c r="AC77" i="8" s="1"/>
  <c r="V58" i="13"/>
  <c r="E403" i="15"/>
  <c r="V403" i="13"/>
  <c r="AB422" i="8"/>
  <c r="AA422" i="8" s="1"/>
  <c r="AC422" i="8" s="1"/>
  <c r="E155" i="15"/>
  <c r="AB174" i="8"/>
  <c r="AA174" i="8" s="1"/>
  <c r="AC174" i="8" s="1"/>
  <c r="V155" i="13"/>
  <c r="E185" i="15"/>
  <c r="V185" i="13"/>
  <c r="AB204" i="8"/>
  <c r="AA204" i="8" s="1"/>
  <c r="AC204" i="8" s="1"/>
  <c r="E101" i="15"/>
  <c r="AB120" i="8"/>
  <c r="AA120" i="8" s="1"/>
  <c r="AC120" i="8" s="1"/>
  <c r="V101" i="13"/>
  <c r="AB606" i="8"/>
  <c r="AA606" i="8" s="1"/>
  <c r="AC606" i="8" s="1"/>
  <c r="V587" i="13"/>
  <c r="E587" i="15"/>
  <c r="E413" i="15"/>
  <c r="AB432" i="8"/>
  <c r="AA432" i="8" s="1"/>
  <c r="AC432" i="8" s="1"/>
  <c r="V413" i="13"/>
  <c r="V315" i="13"/>
  <c r="AB334" i="8"/>
  <c r="AA334" i="8" s="1"/>
  <c r="AC334" i="8" s="1"/>
  <c r="E315" i="15"/>
  <c r="E286" i="15"/>
  <c r="AB305" i="8"/>
  <c r="AA305" i="8" s="1"/>
  <c r="AC305" i="8" s="1"/>
  <c r="V286" i="13"/>
  <c r="V593" i="13"/>
  <c r="E593" i="15"/>
  <c r="AB612" i="8"/>
  <c r="AA612" i="8" s="1"/>
  <c r="AC612" i="8" s="1"/>
  <c r="E45" i="15"/>
  <c r="AB64" i="8"/>
  <c r="AA64" i="8" s="1"/>
  <c r="AC64" i="8" s="1"/>
  <c r="V45" i="13"/>
  <c r="E299" i="15"/>
  <c r="V299" i="13"/>
  <c r="AB318" i="8"/>
  <c r="AA318" i="8" s="1"/>
  <c r="AC318" i="8" s="1"/>
  <c r="E407" i="15"/>
  <c r="AB426" i="8"/>
  <c r="AA426" i="8" s="1"/>
  <c r="AC426" i="8" s="1"/>
  <c r="V407" i="13"/>
  <c r="E370" i="15"/>
  <c r="V370" i="13"/>
  <c r="AB389" i="8"/>
  <c r="AA389" i="8" s="1"/>
  <c r="AC389" i="8" s="1"/>
  <c r="E230" i="15"/>
  <c r="V230" i="13"/>
  <c r="AB249" i="8"/>
  <c r="AA249" i="8" s="1"/>
  <c r="AC249" i="8" s="1"/>
  <c r="V411" i="13"/>
  <c r="AB430" i="8"/>
  <c r="AA430" i="8" s="1"/>
  <c r="AC430" i="8" s="1"/>
  <c r="E411" i="15"/>
  <c r="AB294" i="8"/>
  <c r="AA294" i="8" s="1"/>
  <c r="AC294" i="8" s="1"/>
  <c r="E275" i="15"/>
  <c r="V275" i="13"/>
  <c r="E207" i="15"/>
  <c r="V207" i="13"/>
  <c r="AB226" i="8"/>
  <c r="AA226" i="8" s="1"/>
  <c r="AC226" i="8" s="1"/>
  <c r="E151" i="15"/>
  <c r="V151" i="13"/>
  <c r="AB170" i="8"/>
  <c r="AA170" i="8" s="1"/>
  <c r="AC170" i="8" s="1"/>
  <c r="E60" i="15"/>
  <c r="AB79" i="8"/>
  <c r="AA79" i="8" s="1"/>
  <c r="AC79" i="8" s="1"/>
  <c r="V60" i="13"/>
  <c r="E196" i="15"/>
  <c r="AB215" i="8"/>
  <c r="AA215" i="8" s="1"/>
  <c r="AC215" i="8" s="1"/>
  <c r="V196" i="13"/>
  <c r="E348" i="15"/>
  <c r="V348" i="13"/>
  <c r="AB367" i="8"/>
  <c r="AA367" i="8" s="1"/>
  <c r="AC367" i="8" s="1"/>
  <c r="E136" i="15"/>
  <c r="AB155" i="8"/>
  <c r="AA155" i="8" s="1"/>
  <c r="AC155" i="8" s="1"/>
  <c r="V136" i="13"/>
  <c r="E372" i="15"/>
  <c r="V372" i="13"/>
  <c r="AB391" i="8"/>
  <c r="AA391" i="8" s="1"/>
  <c r="AC391" i="8" s="1"/>
  <c r="E540" i="15"/>
  <c r="AB559" i="8"/>
  <c r="AA559" i="8" s="1"/>
  <c r="AC559" i="8" s="1"/>
  <c r="V540" i="13"/>
  <c r="E137" i="15"/>
  <c r="AB156" i="8"/>
  <c r="AA156" i="8" s="1"/>
  <c r="AC156" i="8" s="1"/>
  <c r="V137" i="13"/>
  <c r="E499" i="15"/>
  <c r="AB518" i="8"/>
  <c r="AA518" i="8" s="1"/>
  <c r="AC518" i="8" s="1"/>
  <c r="V499" i="13"/>
  <c r="E418" i="15"/>
  <c r="V418" i="13"/>
  <c r="AB437" i="8"/>
  <c r="AA437" i="8" s="1"/>
  <c r="AC437" i="8" s="1"/>
  <c r="E252" i="15"/>
  <c r="V252" i="13"/>
  <c r="AB271" i="8"/>
  <c r="AA271" i="8" s="1"/>
  <c r="AC271" i="8" s="1"/>
  <c r="E181" i="15"/>
  <c r="AB200" i="8"/>
  <c r="AA200" i="8" s="1"/>
  <c r="AC200" i="8" s="1"/>
  <c r="V181" i="13"/>
  <c r="E182" i="15"/>
  <c r="AB201" i="8"/>
  <c r="AA201" i="8" s="1"/>
  <c r="AC201" i="8" s="1"/>
  <c r="V182" i="13"/>
  <c r="E379" i="15"/>
  <c r="V379" i="13"/>
  <c r="AB398" i="8"/>
  <c r="AA398" i="8" s="1"/>
  <c r="AC398" i="8" s="1"/>
  <c r="E437" i="15"/>
  <c r="V437" i="13"/>
  <c r="AB456" i="8"/>
  <c r="AA456" i="8" s="1"/>
  <c r="AC456" i="8" s="1"/>
  <c r="E359" i="15"/>
  <c r="V359" i="13"/>
  <c r="AB378" i="8"/>
  <c r="AA378" i="8" s="1"/>
  <c r="AC378" i="8" s="1"/>
  <c r="AB324" i="8"/>
  <c r="AA324" i="8" s="1"/>
  <c r="AC324" i="8" s="1"/>
  <c r="V305" i="13"/>
  <c r="E305" i="15"/>
  <c r="E191" i="15"/>
  <c r="AB210" i="8"/>
  <c r="AA210" i="8" s="1"/>
  <c r="AC210" i="8" s="1"/>
  <c r="V191" i="13"/>
  <c r="E61" i="15"/>
  <c r="AB80" i="8"/>
  <c r="AA80" i="8" s="1"/>
  <c r="AC80" i="8" s="1"/>
  <c r="V61" i="13"/>
  <c r="E99" i="15"/>
  <c r="AB118" i="8"/>
  <c r="AA118" i="8" s="1"/>
  <c r="AC118" i="8" s="1"/>
  <c r="V99" i="13"/>
  <c r="E386" i="15"/>
  <c r="AB405" i="8"/>
  <c r="AA405" i="8" s="1"/>
  <c r="AC405" i="8" s="1"/>
  <c r="V386" i="13"/>
  <c r="E365" i="15"/>
  <c r="V365" i="13"/>
  <c r="AB384" i="8"/>
  <c r="AA384" i="8" s="1"/>
  <c r="AC384" i="8" s="1"/>
  <c r="E518" i="15"/>
  <c r="V518" i="13"/>
  <c r="AB537" i="8"/>
  <c r="AA537" i="8" s="1"/>
  <c r="AC537" i="8" s="1"/>
  <c r="AB425" i="8"/>
  <c r="AA425" i="8" s="1"/>
  <c r="AC425" i="8" s="1"/>
  <c r="V406" i="13"/>
  <c r="E406" i="15"/>
  <c r="E135" i="15"/>
  <c r="AB154" i="8"/>
  <c r="AA154" i="8" s="1"/>
  <c r="AC154" i="8" s="1"/>
  <c r="V135" i="13"/>
  <c r="E419" i="15"/>
  <c r="AB438" i="8"/>
  <c r="AA438" i="8" s="1"/>
  <c r="AC438" i="8" s="1"/>
  <c r="V419" i="13"/>
  <c r="V357" i="13"/>
  <c r="E357" i="15"/>
  <c r="AB376" i="8"/>
  <c r="AA376" i="8" s="1"/>
  <c r="AC376" i="8" s="1"/>
  <c r="V128" i="13"/>
  <c r="AB147" i="8"/>
  <c r="AA147" i="8" s="1"/>
  <c r="AC147" i="8" s="1"/>
  <c r="E128" i="15"/>
  <c r="V388" i="13"/>
  <c r="AB407" i="8"/>
  <c r="AA407" i="8" s="1"/>
  <c r="AC407" i="8" s="1"/>
  <c r="E388" i="15"/>
  <c r="E131" i="15"/>
  <c r="AB150" i="8"/>
  <c r="AA150" i="8" s="1"/>
  <c r="AC150" i="8" s="1"/>
  <c r="V131" i="13"/>
  <c r="E530" i="15"/>
  <c r="AB549" i="8"/>
  <c r="AA549" i="8" s="1"/>
  <c r="AC549" i="8" s="1"/>
  <c r="V530" i="13"/>
  <c r="E423" i="15"/>
  <c r="V423" i="13"/>
  <c r="AB442" i="8"/>
  <c r="AA442" i="8" s="1"/>
  <c r="AC442" i="8" s="1"/>
  <c r="E320" i="15"/>
  <c r="AB339" i="8"/>
  <c r="AA339" i="8" s="1"/>
  <c r="AC339" i="8" s="1"/>
  <c r="V320" i="13"/>
  <c r="V24" i="13"/>
  <c r="E24" i="15"/>
  <c r="AB43" i="8"/>
  <c r="AA43" i="8" s="1"/>
  <c r="AC43" i="8" s="1"/>
  <c r="E527" i="15"/>
  <c r="AB546" i="8"/>
  <c r="AA546" i="8" s="1"/>
  <c r="AC546" i="8" s="1"/>
  <c r="V527" i="13"/>
  <c r="E150" i="15"/>
  <c r="AB169" i="8"/>
  <c r="AA169" i="8" s="1"/>
  <c r="AC169" i="8" s="1"/>
  <c r="V150" i="13"/>
  <c r="V585" i="13"/>
  <c r="E585" i="15"/>
  <c r="AB604" i="8"/>
  <c r="AA604" i="8" s="1"/>
  <c r="AC604" i="8" s="1"/>
  <c r="E355" i="15"/>
  <c r="V355" i="13"/>
  <c r="AB374" i="8"/>
  <c r="AA374" i="8" s="1"/>
  <c r="AC374" i="8" s="1"/>
  <c r="E457" i="15"/>
  <c r="AB476" i="8"/>
  <c r="AA476" i="8" s="1"/>
  <c r="AC476" i="8" s="1"/>
  <c r="V457" i="13"/>
  <c r="E69" i="15"/>
  <c r="AB88" i="8"/>
  <c r="AA88" i="8" s="1"/>
  <c r="AC88" i="8" s="1"/>
  <c r="V69" i="13"/>
  <c r="V180" i="13"/>
  <c r="E180" i="15"/>
  <c r="AB199" i="8"/>
  <c r="AA199" i="8" s="1"/>
  <c r="AC199" i="8" s="1"/>
  <c r="V199" i="13"/>
  <c r="E199" i="15"/>
  <c r="AB218" i="8"/>
  <c r="AA218" i="8" s="1"/>
  <c r="AC218" i="8" s="1"/>
  <c r="E549" i="15"/>
  <c r="V549" i="13"/>
  <c r="AB568" i="8"/>
  <c r="AA568" i="8" s="1"/>
  <c r="AC568" i="8" s="1"/>
  <c r="E308" i="15"/>
  <c r="V308" i="13"/>
  <c r="AB327" i="8"/>
  <c r="AA327" i="8" s="1"/>
  <c r="AC327" i="8" s="1"/>
  <c r="E233" i="15"/>
  <c r="AB252" i="8"/>
  <c r="AA252" i="8" s="1"/>
  <c r="AC252" i="8" s="1"/>
  <c r="V233" i="13"/>
  <c r="E49" i="15"/>
  <c r="AB68" i="8"/>
  <c r="AA68" i="8" s="1"/>
  <c r="AC68" i="8" s="1"/>
  <c r="V49" i="13"/>
  <c r="E142" i="15"/>
  <c r="AB161" i="8"/>
  <c r="AA161" i="8" s="1"/>
  <c r="AC161" i="8" s="1"/>
  <c r="V142" i="13"/>
  <c r="E130" i="15"/>
  <c r="V130" i="13"/>
  <c r="AB149" i="8"/>
  <c r="AA149" i="8" s="1"/>
  <c r="AC149" i="8" s="1"/>
  <c r="AB316" i="8"/>
  <c r="AA316" i="8" s="1"/>
  <c r="AC316" i="8" s="1"/>
  <c r="E297" i="15"/>
  <c r="V297" i="13"/>
  <c r="E502" i="15"/>
  <c r="AB521" i="8"/>
  <c r="AA521" i="8" s="1"/>
  <c r="AC521" i="8" s="1"/>
  <c r="V502" i="13"/>
  <c r="E568" i="15"/>
  <c r="V568" i="13"/>
  <c r="AB587" i="8"/>
  <c r="AA587" i="8" s="1"/>
  <c r="AC587" i="8" s="1"/>
  <c r="E368" i="15"/>
  <c r="AB387" i="8"/>
  <c r="AA387" i="8" s="1"/>
  <c r="AC387" i="8" s="1"/>
  <c r="V368" i="13"/>
  <c r="E526" i="15"/>
  <c r="V526" i="13"/>
  <c r="AB545" i="8"/>
  <c r="AA545" i="8" s="1"/>
  <c r="AC545" i="8" s="1"/>
  <c r="E13" i="15"/>
  <c r="AB32" i="8"/>
  <c r="AA32" i="8" s="1"/>
  <c r="AC32" i="8" s="1"/>
  <c r="V13" i="13"/>
  <c r="E31" i="15"/>
  <c r="AB50" i="8"/>
  <c r="AA50" i="8" s="1"/>
  <c r="AC50" i="8" s="1"/>
  <c r="V31" i="13"/>
  <c r="E192" i="15"/>
  <c r="V192" i="13"/>
  <c r="AB211" i="8"/>
  <c r="AA211" i="8" s="1"/>
  <c r="AC211" i="8" s="1"/>
  <c r="AB236" i="8"/>
  <c r="AA236" i="8" s="1"/>
  <c r="AC236" i="8" s="1"/>
  <c r="E217" i="15"/>
  <c r="V217" i="13"/>
  <c r="E29" i="15"/>
  <c r="V29" i="13"/>
  <c r="AB48" i="8"/>
  <c r="AA48" i="8" s="1"/>
  <c r="AC48" i="8" s="1"/>
  <c r="E598" i="15"/>
  <c r="V598" i="13"/>
  <c r="AB617" i="8"/>
  <c r="AA617" i="8" s="1"/>
  <c r="AC617" i="8" s="1"/>
  <c r="E459" i="15"/>
  <c r="V459" i="13"/>
  <c r="AB478" i="8"/>
  <c r="AA478" i="8" s="1"/>
  <c r="AC478" i="8" s="1"/>
  <c r="E515" i="15"/>
  <c r="AB534" i="8"/>
  <c r="AA534" i="8" s="1"/>
  <c r="AC534" i="8" s="1"/>
  <c r="V515" i="13"/>
  <c r="E248" i="15"/>
  <c r="V248" i="13"/>
  <c r="AB267" i="8"/>
  <c r="AA267" i="8" s="1"/>
  <c r="AC267" i="8" s="1"/>
  <c r="E316" i="15"/>
  <c r="AB335" i="8"/>
  <c r="AA335" i="8" s="1"/>
  <c r="AC335" i="8" s="1"/>
  <c r="V316" i="13"/>
  <c r="E524" i="15"/>
  <c r="V524" i="13"/>
  <c r="AB543" i="8"/>
  <c r="AA543" i="8" s="1"/>
  <c r="AC543" i="8" s="1"/>
  <c r="E447" i="15"/>
  <c r="AB466" i="8"/>
  <c r="AA466" i="8" s="1"/>
  <c r="AC466" i="8" s="1"/>
  <c r="V447" i="13"/>
  <c r="E310" i="15"/>
  <c r="V310" i="13"/>
  <c r="AB329" i="8"/>
  <c r="AA329" i="8" s="1"/>
  <c r="AC329" i="8" s="1"/>
  <c r="E601" i="15"/>
  <c r="V601" i="13"/>
  <c r="AB620" i="8"/>
  <c r="AA620" i="8" s="1"/>
  <c r="AC620" i="8" s="1"/>
  <c r="V104" i="13"/>
  <c r="E104" i="15"/>
  <c r="AB123" i="8"/>
  <c r="AA123" i="8" s="1"/>
  <c r="AC123" i="8" s="1"/>
  <c r="AB419" i="8"/>
  <c r="AA419" i="8" s="1"/>
  <c r="AC419" i="8" s="1"/>
  <c r="V400" i="13"/>
  <c r="E400" i="15"/>
  <c r="AB46" i="8"/>
  <c r="AA46" i="8" s="1"/>
  <c r="AC46" i="8" s="1"/>
  <c r="E27" i="15"/>
  <c r="V27" i="13"/>
  <c r="E146" i="15"/>
  <c r="V146" i="13"/>
  <c r="AB165" i="8"/>
  <c r="AA165" i="8" s="1"/>
  <c r="AC165" i="8" s="1"/>
  <c r="E198" i="15"/>
  <c r="V198" i="13"/>
  <c r="AB217" i="8"/>
  <c r="AA217" i="8" s="1"/>
  <c r="AC217" i="8" s="1"/>
  <c r="V522" i="13"/>
  <c r="E522" i="15"/>
  <c r="AB541" i="8"/>
  <c r="AA541" i="8" s="1"/>
  <c r="AC541" i="8" s="1"/>
  <c r="AB615" i="8"/>
  <c r="AA615" i="8" s="1"/>
  <c r="AC615" i="8" s="1"/>
  <c r="V596" i="13"/>
  <c r="E596" i="15"/>
  <c r="E397" i="15"/>
  <c r="AB416" i="8"/>
  <c r="AA416" i="8" s="1"/>
  <c r="AC416" i="8" s="1"/>
  <c r="V397" i="13"/>
  <c r="E266" i="15"/>
  <c r="V266" i="13"/>
  <c r="AB285" i="8"/>
  <c r="AA285" i="8" s="1"/>
  <c r="AC285" i="8" s="1"/>
  <c r="E489" i="15"/>
  <c r="AB508" i="8"/>
  <c r="AA508" i="8" s="1"/>
  <c r="AC508" i="8" s="1"/>
  <c r="V489" i="13"/>
  <c r="V168" i="13"/>
  <c r="AB187" i="8"/>
  <c r="AA187" i="8" s="1"/>
  <c r="AC187" i="8" s="1"/>
  <c r="E168" i="15"/>
  <c r="E91" i="15"/>
  <c r="V91" i="13"/>
  <c r="AB110" i="8"/>
  <c r="AA110" i="8" s="1"/>
  <c r="AC110" i="8" s="1"/>
  <c r="V340" i="13"/>
  <c r="E340" i="15"/>
  <c r="AB359" i="8"/>
  <c r="AA359" i="8" s="1"/>
  <c r="AC359" i="8" s="1"/>
  <c r="E147" i="15"/>
  <c r="AB166" i="8"/>
  <c r="AA166" i="8" s="1"/>
  <c r="AC166" i="8" s="1"/>
  <c r="V147" i="13"/>
  <c r="E327" i="15"/>
  <c r="V327" i="13"/>
  <c r="AB346" i="8"/>
  <c r="AA346" i="8" s="1"/>
  <c r="AC346" i="8" s="1"/>
  <c r="E194" i="15"/>
  <c r="V194" i="13"/>
  <c r="AB213" i="8"/>
  <c r="AA213" i="8" s="1"/>
  <c r="AC213" i="8" s="1"/>
  <c r="E265" i="15"/>
  <c r="AB284" i="8"/>
  <c r="AA284" i="8" s="1"/>
  <c r="AC284" i="8" s="1"/>
  <c r="V265" i="13"/>
  <c r="AB396" i="8"/>
  <c r="AA396" i="8" s="1"/>
  <c r="AC396" i="8" s="1"/>
  <c r="E377" i="15"/>
  <c r="V377" i="13"/>
  <c r="E431" i="15"/>
  <c r="AB450" i="8"/>
  <c r="AA450" i="8" s="1"/>
  <c r="AC450" i="8" s="1"/>
  <c r="V431" i="13"/>
  <c r="AB146" i="8"/>
  <c r="AA146" i="8" s="1"/>
  <c r="AC146" i="8" s="1"/>
  <c r="V127" i="13"/>
  <c r="E127" i="15"/>
  <c r="E9" i="15"/>
  <c r="AB28" i="8"/>
  <c r="AA28" i="8" s="1"/>
  <c r="AC28" i="8" s="1"/>
  <c r="V9" i="13"/>
  <c r="AB511" i="8"/>
  <c r="AA511" i="8" s="1"/>
  <c r="AC511" i="8" s="1"/>
  <c r="E492" i="15"/>
  <c r="V492" i="13"/>
  <c r="E221" i="15"/>
  <c r="V221" i="13"/>
  <c r="AB240" i="8"/>
  <c r="AA240" i="8" s="1"/>
  <c r="AC240" i="8" s="1"/>
  <c r="E73" i="15"/>
  <c r="V73" i="13"/>
  <c r="AB92" i="8"/>
  <c r="AA92" i="8" s="1"/>
  <c r="AC92" i="8" s="1"/>
  <c r="E100" i="15"/>
  <c r="AB119" i="8"/>
  <c r="AA119" i="8" s="1"/>
  <c r="AC119" i="8" s="1"/>
  <c r="V100" i="13"/>
  <c r="V460" i="13"/>
  <c r="AB479" i="8"/>
  <c r="AA479" i="8" s="1"/>
  <c r="AC479" i="8" s="1"/>
  <c r="E460" i="15"/>
  <c r="V358" i="13"/>
  <c r="AB377" i="8"/>
  <c r="AA377" i="8" s="1"/>
  <c r="AC377" i="8" s="1"/>
  <c r="E358" i="15"/>
  <c r="E263" i="15"/>
  <c r="V263" i="13"/>
  <c r="AB282" i="8"/>
  <c r="AA282" i="8" s="1"/>
  <c r="AC282" i="8" s="1"/>
  <c r="E334" i="15"/>
  <c r="AB353" i="8"/>
  <c r="AA353" i="8" s="1"/>
  <c r="AC353" i="8" s="1"/>
  <c r="V334" i="13"/>
  <c r="E345" i="15"/>
  <c r="AB364" i="8"/>
  <c r="AA364" i="8" s="1"/>
  <c r="AC364" i="8" s="1"/>
  <c r="V345" i="13"/>
  <c r="E65" i="15"/>
  <c r="V65" i="13"/>
  <c r="AB84" i="8"/>
  <c r="AA84" i="8" s="1"/>
  <c r="AC84" i="8" s="1"/>
  <c r="E578" i="15"/>
  <c r="V578" i="13"/>
  <c r="AB597" i="8"/>
  <c r="AA597" i="8" s="1"/>
  <c r="AC597" i="8" s="1"/>
  <c r="E144" i="15"/>
  <c r="AB163" i="8"/>
  <c r="AA163" i="8" s="1"/>
  <c r="AC163" i="8" s="1"/>
  <c r="V144" i="13"/>
  <c r="E591" i="15"/>
  <c r="AB610" i="8"/>
  <c r="AA610" i="8" s="1"/>
  <c r="AC610" i="8" s="1"/>
  <c r="V591" i="13"/>
  <c r="E86" i="15"/>
  <c r="AB105" i="8"/>
  <c r="AA105" i="8" s="1"/>
  <c r="AC105" i="8" s="1"/>
  <c r="V86" i="13"/>
  <c r="E190" i="15"/>
  <c r="V190" i="13"/>
  <c r="AB209" i="8"/>
  <c r="AA209" i="8" s="1"/>
  <c r="AC209" i="8" s="1"/>
  <c r="E390" i="15"/>
  <c r="AB409" i="8"/>
  <c r="AA409" i="8" s="1"/>
  <c r="AC409" i="8" s="1"/>
  <c r="V390" i="13"/>
  <c r="E46" i="15"/>
  <c r="V46" i="13"/>
  <c r="AB65" i="8"/>
  <c r="AA65" i="8" s="1"/>
  <c r="AC65" i="8" s="1"/>
  <c r="E114" i="15"/>
  <c r="AB133" i="8"/>
  <c r="AA133" i="8" s="1"/>
  <c r="AC133" i="8" s="1"/>
  <c r="V114" i="13"/>
  <c r="E346" i="15"/>
  <c r="V346" i="13"/>
  <c r="AB365" i="8"/>
  <c r="AA365" i="8" s="1"/>
  <c r="AC365" i="8" s="1"/>
  <c r="E123" i="15"/>
  <c r="V123" i="13"/>
  <c r="AB142" i="8"/>
  <c r="AA142" i="8" s="1"/>
  <c r="AC142" i="8" s="1"/>
  <c r="E187" i="15"/>
  <c r="V187" i="13"/>
  <c r="AB206" i="8"/>
  <c r="AA206" i="8" s="1"/>
  <c r="AC206" i="8" s="1"/>
  <c r="E569" i="15"/>
  <c r="V569" i="13"/>
  <c r="AB588" i="8"/>
  <c r="AA588" i="8" s="1"/>
  <c r="AC588" i="8" s="1"/>
  <c r="V34" i="13"/>
  <c r="E34" i="15"/>
  <c r="AB53" i="8"/>
  <c r="AA53" i="8" s="1"/>
  <c r="AC53" i="8" s="1"/>
  <c r="E50" i="15"/>
  <c r="V50" i="13"/>
  <c r="AB69" i="8"/>
  <c r="AA69" i="8" s="1"/>
  <c r="AC69" i="8" s="1"/>
  <c r="E145" i="15"/>
  <c r="V145" i="13"/>
  <c r="AB164" i="8"/>
  <c r="AA164" i="8" s="1"/>
  <c r="AC164" i="8" s="1"/>
  <c r="E479" i="15"/>
  <c r="V479" i="13"/>
  <c r="AB498" i="8"/>
  <c r="AA498" i="8" s="1"/>
  <c r="AC498" i="8" s="1"/>
  <c r="E289" i="15"/>
  <c r="V289" i="13"/>
  <c r="AB308" i="8"/>
  <c r="AA308" i="8" s="1"/>
  <c r="AC308" i="8" s="1"/>
  <c r="E42" i="15"/>
  <c r="V42" i="13"/>
  <c r="AB61" i="8"/>
  <c r="AA61" i="8" s="1"/>
  <c r="AC61" i="8" s="1"/>
  <c r="E10" i="15"/>
  <c r="V10" i="13"/>
  <c r="AB29" i="8"/>
  <c r="AA29" i="8" s="1"/>
  <c r="AC29" i="8" s="1"/>
  <c r="V197" i="13"/>
  <c r="E197" i="15"/>
  <c r="AB216" i="8"/>
  <c r="AA216" i="8" s="1"/>
  <c r="AC216" i="8" s="1"/>
  <c r="E227" i="15"/>
  <c r="V227" i="13"/>
  <c r="AB246" i="8"/>
  <c r="AA246" i="8" s="1"/>
  <c r="AC246" i="8" s="1"/>
  <c r="E446" i="15"/>
  <c r="V446" i="13"/>
  <c r="AB465" i="8"/>
  <c r="AA465" i="8" s="1"/>
  <c r="AC465" i="8" s="1"/>
  <c r="AB295" i="8"/>
  <c r="AA295" i="8" s="1"/>
  <c r="AC295" i="8" s="1"/>
  <c r="V276" i="13"/>
  <c r="E276" i="15"/>
  <c r="E152" i="15"/>
  <c r="V152" i="13"/>
  <c r="AB171" i="8"/>
  <c r="AA171" i="8" s="1"/>
  <c r="AC171" i="8" s="1"/>
  <c r="E493" i="15"/>
  <c r="V493" i="13"/>
  <c r="AB512" i="8"/>
  <c r="AA512" i="8" s="1"/>
  <c r="AC512" i="8" s="1"/>
  <c r="E338" i="15"/>
  <c r="AB357" i="8"/>
  <c r="AA357" i="8" s="1"/>
  <c r="AC357" i="8" s="1"/>
  <c r="V338" i="13"/>
  <c r="E201" i="15"/>
  <c r="V201" i="13"/>
  <c r="AB220" i="8"/>
  <c r="AA220" i="8" s="1"/>
  <c r="AC220" i="8" s="1"/>
  <c r="E72" i="15"/>
  <c r="V72" i="13"/>
  <c r="AB91" i="8"/>
  <c r="AA91" i="8" s="1"/>
  <c r="AC91" i="8" s="1"/>
  <c r="E14" i="15"/>
  <c r="AB33" i="8"/>
  <c r="AA33" i="8" s="1"/>
  <c r="AC33" i="8" s="1"/>
  <c r="V14" i="13"/>
  <c r="V119" i="13"/>
  <c r="E119" i="15"/>
  <c r="AB138" i="8"/>
  <c r="AA138" i="8" s="1"/>
  <c r="AC138" i="8" s="1"/>
  <c r="E373" i="15"/>
  <c r="V373" i="13"/>
  <c r="AB392" i="8"/>
  <c r="AA392" i="8" s="1"/>
  <c r="AC392" i="8" s="1"/>
  <c r="AB402" i="8"/>
  <c r="AA402" i="8" s="1"/>
  <c r="AC402" i="8" s="1"/>
  <c r="E383" i="15"/>
  <c r="V383" i="13"/>
  <c r="E483" i="15"/>
  <c r="V483" i="13"/>
  <c r="AB502" i="8"/>
  <c r="AA502" i="8" s="1"/>
  <c r="AC502" i="8" s="1"/>
  <c r="E83" i="15"/>
  <c r="V83" i="13"/>
  <c r="AB102" i="8"/>
  <c r="AA102" i="8" s="1"/>
  <c r="AC102" i="8" s="1"/>
  <c r="V422" i="13"/>
  <c r="E422" i="15"/>
  <c r="AB441" i="8"/>
  <c r="AA441" i="8" s="1"/>
  <c r="AC441" i="8" s="1"/>
  <c r="E564" i="15"/>
  <c r="AB583" i="8"/>
  <c r="AA583" i="8" s="1"/>
  <c r="AC583" i="8" s="1"/>
  <c r="V564" i="13"/>
  <c r="AB560" i="8"/>
  <c r="AA560" i="8" s="1"/>
  <c r="AC560" i="8" s="1"/>
  <c r="V541" i="13"/>
  <c r="E541" i="15"/>
  <c r="E77" i="15"/>
  <c r="AB96" i="8"/>
  <c r="AA96" i="8" s="1"/>
  <c r="AC96" i="8" s="1"/>
  <c r="V77" i="13"/>
  <c r="E570" i="15"/>
  <c r="V570" i="13"/>
  <c r="AB589" i="8"/>
  <c r="AA589" i="8" s="1"/>
  <c r="AC589" i="8" s="1"/>
  <c r="V503" i="13"/>
  <c r="E503" i="15"/>
  <c r="AB522" i="8"/>
  <c r="AA522" i="8" s="1"/>
  <c r="AC522" i="8" s="1"/>
  <c r="E162" i="15"/>
  <c r="V162" i="13"/>
  <c r="AB181" i="8"/>
  <c r="AA181" i="8" s="1"/>
  <c r="AC181" i="8" s="1"/>
  <c r="E362" i="15"/>
  <c r="V362" i="13"/>
  <c r="AB381" i="8"/>
  <c r="AA381" i="8" s="1"/>
  <c r="AC381" i="8" s="1"/>
  <c r="E412" i="15"/>
  <c r="AB431" i="8"/>
  <c r="AA431" i="8" s="1"/>
  <c r="AC431" i="8" s="1"/>
  <c r="V412" i="13"/>
  <c r="E444" i="15"/>
  <c r="AB463" i="8"/>
  <c r="AA463" i="8" s="1"/>
  <c r="AC463" i="8" s="1"/>
  <c r="V444" i="13"/>
  <c r="E172" i="15"/>
  <c r="V172" i="13"/>
  <c r="AB191" i="8"/>
  <c r="AA191" i="8" s="1"/>
  <c r="AC191" i="8" s="1"/>
  <c r="E293" i="15"/>
  <c r="V293" i="13"/>
  <c r="AB312" i="8"/>
  <c r="AA312" i="8" s="1"/>
  <c r="AC312" i="8" s="1"/>
  <c r="E416" i="15"/>
  <c r="AB435" i="8"/>
  <c r="AA435" i="8" s="1"/>
  <c r="AC435" i="8" s="1"/>
  <c r="V416" i="13"/>
  <c r="E97" i="15"/>
  <c r="AB116" i="8"/>
  <c r="AA116" i="8" s="1"/>
  <c r="AC116" i="8" s="1"/>
  <c r="V97" i="13"/>
  <c r="E67" i="15"/>
  <c r="V67" i="13"/>
  <c r="AB86" i="8"/>
  <c r="AA86" i="8" s="1"/>
  <c r="AC86" i="8" s="1"/>
  <c r="E19" i="15"/>
  <c r="V19" i="13"/>
  <c r="AB38" i="8"/>
  <c r="AA38" i="8" s="1"/>
  <c r="AC38" i="8" s="1"/>
  <c r="E30" i="15"/>
  <c r="V30" i="13"/>
  <c r="AB49" i="8"/>
  <c r="AA49" i="8" s="1"/>
  <c r="AC49" i="8" s="1"/>
  <c r="E339" i="15"/>
  <c r="V339" i="13"/>
  <c r="AB358" i="8"/>
  <c r="AA358" i="8" s="1"/>
  <c r="AC358" i="8" s="1"/>
  <c r="AB477" i="8"/>
  <c r="AA477" i="8" s="1"/>
  <c r="AC477" i="8" s="1"/>
  <c r="E458" i="15"/>
  <c r="V458" i="13"/>
  <c r="AB342" i="8"/>
  <c r="AA342" i="8" s="1"/>
  <c r="AC342" i="8" s="1"/>
  <c r="V323" i="13"/>
  <c r="E323" i="15"/>
  <c r="AB76" i="8"/>
  <c r="AA76" i="8" s="1"/>
  <c r="AC76" i="8" s="1"/>
  <c r="E57" i="15"/>
  <c r="V57" i="13"/>
  <c r="V604" i="13"/>
  <c r="E604" i="15"/>
  <c r="AB623" i="8"/>
  <c r="AA623" i="8" s="1"/>
  <c r="AC623" i="8" s="1"/>
  <c r="AB279" i="8"/>
  <c r="AA279" i="8" s="1"/>
  <c r="AC279" i="8" s="1"/>
  <c r="E260" i="15"/>
  <c r="V260" i="13"/>
  <c r="E512" i="15"/>
  <c r="V512" i="13"/>
  <c r="AB531" i="8"/>
  <c r="AA531" i="8" s="1"/>
  <c r="AC531" i="8" s="1"/>
  <c r="E559" i="15"/>
  <c r="V559" i="13"/>
  <c r="AB578" i="8"/>
  <c r="AA578" i="8" s="1"/>
  <c r="AC578" i="8" s="1"/>
  <c r="E498" i="15"/>
  <c r="V498" i="13"/>
  <c r="AB517" i="8"/>
  <c r="AA517" i="8" s="1"/>
  <c r="AC517" i="8" s="1"/>
  <c r="E125" i="15"/>
  <c r="AB144" i="8"/>
  <c r="AA144" i="8" s="1"/>
  <c r="AC144" i="8" s="1"/>
  <c r="V125" i="13"/>
  <c r="E441" i="15"/>
  <c r="V441" i="13"/>
  <c r="AB460" i="8"/>
  <c r="AA460" i="8" s="1"/>
  <c r="AC460" i="8" s="1"/>
  <c r="E88" i="15"/>
  <c r="V88" i="13"/>
  <c r="AB107" i="8"/>
  <c r="AA107" i="8" s="1"/>
  <c r="AC107" i="8" s="1"/>
  <c r="E516" i="15"/>
  <c r="V516" i="13"/>
  <c r="AB535" i="8"/>
  <c r="AA535" i="8" s="1"/>
  <c r="AC535" i="8" s="1"/>
  <c r="V531" i="13"/>
  <c r="E531" i="15"/>
  <c r="AB550" i="8"/>
  <c r="AA550" i="8" s="1"/>
  <c r="AC550" i="8" s="1"/>
  <c r="E574" i="15"/>
  <c r="V574" i="13"/>
  <c r="AB593" i="8"/>
  <c r="AA593" i="8" s="1"/>
  <c r="AC593" i="8" s="1"/>
  <c r="E231" i="15"/>
  <c r="AB250" i="8"/>
  <c r="AA250" i="8" s="1"/>
  <c r="AC250" i="8" s="1"/>
  <c r="V231" i="13"/>
  <c r="E160" i="15"/>
  <c r="AB179" i="8"/>
  <c r="AA179" i="8" s="1"/>
  <c r="AC179" i="8" s="1"/>
  <c r="V160" i="13"/>
  <c r="E225" i="15"/>
  <c r="V225" i="13"/>
  <c r="AB244" i="8"/>
  <c r="AA244" i="8" s="1"/>
  <c r="AC244" i="8" s="1"/>
  <c r="E216" i="15"/>
  <c r="V216" i="13"/>
  <c r="AB235" i="8"/>
  <c r="AA235" i="8" s="1"/>
  <c r="AC235" i="8" s="1"/>
  <c r="E249" i="15"/>
  <c r="AB268" i="8"/>
  <c r="AA268" i="8" s="1"/>
  <c r="AC268" i="8" s="1"/>
  <c r="V249" i="13"/>
  <c r="E484" i="15"/>
  <c r="V484" i="13"/>
  <c r="AB503" i="8"/>
  <c r="AA503" i="8" s="1"/>
  <c r="AC503" i="8" s="1"/>
  <c r="E428" i="15"/>
  <c r="AB447" i="8"/>
  <c r="AA447" i="8" s="1"/>
  <c r="AC447" i="8" s="1"/>
  <c r="V428" i="13"/>
  <c r="E141" i="15"/>
  <c r="V141" i="13"/>
  <c r="AB160" i="8"/>
  <c r="AA160" i="8" s="1"/>
  <c r="AC160" i="8" s="1"/>
  <c r="E328" i="15"/>
  <c r="AB347" i="8"/>
  <c r="AA347" i="8" s="1"/>
  <c r="AC347" i="8" s="1"/>
  <c r="V328" i="13"/>
  <c r="E313" i="15"/>
  <c r="V313" i="13"/>
  <c r="AB332" i="8"/>
  <c r="AA332" i="8" s="1"/>
  <c r="AC332" i="8" s="1"/>
  <c r="E176" i="15"/>
  <c r="V176" i="13"/>
  <c r="AB195" i="8"/>
  <c r="AA195" i="8" s="1"/>
  <c r="AC195" i="8" s="1"/>
  <c r="V427" i="13"/>
  <c r="AB446" i="8"/>
  <c r="AA446" i="8" s="1"/>
  <c r="AC446" i="8" s="1"/>
  <c r="E427" i="15"/>
  <c r="E245" i="15"/>
  <c r="AB264" i="8"/>
  <c r="AA264" i="8" s="1"/>
  <c r="AC264" i="8" s="1"/>
  <c r="V245" i="13"/>
  <c r="E264" i="15"/>
  <c r="AB283" i="8"/>
  <c r="AA283" i="8" s="1"/>
  <c r="AC283" i="8" s="1"/>
  <c r="V264" i="13"/>
  <c r="E495" i="15"/>
  <c r="V495" i="13"/>
  <c r="AB514" i="8"/>
  <c r="AA514" i="8" s="1"/>
  <c r="AC514" i="8" s="1"/>
  <c r="E232" i="15"/>
  <c r="AB251" i="8"/>
  <c r="AA251" i="8" s="1"/>
  <c r="AC251" i="8" s="1"/>
  <c r="V232" i="13"/>
  <c r="E169" i="15"/>
  <c r="AB188" i="8"/>
  <c r="AA188" i="8" s="1"/>
  <c r="AC188" i="8" s="1"/>
  <c r="V169" i="13"/>
  <c r="AB580" i="8"/>
  <c r="AA580" i="8" s="1"/>
  <c r="AC580" i="8" s="1"/>
  <c r="E561" i="15"/>
  <c r="V561" i="13"/>
  <c r="E536" i="15"/>
  <c r="V536" i="13"/>
  <c r="AB555" i="8"/>
  <c r="AA555" i="8" s="1"/>
  <c r="AC555" i="8" s="1"/>
  <c r="E262" i="15"/>
  <c r="AB281" i="8"/>
  <c r="AA281" i="8" s="1"/>
  <c r="AC281" i="8" s="1"/>
  <c r="V262" i="13"/>
  <c r="E306" i="15"/>
  <c r="V306" i="13"/>
  <c r="AB325" i="8"/>
  <c r="AA325" i="8" s="1"/>
  <c r="AC325" i="8" s="1"/>
  <c r="E303" i="15"/>
  <c r="V303" i="13"/>
  <c r="AB322" i="8"/>
  <c r="AA322" i="8" s="1"/>
  <c r="AC322" i="8" s="1"/>
  <c r="E583" i="15"/>
  <c r="V583" i="13"/>
  <c r="AB602" i="8"/>
  <c r="AA602" i="8" s="1"/>
  <c r="AC602" i="8" s="1"/>
  <c r="E415" i="15"/>
  <c r="V415" i="13"/>
  <c r="AB434" i="8"/>
  <c r="AA434" i="8" s="1"/>
  <c r="AC434" i="8" s="1"/>
  <c r="E41" i="15"/>
  <c r="V41" i="13"/>
  <c r="AB60" i="8"/>
  <c r="AA60" i="8" s="1"/>
  <c r="AC60" i="8" s="1"/>
  <c r="E600" i="15"/>
  <c r="AB619" i="8"/>
  <c r="AA619" i="8" s="1"/>
  <c r="AC619" i="8" s="1"/>
  <c r="V600" i="13"/>
  <c r="E118" i="15"/>
  <c r="V118" i="13"/>
  <c r="AB137" i="8"/>
  <c r="AA137" i="8" s="1"/>
  <c r="AC137" i="8" s="1"/>
  <c r="AB287" i="8"/>
  <c r="AA287" i="8" s="1"/>
  <c r="AC287" i="8" s="1"/>
  <c r="V268" i="13"/>
  <c r="E268" i="15"/>
  <c r="E105" i="15"/>
  <c r="AB124" i="8"/>
  <c r="AA124" i="8" s="1"/>
  <c r="AC124" i="8" s="1"/>
  <c r="V105" i="13"/>
  <c r="V300" i="13"/>
  <c r="AB319" i="8"/>
  <c r="AA319" i="8" s="1"/>
  <c r="AC319" i="8" s="1"/>
  <c r="E300" i="15"/>
  <c r="E188" i="15"/>
  <c r="AB207" i="8"/>
  <c r="AA207" i="8" s="1"/>
  <c r="AC207" i="8" s="1"/>
  <c r="V188" i="13"/>
  <c r="E314" i="15"/>
  <c r="AB333" i="8"/>
  <c r="AA333" i="8" s="1"/>
  <c r="AC333" i="8" s="1"/>
  <c r="V314" i="13"/>
  <c r="AB151" i="8"/>
  <c r="AA151" i="8" s="1"/>
  <c r="AC151" i="8" s="1"/>
  <c r="E132" i="15"/>
  <c r="V132" i="13"/>
  <c r="E455" i="15"/>
  <c r="V455" i="13"/>
  <c r="AB474" i="8"/>
  <c r="AA474" i="8" s="1"/>
  <c r="AC474" i="8" s="1"/>
  <c r="E170" i="15"/>
  <c r="V170" i="13"/>
  <c r="AB189" i="8"/>
  <c r="AA189" i="8" s="1"/>
  <c r="AC189" i="8" s="1"/>
  <c r="E295" i="15"/>
  <c r="AB314" i="8"/>
  <c r="AA314" i="8" s="1"/>
  <c r="AC314" i="8" s="1"/>
  <c r="V295" i="13"/>
  <c r="E288" i="15"/>
  <c r="AB307" i="8"/>
  <c r="AA307" i="8" s="1"/>
  <c r="AC307" i="8" s="1"/>
  <c r="V288" i="13"/>
  <c r="E296" i="15"/>
  <c r="V296" i="13"/>
  <c r="AB315" i="8"/>
  <c r="AA315" i="8" s="1"/>
  <c r="AC315" i="8" s="1"/>
  <c r="E452" i="15"/>
  <c r="AB471" i="8"/>
  <c r="AA471" i="8" s="1"/>
  <c r="AC471" i="8" s="1"/>
  <c r="V452" i="13"/>
  <c r="E220" i="15"/>
  <c r="V220" i="13"/>
  <c r="AB239" i="8"/>
  <c r="AA239" i="8" s="1"/>
  <c r="AC239" i="8" s="1"/>
  <c r="E463" i="15"/>
  <c r="V463" i="13"/>
  <c r="AB482" i="8"/>
  <c r="AA482" i="8" s="1"/>
  <c r="AC482" i="8" s="1"/>
  <c r="AB300" i="8"/>
  <c r="AA300" i="8" s="1"/>
  <c r="AC300" i="8" s="1"/>
  <c r="E281" i="15"/>
  <c r="V281" i="13"/>
  <c r="AB62" i="8"/>
  <c r="AA62" i="8" s="1"/>
  <c r="AC62" i="8" s="1"/>
  <c r="V43" i="13"/>
  <c r="E43" i="15"/>
  <c r="E490" i="15"/>
  <c r="V490" i="13"/>
  <c r="AB509" i="8"/>
  <c r="AA509" i="8" s="1"/>
  <c r="AC509" i="8" s="1"/>
  <c r="E392" i="15"/>
  <c r="AB411" i="8"/>
  <c r="AA411" i="8" s="1"/>
  <c r="AC411" i="8" s="1"/>
  <c r="V392" i="13"/>
  <c r="E529" i="15"/>
  <c r="AB548" i="8"/>
  <c r="AA548" i="8" s="1"/>
  <c r="AC548" i="8" s="1"/>
  <c r="V529" i="13"/>
  <c r="V218" i="13"/>
  <c r="E218" i="15"/>
  <c r="AB237" i="8"/>
  <c r="AA237" i="8" s="1"/>
  <c r="AC237" i="8" s="1"/>
  <c r="E602" i="15"/>
  <c r="V602" i="13"/>
  <c r="AB621" i="8"/>
  <c r="AA621" i="8" s="1"/>
  <c r="AC621" i="8" s="1"/>
  <c r="E195" i="15"/>
  <c r="V195" i="13"/>
  <c r="AB214" i="8"/>
  <c r="AA214" i="8" s="1"/>
  <c r="AC214" i="8" s="1"/>
  <c r="AB95" i="8"/>
  <c r="AA95" i="8" s="1"/>
  <c r="AC95" i="8" s="1"/>
  <c r="E76" i="15"/>
  <c r="V76" i="13"/>
  <c r="E514" i="15"/>
  <c r="AB533" i="8"/>
  <c r="AA533" i="8" s="1"/>
  <c r="AC533" i="8" s="1"/>
  <c r="V514" i="13"/>
  <c r="E579" i="15"/>
  <c r="AB598" i="8"/>
  <c r="AA598" i="8" s="1"/>
  <c r="AC598" i="8" s="1"/>
  <c r="V579" i="13"/>
  <c r="AB114" i="8"/>
  <c r="AA114" i="8" s="1"/>
  <c r="AC114" i="8" s="1"/>
  <c r="V95" i="13"/>
  <c r="E95" i="15"/>
  <c r="E134" i="15"/>
  <c r="AB153" i="8"/>
  <c r="AA153" i="8" s="1"/>
  <c r="AC153" i="8" s="1"/>
  <c r="V134" i="13"/>
  <c r="E548" i="15"/>
  <c r="V548" i="13"/>
  <c r="AB567" i="8"/>
  <c r="AA567" i="8" s="1"/>
  <c r="AC567" i="8" s="1"/>
  <c r="E116" i="15"/>
  <c r="V116" i="13"/>
  <c r="AB135" i="8"/>
  <c r="AA135" i="8" s="1"/>
  <c r="AC135" i="8" s="1"/>
  <c r="V329" i="13"/>
  <c r="E329" i="15"/>
  <c r="AB348" i="8"/>
  <c r="AA348" i="8" s="1"/>
  <c r="AC348" i="8" s="1"/>
  <c r="AB380" i="8"/>
  <c r="AA380" i="8" s="1"/>
  <c r="AC380" i="8" s="1"/>
  <c r="E361" i="15"/>
  <c r="V361" i="13"/>
  <c r="E271" i="15"/>
  <c r="AB290" i="8"/>
  <c r="AA290" i="8" s="1"/>
  <c r="AC290" i="8" s="1"/>
  <c r="V271" i="13"/>
  <c r="E572" i="15"/>
  <c r="V572" i="13"/>
  <c r="AB591" i="8"/>
  <c r="AA591" i="8" s="1"/>
  <c r="AC591" i="8" s="1"/>
  <c r="E597" i="15"/>
  <c r="AB616" i="8"/>
  <c r="AA616" i="8" s="1"/>
  <c r="AC616" i="8" s="1"/>
  <c r="V597" i="13"/>
  <c r="E94" i="15"/>
  <c r="V94" i="13"/>
  <c r="AB113" i="8"/>
  <c r="AA113" i="8" s="1"/>
  <c r="AC113" i="8" s="1"/>
  <c r="V539" i="13"/>
  <c r="AB558" i="8"/>
  <c r="AA558" i="8" s="1"/>
  <c r="AC558" i="8" s="1"/>
  <c r="E539" i="15"/>
  <c r="AB399" i="8"/>
  <c r="AA399" i="8" s="1"/>
  <c r="AC399" i="8" s="1"/>
  <c r="E380" i="15"/>
  <c r="V380" i="13"/>
  <c r="V81" i="13"/>
  <c r="AB100" i="8"/>
  <c r="AA100" i="8" s="1"/>
  <c r="AC100" i="8" s="1"/>
  <c r="E81" i="15"/>
  <c r="E324" i="15"/>
  <c r="V324" i="13"/>
  <c r="AB343" i="8"/>
  <c r="AA343" i="8" s="1"/>
  <c r="AC343" i="8" s="1"/>
  <c r="E222" i="15"/>
  <c r="AB241" i="8"/>
  <c r="AA241" i="8" s="1"/>
  <c r="AC241" i="8" s="1"/>
  <c r="V222" i="13"/>
  <c r="E210" i="15"/>
  <c r="V210" i="13"/>
  <c r="AB229" i="8"/>
  <c r="AA229" i="8" s="1"/>
  <c r="AC229" i="8" s="1"/>
  <c r="E450" i="15"/>
  <c r="V450" i="13"/>
  <c r="AB469" i="8"/>
  <c r="AA469" i="8" s="1"/>
  <c r="AC469" i="8" s="1"/>
  <c r="AB131" i="8"/>
  <c r="AA131" i="8" s="1"/>
  <c r="AC131" i="8" s="1"/>
  <c r="V112" i="13"/>
  <c r="E112" i="15"/>
  <c r="E18" i="15"/>
  <c r="AB37" i="8"/>
  <c r="AA37" i="8" s="1"/>
  <c r="AC37" i="8" s="1"/>
  <c r="V18" i="13"/>
  <c r="E577" i="15"/>
  <c r="AB596" i="8"/>
  <c r="AA596" i="8" s="1"/>
  <c r="AC596" i="8" s="1"/>
  <c r="V577" i="13"/>
  <c r="E462" i="15"/>
  <c r="AB481" i="8"/>
  <c r="AA481" i="8" s="1"/>
  <c r="AC481" i="8" s="1"/>
  <c r="V462" i="13"/>
  <c r="E186" i="15"/>
  <c r="AB205" i="8"/>
  <c r="AA205" i="8" s="1"/>
  <c r="AC205" i="8" s="1"/>
  <c r="V186" i="13"/>
  <c r="E429" i="15"/>
  <c r="V429" i="13"/>
  <c r="AB448" i="8"/>
  <c r="AA448" i="8" s="1"/>
  <c r="AC448" i="8" s="1"/>
  <c r="E565" i="15"/>
  <c r="AB584" i="8"/>
  <c r="AA584" i="8" s="1"/>
  <c r="AC584" i="8" s="1"/>
  <c r="V565" i="13"/>
  <c r="AB468" i="8"/>
  <c r="AA468" i="8" s="1"/>
  <c r="AC468" i="8" s="1"/>
  <c r="E449" i="15"/>
  <c r="V449" i="13"/>
  <c r="E542" i="15"/>
  <c r="V542" i="13"/>
  <c r="AB561" i="8"/>
  <c r="AA561" i="8" s="1"/>
  <c r="AC561" i="8" s="1"/>
  <c r="V482" i="13"/>
  <c r="AB501" i="8"/>
  <c r="AA501" i="8" s="1"/>
  <c r="AC501" i="8" s="1"/>
  <c r="E482" i="15"/>
  <c r="V35" i="13"/>
  <c r="E35" i="15"/>
  <c r="AB54" i="8"/>
  <c r="AA54" i="8" s="1"/>
  <c r="AC54" i="8" s="1"/>
  <c r="V382" i="13"/>
  <c r="AB401" i="8"/>
  <c r="AA401" i="8" s="1"/>
  <c r="AC401" i="8" s="1"/>
  <c r="E382" i="15"/>
  <c r="V205" i="13"/>
  <c r="AB224" i="8"/>
  <c r="AA224" i="8" s="1"/>
  <c r="AC224" i="8" s="1"/>
  <c r="E205" i="15"/>
  <c r="E298" i="15"/>
  <c r="V298" i="13"/>
  <c r="AB317" i="8"/>
  <c r="AA317" i="8" s="1"/>
  <c r="AC317" i="8" s="1"/>
  <c r="E79" i="15"/>
  <c r="V79" i="13"/>
  <c r="AB98" i="8"/>
  <c r="AA98" i="8" s="1"/>
  <c r="AC98" i="8" s="1"/>
  <c r="AB372" i="8"/>
  <c r="AA372" i="8" s="1"/>
  <c r="AC372" i="8" s="1"/>
  <c r="E353" i="15"/>
  <c r="V353" i="13"/>
  <c r="E106" i="15"/>
  <c r="V106" i="13"/>
  <c r="AB125" i="8"/>
  <c r="AA125" i="8" s="1"/>
  <c r="AC125" i="8" s="1"/>
  <c r="V62" i="13"/>
  <c r="E62" i="15"/>
  <c r="AB81" i="8"/>
  <c r="AA81" i="8" s="1"/>
  <c r="AC81" i="8" s="1"/>
  <c r="E8" i="15"/>
  <c r="V8" i="13"/>
  <c r="AB27" i="8"/>
  <c r="AA27" i="8" s="1"/>
  <c r="AC27" i="8" s="1"/>
  <c r="E401" i="15"/>
  <c r="V401" i="13"/>
  <c r="AB420" i="8"/>
  <c r="AA420" i="8" s="1"/>
  <c r="AC420" i="8" s="1"/>
  <c r="E417" i="15"/>
  <c r="AB436" i="8"/>
  <c r="AA436" i="8" s="1"/>
  <c r="AC436" i="8" s="1"/>
  <c r="V417" i="13"/>
  <c r="E203" i="15"/>
  <c r="AB222" i="8"/>
  <c r="AA222" i="8" s="1"/>
  <c r="AC222" i="8" s="1"/>
  <c r="V203" i="13"/>
  <c r="V480" i="13"/>
  <c r="AB499" i="8"/>
  <c r="AA499" i="8" s="1"/>
  <c r="AC499" i="8" s="1"/>
  <c r="E480" i="15"/>
  <c r="E226" i="15"/>
  <c r="AB245" i="8"/>
  <c r="AA245" i="8" s="1"/>
  <c r="AC245" i="8" s="1"/>
  <c r="V226" i="13"/>
  <c r="E53" i="15"/>
  <c r="AB72" i="8"/>
  <c r="AA72" i="8" s="1"/>
  <c r="AC72" i="8" s="1"/>
  <c r="V53" i="13"/>
  <c r="E381" i="15"/>
  <c r="V381" i="13"/>
  <c r="AB400" i="8"/>
  <c r="AA400" i="8" s="1"/>
  <c r="AC400" i="8" s="1"/>
  <c r="AB495" i="8"/>
  <c r="AA495" i="8" s="1"/>
  <c r="AC495" i="8" s="1"/>
  <c r="E476" i="15"/>
  <c r="V476" i="13"/>
  <c r="E255" i="15"/>
  <c r="AB274" i="8"/>
  <c r="AA274" i="8" s="1"/>
  <c r="AC274" i="8" s="1"/>
  <c r="V255" i="13"/>
  <c r="E272" i="15"/>
  <c r="V272" i="13"/>
  <c r="AB291" i="8"/>
  <c r="AA291" i="8" s="1"/>
  <c r="AC291" i="8" s="1"/>
  <c r="E554" i="15"/>
  <c r="AB573" i="8"/>
  <c r="AA573" i="8" s="1"/>
  <c r="AC573" i="8" s="1"/>
  <c r="V554" i="13"/>
  <c r="E367" i="15"/>
  <c r="AB386" i="8"/>
  <c r="AA386" i="8" s="1"/>
  <c r="AC386" i="8" s="1"/>
  <c r="V367" i="13"/>
  <c r="E399" i="15"/>
  <c r="AB418" i="8"/>
  <c r="AA418" i="8" s="1"/>
  <c r="AC418" i="8" s="1"/>
  <c r="V399" i="13"/>
  <c r="E409" i="15"/>
  <c r="AB428" i="8"/>
  <c r="AA428" i="8" s="1"/>
  <c r="AC428" i="8" s="1"/>
  <c r="V409" i="13"/>
  <c r="E183" i="15"/>
  <c r="AB202" i="8"/>
  <c r="AA202" i="8" s="1"/>
  <c r="AC202" i="8" s="1"/>
  <c r="V183" i="13"/>
  <c r="AB129" i="8"/>
  <c r="AA129" i="8" s="1"/>
  <c r="AC129" i="8" s="1"/>
  <c r="V110" i="13"/>
  <c r="E110" i="15"/>
  <c r="E256" i="15"/>
  <c r="V256" i="13"/>
  <c r="AB275" i="8"/>
  <c r="AA275" i="8" s="1"/>
  <c r="AC275" i="8" s="1"/>
  <c r="AB410" i="8"/>
  <c r="AA410" i="8" s="1"/>
  <c r="AC410" i="8" s="1"/>
  <c r="E391" i="15"/>
  <c r="V391" i="13"/>
  <c r="E200" i="15"/>
  <c r="AB219" i="8"/>
  <c r="AA219" i="8" s="1"/>
  <c r="AC219" i="8" s="1"/>
  <c r="V200" i="13"/>
  <c r="AB427" i="8"/>
  <c r="AA427" i="8" s="1"/>
  <c r="AC427" i="8" s="1"/>
  <c r="V408" i="13"/>
  <c r="E408" i="15"/>
  <c r="AB194" i="8"/>
  <c r="AA194" i="8" s="1"/>
  <c r="AC194" i="8" s="1"/>
  <c r="V175" i="13"/>
  <c r="E175" i="15"/>
  <c r="AB122" i="8"/>
  <c r="AA122" i="8" s="1"/>
  <c r="AC122" i="8" s="1"/>
  <c r="V103" i="13"/>
  <c r="E103" i="15"/>
  <c r="E47" i="15"/>
  <c r="AB66" i="8"/>
  <c r="AA66" i="8" s="1"/>
  <c r="AC66" i="8" s="1"/>
  <c r="V47" i="13"/>
  <c r="E558" i="15"/>
  <c r="AB577" i="8"/>
  <c r="AA577" i="8" s="1"/>
  <c r="AC577" i="8" s="1"/>
  <c r="V558" i="13"/>
  <c r="E71" i="15"/>
  <c r="AB90" i="8"/>
  <c r="AA90" i="8" s="1"/>
  <c r="AC90" i="8" s="1"/>
  <c r="V71" i="13"/>
  <c r="E283" i="15"/>
  <c r="V283" i="13"/>
  <c r="AB302" i="8"/>
  <c r="AA302" i="8" s="1"/>
  <c r="AC302" i="8" s="1"/>
  <c r="V115" i="13"/>
  <c r="AB134" i="8"/>
  <c r="AA134" i="8" s="1"/>
  <c r="AC134" i="8" s="1"/>
  <c r="E115" i="15"/>
  <c r="E89" i="15"/>
  <c r="AB108" i="8"/>
  <c r="AA108" i="8" s="1"/>
  <c r="AC108" i="8" s="1"/>
  <c r="V89" i="13"/>
  <c r="E592" i="15"/>
  <c r="V592" i="13"/>
  <c r="AB611" i="8"/>
  <c r="AA611" i="8" s="1"/>
  <c r="AC611" i="8" s="1"/>
  <c r="E436" i="15"/>
  <c r="AB455" i="8"/>
  <c r="AA455" i="8" s="1"/>
  <c r="AC455" i="8" s="1"/>
  <c r="V436" i="13"/>
  <c r="AB433" i="8"/>
  <c r="AA433" i="8" s="1"/>
  <c r="AC433" i="8" s="1"/>
  <c r="E414" i="15"/>
  <c r="V414" i="13"/>
  <c r="V193" i="13"/>
  <c r="AB212" i="8"/>
  <c r="AA212" i="8" s="1"/>
  <c r="AC212" i="8" s="1"/>
  <c r="E193" i="15"/>
  <c r="E337" i="15"/>
  <c r="AB356" i="8"/>
  <c r="AA356" i="8" s="1"/>
  <c r="AC356" i="8" s="1"/>
  <c r="V337" i="13"/>
  <c r="E575" i="15"/>
  <c r="AB594" i="8"/>
  <c r="AA594" i="8" s="1"/>
  <c r="AC594" i="8" s="1"/>
  <c r="V575" i="13"/>
  <c r="E250" i="15"/>
  <c r="AB269" i="8"/>
  <c r="AA269" i="8" s="1"/>
  <c r="AC269" i="8" s="1"/>
  <c r="V250" i="13"/>
  <c r="V506" i="13"/>
  <c r="AB525" i="8"/>
  <c r="AA525" i="8" s="1"/>
  <c r="AC525" i="8" s="1"/>
  <c r="E506" i="15"/>
  <c r="AB93" i="8"/>
  <c r="AA93" i="8" s="1"/>
  <c r="AC93" i="8" s="1"/>
  <c r="E74" i="15"/>
  <c r="V74" i="13"/>
  <c r="E336" i="15"/>
  <c r="V336" i="13"/>
  <c r="AB355" i="8"/>
  <c r="AA355" i="8" s="1"/>
  <c r="AC355" i="8" s="1"/>
  <c r="E36" i="15"/>
  <c r="V36" i="13"/>
  <c r="AB55" i="8"/>
  <c r="AA55" i="8" s="1"/>
  <c r="AC55" i="8" s="1"/>
  <c r="E25" i="15"/>
  <c r="V25" i="13"/>
  <c r="AB44" i="8"/>
  <c r="AA44" i="8" s="1"/>
  <c r="AC44" i="8" s="1"/>
  <c r="E75" i="15"/>
  <c r="V75" i="13"/>
  <c r="AB94" i="8"/>
  <c r="AA94" i="8" s="1"/>
  <c r="AC94" i="8" s="1"/>
  <c r="E396" i="15"/>
  <c r="V396" i="13"/>
  <c r="AB415" i="8"/>
  <c r="AA415" i="8" s="1"/>
  <c r="AC415" i="8" s="1"/>
  <c r="E472" i="15"/>
  <c r="V472" i="13"/>
  <c r="AB491" i="8"/>
  <c r="AA491" i="8" s="1"/>
  <c r="AC491" i="8" s="1"/>
  <c r="E11" i="15"/>
  <c r="V11" i="13"/>
  <c r="AB30" i="8"/>
  <c r="AA30" i="8" s="1"/>
  <c r="AC30" i="8" s="1"/>
  <c r="E102" i="15"/>
  <c r="AB121" i="8"/>
  <c r="AA121" i="8" s="1"/>
  <c r="AC121" i="8" s="1"/>
  <c r="V102" i="13"/>
  <c r="E51" i="15"/>
  <c r="V51" i="13"/>
  <c r="AB70" i="8"/>
  <c r="AA70" i="8" s="1"/>
  <c r="AC70" i="8" s="1"/>
  <c r="AB462" i="8"/>
  <c r="AA462" i="8" s="1"/>
  <c r="AC462" i="8" s="1"/>
  <c r="E443" i="15"/>
  <c r="V443" i="13"/>
  <c r="E56" i="15"/>
  <c r="V56" i="13"/>
  <c r="AB75" i="8"/>
  <c r="AA75" i="8" s="1"/>
  <c r="AC75" i="8" s="1"/>
  <c r="E349" i="15"/>
  <c r="V349" i="13"/>
  <c r="AB368" i="8"/>
  <c r="AA368" i="8" s="1"/>
  <c r="AC368" i="8" s="1"/>
  <c r="E376" i="15"/>
  <c r="V376" i="13"/>
  <c r="AB395" i="8"/>
  <c r="AA395" i="8" s="1"/>
  <c r="AC395" i="8" s="1"/>
  <c r="E363" i="15"/>
  <c r="AB382" i="8"/>
  <c r="AA382" i="8" s="1"/>
  <c r="AC382" i="8" s="1"/>
  <c r="V363" i="13"/>
  <c r="E143" i="15"/>
  <c r="V143" i="13"/>
  <c r="AB162" i="8"/>
  <c r="AA162" i="8" s="1"/>
  <c r="AC162" i="8" s="1"/>
  <c r="AB489" i="8"/>
  <c r="AA489" i="8" s="1"/>
  <c r="AC489" i="8" s="1"/>
  <c r="E470" i="15"/>
  <c r="V470" i="13"/>
  <c r="E244" i="15"/>
  <c r="V244" i="13"/>
  <c r="AB263" i="8"/>
  <c r="AA263" i="8" s="1"/>
  <c r="AC263" i="8" s="1"/>
  <c r="E257" i="15"/>
  <c r="V257" i="13"/>
  <c r="AB276" i="8"/>
  <c r="AA276" i="8" s="1"/>
  <c r="AC276" i="8" s="1"/>
  <c r="E280" i="15"/>
  <c r="AB299" i="8"/>
  <c r="AA299" i="8" s="1"/>
  <c r="AC299" i="8" s="1"/>
  <c r="V280" i="13"/>
  <c r="E21" i="15"/>
  <c r="AB40" i="8"/>
  <c r="AA40" i="8" s="1"/>
  <c r="AC40" i="8" s="1"/>
  <c r="V21" i="13"/>
  <c r="E164" i="15"/>
  <c r="AB183" i="8"/>
  <c r="AA183" i="8" s="1"/>
  <c r="AC183" i="8" s="1"/>
  <c r="V164" i="13"/>
  <c r="E44" i="15"/>
  <c r="AB63" i="8"/>
  <c r="AA63" i="8" s="1"/>
  <c r="AC63" i="8" s="1"/>
  <c r="V44" i="13"/>
  <c r="E448" i="15"/>
  <c r="V448" i="13"/>
  <c r="AB467" i="8"/>
  <c r="AA467" i="8" s="1"/>
  <c r="AC467" i="8" s="1"/>
  <c r="E206" i="15"/>
  <c r="V206" i="13"/>
  <c r="AB225" i="8"/>
  <c r="AA225" i="8" s="1"/>
  <c r="AC225" i="8" s="1"/>
  <c r="E500" i="15"/>
  <c r="V500" i="13"/>
  <c r="AB519" i="8"/>
  <c r="AA519" i="8" s="1"/>
  <c r="AC519" i="8" s="1"/>
  <c r="V385" i="13"/>
  <c r="E385" i="15"/>
  <c r="AB404" i="8"/>
  <c r="AA404" i="8" s="1"/>
  <c r="AC404" i="8" s="1"/>
  <c r="E507" i="15"/>
  <c r="V507" i="13"/>
  <c r="AB526" i="8"/>
  <c r="AA526" i="8" s="1"/>
  <c r="AC526" i="8" s="1"/>
  <c r="E107" i="15"/>
  <c r="AB126" i="8"/>
  <c r="AA126" i="8" s="1"/>
  <c r="AC126" i="8" s="1"/>
  <c r="V107" i="13"/>
  <c r="E402" i="15"/>
  <c r="V402" i="13"/>
  <c r="AB421" i="8"/>
  <c r="AA421" i="8" s="1"/>
  <c r="AC421" i="8" s="1"/>
  <c r="V251" i="13"/>
  <c r="E251" i="15"/>
  <c r="AB270" i="8"/>
  <c r="AA270" i="8" s="1"/>
  <c r="AC270" i="8" s="1"/>
  <c r="E505" i="15"/>
  <c r="V505" i="13"/>
  <c r="AB524" i="8"/>
  <c r="AA524" i="8" s="1"/>
  <c r="AC524" i="8" s="1"/>
  <c r="AB586" i="8"/>
  <c r="AA586" i="8" s="1"/>
  <c r="AC586" i="8" s="1"/>
  <c r="E567" i="15"/>
  <c r="V567" i="13"/>
  <c r="E16" i="15"/>
  <c r="V16" i="13"/>
  <c r="AB35" i="8"/>
  <c r="AA35" i="8" s="1"/>
  <c r="AC35" i="8" s="1"/>
  <c r="E580" i="15"/>
  <c r="AB599" i="8"/>
  <c r="AA599" i="8" s="1"/>
  <c r="AC599" i="8" s="1"/>
  <c r="V580" i="13"/>
  <c r="E20" i="15"/>
  <c r="AB39" i="8"/>
  <c r="AA39" i="8" s="1"/>
  <c r="AC39" i="8" s="1"/>
  <c r="V20" i="13"/>
  <c r="E270" i="15"/>
  <c r="AB289" i="8"/>
  <c r="AA289" i="8" s="1"/>
  <c r="AC289" i="8" s="1"/>
  <c r="V270" i="13"/>
  <c r="E171" i="15"/>
  <c r="AB190" i="8"/>
  <c r="AA190" i="8" s="1"/>
  <c r="AC190" i="8" s="1"/>
  <c r="V171" i="13"/>
  <c r="E537" i="15"/>
  <c r="AB556" i="8"/>
  <c r="AA556" i="8" s="1"/>
  <c r="AC556" i="8" s="1"/>
  <c r="V537" i="13"/>
  <c r="E253" i="15"/>
  <c r="V253" i="13"/>
  <c r="AB272" i="8"/>
  <c r="AA272" i="8" s="1"/>
  <c r="AC272" i="8" s="1"/>
  <c r="E269" i="15"/>
  <c r="V269" i="13"/>
  <c r="AB288" i="8"/>
  <c r="AA288" i="8" s="1"/>
  <c r="AC288" i="8" s="1"/>
  <c r="AB111" i="8"/>
  <c r="AA111" i="8" s="1"/>
  <c r="AC111" i="8" s="1"/>
  <c r="V92" i="13"/>
  <c r="E92" i="15"/>
  <c r="E563" i="15"/>
  <c r="V563" i="13"/>
  <c r="AB582" i="8"/>
  <c r="AA582" i="8" s="1"/>
  <c r="AC582" i="8" s="1"/>
  <c r="E212" i="15"/>
  <c r="V212" i="13"/>
  <c r="AB231" i="8"/>
  <c r="AA231" i="8" s="1"/>
  <c r="AC231" i="8" s="1"/>
  <c r="E588" i="15"/>
  <c r="AB607" i="8"/>
  <c r="AA607" i="8" s="1"/>
  <c r="AC607" i="8" s="1"/>
  <c r="V588" i="13"/>
  <c r="E204" i="15"/>
  <c r="AB223" i="8"/>
  <c r="AA223" i="8" s="1"/>
  <c r="AC223" i="8" s="1"/>
  <c r="V204" i="13"/>
  <c r="E311" i="15"/>
  <c r="AB330" i="8"/>
  <c r="AA330" i="8" s="1"/>
  <c r="AC330" i="8" s="1"/>
  <c r="V311" i="13"/>
  <c r="AB459" i="8"/>
  <c r="AA459" i="8" s="1"/>
  <c r="AC459" i="8" s="1"/>
  <c r="V440" i="13"/>
  <c r="E440" i="15"/>
  <c r="E109" i="15"/>
  <c r="AB128" i="8"/>
  <c r="AA128" i="8" s="1"/>
  <c r="AC128" i="8" s="1"/>
  <c r="V109" i="13"/>
  <c r="E451" i="15"/>
  <c r="V451" i="13"/>
  <c r="AB470" i="8"/>
  <c r="AA470" i="8" s="1"/>
  <c r="AC470" i="8" s="1"/>
  <c r="E254" i="15"/>
  <c r="V254" i="13"/>
  <c r="AB273" i="8"/>
  <c r="AA273" i="8" s="1"/>
  <c r="AC273" i="8" s="1"/>
  <c r="E184" i="15"/>
  <c r="AB203" i="8"/>
  <c r="AA203" i="8" s="1"/>
  <c r="AC203" i="8" s="1"/>
  <c r="V184" i="13"/>
  <c r="E178" i="15"/>
  <c r="AB197" i="8"/>
  <c r="AA197" i="8" s="1"/>
  <c r="AC197" i="8" s="1"/>
  <c r="V178" i="13"/>
  <c r="V138" i="13"/>
  <c r="AB157" i="8"/>
  <c r="AA157" i="8" s="1"/>
  <c r="AC157" i="8" s="1"/>
  <c r="E138" i="15"/>
  <c r="E584" i="15"/>
  <c r="AB603" i="8"/>
  <c r="AA603" i="8" s="1"/>
  <c r="AC603" i="8" s="1"/>
  <c r="V584" i="13"/>
  <c r="E54" i="15"/>
  <c r="V54" i="13"/>
  <c r="AB73" i="8"/>
  <c r="AA73" i="8" s="1"/>
  <c r="AC73" i="8" s="1"/>
  <c r="E473" i="15"/>
  <c r="V473" i="13"/>
  <c r="AB492" i="8"/>
  <c r="AA492" i="8" s="1"/>
  <c r="AC492" i="8" s="1"/>
  <c r="E173" i="15"/>
  <c r="V173" i="13"/>
  <c r="AB192" i="8"/>
  <c r="AA192" i="8" s="1"/>
  <c r="AC192" i="8" s="1"/>
  <c r="E576" i="15"/>
  <c r="AB595" i="8"/>
  <c r="AA595" i="8" s="1"/>
  <c r="AC595" i="8" s="1"/>
  <c r="V576" i="13"/>
  <c r="E342" i="15"/>
  <c r="AB361" i="8"/>
  <c r="AA361" i="8" s="1"/>
  <c r="AC361" i="8" s="1"/>
  <c r="V342" i="13"/>
  <c r="E532" i="15"/>
  <c r="V532" i="13"/>
  <c r="AB551" i="8"/>
  <c r="AA551" i="8" s="1"/>
  <c r="AC551" i="8" s="1"/>
  <c r="V158" i="13"/>
  <c r="AB177" i="8"/>
  <c r="AA177" i="8" s="1"/>
  <c r="AC177" i="8" s="1"/>
  <c r="E158" i="15"/>
  <c r="E468" i="15"/>
  <c r="V468" i="13"/>
  <c r="AB487" i="8"/>
  <c r="AA487" i="8" s="1"/>
  <c r="AC487" i="8" s="1"/>
  <c r="E517" i="15"/>
  <c r="V517" i="13"/>
  <c r="AB536" i="8"/>
  <c r="AA536" i="8" s="1"/>
  <c r="AC536" i="8" s="1"/>
  <c r="E332" i="15"/>
  <c r="AB351" i="8"/>
  <c r="AA351" i="8" s="1"/>
  <c r="AC351" i="8" s="1"/>
  <c r="V332" i="13"/>
  <c r="E301" i="15"/>
  <c r="AB320" i="8"/>
  <c r="AA320" i="8" s="1"/>
  <c r="AC320" i="8" s="1"/>
  <c r="V301" i="13"/>
  <c r="V586" i="13"/>
  <c r="E586" i="15"/>
  <c r="AB605" i="8"/>
  <c r="AA605" i="8" s="1"/>
  <c r="AC605" i="8" s="1"/>
  <c r="E606" i="15"/>
  <c r="AB625" i="8"/>
  <c r="AA625" i="8" s="1"/>
  <c r="AC625" i="8" s="1"/>
  <c r="V606" i="13"/>
  <c r="E166" i="15"/>
  <c r="V166" i="13"/>
  <c r="AB185" i="8"/>
  <c r="AA185" i="8" s="1"/>
  <c r="AC185" i="8" s="1"/>
  <c r="E466" i="15"/>
  <c r="AB485" i="8"/>
  <c r="AA485" i="8" s="1"/>
  <c r="AC485" i="8" s="1"/>
  <c r="V466" i="13"/>
  <c r="AB34" i="8"/>
  <c r="AA34" i="8" s="1"/>
  <c r="AC34" i="8" s="1"/>
  <c r="E15" i="15"/>
  <c r="V15" i="13"/>
  <c r="E48" i="15"/>
  <c r="AB67" i="8"/>
  <c r="AA67" i="8" s="1"/>
  <c r="AC67" i="8" s="1"/>
  <c r="V48" i="13"/>
  <c r="E351" i="15"/>
  <c r="V351" i="13"/>
  <c r="AB370" i="8"/>
  <c r="AA370" i="8" s="1"/>
  <c r="AC370" i="8" s="1"/>
  <c r="E496" i="15"/>
  <c r="AB515" i="8"/>
  <c r="AA515" i="8" s="1"/>
  <c r="AC515" i="8" s="1"/>
  <c r="V496" i="13"/>
  <c r="E560" i="15"/>
  <c r="V560" i="13"/>
  <c r="AB579" i="8"/>
  <c r="AA579" i="8" s="1"/>
  <c r="AC579" i="8" s="1"/>
  <c r="E378" i="15"/>
  <c r="AB397" i="8"/>
  <c r="AA397" i="8" s="1"/>
  <c r="AC397" i="8" s="1"/>
  <c r="V378" i="13"/>
  <c r="E267" i="15"/>
  <c r="V267" i="13"/>
  <c r="AB286" i="8"/>
  <c r="AA286" i="8" s="1"/>
  <c r="AC286" i="8" s="1"/>
  <c r="E291" i="15"/>
  <c r="V291" i="13"/>
  <c r="AB310" i="8"/>
  <c r="AA310" i="8" s="1"/>
  <c r="AC310" i="8" s="1"/>
  <c r="E387" i="15"/>
  <c r="AB406" i="8"/>
  <c r="AA406" i="8" s="1"/>
  <c r="AC406" i="8" s="1"/>
  <c r="V387" i="13"/>
  <c r="E237" i="15"/>
  <c r="AB256" i="8"/>
  <c r="AA256" i="8" s="1"/>
  <c r="AC256" i="8" s="1"/>
  <c r="V237" i="13"/>
  <c r="AB614" i="8"/>
  <c r="AA614" i="8" s="1"/>
  <c r="AC614" i="8" s="1"/>
  <c r="E595" i="15"/>
  <c r="V595" i="13"/>
  <c r="V335" i="13"/>
  <c r="E335" i="15"/>
  <c r="AB354" i="8"/>
  <c r="AA354" i="8" s="1"/>
  <c r="AC354" i="8" s="1"/>
  <c r="E66" i="15"/>
  <c r="V66" i="13"/>
  <c r="AB85" i="8"/>
  <c r="AA85" i="8" s="1"/>
  <c r="AC85" i="8" s="1"/>
  <c r="E551" i="15"/>
  <c r="V551" i="13"/>
  <c r="AB570" i="8"/>
  <c r="AA570" i="8" s="1"/>
  <c r="AC570" i="8" s="1"/>
  <c r="E547" i="15"/>
  <c r="AB566" i="8"/>
  <c r="AA566" i="8" s="1"/>
  <c r="AC566" i="8" s="1"/>
  <c r="V547" i="13"/>
  <c r="E148" i="15"/>
  <c r="AB167" i="8"/>
  <c r="AA167" i="8" s="1"/>
  <c r="AC167" i="8" s="1"/>
  <c r="V148" i="13"/>
  <c r="E501" i="15"/>
  <c r="V501" i="13"/>
  <c r="AB520" i="8"/>
  <c r="AA520" i="8" s="1"/>
  <c r="AC520" i="8" s="1"/>
  <c r="E240" i="15"/>
  <c r="V240" i="13"/>
  <c r="AB259" i="8"/>
  <c r="AA259" i="8" s="1"/>
  <c r="AC259" i="8" s="1"/>
  <c r="E80" i="15"/>
  <c r="V80" i="13"/>
  <c r="AB99" i="8"/>
  <c r="AA99" i="8" s="1"/>
  <c r="AC99" i="8" s="1"/>
  <c r="E32" i="15"/>
  <c r="AB51" i="8"/>
  <c r="AA51" i="8" s="1"/>
  <c r="AC51" i="8" s="1"/>
  <c r="V32" i="13"/>
  <c r="E333" i="15"/>
  <c r="V333" i="13"/>
  <c r="AB352" i="8"/>
  <c r="AA352" i="8" s="1"/>
  <c r="AC352" i="8" s="1"/>
  <c r="E432" i="15"/>
  <c r="AB451" i="8"/>
  <c r="AA451" i="8" s="1"/>
  <c r="AC451" i="8" s="1"/>
  <c r="V432" i="13"/>
  <c r="E393" i="15"/>
  <c r="AB412" i="8"/>
  <c r="AA412" i="8" s="1"/>
  <c r="AC412" i="8" s="1"/>
  <c r="V393" i="13"/>
  <c r="E247" i="15"/>
  <c r="V247" i="13"/>
  <c r="AB266" i="8"/>
  <c r="AA266" i="8" s="1"/>
  <c r="AC266" i="8" s="1"/>
  <c r="E438" i="15"/>
  <c r="AB457" i="8"/>
  <c r="AA457" i="8" s="1"/>
  <c r="AC457" i="8" s="1"/>
  <c r="V438" i="13"/>
  <c r="E273" i="15"/>
  <c r="V273" i="13"/>
  <c r="AB292" i="8"/>
  <c r="AA292" i="8" s="1"/>
  <c r="AC292" i="8" s="1"/>
  <c r="E55" i="15"/>
  <c r="V55" i="13"/>
  <c r="AB74" i="8"/>
  <c r="AA74" i="8" s="1"/>
  <c r="AC74" i="8" s="1"/>
  <c r="E229" i="15"/>
  <c r="AB248" i="8"/>
  <c r="AA248" i="8" s="1"/>
  <c r="AC248" i="8" s="1"/>
  <c r="V229" i="13"/>
  <c r="E330" i="15"/>
  <c r="AB349" i="8"/>
  <c r="AA349" i="8" s="1"/>
  <c r="AC349" i="8" s="1"/>
  <c r="V330" i="13"/>
  <c r="E389" i="15"/>
  <c r="AB408" i="8"/>
  <c r="AA408" i="8" s="1"/>
  <c r="AC408" i="8" s="1"/>
  <c r="V389" i="13"/>
  <c r="E161" i="15"/>
  <c r="V161" i="13"/>
  <c r="AB180" i="8"/>
  <c r="AA180" i="8" s="1"/>
  <c r="AC180" i="8" s="1"/>
  <c r="AB423" i="8"/>
  <c r="AA423" i="8" s="1"/>
  <c r="AC423" i="8" s="1"/>
  <c r="E404" i="15"/>
  <c r="V404" i="13"/>
  <c r="E571" i="15"/>
  <c r="AB590" i="8"/>
  <c r="AA590" i="8" s="1"/>
  <c r="AC590" i="8" s="1"/>
  <c r="V571" i="13"/>
  <c r="V239" i="13"/>
  <c r="E239" i="15"/>
  <c r="AB258" i="8"/>
  <c r="AA258" i="8" s="1"/>
  <c r="AC258" i="8" s="1"/>
  <c r="E12" i="15"/>
  <c r="AB31" i="8"/>
  <c r="AA31" i="8" s="1"/>
  <c r="AC31" i="8" s="1"/>
  <c r="V12" i="13"/>
  <c r="E113" i="15"/>
  <c r="V113" i="13"/>
  <c r="AB132" i="8"/>
  <c r="AA132" i="8" s="1"/>
  <c r="AC132" i="8" s="1"/>
  <c r="E487" i="15"/>
  <c r="V487" i="13"/>
  <c r="AB506" i="8"/>
  <c r="AA506" i="8" s="1"/>
  <c r="AC506" i="8" s="1"/>
  <c r="E354" i="15"/>
  <c r="AB373" i="8"/>
  <c r="AA373" i="8" s="1"/>
  <c r="AC373" i="8" s="1"/>
  <c r="V354" i="13"/>
  <c r="V424" i="13"/>
  <c r="E424" i="15"/>
  <c r="AB443" i="8"/>
  <c r="AA443" i="8" s="1"/>
  <c r="AC443" i="8" s="1"/>
  <c r="E96" i="15"/>
  <c r="AB115" i="8"/>
  <c r="AA115" i="8" s="1"/>
  <c r="AC115" i="8" s="1"/>
  <c r="V96" i="13"/>
  <c r="AB311" i="8"/>
  <c r="AA311" i="8" s="1"/>
  <c r="AC311" i="8" s="1"/>
  <c r="V292" i="13"/>
  <c r="E292" i="15"/>
  <c r="E228" i="15"/>
  <c r="AB247" i="8"/>
  <c r="AA247" i="8" s="1"/>
  <c r="AC247" i="8" s="1"/>
  <c r="V228" i="13"/>
  <c r="E64" i="15"/>
  <c r="AB83" i="8"/>
  <c r="AA83" i="8" s="1"/>
  <c r="AC83" i="8" s="1"/>
  <c r="V64" i="13"/>
  <c r="E534" i="15"/>
  <c r="V534" i="13"/>
  <c r="AB553" i="8"/>
  <c r="AA553" i="8" s="1"/>
  <c r="AC553" i="8" s="1"/>
  <c r="E208" i="15"/>
  <c r="V208" i="13"/>
  <c r="AB227" i="8"/>
  <c r="AA227" i="8" s="1"/>
  <c r="AC227" i="8" s="1"/>
  <c r="F9" i="9"/>
  <c r="F10" i="9"/>
  <c r="E13" i="2" s="1"/>
  <c r="F11" i="9"/>
  <c r="K8" i="17"/>
  <c r="E8" i="17"/>
  <c r="H8" i="17"/>
  <c r="D15" i="2"/>
  <c r="E46" i="2"/>
  <c r="E14" i="2" l="1"/>
  <c r="G11" i="9"/>
  <c r="H11" i="9" s="1"/>
  <c r="E27" i="2" s="1"/>
  <c r="D34" i="2"/>
  <c r="I15" i="2"/>
  <c r="K15" i="17" s="1"/>
  <c r="L8" i="17"/>
  <c r="K10" i="17"/>
  <c r="K13" i="17"/>
  <c r="K9" i="17"/>
  <c r="K11" i="17"/>
  <c r="K14" i="17"/>
  <c r="K12" i="17"/>
  <c r="I8" i="17"/>
  <c r="H15" i="17"/>
  <c r="F8" i="17"/>
  <c r="E15" i="17"/>
  <c r="I124" i="14"/>
  <c r="H124" i="14"/>
  <c r="I123" i="14"/>
  <c r="H123" i="14"/>
  <c r="I122" i="14"/>
  <c r="H122" i="14"/>
  <c r="I121" i="14"/>
  <c r="H121" i="14"/>
  <c r="I120" i="14"/>
  <c r="H120" i="14"/>
  <c r="I119" i="14"/>
  <c r="H119" i="14"/>
  <c r="I118" i="14"/>
  <c r="H118" i="14"/>
  <c r="I117" i="14"/>
  <c r="H117" i="14"/>
  <c r="I116" i="14"/>
  <c r="H116" i="14"/>
  <c r="I115" i="14"/>
  <c r="H115" i="14"/>
  <c r="I114" i="14"/>
  <c r="H114" i="14"/>
  <c r="I113" i="14"/>
  <c r="H113" i="14"/>
  <c r="I112" i="14"/>
  <c r="H112" i="14"/>
  <c r="I111" i="14"/>
  <c r="H111" i="14"/>
  <c r="I110" i="14"/>
  <c r="H110" i="14"/>
  <c r="I109" i="14"/>
  <c r="H109" i="14"/>
  <c r="I108" i="14"/>
  <c r="H108" i="14"/>
  <c r="I107" i="14"/>
  <c r="H107" i="14"/>
  <c r="I106" i="14"/>
  <c r="H106" i="14"/>
  <c r="I105" i="14"/>
  <c r="H105" i="14"/>
  <c r="I104" i="14"/>
  <c r="H104" i="14"/>
  <c r="I103" i="14"/>
  <c r="H103" i="14"/>
  <c r="I102" i="14"/>
  <c r="H102" i="14"/>
  <c r="I101" i="14"/>
  <c r="H101" i="14"/>
  <c r="I100" i="14"/>
  <c r="H100" i="14"/>
  <c r="I99" i="14"/>
  <c r="H99" i="14"/>
  <c r="I98" i="14"/>
  <c r="H98" i="14"/>
  <c r="I97" i="14"/>
  <c r="H97" i="14"/>
  <c r="I96" i="14"/>
  <c r="H96" i="14"/>
  <c r="I95" i="14"/>
  <c r="H95" i="14"/>
  <c r="I94" i="14"/>
  <c r="H94" i="14"/>
  <c r="I93" i="14"/>
  <c r="H93" i="14"/>
  <c r="I92" i="14"/>
  <c r="H92" i="14"/>
  <c r="I91" i="14"/>
  <c r="H91" i="14"/>
  <c r="I90" i="14"/>
  <c r="H90" i="14"/>
  <c r="I89" i="14"/>
  <c r="H89" i="14"/>
  <c r="I88" i="14"/>
  <c r="H88" i="14"/>
  <c r="I87" i="14"/>
  <c r="H87" i="14"/>
  <c r="I86" i="14"/>
  <c r="H86" i="14"/>
  <c r="I85" i="14"/>
  <c r="H85" i="14"/>
  <c r="I84" i="14"/>
  <c r="H84" i="14"/>
  <c r="I83" i="14"/>
  <c r="H83" i="14"/>
  <c r="I82" i="14"/>
  <c r="H82" i="14"/>
  <c r="I81" i="14"/>
  <c r="H81" i="14"/>
  <c r="I80" i="14"/>
  <c r="H80" i="14"/>
  <c r="I79" i="14"/>
  <c r="H79" i="14"/>
  <c r="I78" i="14"/>
  <c r="H78" i="14"/>
  <c r="I77" i="14"/>
  <c r="H77" i="14"/>
  <c r="I76" i="14"/>
  <c r="H76" i="14"/>
  <c r="I75" i="14"/>
  <c r="H75" i="14"/>
  <c r="I74" i="14"/>
  <c r="H74" i="14"/>
  <c r="I73" i="14"/>
  <c r="H73" i="14"/>
  <c r="I72" i="14"/>
  <c r="H72" i="14"/>
  <c r="I71" i="14"/>
  <c r="H71" i="14"/>
  <c r="I70" i="14"/>
  <c r="H70" i="14"/>
  <c r="I69" i="14"/>
  <c r="H69" i="14"/>
  <c r="I68" i="14"/>
  <c r="H68" i="14"/>
  <c r="I67" i="14"/>
  <c r="H67" i="14"/>
  <c r="I66" i="14"/>
  <c r="H66" i="14"/>
  <c r="I65" i="14"/>
  <c r="H65" i="14"/>
  <c r="I64" i="14"/>
  <c r="H64" i="14"/>
  <c r="I63" i="14"/>
  <c r="H63" i="14"/>
  <c r="I62" i="14"/>
  <c r="H62" i="14"/>
  <c r="I61" i="14"/>
  <c r="H61" i="14"/>
  <c r="I60" i="14"/>
  <c r="H60" i="14"/>
  <c r="I59" i="14"/>
  <c r="H59" i="14"/>
  <c r="I58" i="14"/>
  <c r="H58" i="14"/>
  <c r="I57" i="14"/>
  <c r="H57" i="14"/>
  <c r="I56" i="14"/>
  <c r="H56" i="14"/>
  <c r="I55" i="14"/>
  <c r="H55" i="14"/>
  <c r="I54" i="14"/>
  <c r="H54" i="14"/>
  <c r="I53" i="14"/>
  <c r="H53" i="14"/>
  <c r="I52" i="14"/>
  <c r="H52" i="14"/>
  <c r="I51" i="14"/>
  <c r="H51" i="14"/>
  <c r="I50" i="14"/>
  <c r="H50" i="14"/>
  <c r="I49" i="14"/>
  <c r="H49" i="14"/>
  <c r="I48" i="14"/>
  <c r="H48" i="14"/>
  <c r="I47" i="14"/>
  <c r="H47" i="14"/>
  <c r="I46" i="14"/>
  <c r="H46" i="14"/>
  <c r="I45" i="14"/>
  <c r="H45" i="14"/>
  <c r="I44" i="14"/>
  <c r="H44" i="14"/>
  <c r="I43" i="14"/>
  <c r="H43" i="14"/>
  <c r="I42" i="14"/>
  <c r="H42" i="14"/>
  <c r="I41" i="14"/>
  <c r="H41" i="14"/>
  <c r="I40" i="14"/>
  <c r="H40" i="14"/>
  <c r="I39" i="14"/>
  <c r="H39" i="14"/>
  <c r="I38" i="14"/>
  <c r="H38" i="14"/>
  <c r="I37" i="14"/>
  <c r="H37" i="14"/>
  <c r="I36" i="14"/>
  <c r="H36" i="14"/>
  <c r="I35" i="14"/>
  <c r="H35" i="14"/>
  <c r="I34" i="14"/>
  <c r="H34" i="14"/>
  <c r="I33" i="14"/>
  <c r="H33" i="14"/>
  <c r="I32" i="14"/>
  <c r="H32" i="14"/>
  <c r="I31" i="14"/>
  <c r="H31" i="14"/>
  <c r="I30" i="14"/>
  <c r="H30" i="14"/>
  <c r="I29" i="14"/>
  <c r="H29" i="14"/>
  <c r="I28" i="14"/>
  <c r="H28" i="14"/>
  <c r="I27" i="14"/>
  <c r="H27" i="14"/>
  <c r="I26" i="14"/>
  <c r="H26" i="14"/>
  <c r="I25" i="14"/>
  <c r="H25" i="14"/>
  <c r="I24" i="14"/>
  <c r="H24" i="14"/>
  <c r="I23" i="14"/>
  <c r="H23" i="14"/>
  <c r="I22" i="14"/>
  <c r="H22" i="14"/>
  <c r="I21" i="14"/>
  <c r="H21" i="14"/>
  <c r="C6" i="13"/>
  <c r="P15" i="8"/>
  <c r="P14" i="8"/>
  <c r="P13" i="8"/>
  <c r="P12" i="8"/>
  <c r="P11" i="8"/>
  <c r="I28" i="2" l="1"/>
  <c r="J15" i="17"/>
  <c r="L15" i="17"/>
  <c r="L10" i="17"/>
  <c r="L9" i="17"/>
  <c r="L13" i="17"/>
  <c r="L11" i="17"/>
  <c r="L14" i="17"/>
  <c r="L12" i="17"/>
  <c r="I15" i="17"/>
  <c r="F15" i="17"/>
  <c r="T27" i="8"/>
  <c r="X27" i="8" s="1"/>
  <c r="W27" i="8" s="1"/>
  <c r="Y27" i="8" s="1"/>
  <c r="S35" i="8"/>
  <c r="S73" i="8"/>
  <c r="S86" i="8"/>
  <c r="S125" i="8"/>
  <c r="S135" i="8"/>
  <c r="T142" i="8"/>
  <c r="X142" i="8" s="1"/>
  <c r="W142" i="8" s="1"/>
  <c r="Y142" i="8" s="1"/>
  <c r="S146" i="8"/>
  <c r="S147" i="8"/>
  <c r="S166" i="8"/>
  <c r="S173" i="8"/>
  <c r="S174" i="8"/>
  <c r="S200" i="8"/>
  <c r="S204" i="8"/>
  <c r="S34" i="8"/>
  <c r="S42" i="8"/>
  <c r="S48" i="8"/>
  <c r="S82" i="8"/>
  <c r="S85" i="8"/>
  <c r="S89" i="8"/>
  <c r="S124" i="8"/>
  <c r="T125" i="8"/>
  <c r="X125" i="8" s="1"/>
  <c r="W125" i="8" s="1"/>
  <c r="Y125" i="8" s="1"/>
  <c r="T140" i="8"/>
  <c r="X140" i="8" s="1"/>
  <c r="W140" i="8" s="1"/>
  <c r="Y140" i="8" s="1"/>
  <c r="T146" i="8"/>
  <c r="X146" i="8" s="1"/>
  <c r="W146" i="8" s="1"/>
  <c r="Y146" i="8" s="1"/>
  <c r="S157" i="8"/>
  <c r="T166" i="8"/>
  <c r="X166" i="8" s="1"/>
  <c r="W166" i="8" s="1"/>
  <c r="Y166" i="8" s="1"/>
  <c r="T174" i="8"/>
  <c r="X174" i="8" s="1"/>
  <c r="W174" i="8" s="1"/>
  <c r="Y174" i="8" s="1"/>
  <c r="S177" i="8"/>
  <c r="S181" i="8"/>
  <c r="S189" i="8"/>
  <c r="S199" i="8"/>
  <c r="T200" i="8"/>
  <c r="X200" i="8" s="1"/>
  <c r="W200" i="8" s="1"/>
  <c r="Y200" i="8" s="1"/>
  <c r="S47" i="8"/>
  <c r="S84" i="8"/>
  <c r="T85" i="8"/>
  <c r="X85" i="8" s="1"/>
  <c r="W85" i="8" s="1"/>
  <c r="Y85" i="8" s="1"/>
  <c r="T89" i="8"/>
  <c r="X89" i="8" s="1"/>
  <c r="W89" i="8" s="1"/>
  <c r="Y89" i="8" s="1"/>
  <c r="S93" i="8"/>
  <c r="S107" i="8"/>
  <c r="T118" i="8"/>
  <c r="X118" i="8" s="1"/>
  <c r="W118" i="8" s="1"/>
  <c r="Y118" i="8" s="1"/>
  <c r="S123" i="8"/>
  <c r="S126" i="8"/>
  <c r="S150" i="8"/>
  <c r="S156" i="8"/>
  <c r="S158" i="8"/>
  <c r="S39" i="8"/>
  <c r="S46" i="8"/>
  <c r="S79" i="8"/>
  <c r="T93" i="8"/>
  <c r="X93" i="8" s="1"/>
  <c r="W93" i="8" s="1"/>
  <c r="Y93" i="8" s="1"/>
  <c r="T107" i="8"/>
  <c r="X107" i="8" s="1"/>
  <c r="W107" i="8" s="1"/>
  <c r="Y107" i="8" s="1"/>
  <c r="T123" i="8"/>
  <c r="X123" i="8" s="1"/>
  <c r="W123" i="8" s="1"/>
  <c r="Y123" i="8" s="1"/>
  <c r="T126" i="8"/>
  <c r="X126" i="8" s="1"/>
  <c r="W126" i="8" s="1"/>
  <c r="Y126" i="8" s="1"/>
  <c r="S129" i="8"/>
  <c r="S131" i="8"/>
  <c r="S132" i="8"/>
  <c r="S133" i="8"/>
  <c r="S137" i="8"/>
  <c r="S139" i="8"/>
  <c r="S144" i="8"/>
  <c r="T150" i="8"/>
  <c r="X150" i="8" s="1"/>
  <c r="W150" i="8" s="1"/>
  <c r="Y150" i="8" s="1"/>
  <c r="T156" i="8"/>
  <c r="X156" i="8" s="1"/>
  <c r="W156" i="8" s="1"/>
  <c r="Y156" i="8" s="1"/>
  <c r="T158" i="8"/>
  <c r="X158" i="8" s="1"/>
  <c r="W158" i="8" s="1"/>
  <c r="Y158" i="8" s="1"/>
  <c r="S164" i="8"/>
  <c r="S175" i="8"/>
  <c r="T176" i="8"/>
  <c r="X176" i="8" s="1"/>
  <c r="W176" i="8" s="1"/>
  <c r="Y176" i="8" s="1"/>
  <c r="S180" i="8"/>
  <c r="T187" i="8"/>
  <c r="X187" i="8" s="1"/>
  <c r="W187" i="8" s="1"/>
  <c r="Y187" i="8" s="1"/>
  <c r="T188" i="8"/>
  <c r="X188" i="8" s="1"/>
  <c r="W188" i="8" s="1"/>
  <c r="Y188" i="8" s="1"/>
  <c r="S192" i="8"/>
  <c r="T195" i="8"/>
  <c r="X195" i="8" s="1"/>
  <c r="W195" i="8" s="1"/>
  <c r="Y195" i="8" s="1"/>
  <c r="S33" i="8"/>
  <c r="T79" i="8"/>
  <c r="X79" i="8" s="1"/>
  <c r="W79" i="8" s="1"/>
  <c r="Y79" i="8" s="1"/>
  <c r="S99" i="8"/>
  <c r="S104" i="8"/>
  <c r="S112" i="8"/>
  <c r="S115" i="8"/>
  <c r="T129" i="8"/>
  <c r="X129" i="8" s="1"/>
  <c r="W129" i="8" s="1"/>
  <c r="Y129" i="8" s="1"/>
  <c r="T131" i="8"/>
  <c r="X131" i="8" s="1"/>
  <c r="W131" i="8" s="1"/>
  <c r="Y131" i="8" s="1"/>
  <c r="T133" i="8"/>
  <c r="X133" i="8" s="1"/>
  <c r="W133" i="8" s="1"/>
  <c r="Y133" i="8" s="1"/>
  <c r="T137" i="8"/>
  <c r="X137" i="8" s="1"/>
  <c r="W137" i="8" s="1"/>
  <c r="Y137" i="8" s="1"/>
  <c r="T139" i="8"/>
  <c r="X139" i="8" s="1"/>
  <c r="W139" i="8" s="1"/>
  <c r="Y139" i="8" s="1"/>
  <c r="T144" i="8"/>
  <c r="X144" i="8" s="1"/>
  <c r="W144" i="8" s="1"/>
  <c r="Y144" i="8" s="1"/>
  <c r="T164" i="8"/>
  <c r="X164" i="8" s="1"/>
  <c r="W164" i="8" s="1"/>
  <c r="Y164" i="8" s="1"/>
  <c r="S36" i="8"/>
  <c r="S45" i="8"/>
  <c r="S87" i="8"/>
  <c r="S91" i="8"/>
  <c r="S97" i="8"/>
  <c r="S108" i="8"/>
  <c r="S111" i="8"/>
  <c r="T115" i="8"/>
  <c r="X115" i="8" s="1"/>
  <c r="W115" i="8" s="1"/>
  <c r="Y115" i="8" s="1"/>
  <c r="T117" i="8"/>
  <c r="X117" i="8" s="1"/>
  <c r="W117" i="8" s="1"/>
  <c r="Y117" i="8" s="1"/>
  <c r="S121" i="8"/>
  <c r="T122" i="8"/>
  <c r="X122" i="8" s="1"/>
  <c r="W122" i="8" s="1"/>
  <c r="Y122" i="8" s="1"/>
  <c r="T130" i="8"/>
  <c r="X130" i="8" s="1"/>
  <c r="W130" i="8" s="1"/>
  <c r="Y130" i="8" s="1"/>
  <c r="S138" i="8"/>
  <c r="S148" i="8"/>
  <c r="S153" i="8"/>
  <c r="S154" i="8"/>
  <c r="S155" i="8"/>
  <c r="S161" i="8"/>
  <c r="S162" i="8"/>
  <c r="S167" i="8"/>
  <c r="S170" i="8"/>
  <c r="T179" i="8"/>
  <c r="X179" i="8" s="1"/>
  <c r="W179" i="8" s="1"/>
  <c r="Y179" i="8" s="1"/>
  <c r="S190" i="8"/>
  <c r="T191" i="8"/>
  <c r="X191" i="8" s="1"/>
  <c r="W191" i="8" s="1"/>
  <c r="Y191" i="8" s="1"/>
  <c r="S32" i="8"/>
  <c r="S43" i="8"/>
  <c r="S44" i="8"/>
  <c r="S51" i="8"/>
  <c r="T101" i="8"/>
  <c r="X101" i="8" s="1"/>
  <c r="W101" i="8" s="1"/>
  <c r="Y101" i="8" s="1"/>
  <c r="S116" i="8"/>
  <c r="T119" i="8"/>
  <c r="X119" i="8" s="1"/>
  <c r="W119" i="8" s="1"/>
  <c r="Y119" i="8" s="1"/>
  <c r="S141" i="8"/>
  <c r="S142" i="8"/>
  <c r="S152" i="8"/>
  <c r="T183" i="8"/>
  <c r="X183" i="8" s="1"/>
  <c r="W183" i="8" s="1"/>
  <c r="Y183" i="8" s="1"/>
  <c r="T184" i="8"/>
  <c r="X184" i="8" s="1"/>
  <c r="W184" i="8" s="1"/>
  <c r="Y184" i="8" s="1"/>
  <c r="S193" i="8"/>
  <c r="S185" i="8"/>
  <c r="S187" i="8"/>
  <c r="S195" i="8"/>
  <c r="S208" i="8"/>
  <c r="T225" i="8"/>
  <c r="X225" i="8" s="1"/>
  <c r="W225" i="8" s="1"/>
  <c r="Y225" i="8" s="1"/>
  <c r="T226" i="8"/>
  <c r="X226" i="8" s="1"/>
  <c r="W226" i="8" s="1"/>
  <c r="Y226" i="8" s="1"/>
  <c r="S235" i="8"/>
  <c r="T241" i="8"/>
  <c r="X241" i="8" s="1"/>
  <c r="W241" i="8" s="1"/>
  <c r="Y241" i="8" s="1"/>
  <c r="T242" i="8"/>
  <c r="X242" i="8" s="1"/>
  <c r="W242" i="8" s="1"/>
  <c r="Y242" i="8" s="1"/>
  <c r="T243" i="8"/>
  <c r="X243" i="8" s="1"/>
  <c r="W243" i="8" s="1"/>
  <c r="Y243" i="8" s="1"/>
  <c r="S245" i="8"/>
  <c r="S251" i="8"/>
  <c r="S253" i="8"/>
  <c r="S259" i="8"/>
  <c r="T271" i="8"/>
  <c r="X271" i="8" s="1"/>
  <c r="W271" i="8" s="1"/>
  <c r="Y271" i="8" s="1"/>
  <c r="S277" i="8"/>
  <c r="S282" i="8"/>
  <c r="S283" i="8"/>
  <c r="T287" i="8"/>
  <c r="X287" i="8" s="1"/>
  <c r="W287" i="8" s="1"/>
  <c r="Y287" i="8" s="1"/>
  <c r="T295" i="8"/>
  <c r="X295" i="8" s="1"/>
  <c r="W295" i="8" s="1"/>
  <c r="Y295" i="8" s="1"/>
  <c r="T296" i="8"/>
  <c r="X296" i="8" s="1"/>
  <c r="W296" i="8" s="1"/>
  <c r="Y296" i="8" s="1"/>
  <c r="S306" i="8"/>
  <c r="T308" i="8"/>
  <c r="X308" i="8" s="1"/>
  <c r="W308" i="8" s="1"/>
  <c r="Y308" i="8" s="1"/>
  <c r="S309" i="8"/>
  <c r="T310" i="8"/>
  <c r="X310" i="8" s="1"/>
  <c r="W310" i="8" s="1"/>
  <c r="Y310" i="8" s="1"/>
  <c r="T312" i="8"/>
  <c r="X312" i="8" s="1"/>
  <c r="W312" i="8" s="1"/>
  <c r="Y312" i="8" s="1"/>
  <c r="S313" i="8"/>
  <c r="S314" i="8"/>
  <c r="T180" i="8"/>
  <c r="X180" i="8" s="1"/>
  <c r="W180" i="8" s="1"/>
  <c r="Y180" i="8" s="1"/>
  <c r="S191" i="8"/>
  <c r="T208" i="8"/>
  <c r="X208" i="8" s="1"/>
  <c r="W208" i="8" s="1"/>
  <c r="Y208" i="8" s="1"/>
  <c r="S221" i="8"/>
  <c r="S230" i="8"/>
  <c r="T235" i="8"/>
  <c r="X235" i="8" s="1"/>
  <c r="W235" i="8" s="1"/>
  <c r="Y235" i="8" s="1"/>
  <c r="T245" i="8"/>
  <c r="X245" i="8" s="1"/>
  <c r="W245" i="8" s="1"/>
  <c r="Y245" i="8" s="1"/>
  <c r="S250" i="8"/>
  <c r="T251" i="8"/>
  <c r="X251" i="8" s="1"/>
  <c r="W251" i="8" s="1"/>
  <c r="Y251" i="8" s="1"/>
  <c r="T253" i="8"/>
  <c r="X253" i="8" s="1"/>
  <c r="W253" i="8" s="1"/>
  <c r="Y253" i="8" s="1"/>
  <c r="S258" i="8"/>
  <c r="T259" i="8"/>
  <c r="X259" i="8" s="1"/>
  <c r="W259" i="8" s="1"/>
  <c r="Y259" i="8" s="1"/>
  <c r="T277" i="8"/>
  <c r="X277" i="8" s="1"/>
  <c r="W277" i="8" s="1"/>
  <c r="Y277" i="8" s="1"/>
  <c r="T283" i="8"/>
  <c r="X283" i="8" s="1"/>
  <c r="W283" i="8" s="1"/>
  <c r="Y283" i="8" s="1"/>
  <c r="S294" i="8"/>
  <c r="T306" i="8"/>
  <c r="X306" i="8" s="1"/>
  <c r="W306" i="8" s="1"/>
  <c r="Y306" i="8" s="1"/>
  <c r="T309" i="8"/>
  <c r="X309" i="8" s="1"/>
  <c r="W309" i="8" s="1"/>
  <c r="Y309" i="8" s="1"/>
  <c r="T313" i="8"/>
  <c r="X313" i="8" s="1"/>
  <c r="W313" i="8" s="1"/>
  <c r="Y313" i="8" s="1"/>
  <c r="T314" i="8"/>
  <c r="X314" i="8" s="1"/>
  <c r="W314" i="8" s="1"/>
  <c r="Y314" i="8" s="1"/>
  <c r="S318" i="8"/>
  <c r="T121" i="8"/>
  <c r="X121" i="8" s="1"/>
  <c r="W121" i="8" s="1"/>
  <c r="Y121" i="8" s="1"/>
  <c r="T162" i="8"/>
  <c r="X162" i="8" s="1"/>
  <c r="W162" i="8" s="1"/>
  <c r="Y162" i="8" s="1"/>
  <c r="T175" i="8"/>
  <c r="X175" i="8" s="1"/>
  <c r="W175" i="8" s="1"/>
  <c r="Y175" i="8" s="1"/>
  <c r="T204" i="8"/>
  <c r="X204" i="8" s="1"/>
  <c r="W204" i="8" s="1"/>
  <c r="Y204" i="8" s="1"/>
  <c r="S207" i="8"/>
  <c r="S216" i="8"/>
  <c r="S218" i="8"/>
  <c r="T221" i="8"/>
  <c r="X221" i="8" s="1"/>
  <c r="W221" i="8" s="1"/>
  <c r="Y221" i="8" s="1"/>
  <c r="S229" i="8"/>
  <c r="T230" i="8"/>
  <c r="X230" i="8" s="1"/>
  <c r="W230" i="8" s="1"/>
  <c r="Y230" i="8" s="1"/>
  <c r="S240" i="8"/>
  <c r="S264" i="8"/>
  <c r="S265" i="8"/>
  <c r="S275" i="8"/>
  <c r="S281" i="8"/>
  <c r="S293" i="8"/>
  <c r="T294" i="8"/>
  <c r="X294" i="8" s="1"/>
  <c r="W294" i="8" s="1"/>
  <c r="Y294" i="8" s="1"/>
  <c r="T318" i="8"/>
  <c r="X318" i="8" s="1"/>
  <c r="W318" i="8" s="1"/>
  <c r="Y318" i="8" s="1"/>
  <c r="S321" i="8"/>
  <c r="S179" i="8"/>
  <c r="T207" i="8"/>
  <c r="X207" i="8" s="1"/>
  <c r="W207" i="8" s="1"/>
  <c r="Y207" i="8" s="1"/>
  <c r="S211" i="8"/>
  <c r="S213" i="8"/>
  <c r="S217" i="8"/>
  <c r="S228" i="8"/>
  <c r="T229" i="8"/>
  <c r="X229" i="8" s="1"/>
  <c r="W229" i="8" s="1"/>
  <c r="Y229" i="8" s="1"/>
  <c r="S233" i="8"/>
  <c r="S248" i="8"/>
  <c r="S249" i="8"/>
  <c r="S256" i="8"/>
  <c r="S257" i="8"/>
  <c r="S263" i="8"/>
  <c r="T265" i="8"/>
  <c r="X265" i="8" s="1"/>
  <c r="W265" i="8" s="1"/>
  <c r="Y265" i="8" s="1"/>
  <c r="S269" i="8"/>
  <c r="T275" i="8"/>
  <c r="X275" i="8" s="1"/>
  <c r="W275" i="8" s="1"/>
  <c r="Y275" i="8" s="1"/>
  <c r="T281" i="8"/>
  <c r="X281" i="8" s="1"/>
  <c r="W281" i="8" s="1"/>
  <c r="Y281" i="8" s="1"/>
  <c r="T293" i="8"/>
  <c r="X293" i="8" s="1"/>
  <c r="W293" i="8" s="1"/>
  <c r="Y293" i="8" s="1"/>
  <c r="S297" i="8"/>
  <c r="T302" i="8"/>
  <c r="X302" i="8" s="1"/>
  <c r="W302" i="8" s="1"/>
  <c r="Y302" i="8" s="1"/>
  <c r="S305" i="8"/>
  <c r="T97" i="8"/>
  <c r="X97" i="8" s="1"/>
  <c r="W97" i="8" s="1"/>
  <c r="Y97" i="8" s="1"/>
  <c r="T170" i="8"/>
  <c r="X170" i="8" s="1"/>
  <c r="W170" i="8" s="1"/>
  <c r="Y170" i="8" s="1"/>
  <c r="S206" i="8"/>
  <c r="T213" i="8"/>
  <c r="X213" i="8" s="1"/>
  <c r="W213" i="8" s="1"/>
  <c r="Y213" i="8" s="1"/>
  <c r="S215" i="8"/>
  <c r="T217" i="8"/>
  <c r="X217" i="8" s="1"/>
  <c r="W217" i="8" s="1"/>
  <c r="Y217" i="8" s="1"/>
  <c r="T222" i="8"/>
  <c r="X222" i="8" s="1"/>
  <c r="W222" i="8" s="1"/>
  <c r="Y222" i="8" s="1"/>
  <c r="T233" i="8"/>
  <c r="X233" i="8" s="1"/>
  <c r="W233" i="8" s="1"/>
  <c r="Y233" i="8" s="1"/>
  <c r="S247" i="8"/>
  <c r="T249" i="8"/>
  <c r="X249" i="8" s="1"/>
  <c r="W249" i="8" s="1"/>
  <c r="Y249" i="8" s="1"/>
  <c r="S255" i="8"/>
  <c r="T257" i="8"/>
  <c r="X257" i="8" s="1"/>
  <c r="W257" i="8" s="1"/>
  <c r="Y257" i="8" s="1"/>
  <c r="T263" i="8"/>
  <c r="X263" i="8" s="1"/>
  <c r="W263" i="8" s="1"/>
  <c r="Y263" i="8" s="1"/>
  <c r="T269" i="8"/>
  <c r="X269" i="8" s="1"/>
  <c r="W269" i="8" s="1"/>
  <c r="Y269" i="8" s="1"/>
  <c r="T297" i="8"/>
  <c r="X297" i="8" s="1"/>
  <c r="W297" i="8" s="1"/>
  <c r="Y297" i="8" s="1"/>
  <c r="S298" i="8"/>
  <c r="S299" i="8"/>
  <c r="S300" i="8"/>
  <c r="T304" i="8"/>
  <c r="X304" i="8" s="1"/>
  <c r="W304" i="8" s="1"/>
  <c r="Y304" i="8" s="1"/>
  <c r="T305" i="8"/>
  <c r="X305" i="8" s="1"/>
  <c r="W305" i="8" s="1"/>
  <c r="Y305" i="8" s="1"/>
  <c r="S316" i="8"/>
  <c r="S317" i="8"/>
  <c r="S83" i="8"/>
  <c r="T154" i="8"/>
  <c r="X154" i="8" s="1"/>
  <c r="W154" i="8" s="1"/>
  <c r="Y154" i="8" s="1"/>
  <c r="S188" i="8"/>
  <c r="S196" i="8"/>
  <c r="S220" i="8"/>
  <c r="S237" i="8"/>
  <c r="T239" i="8"/>
  <c r="X239" i="8" s="1"/>
  <c r="W239" i="8" s="1"/>
  <c r="Y239" i="8" s="1"/>
  <c r="T247" i="8"/>
  <c r="X247" i="8" s="1"/>
  <c r="W247" i="8" s="1"/>
  <c r="Y247" i="8" s="1"/>
  <c r="T255" i="8"/>
  <c r="X255" i="8" s="1"/>
  <c r="W255" i="8" s="1"/>
  <c r="Y255" i="8" s="1"/>
  <c r="S272" i="8"/>
  <c r="S273" i="8"/>
  <c r="S279" i="8"/>
  <c r="S285" i="8"/>
  <c r="T298" i="8"/>
  <c r="X298" i="8" s="1"/>
  <c r="W298" i="8" s="1"/>
  <c r="Y298" i="8" s="1"/>
  <c r="T299" i="8"/>
  <c r="X299" i="8" s="1"/>
  <c r="W299" i="8" s="1"/>
  <c r="Y299" i="8" s="1"/>
  <c r="T300" i="8"/>
  <c r="X300" i="8" s="1"/>
  <c r="W300" i="8" s="1"/>
  <c r="Y300" i="8" s="1"/>
  <c r="S301" i="8"/>
  <c r="S307" i="8"/>
  <c r="S176" i="8"/>
  <c r="T199" i="8"/>
  <c r="X199" i="8" s="1"/>
  <c r="W199" i="8" s="1"/>
  <c r="Y199" i="8" s="1"/>
  <c r="S227" i="8"/>
  <c r="T237" i="8"/>
  <c r="X237" i="8" s="1"/>
  <c r="W237" i="8" s="1"/>
  <c r="Y237" i="8" s="1"/>
  <c r="S260" i="8"/>
  <c r="S261" i="8"/>
  <c r="S267" i="8"/>
  <c r="T273" i="8"/>
  <c r="X273" i="8" s="1"/>
  <c r="W273" i="8" s="1"/>
  <c r="Y273" i="8" s="1"/>
  <c r="S278" i="8"/>
  <c r="T279" i="8"/>
  <c r="X279" i="8" s="1"/>
  <c r="W279" i="8" s="1"/>
  <c r="Y279" i="8" s="1"/>
  <c r="S284" i="8"/>
  <c r="T285" i="8"/>
  <c r="X285" i="8" s="1"/>
  <c r="W285" i="8" s="1"/>
  <c r="Y285" i="8" s="1"/>
  <c r="S286" i="8"/>
  <c r="S288" i="8"/>
  <c r="S289" i="8"/>
  <c r="T301" i="8"/>
  <c r="X301" i="8" s="1"/>
  <c r="W301" i="8" s="1"/>
  <c r="Y301" i="8" s="1"/>
  <c r="T307" i="8"/>
  <c r="X307" i="8" s="1"/>
  <c r="W307" i="8" s="1"/>
  <c r="Y307" i="8" s="1"/>
  <c r="S225" i="8"/>
  <c r="T238" i="8"/>
  <c r="X238" i="8" s="1"/>
  <c r="W238" i="8" s="1"/>
  <c r="Y238" i="8" s="1"/>
  <c r="T286" i="8"/>
  <c r="X286" i="8" s="1"/>
  <c r="W286" i="8" s="1"/>
  <c r="Y286" i="8" s="1"/>
  <c r="T329" i="8"/>
  <c r="X329" i="8" s="1"/>
  <c r="W329" i="8" s="1"/>
  <c r="Y329" i="8" s="1"/>
  <c r="S348" i="8"/>
  <c r="T349" i="8"/>
  <c r="X349" i="8" s="1"/>
  <c r="W349" i="8" s="1"/>
  <c r="Y349" i="8" s="1"/>
  <c r="T362" i="8"/>
  <c r="X362" i="8" s="1"/>
  <c r="W362" i="8" s="1"/>
  <c r="Y362" i="8" s="1"/>
  <c r="S365" i="8"/>
  <c r="T366" i="8"/>
  <c r="X366" i="8" s="1"/>
  <c r="W366" i="8" s="1"/>
  <c r="Y366" i="8" s="1"/>
  <c r="S379" i="8"/>
  <c r="S394" i="8"/>
  <c r="S402" i="8"/>
  <c r="S415" i="8"/>
  <c r="S420" i="8"/>
  <c r="T433" i="8"/>
  <c r="X433" i="8" s="1"/>
  <c r="W433" i="8" s="1"/>
  <c r="Y433" i="8" s="1"/>
  <c r="S440" i="8"/>
  <c r="S447" i="8"/>
  <c r="S183" i="8"/>
  <c r="T261" i="8"/>
  <c r="X261" i="8" s="1"/>
  <c r="W261" i="8" s="1"/>
  <c r="Y261" i="8" s="1"/>
  <c r="S308" i="8"/>
  <c r="S323" i="8"/>
  <c r="S324" i="8"/>
  <c r="S334" i="8"/>
  <c r="S355" i="8"/>
  <c r="S377" i="8"/>
  <c r="T394" i="8"/>
  <c r="X394" i="8" s="1"/>
  <c r="W394" i="8" s="1"/>
  <c r="Y394" i="8" s="1"/>
  <c r="S411" i="8"/>
  <c r="S412" i="8"/>
  <c r="T415" i="8"/>
  <c r="X415" i="8" s="1"/>
  <c r="W415" i="8" s="1"/>
  <c r="Y415" i="8" s="1"/>
  <c r="T417" i="8"/>
  <c r="X417" i="8" s="1"/>
  <c r="W417" i="8" s="1"/>
  <c r="Y417" i="8" s="1"/>
  <c r="S198" i="8"/>
  <c r="S219" i="8"/>
  <c r="S243" i="8"/>
  <c r="S252" i="8"/>
  <c r="S322" i="8"/>
  <c r="S328" i="8"/>
  <c r="S333" i="8"/>
  <c r="T334" i="8"/>
  <c r="X334" i="8" s="1"/>
  <c r="W334" i="8" s="1"/>
  <c r="Y334" i="8" s="1"/>
  <c r="S338" i="8"/>
  <c r="S346" i="8"/>
  <c r="S347" i="8"/>
  <c r="S353" i="8"/>
  <c r="S358" i="8"/>
  <c r="S371" i="8"/>
  <c r="S378" i="8"/>
  <c r="S382" i="8"/>
  <c r="S395" i="8"/>
  <c r="S421" i="8"/>
  <c r="S431" i="8"/>
  <c r="S432" i="8"/>
  <c r="S439" i="8"/>
  <c r="S444" i="8"/>
  <c r="S76" i="8"/>
  <c r="T212" i="8"/>
  <c r="X212" i="8" s="1"/>
  <c r="W212" i="8" s="1"/>
  <c r="Y212" i="8" s="1"/>
  <c r="S271" i="8"/>
  <c r="T289" i="8"/>
  <c r="X289" i="8" s="1"/>
  <c r="W289" i="8" s="1"/>
  <c r="Y289" i="8" s="1"/>
  <c r="T322" i="8"/>
  <c r="X322" i="8" s="1"/>
  <c r="W322" i="8" s="1"/>
  <c r="Y322" i="8" s="1"/>
  <c r="S327" i="8"/>
  <c r="T333" i="8"/>
  <c r="X333" i="8" s="1"/>
  <c r="W333" i="8" s="1"/>
  <c r="Y333" i="8" s="1"/>
  <c r="S335" i="8"/>
  <c r="T338" i="8"/>
  <c r="X338" i="8" s="1"/>
  <c r="W338" i="8" s="1"/>
  <c r="Y338" i="8" s="1"/>
  <c r="S339" i="8"/>
  <c r="T346" i="8"/>
  <c r="X346" i="8" s="1"/>
  <c r="W346" i="8" s="1"/>
  <c r="Y346" i="8" s="1"/>
  <c r="S354" i="8"/>
  <c r="S357" i="8"/>
  <c r="T358" i="8"/>
  <c r="X358" i="8" s="1"/>
  <c r="W358" i="8" s="1"/>
  <c r="Y358" i="8" s="1"/>
  <c r="S369" i="8"/>
  <c r="T378" i="8"/>
  <c r="X378" i="8" s="1"/>
  <c r="W378" i="8" s="1"/>
  <c r="Y378" i="8" s="1"/>
  <c r="S381" i="8"/>
  <c r="T382" i="8"/>
  <c r="X382" i="8" s="1"/>
  <c r="W382" i="8" s="1"/>
  <c r="Y382" i="8" s="1"/>
  <c r="T395" i="8"/>
  <c r="X395" i="8" s="1"/>
  <c r="W395" i="8" s="1"/>
  <c r="Y395" i="8" s="1"/>
  <c r="S407" i="8"/>
  <c r="S408" i="8"/>
  <c r="S416" i="8"/>
  <c r="T421" i="8"/>
  <c r="X421" i="8" s="1"/>
  <c r="W421" i="8" s="1"/>
  <c r="Y421" i="8" s="1"/>
  <c r="S428" i="8"/>
  <c r="T431" i="8"/>
  <c r="X431" i="8" s="1"/>
  <c r="W431" i="8" s="1"/>
  <c r="Y431" i="8" s="1"/>
  <c r="T439" i="8"/>
  <c r="X439" i="8" s="1"/>
  <c r="W439" i="8" s="1"/>
  <c r="Y439" i="8" s="1"/>
  <c r="T449" i="8"/>
  <c r="X449" i="8" s="1"/>
  <c r="W449" i="8" s="1"/>
  <c r="Y449" i="8" s="1"/>
  <c r="S224" i="8"/>
  <c r="S226" i="8"/>
  <c r="S287" i="8"/>
  <c r="S296" i="8"/>
  <c r="S326" i="8"/>
  <c r="S342" i="8"/>
  <c r="T354" i="8"/>
  <c r="X354" i="8" s="1"/>
  <c r="W354" i="8" s="1"/>
  <c r="Y354" i="8" s="1"/>
  <c r="S370" i="8"/>
  <c r="S410" i="8"/>
  <c r="T425" i="8"/>
  <c r="X425" i="8" s="1"/>
  <c r="W425" i="8" s="1"/>
  <c r="Y425" i="8" s="1"/>
  <c r="S436" i="8"/>
  <c r="T445" i="8"/>
  <c r="X445" i="8" s="1"/>
  <c r="W445" i="8" s="1"/>
  <c r="Y445" i="8" s="1"/>
  <c r="T459" i="8"/>
  <c r="X459" i="8" s="1"/>
  <c r="W459" i="8" s="1"/>
  <c r="Y459" i="8" s="1"/>
  <c r="S169" i="8"/>
  <c r="T267" i="8"/>
  <c r="X267" i="8" s="1"/>
  <c r="W267" i="8" s="1"/>
  <c r="Y267" i="8" s="1"/>
  <c r="T303" i="8"/>
  <c r="X303" i="8" s="1"/>
  <c r="W303" i="8" s="1"/>
  <c r="Y303" i="8" s="1"/>
  <c r="T311" i="8"/>
  <c r="X311" i="8" s="1"/>
  <c r="W311" i="8" s="1"/>
  <c r="Y311" i="8" s="1"/>
  <c r="S315" i="8"/>
  <c r="T326" i="8"/>
  <c r="X326" i="8" s="1"/>
  <c r="W326" i="8" s="1"/>
  <c r="Y326" i="8" s="1"/>
  <c r="S337" i="8"/>
  <c r="S341" i="8"/>
  <c r="T342" i="8"/>
  <c r="X342" i="8" s="1"/>
  <c r="W342" i="8" s="1"/>
  <c r="Y342" i="8" s="1"/>
  <c r="S231" i="8"/>
  <c r="S242" i="8"/>
  <c r="S244" i="8"/>
  <c r="S319" i="8"/>
  <c r="S325" i="8"/>
  <c r="S330" i="8"/>
  <c r="S331" i="8"/>
  <c r="S343" i="8"/>
  <c r="S344" i="8"/>
  <c r="S350" i="8"/>
  <c r="S361" i="8"/>
  <c r="S373" i="8"/>
  <c r="T374" i="8"/>
  <c r="X374" i="8" s="1"/>
  <c r="W374" i="8" s="1"/>
  <c r="Y374" i="8" s="1"/>
  <c r="S386" i="8"/>
  <c r="S389" i="8"/>
  <c r="T390" i="8"/>
  <c r="X390" i="8" s="1"/>
  <c r="W390" i="8" s="1"/>
  <c r="Y390" i="8" s="1"/>
  <c r="S397" i="8"/>
  <c r="S406" i="8"/>
  <c r="S423" i="8"/>
  <c r="S424" i="8"/>
  <c r="T429" i="8"/>
  <c r="X429" i="8" s="1"/>
  <c r="W429" i="8" s="1"/>
  <c r="Y429" i="8" s="1"/>
  <c r="T437" i="8"/>
  <c r="X437" i="8" s="1"/>
  <c r="W437" i="8" s="1"/>
  <c r="Y437" i="8" s="1"/>
  <c r="S329" i="8"/>
  <c r="S463" i="8"/>
  <c r="S480" i="8"/>
  <c r="S483" i="8"/>
  <c r="T492" i="8"/>
  <c r="X492" i="8" s="1"/>
  <c r="W492" i="8" s="1"/>
  <c r="Y492" i="8" s="1"/>
  <c r="T503" i="8"/>
  <c r="X503" i="8" s="1"/>
  <c r="W503" i="8" s="1"/>
  <c r="Y503" i="8" s="1"/>
  <c r="S510" i="8"/>
  <c r="T521" i="8"/>
  <c r="X521" i="8" s="1"/>
  <c r="W521" i="8" s="1"/>
  <c r="Y521" i="8" s="1"/>
  <c r="S536" i="8"/>
  <c r="S537" i="8"/>
  <c r="S546" i="8"/>
  <c r="T549" i="8"/>
  <c r="X549" i="8" s="1"/>
  <c r="W549" i="8" s="1"/>
  <c r="Y549" i="8" s="1"/>
  <c r="T553" i="8"/>
  <c r="X553" i="8" s="1"/>
  <c r="W553" i="8" s="1"/>
  <c r="Y553" i="8" s="1"/>
  <c r="T567" i="8"/>
  <c r="X567" i="8" s="1"/>
  <c r="W567" i="8" s="1"/>
  <c r="Y567" i="8" s="1"/>
  <c r="T568" i="8"/>
  <c r="X568" i="8" s="1"/>
  <c r="W568" i="8" s="1"/>
  <c r="Y568" i="8" s="1"/>
  <c r="T575" i="8"/>
  <c r="X575" i="8" s="1"/>
  <c r="W575" i="8" s="1"/>
  <c r="Y575" i="8" s="1"/>
  <c r="S579" i="8"/>
  <c r="S363" i="8"/>
  <c r="S448" i="8"/>
  <c r="S455" i="8"/>
  <c r="S462" i="8"/>
  <c r="T463" i="8"/>
  <c r="X463" i="8" s="1"/>
  <c r="W463" i="8" s="1"/>
  <c r="Y463" i="8" s="1"/>
  <c r="S464" i="8"/>
  <c r="S467" i="8"/>
  <c r="T480" i="8"/>
  <c r="X480" i="8" s="1"/>
  <c r="W480" i="8" s="1"/>
  <c r="Y480" i="8" s="1"/>
  <c r="T483" i="8"/>
  <c r="X483" i="8" s="1"/>
  <c r="W483" i="8" s="1"/>
  <c r="Y483" i="8" s="1"/>
  <c r="S484" i="8"/>
  <c r="S487" i="8"/>
  <c r="S504" i="8"/>
  <c r="T510" i="8"/>
  <c r="X510" i="8" s="1"/>
  <c r="W510" i="8" s="1"/>
  <c r="Y510" i="8" s="1"/>
  <c r="S528" i="8"/>
  <c r="T537" i="8"/>
  <c r="X537" i="8" s="1"/>
  <c r="W537" i="8" s="1"/>
  <c r="Y537" i="8" s="1"/>
  <c r="T545" i="8"/>
  <c r="X545" i="8" s="1"/>
  <c r="W545" i="8" s="1"/>
  <c r="Y545" i="8" s="1"/>
  <c r="S578" i="8"/>
  <c r="T579" i="8"/>
  <c r="X579" i="8" s="1"/>
  <c r="W579" i="8" s="1"/>
  <c r="Y579" i="8" s="1"/>
  <c r="T580" i="8"/>
  <c r="X580" i="8" s="1"/>
  <c r="W580" i="8" s="1"/>
  <c r="Y580" i="8" s="1"/>
  <c r="S390" i="8"/>
  <c r="T397" i="8"/>
  <c r="X397" i="8" s="1"/>
  <c r="W397" i="8" s="1"/>
  <c r="Y397" i="8" s="1"/>
  <c r="T455" i="8"/>
  <c r="X455" i="8" s="1"/>
  <c r="W455" i="8" s="1"/>
  <c r="Y455" i="8" s="1"/>
  <c r="T458" i="8"/>
  <c r="X458" i="8" s="1"/>
  <c r="W458" i="8" s="1"/>
  <c r="Y458" i="8" s="1"/>
  <c r="T464" i="8"/>
  <c r="X464" i="8" s="1"/>
  <c r="W464" i="8" s="1"/>
  <c r="Y464" i="8" s="1"/>
  <c r="T467" i="8"/>
  <c r="X467" i="8" s="1"/>
  <c r="W467" i="8" s="1"/>
  <c r="Y467" i="8" s="1"/>
  <c r="S468" i="8"/>
  <c r="S471" i="8"/>
  <c r="T484" i="8"/>
  <c r="X484" i="8" s="1"/>
  <c r="W484" i="8" s="1"/>
  <c r="Y484" i="8" s="1"/>
  <c r="T487" i="8"/>
  <c r="X487" i="8" s="1"/>
  <c r="W487" i="8" s="1"/>
  <c r="Y487" i="8" s="1"/>
  <c r="T504" i="8"/>
  <c r="X504" i="8" s="1"/>
  <c r="W504" i="8" s="1"/>
  <c r="Y504" i="8" s="1"/>
  <c r="S529" i="8"/>
  <c r="T543" i="8"/>
  <c r="X543" i="8" s="1"/>
  <c r="W543" i="8" s="1"/>
  <c r="Y543" i="8" s="1"/>
  <c r="T544" i="8"/>
  <c r="X544" i="8" s="1"/>
  <c r="W544" i="8" s="1"/>
  <c r="Y544" i="8" s="1"/>
  <c r="S547" i="8"/>
  <c r="T548" i="8"/>
  <c r="X548" i="8" s="1"/>
  <c r="W548" i="8" s="1"/>
  <c r="Y548" i="8" s="1"/>
  <c r="S552" i="8"/>
  <c r="S555" i="8"/>
  <c r="S562" i="8"/>
  <c r="S572" i="8"/>
  <c r="S209" i="8"/>
  <c r="T325" i="8"/>
  <c r="X325" i="8" s="1"/>
  <c r="W325" i="8" s="1"/>
  <c r="Y325" i="8" s="1"/>
  <c r="T386" i="8"/>
  <c r="X386" i="8" s="1"/>
  <c r="W386" i="8" s="1"/>
  <c r="Y386" i="8" s="1"/>
  <c r="S396" i="8"/>
  <c r="S404" i="8"/>
  <c r="T457" i="8"/>
  <c r="X457" i="8" s="1"/>
  <c r="W457" i="8" s="1"/>
  <c r="Y457" i="8" s="1"/>
  <c r="T468" i="8"/>
  <c r="X468" i="8" s="1"/>
  <c r="W468" i="8" s="1"/>
  <c r="Y468" i="8" s="1"/>
  <c r="T471" i="8"/>
  <c r="X471" i="8" s="1"/>
  <c r="W471" i="8" s="1"/>
  <c r="Y471" i="8" s="1"/>
  <c r="S472" i="8"/>
  <c r="S488" i="8"/>
  <c r="S495" i="8"/>
  <c r="S496" i="8"/>
  <c r="S505" i="8"/>
  <c r="T506" i="8"/>
  <c r="X506" i="8" s="1"/>
  <c r="W506" i="8" s="1"/>
  <c r="Y506" i="8" s="1"/>
  <c r="S525" i="8"/>
  <c r="T529" i="8"/>
  <c r="X529" i="8" s="1"/>
  <c r="W529" i="8" s="1"/>
  <c r="Y529" i="8" s="1"/>
  <c r="S533" i="8"/>
  <c r="S541" i="8"/>
  <c r="T547" i="8"/>
  <c r="X547" i="8" s="1"/>
  <c r="W547" i="8" s="1"/>
  <c r="Y547" i="8" s="1"/>
  <c r="T552" i="8"/>
  <c r="X552" i="8" s="1"/>
  <c r="W552" i="8" s="1"/>
  <c r="Y552" i="8" s="1"/>
  <c r="T555" i="8"/>
  <c r="X555" i="8" s="1"/>
  <c r="W555" i="8" s="1"/>
  <c r="Y555" i="8" s="1"/>
  <c r="S563" i="8"/>
  <c r="S571" i="8"/>
  <c r="T572" i="8"/>
  <c r="X572" i="8" s="1"/>
  <c r="W572" i="8" s="1"/>
  <c r="Y572" i="8" s="1"/>
  <c r="S582" i="8"/>
  <c r="S295" i="8"/>
  <c r="T330" i="8"/>
  <c r="X330" i="8" s="1"/>
  <c r="W330" i="8" s="1"/>
  <c r="Y330" i="8" s="1"/>
  <c r="T413" i="8"/>
  <c r="X413" i="8" s="1"/>
  <c r="W413" i="8" s="1"/>
  <c r="Y413" i="8" s="1"/>
  <c r="T423" i="8"/>
  <c r="X423" i="8" s="1"/>
  <c r="W423" i="8" s="1"/>
  <c r="Y423" i="8" s="1"/>
  <c r="T441" i="8"/>
  <c r="X441" i="8" s="1"/>
  <c r="W441" i="8" s="1"/>
  <c r="Y441" i="8" s="1"/>
  <c r="T447" i="8"/>
  <c r="X447" i="8" s="1"/>
  <c r="W447" i="8" s="1"/>
  <c r="Y447" i="8" s="1"/>
  <c r="T472" i="8"/>
  <c r="X472" i="8" s="1"/>
  <c r="W472" i="8" s="1"/>
  <c r="Y472" i="8" s="1"/>
  <c r="T488" i="8"/>
  <c r="X488" i="8" s="1"/>
  <c r="W488" i="8" s="1"/>
  <c r="Y488" i="8" s="1"/>
  <c r="T495" i="8"/>
  <c r="X495" i="8" s="1"/>
  <c r="W495" i="8" s="1"/>
  <c r="Y495" i="8" s="1"/>
  <c r="S508" i="8"/>
  <c r="S554" i="8"/>
  <c r="S556" i="8"/>
  <c r="S557" i="8"/>
  <c r="T563" i="8"/>
  <c r="X563" i="8" s="1"/>
  <c r="W563" i="8" s="1"/>
  <c r="Y563" i="8" s="1"/>
  <c r="T564" i="8"/>
  <c r="X564" i="8" s="1"/>
  <c r="W564" i="8" s="1"/>
  <c r="Y564" i="8" s="1"/>
  <c r="T571" i="8"/>
  <c r="X571" i="8" s="1"/>
  <c r="W571" i="8" s="1"/>
  <c r="Y571" i="8" s="1"/>
  <c r="S573" i="8"/>
  <c r="S362" i="8"/>
  <c r="T370" i="8"/>
  <c r="X370" i="8" s="1"/>
  <c r="W370" i="8" s="1"/>
  <c r="Y370" i="8" s="1"/>
  <c r="S374" i="8"/>
  <c r="S400" i="8"/>
  <c r="S475" i="8"/>
  <c r="S491" i="8"/>
  <c r="S499" i="8"/>
  <c r="S501" i="8"/>
  <c r="T508" i="8"/>
  <c r="X508" i="8" s="1"/>
  <c r="W508" i="8" s="1"/>
  <c r="Y508" i="8" s="1"/>
  <c r="S514" i="8"/>
  <c r="S516" i="8"/>
  <c r="S522" i="8"/>
  <c r="T551" i="8"/>
  <c r="X551" i="8" s="1"/>
  <c r="W551" i="8" s="1"/>
  <c r="Y551" i="8" s="1"/>
  <c r="T556" i="8"/>
  <c r="X556" i="8" s="1"/>
  <c r="W556" i="8" s="1"/>
  <c r="Y556" i="8" s="1"/>
  <c r="T557" i="8"/>
  <c r="X557" i="8" s="1"/>
  <c r="W557" i="8" s="1"/>
  <c r="Y557" i="8" s="1"/>
  <c r="S558" i="8"/>
  <c r="T573" i="8"/>
  <c r="X573" i="8" s="1"/>
  <c r="W573" i="8" s="1"/>
  <c r="Y573" i="8" s="1"/>
  <c r="S574" i="8"/>
  <c r="T577" i="8"/>
  <c r="X577" i="8" s="1"/>
  <c r="W577" i="8" s="1"/>
  <c r="Y577" i="8" s="1"/>
  <c r="T350" i="8"/>
  <c r="X350" i="8" s="1"/>
  <c r="W350" i="8" s="1"/>
  <c r="Y350" i="8" s="1"/>
  <c r="S366" i="8"/>
  <c r="S452" i="8"/>
  <c r="T453" i="8"/>
  <c r="X453" i="8" s="1"/>
  <c r="W453" i="8" s="1"/>
  <c r="Y453" i="8" s="1"/>
  <c r="T475" i="8"/>
  <c r="X475" i="8" s="1"/>
  <c r="W475" i="8" s="1"/>
  <c r="Y475" i="8" s="1"/>
  <c r="S476" i="8"/>
  <c r="S479" i="8"/>
  <c r="T491" i="8"/>
  <c r="X491" i="8" s="1"/>
  <c r="W491" i="8" s="1"/>
  <c r="Y491" i="8" s="1"/>
  <c r="T499" i="8"/>
  <c r="X499" i="8" s="1"/>
  <c r="W499" i="8" s="1"/>
  <c r="Y499" i="8" s="1"/>
  <c r="T500" i="8"/>
  <c r="X500" i="8" s="1"/>
  <c r="W500" i="8" s="1"/>
  <c r="Y500" i="8" s="1"/>
  <c r="S515" i="8"/>
  <c r="T516" i="8"/>
  <c r="X516" i="8" s="1"/>
  <c r="W516" i="8" s="1"/>
  <c r="Y516" i="8" s="1"/>
  <c r="S523" i="8"/>
  <c r="T576" i="8"/>
  <c r="X576" i="8" s="1"/>
  <c r="W576" i="8" s="1"/>
  <c r="Y576" i="8" s="1"/>
  <c r="S456" i="8"/>
  <c r="S519" i="8"/>
  <c r="S550" i="8"/>
  <c r="S568" i="8"/>
  <c r="S585" i="8"/>
  <c r="S593" i="8"/>
  <c r="T598" i="8"/>
  <c r="X598" i="8" s="1"/>
  <c r="W598" i="8" s="1"/>
  <c r="Y598" i="8" s="1"/>
  <c r="S617" i="8"/>
  <c r="T619" i="8"/>
  <c r="X619" i="8" s="1"/>
  <c r="W619" i="8" s="1"/>
  <c r="Y619" i="8" s="1"/>
  <c r="T589" i="8"/>
  <c r="X589" i="8" s="1"/>
  <c r="W589" i="8" s="1"/>
  <c r="Y589" i="8" s="1"/>
  <c r="T613" i="8"/>
  <c r="X613" i="8" s="1"/>
  <c r="W613" i="8" s="1"/>
  <c r="Y613" i="8" s="1"/>
  <c r="S619" i="8"/>
  <c r="T479" i="8"/>
  <c r="X479" i="8" s="1"/>
  <c r="W479" i="8" s="1"/>
  <c r="Y479" i="8" s="1"/>
  <c r="S492" i="8"/>
  <c r="T585" i="8"/>
  <c r="X585" i="8" s="1"/>
  <c r="W585" i="8" s="1"/>
  <c r="Y585" i="8" s="1"/>
  <c r="T593" i="8"/>
  <c r="X593" i="8" s="1"/>
  <c r="W593" i="8" s="1"/>
  <c r="Y593" i="8" s="1"/>
  <c r="T617" i="8"/>
  <c r="X617" i="8" s="1"/>
  <c r="W617" i="8" s="1"/>
  <c r="Y617" i="8" s="1"/>
  <c r="S503" i="8"/>
  <c r="S513" i="8"/>
  <c r="S553" i="8"/>
  <c r="S587" i="8"/>
  <c r="S590" i="8"/>
  <c r="S609" i="8"/>
  <c r="T559" i="8"/>
  <c r="X559" i="8" s="1"/>
  <c r="W559" i="8" s="1"/>
  <c r="Y559" i="8" s="1"/>
  <c r="S598" i="8"/>
  <c r="T616" i="8"/>
  <c r="X616" i="8" s="1"/>
  <c r="W616" i="8" s="1"/>
  <c r="Y616" i="8" s="1"/>
  <c r="S567" i="8"/>
  <c r="T582" i="8"/>
  <c r="X582" i="8" s="1"/>
  <c r="W582" i="8" s="1"/>
  <c r="Y582" i="8" s="1"/>
  <c r="T590" i="8"/>
  <c r="X590" i="8" s="1"/>
  <c r="W590" i="8" s="1"/>
  <c r="Y590" i="8" s="1"/>
  <c r="S591" i="8"/>
  <c r="S601" i="8"/>
  <c r="S604" i="8"/>
  <c r="S606" i="8"/>
  <c r="T609" i="8"/>
  <c r="X609" i="8" s="1"/>
  <c r="W609" i="8" s="1"/>
  <c r="Y609" i="8" s="1"/>
  <c r="S622" i="8"/>
  <c r="S623" i="8"/>
  <c r="S624" i="8"/>
  <c r="T594" i="8"/>
  <c r="X594" i="8" s="1"/>
  <c r="W594" i="8" s="1"/>
  <c r="Y594" i="8" s="1"/>
  <c r="S387" i="8"/>
  <c r="S429" i="8"/>
  <c r="T601" i="8"/>
  <c r="X601" i="8" s="1"/>
  <c r="W601" i="8" s="1"/>
  <c r="Y601" i="8" s="1"/>
  <c r="T604" i="8"/>
  <c r="X604" i="8" s="1"/>
  <c r="W604" i="8" s="1"/>
  <c r="Y604" i="8" s="1"/>
  <c r="T606" i="8"/>
  <c r="X606" i="8" s="1"/>
  <c r="W606" i="8" s="1"/>
  <c r="Y606" i="8" s="1"/>
  <c r="S610" i="8"/>
  <c r="S615" i="8"/>
  <c r="T618" i="8"/>
  <c r="X618" i="8" s="1"/>
  <c r="W618" i="8" s="1"/>
  <c r="Y618" i="8" s="1"/>
  <c r="T623" i="8"/>
  <c r="X623" i="8" s="1"/>
  <c r="W623" i="8" s="1"/>
  <c r="Y623" i="8" s="1"/>
  <c r="S620" i="8"/>
  <c r="S584" i="8"/>
  <c r="S599" i="8"/>
  <c r="T602" i="8"/>
  <c r="X602" i="8" s="1"/>
  <c r="W602" i="8" s="1"/>
  <c r="Y602" i="8" s="1"/>
  <c r="S605" i="8"/>
  <c r="T610" i="8"/>
  <c r="X610" i="8" s="1"/>
  <c r="W610" i="8" s="1"/>
  <c r="Y610" i="8" s="1"/>
  <c r="S612" i="8"/>
  <c r="T615" i="8"/>
  <c r="X615" i="8" s="1"/>
  <c r="W615" i="8" s="1"/>
  <c r="Y615" i="8" s="1"/>
  <c r="S403" i="8"/>
  <c r="T476" i="8"/>
  <c r="X476" i="8" s="1"/>
  <c r="W476" i="8" s="1"/>
  <c r="Y476" i="8" s="1"/>
  <c r="T502" i="8"/>
  <c r="X502" i="8" s="1"/>
  <c r="W502" i="8" s="1"/>
  <c r="Y502" i="8" s="1"/>
  <c r="T584" i="8"/>
  <c r="X584" i="8" s="1"/>
  <c r="W584" i="8" s="1"/>
  <c r="Y584" i="8" s="1"/>
  <c r="S589" i="8"/>
  <c r="S595" i="8"/>
  <c r="S596" i="8"/>
  <c r="S597" i="8"/>
  <c r="S603" i="8"/>
  <c r="T605" i="8"/>
  <c r="X605" i="8" s="1"/>
  <c r="W605" i="8" s="1"/>
  <c r="Y605" i="8" s="1"/>
  <c r="T612" i="8"/>
  <c r="X612" i="8" s="1"/>
  <c r="W612" i="8" s="1"/>
  <c r="Y612" i="8" s="1"/>
  <c r="S613" i="8"/>
  <c r="S616" i="8"/>
  <c r="T597" i="8"/>
  <c r="X597" i="8" s="1"/>
  <c r="W597" i="8" s="1"/>
  <c r="Y597" i="8" s="1"/>
  <c r="S506" i="8"/>
  <c r="T528" i="8"/>
  <c r="X528" i="8" s="1"/>
  <c r="W528" i="8" s="1"/>
  <c r="Y528" i="8" s="1"/>
  <c r="S559" i="8"/>
  <c r="T444" i="8"/>
  <c r="X444" i="8" s="1"/>
  <c r="W444" i="8" s="1"/>
  <c r="Y444" i="8" s="1"/>
  <c r="T519" i="8"/>
  <c r="X519" i="8" s="1"/>
  <c r="W519" i="8" s="1"/>
  <c r="Y519" i="8" s="1"/>
  <c r="T404" i="8"/>
  <c r="X404" i="8" s="1"/>
  <c r="W404" i="8" s="1"/>
  <c r="Y404" i="8" s="1"/>
  <c r="T392" i="8"/>
  <c r="X392" i="8" s="1"/>
  <c r="W392" i="8" s="1"/>
  <c r="Y392" i="8" s="1"/>
  <c r="T412" i="8"/>
  <c r="X412" i="8" s="1"/>
  <c r="W412" i="8" s="1"/>
  <c r="Y412" i="8" s="1"/>
  <c r="T357" i="8"/>
  <c r="X357" i="8" s="1"/>
  <c r="W357" i="8" s="1"/>
  <c r="Y357" i="8" s="1"/>
  <c r="T316" i="8"/>
  <c r="X316" i="8" s="1"/>
  <c r="W316" i="8" s="1"/>
  <c r="Y316" i="8" s="1"/>
  <c r="T292" i="8"/>
  <c r="X292" i="8" s="1"/>
  <c r="W292" i="8" s="1"/>
  <c r="Y292" i="8" s="1"/>
  <c r="T114" i="8"/>
  <c r="X114" i="8" s="1"/>
  <c r="W114" i="8" s="1"/>
  <c r="Y114" i="8" s="1"/>
  <c r="T35" i="8"/>
  <c r="X35" i="8" s="1"/>
  <c r="W35" i="8" s="1"/>
  <c r="Y35" i="8" s="1"/>
  <c r="T116" i="8"/>
  <c r="X116" i="8" s="1"/>
  <c r="W116" i="8" s="1"/>
  <c r="Y116" i="8" s="1"/>
  <c r="S592" i="8"/>
  <c r="T515" i="8"/>
  <c r="X515" i="8" s="1"/>
  <c r="W515" i="8" s="1"/>
  <c r="Y515" i="8" s="1"/>
  <c r="T440" i="8"/>
  <c r="X440" i="8" s="1"/>
  <c r="W440" i="8" s="1"/>
  <c r="Y440" i="8" s="1"/>
  <c r="T356" i="8"/>
  <c r="X356" i="8" s="1"/>
  <c r="W356" i="8" s="1"/>
  <c r="Y356" i="8" s="1"/>
  <c r="T531" i="8"/>
  <c r="X531" i="8" s="1"/>
  <c r="W531" i="8" s="1"/>
  <c r="Y531" i="8" s="1"/>
  <c r="T339" i="8"/>
  <c r="X339" i="8" s="1"/>
  <c r="W339" i="8" s="1"/>
  <c r="Y339" i="8" s="1"/>
  <c r="T416" i="8"/>
  <c r="X416" i="8" s="1"/>
  <c r="W416" i="8" s="1"/>
  <c r="Y416" i="8" s="1"/>
  <c r="T438" i="8"/>
  <c r="X438" i="8" s="1"/>
  <c r="W438" i="8" s="1"/>
  <c r="Y438" i="8" s="1"/>
  <c r="T368" i="8"/>
  <c r="X368" i="8" s="1"/>
  <c r="W368" i="8" s="1"/>
  <c r="Y368" i="8" s="1"/>
  <c r="T202" i="8"/>
  <c r="X202" i="8" s="1"/>
  <c r="W202" i="8" s="1"/>
  <c r="Y202" i="8" s="1"/>
  <c r="T32" i="8"/>
  <c r="X32" i="8" s="1"/>
  <c r="W32" i="8" s="1"/>
  <c r="Y32" i="8" s="1"/>
  <c r="T36" i="8"/>
  <c r="X36" i="8" s="1"/>
  <c r="W36" i="8" s="1"/>
  <c r="Y36" i="8" s="1"/>
  <c r="S130" i="8"/>
  <c r="T554" i="8"/>
  <c r="X554" i="8" s="1"/>
  <c r="W554" i="8" s="1"/>
  <c r="Y554" i="8" s="1"/>
  <c r="T599" i="8"/>
  <c r="X599" i="8" s="1"/>
  <c r="W599" i="8" s="1"/>
  <c r="Y599" i="8" s="1"/>
  <c r="T587" i="8"/>
  <c r="X587" i="8" s="1"/>
  <c r="W587" i="8" s="1"/>
  <c r="Y587" i="8" s="1"/>
  <c r="S530" i="8"/>
  <c r="S570" i="8"/>
  <c r="S520" i="8"/>
  <c r="S600" i="8"/>
  <c r="T581" i="8"/>
  <c r="X581" i="8" s="1"/>
  <c r="W581" i="8" s="1"/>
  <c r="Y581" i="8" s="1"/>
  <c r="T596" i="8"/>
  <c r="X596" i="8" s="1"/>
  <c r="W596" i="8" s="1"/>
  <c r="Y596" i="8" s="1"/>
  <c r="T514" i="8"/>
  <c r="X514" i="8" s="1"/>
  <c r="W514" i="8" s="1"/>
  <c r="Y514" i="8" s="1"/>
  <c r="S549" i="8"/>
  <c r="S524" i="8"/>
  <c r="S493" i="8"/>
  <c r="T408" i="8"/>
  <c r="X408" i="8" s="1"/>
  <c r="W408" i="8" s="1"/>
  <c r="Y408" i="8" s="1"/>
  <c r="T523" i="8"/>
  <c r="X523" i="8" s="1"/>
  <c r="W523" i="8" s="1"/>
  <c r="Y523" i="8" s="1"/>
  <c r="S621" i="8"/>
  <c r="T505" i="8"/>
  <c r="X505" i="8" s="1"/>
  <c r="W505" i="8" s="1"/>
  <c r="Y505" i="8" s="1"/>
  <c r="T335" i="8"/>
  <c r="X335" i="8" s="1"/>
  <c r="W335" i="8" s="1"/>
  <c r="Y335" i="8" s="1"/>
  <c r="S498" i="8"/>
  <c r="T536" i="8"/>
  <c r="X536" i="8" s="1"/>
  <c r="W536" i="8" s="1"/>
  <c r="Y536" i="8" s="1"/>
  <c r="T384" i="8"/>
  <c r="X384" i="8" s="1"/>
  <c r="W384" i="8" s="1"/>
  <c r="Y384" i="8" s="1"/>
  <c r="T430" i="8"/>
  <c r="X430" i="8" s="1"/>
  <c r="W430" i="8" s="1"/>
  <c r="Y430" i="8" s="1"/>
  <c r="T216" i="8"/>
  <c r="X216" i="8" s="1"/>
  <c r="W216" i="8" s="1"/>
  <c r="Y216" i="8" s="1"/>
  <c r="T163" i="8"/>
  <c r="X163" i="8" s="1"/>
  <c r="W163" i="8" s="1"/>
  <c r="Y163" i="8" s="1"/>
  <c r="T244" i="8"/>
  <c r="X244" i="8" s="1"/>
  <c r="W244" i="8" s="1"/>
  <c r="Y244" i="8" s="1"/>
  <c r="T82" i="8"/>
  <c r="X82" i="8" s="1"/>
  <c r="W82" i="8" s="1"/>
  <c r="Y82" i="8" s="1"/>
  <c r="T106" i="8"/>
  <c r="X106" i="8" s="1"/>
  <c r="W106" i="8" s="1"/>
  <c r="Y106" i="8" s="1"/>
  <c r="T112" i="8"/>
  <c r="X112" i="8" s="1"/>
  <c r="W112" i="8" s="1"/>
  <c r="Y112" i="8" s="1"/>
  <c r="S618" i="8"/>
  <c r="T560" i="8"/>
  <c r="X560" i="8" s="1"/>
  <c r="W560" i="8" s="1"/>
  <c r="Y560" i="8" s="1"/>
  <c r="T535" i="8"/>
  <c r="X535" i="8" s="1"/>
  <c r="W535" i="8" s="1"/>
  <c r="Y535" i="8" s="1"/>
  <c r="S512" i="8"/>
  <c r="T376" i="8"/>
  <c r="X376" i="8" s="1"/>
  <c r="W376" i="8" s="1"/>
  <c r="Y376" i="8" s="1"/>
  <c r="T400" i="8"/>
  <c r="X400" i="8" s="1"/>
  <c r="W400" i="8" s="1"/>
  <c r="Y400" i="8" s="1"/>
  <c r="T327" i="8"/>
  <c r="X327" i="8" s="1"/>
  <c r="W327" i="8" s="1"/>
  <c r="Y327" i="8" s="1"/>
  <c r="T220" i="8"/>
  <c r="X220" i="8" s="1"/>
  <c r="W220" i="8" s="1"/>
  <c r="Y220" i="8" s="1"/>
  <c r="T39" i="8"/>
  <c r="X39" i="8" s="1"/>
  <c r="W39" i="8" s="1"/>
  <c r="Y39" i="8" s="1"/>
  <c r="T108" i="8"/>
  <c r="X108" i="8" s="1"/>
  <c r="W108" i="8" s="1"/>
  <c r="Y108" i="8" s="1"/>
  <c r="T591" i="8"/>
  <c r="X591" i="8" s="1"/>
  <c r="W591" i="8" s="1"/>
  <c r="Y591" i="8" s="1"/>
  <c r="S538" i="8"/>
  <c r="T592" i="8"/>
  <c r="X592" i="8" s="1"/>
  <c r="W592" i="8" s="1"/>
  <c r="Y592" i="8" s="1"/>
  <c r="T507" i="8"/>
  <c r="X507" i="8" s="1"/>
  <c r="W507" i="8" s="1"/>
  <c r="Y507" i="8" s="1"/>
  <c r="S517" i="8"/>
  <c r="S586" i="8"/>
  <c r="S565" i="8"/>
  <c r="T595" i="8"/>
  <c r="X595" i="8" s="1"/>
  <c r="W595" i="8" s="1"/>
  <c r="Y595" i="8" s="1"/>
  <c r="T608" i="8"/>
  <c r="X608" i="8" s="1"/>
  <c r="W608" i="8" s="1"/>
  <c r="Y608" i="8" s="1"/>
  <c r="S608" i="8"/>
  <c r="T550" i="8"/>
  <c r="X550" i="8" s="1"/>
  <c r="W550" i="8" s="1"/>
  <c r="Y550" i="8" s="1"/>
  <c r="T527" i="8"/>
  <c r="X527" i="8" s="1"/>
  <c r="W527" i="8" s="1"/>
  <c r="Y527" i="8" s="1"/>
  <c r="T574" i="8"/>
  <c r="X574" i="8" s="1"/>
  <c r="W574" i="8" s="1"/>
  <c r="Y574" i="8" s="1"/>
  <c r="S502" i="8"/>
  <c r="T428" i="8"/>
  <c r="X428" i="8" s="1"/>
  <c r="W428" i="8" s="1"/>
  <c r="Y428" i="8" s="1"/>
  <c r="T372" i="8"/>
  <c r="X372" i="8" s="1"/>
  <c r="W372" i="8" s="1"/>
  <c r="Y372" i="8" s="1"/>
  <c r="T454" i="8"/>
  <c r="X454" i="8" s="1"/>
  <c r="W454" i="8" s="1"/>
  <c r="Y454" i="8" s="1"/>
  <c r="T343" i="8"/>
  <c r="X343" i="8" s="1"/>
  <c r="W343" i="8" s="1"/>
  <c r="Y343" i="8" s="1"/>
  <c r="S241" i="8"/>
  <c r="T319" i="8"/>
  <c r="X319" i="8" s="1"/>
  <c r="W319" i="8" s="1"/>
  <c r="Y319" i="8" s="1"/>
  <c r="S254" i="8"/>
  <c r="T323" i="8"/>
  <c r="X323" i="8" s="1"/>
  <c r="W323" i="8" s="1"/>
  <c r="Y323" i="8" s="1"/>
  <c r="T47" i="8"/>
  <c r="X47" i="8" s="1"/>
  <c r="W47" i="8" s="1"/>
  <c r="Y47" i="8" s="1"/>
  <c r="T256" i="8"/>
  <c r="X256" i="8" s="1"/>
  <c r="W256" i="8" s="1"/>
  <c r="Y256" i="8" s="1"/>
  <c r="T31" i="8"/>
  <c r="X31" i="8" s="1"/>
  <c r="W31" i="8" s="1"/>
  <c r="Y31" i="8" s="1"/>
  <c r="T159" i="8"/>
  <c r="X159" i="8" s="1"/>
  <c r="W159" i="8" s="1"/>
  <c r="Y159" i="8" s="1"/>
  <c r="T167" i="8"/>
  <c r="X167" i="8" s="1"/>
  <c r="W167" i="8" s="1"/>
  <c r="Y167" i="8" s="1"/>
  <c r="T624" i="8"/>
  <c r="X624" i="8" s="1"/>
  <c r="W624" i="8" s="1"/>
  <c r="Y624" i="8" s="1"/>
  <c r="T586" i="8"/>
  <c r="X586" i="8" s="1"/>
  <c r="W586" i="8" s="1"/>
  <c r="Y586" i="8" s="1"/>
  <c r="T517" i="8"/>
  <c r="X517" i="8" s="1"/>
  <c r="W517" i="8" s="1"/>
  <c r="Y517" i="8" s="1"/>
  <c r="T583" i="8"/>
  <c r="X583" i="8" s="1"/>
  <c r="W583" i="8" s="1"/>
  <c r="Y583" i="8" s="1"/>
  <c r="T607" i="8"/>
  <c r="X607" i="8" s="1"/>
  <c r="W607" i="8" s="1"/>
  <c r="Y607" i="8" s="1"/>
  <c r="T614" i="8"/>
  <c r="X614" i="8" s="1"/>
  <c r="W614" i="8" s="1"/>
  <c r="Y614" i="8" s="1"/>
  <c r="S551" i="8"/>
  <c r="T539" i="8"/>
  <c r="X539" i="8" s="1"/>
  <c r="W539" i="8" s="1"/>
  <c r="Y539" i="8" s="1"/>
  <c r="S544" i="8"/>
  <c r="T462" i="8"/>
  <c r="X462" i="8" s="1"/>
  <c r="W462" i="8" s="1"/>
  <c r="Y462" i="8" s="1"/>
  <c r="T546" i="8"/>
  <c r="X546" i="8" s="1"/>
  <c r="W546" i="8" s="1"/>
  <c r="Y546" i="8" s="1"/>
  <c r="S575" i="8"/>
  <c r="T422" i="8"/>
  <c r="X422" i="8" s="1"/>
  <c r="W422" i="8" s="1"/>
  <c r="Y422" i="8" s="1"/>
  <c r="T448" i="8"/>
  <c r="X448" i="8" s="1"/>
  <c r="W448" i="8" s="1"/>
  <c r="Y448" i="8" s="1"/>
  <c r="T424" i="8"/>
  <c r="X424" i="8" s="1"/>
  <c r="W424" i="8" s="1"/>
  <c r="Y424" i="8" s="1"/>
  <c r="T360" i="8"/>
  <c r="X360" i="8" s="1"/>
  <c r="W360" i="8" s="1"/>
  <c r="Y360" i="8" s="1"/>
  <c r="T331" i="8"/>
  <c r="X331" i="8" s="1"/>
  <c r="W331" i="8" s="1"/>
  <c r="Y331" i="8" s="1"/>
  <c r="S238" i="8"/>
  <c r="T252" i="8"/>
  <c r="X252" i="8" s="1"/>
  <c r="W252" i="8" s="1"/>
  <c r="Y252" i="8" s="1"/>
  <c r="T315" i="8"/>
  <c r="X315" i="8" s="1"/>
  <c r="W315" i="8" s="1"/>
  <c r="Y315" i="8" s="1"/>
  <c r="T206" i="8"/>
  <c r="X206" i="8" s="1"/>
  <c r="W206" i="8" s="1"/>
  <c r="Y206" i="8" s="1"/>
  <c r="T248" i="8"/>
  <c r="X248" i="8" s="1"/>
  <c r="W248" i="8" s="1"/>
  <c r="Y248" i="8" s="1"/>
  <c r="T51" i="8"/>
  <c r="X51" i="8" s="1"/>
  <c r="W51" i="8" s="1"/>
  <c r="Y51" i="8" s="1"/>
  <c r="T155" i="8"/>
  <c r="X155" i="8" s="1"/>
  <c r="W155" i="8" s="1"/>
  <c r="Y155" i="8" s="1"/>
  <c r="T620" i="8"/>
  <c r="X620" i="8" s="1"/>
  <c r="W620" i="8" s="1"/>
  <c r="Y620" i="8" s="1"/>
  <c r="S561" i="8"/>
  <c r="T566" i="8"/>
  <c r="X566" i="8" s="1"/>
  <c r="W566" i="8" s="1"/>
  <c r="Y566" i="8" s="1"/>
  <c r="T622" i="8"/>
  <c r="X622" i="8" s="1"/>
  <c r="W622" i="8" s="1"/>
  <c r="Y622" i="8" s="1"/>
  <c r="S543" i="8"/>
  <c r="T352" i="8"/>
  <c r="X352" i="8" s="1"/>
  <c r="W352" i="8" s="1"/>
  <c r="Y352" i="8" s="1"/>
  <c r="T446" i="8"/>
  <c r="X446" i="8" s="1"/>
  <c r="W446" i="8" s="1"/>
  <c r="Y446" i="8" s="1"/>
  <c r="S569" i="8"/>
  <c r="T558" i="8"/>
  <c r="X558" i="8" s="1"/>
  <c r="W558" i="8" s="1"/>
  <c r="Y558" i="8" s="1"/>
  <c r="T436" i="8"/>
  <c r="X436" i="8" s="1"/>
  <c r="W436" i="8" s="1"/>
  <c r="Y436" i="8" s="1"/>
  <c r="T365" i="8"/>
  <c r="X365" i="8" s="1"/>
  <c r="W365" i="8" s="1"/>
  <c r="Y365" i="8" s="1"/>
  <c r="T364" i="8"/>
  <c r="X364" i="8" s="1"/>
  <c r="W364" i="8" s="1"/>
  <c r="Y364" i="8" s="1"/>
  <c r="T396" i="8"/>
  <c r="X396" i="8" s="1"/>
  <c r="W396" i="8" s="1"/>
  <c r="Y396" i="8" s="1"/>
  <c r="S246" i="8"/>
  <c r="T290" i="8"/>
  <c r="X290" i="8" s="1"/>
  <c r="W290" i="8" s="1"/>
  <c r="Y290" i="8" s="1"/>
  <c r="S302" i="8"/>
  <c r="T240" i="8"/>
  <c r="X240" i="8" s="1"/>
  <c r="W240" i="8" s="1"/>
  <c r="Y240" i="8" s="1"/>
  <c r="T28" i="8"/>
  <c r="X28" i="8" s="1"/>
  <c r="W28" i="8" s="1"/>
  <c r="Y28" i="8" s="1"/>
  <c r="T43" i="8"/>
  <c r="X43" i="8" s="1"/>
  <c r="W43" i="8" s="1"/>
  <c r="Y43" i="8" s="1"/>
  <c r="T148" i="8"/>
  <c r="X148" i="8" s="1"/>
  <c r="W148" i="8" s="1"/>
  <c r="Y148" i="8" s="1"/>
  <c r="T104" i="8"/>
  <c r="X104" i="8" s="1"/>
  <c r="W104" i="8" s="1"/>
  <c r="Y104" i="8" s="1"/>
  <c r="T611" i="8"/>
  <c r="X611" i="8" s="1"/>
  <c r="W611" i="8" s="1"/>
  <c r="Y611" i="8" s="1"/>
  <c r="T621" i="8"/>
  <c r="X621" i="8" s="1"/>
  <c r="W621" i="8" s="1"/>
  <c r="Y621" i="8" s="1"/>
  <c r="S581" i="8"/>
  <c r="T600" i="8"/>
  <c r="X600" i="8" s="1"/>
  <c r="W600" i="8" s="1"/>
  <c r="Y600" i="8" s="1"/>
  <c r="T561" i="8"/>
  <c r="X561" i="8" s="1"/>
  <c r="W561" i="8" s="1"/>
  <c r="Y561" i="8" s="1"/>
  <c r="T524" i="8"/>
  <c r="X524" i="8" s="1"/>
  <c r="W524" i="8" s="1"/>
  <c r="Y524" i="8" s="1"/>
  <c r="T509" i="8"/>
  <c r="X509" i="8" s="1"/>
  <c r="W509" i="8" s="1"/>
  <c r="Y509" i="8" s="1"/>
  <c r="T493" i="8"/>
  <c r="X493" i="8" s="1"/>
  <c r="W493" i="8" s="1"/>
  <c r="Y493" i="8" s="1"/>
  <c r="T452" i="8"/>
  <c r="X452" i="8" s="1"/>
  <c r="W452" i="8" s="1"/>
  <c r="Y452" i="8" s="1"/>
  <c r="T432" i="8"/>
  <c r="X432" i="8" s="1"/>
  <c r="W432" i="8" s="1"/>
  <c r="Y432" i="8" s="1"/>
  <c r="S399" i="8"/>
  <c r="T420" i="8"/>
  <c r="X420" i="8" s="1"/>
  <c r="W420" i="8" s="1"/>
  <c r="Y420" i="8" s="1"/>
  <c r="S276" i="8"/>
  <c r="S212" i="8"/>
  <c r="S262" i="8"/>
  <c r="S134" i="8"/>
  <c r="T110" i="8"/>
  <c r="X110" i="8" s="1"/>
  <c r="W110" i="8" s="1"/>
  <c r="Y110" i="8" s="1"/>
  <c r="T138" i="8"/>
  <c r="X138" i="8" s="1"/>
  <c r="W138" i="8" s="1"/>
  <c r="Y138" i="8" s="1"/>
  <c r="T625" i="8"/>
  <c r="X625" i="8" s="1"/>
  <c r="W625" i="8" s="1"/>
  <c r="Y625" i="8" s="1"/>
  <c r="T538" i="8"/>
  <c r="X538" i="8" s="1"/>
  <c r="W538" i="8" s="1"/>
  <c r="Y538" i="8" s="1"/>
  <c r="S611" i="8"/>
  <c r="S507" i="8"/>
  <c r="S583" i="8"/>
  <c r="T565" i="8"/>
  <c r="X565" i="8" s="1"/>
  <c r="W565" i="8" s="1"/>
  <c r="Y565" i="8" s="1"/>
  <c r="T541" i="8"/>
  <c r="X541" i="8" s="1"/>
  <c r="W541" i="8" s="1"/>
  <c r="Y541" i="8" s="1"/>
  <c r="S490" i="8"/>
  <c r="S482" i="8"/>
  <c r="S474" i="8"/>
  <c r="S466" i="8"/>
  <c r="T401" i="8"/>
  <c r="X401" i="8" s="1"/>
  <c r="W401" i="8" s="1"/>
  <c r="Y401" i="8" s="1"/>
  <c r="S497" i="8"/>
  <c r="S449" i="8"/>
  <c r="T443" i="8"/>
  <c r="X443" i="8" s="1"/>
  <c r="W443" i="8" s="1"/>
  <c r="Y443" i="8" s="1"/>
  <c r="T427" i="8"/>
  <c r="X427" i="8" s="1"/>
  <c r="W427" i="8" s="1"/>
  <c r="Y427" i="8" s="1"/>
  <c r="T388" i="8"/>
  <c r="X388" i="8" s="1"/>
  <c r="W388" i="8" s="1"/>
  <c r="Y388" i="8" s="1"/>
  <c r="T530" i="8"/>
  <c r="X530" i="8" s="1"/>
  <c r="W530" i="8" s="1"/>
  <c r="Y530" i="8" s="1"/>
  <c r="T520" i="8"/>
  <c r="X520" i="8" s="1"/>
  <c r="W520" i="8" s="1"/>
  <c r="Y520" i="8" s="1"/>
  <c r="S566" i="8"/>
  <c r="S614" i="8"/>
  <c r="S577" i="8"/>
  <c r="T562" i="8"/>
  <c r="X562" i="8" s="1"/>
  <c r="W562" i="8" s="1"/>
  <c r="Y562" i="8" s="1"/>
  <c r="S540" i="8"/>
  <c r="T534" i="8"/>
  <c r="X534" i="8" s="1"/>
  <c r="W534" i="8" s="1"/>
  <c r="Y534" i="8" s="1"/>
  <c r="T511" i="8"/>
  <c r="X511" i="8" s="1"/>
  <c r="W511" i="8" s="1"/>
  <c r="Y511" i="8" s="1"/>
  <c r="S460" i="8"/>
  <c r="S534" i="8"/>
  <c r="T522" i="8"/>
  <c r="X522" i="8" s="1"/>
  <c r="W522" i="8" s="1"/>
  <c r="Y522" i="8" s="1"/>
  <c r="T496" i="8"/>
  <c r="X496" i="8" s="1"/>
  <c r="W496" i="8" s="1"/>
  <c r="Y496" i="8" s="1"/>
  <c r="T434" i="8"/>
  <c r="X434" i="8" s="1"/>
  <c r="W434" i="8" s="1"/>
  <c r="Y434" i="8" s="1"/>
  <c r="T489" i="8"/>
  <c r="X489" i="8" s="1"/>
  <c r="W489" i="8" s="1"/>
  <c r="Y489" i="8" s="1"/>
  <c r="T481" i="8"/>
  <c r="X481" i="8" s="1"/>
  <c r="W481" i="8" s="1"/>
  <c r="Y481" i="8" s="1"/>
  <c r="T473" i="8"/>
  <c r="X473" i="8" s="1"/>
  <c r="W473" i="8" s="1"/>
  <c r="Y473" i="8" s="1"/>
  <c r="T465" i="8"/>
  <c r="X465" i="8" s="1"/>
  <c r="W465" i="8" s="1"/>
  <c r="Y465" i="8" s="1"/>
  <c r="S442" i="8"/>
  <c r="S489" i="8"/>
  <c r="S494" i="8"/>
  <c r="T490" i="8"/>
  <c r="X490" i="8" s="1"/>
  <c r="W490" i="8" s="1"/>
  <c r="Y490" i="8" s="1"/>
  <c r="T482" i="8"/>
  <c r="X482" i="8" s="1"/>
  <c r="W482" i="8" s="1"/>
  <c r="Y482" i="8" s="1"/>
  <c r="T474" i="8"/>
  <c r="X474" i="8" s="1"/>
  <c r="W474" i="8" s="1"/>
  <c r="Y474" i="8" s="1"/>
  <c r="T466" i="8"/>
  <c r="X466" i="8" s="1"/>
  <c r="W466" i="8" s="1"/>
  <c r="Y466" i="8" s="1"/>
  <c r="S433" i="8"/>
  <c r="S435" i="8"/>
  <c r="S388" i="8"/>
  <c r="T380" i="8"/>
  <c r="X380" i="8" s="1"/>
  <c r="W380" i="8" s="1"/>
  <c r="Y380" i="8" s="1"/>
  <c r="S454" i="8"/>
  <c r="S430" i="8"/>
  <c r="T399" i="8"/>
  <c r="X399" i="8" s="1"/>
  <c r="W399" i="8" s="1"/>
  <c r="Y399" i="8" s="1"/>
  <c r="S359" i="8"/>
  <c r="T377" i="8"/>
  <c r="X377" i="8" s="1"/>
  <c r="W377" i="8" s="1"/>
  <c r="Y377" i="8" s="1"/>
  <c r="S564" i="8"/>
  <c r="T540" i="8"/>
  <c r="X540" i="8" s="1"/>
  <c r="W540" i="8" s="1"/>
  <c r="Y540" i="8" s="1"/>
  <c r="T498" i="8"/>
  <c r="X498" i="8" s="1"/>
  <c r="W498" i="8" s="1"/>
  <c r="Y498" i="8" s="1"/>
  <c r="T460" i="8"/>
  <c r="X460" i="8" s="1"/>
  <c r="W460" i="8" s="1"/>
  <c r="Y460" i="8" s="1"/>
  <c r="T398" i="8"/>
  <c r="X398" i="8" s="1"/>
  <c r="W398" i="8" s="1"/>
  <c r="Y398" i="8" s="1"/>
  <c r="S457" i="8"/>
  <c r="T494" i="8"/>
  <c r="X494" i="8" s="1"/>
  <c r="W494" i="8" s="1"/>
  <c r="Y494" i="8" s="1"/>
  <c r="S485" i="8"/>
  <c r="T407" i="8"/>
  <c r="X407" i="8" s="1"/>
  <c r="W407" i="8" s="1"/>
  <c r="Y407" i="8" s="1"/>
  <c r="T320" i="8"/>
  <c r="X320" i="8" s="1"/>
  <c r="W320" i="8" s="1"/>
  <c r="Y320" i="8" s="1"/>
  <c r="S380" i="8"/>
  <c r="S453" i="8"/>
  <c r="S332" i="8"/>
  <c r="T367" i="8"/>
  <c r="X367" i="8" s="1"/>
  <c r="W367" i="8" s="1"/>
  <c r="Y367" i="8" s="1"/>
  <c r="T340" i="8"/>
  <c r="X340" i="8" s="1"/>
  <c r="W340" i="8" s="1"/>
  <c r="Y340" i="8" s="1"/>
  <c r="S625" i="8"/>
  <c r="S607" i="8"/>
  <c r="S560" i="8"/>
  <c r="S539" i="8"/>
  <c r="T512" i="8"/>
  <c r="X512" i="8" s="1"/>
  <c r="W512" i="8" s="1"/>
  <c r="Y512" i="8" s="1"/>
  <c r="T526" i="8"/>
  <c r="X526" i="8" s="1"/>
  <c r="W526" i="8" s="1"/>
  <c r="Y526" i="8" s="1"/>
  <c r="S511" i="8"/>
  <c r="S414" i="8"/>
  <c r="S426" i="8"/>
  <c r="T456" i="8"/>
  <c r="X456" i="8" s="1"/>
  <c r="W456" i="8" s="1"/>
  <c r="Y456" i="8" s="1"/>
  <c r="S418" i="8"/>
  <c r="T501" i="8"/>
  <c r="X501" i="8" s="1"/>
  <c r="W501" i="8" s="1"/>
  <c r="Y501" i="8" s="1"/>
  <c r="S481" i="8"/>
  <c r="S450" i="8"/>
  <c r="S425" i="8"/>
  <c r="S427" i="8"/>
  <c r="T411" i="8"/>
  <c r="X411" i="8" s="1"/>
  <c r="W411" i="8" s="1"/>
  <c r="Y411" i="8" s="1"/>
  <c r="T406" i="8"/>
  <c r="X406" i="8" s="1"/>
  <c r="W406" i="8" s="1"/>
  <c r="Y406" i="8" s="1"/>
  <c r="S446" i="8"/>
  <c r="S422" i="8"/>
  <c r="S356" i="8"/>
  <c r="T344" i="8"/>
  <c r="X344" i="8" s="1"/>
  <c r="W344" i="8" s="1"/>
  <c r="Y344" i="8" s="1"/>
  <c r="T570" i="8"/>
  <c r="X570" i="8" s="1"/>
  <c r="W570" i="8" s="1"/>
  <c r="Y570" i="8" s="1"/>
  <c r="T532" i="8"/>
  <c r="X532" i="8" s="1"/>
  <c r="W532" i="8" s="1"/>
  <c r="Y532" i="8" s="1"/>
  <c r="S548" i="8"/>
  <c r="T533" i="8"/>
  <c r="X533" i="8" s="1"/>
  <c r="W533" i="8" s="1"/>
  <c r="Y533" i="8" s="1"/>
  <c r="S526" i="8"/>
  <c r="S535" i="8"/>
  <c r="S486" i="8"/>
  <c r="S478" i="8"/>
  <c r="S470" i="8"/>
  <c r="S461" i="8"/>
  <c r="S477" i="8"/>
  <c r="T451" i="8"/>
  <c r="X451" i="8" s="1"/>
  <c r="W451" i="8" s="1"/>
  <c r="Y451" i="8" s="1"/>
  <c r="T435" i="8"/>
  <c r="X435" i="8" s="1"/>
  <c r="W435" i="8" s="1"/>
  <c r="Y435" i="8" s="1"/>
  <c r="T419" i="8"/>
  <c r="X419" i="8" s="1"/>
  <c r="W419" i="8" s="1"/>
  <c r="Y419" i="8" s="1"/>
  <c r="T389" i="8"/>
  <c r="X389" i="8" s="1"/>
  <c r="W389" i="8" s="1"/>
  <c r="Y389" i="8" s="1"/>
  <c r="S445" i="8"/>
  <c r="T391" i="8"/>
  <c r="X391" i="8" s="1"/>
  <c r="W391" i="8" s="1"/>
  <c r="Y391" i="8" s="1"/>
  <c r="T359" i="8"/>
  <c r="X359" i="8" s="1"/>
  <c r="W359" i="8" s="1"/>
  <c r="Y359" i="8" s="1"/>
  <c r="T369" i="8"/>
  <c r="X369" i="8" s="1"/>
  <c r="W369" i="8" s="1"/>
  <c r="Y369" i="8" s="1"/>
  <c r="T353" i="8"/>
  <c r="X353" i="8" s="1"/>
  <c r="W353" i="8" s="1"/>
  <c r="Y353" i="8" s="1"/>
  <c r="T371" i="8"/>
  <c r="X371" i="8" s="1"/>
  <c r="W371" i="8" s="1"/>
  <c r="Y371" i="8" s="1"/>
  <c r="T578" i="8"/>
  <c r="X578" i="8" s="1"/>
  <c r="W578" i="8" s="1"/>
  <c r="Y578" i="8" s="1"/>
  <c r="S588" i="8"/>
  <c r="S531" i="8"/>
  <c r="S532" i="8"/>
  <c r="T518" i="8"/>
  <c r="X518" i="8" s="1"/>
  <c r="W518" i="8" s="1"/>
  <c r="Y518" i="8" s="1"/>
  <c r="S545" i="8"/>
  <c r="S518" i="8"/>
  <c r="S434" i="8"/>
  <c r="T461" i="8"/>
  <c r="X461" i="8" s="1"/>
  <c r="W461" i="8" s="1"/>
  <c r="Y461" i="8" s="1"/>
  <c r="T485" i="8"/>
  <c r="X485" i="8" s="1"/>
  <c r="W485" i="8" s="1"/>
  <c r="Y485" i="8" s="1"/>
  <c r="T477" i="8"/>
  <c r="X477" i="8" s="1"/>
  <c r="W477" i="8" s="1"/>
  <c r="Y477" i="8" s="1"/>
  <c r="T469" i="8"/>
  <c r="X469" i="8" s="1"/>
  <c r="W469" i="8" s="1"/>
  <c r="Y469" i="8" s="1"/>
  <c r="S500" i="8"/>
  <c r="T442" i="8"/>
  <c r="X442" i="8" s="1"/>
  <c r="W442" i="8" s="1"/>
  <c r="Y442" i="8" s="1"/>
  <c r="S473" i="8"/>
  <c r="S409" i="8"/>
  <c r="T486" i="8"/>
  <c r="X486" i="8" s="1"/>
  <c r="W486" i="8" s="1"/>
  <c r="Y486" i="8" s="1"/>
  <c r="T478" i="8"/>
  <c r="X478" i="8" s="1"/>
  <c r="W478" i="8" s="1"/>
  <c r="Y478" i="8" s="1"/>
  <c r="T470" i="8"/>
  <c r="X470" i="8" s="1"/>
  <c r="W470" i="8" s="1"/>
  <c r="Y470" i="8" s="1"/>
  <c r="S417" i="8"/>
  <c r="S451" i="8"/>
  <c r="T381" i="8"/>
  <c r="X381" i="8" s="1"/>
  <c r="W381" i="8" s="1"/>
  <c r="Y381" i="8" s="1"/>
  <c r="T336" i="8"/>
  <c r="X336" i="8" s="1"/>
  <c r="W336" i="8" s="1"/>
  <c r="Y336" i="8" s="1"/>
  <c r="S576" i="8"/>
  <c r="S594" i="8"/>
  <c r="T603" i="8"/>
  <c r="X603" i="8" s="1"/>
  <c r="W603" i="8" s="1"/>
  <c r="Y603" i="8" s="1"/>
  <c r="T569" i="8"/>
  <c r="X569" i="8" s="1"/>
  <c r="W569" i="8" s="1"/>
  <c r="Y569" i="8" s="1"/>
  <c r="S542" i="8"/>
  <c r="S521" i="8"/>
  <c r="S509" i="8"/>
  <c r="S398" i="8"/>
  <c r="S459" i="8"/>
  <c r="S458" i="8"/>
  <c r="S405" i="8"/>
  <c r="S469" i="8"/>
  <c r="T409" i="8"/>
  <c r="X409" i="8" s="1"/>
  <c r="W409" i="8" s="1"/>
  <c r="Y409" i="8" s="1"/>
  <c r="S413" i="8"/>
  <c r="T403" i="8"/>
  <c r="X403" i="8" s="1"/>
  <c r="W403" i="8" s="1"/>
  <c r="Y403" i="8" s="1"/>
  <c r="S419" i="8"/>
  <c r="T373" i="8"/>
  <c r="X373" i="8" s="1"/>
  <c r="W373" i="8" s="1"/>
  <c r="Y373" i="8" s="1"/>
  <c r="T402" i="8"/>
  <c r="X402" i="8" s="1"/>
  <c r="W402" i="8" s="1"/>
  <c r="Y402" i="8" s="1"/>
  <c r="S438" i="8"/>
  <c r="T332" i="8"/>
  <c r="X332" i="8" s="1"/>
  <c r="W332" i="8" s="1"/>
  <c r="Y332" i="8" s="1"/>
  <c r="T383" i="8"/>
  <c r="X383" i="8" s="1"/>
  <c r="W383" i="8" s="1"/>
  <c r="Y383" i="8" s="1"/>
  <c r="T351" i="8"/>
  <c r="X351" i="8" s="1"/>
  <c r="W351" i="8" s="1"/>
  <c r="Y351" i="8" s="1"/>
  <c r="S391" i="8"/>
  <c r="T348" i="8"/>
  <c r="X348" i="8" s="1"/>
  <c r="W348" i="8" s="1"/>
  <c r="Y348" i="8" s="1"/>
  <c r="S392" i="8"/>
  <c r="T588" i="8"/>
  <c r="X588" i="8" s="1"/>
  <c r="W588" i="8" s="1"/>
  <c r="Y588" i="8" s="1"/>
  <c r="S580" i="8"/>
  <c r="S602" i="8"/>
  <c r="T525" i="8"/>
  <c r="X525" i="8" s="1"/>
  <c r="W525" i="8" s="1"/>
  <c r="Y525" i="8" s="1"/>
  <c r="T542" i="8"/>
  <c r="X542" i="8" s="1"/>
  <c r="W542" i="8" s="1"/>
  <c r="Y542" i="8" s="1"/>
  <c r="T513" i="8"/>
  <c r="X513" i="8" s="1"/>
  <c r="W513" i="8" s="1"/>
  <c r="Y513" i="8" s="1"/>
  <c r="S527" i="8"/>
  <c r="T414" i="8"/>
  <c r="X414" i="8" s="1"/>
  <c r="W414" i="8" s="1"/>
  <c r="Y414" i="8" s="1"/>
  <c r="T426" i="8"/>
  <c r="X426" i="8" s="1"/>
  <c r="W426" i="8" s="1"/>
  <c r="Y426" i="8" s="1"/>
  <c r="T418" i="8"/>
  <c r="X418" i="8" s="1"/>
  <c r="W418" i="8" s="1"/>
  <c r="Y418" i="8" s="1"/>
  <c r="S401" i="8"/>
  <c r="T497" i="8"/>
  <c r="X497" i="8" s="1"/>
  <c r="W497" i="8" s="1"/>
  <c r="Y497" i="8" s="1"/>
  <c r="T405" i="8"/>
  <c r="X405" i="8" s="1"/>
  <c r="W405" i="8" s="1"/>
  <c r="Y405" i="8" s="1"/>
  <c r="S465" i="8"/>
  <c r="T450" i="8"/>
  <c r="X450" i="8" s="1"/>
  <c r="W450" i="8" s="1"/>
  <c r="Y450" i="8" s="1"/>
  <c r="S441" i="8"/>
  <c r="S320" i="8"/>
  <c r="S443" i="8"/>
  <c r="S437" i="8"/>
  <c r="T385" i="8"/>
  <c r="X385" i="8" s="1"/>
  <c r="W385" i="8" s="1"/>
  <c r="Y385" i="8" s="1"/>
  <c r="T345" i="8"/>
  <c r="X345" i="8" s="1"/>
  <c r="W345" i="8" s="1"/>
  <c r="Y345" i="8" s="1"/>
  <c r="S292" i="8"/>
  <c r="T337" i="8"/>
  <c r="X337" i="8" s="1"/>
  <c r="W337" i="8" s="1"/>
  <c r="Y337" i="8" s="1"/>
  <c r="S266" i="8"/>
  <c r="T375" i="8"/>
  <c r="X375" i="8" s="1"/>
  <c r="W375" i="8" s="1"/>
  <c r="Y375" i="8" s="1"/>
  <c r="S368" i="8"/>
  <c r="T324" i="8"/>
  <c r="X324" i="8" s="1"/>
  <c r="W324" i="8" s="1"/>
  <c r="Y324" i="8" s="1"/>
  <c r="S280" i="8"/>
  <c r="T321" i="8"/>
  <c r="X321" i="8" s="1"/>
  <c r="W321" i="8" s="1"/>
  <c r="Y321" i="8" s="1"/>
  <c r="S312" i="8"/>
  <c r="T232" i="8"/>
  <c r="X232" i="8" s="1"/>
  <c r="W232" i="8" s="1"/>
  <c r="Y232" i="8" s="1"/>
  <c r="T288" i="8"/>
  <c r="X288" i="8" s="1"/>
  <c r="W288" i="8" s="1"/>
  <c r="Y288" i="8" s="1"/>
  <c r="T262" i="8"/>
  <c r="X262" i="8" s="1"/>
  <c r="W262" i="8" s="1"/>
  <c r="Y262" i="8" s="1"/>
  <c r="T215" i="8"/>
  <c r="X215" i="8" s="1"/>
  <c r="W215" i="8" s="1"/>
  <c r="Y215" i="8" s="1"/>
  <c r="T224" i="8"/>
  <c r="X224" i="8" s="1"/>
  <c r="W224" i="8" s="1"/>
  <c r="Y224" i="8" s="1"/>
  <c r="T214" i="8"/>
  <c r="X214" i="8" s="1"/>
  <c r="W214" i="8" s="1"/>
  <c r="Y214" i="8" s="1"/>
  <c r="T228" i="8"/>
  <c r="X228" i="8" s="1"/>
  <c r="W228" i="8" s="1"/>
  <c r="Y228" i="8" s="1"/>
  <c r="T218" i="8"/>
  <c r="X218" i="8" s="1"/>
  <c r="W218" i="8" s="1"/>
  <c r="Y218" i="8" s="1"/>
  <c r="T120" i="8"/>
  <c r="X120" i="8" s="1"/>
  <c r="W120" i="8" s="1"/>
  <c r="Y120" i="8" s="1"/>
  <c r="S194" i="8"/>
  <c r="T160" i="8"/>
  <c r="X160" i="8" s="1"/>
  <c r="W160" i="8" s="1"/>
  <c r="Y160" i="8" s="1"/>
  <c r="T196" i="8"/>
  <c r="X196" i="8" s="1"/>
  <c r="W196" i="8" s="1"/>
  <c r="Y196" i="8" s="1"/>
  <c r="T165" i="8"/>
  <c r="X165" i="8" s="1"/>
  <c r="W165" i="8" s="1"/>
  <c r="Y165" i="8" s="1"/>
  <c r="T157" i="8"/>
  <c r="X157" i="8" s="1"/>
  <c r="W157" i="8" s="1"/>
  <c r="Y157" i="8" s="1"/>
  <c r="T173" i="8"/>
  <c r="X173" i="8" s="1"/>
  <c r="W173" i="8" s="1"/>
  <c r="Y173" i="8" s="1"/>
  <c r="S143" i="8"/>
  <c r="S122" i="8"/>
  <c r="T95" i="8"/>
  <c r="X95" i="8" s="1"/>
  <c r="W95" i="8" s="1"/>
  <c r="Y95" i="8" s="1"/>
  <c r="S118" i="8"/>
  <c r="T127" i="8"/>
  <c r="X127" i="8" s="1"/>
  <c r="W127" i="8" s="1"/>
  <c r="Y127" i="8" s="1"/>
  <c r="T135" i="8"/>
  <c r="X135" i="8" s="1"/>
  <c r="W135" i="8" s="1"/>
  <c r="Y135" i="8" s="1"/>
  <c r="T96" i="8"/>
  <c r="X96" i="8" s="1"/>
  <c r="W96" i="8" s="1"/>
  <c r="Y96" i="8" s="1"/>
  <c r="T105" i="8"/>
  <c r="X105" i="8" s="1"/>
  <c r="W105" i="8" s="1"/>
  <c r="Y105" i="8" s="1"/>
  <c r="S67" i="8"/>
  <c r="S41" i="8"/>
  <c r="T75" i="8"/>
  <c r="X75" i="8" s="1"/>
  <c r="W75" i="8" s="1"/>
  <c r="Y75" i="8" s="1"/>
  <c r="T42" i="8"/>
  <c r="X42" i="8" s="1"/>
  <c r="W42" i="8" s="1"/>
  <c r="Y42" i="8" s="1"/>
  <c r="S60" i="8"/>
  <c r="S40" i="8"/>
  <c r="T54" i="8"/>
  <c r="X54" i="8" s="1"/>
  <c r="W54" i="8" s="1"/>
  <c r="Y54" i="8" s="1"/>
  <c r="S81" i="8"/>
  <c r="S90" i="8"/>
  <c r="T69" i="8"/>
  <c r="X69" i="8" s="1"/>
  <c r="W69" i="8" s="1"/>
  <c r="Y69" i="8" s="1"/>
  <c r="T361" i="8"/>
  <c r="X361" i="8" s="1"/>
  <c r="W361" i="8" s="1"/>
  <c r="Y361" i="8" s="1"/>
  <c r="S345" i="8"/>
  <c r="T387" i="8"/>
  <c r="X387" i="8" s="1"/>
  <c r="W387" i="8" s="1"/>
  <c r="Y387" i="8" s="1"/>
  <c r="T341" i="8"/>
  <c r="X341" i="8" s="1"/>
  <c r="W341" i="8" s="1"/>
  <c r="Y341" i="8" s="1"/>
  <c r="T317" i="8"/>
  <c r="X317" i="8" s="1"/>
  <c r="W317" i="8" s="1"/>
  <c r="Y317" i="8" s="1"/>
  <c r="S311" i="8"/>
  <c r="T282" i="8"/>
  <c r="X282" i="8" s="1"/>
  <c r="W282" i="8" s="1"/>
  <c r="Y282" i="8" s="1"/>
  <c r="T209" i="8"/>
  <c r="X209" i="8" s="1"/>
  <c r="W209" i="8" s="1"/>
  <c r="Y209" i="8" s="1"/>
  <c r="T192" i="8"/>
  <c r="X192" i="8" s="1"/>
  <c r="W192" i="8" s="1"/>
  <c r="Y192" i="8" s="1"/>
  <c r="S136" i="8"/>
  <c r="T141" i="8"/>
  <c r="X141" i="8" s="1"/>
  <c r="W141" i="8" s="1"/>
  <c r="Y141" i="8" s="1"/>
  <c r="T50" i="8"/>
  <c r="X50" i="8" s="1"/>
  <c r="W50" i="8" s="1"/>
  <c r="Y50" i="8" s="1"/>
  <c r="S128" i="8"/>
  <c r="T78" i="8"/>
  <c r="X78" i="8" s="1"/>
  <c r="W78" i="8" s="1"/>
  <c r="Y78" i="8" s="1"/>
  <c r="T90" i="8"/>
  <c r="X90" i="8" s="1"/>
  <c r="W90" i="8" s="1"/>
  <c r="Y90" i="8" s="1"/>
  <c r="T98" i="8"/>
  <c r="X98" i="8" s="1"/>
  <c r="W98" i="8" s="1"/>
  <c r="Y98" i="8" s="1"/>
  <c r="S114" i="8"/>
  <c r="S94" i="8"/>
  <c r="S96" i="8"/>
  <c r="S65" i="8"/>
  <c r="T40" i="8"/>
  <c r="X40" i="8" s="1"/>
  <c r="W40" i="8" s="1"/>
  <c r="Y40" i="8" s="1"/>
  <c r="T66" i="8"/>
  <c r="X66" i="8" s="1"/>
  <c r="W66" i="8" s="1"/>
  <c r="Y66" i="8" s="1"/>
  <c r="T58" i="8"/>
  <c r="X58" i="8" s="1"/>
  <c r="W58" i="8" s="1"/>
  <c r="Y58" i="8" s="1"/>
  <c r="S38" i="8"/>
  <c r="S75" i="8"/>
  <c r="S58" i="8"/>
  <c r="T70" i="8"/>
  <c r="X70" i="8" s="1"/>
  <c r="W70" i="8" s="1"/>
  <c r="Y70" i="8" s="1"/>
  <c r="S55" i="8"/>
  <c r="T45" i="8"/>
  <c r="X45" i="8" s="1"/>
  <c r="W45" i="8" s="1"/>
  <c r="Y45" i="8" s="1"/>
  <c r="S351" i="8"/>
  <c r="S360" i="8"/>
  <c r="T260" i="8"/>
  <c r="X260" i="8" s="1"/>
  <c r="W260" i="8" s="1"/>
  <c r="Y260" i="8" s="1"/>
  <c r="S310" i="8"/>
  <c r="T276" i="8"/>
  <c r="X276" i="8" s="1"/>
  <c r="W276" i="8" s="1"/>
  <c r="Y276" i="8" s="1"/>
  <c r="T201" i="8"/>
  <c r="X201" i="8" s="1"/>
  <c r="W201" i="8" s="1"/>
  <c r="Y201" i="8" s="1"/>
  <c r="T234" i="8"/>
  <c r="X234" i="8" s="1"/>
  <c r="W234" i="8" s="1"/>
  <c r="Y234" i="8" s="1"/>
  <c r="T236" i="8"/>
  <c r="X236" i="8" s="1"/>
  <c r="W236" i="8" s="1"/>
  <c r="Y236" i="8" s="1"/>
  <c r="S214" i="8"/>
  <c r="T186" i="8"/>
  <c r="X186" i="8" s="1"/>
  <c r="W186" i="8" s="1"/>
  <c r="Y186" i="8" s="1"/>
  <c r="T145" i="8"/>
  <c r="X145" i="8" s="1"/>
  <c r="W145" i="8" s="1"/>
  <c r="Y145" i="8" s="1"/>
  <c r="T193" i="8"/>
  <c r="X193" i="8" s="1"/>
  <c r="W193" i="8" s="1"/>
  <c r="Y193" i="8" s="1"/>
  <c r="T169" i="8"/>
  <c r="X169" i="8" s="1"/>
  <c r="W169" i="8" s="1"/>
  <c r="Y169" i="8" s="1"/>
  <c r="T171" i="8"/>
  <c r="X171" i="8" s="1"/>
  <c r="W171" i="8" s="1"/>
  <c r="Y171" i="8" s="1"/>
  <c r="S172" i="8"/>
  <c r="T153" i="8"/>
  <c r="X153" i="8" s="1"/>
  <c r="W153" i="8" s="1"/>
  <c r="Y153" i="8" s="1"/>
  <c r="T100" i="8"/>
  <c r="X100" i="8" s="1"/>
  <c r="W100" i="8" s="1"/>
  <c r="Y100" i="8" s="1"/>
  <c r="S117" i="8"/>
  <c r="S127" i="8"/>
  <c r="T74" i="8"/>
  <c r="X74" i="8" s="1"/>
  <c r="W74" i="8" s="1"/>
  <c r="Y74" i="8" s="1"/>
  <c r="T37" i="8"/>
  <c r="X37" i="8" s="1"/>
  <c r="W37" i="8" s="1"/>
  <c r="Y37" i="8" s="1"/>
  <c r="T88" i="8"/>
  <c r="X88" i="8" s="1"/>
  <c r="W88" i="8" s="1"/>
  <c r="Y88" i="8" s="1"/>
  <c r="T102" i="8"/>
  <c r="X102" i="8" s="1"/>
  <c r="W102" i="8" s="1"/>
  <c r="Y102" i="8" s="1"/>
  <c r="S92" i="8"/>
  <c r="S77" i="8"/>
  <c r="T91" i="8"/>
  <c r="X91" i="8" s="1"/>
  <c r="W91" i="8" s="1"/>
  <c r="Y91" i="8" s="1"/>
  <c r="S63" i="8"/>
  <c r="T30" i="8"/>
  <c r="X30" i="8" s="1"/>
  <c r="W30" i="8" s="1"/>
  <c r="S72" i="8"/>
  <c r="S56" i="8"/>
  <c r="T73" i="8"/>
  <c r="X73" i="8" s="1"/>
  <c r="W73" i="8" s="1"/>
  <c r="Y73" i="8" s="1"/>
  <c r="T65" i="8"/>
  <c r="X65" i="8" s="1"/>
  <c r="W65" i="8" s="1"/>
  <c r="Y65" i="8" s="1"/>
  <c r="T57" i="8"/>
  <c r="X57" i="8" s="1"/>
  <c r="W57" i="8" s="1"/>
  <c r="Y57" i="8" s="1"/>
  <c r="T41" i="8"/>
  <c r="X41" i="8" s="1"/>
  <c r="W41" i="8" s="1"/>
  <c r="Y41" i="8" s="1"/>
  <c r="S57" i="8"/>
  <c r="S100" i="8"/>
  <c r="T84" i="8"/>
  <c r="X84" i="8" s="1"/>
  <c r="W84" i="8" s="1"/>
  <c r="Y84" i="8" s="1"/>
  <c r="T48" i="8"/>
  <c r="X48" i="8" s="1"/>
  <c r="W48" i="8" s="1"/>
  <c r="Y48" i="8" s="1"/>
  <c r="T410" i="8"/>
  <c r="X410" i="8" s="1"/>
  <c r="W410" i="8" s="1"/>
  <c r="Y410" i="8" s="1"/>
  <c r="T328" i="8"/>
  <c r="X328" i="8" s="1"/>
  <c r="W328" i="8" s="1"/>
  <c r="Y328" i="8" s="1"/>
  <c r="S393" i="8"/>
  <c r="S340" i="8"/>
  <c r="T379" i="8"/>
  <c r="X379" i="8" s="1"/>
  <c r="W379" i="8" s="1"/>
  <c r="Y379" i="8" s="1"/>
  <c r="S290" i="8"/>
  <c r="S268" i="8"/>
  <c r="T246" i="8"/>
  <c r="X246" i="8" s="1"/>
  <c r="W246" i="8" s="1"/>
  <c r="Y246" i="8" s="1"/>
  <c r="T268" i="8"/>
  <c r="X268" i="8" s="1"/>
  <c r="W268" i="8" s="1"/>
  <c r="Y268" i="8" s="1"/>
  <c r="T284" i="8"/>
  <c r="X284" i="8" s="1"/>
  <c r="W284" i="8" s="1"/>
  <c r="Y284" i="8" s="1"/>
  <c r="S270" i="8"/>
  <c r="T219" i="8"/>
  <c r="X219" i="8" s="1"/>
  <c r="W219" i="8" s="1"/>
  <c r="Y219" i="8" s="1"/>
  <c r="S234" i="8"/>
  <c r="S239" i="8"/>
  <c r="T205" i="8"/>
  <c r="X205" i="8" s="1"/>
  <c r="W205" i="8" s="1"/>
  <c r="Y205" i="8" s="1"/>
  <c r="S205" i="8"/>
  <c r="T190" i="8"/>
  <c r="X190" i="8" s="1"/>
  <c r="W190" i="8" s="1"/>
  <c r="Y190" i="8" s="1"/>
  <c r="T143" i="8"/>
  <c r="X143" i="8" s="1"/>
  <c r="W143" i="8" s="1"/>
  <c r="Y143" i="8" s="1"/>
  <c r="S109" i="8"/>
  <c r="T103" i="8"/>
  <c r="X103" i="8" s="1"/>
  <c r="W103" i="8" s="1"/>
  <c r="Y103" i="8" s="1"/>
  <c r="T94" i="8"/>
  <c r="X94" i="8" s="1"/>
  <c r="W94" i="8" s="1"/>
  <c r="Y94" i="8" s="1"/>
  <c r="S101" i="8"/>
  <c r="S106" i="8"/>
  <c r="T87" i="8"/>
  <c r="X87" i="8" s="1"/>
  <c r="W87" i="8" s="1"/>
  <c r="Y87" i="8" s="1"/>
  <c r="S61" i="8"/>
  <c r="T72" i="8"/>
  <c r="X72" i="8" s="1"/>
  <c r="W72" i="8" s="1"/>
  <c r="Y72" i="8" s="1"/>
  <c r="T64" i="8"/>
  <c r="X64" i="8" s="1"/>
  <c r="W64" i="8" s="1"/>
  <c r="Y64" i="8" s="1"/>
  <c r="T56" i="8"/>
  <c r="X56" i="8" s="1"/>
  <c r="W56" i="8" s="1"/>
  <c r="Y56" i="8" s="1"/>
  <c r="T49" i="8"/>
  <c r="X49" i="8" s="1"/>
  <c r="W49" i="8" s="1"/>
  <c r="Y49" i="8" s="1"/>
  <c r="S70" i="8"/>
  <c r="S54" i="8"/>
  <c r="T71" i="8"/>
  <c r="X71" i="8" s="1"/>
  <c r="W71" i="8" s="1"/>
  <c r="Y71" i="8" s="1"/>
  <c r="T63" i="8"/>
  <c r="X63" i="8" s="1"/>
  <c r="W63" i="8" s="1"/>
  <c r="Y63" i="8" s="1"/>
  <c r="T55" i="8"/>
  <c r="X55" i="8" s="1"/>
  <c r="W55" i="8" s="1"/>
  <c r="Y55" i="8" s="1"/>
  <c r="T38" i="8"/>
  <c r="X38" i="8" s="1"/>
  <c r="W38" i="8" s="1"/>
  <c r="Y38" i="8" s="1"/>
  <c r="T44" i="8"/>
  <c r="X44" i="8" s="1"/>
  <c r="W44" i="8" s="1"/>
  <c r="Y44" i="8" s="1"/>
  <c r="T111" i="8"/>
  <c r="X111" i="8" s="1"/>
  <c r="W111" i="8" s="1"/>
  <c r="Y111" i="8" s="1"/>
  <c r="T77" i="8"/>
  <c r="X77" i="8" s="1"/>
  <c r="W77" i="8" s="1"/>
  <c r="Y77" i="8" s="1"/>
  <c r="T61" i="8"/>
  <c r="X61" i="8" s="1"/>
  <c r="W61" i="8" s="1"/>
  <c r="Y61" i="8" s="1"/>
  <c r="S291" i="8"/>
  <c r="S352" i="8"/>
  <c r="S385" i="8"/>
  <c r="T280" i="8"/>
  <c r="X280" i="8" s="1"/>
  <c r="W280" i="8" s="1"/>
  <c r="Y280" i="8" s="1"/>
  <c r="S349" i="8"/>
  <c r="T291" i="8"/>
  <c r="X291" i="8" s="1"/>
  <c r="W291" i="8" s="1"/>
  <c r="Y291" i="8" s="1"/>
  <c r="T264" i="8"/>
  <c r="X264" i="8" s="1"/>
  <c r="W264" i="8" s="1"/>
  <c r="Y264" i="8" s="1"/>
  <c r="T258" i="8"/>
  <c r="X258" i="8" s="1"/>
  <c r="W258" i="8" s="1"/>
  <c r="Y258" i="8" s="1"/>
  <c r="T250" i="8"/>
  <c r="X250" i="8" s="1"/>
  <c r="W250" i="8" s="1"/>
  <c r="Y250" i="8" s="1"/>
  <c r="S182" i="8"/>
  <c r="S236" i="8"/>
  <c r="S210" i="8"/>
  <c r="T203" i="8"/>
  <c r="X203" i="8" s="1"/>
  <c r="W203" i="8" s="1"/>
  <c r="Y203" i="8" s="1"/>
  <c r="S203" i="8"/>
  <c r="S186" i="8"/>
  <c r="T151" i="8"/>
  <c r="X151" i="8" s="1"/>
  <c r="W151" i="8" s="1"/>
  <c r="Y151" i="8" s="1"/>
  <c r="T136" i="8"/>
  <c r="X136" i="8" s="1"/>
  <c r="W136" i="8" s="1"/>
  <c r="Y136" i="8" s="1"/>
  <c r="S171" i="8"/>
  <c r="S119" i="8"/>
  <c r="S95" i="8"/>
  <c r="T109" i="8"/>
  <c r="X109" i="8" s="1"/>
  <c r="W109" i="8" s="1"/>
  <c r="Y109" i="8" s="1"/>
  <c r="S140" i="8"/>
  <c r="T124" i="8"/>
  <c r="X124" i="8" s="1"/>
  <c r="W124" i="8" s="1"/>
  <c r="Y124" i="8" s="1"/>
  <c r="T81" i="8"/>
  <c r="X81" i="8" s="1"/>
  <c r="W81" i="8" s="1"/>
  <c r="Y81" i="8" s="1"/>
  <c r="T86" i="8"/>
  <c r="X86" i="8" s="1"/>
  <c r="W86" i="8" s="1"/>
  <c r="Y86" i="8" s="1"/>
  <c r="S78" i="8"/>
  <c r="S37" i="8"/>
  <c r="T92" i="8"/>
  <c r="X92" i="8" s="1"/>
  <c r="W92" i="8" s="1"/>
  <c r="Y92" i="8" s="1"/>
  <c r="T83" i="8"/>
  <c r="X83" i="8" s="1"/>
  <c r="W83" i="8" s="1"/>
  <c r="Y83" i="8" s="1"/>
  <c r="S98" i="8"/>
  <c r="S105" i="8"/>
  <c r="S80" i="8"/>
  <c r="S59" i="8"/>
  <c r="T46" i="8"/>
  <c r="X46" i="8" s="1"/>
  <c r="W46" i="8" s="1"/>
  <c r="Y46" i="8" s="1"/>
  <c r="S68" i="8"/>
  <c r="S52" i="8"/>
  <c r="T80" i="8"/>
  <c r="X80" i="8" s="1"/>
  <c r="W80" i="8" s="1"/>
  <c r="Y80" i="8" s="1"/>
  <c r="T172" i="8"/>
  <c r="X172" i="8" s="1"/>
  <c r="W172" i="8" s="1"/>
  <c r="Y172" i="8" s="1"/>
  <c r="S163" i="8"/>
  <c r="S50" i="8"/>
  <c r="S383" i="8"/>
  <c r="T393" i="8"/>
  <c r="X393" i="8" s="1"/>
  <c r="W393" i="8" s="1"/>
  <c r="Y393" i="8" s="1"/>
  <c r="T363" i="8"/>
  <c r="X363" i="8" s="1"/>
  <c r="W363" i="8" s="1"/>
  <c r="Y363" i="8" s="1"/>
  <c r="S372" i="8"/>
  <c r="T347" i="8"/>
  <c r="X347" i="8" s="1"/>
  <c r="W347" i="8" s="1"/>
  <c r="Y347" i="8" s="1"/>
  <c r="T266" i="8"/>
  <c r="X266" i="8" s="1"/>
  <c r="W266" i="8" s="1"/>
  <c r="Y266" i="8" s="1"/>
  <c r="T270" i="8"/>
  <c r="X270" i="8" s="1"/>
  <c r="W270" i="8" s="1"/>
  <c r="Y270" i="8" s="1"/>
  <c r="S232" i="8"/>
  <c r="S201" i="8"/>
  <c r="T227" i="8"/>
  <c r="X227" i="8" s="1"/>
  <c r="W227" i="8" s="1"/>
  <c r="Y227" i="8" s="1"/>
  <c r="T210" i="8"/>
  <c r="X210" i="8" s="1"/>
  <c r="W210" i="8" s="1"/>
  <c r="Y210" i="8" s="1"/>
  <c r="T231" i="8"/>
  <c r="X231" i="8" s="1"/>
  <c r="W231" i="8" s="1"/>
  <c r="Y231" i="8" s="1"/>
  <c r="T223" i="8"/>
  <c r="X223" i="8" s="1"/>
  <c r="W223" i="8" s="1"/>
  <c r="Y223" i="8" s="1"/>
  <c r="S120" i="8"/>
  <c r="S202" i="8"/>
  <c r="T189" i="8"/>
  <c r="X189" i="8" s="1"/>
  <c r="W189" i="8" s="1"/>
  <c r="Y189" i="8" s="1"/>
  <c r="T181" i="8"/>
  <c r="X181" i="8" s="1"/>
  <c r="W181" i="8" s="1"/>
  <c r="Y181" i="8" s="1"/>
  <c r="S165" i="8"/>
  <c r="T132" i="8"/>
  <c r="X132" i="8" s="1"/>
  <c r="W132" i="8" s="1"/>
  <c r="Y132" i="8" s="1"/>
  <c r="T62" i="8"/>
  <c r="X62" i="8" s="1"/>
  <c r="W62" i="8" s="1"/>
  <c r="Y62" i="8" s="1"/>
  <c r="S66" i="8"/>
  <c r="S113" i="8"/>
  <c r="S110" i="8"/>
  <c r="T53" i="8"/>
  <c r="X53" i="8" s="1"/>
  <c r="W53" i="8" s="1"/>
  <c r="Y53" i="8" s="1"/>
  <c r="S375" i="8"/>
  <c r="S384" i="8"/>
  <c r="S336" i="8"/>
  <c r="T355" i="8"/>
  <c r="X355" i="8" s="1"/>
  <c r="W355" i="8" s="1"/>
  <c r="Y355" i="8" s="1"/>
  <c r="T278" i="8"/>
  <c r="X278" i="8" s="1"/>
  <c r="W278" i="8" s="1"/>
  <c r="Y278" i="8" s="1"/>
  <c r="T254" i="8"/>
  <c r="X254" i="8" s="1"/>
  <c r="W254" i="8" s="1"/>
  <c r="Y254" i="8" s="1"/>
  <c r="S304" i="8"/>
  <c r="S274" i="8"/>
  <c r="T197" i="8"/>
  <c r="X197" i="8" s="1"/>
  <c r="W197" i="8" s="1"/>
  <c r="Y197" i="8" s="1"/>
  <c r="T178" i="8"/>
  <c r="X178" i="8" s="1"/>
  <c r="W178" i="8" s="1"/>
  <c r="Y178" i="8" s="1"/>
  <c r="S168" i="8"/>
  <c r="S197" i="8"/>
  <c r="S184" i="8"/>
  <c r="T198" i="8"/>
  <c r="X198" i="8" s="1"/>
  <c r="W198" i="8" s="1"/>
  <c r="Y198" i="8" s="1"/>
  <c r="S178" i="8"/>
  <c r="T177" i="8"/>
  <c r="X177" i="8" s="1"/>
  <c r="W177" i="8" s="1"/>
  <c r="Y177" i="8" s="1"/>
  <c r="T152" i="8"/>
  <c r="X152" i="8" s="1"/>
  <c r="W152" i="8" s="1"/>
  <c r="Y152" i="8" s="1"/>
  <c r="T147" i="8"/>
  <c r="X147" i="8" s="1"/>
  <c r="W147" i="8" s="1"/>
  <c r="Y147" i="8" s="1"/>
  <c r="S149" i="8"/>
  <c r="S367" i="8"/>
  <c r="S376" i="8"/>
  <c r="S364" i="8"/>
  <c r="T274" i="8"/>
  <c r="X274" i="8" s="1"/>
  <c r="W274" i="8" s="1"/>
  <c r="Y274" i="8" s="1"/>
  <c r="S303" i="8"/>
  <c r="T272" i="8"/>
  <c r="X272" i="8" s="1"/>
  <c r="W272" i="8" s="1"/>
  <c r="Y272" i="8" s="1"/>
  <c r="S223" i="8"/>
  <c r="T182" i="8"/>
  <c r="X182" i="8" s="1"/>
  <c r="W182" i="8" s="1"/>
  <c r="Y182" i="8" s="1"/>
  <c r="T211" i="8"/>
  <c r="X211" i="8" s="1"/>
  <c r="W211" i="8" s="1"/>
  <c r="Y211" i="8" s="1"/>
  <c r="S222" i="8"/>
  <c r="T194" i="8"/>
  <c r="X194" i="8" s="1"/>
  <c r="W194" i="8" s="1"/>
  <c r="Y194" i="8" s="1"/>
  <c r="T168" i="8"/>
  <c r="X168" i="8" s="1"/>
  <c r="W168" i="8" s="1"/>
  <c r="Y168" i="8" s="1"/>
  <c r="S145" i="8"/>
  <c r="T185" i="8"/>
  <c r="X185" i="8" s="1"/>
  <c r="W185" i="8" s="1"/>
  <c r="Y185" i="8" s="1"/>
  <c r="S160" i="8"/>
  <c r="T149" i="8"/>
  <c r="X149" i="8" s="1"/>
  <c r="W149" i="8" s="1"/>
  <c r="Y149" i="8" s="1"/>
  <c r="T161" i="8"/>
  <c r="X161" i="8" s="1"/>
  <c r="W161" i="8" s="1"/>
  <c r="Y161" i="8" s="1"/>
  <c r="S159" i="8"/>
  <c r="S151" i="8"/>
  <c r="T113" i="8"/>
  <c r="X113" i="8" s="1"/>
  <c r="W113" i="8" s="1"/>
  <c r="Y113" i="8" s="1"/>
  <c r="S103" i="8"/>
  <c r="T134" i="8"/>
  <c r="X134" i="8" s="1"/>
  <c r="W134" i="8" s="1"/>
  <c r="Y134" i="8" s="1"/>
  <c r="T128" i="8"/>
  <c r="X128" i="8" s="1"/>
  <c r="W128" i="8" s="1"/>
  <c r="Y128" i="8" s="1"/>
  <c r="S88" i="8"/>
  <c r="T99" i="8"/>
  <c r="X99" i="8" s="1"/>
  <c r="W99" i="8" s="1"/>
  <c r="Y99" i="8" s="1"/>
  <c r="S102" i="8"/>
  <c r="S69" i="8"/>
  <c r="S53" i="8"/>
  <c r="T68" i="8"/>
  <c r="X68" i="8" s="1"/>
  <c r="W68" i="8" s="1"/>
  <c r="Y68" i="8" s="1"/>
  <c r="T60" i="8"/>
  <c r="X60" i="8" s="1"/>
  <c r="W60" i="8" s="1"/>
  <c r="Y60" i="8" s="1"/>
  <c r="T52" i="8"/>
  <c r="X52" i="8" s="1"/>
  <c r="W52" i="8" s="1"/>
  <c r="Y52" i="8" s="1"/>
  <c r="T76" i="8"/>
  <c r="X76" i="8" s="1"/>
  <c r="W76" i="8" s="1"/>
  <c r="Y76" i="8" s="1"/>
  <c r="S62" i="8"/>
  <c r="T67" i="8"/>
  <c r="X67" i="8" s="1"/>
  <c r="W67" i="8" s="1"/>
  <c r="Y67" i="8" s="1"/>
  <c r="T59" i="8"/>
  <c r="X59" i="8" s="1"/>
  <c r="W59" i="8" s="1"/>
  <c r="Y59" i="8" s="1"/>
  <c r="S49" i="8"/>
  <c r="T34" i="8"/>
  <c r="X34" i="8" s="1"/>
  <c r="W34" i="8" s="1"/>
  <c r="Y34" i="8" s="1"/>
  <c r="T33" i="8"/>
  <c r="X33" i="8" s="1"/>
  <c r="W33" i="8" s="1"/>
  <c r="Y33" i="8" s="1"/>
  <c r="T29" i="8"/>
  <c r="X29" i="8" s="1"/>
  <c r="W29" i="8" s="1"/>
  <c r="Y29" i="8" s="1"/>
  <c r="S74" i="8"/>
  <c r="S71" i="8"/>
  <c r="S64" i="8"/>
  <c r="T26" i="8"/>
  <c r="Y30" i="8" l="1"/>
  <c r="T13" i="8"/>
  <c r="T14" i="8"/>
  <c r="T15" i="8"/>
  <c r="W22" i="8"/>
  <c r="S22" i="8"/>
  <c r="S28" i="8" l="1"/>
  <c r="S31" i="8"/>
  <c r="W18" i="8"/>
  <c r="T12" i="8"/>
  <c r="T11" i="8"/>
  <c r="S26" i="8" l="1"/>
  <c r="S29" i="8"/>
  <c r="S27" i="8"/>
  <c r="S30" i="8"/>
  <c r="AA18" i="8"/>
  <c r="AB18" i="8" s="1"/>
  <c r="M18" i="8"/>
  <c r="F16" i="2"/>
  <c r="X18" i="8"/>
  <c r="J35" i="2" s="1"/>
  <c r="K35" i="2" s="1"/>
  <c r="J16" i="2"/>
  <c r="K16" i="2" s="1"/>
  <c r="H22" i="8"/>
  <c r="F35" i="2" l="1"/>
  <c r="G35" i="2" s="1"/>
  <c r="H35" i="2" s="1"/>
  <c r="G16" i="2"/>
  <c r="H16" i="2" s="1"/>
  <c r="L7" i="13"/>
  <c r="R14" i="8"/>
  <c r="R13" i="8"/>
  <c r="R12" i="8"/>
  <c r="R11" i="8"/>
  <c r="R15" i="8"/>
  <c r="AD16" i="9"/>
  <c r="J7" i="13"/>
  <c r="M7" i="13"/>
  <c r="K7" i="13"/>
  <c r="L22" i="8"/>
  <c r="AD5" i="9" l="1"/>
  <c r="S627" i="8"/>
  <c r="AE16" i="9"/>
  <c r="AE5" i="9" s="1"/>
  <c r="AD11" i="9" l="1"/>
  <c r="F6" i="9"/>
  <c r="D9" i="17" s="1"/>
  <c r="F8" i="9"/>
  <c r="D11" i="17" s="1"/>
  <c r="E11" i="17" s="1"/>
  <c r="F11" i="17" s="1"/>
  <c r="F7" i="9"/>
  <c r="D10" i="17" s="1"/>
  <c r="E10" i="17" s="1"/>
  <c r="F10" i="17" s="1"/>
  <c r="Z617" i="9"/>
  <c r="V607" i="13" s="1"/>
  <c r="E7" i="15"/>
  <c r="AB26" i="8"/>
  <c r="AA26" i="8" s="1"/>
  <c r="AC26" i="8" s="1"/>
  <c r="D12" i="17"/>
  <c r="D13" i="17"/>
  <c r="V7" i="13"/>
  <c r="AF16" i="9"/>
  <c r="AF5" i="9" s="1"/>
  <c r="Q13" i="8"/>
  <c r="Q12" i="8"/>
  <c r="Q15" i="8"/>
  <c r="Q14" i="8"/>
  <c r="Q11" i="8"/>
  <c r="U14" i="8"/>
  <c r="U12" i="8"/>
  <c r="U15" i="8"/>
  <c r="U11" i="8"/>
  <c r="X26" i="8"/>
  <c r="W26" i="8" s="1"/>
  <c r="U261" i="8" l="1"/>
  <c r="U277" i="8"/>
  <c r="U293" i="8"/>
  <c r="U350" i="8"/>
  <c r="U393" i="8"/>
  <c r="U412" i="8"/>
  <c r="U426" i="8"/>
  <c r="U428" i="8"/>
  <c r="U307" i="8"/>
  <c r="U445" i="8"/>
  <c r="U567" i="8"/>
  <c r="U512" i="8"/>
  <c r="U455" i="8"/>
  <c r="U504" i="8"/>
  <c r="U468" i="8"/>
  <c r="U533" i="8"/>
  <c r="U356" i="8"/>
  <c r="U495" i="8"/>
  <c r="U446" i="8"/>
  <c r="U620" i="8"/>
  <c r="U602" i="8"/>
  <c r="U616" i="8"/>
  <c r="U520" i="8"/>
  <c r="U611" i="8"/>
  <c r="U473" i="8"/>
  <c r="U502" i="8"/>
  <c r="U544" i="8"/>
  <c r="U300" i="8"/>
  <c r="U262" i="8"/>
  <c r="U244" i="8"/>
  <c r="U325" i="8"/>
  <c r="U517" i="8"/>
  <c r="U292" i="8"/>
  <c r="U456" i="8"/>
  <c r="U330" i="8"/>
  <c r="U282" i="8"/>
  <c r="U258" i="8"/>
  <c r="U296" i="8"/>
  <c r="U423" i="8"/>
  <c r="U427" i="8"/>
  <c r="U338" i="8"/>
  <c r="U559" i="8"/>
  <c r="U603" i="8"/>
  <c r="U499" i="8"/>
  <c r="U453" i="8"/>
  <c r="U518" i="8"/>
  <c r="U260" i="8"/>
  <c r="U372" i="8"/>
  <c r="U339" i="8"/>
  <c r="U279" i="8"/>
  <c r="U589" i="8"/>
  <c r="U290" i="8"/>
  <c r="U458" i="8"/>
  <c r="U254" i="8"/>
  <c r="U250" i="8"/>
  <c r="U252" i="8"/>
  <c r="U245" i="8"/>
  <c r="U323" i="8"/>
  <c r="U391" i="8"/>
  <c r="U331" i="8"/>
  <c r="U534" i="8"/>
  <c r="U425" i="8"/>
  <c r="U585" i="8"/>
  <c r="U523" i="8"/>
  <c r="U578" i="8"/>
  <c r="U555" i="8"/>
  <c r="U465" i="8"/>
  <c r="U486" i="8"/>
  <c r="U336" i="8"/>
  <c r="U318" i="8"/>
  <c r="U263" i="8"/>
  <c r="U397" i="8"/>
  <c r="U433" i="8"/>
  <c r="U357" i="8"/>
  <c r="U530" i="8"/>
  <c r="U487" i="8"/>
  <c r="U540" i="8"/>
  <c r="U624" i="8"/>
  <c r="U242" i="8"/>
  <c r="U332" i="8"/>
  <c r="U568" i="8"/>
  <c r="U586" i="8"/>
  <c r="U400" i="8"/>
  <c r="U416" i="8"/>
  <c r="U363" i="8"/>
  <c r="U539" i="8"/>
  <c r="U501" i="8"/>
  <c r="U581" i="8"/>
  <c r="U403" i="8"/>
  <c r="U460" i="8"/>
  <c r="U274" i="8"/>
  <c r="U295" i="8"/>
  <c r="U275" i="8"/>
  <c r="U379" i="8"/>
  <c r="U394" i="8"/>
  <c r="U421" i="8"/>
  <c r="U367" i="8"/>
  <c r="U548" i="8"/>
  <c r="U389" i="8"/>
  <c r="U617" i="8"/>
  <c r="U521" i="8"/>
  <c r="U565" i="8"/>
  <c r="U256" i="8"/>
  <c r="U369" i="8"/>
  <c r="U315" i="8"/>
  <c r="U424" i="8"/>
  <c r="U510" i="8"/>
  <c r="U419" i="8"/>
  <c r="U531" i="8"/>
  <c r="U516" i="8"/>
  <c r="U511" i="8"/>
  <c r="U466" i="8"/>
  <c r="U494" i="8"/>
  <c r="U322" i="8"/>
  <c r="U304" i="8"/>
  <c r="U267" i="8"/>
  <c r="U310" i="8"/>
  <c r="U247" i="8"/>
  <c r="U418" i="8"/>
  <c r="U355" i="8"/>
  <c r="U417" i="8"/>
  <c r="U364" i="8"/>
  <c r="U327" i="8"/>
  <c r="U375" i="8"/>
  <c r="U430" i="8"/>
  <c r="U550" i="8"/>
  <c r="U575" i="8"/>
  <c r="U463" i="8"/>
  <c r="U528" i="8"/>
  <c r="U579" i="8"/>
  <c r="U471" i="8"/>
  <c r="U541" i="8"/>
  <c r="U563" i="8"/>
  <c r="U619" i="8"/>
  <c r="U607" i="8"/>
  <c r="U577" i="8"/>
  <c r="U564" i="8"/>
  <c r="U415" i="8"/>
  <c r="U612" i="8"/>
  <c r="U560" i="8"/>
  <c r="U333" i="8"/>
  <c r="U545" i="8"/>
  <c r="U481" i="8"/>
  <c r="U406" i="8"/>
  <c r="U317" i="8"/>
  <c r="U272" i="8"/>
  <c r="U316" i="8"/>
  <c r="U407" i="8"/>
  <c r="U493" i="8"/>
  <c r="U402" i="8"/>
  <c r="U299" i="8"/>
  <c r="U432" i="8"/>
  <c r="U381" i="8"/>
  <c r="U385" i="8"/>
  <c r="U527" i="8"/>
  <c r="U467" i="8"/>
  <c r="U556" i="8"/>
  <c r="U610" i="8"/>
  <c r="U571" i="8"/>
  <c r="U561" i="8"/>
  <c r="U345" i="8"/>
  <c r="U320" i="8"/>
  <c r="U246" i="8"/>
  <c r="U376" i="8"/>
  <c r="U382" i="8"/>
  <c r="U342" i="8"/>
  <c r="U542" i="8"/>
  <c r="U557" i="8"/>
  <c r="U553" i="8"/>
  <c r="U583" i="8"/>
  <c r="U477" i="8"/>
  <c r="U492" i="8"/>
  <c r="U348" i="8"/>
  <c r="U324" i="8"/>
  <c r="U303" i="8"/>
  <c r="U319" i="8"/>
  <c r="U306" i="8"/>
  <c r="U249" i="8"/>
  <c r="U359" i="8"/>
  <c r="U377" i="8"/>
  <c r="U439" i="8"/>
  <c r="U513" i="8"/>
  <c r="U505" i="8"/>
  <c r="U558" i="8"/>
  <c r="U605" i="8"/>
  <c r="U606" i="8"/>
  <c r="U405" i="8"/>
  <c r="U570" i="8"/>
  <c r="U470" i="8"/>
  <c r="U286" i="8"/>
  <c r="U284" i="8"/>
  <c r="U265" i="8"/>
  <c r="U366" i="8"/>
  <c r="U388" i="8"/>
  <c r="U343" i="8"/>
  <c r="U390" i="8"/>
  <c r="U543" i="8"/>
  <c r="U472" i="8"/>
  <c r="U515" i="8"/>
  <c r="U593" i="8"/>
  <c r="U590" i="8"/>
  <c r="U569" i="8"/>
  <c r="U411" i="8"/>
  <c r="U398" i="8"/>
  <c r="U276" i="8"/>
  <c r="U340" i="8"/>
  <c r="U321" i="8"/>
  <c r="U287" i="8"/>
  <c r="U457" i="8"/>
  <c r="U353" i="8"/>
  <c r="U436" i="8"/>
  <c r="U525" i="8"/>
  <c r="U374" i="8"/>
  <c r="U591" i="8"/>
  <c r="U514" i="8"/>
  <c r="U482" i="8"/>
  <c r="U489" i="8"/>
  <c r="U337" i="8"/>
  <c r="U443" i="8"/>
  <c r="U368" i="8"/>
  <c r="U301" i="8"/>
  <c r="U479" i="8"/>
  <c r="U508" i="8"/>
  <c r="U491" i="8"/>
  <c r="U546" i="8"/>
  <c r="U326" i="8"/>
  <c r="U281" i="8"/>
  <c r="U413" i="8"/>
  <c r="U370" i="8"/>
  <c r="U549" i="8"/>
  <c r="U454" i="8"/>
  <c r="U435" i="8"/>
  <c r="U598" i="8"/>
  <c r="U623" i="8"/>
  <c r="U592" i="8"/>
  <c r="U522" i="8"/>
  <c r="U288" i="8"/>
  <c r="U291" i="8"/>
  <c r="U311" i="8"/>
  <c r="U283" i="8"/>
  <c r="U297" i="8"/>
  <c r="U255" i="8"/>
  <c r="U298" i="8"/>
  <c r="U335" i="8"/>
  <c r="U378" i="8"/>
  <c r="U431" i="8"/>
  <c r="U380" i="8"/>
  <c r="U497" i="8"/>
  <c r="U526" i="8"/>
  <c r="U580" i="8"/>
  <c r="U464" i="8"/>
  <c r="U547" i="8"/>
  <c r="U551" i="8"/>
  <c r="U595" i="8"/>
  <c r="U475" i="8"/>
  <c r="U609" i="8"/>
  <c r="U601" i="8"/>
  <c r="U500" i="8"/>
  <c r="U604" i="8"/>
  <c r="U538" i="8"/>
  <c r="U621" i="8"/>
  <c r="U507" i="8"/>
  <c r="U600" i="8"/>
  <c r="U469" i="8"/>
  <c r="U371" i="8"/>
  <c r="U537" i="8"/>
  <c r="U438" i="8"/>
  <c r="U554" i="8"/>
  <c r="U409" i="8"/>
  <c r="U308" i="8"/>
  <c r="U444" i="8"/>
  <c r="U387" i="8"/>
  <c r="U351" i="8"/>
  <c r="U532" i="8"/>
  <c r="U582" i="8"/>
  <c r="U442" i="8"/>
  <c r="U596" i="8"/>
  <c r="U341" i="8"/>
  <c r="U399" i="8"/>
  <c r="U461" i="8"/>
  <c r="U452" i="8"/>
  <c r="U352" i="8"/>
  <c r="U396" i="8"/>
  <c r="U509" i="8"/>
  <c r="U490" i="8"/>
  <c r="U270" i="8"/>
  <c r="U392" i="8"/>
  <c r="U410" i="8"/>
  <c r="U404" i="8"/>
  <c r="U448" i="8"/>
  <c r="U529" i="8"/>
  <c r="U437" i="8"/>
  <c r="U618" i="8"/>
  <c r="U498" i="8"/>
  <c r="U462" i="8"/>
  <c r="U474" i="8"/>
  <c r="U485" i="8"/>
  <c r="U312" i="8"/>
  <c r="U383" i="8"/>
  <c r="U503" i="8"/>
  <c r="U625" i="8"/>
  <c r="U349" i="8"/>
  <c r="U251" i="8"/>
  <c r="U309" i="8"/>
  <c r="U386" i="8"/>
  <c r="U362" i="8"/>
  <c r="U420" i="8"/>
  <c r="U346" i="8"/>
  <c r="U395" i="8"/>
  <c r="U361" i="8"/>
  <c r="U519" i="8"/>
  <c r="U535" i="8"/>
  <c r="U384" i="8"/>
  <c r="U480" i="8"/>
  <c r="U360" i="8"/>
  <c r="U506" i="8"/>
  <c r="U441" i="8"/>
  <c r="U344" i="8"/>
  <c r="U573" i="8"/>
  <c r="U594" i="8"/>
  <c r="U587" i="8"/>
  <c r="U622" i="8"/>
  <c r="U615" i="8"/>
  <c r="U584" i="8"/>
  <c r="U496" i="8"/>
  <c r="U576" i="8"/>
  <c r="U608" i="8"/>
  <c r="U588" i="8"/>
  <c r="U434" i="8"/>
  <c r="U566" i="8"/>
  <c r="U478" i="8"/>
  <c r="U329" i="8"/>
  <c r="U328" i="8"/>
  <c r="U268" i="8"/>
  <c r="U289" i="8"/>
  <c r="U253" i="8"/>
  <c r="U313" i="8"/>
  <c r="U257" i="8"/>
  <c r="U305" i="8"/>
  <c r="U451" i="8"/>
  <c r="U365" i="8"/>
  <c r="U422" i="8"/>
  <c r="U347" i="8"/>
  <c r="U408" i="8"/>
  <c r="U449" i="8"/>
  <c r="U429" i="8"/>
  <c r="U536" i="8"/>
  <c r="U483" i="8"/>
  <c r="U484" i="8"/>
  <c r="U447" i="8"/>
  <c r="U524" i="8"/>
  <c r="U574" i="8"/>
  <c r="U597" i="8"/>
  <c r="U294" i="8"/>
  <c r="U552" i="8"/>
  <c r="U459" i="8"/>
  <c r="U414" i="8"/>
  <c r="U334" i="8"/>
  <c r="U614" i="8"/>
  <c r="U450" i="8"/>
  <c r="U314" i="8"/>
  <c r="U269" i="8"/>
  <c r="U440" i="8"/>
  <c r="U358" i="8"/>
  <c r="U476" i="8"/>
  <c r="U572" i="8"/>
  <c r="U613" i="8"/>
  <c r="U562" i="8"/>
  <c r="U373" i="8"/>
  <c r="U488" i="8"/>
  <c r="U354" i="8"/>
  <c r="U599" i="8"/>
  <c r="U401" i="8"/>
  <c r="U302" i="8"/>
  <c r="U32" i="8"/>
  <c r="U184" i="8"/>
  <c r="U193" i="8"/>
  <c r="U135" i="8"/>
  <c r="U162" i="8"/>
  <c r="U214" i="8"/>
  <c r="U191" i="8"/>
  <c r="U212" i="8"/>
  <c r="U161" i="8"/>
  <c r="U40" i="8"/>
  <c r="U74" i="8"/>
  <c r="U38" i="8"/>
  <c r="U160" i="8"/>
  <c r="U34" i="8"/>
  <c r="U199" i="8"/>
  <c r="U171" i="8"/>
  <c r="U170" i="8"/>
  <c r="U148" i="8"/>
  <c r="U200" i="8"/>
  <c r="U204" i="8"/>
  <c r="U194" i="8"/>
  <c r="U155" i="8"/>
  <c r="U125" i="8"/>
  <c r="U131" i="8"/>
  <c r="U175" i="8"/>
  <c r="U234" i="8"/>
  <c r="U206" i="8"/>
  <c r="U213" i="8"/>
  <c r="U50" i="8"/>
  <c r="U220" i="8"/>
  <c r="U211" i="8"/>
  <c r="U132" i="8"/>
  <c r="U133" i="8"/>
  <c r="U126" i="8"/>
  <c r="U232" i="8"/>
  <c r="U178" i="8"/>
  <c r="U128" i="8"/>
  <c r="U134" i="8"/>
  <c r="U118" i="8"/>
  <c r="U150" i="8"/>
  <c r="U138" i="8"/>
  <c r="U203" i="8"/>
  <c r="U156" i="8"/>
  <c r="U223" i="8"/>
  <c r="U222" i="8"/>
  <c r="U210" i="8"/>
  <c r="U197" i="8"/>
  <c r="U35" i="8"/>
  <c r="U154" i="8"/>
  <c r="U209" i="8"/>
  <c r="U177" i="8"/>
  <c r="U181" i="8"/>
  <c r="U183" i="8"/>
  <c r="U139" i="8"/>
  <c r="U225" i="8"/>
  <c r="U172" i="8"/>
  <c r="U233" i="8"/>
  <c r="U147" i="8"/>
  <c r="U149" i="8"/>
  <c r="U236" i="8"/>
  <c r="U201" i="8"/>
  <c r="U157" i="8"/>
  <c r="U63" i="8"/>
  <c r="U129" i="8"/>
  <c r="U187" i="8"/>
  <c r="U58" i="8"/>
  <c r="U141" i="8"/>
  <c r="U207" i="8"/>
  <c r="U180" i="8"/>
  <c r="U152" i="8"/>
  <c r="U202" i="8"/>
  <c r="U167" i="8"/>
  <c r="U195" i="8"/>
  <c r="U189" i="8"/>
  <c r="U145" i="8"/>
  <c r="U190" i="8"/>
  <c r="U163" i="8"/>
  <c r="U237" i="8"/>
  <c r="U151" i="8"/>
  <c r="U136" i="8"/>
  <c r="U188" i="8"/>
  <c r="U165" i="8"/>
  <c r="U144" i="8"/>
  <c r="U173" i="8"/>
  <c r="U158" i="8"/>
  <c r="U229" i="8"/>
  <c r="U174" i="8"/>
  <c r="U168" i="8"/>
  <c r="U196" i="8"/>
  <c r="U124" i="8"/>
  <c r="U226" i="8"/>
  <c r="AD6" i="9"/>
  <c r="AD8" i="9"/>
  <c r="AD7" i="9"/>
  <c r="AE11" i="9"/>
  <c r="E13" i="17"/>
  <c r="E9" i="17"/>
  <c r="F9" i="17" s="1"/>
  <c r="E12" i="17"/>
  <c r="AD9" i="9"/>
  <c r="AD10" i="9"/>
  <c r="Y26" i="8"/>
  <c r="G12" i="9"/>
  <c r="E34" i="2"/>
  <c r="E36" i="2" s="1"/>
  <c r="E11" i="2"/>
  <c r="F43" i="2" s="1"/>
  <c r="G43" i="2" s="1"/>
  <c r="F45" i="2"/>
  <c r="G45" i="2" s="1"/>
  <c r="E12" i="2"/>
  <c r="F44" i="2" s="1"/>
  <c r="G44" i="2" s="1"/>
  <c r="AG16" i="9"/>
  <c r="Q17" i="8"/>
  <c r="AF11" i="9" l="1"/>
  <c r="AE617" i="9"/>
  <c r="AE6" i="9"/>
  <c r="AE7" i="9"/>
  <c r="AE8" i="9"/>
  <c r="AE10" i="9"/>
  <c r="AE9" i="9"/>
  <c r="AA627" i="8"/>
  <c r="AB17" i="8" s="1"/>
  <c r="AA17" i="8" s="1"/>
  <c r="F12" i="17"/>
  <c r="F13" i="17"/>
  <c r="AH16" i="9"/>
  <c r="AG5" i="9"/>
  <c r="W627" i="8"/>
  <c r="X17" i="8" s="1"/>
  <c r="H12" i="9"/>
  <c r="E28" i="2" s="1"/>
  <c r="F12" i="9"/>
  <c r="D14" i="17" s="1"/>
  <c r="G9" i="9"/>
  <c r="H9" i="9" s="1"/>
  <c r="E25" i="2" s="1"/>
  <c r="G8" i="9"/>
  <c r="H8" i="9" s="1"/>
  <c r="E24" i="2" s="1"/>
  <c r="G10" i="9"/>
  <c r="H10" i="9" s="1"/>
  <c r="E26" i="2" s="1"/>
  <c r="G7" i="9"/>
  <c r="H7" i="9" s="1"/>
  <c r="E23" i="2" s="1"/>
  <c r="E10" i="2"/>
  <c r="F42" i="2" s="1"/>
  <c r="G42" i="2" s="1"/>
  <c r="G6" i="9"/>
  <c r="H6" i="9" s="1"/>
  <c r="E22" i="2" s="1"/>
  <c r="E9" i="2"/>
  <c r="F41" i="2" s="1"/>
  <c r="R17" i="8"/>
  <c r="AG11" i="9" l="1"/>
  <c r="AF617" i="9"/>
  <c r="AF8" i="9"/>
  <c r="AF6" i="9"/>
  <c r="AF7" i="9"/>
  <c r="AF9" i="9"/>
  <c r="AF10" i="9"/>
  <c r="E14" i="17"/>
  <c r="AI16" i="9"/>
  <c r="AH5" i="9"/>
  <c r="G41" i="2"/>
  <c r="G46" i="2" s="1"/>
  <c r="G47" i="2" s="1"/>
  <c r="J36" i="2"/>
  <c r="K36" i="2" s="1"/>
  <c r="AH11" i="9" l="1"/>
  <c r="AG617" i="9"/>
  <c r="AG8" i="9"/>
  <c r="AG6" i="9"/>
  <c r="AG7" i="9"/>
  <c r="AH6" i="9"/>
  <c r="AG10" i="9"/>
  <c r="AG9" i="9"/>
  <c r="F14" i="17"/>
  <c r="AJ16" i="9"/>
  <c r="AI5" i="9"/>
  <c r="AI11" i="9" l="1"/>
  <c r="AH617" i="9"/>
  <c r="AH8" i="9"/>
  <c r="AH7" i="9"/>
  <c r="AH9" i="9"/>
  <c r="AH10" i="9"/>
  <c r="AI6" i="9"/>
  <c r="AK16" i="9"/>
  <c r="AJ5" i="9"/>
  <c r="U13" i="8"/>
  <c r="U285" i="8" l="1"/>
  <c r="U153" i="8"/>
  <c r="U137" i="8"/>
  <c r="U146" i="8"/>
  <c r="U169" i="8"/>
  <c r="U205" i="8"/>
  <c r="U127" i="8"/>
  <c r="U182" i="8"/>
  <c r="U166" i="8"/>
  <c r="U235" i="8"/>
  <c r="U215" i="8"/>
  <c r="U240" i="8"/>
  <c r="U140" i="8"/>
  <c r="U179" i="8"/>
  <c r="U280" i="8"/>
  <c r="U68" i="8"/>
  <c r="U176" i="8"/>
  <c r="U266" i="8"/>
  <c r="U198" i="8"/>
  <c r="U224" i="8"/>
  <c r="U159" i="8"/>
  <c r="U107" i="8"/>
  <c r="U143" i="8"/>
  <c r="U264" i="8"/>
  <c r="U192" i="8"/>
  <c r="U185" i="8"/>
  <c r="U243" i="8"/>
  <c r="U271" i="8"/>
  <c r="U130" i="8"/>
  <c r="U36" i="8"/>
  <c r="U273" i="8"/>
  <c r="U278" i="8"/>
  <c r="U49" i="8"/>
  <c r="U221" i="8"/>
  <c r="U218" i="8"/>
  <c r="U259" i="8"/>
  <c r="U248" i="8"/>
  <c r="U231" i="8"/>
  <c r="U26" i="8"/>
  <c r="U37" i="8"/>
  <c r="U33" i="8"/>
  <c r="U67" i="8"/>
  <c r="AI8" i="9"/>
  <c r="AI9" i="9"/>
  <c r="AI10" i="9"/>
  <c r="U59" i="8"/>
  <c r="U42" i="8"/>
  <c r="U27" i="8"/>
  <c r="U43" i="8"/>
  <c r="U96" i="8"/>
  <c r="U109" i="8"/>
  <c r="U105" i="8"/>
  <c r="U52" i="8"/>
  <c r="U69" i="8"/>
  <c r="U88" i="8"/>
  <c r="U122" i="8"/>
  <c r="U102" i="8"/>
  <c r="U123" i="8"/>
  <c r="U46" i="8"/>
  <c r="U113" i="8"/>
  <c r="U56" i="8"/>
  <c r="U65" i="8"/>
  <c r="U116" i="8"/>
  <c r="U54" i="8"/>
  <c r="U112" i="8"/>
  <c r="U93" i="8"/>
  <c r="U91" i="8"/>
  <c r="U30" i="8"/>
  <c r="U114" i="8"/>
  <c r="U64" i="8"/>
  <c r="U44" i="8"/>
  <c r="U89" i="8"/>
  <c r="U94" i="8"/>
  <c r="U47" i="8"/>
  <c r="U80" i="8"/>
  <c r="U100" i="8"/>
  <c r="U99" i="8"/>
  <c r="U71" i="8"/>
  <c r="U119" i="8"/>
  <c r="U117" i="8"/>
  <c r="U110" i="8"/>
  <c r="U61" i="8"/>
  <c r="U95" i="8"/>
  <c r="U53" i="8"/>
  <c r="U86" i="8"/>
  <c r="U77" i="8"/>
  <c r="U92" i="8"/>
  <c r="U60" i="8"/>
  <c r="U97" i="8"/>
  <c r="U103" i="8"/>
  <c r="U108" i="8"/>
  <c r="U51" i="8"/>
  <c r="U84" i="8"/>
  <c r="U115" i="8"/>
  <c r="U39" i="8"/>
  <c r="U78" i="8"/>
  <c r="U57" i="8"/>
  <c r="U75" i="8"/>
  <c r="U72" i="8"/>
  <c r="U121" i="8"/>
  <c r="U111" i="8"/>
  <c r="U73" i="8"/>
  <c r="U87" i="8"/>
  <c r="U66" i="8"/>
  <c r="U70" i="8"/>
  <c r="U85" i="8"/>
  <c r="U29" i="8"/>
  <c r="U62" i="8"/>
  <c r="U48" i="8"/>
  <c r="U81" i="8"/>
  <c r="U90" i="8"/>
  <c r="U82" i="8"/>
  <c r="U45" i="8"/>
  <c r="U55" i="8"/>
  <c r="U41" i="8"/>
  <c r="U104" i="8"/>
  <c r="U83" i="8"/>
  <c r="U106" i="8"/>
  <c r="U101" i="8"/>
  <c r="U79" i="8"/>
  <c r="AJ8" i="9"/>
  <c r="AI617" i="9"/>
  <c r="U31" i="8"/>
  <c r="U28" i="8"/>
  <c r="U239" i="8"/>
  <c r="U216" i="8"/>
  <c r="U120" i="8"/>
  <c r="U186" i="8"/>
  <c r="U142" i="8"/>
  <c r="U217" i="8"/>
  <c r="U227" i="8"/>
  <c r="U219" i="8"/>
  <c r="U238" i="8"/>
  <c r="U208" i="8"/>
  <c r="U76" i="8"/>
  <c r="U228" i="8"/>
  <c r="U241" i="8"/>
  <c r="U164" i="8"/>
  <c r="U230" i="8"/>
  <c r="U98" i="8"/>
  <c r="AI7" i="9"/>
  <c r="AJ6" i="9"/>
  <c r="AL16" i="9"/>
  <c r="AK5" i="9"/>
  <c r="Y17" i="8"/>
  <c r="AJ9" i="9" l="1"/>
  <c r="AJ11" i="9"/>
  <c r="AJ10" i="9"/>
  <c r="AK8" i="9"/>
  <c r="AJ617" i="9"/>
  <c r="AJ7" i="9"/>
  <c r="AK6" i="9"/>
  <c r="AM16" i="9"/>
  <c r="AL5" i="9"/>
  <c r="AK9" i="9" l="1"/>
  <c r="AK11" i="9"/>
  <c r="AK10" i="9"/>
  <c r="AL10" i="9"/>
  <c r="AK617" i="9"/>
  <c r="AK7" i="9"/>
  <c r="AL6" i="9"/>
  <c r="J11" i="2"/>
  <c r="K11" i="2" s="1"/>
  <c r="J12" i="2"/>
  <c r="K12" i="2" s="1"/>
  <c r="J10" i="2"/>
  <c r="K10" i="2" s="1"/>
  <c r="J9" i="2"/>
  <c r="K9" i="2" s="1"/>
  <c r="AN16" i="9"/>
  <c r="AM5" i="9"/>
  <c r="AL8" i="9" l="1"/>
  <c r="AL9" i="9"/>
  <c r="AL11" i="9"/>
  <c r="AM8" i="9"/>
  <c r="AL617" i="9"/>
  <c r="J14" i="2"/>
  <c r="K14" i="2" s="1"/>
  <c r="AL7" i="9"/>
  <c r="J23" i="2"/>
  <c r="K23" i="2" s="1"/>
  <c r="J24" i="2"/>
  <c r="K24" i="2" s="1"/>
  <c r="J25" i="2"/>
  <c r="K25" i="2" s="1"/>
  <c r="AO16" i="9"/>
  <c r="AN5" i="9"/>
  <c r="AM10" i="9"/>
  <c r="W17" i="8"/>
  <c r="AM9" i="9" l="1"/>
  <c r="AM11" i="9"/>
  <c r="AM7" i="9"/>
  <c r="AN10" i="9"/>
  <c r="AM617" i="9"/>
  <c r="AM6" i="9"/>
  <c r="AN6" i="9"/>
  <c r="AP16" i="9"/>
  <c r="AP5" i="9" s="1"/>
  <c r="AO5" i="9"/>
  <c r="J22" i="2"/>
  <c r="K22" i="2" s="1"/>
  <c r="AN8" i="9" l="1"/>
  <c r="AN9" i="9"/>
  <c r="AN11" i="9"/>
  <c r="AN7" i="9"/>
  <c r="AO10" i="9"/>
  <c r="AN617" i="9"/>
  <c r="AO6" i="9"/>
  <c r="AD617" i="9"/>
  <c r="AO7" i="9" l="1"/>
  <c r="AO8" i="9"/>
  <c r="AO9" i="9"/>
  <c r="AO617" i="9"/>
  <c r="AO11" i="9"/>
  <c r="AP6" i="9"/>
  <c r="AP10" i="9" l="1"/>
  <c r="AQ17" i="9"/>
  <c r="AP7" i="9"/>
  <c r="AP8" i="9"/>
  <c r="AP9" i="9"/>
  <c r="AP617" i="9"/>
  <c r="AP11" i="9"/>
  <c r="J34" i="2"/>
  <c r="K34" i="2" s="1"/>
  <c r="I5" i="14" l="1"/>
  <c r="I3" i="17" l="1"/>
  <c r="F3" i="2"/>
  <c r="V3" i="13"/>
  <c r="E15" i="2" l="1"/>
  <c r="F46" i="2" l="1"/>
  <c r="F47" i="2" s="1"/>
  <c r="J15" i="2"/>
  <c r="K15" i="2" s="1"/>
  <c r="AC17" i="8"/>
  <c r="J28" i="2" l="1"/>
  <c r="K28" i="2" s="1"/>
  <c r="J26" i="2"/>
  <c r="K26" i="2" s="1"/>
  <c r="J13" i="2"/>
  <c r="K13" i="2" s="1"/>
  <c r="J27" i="2"/>
  <c r="K27" i="2" s="1"/>
  <c r="J11" i="8" l="1"/>
  <c r="H11" i="8"/>
  <c r="J13" i="8" l="1"/>
  <c r="H13" i="8"/>
  <c r="H12" i="8"/>
  <c r="J12" i="8"/>
  <c r="I16" i="8" l="1"/>
  <c r="J16" i="8" s="1"/>
  <c r="I15" i="8"/>
  <c r="J15" i="8" s="1"/>
  <c r="H627" i="8"/>
  <c r="I17" i="8" s="1"/>
  <c r="I14" i="8"/>
  <c r="H14" i="8" s="1"/>
  <c r="I592" i="8" s="1"/>
  <c r="M592" i="8" s="1"/>
  <c r="L592" i="8" s="1"/>
  <c r="N592" i="8" s="1"/>
  <c r="I485" i="8" l="1"/>
  <c r="M485" i="8" s="1"/>
  <c r="L485" i="8" s="1"/>
  <c r="N485" i="8" s="1"/>
  <c r="I470" i="8"/>
  <c r="M470" i="8" s="1"/>
  <c r="L470" i="8" s="1"/>
  <c r="N470" i="8" s="1"/>
  <c r="I330" i="8"/>
  <c r="M330" i="8" s="1"/>
  <c r="L330" i="8" s="1"/>
  <c r="N330" i="8" s="1"/>
  <c r="H16" i="8"/>
  <c r="I338" i="8"/>
  <c r="M338" i="8" s="1"/>
  <c r="L338" i="8" s="1"/>
  <c r="N338" i="8" s="1"/>
  <c r="I315" i="8"/>
  <c r="M315" i="8" s="1"/>
  <c r="L315" i="8" s="1"/>
  <c r="N315" i="8" s="1"/>
  <c r="I549" i="8"/>
  <c r="M549" i="8" s="1"/>
  <c r="L549" i="8" s="1"/>
  <c r="N549" i="8" s="1"/>
  <c r="I38" i="8"/>
  <c r="M38" i="8" s="1"/>
  <c r="L38" i="8" s="1"/>
  <c r="N38" i="8" s="1"/>
  <c r="I77" i="8"/>
  <c r="M77" i="8" s="1"/>
  <c r="L77" i="8" s="1"/>
  <c r="N77" i="8" s="1"/>
  <c r="I126" i="8"/>
  <c r="M126" i="8" s="1"/>
  <c r="L126" i="8" s="1"/>
  <c r="N126" i="8" s="1"/>
  <c r="I106" i="8"/>
  <c r="M106" i="8" s="1"/>
  <c r="L106" i="8" s="1"/>
  <c r="N106" i="8" s="1"/>
  <c r="I116" i="8"/>
  <c r="M116" i="8" s="1"/>
  <c r="L116" i="8" s="1"/>
  <c r="N116" i="8" s="1"/>
  <c r="I101" i="8"/>
  <c r="M101" i="8" s="1"/>
  <c r="L101" i="8" s="1"/>
  <c r="N101" i="8" s="1"/>
  <c r="I64" i="8"/>
  <c r="M64" i="8" s="1"/>
  <c r="L64" i="8" s="1"/>
  <c r="N64" i="8" s="1"/>
  <c r="I80" i="8"/>
  <c r="M80" i="8" s="1"/>
  <c r="L80" i="8" s="1"/>
  <c r="N80" i="8" s="1"/>
  <c r="I92" i="8"/>
  <c r="M92" i="8" s="1"/>
  <c r="L92" i="8" s="1"/>
  <c r="N92" i="8" s="1"/>
  <c r="I95" i="8"/>
  <c r="M95" i="8" s="1"/>
  <c r="L95" i="8" s="1"/>
  <c r="N95" i="8" s="1"/>
  <c r="I88" i="8"/>
  <c r="M88" i="8" s="1"/>
  <c r="L88" i="8" s="1"/>
  <c r="N88" i="8" s="1"/>
  <c r="I83" i="8"/>
  <c r="M83" i="8" s="1"/>
  <c r="L83" i="8" s="1"/>
  <c r="N83" i="8" s="1"/>
  <c r="I44" i="8"/>
  <c r="M44" i="8" s="1"/>
  <c r="L44" i="8" s="1"/>
  <c r="N44" i="8" s="1"/>
  <c r="I58" i="8"/>
  <c r="M58" i="8" s="1"/>
  <c r="L58" i="8" s="1"/>
  <c r="N58" i="8" s="1"/>
  <c r="I51" i="8"/>
  <c r="M51" i="8" s="1"/>
  <c r="L51" i="8" s="1"/>
  <c r="N51" i="8" s="1"/>
  <c r="I74" i="8"/>
  <c r="M74" i="8" s="1"/>
  <c r="L74" i="8" s="1"/>
  <c r="N74" i="8" s="1"/>
  <c r="I68" i="8"/>
  <c r="M68" i="8" s="1"/>
  <c r="L68" i="8" s="1"/>
  <c r="N68" i="8" s="1"/>
  <c r="I127" i="8"/>
  <c r="M127" i="8" s="1"/>
  <c r="L127" i="8" s="1"/>
  <c r="N127" i="8" s="1"/>
  <c r="I100" i="8"/>
  <c r="M100" i="8" s="1"/>
  <c r="L100" i="8" s="1"/>
  <c r="N100" i="8" s="1"/>
  <c r="I107" i="8"/>
  <c r="M107" i="8" s="1"/>
  <c r="L107" i="8" s="1"/>
  <c r="N107" i="8" s="1"/>
  <c r="I53" i="8"/>
  <c r="M53" i="8" s="1"/>
  <c r="L53" i="8" s="1"/>
  <c r="N53" i="8" s="1"/>
  <c r="I110" i="8"/>
  <c r="M110" i="8" s="1"/>
  <c r="L110" i="8" s="1"/>
  <c r="N110" i="8" s="1"/>
  <c r="I70" i="8"/>
  <c r="M70" i="8" s="1"/>
  <c r="L70" i="8" s="1"/>
  <c r="N70" i="8" s="1"/>
  <c r="I62" i="8"/>
  <c r="M62" i="8" s="1"/>
  <c r="L62" i="8" s="1"/>
  <c r="N62" i="8" s="1"/>
  <c r="I124" i="8"/>
  <c r="M124" i="8" s="1"/>
  <c r="L124" i="8" s="1"/>
  <c r="N124" i="8" s="1"/>
  <c r="I86" i="8"/>
  <c r="M86" i="8" s="1"/>
  <c r="L86" i="8" s="1"/>
  <c r="N86" i="8" s="1"/>
  <c r="I46" i="8"/>
  <c r="M46" i="8" s="1"/>
  <c r="L46" i="8" s="1"/>
  <c r="N46" i="8" s="1"/>
  <c r="I65" i="8"/>
  <c r="M65" i="8" s="1"/>
  <c r="L65" i="8" s="1"/>
  <c r="N65" i="8" s="1"/>
  <c r="I129" i="8"/>
  <c r="M129" i="8" s="1"/>
  <c r="L129" i="8" s="1"/>
  <c r="N129" i="8" s="1"/>
  <c r="I104" i="8"/>
  <c r="M104" i="8" s="1"/>
  <c r="L104" i="8" s="1"/>
  <c r="N104" i="8" s="1"/>
  <c r="I76" i="8"/>
  <c r="M76" i="8" s="1"/>
  <c r="L76" i="8" s="1"/>
  <c r="N76" i="8" s="1"/>
  <c r="I71" i="8"/>
  <c r="M71" i="8" s="1"/>
  <c r="L71" i="8" s="1"/>
  <c r="N71" i="8" s="1"/>
  <c r="I98" i="8"/>
  <c r="M98" i="8" s="1"/>
  <c r="L98" i="8" s="1"/>
  <c r="N98" i="8" s="1"/>
  <c r="I56" i="8"/>
  <c r="M56" i="8" s="1"/>
  <c r="L56" i="8" s="1"/>
  <c r="N56" i="8" s="1"/>
  <c r="I34" i="8"/>
  <c r="M34" i="8" s="1"/>
  <c r="L34" i="8" s="1"/>
  <c r="N34" i="8" s="1"/>
  <c r="I49" i="8"/>
  <c r="M49" i="8" s="1"/>
  <c r="L49" i="8" s="1"/>
  <c r="N49" i="8" s="1"/>
  <c r="I42" i="8"/>
  <c r="M42" i="8" s="1"/>
  <c r="L42" i="8" s="1"/>
  <c r="N42" i="8" s="1"/>
  <c r="I120" i="8"/>
  <c r="M120" i="8" s="1"/>
  <c r="L120" i="8" s="1"/>
  <c r="N120" i="8" s="1"/>
  <c r="I35" i="8"/>
  <c r="M35" i="8" s="1"/>
  <c r="L35" i="8" s="1"/>
  <c r="N35" i="8" s="1"/>
  <c r="I31" i="8"/>
  <c r="M31" i="8" s="1"/>
  <c r="L31" i="8" s="1"/>
  <c r="N31" i="8" s="1"/>
  <c r="I39" i="8"/>
  <c r="M39" i="8" s="1"/>
  <c r="L39" i="8" s="1"/>
  <c r="N39" i="8" s="1"/>
  <c r="I94" i="8"/>
  <c r="M94" i="8" s="1"/>
  <c r="L94" i="8" s="1"/>
  <c r="N94" i="8" s="1"/>
  <c r="I128" i="8"/>
  <c r="M128" i="8" s="1"/>
  <c r="L128" i="8" s="1"/>
  <c r="N128" i="8" s="1"/>
  <c r="I59" i="8"/>
  <c r="M59" i="8" s="1"/>
  <c r="L59" i="8" s="1"/>
  <c r="N59" i="8" s="1"/>
  <c r="I112" i="8"/>
  <c r="M112" i="8" s="1"/>
  <c r="L112" i="8" s="1"/>
  <c r="N112" i="8" s="1"/>
  <c r="I113" i="8"/>
  <c r="M113" i="8" s="1"/>
  <c r="L113" i="8" s="1"/>
  <c r="N113" i="8" s="1"/>
  <c r="I82" i="8"/>
  <c r="M82" i="8" s="1"/>
  <c r="L82" i="8" s="1"/>
  <c r="N82" i="8" s="1"/>
  <c r="I89" i="8"/>
  <c r="M89" i="8" s="1"/>
  <c r="L89" i="8" s="1"/>
  <c r="N89" i="8" s="1"/>
  <c r="I37" i="8"/>
  <c r="M37" i="8" s="1"/>
  <c r="L37" i="8" s="1"/>
  <c r="N37" i="8" s="1"/>
  <c r="I60" i="8"/>
  <c r="M60" i="8" s="1"/>
  <c r="L60" i="8" s="1"/>
  <c r="N60" i="8" s="1"/>
  <c r="I122" i="8"/>
  <c r="M122" i="8" s="1"/>
  <c r="L122" i="8" s="1"/>
  <c r="N122" i="8" s="1"/>
  <c r="I45" i="8"/>
  <c r="M45" i="8" s="1"/>
  <c r="L45" i="8" s="1"/>
  <c r="N45" i="8" s="1"/>
  <c r="I72" i="8"/>
  <c r="M72" i="8" s="1"/>
  <c r="L72" i="8" s="1"/>
  <c r="N72" i="8" s="1"/>
  <c r="I109" i="8"/>
  <c r="M109" i="8" s="1"/>
  <c r="L109" i="8" s="1"/>
  <c r="N109" i="8" s="1"/>
  <c r="I29" i="8"/>
  <c r="M29" i="8" s="1"/>
  <c r="L29" i="8" s="1"/>
  <c r="N29" i="8" s="1"/>
  <c r="I85" i="8"/>
  <c r="M85" i="8" s="1"/>
  <c r="L85" i="8" s="1"/>
  <c r="N85" i="8" s="1"/>
  <c r="I118" i="8"/>
  <c r="M118" i="8" s="1"/>
  <c r="L118" i="8" s="1"/>
  <c r="N118" i="8" s="1"/>
  <c r="I47" i="8"/>
  <c r="M47" i="8" s="1"/>
  <c r="L47" i="8" s="1"/>
  <c r="N47" i="8" s="1"/>
  <c r="I103" i="8"/>
  <c r="M103" i="8" s="1"/>
  <c r="L103" i="8" s="1"/>
  <c r="N103" i="8" s="1"/>
  <c r="I78" i="8"/>
  <c r="M78" i="8" s="1"/>
  <c r="L78" i="8" s="1"/>
  <c r="N78" i="8" s="1"/>
  <c r="I99" i="8"/>
  <c r="M99" i="8" s="1"/>
  <c r="L99" i="8" s="1"/>
  <c r="N99" i="8" s="1"/>
  <c r="I36" i="8"/>
  <c r="M36" i="8" s="1"/>
  <c r="L36" i="8" s="1"/>
  <c r="N36" i="8" s="1"/>
  <c r="I111" i="8"/>
  <c r="M111" i="8" s="1"/>
  <c r="L111" i="8" s="1"/>
  <c r="N111" i="8" s="1"/>
  <c r="I28" i="8"/>
  <c r="M28" i="8" s="1"/>
  <c r="L28" i="8" s="1"/>
  <c r="N28" i="8" s="1"/>
  <c r="I52" i="8"/>
  <c r="M52" i="8" s="1"/>
  <c r="L52" i="8" s="1"/>
  <c r="N52" i="8" s="1"/>
  <c r="I114" i="8"/>
  <c r="M114" i="8" s="1"/>
  <c r="L114" i="8" s="1"/>
  <c r="N114" i="8" s="1"/>
  <c r="I43" i="8"/>
  <c r="M43" i="8" s="1"/>
  <c r="L43" i="8" s="1"/>
  <c r="N43" i="8" s="1"/>
  <c r="I102" i="8"/>
  <c r="M102" i="8" s="1"/>
  <c r="L102" i="8" s="1"/>
  <c r="N102" i="8" s="1"/>
  <c r="I75" i="8"/>
  <c r="M75" i="8" s="1"/>
  <c r="L75" i="8" s="1"/>
  <c r="N75" i="8" s="1"/>
  <c r="I32" i="8"/>
  <c r="M32" i="8" s="1"/>
  <c r="L32" i="8" s="1"/>
  <c r="N32" i="8" s="1"/>
  <c r="I87" i="8"/>
  <c r="M87" i="8" s="1"/>
  <c r="L87" i="8" s="1"/>
  <c r="N87" i="8" s="1"/>
  <c r="I73" i="8"/>
  <c r="M73" i="8" s="1"/>
  <c r="L73" i="8" s="1"/>
  <c r="N73" i="8" s="1"/>
  <c r="I117" i="8"/>
  <c r="M117" i="8" s="1"/>
  <c r="L117" i="8" s="1"/>
  <c r="N117" i="8" s="1"/>
  <c r="I40" i="8"/>
  <c r="M40" i="8" s="1"/>
  <c r="L40" i="8" s="1"/>
  <c r="N40" i="8" s="1"/>
  <c r="I93" i="8"/>
  <c r="M93" i="8" s="1"/>
  <c r="L93" i="8" s="1"/>
  <c r="N93" i="8" s="1"/>
  <c r="I81" i="8"/>
  <c r="M81" i="8" s="1"/>
  <c r="L81" i="8" s="1"/>
  <c r="N81" i="8" s="1"/>
  <c r="I123" i="8"/>
  <c r="M123" i="8" s="1"/>
  <c r="L123" i="8" s="1"/>
  <c r="N123" i="8" s="1"/>
  <c r="I61" i="8"/>
  <c r="M61" i="8" s="1"/>
  <c r="L61" i="8" s="1"/>
  <c r="N61" i="8" s="1"/>
  <c r="I48" i="8"/>
  <c r="M48" i="8" s="1"/>
  <c r="L48" i="8" s="1"/>
  <c r="N48" i="8" s="1"/>
  <c r="I121" i="8"/>
  <c r="M121" i="8" s="1"/>
  <c r="L121" i="8" s="1"/>
  <c r="N121" i="8" s="1"/>
  <c r="I119" i="8"/>
  <c r="M119" i="8" s="1"/>
  <c r="L119" i="8" s="1"/>
  <c r="N119" i="8" s="1"/>
  <c r="I57" i="8"/>
  <c r="M57" i="8" s="1"/>
  <c r="L57" i="8" s="1"/>
  <c r="N57" i="8" s="1"/>
  <c r="I55" i="8"/>
  <c r="M55" i="8" s="1"/>
  <c r="L55" i="8" s="1"/>
  <c r="N55" i="8" s="1"/>
  <c r="I96" i="8"/>
  <c r="M96" i="8" s="1"/>
  <c r="L96" i="8" s="1"/>
  <c r="N96" i="8" s="1"/>
  <c r="I67" i="8"/>
  <c r="M67" i="8" s="1"/>
  <c r="L67" i="8" s="1"/>
  <c r="N67" i="8" s="1"/>
  <c r="I69" i="8"/>
  <c r="M69" i="8" s="1"/>
  <c r="L69" i="8" s="1"/>
  <c r="N69" i="8" s="1"/>
  <c r="I108" i="8"/>
  <c r="M108" i="8" s="1"/>
  <c r="L108" i="8" s="1"/>
  <c r="N108" i="8" s="1"/>
  <c r="I125" i="8"/>
  <c r="M125" i="8" s="1"/>
  <c r="L125" i="8" s="1"/>
  <c r="N125" i="8" s="1"/>
  <c r="I50" i="8"/>
  <c r="M50" i="8" s="1"/>
  <c r="L50" i="8" s="1"/>
  <c r="N50" i="8" s="1"/>
  <c r="I30" i="8"/>
  <c r="M30" i="8" s="1"/>
  <c r="L30" i="8" s="1"/>
  <c r="N30" i="8" s="1"/>
  <c r="I33" i="8"/>
  <c r="M33" i="8" s="1"/>
  <c r="L33" i="8" s="1"/>
  <c r="N33" i="8" s="1"/>
  <c r="I27" i="8"/>
  <c r="M27" i="8" s="1"/>
  <c r="L27" i="8" s="1"/>
  <c r="N27" i="8" s="1"/>
  <c r="I84" i="8"/>
  <c r="M84" i="8" s="1"/>
  <c r="L84" i="8" s="1"/>
  <c r="N84" i="8" s="1"/>
  <c r="I105" i="8"/>
  <c r="M105" i="8" s="1"/>
  <c r="L105" i="8" s="1"/>
  <c r="N105" i="8" s="1"/>
  <c r="I90" i="8"/>
  <c r="M90" i="8" s="1"/>
  <c r="L90" i="8" s="1"/>
  <c r="N90" i="8" s="1"/>
  <c r="I91" i="8"/>
  <c r="M91" i="8" s="1"/>
  <c r="L91" i="8" s="1"/>
  <c r="N91" i="8" s="1"/>
  <c r="I63" i="8"/>
  <c r="M63" i="8" s="1"/>
  <c r="L63" i="8" s="1"/>
  <c r="N63" i="8" s="1"/>
  <c r="I66" i="8"/>
  <c r="M66" i="8" s="1"/>
  <c r="L66" i="8" s="1"/>
  <c r="N66" i="8" s="1"/>
  <c r="I26" i="8"/>
  <c r="M26" i="8" s="1"/>
  <c r="L26" i="8" s="1"/>
  <c r="N26" i="8" s="1"/>
  <c r="I79" i="8"/>
  <c r="M79" i="8" s="1"/>
  <c r="L79" i="8" s="1"/>
  <c r="N79" i="8" s="1"/>
  <c r="I41" i="8"/>
  <c r="M41" i="8" s="1"/>
  <c r="L41" i="8" s="1"/>
  <c r="N41" i="8" s="1"/>
  <c r="I115" i="8"/>
  <c r="M115" i="8" s="1"/>
  <c r="L115" i="8" s="1"/>
  <c r="N115" i="8" s="1"/>
  <c r="I54" i="8"/>
  <c r="M54" i="8" s="1"/>
  <c r="L54" i="8" s="1"/>
  <c r="N54" i="8" s="1"/>
  <c r="I97" i="8"/>
  <c r="M97" i="8" s="1"/>
  <c r="L97" i="8" s="1"/>
  <c r="N97" i="8" s="1"/>
  <c r="I306" i="8"/>
  <c r="M306" i="8" s="1"/>
  <c r="L306" i="8" s="1"/>
  <c r="N306" i="8" s="1"/>
  <c r="I191" i="8"/>
  <c r="M191" i="8" s="1"/>
  <c r="L191" i="8" s="1"/>
  <c r="N191" i="8" s="1"/>
  <c r="I589" i="8"/>
  <c r="M589" i="8" s="1"/>
  <c r="L589" i="8" s="1"/>
  <c r="N589" i="8" s="1"/>
  <c r="J17" i="8"/>
  <c r="H17" i="8"/>
  <c r="I512" i="8"/>
  <c r="M512" i="8" s="1"/>
  <c r="L512" i="8" s="1"/>
  <c r="N512" i="8" s="1"/>
  <c r="I319" i="8"/>
  <c r="M319" i="8" s="1"/>
  <c r="L319" i="8" s="1"/>
  <c r="N319" i="8" s="1"/>
  <c r="I210" i="8"/>
  <c r="M210" i="8" s="1"/>
  <c r="L210" i="8" s="1"/>
  <c r="N210" i="8" s="1"/>
  <c r="I463" i="8"/>
  <c r="M463" i="8" s="1"/>
  <c r="L463" i="8" s="1"/>
  <c r="N463" i="8" s="1"/>
  <c r="I285" i="8"/>
  <c r="M285" i="8" s="1"/>
  <c r="L285" i="8" s="1"/>
  <c r="N285" i="8" s="1"/>
  <c r="I298" i="8"/>
  <c r="M298" i="8" s="1"/>
  <c r="L298" i="8" s="1"/>
  <c r="N298" i="8" s="1"/>
  <c r="I260" i="8"/>
  <c r="M260" i="8" s="1"/>
  <c r="L260" i="8" s="1"/>
  <c r="N260" i="8" s="1"/>
  <c r="I476" i="8"/>
  <c r="M476" i="8" s="1"/>
  <c r="L476" i="8" s="1"/>
  <c r="N476" i="8" s="1"/>
  <c r="I307" i="8"/>
  <c r="M307" i="8" s="1"/>
  <c r="L307" i="8" s="1"/>
  <c r="N307" i="8" s="1"/>
  <c r="I321" i="8"/>
  <c r="M321" i="8" s="1"/>
  <c r="L321" i="8" s="1"/>
  <c r="N321" i="8" s="1"/>
  <c r="I277" i="8"/>
  <c r="M277" i="8" s="1"/>
  <c r="L277" i="8" s="1"/>
  <c r="N277" i="8" s="1"/>
  <c r="I466" i="8"/>
  <c r="M466" i="8" s="1"/>
  <c r="L466" i="8" s="1"/>
  <c r="N466" i="8" s="1"/>
  <c r="I263" i="8"/>
  <c r="M263" i="8" s="1"/>
  <c r="L263" i="8" s="1"/>
  <c r="N263" i="8" s="1"/>
  <c r="I369" i="8"/>
  <c r="M369" i="8" s="1"/>
  <c r="L369" i="8" s="1"/>
  <c r="N369" i="8" s="1"/>
  <c r="I337" i="8"/>
  <c r="M337" i="8" s="1"/>
  <c r="L337" i="8" s="1"/>
  <c r="N337" i="8" s="1"/>
  <c r="I469" i="8"/>
  <c r="M469" i="8" s="1"/>
  <c r="L469" i="8" s="1"/>
  <c r="N469" i="8" s="1"/>
  <c r="I515" i="8"/>
  <c r="M515" i="8" s="1"/>
  <c r="L515" i="8" s="1"/>
  <c r="N515" i="8" s="1"/>
  <c r="I178" i="8"/>
  <c r="M178" i="8" s="1"/>
  <c r="L178" i="8" s="1"/>
  <c r="N178" i="8" s="1"/>
  <c r="I246" i="8"/>
  <c r="M246" i="8" s="1"/>
  <c r="L246" i="8" s="1"/>
  <c r="N246" i="8" s="1"/>
  <c r="I552" i="8"/>
  <c r="M552" i="8" s="1"/>
  <c r="L552" i="8" s="1"/>
  <c r="N552" i="8" s="1"/>
  <c r="I622" i="8"/>
  <c r="M622" i="8" s="1"/>
  <c r="L622" i="8" s="1"/>
  <c r="N622" i="8" s="1"/>
  <c r="I333" i="8"/>
  <c r="M333" i="8" s="1"/>
  <c r="L333" i="8" s="1"/>
  <c r="N333" i="8" s="1"/>
  <c r="I478" i="8"/>
  <c r="M478" i="8" s="1"/>
  <c r="L478" i="8" s="1"/>
  <c r="N478" i="8" s="1"/>
  <c r="I171" i="8"/>
  <c r="M171" i="8" s="1"/>
  <c r="L171" i="8" s="1"/>
  <c r="N171" i="8" s="1"/>
  <c r="I375" i="8"/>
  <c r="M375" i="8" s="1"/>
  <c r="L375" i="8" s="1"/>
  <c r="N375" i="8" s="1"/>
  <c r="I138" i="8"/>
  <c r="M138" i="8" s="1"/>
  <c r="L138" i="8" s="1"/>
  <c r="N138" i="8" s="1"/>
  <c r="I387" i="8"/>
  <c r="M387" i="8" s="1"/>
  <c r="L387" i="8" s="1"/>
  <c r="N387" i="8" s="1"/>
  <c r="I535" i="8"/>
  <c r="M535" i="8" s="1"/>
  <c r="L535" i="8" s="1"/>
  <c r="N535" i="8" s="1"/>
  <c r="I579" i="8"/>
  <c r="M579" i="8" s="1"/>
  <c r="L579" i="8" s="1"/>
  <c r="N579" i="8" s="1"/>
  <c r="I597" i="8"/>
  <c r="M597" i="8" s="1"/>
  <c r="L597" i="8" s="1"/>
  <c r="N597" i="8" s="1"/>
  <c r="I252" i="8"/>
  <c r="M252" i="8" s="1"/>
  <c r="L252" i="8" s="1"/>
  <c r="N252" i="8" s="1"/>
  <c r="I468" i="8"/>
  <c r="M468" i="8" s="1"/>
  <c r="L468" i="8" s="1"/>
  <c r="N468" i="8" s="1"/>
  <c r="I513" i="8"/>
  <c r="M513" i="8" s="1"/>
  <c r="L513" i="8" s="1"/>
  <c r="N513" i="8" s="1"/>
  <c r="I202" i="8"/>
  <c r="M202" i="8" s="1"/>
  <c r="L202" i="8" s="1"/>
  <c r="N202" i="8" s="1"/>
  <c r="I448" i="8"/>
  <c r="M448" i="8" s="1"/>
  <c r="L448" i="8" s="1"/>
  <c r="N448" i="8" s="1"/>
  <c r="I161" i="8"/>
  <c r="M161" i="8" s="1"/>
  <c r="L161" i="8" s="1"/>
  <c r="N161" i="8" s="1"/>
  <c r="I610" i="8"/>
  <c r="M610" i="8" s="1"/>
  <c r="L610" i="8" s="1"/>
  <c r="N610" i="8" s="1"/>
  <c r="I133" i="8"/>
  <c r="M133" i="8" s="1"/>
  <c r="L133" i="8" s="1"/>
  <c r="N133" i="8" s="1"/>
  <c r="I530" i="8"/>
  <c r="M530" i="8" s="1"/>
  <c r="L530" i="8" s="1"/>
  <c r="N530" i="8" s="1"/>
  <c r="I184" i="8"/>
  <c r="M184" i="8" s="1"/>
  <c r="L184" i="8" s="1"/>
  <c r="N184" i="8" s="1"/>
  <c r="I224" i="8"/>
  <c r="M224" i="8" s="1"/>
  <c r="L224" i="8" s="1"/>
  <c r="N224" i="8" s="1"/>
  <c r="I543" i="8"/>
  <c r="M543" i="8" s="1"/>
  <c r="L543" i="8" s="1"/>
  <c r="N543" i="8" s="1"/>
  <c r="I598" i="8"/>
  <c r="M598" i="8" s="1"/>
  <c r="L598" i="8" s="1"/>
  <c r="N598" i="8" s="1"/>
  <c r="I296" i="8"/>
  <c r="M296" i="8" s="1"/>
  <c r="L296" i="8" s="1"/>
  <c r="N296" i="8" s="1"/>
  <c r="I291" i="8"/>
  <c r="M291" i="8" s="1"/>
  <c r="L291" i="8" s="1"/>
  <c r="N291" i="8" s="1"/>
  <c r="I511" i="8"/>
  <c r="M511" i="8" s="1"/>
  <c r="L511" i="8" s="1"/>
  <c r="N511" i="8" s="1"/>
  <c r="I604" i="8"/>
  <c r="M604" i="8" s="1"/>
  <c r="L604" i="8" s="1"/>
  <c r="N604" i="8" s="1"/>
  <c r="I529" i="8"/>
  <c r="M529" i="8" s="1"/>
  <c r="L529" i="8" s="1"/>
  <c r="N529" i="8" s="1"/>
  <c r="I421" i="8"/>
  <c r="M421" i="8" s="1"/>
  <c r="L421" i="8" s="1"/>
  <c r="N421" i="8" s="1"/>
  <c r="I464" i="8"/>
  <c r="M464" i="8" s="1"/>
  <c r="L464" i="8" s="1"/>
  <c r="N464" i="8" s="1"/>
  <c r="I422" i="8"/>
  <c r="M422" i="8" s="1"/>
  <c r="L422" i="8" s="1"/>
  <c r="N422" i="8" s="1"/>
  <c r="I525" i="8"/>
  <c r="M525" i="8" s="1"/>
  <c r="L525" i="8" s="1"/>
  <c r="N525" i="8" s="1"/>
  <c r="I235" i="8"/>
  <c r="M235" i="8" s="1"/>
  <c r="L235" i="8" s="1"/>
  <c r="N235" i="8" s="1"/>
  <c r="I435" i="8"/>
  <c r="M435" i="8" s="1"/>
  <c r="L435" i="8" s="1"/>
  <c r="N435" i="8" s="1"/>
  <c r="I487" i="8"/>
  <c r="M487" i="8" s="1"/>
  <c r="L487" i="8" s="1"/>
  <c r="N487" i="8" s="1"/>
  <c r="I217" i="8"/>
  <c r="M217" i="8" s="1"/>
  <c r="L217" i="8" s="1"/>
  <c r="N217" i="8" s="1"/>
  <c r="I165" i="8"/>
  <c r="M165" i="8" s="1"/>
  <c r="L165" i="8" s="1"/>
  <c r="N165" i="8" s="1"/>
  <c r="I167" i="8"/>
  <c r="M167" i="8" s="1"/>
  <c r="L167" i="8" s="1"/>
  <c r="N167" i="8" s="1"/>
  <c r="I410" i="8"/>
  <c r="M410" i="8" s="1"/>
  <c r="L410" i="8" s="1"/>
  <c r="N410" i="8" s="1"/>
  <c r="I137" i="8"/>
  <c r="M137" i="8" s="1"/>
  <c r="L137" i="8" s="1"/>
  <c r="N137" i="8" s="1"/>
  <c r="I255" i="8"/>
  <c r="M255" i="8" s="1"/>
  <c r="L255" i="8" s="1"/>
  <c r="N255" i="8" s="1"/>
  <c r="I567" i="8"/>
  <c r="M567" i="8" s="1"/>
  <c r="L567" i="8" s="1"/>
  <c r="N567" i="8" s="1"/>
  <c r="I406" i="8"/>
  <c r="M406" i="8" s="1"/>
  <c r="L406" i="8" s="1"/>
  <c r="N406" i="8" s="1"/>
  <c r="I474" i="8"/>
  <c r="M474" i="8" s="1"/>
  <c r="L474" i="8" s="1"/>
  <c r="N474" i="8" s="1"/>
  <c r="I139" i="8"/>
  <c r="M139" i="8" s="1"/>
  <c r="L139" i="8" s="1"/>
  <c r="N139" i="8" s="1"/>
  <c r="I481" i="8"/>
  <c r="M481" i="8" s="1"/>
  <c r="L481" i="8" s="1"/>
  <c r="N481" i="8" s="1"/>
  <c r="I454" i="8"/>
  <c r="M454" i="8" s="1"/>
  <c r="L454" i="8" s="1"/>
  <c r="N454" i="8" s="1"/>
  <c r="I362" i="8"/>
  <c r="M362" i="8" s="1"/>
  <c r="L362" i="8" s="1"/>
  <c r="N362" i="8" s="1"/>
  <c r="I203" i="8"/>
  <c r="M203" i="8" s="1"/>
  <c r="L203" i="8" s="1"/>
  <c r="N203" i="8" s="1"/>
  <c r="I433" i="8"/>
  <c r="M433" i="8" s="1"/>
  <c r="L433" i="8" s="1"/>
  <c r="N433" i="8" s="1"/>
  <c r="I514" i="8"/>
  <c r="M514" i="8" s="1"/>
  <c r="L514" i="8" s="1"/>
  <c r="N514" i="8" s="1"/>
  <c r="I397" i="8"/>
  <c r="M397" i="8" s="1"/>
  <c r="L397" i="8" s="1"/>
  <c r="N397" i="8" s="1"/>
  <c r="I131" i="8"/>
  <c r="M131" i="8" s="1"/>
  <c r="L131" i="8" s="1"/>
  <c r="N131" i="8" s="1"/>
  <c r="I211" i="8"/>
  <c r="M211" i="8" s="1"/>
  <c r="L211" i="8" s="1"/>
  <c r="N211" i="8" s="1"/>
  <c r="I135" i="8"/>
  <c r="M135" i="8" s="1"/>
  <c r="L135" i="8" s="1"/>
  <c r="N135" i="8" s="1"/>
  <c r="I327" i="8"/>
  <c r="M327" i="8" s="1"/>
  <c r="L327" i="8" s="1"/>
  <c r="N327" i="8" s="1"/>
  <c r="I426" i="8"/>
  <c r="M426" i="8" s="1"/>
  <c r="L426" i="8" s="1"/>
  <c r="N426" i="8" s="1"/>
  <c r="I140" i="8"/>
  <c r="M140" i="8" s="1"/>
  <c r="L140" i="8" s="1"/>
  <c r="N140" i="8" s="1"/>
  <c r="I451" i="8"/>
  <c r="M451" i="8" s="1"/>
  <c r="L451" i="8" s="1"/>
  <c r="N451" i="8" s="1"/>
  <c r="I354" i="8"/>
  <c r="M354" i="8" s="1"/>
  <c r="L354" i="8" s="1"/>
  <c r="N354" i="8" s="1"/>
  <c r="I431" i="8"/>
  <c r="M431" i="8" s="1"/>
  <c r="L431" i="8" s="1"/>
  <c r="N431" i="8" s="1"/>
  <c r="I173" i="8"/>
  <c r="M173" i="8" s="1"/>
  <c r="L173" i="8" s="1"/>
  <c r="N173" i="8" s="1"/>
  <c r="I289" i="8"/>
  <c r="M289" i="8" s="1"/>
  <c r="L289" i="8" s="1"/>
  <c r="N289" i="8" s="1"/>
  <c r="I286" i="8"/>
  <c r="M286" i="8" s="1"/>
  <c r="L286" i="8" s="1"/>
  <c r="N286" i="8" s="1"/>
  <c r="I393" i="8"/>
  <c r="M393" i="8" s="1"/>
  <c r="L393" i="8" s="1"/>
  <c r="N393" i="8" s="1"/>
  <c r="I537" i="8"/>
  <c r="M537" i="8" s="1"/>
  <c r="L537" i="8" s="1"/>
  <c r="N537" i="8" s="1"/>
  <c r="I455" i="8"/>
  <c r="M455" i="8" s="1"/>
  <c r="L455" i="8" s="1"/>
  <c r="N455" i="8" s="1"/>
  <c r="I373" i="8"/>
  <c r="M373" i="8" s="1"/>
  <c r="L373" i="8" s="1"/>
  <c r="N373" i="8" s="1"/>
  <c r="I472" i="8"/>
  <c r="M472" i="8" s="1"/>
  <c r="L472" i="8" s="1"/>
  <c r="N472" i="8" s="1"/>
  <c r="I193" i="8"/>
  <c r="M193" i="8" s="1"/>
  <c r="L193" i="8" s="1"/>
  <c r="N193" i="8" s="1"/>
  <c r="I152" i="8"/>
  <c r="M152" i="8" s="1"/>
  <c r="L152" i="8" s="1"/>
  <c r="N152" i="8" s="1"/>
  <c r="I225" i="8"/>
  <c r="M225" i="8" s="1"/>
  <c r="L225" i="8" s="1"/>
  <c r="N225" i="8" s="1"/>
  <c r="I625" i="8"/>
  <c r="M625" i="8" s="1"/>
  <c r="L625" i="8" s="1"/>
  <c r="N625" i="8" s="1"/>
  <c r="I452" i="8"/>
  <c r="M452" i="8" s="1"/>
  <c r="L452" i="8" s="1"/>
  <c r="N452" i="8" s="1"/>
  <c r="I457" i="8"/>
  <c r="M457" i="8" s="1"/>
  <c r="L457" i="8" s="1"/>
  <c r="N457" i="8" s="1"/>
  <c r="I163" i="8"/>
  <c r="M163" i="8" s="1"/>
  <c r="L163" i="8" s="1"/>
  <c r="N163" i="8" s="1"/>
  <c r="I278" i="8"/>
  <c r="M278" i="8" s="1"/>
  <c r="L278" i="8" s="1"/>
  <c r="N278" i="8" s="1"/>
  <c r="I280" i="8"/>
  <c r="M280" i="8" s="1"/>
  <c r="L280" i="8" s="1"/>
  <c r="N280" i="8" s="1"/>
  <c r="I491" i="8"/>
  <c r="M491" i="8" s="1"/>
  <c r="L491" i="8" s="1"/>
  <c r="N491" i="8" s="1"/>
  <c r="I524" i="8"/>
  <c r="M524" i="8" s="1"/>
  <c r="L524" i="8" s="1"/>
  <c r="N524" i="8" s="1"/>
  <c r="I436" i="8"/>
  <c r="M436" i="8" s="1"/>
  <c r="L436" i="8" s="1"/>
  <c r="N436" i="8" s="1"/>
  <c r="I232" i="8"/>
  <c r="M232" i="8" s="1"/>
  <c r="L232" i="8" s="1"/>
  <c r="N232" i="8" s="1"/>
  <c r="I467" i="8"/>
  <c r="M467" i="8" s="1"/>
  <c r="L467" i="8" s="1"/>
  <c r="N467" i="8" s="1"/>
  <c r="I522" i="8"/>
  <c r="M522" i="8" s="1"/>
  <c r="L522" i="8" s="1"/>
  <c r="N522" i="8" s="1"/>
  <c r="I324" i="8"/>
  <c r="M324" i="8" s="1"/>
  <c r="L324" i="8" s="1"/>
  <c r="N324" i="8" s="1"/>
  <c r="I204" i="8"/>
  <c r="M204" i="8" s="1"/>
  <c r="L204" i="8" s="1"/>
  <c r="N204" i="8" s="1"/>
  <c r="I554" i="8"/>
  <c r="M554" i="8" s="1"/>
  <c r="L554" i="8" s="1"/>
  <c r="N554" i="8" s="1"/>
  <c r="I353" i="8"/>
  <c r="M353" i="8" s="1"/>
  <c r="L353" i="8" s="1"/>
  <c r="N353" i="8" s="1"/>
  <c r="I564" i="8"/>
  <c r="M564" i="8" s="1"/>
  <c r="L564" i="8" s="1"/>
  <c r="N564" i="8" s="1"/>
  <c r="I344" i="8"/>
  <c r="M344" i="8" s="1"/>
  <c r="L344" i="8" s="1"/>
  <c r="N344" i="8" s="1"/>
  <c r="I308" i="8"/>
  <c r="M308" i="8" s="1"/>
  <c r="L308" i="8" s="1"/>
  <c r="N308" i="8" s="1"/>
  <c r="I458" i="8"/>
  <c r="M458" i="8" s="1"/>
  <c r="L458" i="8" s="1"/>
  <c r="N458" i="8" s="1"/>
  <c r="I484" i="8"/>
  <c r="M484" i="8" s="1"/>
  <c r="L484" i="8" s="1"/>
  <c r="N484" i="8" s="1"/>
  <c r="I623" i="8"/>
  <c r="M623" i="8" s="1"/>
  <c r="L623" i="8" s="1"/>
  <c r="N623" i="8" s="1"/>
  <c r="I305" i="8"/>
  <c r="M305" i="8" s="1"/>
  <c r="L305" i="8" s="1"/>
  <c r="N305" i="8" s="1"/>
  <c r="I236" i="8"/>
  <c r="M236" i="8" s="1"/>
  <c r="L236" i="8" s="1"/>
  <c r="N236" i="8" s="1"/>
  <c r="I414" i="8"/>
  <c r="M414" i="8" s="1"/>
  <c r="L414" i="8" s="1"/>
  <c r="N414" i="8" s="1"/>
  <c r="I223" i="8"/>
  <c r="M223" i="8" s="1"/>
  <c r="L223" i="8" s="1"/>
  <c r="N223" i="8" s="1"/>
  <c r="I562" i="8"/>
  <c r="M562" i="8" s="1"/>
  <c r="L562" i="8" s="1"/>
  <c r="N562" i="8" s="1"/>
  <c r="I502" i="8"/>
  <c r="M502" i="8" s="1"/>
  <c r="L502" i="8" s="1"/>
  <c r="N502" i="8" s="1"/>
  <c r="I508" i="8"/>
  <c r="M508" i="8" s="1"/>
  <c r="L508" i="8" s="1"/>
  <c r="N508" i="8" s="1"/>
  <c r="I188" i="8"/>
  <c r="M188" i="8" s="1"/>
  <c r="L188" i="8" s="1"/>
  <c r="N188" i="8" s="1"/>
  <c r="I539" i="8"/>
  <c r="M539" i="8" s="1"/>
  <c r="L539" i="8" s="1"/>
  <c r="N539" i="8" s="1"/>
  <c r="I551" i="8"/>
  <c r="M551" i="8" s="1"/>
  <c r="L551" i="8" s="1"/>
  <c r="N551" i="8" s="1"/>
  <c r="I563" i="8"/>
  <c r="M563" i="8" s="1"/>
  <c r="L563" i="8" s="1"/>
  <c r="N563" i="8" s="1"/>
  <c r="I465" i="8"/>
  <c r="M465" i="8" s="1"/>
  <c r="L465" i="8" s="1"/>
  <c r="N465" i="8" s="1"/>
  <c r="I192" i="8"/>
  <c r="M192" i="8" s="1"/>
  <c r="L192" i="8" s="1"/>
  <c r="N192" i="8" s="1"/>
  <c r="I366" i="8"/>
  <c r="M366" i="8" s="1"/>
  <c r="L366" i="8" s="1"/>
  <c r="N366" i="8" s="1"/>
  <c r="I179" i="8"/>
  <c r="M179" i="8" s="1"/>
  <c r="L179" i="8" s="1"/>
  <c r="N179" i="8" s="1"/>
  <c r="I187" i="8"/>
  <c r="M187" i="8" s="1"/>
  <c r="L187" i="8" s="1"/>
  <c r="N187" i="8" s="1"/>
  <c r="I216" i="8"/>
  <c r="M216" i="8" s="1"/>
  <c r="L216" i="8" s="1"/>
  <c r="N216" i="8" s="1"/>
  <c r="I608" i="8"/>
  <c r="M608" i="8" s="1"/>
  <c r="L608" i="8" s="1"/>
  <c r="N608" i="8" s="1"/>
  <c r="I258" i="8"/>
  <c r="M258" i="8" s="1"/>
  <c r="L258" i="8" s="1"/>
  <c r="N258" i="8" s="1"/>
  <c r="I343" i="8"/>
  <c r="M343" i="8" s="1"/>
  <c r="L343" i="8" s="1"/>
  <c r="N343" i="8" s="1"/>
  <c r="I602" i="8"/>
  <c r="M602" i="8" s="1"/>
  <c r="L602" i="8" s="1"/>
  <c r="N602" i="8" s="1"/>
  <c r="I312" i="8"/>
  <c r="M312" i="8" s="1"/>
  <c r="L312" i="8" s="1"/>
  <c r="N312" i="8" s="1"/>
  <c r="I443" i="8"/>
  <c r="M443" i="8" s="1"/>
  <c r="L443" i="8" s="1"/>
  <c r="N443" i="8" s="1"/>
  <c r="I603" i="8"/>
  <c r="M603" i="8" s="1"/>
  <c r="L603" i="8" s="1"/>
  <c r="N603" i="8" s="1"/>
  <c r="I195" i="8"/>
  <c r="M195" i="8" s="1"/>
  <c r="L195" i="8" s="1"/>
  <c r="N195" i="8" s="1"/>
  <c r="I269" i="8"/>
  <c r="M269" i="8" s="1"/>
  <c r="L269" i="8" s="1"/>
  <c r="N269" i="8" s="1"/>
  <c r="I274" i="8"/>
  <c r="M274" i="8" s="1"/>
  <c r="L274" i="8" s="1"/>
  <c r="N274" i="8" s="1"/>
  <c r="I247" i="8"/>
  <c r="M247" i="8" s="1"/>
  <c r="L247" i="8" s="1"/>
  <c r="N247" i="8" s="1"/>
  <c r="I561" i="8"/>
  <c r="M561" i="8" s="1"/>
  <c r="L561" i="8" s="1"/>
  <c r="N561" i="8" s="1"/>
  <c r="I281" i="8"/>
  <c r="M281" i="8" s="1"/>
  <c r="L281" i="8" s="1"/>
  <c r="N281" i="8" s="1"/>
  <c r="I606" i="8"/>
  <c r="M606" i="8" s="1"/>
  <c r="L606" i="8" s="1"/>
  <c r="N606" i="8" s="1"/>
  <c r="I352" i="8"/>
  <c r="M352" i="8" s="1"/>
  <c r="L352" i="8" s="1"/>
  <c r="N352" i="8" s="1"/>
  <c r="I215" i="8"/>
  <c r="M215" i="8" s="1"/>
  <c r="L215" i="8" s="1"/>
  <c r="N215" i="8" s="1"/>
  <c r="I593" i="8"/>
  <c r="M593" i="8" s="1"/>
  <c r="L593" i="8" s="1"/>
  <c r="N593" i="8" s="1"/>
  <c r="I220" i="8"/>
  <c r="M220" i="8" s="1"/>
  <c r="L220" i="8" s="1"/>
  <c r="N220" i="8" s="1"/>
  <c r="I185" i="8"/>
  <c r="M185" i="8" s="1"/>
  <c r="L185" i="8" s="1"/>
  <c r="N185" i="8" s="1"/>
  <c r="I370" i="8"/>
  <c r="M370" i="8" s="1"/>
  <c r="L370" i="8" s="1"/>
  <c r="N370" i="8" s="1"/>
  <c r="I313" i="8"/>
  <c r="M313" i="8" s="1"/>
  <c r="L313" i="8" s="1"/>
  <c r="N313" i="8" s="1"/>
  <c r="I198" i="8"/>
  <c r="M198" i="8" s="1"/>
  <c r="L198" i="8" s="1"/>
  <c r="N198" i="8" s="1"/>
  <c r="I386" i="8"/>
  <c r="M386" i="8" s="1"/>
  <c r="L386" i="8" s="1"/>
  <c r="N386" i="8" s="1"/>
  <c r="I500" i="8"/>
  <c r="M500" i="8" s="1"/>
  <c r="L500" i="8" s="1"/>
  <c r="N500" i="8" s="1"/>
  <c r="I237" i="8"/>
  <c r="M237" i="8" s="1"/>
  <c r="L237" i="8" s="1"/>
  <c r="N237" i="8" s="1"/>
  <c r="I240" i="8"/>
  <c r="M240" i="8" s="1"/>
  <c r="L240" i="8" s="1"/>
  <c r="N240" i="8" s="1"/>
  <c r="I157" i="8"/>
  <c r="M157" i="8" s="1"/>
  <c r="L157" i="8" s="1"/>
  <c r="N157" i="8" s="1"/>
  <c r="I303" i="8"/>
  <c r="M303" i="8" s="1"/>
  <c r="L303" i="8" s="1"/>
  <c r="N303" i="8" s="1"/>
  <c r="I350" i="8"/>
  <c r="M350" i="8" s="1"/>
  <c r="L350" i="8" s="1"/>
  <c r="N350" i="8" s="1"/>
  <c r="I548" i="8"/>
  <c r="M548" i="8" s="1"/>
  <c r="L548" i="8" s="1"/>
  <c r="N548" i="8" s="1"/>
  <c r="I442" i="8"/>
  <c r="M442" i="8" s="1"/>
  <c r="L442" i="8" s="1"/>
  <c r="N442" i="8" s="1"/>
  <c r="I229" i="8"/>
  <c r="M229" i="8" s="1"/>
  <c r="L229" i="8" s="1"/>
  <c r="N229" i="8" s="1"/>
  <c r="I390" i="8"/>
  <c r="M390" i="8" s="1"/>
  <c r="L390" i="8" s="1"/>
  <c r="N390" i="8" s="1"/>
  <c r="I482" i="8"/>
  <c r="M482" i="8" s="1"/>
  <c r="L482" i="8" s="1"/>
  <c r="N482" i="8" s="1"/>
  <c r="I261" i="8"/>
  <c r="M261" i="8" s="1"/>
  <c r="L261" i="8" s="1"/>
  <c r="N261" i="8" s="1"/>
  <c r="I196" i="8"/>
  <c r="M196" i="8" s="1"/>
  <c r="L196" i="8" s="1"/>
  <c r="N196" i="8" s="1"/>
  <c r="I292" i="8"/>
  <c r="M292" i="8" s="1"/>
  <c r="L292" i="8" s="1"/>
  <c r="N292" i="8" s="1"/>
  <c r="I441" i="8"/>
  <c r="M441" i="8" s="1"/>
  <c r="L441" i="8" s="1"/>
  <c r="N441" i="8" s="1"/>
  <c r="I541" i="8"/>
  <c r="M541" i="8" s="1"/>
  <c r="L541" i="8" s="1"/>
  <c r="N541" i="8" s="1"/>
  <c r="I279" i="8"/>
  <c r="M279" i="8" s="1"/>
  <c r="L279" i="8" s="1"/>
  <c r="N279" i="8" s="1"/>
  <c r="I183" i="8"/>
  <c r="M183" i="8" s="1"/>
  <c r="L183" i="8" s="1"/>
  <c r="N183" i="8" s="1"/>
  <c r="I546" i="8"/>
  <c r="M546" i="8" s="1"/>
  <c r="L546" i="8" s="1"/>
  <c r="N546" i="8" s="1"/>
  <c r="I584" i="8"/>
  <c r="M584" i="8" s="1"/>
  <c r="L584" i="8" s="1"/>
  <c r="N584" i="8" s="1"/>
  <c r="I446" i="8"/>
  <c r="M446" i="8" s="1"/>
  <c r="L446" i="8" s="1"/>
  <c r="N446" i="8" s="1"/>
  <c r="I368" i="8"/>
  <c r="M368" i="8" s="1"/>
  <c r="L368" i="8" s="1"/>
  <c r="N368" i="8" s="1"/>
  <c r="I587" i="8"/>
  <c r="M587" i="8" s="1"/>
  <c r="L587" i="8" s="1"/>
  <c r="N587" i="8" s="1"/>
  <c r="I578" i="8"/>
  <c r="M578" i="8" s="1"/>
  <c r="L578" i="8" s="1"/>
  <c r="N578" i="8" s="1"/>
  <c r="I550" i="8"/>
  <c r="M550" i="8" s="1"/>
  <c r="L550" i="8" s="1"/>
  <c r="N550" i="8" s="1"/>
  <c r="I477" i="8"/>
  <c r="M477" i="8" s="1"/>
  <c r="L477" i="8" s="1"/>
  <c r="N477" i="8" s="1"/>
  <c r="I241" i="8"/>
  <c r="M241" i="8" s="1"/>
  <c r="L241" i="8" s="1"/>
  <c r="N241" i="8" s="1"/>
  <c r="I544" i="8"/>
  <c r="M544" i="8" s="1"/>
  <c r="L544" i="8" s="1"/>
  <c r="N544" i="8" s="1"/>
  <c r="I264" i="8"/>
  <c r="M264" i="8" s="1"/>
  <c r="L264" i="8" s="1"/>
  <c r="N264" i="8" s="1"/>
  <c r="I532" i="8"/>
  <c r="M532" i="8" s="1"/>
  <c r="L532" i="8" s="1"/>
  <c r="N532" i="8" s="1"/>
  <c r="I201" i="8"/>
  <c r="M201" i="8" s="1"/>
  <c r="L201" i="8" s="1"/>
  <c r="N201" i="8" s="1"/>
  <c r="I418" i="8"/>
  <c r="M418" i="8" s="1"/>
  <c r="L418" i="8" s="1"/>
  <c r="N418" i="8" s="1"/>
  <c r="I322" i="8"/>
  <c r="M322" i="8" s="1"/>
  <c r="L322" i="8" s="1"/>
  <c r="N322" i="8" s="1"/>
  <c r="I206" i="8"/>
  <c r="M206" i="8" s="1"/>
  <c r="L206" i="8" s="1"/>
  <c r="N206" i="8" s="1"/>
  <c r="I334" i="8"/>
  <c r="M334" i="8" s="1"/>
  <c r="L334" i="8" s="1"/>
  <c r="N334" i="8" s="1"/>
  <c r="I358" i="8"/>
  <c r="M358" i="8" s="1"/>
  <c r="L358" i="8" s="1"/>
  <c r="N358" i="8" s="1"/>
  <c r="I565" i="8"/>
  <c r="M565" i="8" s="1"/>
  <c r="L565" i="8" s="1"/>
  <c r="N565" i="8" s="1"/>
  <c r="I498" i="8"/>
  <c r="M498" i="8" s="1"/>
  <c r="L498" i="8" s="1"/>
  <c r="N498" i="8" s="1"/>
  <c r="I574" i="8"/>
  <c r="M574" i="8" s="1"/>
  <c r="L574" i="8" s="1"/>
  <c r="N574" i="8" s="1"/>
  <c r="I176" i="8"/>
  <c r="M176" i="8" s="1"/>
  <c r="L176" i="8" s="1"/>
  <c r="N176" i="8" s="1"/>
  <c r="I254" i="8"/>
  <c r="M254" i="8" s="1"/>
  <c r="L254" i="8" s="1"/>
  <c r="N254" i="8" s="1"/>
  <c r="I158" i="8"/>
  <c r="M158" i="8" s="1"/>
  <c r="L158" i="8" s="1"/>
  <c r="N158" i="8" s="1"/>
  <c r="I586" i="8"/>
  <c r="M586" i="8" s="1"/>
  <c r="L586" i="8" s="1"/>
  <c r="N586" i="8" s="1"/>
  <c r="I556" i="8"/>
  <c r="M556" i="8" s="1"/>
  <c r="L556" i="8" s="1"/>
  <c r="N556" i="8" s="1"/>
  <c r="I194" i="8"/>
  <c r="M194" i="8" s="1"/>
  <c r="L194" i="8" s="1"/>
  <c r="N194" i="8" s="1"/>
  <c r="I402" i="8"/>
  <c r="M402" i="8" s="1"/>
  <c r="L402" i="8" s="1"/>
  <c r="N402" i="8" s="1"/>
  <c r="I517" i="8"/>
  <c r="M517" i="8" s="1"/>
  <c r="L517" i="8" s="1"/>
  <c r="N517" i="8" s="1"/>
  <c r="I411" i="8"/>
  <c r="M411" i="8" s="1"/>
  <c r="L411" i="8" s="1"/>
  <c r="N411" i="8" s="1"/>
  <c r="I439" i="8"/>
  <c r="M439" i="8" s="1"/>
  <c r="L439" i="8" s="1"/>
  <c r="N439" i="8" s="1"/>
  <c r="I440" i="8"/>
  <c r="M440" i="8" s="1"/>
  <c r="L440" i="8" s="1"/>
  <c r="N440" i="8" s="1"/>
  <c r="I208" i="8"/>
  <c r="M208" i="8" s="1"/>
  <c r="L208" i="8" s="1"/>
  <c r="N208" i="8" s="1"/>
  <c r="I145" i="8"/>
  <c r="M145" i="8" s="1"/>
  <c r="L145" i="8" s="1"/>
  <c r="N145" i="8" s="1"/>
  <c r="I214" i="8"/>
  <c r="M214" i="8" s="1"/>
  <c r="L214" i="8" s="1"/>
  <c r="N214" i="8" s="1"/>
  <c r="I542" i="8"/>
  <c r="M542" i="8" s="1"/>
  <c r="L542" i="8" s="1"/>
  <c r="N542" i="8" s="1"/>
  <c r="I445" i="8"/>
  <c r="M445" i="8" s="1"/>
  <c r="L445" i="8" s="1"/>
  <c r="N445" i="8" s="1"/>
  <c r="I273" i="8"/>
  <c r="M273" i="8" s="1"/>
  <c r="L273" i="8" s="1"/>
  <c r="N273" i="8" s="1"/>
  <c r="I621" i="8"/>
  <c r="M621" i="8" s="1"/>
  <c r="L621" i="8" s="1"/>
  <c r="N621" i="8" s="1"/>
  <c r="I420" i="8"/>
  <c r="M420" i="8" s="1"/>
  <c r="L420" i="8" s="1"/>
  <c r="N420" i="8" s="1"/>
  <c r="I371" i="8"/>
  <c r="M371" i="8" s="1"/>
  <c r="L371" i="8" s="1"/>
  <c r="N371" i="8" s="1"/>
  <c r="I611" i="8"/>
  <c r="M611" i="8" s="1"/>
  <c r="L611" i="8" s="1"/>
  <c r="N611" i="8" s="1"/>
  <c r="I177" i="8"/>
  <c r="M177" i="8" s="1"/>
  <c r="L177" i="8" s="1"/>
  <c r="N177" i="8" s="1"/>
  <c r="I424" i="8"/>
  <c r="M424" i="8" s="1"/>
  <c r="L424" i="8" s="1"/>
  <c r="N424" i="8" s="1"/>
  <c r="I200" i="8"/>
  <c r="M200" i="8" s="1"/>
  <c r="L200" i="8" s="1"/>
  <c r="N200" i="8" s="1"/>
  <c r="I347" i="8"/>
  <c r="M347" i="8" s="1"/>
  <c r="L347" i="8" s="1"/>
  <c r="N347" i="8" s="1"/>
  <c r="I409" i="8"/>
  <c r="M409" i="8" s="1"/>
  <c r="L409" i="8" s="1"/>
  <c r="N409" i="8" s="1"/>
  <c r="I533" i="8"/>
  <c r="M533" i="8" s="1"/>
  <c r="L533" i="8" s="1"/>
  <c r="N533" i="8" s="1"/>
  <c r="I429" i="8"/>
  <c r="M429" i="8" s="1"/>
  <c r="L429" i="8" s="1"/>
  <c r="N429" i="8" s="1"/>
  <c r="I148" i="8"/>
  <c r="M148" i="8" s="1"/>
  <c r="L148" i="8" s="1"/>
  <c r="N148" i="8" s="1"/>
  <c r="I490" i="8"/>
  <c r="M490" i="8" s="1"/>
  <c r="L490" i="8" s="1"/>
  <c r="N490" i="8" s="1"/>
  <c r="I570" i="8"/>
  <c r="M570" i="8" s="1"/>
  <c r="L570" i="8" s="1"/>
  <c r="N570" i="8" s="1"/>
  <c r="I356" i="8"/>
  <c r="M356" i="8" s="1"/>
  <c r="L356" i="8" s="1"/>
  <c r="N356" i="8" s="1"/>
  <c r="I617" i="8"/>
  <c r="M617" i="8" s="1"/>
  <c r="L617" i="8" s="1"/>
  <c r="N617" i="8" s="1"/>
  <c r="I536" i="8"/>
  <c r="M536" i="8" s="1"/>
  <c r="L536" i="8" s="1"/>
  <c r="N536" i="8" s="1"/>
  <c r="I294" i="8"/>
  <c r="M294" i="8" s="1"/>
  <c r="L294" i="8" s="1"/>
  <c r="N294" i="8" s="1"/>
  <c r="I144" i="8"/>
  <c r="M144" i="8" s="1"/>
  <c r="L144" i="8" s="1"/>
  <c r="N144" i="8" s="1"/>
  <c r="I596" i="8"/>
  <c r="M596" i="8" s="1"/>
  <c r="L596" i="8" s="1"/>
  <c r="N596" i="8" s="1"/>
  <c r="I360" i="8"/>
  <c r="M360" i="8" s="1"/>
  <c r="L360" i="8" s="1"/>
  <c r="N360" i="8" s="1"/>
  <c r="I339" i="8"/>
  <c r="M339" i="8" s="1"/>
  <c r="L339" i="8" s="1"/>
  <c r="N339" i="8" s="1"/>
  <c r="I222" i="8"/>
  <c r="M222" i="8" s="1"/>
  <c r="L222" i="8" s="1"/>
  <c r="N222" i="8" s="1"/>
  <c r="I408" i="8"/>
  <c r="M408" i="8" s="1"/>
  <c r="L408" i="8" s="1"/>
  <c r="N408" i="8" s="1"/>
  <c r="I325" i="8"/>
  <c r="M325" i="8" s="1"/>
  <c r="L325" i="8" s="1"/>
  <c r="N325" i="8" s="1"/>
  <c r="I520" i="8"/>
  <c r="M520" i="8" s="1"/>
  <c r="L520" i="8" s="1"/>
  <c r="N520" i="8" s="1"/>
  <c r="I450" i="8"/>
  <c r="M450" i="8" s="1"/>
  <c r="L450" i="8" s="1"/>
  <c r="N450" i="8" s="1"/>
  <c r="I316" i="8"/>
  <c r="M316" i="8" s="1"/>
  <c r="L316" i="8" s="1"/>
  <c r="N316" i="8" s="1"/>
  <c r="I560" i="8"/>
  <c r="M560" i="8" s="1"/>
  <c r="L560" i="8" s="1"/>
  <c r="N560" i="8" s="1"/>
  <c r="I486" i="8"/>
  <c r="M486" i="8" s="1"/>
  <c r="L486" i="8" s="1"/>
  <c r="N486" i="8" s="1"/>
  <c r="I299" i="8"/>
  <c r="M299" i="8" s="1"/>
  <c r="L299" i="8" s="1"/>
  <c r="N299" i="8" s="1"/>
  <c r="I276" i="8"/>
  <c r="M276" i="8" s="1"/>
  <c r="L276" i="8" s="1"/>
  <c r="N276" i="8" s="1"/>
  <c r="I577" i="8"/>
  <c r="M577" i="8" s="1"/>
  <c r="L577" i="8" s="1"/>
  <c r="N577" i="8" s="1"/>
  <c r="I212" i="8"/>
  <c r="M212" i="8" s="1"/>
  <c r="L212" i="8" s="1"/>
  <c r="N212" i="8" s="1"/>
  <c r="I434" i="8"/>
  <c r="M434" i="8" s="1"/>
  <c r="L434" i="8" s="1"/>
  <c r="N434" i="8" s="1"/>
  <c r="I566" i="8"/>
  <c r="M566" i="8" s="1"/>
  <c r="L566" i="8" s="1"/>
  <c r="N566" i="8" s="1"/>
  <c r="I251" i="8"/>
  <c r="M251" i="8" s="1"/>
  <c r="L251" i="8" s="1"/>
  <c r="N251" i="8" s="1"/>
  <c r="I160" i="8"/>
  <c r="M160" i="8" s="1"/>
  <c r="L160" i="8" s="1"/>
  <c r="N160" i="8" s="1"/>
  <c r="I151" i="8"/>
  <c r="M151" i="8" s="1"/>
  <c r="L151" i="8" s="1"/>
  <c r="N151" i="8" s="1"/>
  <c r="I558" i="8"/>
  <c r="M558" i="8" s="1"/>
  <c r="L558" i="8" s="1"/>
  <c r="N558" i="8" s="1"/>
  <c r="I437" i="8"/>
  <c r="M437" i="8" s="1"/>
  <c r="L437" i="8" s="1"/>
  <c r="N437" i="8" s="1"/>
  <c r="I146" i="8"/>
  <c r="M146" i="8" s="1"/>
  <c r="L146" i="8" s="1"/>
  <c r="N146" i="8" s="1"/>
  <c r="I270" i="8"/>
  <c r="M270" i="8" s="1"/>
  <c r="L270" i="8" s="1"/>
  <c r="N270" i="8" s="1"/>
  <c r="I388" i="8"/>
  <c r="M388" i="8" s="1"/>
  <c r="L388" i="8" s="1"/>
  <c r="N388" i="8" s="1"/>
  <c r="I293" i="8"/>
  <c r="M293" i="8" s="1"/>
  <c r="L293" i="8" s="1"/>
  <c r="N293" i="8" s="1"/>
  <c r="I136" i="8"/>
  <c r="M136" i="8" s="1"/>
  <c r="L136" i="8" s="1"/>
  <c r="N136" i="8" s="1"/>
  <c r="I218" i="8"/>
  <c r="M218" i="8" s="1"/>
  <c r="L218" i="8" s="1"/>
  <c r="N218" i="8" s="1"/>
  <c r="I156" i="8"/>
  <c r="M156" i="8" s="1"/>
  <c r="L156" i="8" s="1"/>
  <c r="N156" i="8" s="1"/>
  <c r="I495" i="8"/>
  <c r="M495" i="8" s="1"/>
  <c r="L495" i="8" s="1"/>
  <c r="N495" i="8" s="1"/>
  <c r="I401" i="8"/>
  <c r="M401" i="8" s="1"/>
  <c r="L401" i="8" s="1"/>
  <c r="N401" i="8" s="1"/>
  <c r="I170" i="8"/>
  <c r="M170" i="8" s="1"/>
  <c r="L170" i="8" s="1"/>
  <c r="N170" i="8" s="1"/>
  <c r="I149" i="8"/>
  <c r="M149" i="8" s="1"/>
  <c r="L149" i="8" s="1"/>
  <c r="N149" i="8" s="1"/>
  <c r="I329" i="8"/>
  <c r="M329" i="8" s="1"/>
  <c r="L329" i="8" s="1"/>
  <c r="N329" i="8" s="1"/>
  <c r="I377" i="8"/>
  <c r="M377" i="8" s="1"/>
  <c r="L377" i="8" s="1"/>
  <c r="N377" i="8" s="1"/>
  <c r="I238" i="8"/>
  <c r="M238" i="8" s="1"/>
  <c r="L238" i="8" s="1"/>
  <c r="N238" i="8" s="1"/>
  <c r="I239" i="8"/>
  <c r="M239" i="8" s="1"/>
  <c r="L239" i="8" s="1"/>
  <c r="N239" i="8" s="1"/>
  <c r="I489" i="8"/>
  <c r="M489" i="8" s="1"/>
  <c r="L489" i="8" s="1"/>
  <c r="N489" i="8" s="1"/>
  <c r="I141" i="8"/>
  <c r="M141" i="8" s="1"/>
  <c r="L141" i="8" s="1"/>
  <c r="N141" i="8" s="1"/>
  <c r="I413" i="8"/>
  <c r="M413" i="8" s="1"/>
  <c r="L413" i="8" s="1"/>
  <c r="N413" i="8" s="1"/>
  <c r="I272" i="8"/>
  <c r="M272" i="8" s="1"/>
  <c r="L272" i="8" s="1"/>
  <c r="N272" i="8" s="1"/>
  <c r="I516" i="8"/>
  <c r="M516" i="8" s="1"/>
  <c r="L516" i="8" s="1"/>
  <c r="N516" i="8" s="1"/>
  <c r="I153" i="8"/>
  <c r="M153" i="8" s="1"/>
  <c r="L153" i="8" s="1"/>
  <c r="N153" i="8" s="1"/>
  <c r="I473" i="8"/>
  <c r="M473" i="8" s="1"/>
  <c r="L473" i="8" s="1"/>
  <c r="N473" i="8" s="1"/>
  <c r="I335" i="8"/>
  <c r="M335" i="8" s="1"/>
  <c r="L335" i="8" s="1"/>
  <c r="N335" i="8" s="1"/>
  <c r="I336" i="8"/>
  <c r="M336" i="8" s="1"/>
  <c r="L336" i="8" s="1"/>
  <c r="N336" i="8" s="1"/>
  <c r="I407" i="8"/>
  <c r="M407" i="8" s="1"/>
  <c r="L407" i="8" s="1"/>
  <c r="N407" i="8" s="1"/>
  <c r="I501" i="8"/>
  <c r="M501" i="8" s="1"/>
  <c r="L501" i="8" s="1"/>
  <c r="N501" i="8" s="1"/>
  <c r="I309" i="8"/>
  <c r="M309" i="8" s="1"/>
  <c r="L309" i="8" s="1"/>
  <c r="N309" i="8" s="1"/>
  <c r="I510" i="8"/>
  <c r="M510" i="8" s="1"/>
  <c r="L510" i="8" s="1"/>
  <c r="N510" i="8" s="1"/>
  <c r="I403" i="8"/>
  <c r="M403" i="8" s="1"/>
  <c r="L403" i="8" s="1"/>
  <c r="N403" i="8" s="1"/>
  <c r="I427" i="8"/>
  <c r="M427" i="8" s="1"/>
  <c r="L427" i="8" s="1"/>
  <c r="N427" i="8" s="1"/>
  <c r="I318" i="8"/>
  <c r="M318" i="8" s="1"/>
  <c r="L318" i="8" s="1"/>
  <c r="N318" i="8" s="1"/>
  <c r="I256" i="8"/>
  <c r="M256" i="8" s="1"/>
  <c r="L256" i="8" s="1"/>
  <c r="N256" i="8" s="1"/>
  <c r="I227" i="8"/>
  <c r="M227" i="8" s="1"/>
  <c r="L227" i="8" s="1"/>
  <c r="N227" i="8" s="1"/>
  <c r="I284" i="8"/>
  <c r="M284" i="8" s="1"/>
  <c r="L284" i="8" s="1"/>
  <c r="N284" i="8" s="1"/>
  <c r="I221" i="8"/>
  <c r="M221" i="8" s="1"/>
  <c r="L221" i="8" s="1"/>
  <c r="N221" i="8" s="1"/>
  <c r="I209" i="8"/>
  <c r="M209" i="8" s="1"/>
  <c r="L209" i="8" s="1"/>
  <c r="N209" i="8" s="1"/>
  <c r="I425" i="8"/>
  <c r="M425" i="8" s="1"/>
  <c r="L425" i="8" s="1"/>
  <c r="N425" i="8" s="1"/>
  <c r="I492" i="8"/>
  <c r="M492" i="8" s="1"/>
  <c r="L492" i="8" s="1"/>
  <c r="N492" i="8" s="1"/>
  <c r="I503" i="8"/>
  <c r="M503" i="8" s="1"/>
  <c r="L503" i="8" s="1"/>
  <c r="N503" i="8" s="1"/>
  <c r="I268" i="8"/>
  <c r="M268" i="8" s="1"/>
  <c r="L268" i="8" s="1"/>
  <c r="N268" i="8" s="1"/>
  <c r="I323" i="8"/>
  <c r="M323" i="8" s="1"/>
  <c r="L323" i="8" s="1"/>
  <c r="N323" i="8" s="1"/>
  <c r="I430" i="8"/>
  <c r="M430" i="8" s="1"/>
  <c r="L430" i="8" s="1"/>
  <c r="N430" i="8" s="1"/>
  <c r="I180" i="8"/>
  <c r="M180" i="8" s="1"/>
  <c r="L180" i="8" s="1"/>
  <c r="N180" i="8" s="1"/>
  <c r="I557" i="8"/>
  <c r="M557" i="8" s="1"/>
  <c r="L557" i="8" s="1"/>
  <c r="N557" i="8" s="1"/>
  <c r="I295" i="8"/>
  <c r="M295" i="8" s="1"/>
  <c r="L295" i="8" s="1"/>
  <c r="N295" i="8" s="1"/>
  <c r="I290" i="8"/>
  <c r="M290" i="8" s="1"/>
  <c r="L290" i="8" s="1"/>
  <c r="N290" i="8" s="1"/>
  <c r="I385" i="8"/>
  <c r="M385" i="8" s="1"/>
  <c r="L385" i="8" s="1"/>
  <c r="N385" i="8" s="1"/>
  <c r="I509" i="8"/>
  <c r="M509" i="8" s="1"/>
  <c r="L509" i="8" s="1"/>
  <c r="N509" i="8" s="1"/>
  <c r="I310" i="8"/>
  <c r="M310" i="8" s="1"/>
  <c r="L310" i="8" s="1"/>
  <c r="N310" i="8" s="1"/>
  <c r="I507" i="8"/>
  <c r="M507" i="8" s="1"/>
  <c r="L507" i="8" s="1"/>
  <c r="N507" i="8" s="1"/>
  <c r="I612" i="8"/>
  <c r="M612" i="8" s="1"/>
  <c r="L612" i="8" s="1"/>
  <c r="N612" i="8" s="1"/>
  <c r="I359" i="8"/>
  <c r="M359" i="8" s="1"/>
  <c r="L359" i="8" s="1"/>
  <c r="N359" i="8" s="1"/>
  <c r="I526" i="8"/>
  <c r="M526" i="8" s="1"/>
  <c r="L526" i="8" s="1"/>
  <c r="N526" i="8" s="1"/>
  <c r="I262" i="8"/>
  <c r="M262" i="8" s="1"/>
  <c r="L262" i="8" s="1"/>
  <c r="N262" i="8" s="1"/>
  <c r="I483" i="8"/>
  <c r="M483" i="8" s="1"/>
  <c r="L483" i="8" s="1"/>
  <c r="N483" i="8" s="1"/>
  <c r="I609" i="8"/>
  <c r="M609" i="8" s="1"/>
  <c r="L609" i="8" s="1"/>
  <c r="N609" i="8" s="1"/>
  <c r="I568" i="8"/>
  <c r="M568" i="8" s="1"/>
  <c r="L568" i="8" s="1"/>
  <c r="N568" i="8" s="1"/>
  <c r="I367" i="8"/>
  <c r="M367" i="8" s="1"/>
  <c r="L367" i="8" s="1"/>
  <c r="N367" i="8" s="1"/>
  <c r="I207" i="8"/>
  <c r="M207" i="8" s="1"/>
  <c r="L207" i="8" s="1"/>
  <c r="N207" i="8" s="1"/>
  <c r="I380" i="8"/>
  <c r="M380" i="8" s="1"/>
  <c r="L380" i="8" s="1"/>
  <c r="N380" i="8" s="1"/>
  <c r="I275" i="8"/>
  <c r="M275" i="8" s="1"/>
  <c r="L275" i="8" s="1"/>
  <c r="N275" i="8" s="1"/>
  <c r="I531" i="8"/>
  <c r="M531" i="8" s="1"/>
  <c r="L531" i="8" s="1"/>
  <c r="N531" i="8" s="1"/>
  <c r="I488" i="8"/>
  <c r="M488" i="8" s="1"/>
  <c r="L488" i="8" s="1"/>
  <c r="N488" i="8" s="1"/>
  <c r="I147" i="8"/>
  <c r="M147" i="8" s="1"/>
  <c r="L147" i="8" s="1"/>
  <c r="N147" i="8" s="1"/>
  <c r="I233" i="8"/>
  <c r="M233" i="8" s="1"/>
  <c r="L233" i="8" s="1"/>
  <c r="N233" i="8" s="1"/>
  <c r="I376" i="8"/>
  <c r="M376" i="8" s="1"/>
  <c r="L376" i="8" s="1"/>
  <c r="N376" i="8" s="1"/>
  <c r="I190" i="8"/>
  <c r="M190" i="8" s="1"/>
  <c r="L190" i="8" s="1"/>
  <c r="N190" i="8" s="1"/>
  <c r="I475" i="8"/>
  <c r="M475" i="8" s="1"/>
  <c r="L475" i="8" s="1"/>
  <c r="N475" i="8" s="1"/>
  <c r="I357" i="8"/>
  <c r="M357" i="8" s="1"/>
  <c r="L357" i="8" s="1"/>
  <c r="N357" i="8" s="1"/>
  <c r="I226" i="8"/>
  <c r="M226" i="8" s="1"/>
  <c r="L226" i="8" s="1"/>
  <c r="N226" i="8" s="1"/>
  <c r="I384" i="8"/>
  <c r="M384" i="8" s="1"/>
  <c r="L384" i="8" s="1"/>
  <c r="N384" i="8" s="1"/>
  <c r="I383" i="8"/>
  <c r="M383" i="8" s="1"/>
  <c r="L383" i="8" s="1"/>
  <c r="N383" i="8" s="1"/>
  <c r="I302" i="8"/>
  <c r="M302" i="8" s="1"/>
  <c r="L302" i="8" s="1"/>
  <c r="N302" i="8" s="1"/>
  <c r="I168" i="8"/>
  <c r="M168" i="8" s="1"/>
  <c r="L168" i="8" s="1"/>
  <c r="N168" i="8" s="1"/>
  <c r="I519" i="8"/>
  <c r="M519" i="8" s="1"/>
  <c r="L519" i="8" s="1"/>
  <c r="N519" i="8" s="1"/>
  <c r="I288" i="8"/>
  <c r="M288" i="8" s="1"/>
  <c r="L288" i="8" s="1"/>
  <c r="N288" i="8" s="1"/>
  <c r="I400" i="8"/>
  <c r="M400" i="8" s="1"/>
  <c r="L400" i="8" s="1"/>
  <c r="N400" i="8" s="1"/>
  <c r="I505" i="8"/>
  <c r="M505" i="8" s="1"/>
  <c r="L505" i="8" s="1"/>
  <c r="N505" i="8" s="1"/>
  <c r="I169" i="8"/>
  <c r="M169" i="8" s="1"/>
  <c r="L169" i="8" s="1"/>
  <c r="N169" i="8" s="1"/>
  <c r="I314" i="8"/>
  <c r="M314" i="8" s="1"/>
  <c r="L314" i="8" s="1"/>
  <c r="N314" i="8" s="1"/>
  <c r="I199" i="8"/>
  <c r="M199" i="8" s="1"/>
  <c r="L199" i="8" s="1"/>
  <c r="N199" i="8" s="1"/>
  <c r="I364" i="8"/>
  <c r="M364" i="8" s="1"/>
  <c r="L364" i="8" s="1"/>
  <c r="N364" i="8" s="1"/>
  <c r="I580" i="8"/>
  <c r="M580" i="8" s="1"/>
  <c r="L580" i="8" s="1"/>
  <c r="N580" i="8" s="1"/>
  <c r="I576" i="8"/>
  <c r="M576" i="8" s="1"/>
  <c r="L576" i="8" s="1"/>
  <c r="N576" i="8" s="1"/>
  <c r="I569" i="8"/>
  <c r="M569" i="8" s="1"/>
  <c r="L569" i="8" s="1"/>
  <c r="N569" i="8" s="1"/>
  <c r="I378" i="8"/>
  <c r="M378" i="8" s="1"/>
  <c r="L378" i="8" s="1"/>
  <c r="N378" i="8" s="1"/>
  <c r="I391" i="8"/>
  <c r="M391" i="8" s="1"/>
  <c r="L391" i="8" s="1"/>
  <c r="N391" i="8" s="1"/>
  <c r="I572" i="8"/>
  <c r="M572" i="8" s="1"/>
  <c r="L572" i="8" s="1"/>
  <c r="N572" i="8" s="1"/>
  <c r="I415" i="8"/>
  <c r="M415" i="8" s="1"/>
  <c r="L415" i="8" s="1"/>
  <c r="N415" i="8" s="1"/>
  <c r="I590" i="8"/>
  <c r="M590" i="8" s="1"/>
  <c r="L590" i="8" s="1"/>
  <c r="N590" i="8" s="1"/>
  <c r="I588" i="8"/>
  <c r="M588" i="8" s="1"/>
  <c r="L588" i="8" s="1"/>
  <c r="N588" i="8" s="1"/>
  <c r="I349" i="8"/>
  <c r="M349" i="8" s="1"/>
  <c r="L349" i="8" s="1"/>
  <c r="N349" i="8" s="1"/>
  <c r="I447" i="8"/>
  <c r="M447" i="8" s="1"/>
  <c r="L447" i="8" s="1"/>
  <c r="N447" i="8" s="1"/>
  <c r="I372" i="8"/>
  <c r="M372" i="8" s="1"/>
  <c r="L372" i="8" s="1"/>
  <c r="N372" i="8" s="1"/>
  <c r="I326" i="8"/>
  <c r="M326" i="8" s="1"/>
  <c r="L326" i="8" s="1"/>
  <c r="N326" i="8" s="1"/>
  <c r="I585" i="8"/>
  <c r="M585" i="8" s="1"/>
  <c r="L585" i="8" s="1"/>
  <c r="N585" i="8" s="1"/>
  <c r="I155" i="8"/>
  <c r="M155" i="8" s="1"/>
  <c r="L155" i="8" s="1"/>
  <c r="N155" i="8" s="1"/>
  <c r="I342" i="8"/>
  <c r="M342" i="8" s="1"/>
  <c r="L342" i="8" s="1"/>
  <c r="N342" i="8" s="1"/>
  <c r="I253" i="8"/>
  <c r="M253" i="8" s="1"/>
  <c r="L253" i="8" s="1"/>
  <c r="N253" i="8" s="1"/>
  <c r="I624" i="8"/>
  <c r="M624" i="8" s="1"/>
  <c r="L624" i="8" s="1"/>
  <c r="N624" i="8" s="1"/>
  <c r="I521" i="8"/>
  <c r="M521" i="8" s="1"/>
  <c r="L521" i="8" s="1"/>
  <c r="N521" i="8" s="1"/>
  <c r="I404" i="8"/>
  <c r="M404" i="8" s="1"/>
  <c r="L404" i="8" s="1"/>
  <c r="N404" i="8" s="1"/>
  <c r="I616" i="8"/>
  <c r="M616" i="8" s="1"/>
  <c r="L616" i="8" s="1"/>
  <c r="N616" i="8" s="1"/>
  <c r="I228" i="8"/>
  <c r="M228" i="8" s="1"/>
  <c r="L228" i="8" s="1"/>
  <c r="N228" i="8" s="1"/>
  <c r="I181" i="8"/>
  <c r="M181" i="8" s="1"/>
  <c r="L181" i="8" s="1"/>
  <c r="N181" i="8" s="1"/>
  <c r="I271" i="8"/>
  <c r="M271" i="8" s="1"/>
  <c r="L271" i="8" s="1"/>
  <c r="N271" i="8" s="1"/>
  <c r="I374" i="8"/>
  <c r="M374" i="8" s="1"/>
  <c r="L374" i="8" s="1"/>
  <c r="N374" i="8" s="1"/>
  <c r="I332" i="8"/>
  <c r="M332" i="8" s="1"/>
  <c r="L332" i="8" s="1"/>
  <c r="N332" i="8" s="1"/>
  <c r="I382" i="8"/>
  <c r="M382" i="8" s="1"/>
  <c r="L382" i="8" s="1"/>
  <c r="N382" i="8" s="1"/>
  <c r="I619" i="8"/>
  <c r="M619" i="8" s="1"/>
  <c r="L619" i="8" s="1"/>
  <c r="N619" i="8" s="1"/>
  <c r="I381" i="8"/>
  <c r="M381" i="8" s="1"/>
  <c r="L381" i="8" s="1"/>
  <c r="N381" i="8" s="1"/>
  <c r="I182" i="8"/>
  <c r="M182" i="8" s="1"/>
  <c r="L182" i="8" s="1"/>
  <c r="N182" i="8" s="1"/>
  <c r="I231" i="8"/>
  <c r="M231" i="8" s="1"/>
  <c r="L231" i="8" s="1"/>
  <c r="N231" i="8" s="1"/>
  <c r="I417" i="8"/>
  <c r="M417" i="8" s="1"/>
  <c r="L417" i="8" s="1"/>
  <c r="N417" i="8" s="1"/>
  <c r="I172" i="8"/>
  <c r="M172" i="8" s="1"/>
  <c r="L172" i="8" s="1"/>
  <c r="N172" i="8" s="1"/>
  <c r="I150" i="8"/>
  <c r="M150" i="8" s="1"/>
  <c r="L150" i="8" s="1"/>
  <c r="N150" i="8" s="1"/>
  <c r="I348" i="8"/>
  <c r="M348" i="8" s="1"/>
  <c r="L348" i="8" s="1"/>
  <c r="N348" i="8" s="1"/>
  <c r="I205" i="8"/>
  <c r="M205" i="8" s="1"/>
  <c r="L205" i="8" s="1"/>
  <c r="N205" i="8" s="1"/>
  <c r="I189" i="8"/>
  <c r="M189" i="8" s="1"/>
  <c r="L189" i="8" s="1"/>
  <c r="N189" i="8" s="1"/>
  <c r="I361" i="8"/>
  <c r="M361" i="8" s="1"/>
  <c r="L361" i="8" s="1"/>
  <c r="N361" i="8" s="1"/>
  <c r="I412" i="8"/>
  <c r="M412" i="8" s="1"/>
  <c r="L412" i="8" s="1"/>
  <c r="N412" i="8" s="1"/>
  <c r="I257" i="8"/>
  <c r="M257" i="8" s="1"/>
  <c r="L257" i="8" s="1"/>
  <c r="N257" i="8" s="1"/>
  <c r="I365" i="8"/>
  <c r="M365" i="8" s="1"/>
  <c r="L365" i="8" s="1"/>
  <c r="N365" i="8" s="1"/>
  <c r="I297" i="8"/>
  <c r="M297" i="8" s="1"/>
  <c r="L297" i="8" s="1"/>
  <c r="N297" i="8" s="1"/>
  <c r="I159" i="8"/>
  <c r="M159" i="8" s="1"/>
  <c r="L159" i="8" s="1"/>
  <c r="N159" i="8" s="1"/>
  <c r="I419" i="8"/>
  <c r="M419" i="8" s="1"/>
  <c r="L419" i="8" s="1"/>
  <c r="N419" i="8" s="1"/>
  <c r="I594" i="8"/>
  <c r="M594" i="8" s="1"/>
  <c r="L594" i="8" s="1"/>
  <c r="N594" i="8" s="1"/>
  <c r="I493" i="8"/>
  <c r="M493" i="8" s="1"/>
  <c r="L493" i="8" s="1"/>
  <c r="N493" i="8" s="1"/>
  <c r="I428" i="8"/>
  <c r="M428" i="8" s="1"/>
  <c r="L428" i="8" s="1"/>
  <c r="N428" i="8" s="1"/>
  <c r="I607" i="8"/>
  <c r="M607" i="8" s="1"/>
  <c r="L607" i="8" s="1"/>
  <c r="N607" i="8" s="1"/>
  <c r="I244" i="8"/>
  <c r="M244" i="8" s="1"/>
  <c r="L244" i="8" s="1"/>
  <c r="N244" i="8" s="1"/>
  <c r="I346" i="8"/>
  <c r="M346" i="8" s="1"/>
  <c r="L346" i="8" s="1"/>
  <c r="N346" i="8" s="1"/>
  <c r="I405" i="8"/>
  <c r="M405" i="8" s="1"/>
  <c r="L405" i="8" s="1"/>
  <c r="N405" i="8" s="1"/>
  <c r="I143" i="8"/>
  <c r="M143" i="8" s="1"/>
  <c r="L143" i="8" s="1"/>
  <c r="N143" i="8" s="1"/>
  <c r="I355" i="8"/>
  <c r="M355" i="8" s="1"/>
  <c r="L355" i="8" s="1"/>
  <c r="N355" i="8" s="1"/>
  <c r="I538" i="8"/>
  <c r="M538" i="8" s="1"/>
  <c r="L538" i="8" s="1"/>
  <c r="N538" i="8" s="1"/>
  <c r="I230" i="8"/>
  <c r="M230" i="8" s="1"/>
  <c r="L230" i="8" s="1"/>
  <c r="N230" i="8" s="1"/>
  <c r="I304" i="8"/>
  <c r="M304" i="8" s="1"/>
  <c r="L304" i="8" s="1"/>
  <c r="N304" i="8" s="1"/>
  <c r="I506" i="8"/>
  <c r="M506" i="8" s="1"/>
  <c r="L506" i="8" s="1"/>
  <c r="N506" i="8" s="1"/>
  <c r="I351" i="8"/>
  <c r="M351" i="8" s="1"/>
  <c r="L351" i="8" s="1"/>
  <c r="N351" i="8" s="1"/>
  <c r="I553" i="8"/>
  <c r="M553" i="8" s="1"/>
  <c r="L553" i="8" s="1"/>
  <c r="N553" i="8" s="1"/>
  <c r="I599" i="8"/>
  <c r="M599" i="8" s="1"/>
  <c r="L599" i="8" s="1"/>
  <c r="N599" i="8" s="1"/>
  <c r="I166" i="8"/>
  <c r="M166" i="8" s="1"/>
  <c r="L166" i="8" s="1"/>
  <c r="N166" i="8" s="1"/>
  <c r="I250" i="8"/>
  <c r="M250" i="8" s="1"/>
  <c r="L250" i="8" s="1"/>
  <c r="N250" i="8" s="1"/>
  <c r="I456" i="8"/>
  <c r="M456" i="8" s="1"/>
  <c r="L456" i="8" s="1"/>
  <c r="N456" i="8" s="1"/>
  <c r="I591" i="8"/>
  <c r="M591" i="8" s="1"/>
  <c r="L591" i="8" s="1"/>
  <c r="N591" i="8" s="1"/>
  <c r="I186" i="8"/>
  <c r="M186" i="8" s="1"/>
  <c r="L186" i="8" s="1"/>
  <c r="N186" i="8" s="1"/>
  <c r="I613" i="8"/>
  <c r="M613" i="8" s="1"/>
  <c r="L613" i="8" s="1"/>
  <c r="N613" i="8" s="1"/>
  <c r="I423" i="8"/>
  <c r="M423" i="8" s="1"/>
  <c r="L423" i="8" s="1"/>
  <c r="N423" i="8" s="1"/>
  <c r="I583" i="8"/>
  <c r="M583" i="8" s="1"/>
  <c r="L583" i="8" s="1"/>
  <c r="N583" i="8" s="1"/>
  <c r="I545" i="8"/>
  <c r="M545" i="8" s="1"/>
  <c r="L545" i="8" s="1"/>
  <c r="N545" i="8" s="1"/>
  <c r="I504" i="8"/>
  <c r="M504" i="8" s="1"/>
  <c r="L504" i="8" s="1"/>
  <c r="N504" i="8" s="1"/>
  <c r="I615" i="8"/>
  <c r="M615" i="8" s="1"/>
  <c r="L615" i="8" s="1"/>
  <c r="N615" i="8" s="1"/>
  <c r="I499" i="8"/>
  <c r="M499" i="8" s="1"/>
  <c r="L499" i="8" s="1"/>
  <c r="N499" i="8" s="1"/>
  <c r="I581" i="8"/>
  <c r="M581" i="8" s="1"/>
  <c r="L581" i="8" s="1"/>
  <c r="N581" i="8" s="1"/>
  <c r="I162" i="8"/>
  <c r="M162" i="8" s="1"/>
  <c r="L162" i="8" s="1"/>
  <c r="N162" i="8" s="1"/>
  <c r="I287" i="8"/>
  <c r="M287" i="8" s="1"/>
  <c r="L287" i="8" s="1"/>
  <c r="N287" i="8" s="1"/>
  <c r="I132" i="8"/>
  <c r="M132" i="8" s="1"/>
  <c r="L132" i="8" s="1"/>
  <c r="N132" i="8" s="1"/>
  <c r="I459" i="8"/>
  <c r="M459" i="8" s="1"/>
  <c r="L459" i="8" s="1"/>
  <c r="N459" i="8" s="1"/>
  <c r="I282" i="8"/>
  <c r="M282" i="8" s="1"/>
  <c r="L282" i="8" s="1"/>
  <c r="N282" i="8" s="1"/>
  <c r="I242" i="8"/>
  <c r="M242" i="8" s="1"/>
  <c r="L242" i="8" s="1"/>
  <c r="N242" i="8" s="1"/>
  <c r="I392" i="8"/>
  <c r="M392" i="8" s="1"/>
  <c r="L392" i="8" s="1"/>
  <c r="N392" i="8" s="1"/>
  <c r="I300" i="8"/>
  <c r="M300" i="8" s="1"/>
  <c r="L300" i="8" s="1"/>
  <c r="N300" i="8" s="1"/>
  <c r="I130" i="8"/>
  <c r="I460" i="8"/>
  <c r="M460" i="8" s="1"/>
  <c r="L460" i="8" s="1"/>
  <c r="N460" i="8" s="1"/>
  <c r="I479" i="8"/>
  <c r="M479" i="8" s="1"/>
  <c r="L479" i="8" s="1"/>
  <c r="N479" i="8" s="1"/>
  <c r="I471" i="8"/>
  <c r="M471" i="8" s="1"/>
  <c r="L471" i="8" s="1"/>
  <c r="N471" i="8" s="1"/>
  <c r="I518" i="8"/>
  <c r="M518" i="8" s="1"/>
  <c r="L518" i="8" s="1"/>
  <c r="N518" i="8" s="1"/>
  <c r="I559" i="8"/>
  <c r="M559" i="8" s="1"/>
  <c r="L559" i="8" s="1"/>
  <c r="N559" i="8" s="1"/>
  <c r="I399" i="8"/>
  <c r="M399" i="8" s="1"/>
  <c r="L399" i="8" s="1"/>
  <c r="N399" i="8" s="1"/>
  <c r="I345" i="8"/>
  <c r="M345" i="8" s="1"/>
  <c r="L345" i="8" s="1"/>
  <c r="N345" i="8" s="1"/>
  <c r="I259" i="8"/>
  <c r="M259" i="8" s="1"/>
  <c r="L259" i="8" s="1"/>
  <c r="N259" i="8" s="1"/>
  <c r="I444" i="8"/>
  <c r="M444" i="8" s="1"/>
  <c r="L444" i="8" s="1"/>
  <c r="N444" i="8" s="1"/>
  <c r="I494" i="8"/>
  <c r="M494" i="8" s="1"/>
  <c r="L494" i="8" s="1"/>
  <c r="N494" i="8" s="1"/>
  <c r="I379" i="8"/>
  <c r="M379" i="8" s="1"/>
  <c r="L379" i="8" s="1"/>
  <c r="N379" i="8" s="1"/>
  <c r="I249" i="8"/>
  <c r="M249" i="8" s="1"/>
  <c r="L249" i="8" s="1"/>
  <c r="N249" i="8" s="1"/>
  <c r="I620" i="8"/>
  <c r="M620" i="8" s="1"/>
  <c r="L620" i="8" s="1"/>
  <c r="N620" i="8" s="1"/>
  <c r="I266" i="8"/>
  <c r="M266" i="8" s="1"/>
  <c r="L266" i="8" s="1"/>
  <c r="N266" i="8" s="1"/>
  <c r="I363" i="8"/>
  <c r="M363" i="8" s="1"/>
  <c r="L363" i="8" s="1"/>
  <c r="N363" i="8" s="1"/>
  <c r="I197" i="8"/>
  <c r="M197" i="8" s="1"/>
  <c r="L197" i="8" s="1"/>
  <c r="N197" i="8" s="1"/>
  <c r="I142" i="8"/>
  <c r="M142" i="8" s="1"/>
  <c r="L142" i="8" s="1"/>
  <c r="N142" i="8" s="1"/>
  <c r="I395" i="8"/>
  <c r="M395" i="8" s="1"/>
  <c r="L395" i="8" s="1"/>
  <c r="N395" i="8" s="1"/>
  <c r="I311" i="8"/>
  <c r="M311" i="8" s="1"/>
  <c r="L311" i="8" s="1"/>
  <c r="N311" i="8" s="1"/>
  <c r="I248" i="8"/>
  <c r="M248" i="8" s="1"/>
  <c r="L248" i="8" s="1"/>
  <c r="N248" i="8" s="1"/>
  <c r="I219" i="8"/>
  <c r="M219" i="8" s="1"/>
  <c r="L219" i="8" s="1"/>
  <c r="N219" i="8" s="1"/>
  <c r="I497" i="8"/>
  <c r="M497" i="8" s="1"/>
  <c r="L497" i="8" s="1"/>
  <c r="N497" i="8" s="1"/>
  <c r="I394" i="8"/>
  <c r="M394" i="8" s="1"/>
  <c r="L394" i="8" s="1"/>
  <c r="N394" i="8" s="1"/>
  <c r="I267" i="8"/>
  <c r="M267" i="8" s="1"/>
  <c r="L267" i="8" s="1"/>
  <c r="N267" i="8" s="1"/>
  <c r="I453" i="8"/>
  <c r="M453" i="8" s="1"/>
  <c r="L453" i="8" s="1"/>
  <c r="N453" i="8" s="1"/>
  <c r="I618" i="8"/>
  <c r="M618" i="8" s="1"/>
  <c r="L618" i="8" s="1"/>
  <c r="N618" i="8" s="1"/>
  <c r="I540" i="8"/>
  <c r="M540" i="8" s="1"/>
  <c r="L540" i="8" s="1"/>
  <c r="N540" i="8" s="1"/>
  <c r="I575" i="8"/>
  <c r="M575" i="8" s="1"/>
  <c r="L575" i="8" s="1"/>
  <c r="N575" i="8" s="1"/>
  <c r="I416" i="8"/>
  <c r="M416" i="8" s="1"/>
  <c r="L416" i="8" s="1"/>
  <c r="N416" i="8" s="1"/>
  <c r="I245" i="8"/>
  <c r="M245" i="8" s="1"/>
  <c r="L245" i="8" s="1"/>
  <c r="N245" i="8" s="1"/>
  <c r="I341" i="8"/>
  <c r="M341" i="8" s="1"/>
  <c r="L341" i="8" s="1"/>
  <c r="N341" i="8" s="1"/>
  <c r="I134" i="8"/>
  <c r="M134" i="8" s="1"/>
  <c r="L134" i="8" s="1"/>
  <c r="N134" i="8" s="1"/>
  <c r="I449" i="8"/>
  <c r="M449" i="8" s="1"/>
  <c r="L449" i="8" s="1"/>
  <c r="N449" i="8" s="1"/>
  <c r="I317" i="8"/>
  <c r="M317" i="8" s="1"/>
  <c r="L317" i="8" s="1"/>
  <c r="N317" i="8" s="1"/>
  <c r="I582" i="8"/>
  <c r="M582" i="8" s="1"/>
  <c r="L582" i="8" s="1"/>
  <c r="N582" i="8" s="1"/>
  <c r="I601" i="8"/>
  <c r="M601" i="8" s="1"/>
  <c r="L601" i="8" s="1"/>
  <c r="N601" i="8" s="1"/>
  <c r="I523" i="8"/>
  <c r="M523" i="8" s="1"/>
  <c r="L523" i="8" s="1"/>
  <c r="N523" i="8" s="1"/>
  <c r="I555" i="8"/>
  <c r="M555" i="8" s="1"/>
  <c r="L555" i="8" s="1"/>
  <c r="N555" i="8" s="1"/>
  <c r="I175" i="8"/>
  <c r="M175" i="8" s="1"/>
  <c r="L175" i="8" s="1"/>
  <c r="N175" i="8" s="1"/>
  <c r="I396" i="8"/>
  <c r="M396" i="8" s="1"/>
  <c r="L396" i="8" s="1"/>
  <c r="N396" i="8" s="1"/>
  <c r="I614" i="8"/>
  <c r="M614" i="8" s="1"/>
  <c r="L614" i="8" s="1"/>
  <c r="N614" i="8" s="1"/>
  <c r="I595" i="8"/>
  <c r="M595" i="8" s="1"/>
  <c r="L595" i="8" s="1"/>
  <c r="N595" i="8" s="1"/>
  <c r="I527" i="8"/>
  <c r="M527" i="8" s="1"/>
  <c r="L527" i="8" s="1"/>
  <c r="N527" i="8" s="1"/>
  <c r="I243" i="8"/>
  <c r="M243" i="8" s="1"/>
  <c r="L243" i="8" s="1"/>
  <c r="N243" i="8" s="1"/>
  <c r="I600" i="8"/>
  <c r="M600" i="8" s="1"/>
  <c r="L600" i="8" s="1"/>
  <c r="N600" i="8" s="1"/>
  <c r="I213" i="8"/>
  <c r="M213" i="8" s="1"/>
  <c r="L213" i="8" s="1"/>
  <c r="N213" i="8" s="1"/>
  <c r="I528" i="8"/>
  <c r="M528" i="8" s="1"/>
  <c r="L528" i="8" s="1"/>
  <c r="N528" i="8" s="1"/>
  <c r="I480" i="8"/>
  <c r="M480" i="8" s="1"/>
  <c r="L480" i="8" s="1"/>
  <c r="N480" i="8" s="1"/>
  <c r="I605" i="8"/>
  <c r="M605" i="8" s="1"/>
  <c r="L605" i="8" s="1"/>
  <c r="N605" i="8" s="1"/>
  <c r="I496" i="8"/>
  <c r="M496" i="8" s="1"/>
  <c r="L496" i="8" s="1"/>
  <c r="N496" i="8" s="1"/>
  <c r="I340" i="8"/>
  <c r="M340" i="8" s="1"/>
  <c r="L340" i="8" s="1"/>
  <c r="N340" i="8" s="1"/>
  <c r="I438" i="8"/>
  <c r="M438" i="8" s="1"/>
  <c r="L438" i="8" s="1"/>
  <c r="N438" i="8" s="1"/>
  <c r="I534" i="8"/>
  <c r="M534" i="8" s="1"/>
  <c r="L534" i="8" s="1"/>
  <c r="N534" i="8" s="1"/>
  <c r="I234" i="8"/>
  <c r="M234" i="8" s="1"/>
  <c r="L234" i="8" s="1"/>
  <c r="N234" i="8" s="1"/>
  <c r="I164" i="8"/>
  <c r="M164" i="8" s="1"/>
  <c r="L164" i="8" s="1"/>
  <c r="N164" i="8" s="1"/>
  <c r="I389" i="8"/>
  <c r="M389" i="8" s="1"/>
  <c r="L389" i="8" s="1"/>
  <c r="N389" i="8" s="1"/>
  <c r="I265" i="8"/>
  <c r="M265" i="8" s="1"/>
  <c r="L265" i="8" s="1"/>
  <c r="N265" i="8" s="1"/>
  <c r="I320" i="8"/>
  <c r="M320" i="8" s="1"/>
  <c r="L320" i="8" s="1"/>
  <c r="N320" i="8" s="1"/>
  <c r="I301" i="8"/>
  <c r="M301" i="8" s="1"/>
  <c r="L301" i="8" s="1"/>
  <c r="N301" i="8" s="1"/>
  <c r="I154" i="8"/>
  <c r="M154" i="8" s="1"/>
  <c r="L154" i="8" s="1"/>
  <c r="N154" i="8" s="1"/>
  <c r="I573" i="8"/>
  <c r="M573" i="8" s="1"/>
  <c r="L573" i="8" s="1"/>
  <c r="N573" i="8" s="1"/>
  <c r="I398" i="8"/>
  <c r="M398" i="8" s="1"/>
  <c r="L398" i="8" s="1"/>
  <c r="N398" i="8" s="1"/>
  <c r="I331" i="8"/>
  <c r="M331" i="8" s="1"/>
  <c r="L331" i="8" s="1"/>
  <c r="N331" i="8" s="1"/>
  <c r="I461" i="8"/>
  <c r="M461" i="8" s="1"/>
  <c r="L461" i="8" s="1"/>
  <c r="N461" i="8" s="1"/>
  <c r="I547" i="8"/>
  <c r="M547" i="8" s="1"/>
  <c r="L547" i="8" s="1"/>
  <c r="N547" i="8" s="1"/>
  <c r="I174" i="8"/>
  <c r="M174" i="8" s="1"/>
  <c r="L174" i="8" s="1"/>
  <c r="N174" i="8" s="1"/>
  <c r="I283" i="8"/>
  <c r="M283" i="8" s="1"/>
  <c r="L283" i="8" s="1"/>
  <c r="N283" i="8" s="1"/>
  <c r="I462" i="8"/>
  <c r="M462" i="8" s="1"/>
  <c r="L462" i="8" s="1"/>
  <c r="N462" i="8" s="1"/>
  <c r="I571" i="8"/>
  <c r="M571" i="8" s="1"/>
  <c r="L571" i="8" s="1"/>
  <c r="N571" i="8" s="1"/>
  <c r="I328" i="8"/>
  <c r="M328" i="8" s="1"/>
  <c r="L328" i="8" s="1"/>
  <c r="N328" i="8" s="1"/>
  <c r="I432" i="8"/>
  <c r="M432" i="8" s="1"/>
  <c r="L432" i="8" s="1"/>
  <c r="N432" i="8" s="1"/>
  <c r="J14" i="8"/>
  <c r="H15" i="8"/>
  <c r="J58" i="8" l="1"/>
  <c r="J89" i="8"/>
  <c r="J64" i="8"/>
  <c r="J112" i="8"/>
  <c r="J62" i="8"/>
  <c r="J86" i="8"/>
  <c r="J65" i="8"/>
  <c r="J71" i="8"/>
  <c r="J77" i="8"/>
  <c r="J129" i="8"/>
  <c r="J116" i="8"/>
  <c r="J51" i="8"/>
  <c r="J56" i="8"/>
  <c r="J88" i="8"/>
  <c r="J80" i="8"/>
  <c r="J82" i="8"/>
  <c r="J124" i="8"/>
  <c r="J101" i="8"/>
  <c r="J98" i="8"/>
  <c r="J39" i="8"/>
  <c r="J59" i="8"/>
  <c r="J44" i="8"/>
  <c r="J74" i="8"/>
  <c r="J92" i="8"/>
  <c r="J120" i="8"/>
  <c r="J76" i="8"/>
  <c r="J94" i="8"/>
  <c r="J35" i="8"/>
  <c r="J106" i="8"/>
  <c r="J113" i="8"/>
  <c r="J127" i="8"/>
  <c r="J110" i="8"/>
  <c r="J46" i="8"/>
  <c r="J126" i="8"/>
  <c r="J42" i="8"/>
  <c r="J38" i="8"/>
  <c r="J128" i="8"/>
  <c r="J70" i="8"/>
  <c r="J53" i="8"/>
  <c r="J83" i="8"/>
  <c r="J31" i="8"/>
  <c r="J95" i="8"/>
  <c r="J104" i="8"/>
  <c r="J107" i="8"/>
  <c r="J34" i="8"/>
  <c r="J100" i="8"/>
  <c r="J49" i="8"/>
  <c r="J68" i="8"/>
  <c r="J117" i="8"/>
  <c r="J102" i="8"/>
  <c r="J29" i="8"/>
  <c r="J111" i="8"/>
  <c r="J54" i="8"/>
  <c r="J43" i="8"/>
  <c r="J52" i="8"/>
  <c r="J57" i="8"/>
  <c r="J121" i="8"/>
  <c r="J108" i="8"/>
  <c r="J99" i="8"/>
  <c r="J114" i="8"/>
  <c r="J27" i="8"/>
  <c r="J90" i="8"/>
  <c r="J122" i="8"/>
  <c r="J79" i="8"/>
  <c r="J97" i="8"/>
  <c r="J47" i="8"/>
  <c r="J103" i="8"/>
  <c r="J78" i="8"/>
  <c r="J67" i="8"/>
  <c r="J37" i="8"/>
  <c r="J45" i="8"/>
  <c r="J75" i="8"/>
  <c r="J28" i="8"/>
  <c r="J60" i="8"/>
  <c r="J119" i="8"/>
  <c r="J105" i="8"/>
  <c r="J33" i="8"/>
  <c r="J123" i="8"/>
  <c r="J81" i="8"/>
  <c r="J96" i="8"/>
  <c r="J118" i="8"/>
  <c r="J66" i="8"/>
  <c r="J40" i="8"/>
  <c r="J26" i="8"/>
  <c r="J50" i="8"/>
  <c r="J73" i="8"/>
  <c r="J115" i="8"/>
  <c r="J36" i="8"/>
  <c r="J61" i="8"/>
  <c r="J84" i="8"/>
  <c r="J55" i="8"/>
  <c r="J93" i="8"/>
  <c r="J48" i="8"/>
  <c r="J109" i="8"/>
  <c r="J30" i="8"/>
  <c r="J32" i="8"/>
  <c r="J41" i="8"/>
  <c r="J87" i="8"/>
  <c r="J125" i="8"/>
  <c r="J63" i="8"/>
  <c r="J91" i="8"/>
  <c r="J69" i="8"/>
  <c r="J85" i="8"/>
  <c r="J72" i="8"/>
  <c r="M130" i="8"/>
  <c r="J507" i="8"/>
  <c r="J460" i="8"/>
  <c r="J581" i="8"/>
  <c r="J622" i="8"/>
  <c r="J538" i="8"/>
  <c r="J430" i="8"/>
  <c r="J500" i="8"/>
  <c r="J304" i="8"/>
  <c r="J286" i="8"/>
  <c r="J624" i="8"/>
  <c r="J616" i="8"/>
  <c r="J407" i="8"/>
  <c r="J489" i="8"/>
  <c r="J602" i="8"/>
  <c r="J380" i="8"/>
  <c r="J424" i="8"/>
  <c r="J184" i="8"/>
  <c r="J303" i="8"/>
  <c r="J377" i="8"/>
  <c r="J279" i="8"/>
  <c r="J260" i="8"/>
  <c r="J263" i="8"/>
  <c r="J408" i="8"/>
  <c r="J527" i="8"/>
  <c r="J479" i="8"/>
  <c r="J508" i="8"/>
  <c r="J334" i="8"/>
  <c r="J248" i="8"/>
  <c r="J480" i="8"/>
  <c r="J191" i="8"/>
  <c r="J130" i="8"/>
  <c r="J340" i="8"/>
  <c r="J573" i="8"/>
  <c r="J390" i="8"/>
  <c r="J614" i="8"/>
  <c r="J348" i="8"/>
  <c r="J284" i="8"/>
  <c r="J226" i="8"/>
  <c r="J501" i="8"/>
  <c r="J269" i="8"/>
  <c r="J552" i="8"/>
  <c r="J302" i="8"/>
  <c r="J434" i="8"/>
  <c r="J531" i="8"/>
  <c r="J196" i="8"/>
  <c r="J551" i="8"/>
  <c r="J488" i="8"/>
  <c r="J310" i="8"/>
  <c r="J398" i="8"/>
  <c r="J436" i="8"/>
  <c r="J339" i="8"/>
  <c r="J281" i="8"/>
  <c r="J136" i="8"/>
  <c r="J455" i="8"/>
  <c r="J200" i="8"/>
  <c r="J319" i="8"/>
  <c r="J325" i="8"/>
  <c r="J252" i="8"/>
  <c r="J335" i="8"/>
  <c r="J404" i="8"/>
  <c r="J545" i="8"/>
  <c r="J372" i="8"/>
  <c r="J415" i="8"/>
  <c r="J558" i="8"/>
  <c r="J349" i="8"/>
  <c r="J160" i="8"/>
  <c r="J287" i="8"/>
  <c r="J599" i="8"/>
  <c r="J466" i="8"/>
  <c r="J165" i="8"/>
  <c r="J201" i="8"/>
  <c r="J570" i="8"/>
  <c r="J171" i="8"/>
  <c r="J151" i="8"/>
  <c r="J604" i="8"/>
  <c r="J235" i="8"/>
  <c r="J180" i="8"/>
  <c r="J176" i="8"/>
  <c r="J383" i="8"/>
  <c r="J590" i="8"/>
  <c r="J242" i="8"/>
  <c r="J543" i="8"/>
  <c r="J401" i="8"/>
  <c r="J133" i="8"/>
  <c r="J574" i="8"/>
  <c r="J341" i="8"/>
  <c r="J387" i="8"/>
  <c r="J313" i="8"/>
  <c r="J422" i="8"/>
  <c r="J609" i="8"/>
  <c r="J529" i="8"/>
  <c r="J509" i="8"/>
  <c r="J134" i="8"/>
  <c r="J585" i="8"/>
  <c r="J400" i="8"/>
  <c r="J502" i="8"/>
  <c r="J271" i="8"/>
  <c r="J206" i="8"/>
  <c r="J352" i="8"/>
  <c r="J182" i="8"/>
  <c r="J617" i="8"/>
  <c r="J354" i="8"/>
  <c r="J143" i="8"/>
  <c r="J440" i="8"/>
  <c r="J163" i="8"/>
  <c r="J296" i="8"/>
  <c r="J478" i="8"/>
  <c r="J411" i="8"/>
  <c r="J294" i="8"/>
  <c r="J292" i="8"/>
  <c r="J603" i="8"/>
  <c r="J487" i="8"/>
  <c r="J233" i="8"/>
  <c r="J467" i="8"/>
  <c r="J363" i="8"/>
  <c r="J516" i="8"/>
  <c r="J253" i="8"/>
  <c r="J395" i="8"/>
  <c r="J575" i="8"/>
  <c r="J366" i="8"/>
  <c r="J379" i="8"/>
  <c r="J525" i="8"/>
  <c r="J513" i="8"/>
  <c r="J254" i="8"/>
  <c r="J362" i="8"/>
  <c r="J468" i="8"/>
  <c r="J203" i="8"/>
  <c r="J402" i="8"/>
  <c r="J132" i="8"/>
  <c r="J611" i="8"/>
  <c r="J562" i="8"/>
  <c r="J475" i="8"/>
  <c r="J337" i="8"/>
  <c r="J375" i="8"/>
  <c r="J506" i="8"/>
  <c r="J321" i="8"/>
  <c r="J598" i="8"/>
  <c r="J216" i="8"/>
  <c r="J369" i="8"/>
  <c r="J228" i="8"/>
  <c r="J298" i="8"/>
  <c r="J194" i="8"/>
  <c r="J243" i="8"/>
  <c r="J280" i="8"/>
  <c r="J276" i="8"/>
  <c r="J565" i="8"/>
  <c r="J546" i="8"/>
  <c r="J586" i="8"/>
  <c r="J584" i="8"/>
  <c r="J195" i="8"/>
  <c r="J350" i="8"/>
  <c r="J330" i="8"/>
  <c r="J283" i="8"/>
  <c r="J569" i="8"/>
  <c r="J169" i="8"/>
  <c r="J417" i="8"/>
  <c r="J137" i="8"/>
  <c r="J620" i="8"/>
  <c r="J142" i="8"/>
  <c r="J141" i="8"/>
  <c r="J544" i="8"/>
  <c r="J138" i="8"/>
  <c r="J332" i="8"/>
  <c r="J365" i="8"/>
  <c r="J213" i="8"/>
  <c r="J229" i="8"/>
  <c r="J170" i="8"/>
  <c r="J154" i="8"/>
  <c r="J247" i="8"/>
  <c r="J548" i="8"/>
  <c r="J267" i="8"/>
  <c r="J587" i="8"/>
  <c r="J297" i="8"/>
  <c r="J394" i="8"/>
  <c r="J212" i="8"/>
  <c r="J210" i="8"/>
  <c r="J392" i="8"/>
  <c r="J483" i="8"/>
  <c r="J272" i="8"/>
  <c r="J410" i="8"/>
  <c r="J388" i="8"/>
  <c r="J373" i="8"/>
  <c r="J471" i="8"/>
  <c r="J236" i="8"/>
  <c r="J486" i="8"/>
  <c r="J197" i="8"/>
  <c r="J255" i="8"/>
  <c r="J153" i="8"/>
  <c r="J378" i="8"/>
  <c r="J449" i="8"/>
  <c r="J592" i="8"/>
  <c r="J561" i="8"/>
  <c r="J425" i="8"/>
  <c r="J355" i="8"/>
  <c r="J295" i="8"/>
  <c r="J403" i="8"/>
  <c r="J232" i="8"/>
  <c r="J458" i="8"/>
  <c r="J445" i="8"/>
  <c r="J162" i="8"/>
  <c r="J245" i="8"/>
  <c r="J613" i="8"/>
  <c r="J477" i="8"/>
  <c r="J550" i="8"/>
  <c r="J173" i="8"/>
  <c r="J594" i="8"/>
  <c r="J223" i="8"/>
  <c r="J421" i="8"/>
  <c r="J227" i="8"/>
  <c r="J523" i="8"/>
  <c r="J600" i="8"/>
  <c r="J413" i="8"/>
  <c r="J189" i="8"/>
  <c r="J625" i="8"/>
  <c r="J218" i="8"/>
  <c r="J580" i="8"/>
  <c r="J588" i="8"/>
  <c r="J420" i="8"/>
  <c r="J231" i="8"/>
  <c r="J360" i="8"/>
  <c r="J309" i="8"/>
  <c r="J493" i="8"/>
  <c r="J441" i="8"/>
  <c r="J457" i="8"/>
  <c r="J306" i="8"/>
  <c r="J518" i="8"/>
  <c r="J560" i="8"/>
  <c r="J367" i="8"/>
  <c r="J224" i="8"/>
  <c r="J481" i="8"/>
  <c r="J205" i="8"/>
  <c r="J324" i="8"/>
  <c r="J579" i="8"/>
  <c r="J438" i="8"/>
  <c r="J266" i="8"/>
  <c r="J144" i="8"/>
  <c r="J338" i="8"/>
  <c r="J344" i="8"/>
  <c r="J448" i="8"/>
  <c r="J249" i="8"/>
  <c r="J381" i="8"/>
  <c r="J382" i="8"/>
  <c r="J582" i="8"/>
  <c r="J612" i="8"/>
  <c r="J320" i="8"/>
  <c r="J414" i="8"/>
  <c r="J311" i="8"/>
  <c r="J288" i="8"/>
  <c r="J498" i="8"/>
  <c r="J199" i="8"/>
  <c r="J148" i="8"/>
  <c r="J237" i="8"/>
  <c r="J619" i="8"/>
  <c r="J528" i="8"/>
  <c r="J499" i="8"/>
  <c r="J357" i="8"/>
  <c r="J193" i="8"/>
  <c r="J571" i="8"/>
  <c r="J331" i="8"/>
  <c r="J568" i="8"/>
  <c r="J139" i="8"/>
  <c r="J405" i="8"/>
  <c r="J328" i="8"/>
  <c r="J385" i="8"/>
  <c r="J209" i="8"/>
  <c r="J264" i="8"/>
  <c r="J618" i="8"/>
  <c r="J308" i="8"/>
  <c r="J576" i="8"/>
  <c r="J312" i="8"/>
  <c r="J553" i="8"/>
  <c r="J244" i="8"/>
  <c r="J202" i="8"/>
  <c r="J426" i="8"/>
  <c r="J222" i="8"/>
  <c r="J495" i="8"/>
  <c r="J149" i="8"/>
  <c r="J476" i="8"/>
  <c r="J536" i="8"/>
  <c r="J174" i="8"/>
  <c r="J450" i="8"/>
  <c r="J428" i="8"/>
  <c r="J146" i="8"/>
  <c r="J185" i="8"/>
  <c r="J566" i="8"/>
  <c r="J514" i="8"/>
  <c r="J256" i="8"/>
  <c r="J444" i="8"/>
  <c r="J396" i="8"/>
  <c r="J519" i="8"/>
  <c r="J211" i="8"/>
  <c r="J186" i="8"/>
  <c r="J274" i="8"/>
  <c r="J188" i="8"/>
  <c r="J578" i="8"/>
  <c r="J225" i="8"/>
  <c r="J621" i="8"/>
  <c r="J238" i="8"/>
  <c r="J370" i="8"/>
  <c r="J535" i="8"/>
  <c r="J179" i="8"/>
  <c r="J314" i="8"/>
  <c r="J494" i="8"/>
  <c r="J316" i="8"/>
  <c r="J234" i="8"/>
  <c r="J452" i="8"/>
  <c r="J374" i="8"/>
  <c r="J416" i="8"/>
  <c r="J399" i="8"/>
  <c r="J521" i="8"/>
  <c r="J485" i="8"/>
  <c r="J293" i="8"/>
  <c r="J322" i="8"/>
  <c r="J463" i="8"/>
  <c r="J610" i="8"/>
  <c r="J563" i="8"/>
  <c r="J329" i="8"/>
  <c r="J257" i="8"/>
  <c r="J183" i="8"/>
  <c r="J259" i="8"/>
  <c r="J453" i="8"/>
  <c r="J567" i="8"/>
  <c r="J204" i="8"/>
  <c r="J391" i="8"/>
  <c r="J326" i="8"/>
  <c r="J307" i="8"/>
  <c r="J532" i="8"/>
  <c r="J393" i="8"/>
  <c r="J318" i="8"/>
  <c r="J327" i="8"/>
  <c r="J593" i="8"/>
  <c r="J557" i="8"/>
  <c r="J251" i="8"/>
  <c r="J207" i="8"/>
  <c r="J572" i="8"/>
  <c r="J240" i="8"/>
  <c r="J437" i="8"/>
  <c r="J291" i="8"/>
  <c r="J384" i="8"/>
  <c r="J215" i="8"/>
  <c r="J181" i="8"/>
  <c r="J158" i="8"/>
  <c r="J497" i="8"/>
  <c r="J522" i="8"/>
  <c r="J172" i="8"/>
  <c r="J439" i="8"/>
  <c r="J554" i="8"/>
  <c r="J353" i="8"/>
  <c r="J230" i="8"/>
  <c r="J273" i="8"/>
  <c r="J345" i="8"/>
  <c r="J504" i="8"/>
  <c r="J451" i="8"/>
  <c r="J333" i="8"/>
  <c r="J595" i="8"/>
  <c r="J423" i="8"/>
  <c r="J278" i="8"/>
  <c r="J496" i="8"/>
  <c r="J564" i="8"/>
  <c r="J542" i="8"/>
  <c r="J456" i="8"/>
  <c r="J431" i="8"/>
  <c r="J198" i="8"/>
  <c r="J406" i="8"/>
  <c r="J265" i="8"/>
  <c r="J221" i="8"/>
  <c r="J583" i="8"/>
  <c r="J492" i="8"/>
  <c r="J219" i="8"/>
  <c r="J539" i="8"/>
  <c r="J547" i="8"/>
  <c r="J589" i="8"/>
  <c r="J343" i="8"/>
  <c r="J250" i="8"/>
  <c r="J461" i="8"/>
  <c r="J427" i="8"/>
  <c r="J412" i="8"/>
  <c r="J157" i="8"/>
  <c r="J190" i="8"/>
  <c r="J443" i="8"/>
  <c r="J167" i="8"/>
  <c r="J268" i="8"/>
  <c r="J597" i="8"/>
  <c r="J511" i="8"/>
  <c r="J217" i="8"/>
  <c r="J177" i="8"/>
  <c r="J346" i="8"/>
  <c r="J435" i="8"/>
  <c r="J470" i="8"/>
  <c r="J351" i="8"/>
  <c r="J555" i="8"/>
  <c r="J358" i="8"/>
  <c r="J454" i="8"/>
  <c r="J147" i="8"/>
  <c r="J241" i="8"/>
  <c r="J418" i="8"/>
  <c r="J258" i="8"/>
  <c r="J429" i="8"/>
  <c r="J317" i="8"/>
  <c r="J282" i="8"/>
  <c r="J491" i="8"/>
  <c r="J605" i="8"/>
  <c r="J152" i="8"/>
  <c r="J607" i="8"/>
  <c r="J515" i="8"/>
  <c r="J208" i="8"/>
  <c r="J262" i="8"/>
  <c r="J356" i="8"/>
  <c r="J601" i="8"/>
  <c r="J490" i="8"/>
  <c r="J336" i="8"/>
  <c r="J187" i="8"/>
  <c r="J150" i="8"/>
  <c r="J596" i="8"/>
  <c r="J472" i="8"/>
  <c r="J301" i="8"/>
  <c r="J164" i="8"/>
  <c r="J459" i="8"/>
  <c r="J503" i="8"/>
  <c r="J140" i="8"/>
  <c r="J214" i="8"/>
  <c r="J290" i="8"/>
  <c r="J433" i="8"/>
  <c r="J270" i="8"/>
  <c r="J277" i="8"/>
  <c r="J432" i="8"/>
  <c r="J323" i="8"/>
  <c r="J541" i="8"/>
  <c r="J608" i="8"/>
  <c r="J261" i="8"/>
  <c r="J166" i="8"/>
  <c r="J464" i="8"/>
  <c r="J342" i="8"/>
  <c r="J615" i="8"/>
  <c r="J359" i="8"/>
  <c r="J175" i="8"/>
  <c r="J239" i="8"/>
  <c r="J473" i="8"/>
  <c r="J549" i="8"/>
  <c r="J289" i="8"/>
  <c r="J537" i="8"/>
  <c r="J397" i="8"/>
  <c r="J389" i="8"/>
  <c r="J178" i="8"/>
  <c r="J135" i="8"/>
  <c r="J526" i="8"/>
  <c r="J161" i="8"/>
  <c r="J285" i="8"/>
  <c r="J315" i="8"/>
  <c r="J361" i="8"/>
  <c r="J155" i="8"/>
  <c r="J275" i="8"/>
  <c r="J442" i="8"/>
  <c r="J469" i="8"/>
  <c r="J540" i="8"/>
  <c r="J623" i="8"/>
  <c r="J131" i="8"/>
  <c r="J371" i="8"/>
  <c r="J409" i="8"/>
  <c r="J465" i="8"/>
  <c r="J447" i="8"/>
  <c r="J510" i="8"/>
  <c r="J300" i="8"/>
  <c r="J386" i="8"/>
  <c r="J376" i="8"/>
  <c r="J520" i="8"/>
  <c r="J145" i="8"/>
  <c r="J246" i="8"/>
  <c r="J606" i="8"/>
  <c r="J368" i="8"/>
  <c r="J159" i="8"/>
  <c r="J220" i="8"/>
  <c r="J577" i="8"/>
  <c r="J364" i="8"/>
  <c r="J474" i="8"/>
  <c r="J517" i="8"/>
  <c r="J484" i="8"/>
  <c r="J305" i="8"/>
  <c r="J482" i="8"/>
  <c r="J534" i="8"/>
  <c r="J156" i="8"/>
  <c r="J347" i="8"/>
  <c r="J591" i="8"/>
  <c r="J559" i="8"/>
  <c r="J299" i="8"/>
  <c r="J533" i="8"/>
  <c r="J462" i="8"/>
  <c r="J556" i="8"/>
  <c r="J192" i="8"/>
  <c r="J505" i="8"/>
  <c r="J524" i="8"/>
  <c r="J512" i="8"/>
  <c r="J168" i="8"/>
  <c r="J530" i="8"/>
  <c r="J419" i="8"/>
  <c r="J446" i="8"/>
  <c r="L130" i="8" l="1"/>
  <c r="L13" i="8" s="1"/>
  <c r="F11" i="2" l="1"/>
  <c r="G11" i="2" s="1"/>
  <c r="H11" i="2" s="1"/>
  <c r="G11" i="17"/>
  <c r="H11" i="17" s="1"/>
  <c r="I11" i="17" s="1"/>
  <c r="M13" i="8"/>
  <c r="N13" i="8" s="1"/>
  <c r="F24" i="2" s="1"/>
  <c r="G24" i="2" s="1"/>
  <c r="H24" i="2" s="1"/>
  <c r="L627" i="8"/>
  <c r="N130" i="8"/>
  <c r="L11" i="8"/>
  <c r="L12" i="8"/>
  <c r="AA16" i="8"/>
  <c r="AB16" i="8" s="1"/>
  <c r="AC16" i="8" s="1"/>
  <c r="AA11" i="8"/>
  <c r="AB11" i="8" s="1"/>
  <c r="AC11" i="8" s="1"/>
  <c r="AA15" i="8"/>
  <c r="AB15" i="8" s="1"/>
  <c r="AC15" i="8" s="1"/>
  <c r="F10" i="2" l="1"/>
  <c r="G10" i="2" s="1"/>
  <c r="H10" i="2" s="1"/>
  <c r="M12" i="8"/>
  <c r="N12" i="8" s="1"/>
  <c r="F23" i="2" s="1"/>
  <c r="G23" i="2" s="1"/>
  <c r="H23" i="2" s="1"/>
  <c r="G10" i="17"/>
  <c r="H10" i="17" s="1"/>
  <c r="I10" i="17" s="1"/>
  <c r="M11" i="8"/>
  <c r="N11" i="8" s="1"/>
  <c r="F22" i="2" s="1"/>
  <c r="G22" i="2" s="1"/>
  <c r="H22" i="2" s="1"/>
  <c r="F9" i="2"/>
  <c r="G9" i="2" s="1"/>
  <c r="H9" i="2" s="1"/>
  <c r="G9" i="17"/>
  <c r="H9" i="17" s="1"/>
  <c r="I9" i="17" s="1"/>
  <c r="W13" i="8"/>
  <c r="X13" i="8" s="1"/>
  <c r="Y13" i="8" s="1"/>
  <c r="L15" i="8"/>
  <c r="W11" i="8"/>
  <c r="X11" i="8" s="1"/>
  <c r="Y11" i="8" s="1"/>
  <c r="L14" i="8"/>
  <c r="W12" i="8"/>
  <c r="X12" i="8" s="1"/>
  <c r="Y12" i="8" s="1"/>
  <c r="W14" i="8"/>
  <c r="X14" i="8" s="1"/>
  <c r="Y14" i="8" s="1"/>
  <c r="AA14" i="8"/>
  <c r="AB14" i="8" s="1"/>
  <c r="AC14" i="8" s="1"/>
  <c r="W15" i="8"/>
  <c r="X15" i="8" s="1"/>
  <c r="Y15" i="8" s="1"/>
  <c r="L16" i="8"/>
  <c r="AA12" i="8"/>
  <c r="AB12" i="8" s="1"/>
  <c r="AC12" i="8" s="1"/>
  <c r="AA13" i="8"/>
  <c r="AB13" i="8" s="1"/>
  <c r="AC13" i="8" s="1"/>
  <c r="W16" i="8"/>
  <c r="X16" i="8" s="1"/>
  <c r="Y16" i="8" s="1"/>
  <c r="F34" i="2"/>
  <c r="M17" i="8"/>
  <c r="G12" i="17" l="1"/>
  <c r="H12" i="17" s="1"/>
  <c r="I12" i="17" s="1"/>
  <c r="M14" i="8"/>
  <c r="N14" i="8" s="1"/>
  <c r="F25" i="2" s="1"/>
  <c r="G25" i="2" s="1"/>
  <c r="H25" i="2" s="1"/>
  <c r="F12" i="2"/>
  <c r="G12" i="2" s="1"/>
  <c r="H12" i="2" s="1"/>
  <c r="G13" i="17"/>
  <c r="H13" i="17" s="1"/>
  <c r="I13" i="17" s="1"/>
  <c r="M15" i="8"/>
  <c r="N15" i="8" s="1"/>
  <c r="F26" i="2" s="1"/>
  <c r="G26" i="2" s="1"/>
  <c r="H26" i="2" s="1"/>
  <c r="F13" i="2"/>
  <c r="G13" i="2" s="1"/>
  <c r="H13" i="2" s="1"/>
  <c r="G34" i="2"/>
  <c r="H34" i="2" s="1"/>
  <c r="F36" i="2"/>
  <c r="G36" i="2" s="1"/>
  <c r="H36" i="2" s="1"/>
  <c r="N17" i="8"/>
  <c r="F28" i="2" s="1"/>
  <c r="G28" i="2" s="1"/>
  <c r="H28" i="2" s="1"/>
  <c r="L17" i="8"/>
  <c r="M16" i="8"/>
  <c r="N16" i="8" s="1"/>
  <c r="F27" i="2" s="1"/>
  <c r="G27" i="2" s="1"/>
  <c r="H27" i="2" s="1"/>
  <c r="F14" i="2"/>
  <c r="G14" i="2" s="1"/>
  <c r="H14" i="2" s="1"/>
  <c r="F15" i="2" l="1"/>
  <c r="G15" i="2" s="1"/>
  <c r="H15" i="2" s="1"/>
  <c r="T17" i="8"/>
  <c r="U17" i="8" s="1"/>
  <c r="G14" i="17"/>
  <c r="H14" i="17" s="1"/>
  <c r="I14" i="1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<sst xmlns="http://schemas.openxmlformats.org/spreadsheetml/2006/main" count="8328" uniqueCount="773">
  <si>
    <t>BTR PRICING WORKBOOK</t>
  </si>
  <si>
    <t>ACQ</t>
  </si>
  <si>
    <t>CFT</t>
  </si>
  <si>
    <t>ONB</t>
  </si>
  <si>
    <t>AM</t>
  </si>
  <si>
    <t>LET</t>
  </si>
  <si>
    <t>Project:</t>
  </si>
  <si>
    <t>Enigma Square</t>
  </si>
  <si>
    <t>Project Team</t>
  </si>
  <si>
    <t>[Name]</t>
  </si>
  <si>
    <t>Pricing Date:</t>
  </si>
  <si>
    <t>Reviewer</t>
  </si>
  <si>
    <t>INSTRUCTIONS</t>
  </si>
  <si>
    <t>Key:</t>
  </si>
  <si>
    <t>Light blue = input</t>
  </si>
  <si>
    <t>White = calculation</t>
  </si>
  <si>
    <t>Tab</t>
  </si>
  <si>
    <t>Process</t>
  </si>
  <si>
    <t xml:space="preserve">1. Accomodation tab </t>
  </si>
  <si>
    <t xml:space="preserve">Input accomodation to be constructed, as per the Development agreement, in columns D-F (request final DA from the acquistions manager)  </t>
  </si>
  <si>
    <t>Update Qube for Qube location data (fund/portfolio/estate) as per BTR example provided (check with asset manager if unsure)</t>
  </si>
  <si>
    <t>Create Grainger schedule as required in the format provided (Col L-AA)</t>
  </si>
  <si>
    <t>Input Grainger required accomodation attributes (Col S-AA)</t>
  </si>
  <si>
    <t>2. GRI Pricing inputs</t>
  </si>
  <si>
    <t>Input premium values and growth inputs (Number 1-15)</t>
  </si>
  <si>
    <t xml:space="preserve">Describe methodology for each inputs </t>
  </si>
  <si>
    <t>3. GRI Pricing</t>
  </si>
  <si>
    <t>Review and sense check pricing framework unit by unit</t>
  </si>
  <si>
    <t>Add any manual adjustment and provide rationale for adjustments</t>
  </si>
  <si>
    <t>Review and sense check overall and average pricing</t>
  </si>
  <si>
    <t>4. CBRE ERV's</t>
  </si>
  <si>
    <t>CFT to provide i) approved underwritten rents ii) market ERV per the latest CBRE valuation</t>
  </si>
  <si>
    <t>Communication expected launch date to CFT in order to grow benchmarks to same point in time.</t>
  </si>
  <si>
    <r>
      <t xml:space="preserve">All rents must be </t>
    </r>
    <r>
      <rPr>
        <u/>
        <sz val="9"/>
        <rFont val="Arial"/>
        <family val="2"/>
        <scheme val="minor"/>
      </rPr>
      <t>compared at the same point in time, on a like for like basis</t>
    </r>
    <r>
      <rPr>
        <sz val="9"/>
        <rFont val="Arial"/>
        <family val="2"/>
        <scheme val="minor"/>
      </rPr>
      <t>.</t>
    </r>
  </si>
  <si>
    <t>If appraising the current market rent today, we must grow both the underwriting and CBRE from their respective points in time to today.</t>
  </si>
  <si>
    <r>
      <t>Grainger underwrite rental growth for each project and CBRE assume rental growth in their valuation (</t>
    </r>
    <r>
      <rPr>
        <u/>
        <sz val="9"/>
        <rFont val="Arial"/>
        <family val="2"/>
        <scheme val="minor"/>
      </rPr>
      <t>check growth % for each specific project</t>
    </r>
    <r>
      <rPr>
        <sz val="9"/>
        <rFont val="Arial"/>
        <family val="2"/>
        <scheme val="minor"/>
      </rPr>
      <t xml:space="preserve">). </t>
    </r>
  </si>
  <si>
    <t>5. Dashboard</t>
  </si>
  <si>
    <t>Review dashboard, ensure current pricing are in line as expected of the current view of the market</t>
  </si>
  <si>
    <t>Aim to launch at and outperform the higher of i) ‘grown underwritten ERV’ and ii) ‘CBRE Est. Forecast' ERV</t>
  </si>
  <si>
    <t>Append the table within leasing and marketing report</t>
  </si>
  <si>
    <t xml:space="preserve">6. IC Appendix </t>
  </si>
  <si>
    <t>Append the full master schedule within leasing and marketing report.</t>
  </si>
  <si>
    <t>7. Archive Pricing</t>
  </si>
  <si>
    <t>To allow tracking of previously approved prices for each unit.</t>
  </si>
  <si>
    <t>1. ACCOMODATION SCHEDULE</t>
  </si>
  <si>
    <t>Project</t>
  </si>
  <si>
    <t>Qube Location Data</t>
  </si>
  <si>
    <t>Grainger Accomodation</t>
  </si>
  <si>
    <t>Qube Field</t>
  </si>
  <si>
    <t>Inputs</t>
  </si>
  <si>
    <t>Example</t>
  </si>
  <si>
    <t>Bedroom</t>
  </si>
  <si>
    <t>No. of Homes</t>
  </si>
  <si>
    <t>Av. Size (sqft)</t>
  </si>
  <si>
    <t>Notes</t>
  </si>
  <si>
    <t xml:space="preserve">Fund </t>
  </si>
  <si>
    <t>BTR-London &amp; SE</t>
  </si>
  <si>
    <t>Studio</t>
  </si>
  <si>
    <t>[XXX]</t>
  </si>
  <si>
    <t>Portfolio</t>
  </si>
  <si>
    <t>1 Bed</t>
  </si>
  <si>
    <t>Estate</t>
  </si>
  <si>
    <t>Enigma Square Apartments</t>
  </si>
  <si>
    <t>XXXX - Apartments</t>
  </si>
  <si>
    <t>2 Bed</t>
  </si>
  <si>
    <t>XXXX - XXX Apts</t>
  </si>
  <si>
    <t>3 bed</t>
  </si>
  <si>
    <t>XXXX - Amenity</t>
  </si>
  <si>
    <t>XXXX - Commercial</t>
  </si>
  <si>
    <t xml:space="preserve">Total </t>
  </si>
  <si>
    <t>XXXX - Car Parking</t>
  </si>
  <si>
    <t>Car Park</t>
  </si>
  <si>
    <t>DA ACCOMODATION</t>
  </si>
  <si>
    <t>Qube Property Location Inputs</t>
  </si>
  <si>
    <t>GRAINGER ACCOMODATION</t>
  </si>
  <si>
    <t>Plot Number</t>
  </si>
  <si>
    <t>Home type</t>
  </si>
  <si>
    <t>Size (sq.ft)</t>
  </si>
  <si>
    <t>Fund</t>
  </si>
  <si>
    <t>Block Name</t>
  </si>
  <si>
    <t>Door Number</t>
  </si>
  <si>
    <t>[Select]</t>
  </si>
  <si>
    <t>C</t>
  </si>
  <si>
    <t>Apartment</t>
  </si>
  <si>
    <t>North Row below Treeline</t>
  </si>
  <si>
    <t>Small Terrace Balcony</t>
  </si>
  <si>
    <t>Nursery and mixed other buildings</t>
  </si>
  <si>
    <t>None</t>
  </si>
  <si>
    <t>Carpark and other block</t>
  </si>
  <si>
    <t>Long Terrace Balcony</t>
  </si>
  <si>
    <t>Cantilever Balcony</t>
  </si>
  <si>
    <t>Juliette</t>
  </si>
  <si>
    <t>One storage</t>
  </si>
  <si>
    <t>Enclosed Cantiliever</t>
  </si>
  <si>
    <t>Amenity Pebble Roof</t>
  </si>
  <si>
    <t>D</t>
  </si>
  <si>
    <t>Private patio / Internal Courtyard</t>
  </si>
  <si>
    <t>Courtyard Terrace</t>
  </si>
  <si>
    <t>Yes</t>
  </si>
  <si>
    <t>Saxon Gate below Treeline</t>
  </si>
  <si>
    <t>Cantilever balcony</t>
  </si>
  <si>
    <t>Internal Courtyard</t>
  </si>
  <si>
    <t>North Row above Treeline</t>
  </si>
  <si>
    <t>Saxon Gate above Treeline</t>
  </si>
  <si>
    <t>Duplex</t>
  </si>
  <si>
    <t>3 Bed</t>
  </si>
  <si>
    <t>Extra Large Concrete Wall Terrace</t>
  </si>
  <si>
    <t>Concrete Wall Terrace</t>
  </si>
  <si>
    <t>Long Concrete Wall Terrace</t>
  </si>
  <si>
    <t>Concrete wall terrace</t>
  </si>
  <si>
    <t>Long Concrete wall terrace</t>
  </si>
  <si>
    <t>Extra large concrete wall terrace</t>
  </si>
  <si>
    <t>2. GRAINGER PRICING INPUTS</t>
  </si>
  <si>
    <t>METHODOLOGY</t>
  </si>
  <si>
    <t>0. Accomodation information</t>
  </si>
  <si>
    <t>Home Type</t>
  </si>
  <si>
    <t>House</t>
  </si>
  <si>
    <t>Townhouse</t>
  </si>
  <si>
    <t>1. Base price</t>
  </si>
  <si>
    <t>The base pricing for each bed type based on comparable evidence of the local market.</t>
  </si>
  <si>
    <t>Base Price 
(£pm)</t>
  </si>
  <si>
    <t>2. Bath premium</t>
  </si>
  <si>
    <t>The premium to the base pricing (assumes a standard X bed homes) to reflect either the discount for only have 1 bathroom or the premium for having two.</t>
  </si>
  <si>
    <t>Bath</t>
  </si>
  <si>
    <t>Bath Premium</t>
  </si>
  <si>
    <t>3. Size premium by range</t>
  </si>
  <si>
    <t>The premium to the base pricing (assumes a standard X bed homes) to reflect units which are above or below the standard size.</t>
  </si>
  <si>
    <t>Average size (sqft)</t>
  </si>
  <si>
    <t xml:space="preserve">Size premium </t>
  </si>
  <si>
    <t>4. Floor premium</t>
  </si>
  <si>
    <t>A discount or premium to the base price is dependent on what floor the unit is located on (typical increments are between £5 - £20 per floor).</t>
  </si>
  <si>
    <t>Floor</t>
  </si>
  <si>
    <t>Floor premium</t>
  </si>
  <si>
    <t>5. Aspect premium</t>
  </si>
  <si>
    <t>The premium to the base pricing is dependent on which direction the unit is facing (for e.g. south being the best).</t>
  </si>
  <si>
    <t>Aspect</t>
  </si>
  <si>
    <t>YMCA facing another block of apartments</t>
  </si>
  <si>
    <t>Aspect premium</t>
  </si>
  <si>
    <t>6. Storage premium</t>
  </si>
  <si>
    <t>The premium to the base pricing is dependent on the storage offered in the units.</t>
  </si>
  <si>
    <t>Storage</t>
  </si>
  <si>
    <t>Storage premium</t>
  </si>
  <si>
    <t>7. Balcony premium</t>
  </si>
  <si>
    <t>A premium to base to reflect if there is a balcony present. Price is further broken down as below.</t>
  </si>
  <si>
    <t>Balcony</t>
  </si>
  <si>
    <t>Enclosed Cantilever</t>
  </si>
  <si>
    <t>Balcony premium</t>
  </si>
  <si>
    <t>8. Amenity premium</t>
  </si>
  <si>
    <t>The premium to the base pricing is dependent on the amenity offered in the portfolio.</t>
  </si>
  <si>
    <t xml:space="preserve">Amenity </t>
  </si>
  <si>
    <t>Gym</t>
  </si>
  <si>
    <t>Dining</t>
  </si>
  <si>
    <t>Lounge</t>
  </si>
  <si>
    <t>Yoga</t>
  </si>
  <si>
    <t>Concierge</t>
  </si>
  <si>
    <t>Outdoor space</t>
  </si>
  <si>
    <t>Internet</t>
  </si>
  <si>
    <t>All</t>
  </si>
  <si>
    <t>Amenity premium</t>
  </si>
  <si>
    <t>9. Character #1</t>
  </si>
  <si>
    <t>The premium to the base pricing is dependent on the character of the building.</t>
  </si>
  <si>
    <t>Character</t>
  </si>
  <si>
    <t>Additional Toilet</t>
  </si>
  <si>
    <t>10. Character #2</t>
  </si>
  <si>
    <t>Larger Master Bedroom</t>
  </si>
  <si>
    <t>11. Character #3</t>
  </si>
  <si>
    <t>12. Character #4</t>
  </si>
  <si>
    <t>13. Growth rate</t>
  </si>
  <si>
    <t>Rents are assumed to grow at the below rate per annum stipulated by Asset Manager.</t>
  </si>
  <si>
    <t>Per CBRE/ Budget assumption</t>
  </si>
  <si>
    <t>Business Plan Growth Rate</t>
  </si>
  <si>
    <t>p.a</t>
  </si>
  <si>
    <t>PRS</t>
  </si>
  <si>
    <t>Commercial</t>
  </si>
  <si>
    <t>Car Parking</t>
  </si>
  <si>
    <t>14. Car Park</t>
  </si>
  <si>
    <t>Units</t>
  </si>
  <si>
    <t>Per CBRE</t>
  </si>
  <si>
    <t>Base price</t>
  </si>
  <si>
    <t>3. GRAINGER PRICING SCHEDULE</t>
  </si>
  <si>
    <t>Launch Rent (pcm)</t>
  </si>
  <si>
    <t>Launch Rent (pa)</t>
  </si>
  <si>
    <t>Launch Rent (psf)</t>
  </si>
  <si>
    <t>AVERAGE</t>
  </si>
  <si>
    <t>Car park</t>
  </si>
  <si>
    <t>Accomodation Attributes</t>
  </si>
  <si>
    <t>GRI PRICING FRAMEWORK</t>
  </si>
  <si>
    <t>Monthly rent increase over 12 months (using Grainger growth rate)</t>
  </si>
  <si>
    <t>Unit Reference</t>
  </si>
  <si>
    <t>Area Range</t>
  </si>
  <si>
    <r>
      <t>Manual Adjustment (</t>
    </r>
    <r>
      <rPr>
        <b/>
        <u/>
        <sz val="9"/>
        <color theme="0"/>
        <rFont val="Arial"/>
        <family val="2"/>
        <scheme val="minor"/>
      </rPr>
      <t>must</t>
    </r>
    <r>
      <rPr>
        <b/>
        <sz val="9"/>
        <color theme="0"/>
        <rFont val="Arial"/>
        <family val="2"/>
        <scheme val="minor"/>
      </rPr>
      <t xml:space="preserve"> provide reason)</t>
    </r>
  </si>
  <si>
    <t>Proposed Rent (pcm)</t>
  </si>
  <si>
    <t>Cumulative Annual Growth</t>
  </si>
  <si>
    <t>Total ERV</t>
  </si>
  <si>
    <t>4. ERV COMPARISON AGAINST VALUER</t>
  </si>
  <si>
    <t>Valuer</t>
  </si>
  <si>
    <t>Allsop/CBRE</t>
  </si>
  <si>
    <t>Pricing Update Date</t>
  </si>
  <si>
    <t>Last Valuation Date</t>
  </si>
  <si>
    <t>Budget Growth Rate</t>
  </si>
  <si>
    <t>Budget period: 12m up to</t>
  </si>
  <si>
    <t>Check dates as hardcoded</t>
  </si>
  <si>
    <t>LAUNCH RENTS (MONTH, YEAR)</t>
  </si>
  <si>
    <t>Monthly</t>
  </si>
  <si>
    <t>Annual</t>
  </si>
  <si>
    <t>£psf</t>
  </si>
  <si>
    <t>Unit Type</t>
  </si>
  <si>
    <t>Number of units</t>
  </si>
  <si>
    <t>RENT GROWTH WORKINGS</t>
  </si>
  <si>
    <t>Date From</t>
  </si>
  <si>
    <t>Date to:</t>
  </si>
  <si>
    <t>Growth (pa)</t>
  </si>
  <si>
    <t>5. DASHBOARD</t>
  </si>
  <si>
    <t>Grown to:</t>
  </si>
  <si>
    <t>Monthly Rental Analysis</t>
  </si>
  <si>
    <t>No. of units</t>
  </si>
  <si>
    <t>Proposed Rent</t>
  </si>
  <si>
    <t>Variance</t>
  </si>
  <si>
    <t>RAG</t>
  </si>
  <si>
    <t>Total / Average</t>
  </si>
  <si>
    <t>Rent per unit sqft analysis</t>
  </si>
  <si>
    <t>Av. Area</t>
  </si>
  <si>
    <t>Proposed Rent Roll</t>
  </si>
  <si>
    <t>Totals*</t>
  </si>
  <si>
    <t>-</t>
  </si>
  <si>
    <t>*Total excludes any commercial space which is covered seperately</t>
  </si>
  <si>
    <t>Rent £pm</t>
  </si>
  <si>
    <t>Total Rent</t>
  </si>
  <si>
    <t>Half Yearly Rental Analysis</t>
  </si>
  <si>
    <t>Grainger</t>
  </si>
  <si>
    <t>Appendix 1 - Master schedule</t>
  </si>
  <si>
    <t>Accomodation</t>
  </si>
  <si>
    <t>GRI Pricing Framework</t>
  </si>
  <si>
    <t>Source:</t>
  </si>
  <si>
    <t>Current Pricing</t>
  </si>
  <si>
    <t>Update 1</t>
  </si>
  <si>
    <t>Update 2</t>
  </si>
  <si>
    <t>Update 3</t>
  </si>
  <si>
    <t>Update 4</t>
  </si>
  <si>
    <t>Update 5</t>
  </si>
  <si>
    <t>Update 6</t>
  </si>
  <si>
    <t>Update 7</t>
  </si>
  <si>
    <t>Update 8</t>
  </si>
  <si>
    <t>Update 9</t>
  </si>
  <si>
    <t>Update 10</t>
  </si>
  <si>
    <t>Insert date</t>
  </si>
  <si>
    <t>Unit ID</t>
  </si>
  <si>
    <t>Unit Description</t>
  </si>
  <si>
    <t>222708001</t>
  </si>
  <si>
    <t>101 Enigma Square, 414 North Row, MK9 2FU</t>
  </si>
  <si>
    <t>222708002</t>
  </si>
  <si>
    <t>102 Enigma Square,  414 North Row, MK9 2FU</t>
  </si>
  <si>
    <t>222708003</t>
  </si>
  <si>
    <t>103 Enigma Square,  414 North Row, MK9 2FU</t>
  </si>
  <si>
    <t>222708004</t>
  </si>
  <si>
    <t>104 Enigma Square,  414 North Row, MK9 2FU</t>
  </si>
  <si>
    <t>222708005</t>
  </si>
  <si>
    <t>105 Enigma Square,  414 North Row, MK9 2FU</t>
  </si>
  <si>
    <t>222708006</t>
  </si>
  <si>
    <t>106 Enigma Square,  414 North Row, MK9 2FU</t>
  </si>
  <si>
    <t>222708007</t>
  </si>
  <si>
    <t>107 Enigma Square,  414 North Row, MK9 2FU</t>
  </si>
  <si>
    <t>222708008</t>
  </si>
  <si>
    <t>108 Enigma Square,  414 North Row, MK9 2FU</t>
  </si>
  <si>
    <t>222708009</t>
  </si>
  <si>
    <t>109 Enigma Square,  414 North Row, MK9 2FU</t>
  </si>
  <si>
    <t>222708010</t>
  </si>
  <si>
    <t>110 Enigma Square,  414 North Row, MK9 2FU</t>
  </si>
  <si>
    <t>222708011</t>
  </si>
  <si>
    <t>111 Enigma Square,  414 North Row, MK9 2FU</t>
  </si>
  <si>
    <t>222708012</t>
  </si>
  <si>
    <t>112 Enigma Square,  414 North Row, MK9 2FU</t>
  </si>
  <si>
    <t>222708013</t>
  </si>
  <si>
    <t>201 Enigma Square,  414 North Row, MK9 2FU</t>
  </si>
  <si>
    <t>222708014</t>
  </si>
  <si>
    <t>202 Enigma Square,  414 North Row, MK9 2FU</t>
  </si>
  <si>
    <t>222708015</t>
  </si>
  <si>
    <t>203 Enigma Square,  414 North Row, MK9 2FU</t>
  </si>
  <si>
    <t>222708016</t>
  </si>
  <si>
    <t>204 Enigma Square,  414 North Row, MK9 2FU</t>
  </si>
  <si>
    <t>222708017</t>
  </si>
  <si>
    <t>205 Enigma Square,  414 North Row, MK9 2FU</t>
  </si>
  <si>
    <t>222708018</t>
  </si>
  <si>
    <t>206 Enigma Square,  414 North Row, MK9 2FU</t>
  </si>
  <si>
    <t>222708019</t>
  </si>
  <si>
    <t>207 Enigma Square,  414 North Row, MK9 2FU</t>
  </si>
  <si>
    <t>222708020</t>
  </si>
  <si>
    <t>208 Enigma Square,  414 North Row, MK9 2FU</t>
  </si>
  <si>
    <t>222708021</t>
  </si>
  <si>
    <t>209 Enigma Square,  414 North Row, MK9 2FU</t>
  </si>
  <si>
    <t>222708022</t>
  </si>
  <si>
    <t>210 Enigma Square,  414 North Row, MK9 2FU</t>
  </si>
  <si>
    <t>222708023</t>
  </si>
  <si>
    <t>211 Enigma Square,  414 North Row, MK9 2FU</t>
  </si>
  <si>
    <t>222708024</t>
  </si>
  <si>
    <t>212 Enigma Square,  414 North Row, MK9 2FU</t>
  </si>
  <si>
    <t>222708025</t>
  </si>
  <si>
    <t>213 Enigma Square,  414 North Row, MK9 2FU</t>
  </si>
  <si>
    <t>222708026</t>
  </si>
  <si>
    <t>214 Enigma Square,  414 North Row, MK9 2GE</t>
  </si>
  <si>
    <t>222708027</t>
  </si>
  <si>
    <t>215 Enigma Square,  414 North Row, MK9 2GE</t>
  </si>
  <si>
    <t>222708028</t>
  </si>
  <si>
    <t>216 Enigma Square,  414 North Row, MK9 2GE</t>
  </si>
  <si>
    <t>222708029</t>
  </si>
  <si>
    <t>217 Enigma Square,  414 North Row, MK9 2GE</t>
  </si>
  <si>
    <t>222708030</t>
  </si>
  <si>
    <t>218 Enigma Square,  414 North Row, MK9 2GE</t>
  </si>
  <si>
    <t>222708031</t>
  </si>
  <si>
    <t>219 Enigma Square,  414 North Row, MK9 2GE</t>
  </si>
  <si>
    <t>222708032</t>
  </si>
  <si>
    <t>220 Enigma Square,  414 North Row, MK9 2GE</t>
  </si>
  <si>
    <t>222708033</t>
  </si>
  <si>
    <t>221 Enigma Square,  414 North Row, MK9 2GE</t>
  </si>
  <si>
    <t>222708034</t>
  </si>
  <si>
    <t>222 Enigma Square,  414 North Row, MK9 2GE</t>
  </si>
  <si>
    <t>222708035</t>
  </si>
  <si>
    <t>223 Enigma Square,  414 North Row, MK9 2GE</t>
  </si>
  <si>
    <t>222708036</t>
  </si>
  <si>
    <t>224 Enigma Square,  414 North Row, MK9 2GE</t>
  </si>
  <si>
    <t>222708037</t>
  </si>
  <si>
    <t>225 Enigma Square,  414 North Row, MK9 2GE</t>
  </si>
  <si>
    <t>222708038</t>
  </si>
  <si>
    <t>226 Enigma Square,  414 North Row, MK9 2GE</t>
  </si>
  <si>
    <t>222708039</t>
  </si>
  <si>
    <t>227 Enigma Square,  414 North Row, MK9 2GF</t>
  </si>
  <si>
    <t>222708040</t>
  </si>
  <si>
    <t>228 Enigma Square,  414 North Row, MK9 2GF</t>
  </si>
  <si>
    <t>222708041</t>
  </si>
  <si>
    <t>229 Enigma Square,  414 North Row, MK9 2GF</t>
  </si>
  <si>
    <t>222708042</t>
  </si>
  <si>
    <t>230 Enigma Square,  414 North Row, MK9 2GF</t>
  </si>
  <si>
    <t>222708043</t>
  </si>
  <si>
    <t>231 Enigma Square,  414 North Row, MK9 2GF</t>
  </si>
  <si>
    <t>222708044</t>
  </si>
  <si>
    <t>232 Enigma Square,  414 North Row, MK9 2GF</t>
  </si>
  <si>
    <t>222708045</t>
  </si>
  <si>
    <t>233 Enigma Square,  414 North Row, MK9 2GF</t>
  </si>
  <si>
    <t>222708046</t>
  </si>
  <si>
    <t>234 Enigma Square,  414 North Row, MK9 2GF</t>
  </si>
  <si>
    <t>222708047</t>
  </si>
  <si>
    <t>235 Enigma Square,  414 North Row, MK9 2GF</t>
  </si>
  <si>
    <t>222708048</t>
  </si>
  <si>
    <t>236 Enigma Square,  414 North Row, MK9 2GF</t>
  </si>
  <si>
    <t>222708049</t>
  </si>
  <si>
    <t>237 Enigma Square,  414 North Row, MK9 2GF</t>
  </si>
  <si>
    <t>222708050</t>
  </si>
  <si>
    <t>238 Enigma Square,  414 North Row, MK9 2GF</t>
  </si>
  <si>
    <t>222708051</t>
  </si>
  <si>
    <t>239 Enigma Square,  414 North Row, MK9 2GF</t>
  </si>
  <si>
    <t>222708052</t>
  </si>
  <si>
    <t>301 Enigma Square,  414 North Row, MK9 2FU</t>
  </si>
  <si>
    <t>222708053</t>
  </si>
  <si>
    <t>302 Enigma Square,  414 North Row, MK9 2FU</t>
  </si>
  <si>
    <t>222708054</t>
  </si>
  <si>
    <t>303 Enigma Square,  414 North Row, MK9 2FU</t>
  </si>
  <si>
    <t>222708055</t>
  </si>
  <si>
    <t>304 Enigma Square,  414 North Row, MK9 2FU</t>
  </si>
  <si>
    <t>222708056</t>
  </si>
  <si>
    <t>305 Enigma Square,  414 North Row, MK9 2FU</t>
  </si>
  <si>
    <t>222708057</t>
  </si>
  <si>
    <t>306 Enigma Square,  414 North Row, MK9 2FU</t>
  </si>
  <si>
    <t>222708058</t>
  </si>
  <si>
    <t>307 Enigma Square,  414 North Row, MK9 2FU</t>
  </si>
  <si>
    <t>222708059</t>
  </si>
  <si>
    <t>308 Enigma Square,  414 North Row, MK9 2FU</t>
  </si>
  <si>
    <t>222708060</t>
  </si>
  <si>
    <t>309 Enigma Square,  414 North Row, MK9 2FU</t>
  </si>
  <si>
    <t>222708061</t>
  </si>
  <si>
    <t>310 Enigma Square,  414 North Row, MK9 2FU</t>
  </si>
  <si>
    <t>222708062</t>
  </si>
  <si>
    <t>311 Enigma Square,  414 North Row, MK9 2FU</t>
  </si>
  <si>
    <t>222708063</t>
  </si>
  <si>
    <t>312 Enigma Square,  414 North Row, MK9 2FU</t>
  </si>
  <si>
    <t>222708064</t>
  </si>
  <si>
    <t>313 Enigma Square,  414 North Row, MK9 2FU</t>
  </si>
  <si>
    <t>222708065</t>
  </si>
  <si>
    <t>314 Enigma Square,  414 North Row, MK9 2GE</t>
  </si>
  <si>
    <t>222708066</t>
  </si>
  <si>
    <t>315 Enigma Square,  414 North Row, MK9 2GE</t>
  </si>
  <si>
    <t>222708067</t>
  </si>
  <si>
    <t>316 Enigma Square,  414 North Row, MK9 2GE</t>
  </si>
  <si>
    <t>222708068</t>
  </si>
  <si>
    <t>317 Enigma Square,  414 North Row, MK9 2GE</t>
  </si>
  <si>
    <t>222708069</t>
  </si>
  <si>
    <t>318 Enigma Square,  414 North Row, MK9 2GE</t>
  </si>
  <si>
    <t>222708070</t>
  </si>
  <si>
    <t>319 Enigma Square,  414 North Row, MK9 2GE</t>
  </si>
  <si>
    <t>222708071</t>
  </si>
  <si>
    <t>320 Enigma Square,  414 North Row, MK9 2GE</t>
  </si>
  <si>
    <t>222708072</t>
  </si>
  <si>
    <t>321 Enigma Square,  414 North Row, MK9 2GE</t>
  </si>
  <si>
    <t>222708073</t>
  </si>
  <si>
    <t>322 Enigma Square,  414 North Row, MK9 2GE</t>
  </si>
  <si>
    <t>222708074</t>
  </si>
  <si>
    <t>323 Enigma Square,  414 North Row, MK9 2GE</t>
  </si>
  <si>
    <t>222708075</t>
  </si>
  <si>
    <t>324 Enigma Square,  414 North Row, MK9 2GE</t>
  </si>
  <si>
    <t>222708076</t>
  </si>
  <si>
    <t>325 Enigma Square,  414 North Row, MK9 2GE</t>
  </si>
  <si>
    <t>222708077</t>
  </si>
  <si>
    <t>326 Enigma Square,  414 North Row, MK9 2GE</t>
  </si>
  <si>
    <t>222708078</t>
  </si>
  <si>
    <t>327 Enigma Square,  414 North Row, MK9 2GF</t>
  </si>
  <si>
    <t>222708079</t>
  </si>
  <si>
    <t>328 Enigma Square,  414 North Row, MK9 2GF</t>
  </si>
  <si>
    <t>222708080</t>
  </si>
  <si>
    <t>329 Enigma Square,  414 North Row, MK9 2GF</t>
  </si>
  <si>
    <t>222708081</t>
  </si>
  <si>
    <t>330 Enigma Square,  414 North Row, MK9 2GF</t>
  </si>
  <si>
    <t>222708082</t>
  </si>
  <si>
    <t>331 Enigma Square,  414 North Row, MK9 2GF</t>
  </si>
  <si>
    <t>222708083</t>
  </si>
  <si>
    <t>332 Enigma Square,  414 North Row, MK9 2GF</t>
  </si>
  <si>
    <t>222708084</t>
  </si>
  <si>
    <t>333 Enigma Square,  414 North Row, MK9 2GF</t>
  </si>
  <si>
    <t>222708085</t>
  </si>
  <si>
    <t>334 Enigma Square,  414 North Row, MK9 2GF</t>
  </si>
  <si>
    <t>222708086</t>
  </si>
  <si>
    <t>335 Enigma Square,  414 North Row, MK9 2GF</t>
  </si>
  <si>
    <t>222708087</t>
  </si>
  <si>
    <t>336 Enigma Square,  414 North Row, MK9 2GF</t>
  </si>
  <si>
    <t>222708088</t>
  </si>
  <si>
    <t>337 Enigma Square,  414 North Row, MK9 2GF</t>
  </si>
  <si>
    <t>222708089</t>
  </si>
  <si>
    <t>338 Enigma Square,  414 North Row, MK9 2GF</t>
  </si>
  <si>
    <t>222708090</t>
  </si>
  <si>
    <t>339 Enigma Square,  414 North Row, MK9 2GF</t>
  </si>
  <si>
    <t>222708091</t>
  </si>
  <si>
    <t>401 Enigma Square,  414 North Row, MK9 2FU</t>
  </si>
  <si>
    <t>222708092</t>
  </si>
  <si>
    <t>402 Enigma Square,  414 North Row, MK9 2FU</t>
  </si>
  <si>
    <t>222708093</t>
  </si>
  <si>
    <t>403 Enigma Square,  414 North Row, MK9 2FU</t>
  </si>
  <si>
    <t>222708094</t>
  </si>
  <si>
    <t>404 Enigma Square,  414 North Row, MK9 2FU</t>
  </si>
  <si>
    <t>222708095</t>
  </si>
  <si>
    <t>405 Enigma Square,  414 North Row, MK9 2FU</t>
  </si>
  <si>
    <t>222708096</t>
  </si>
  <si>
    <t>406 Enigma Square,  414 North Row, MK9 2FU</t>
  </si>
  <si>
    <t>222708097</t>
  </si>
  <si>
    <t>407 Enigma Square,  414 North Row, MK9 2FU</t>
  </si>
  <si>
    <t>222708098</t>
  </si>
  <si>
    <t>408 Enigma Square,  414 North Row, MK9 2FU</t>
  </si>
  <si>
    <t>222708099</t>
  </si>
  <si>
    <t>409 Enigma Square,  414 North Row, MK9 2FU</t>
  </si>
  <si>
    <t>222708100</t>
  </si>
  <si>
    <t>410 Enigma Square,  414 North Row, MK9 2FU</t>
  </si>
  <si>
    <t>222708101</t>
  </si>
  <si>
    <t>411 Enigma Square,  414 North Row, MK9 2FU</t>
  </si>
  <si>
    <t>222708102</t>
  </si>
  <si>
    <t>412 Enigma Square,  414 North Row, MK9 2FU</t>
  </si>
  <si>
    <t>222708103</t>
  </si>
  <si>
    <t>413 Enigma Square,  414 North Row, MK9 2FU</t>
  </si>
  <si>
    <t>222708104</t>
  </si>
  <si>
    <t>414 Enigma Square,  414 North Row, MK9 2GE</t>
  </si>
  <si>
    <t>222708105</t>
  </si>
  <si>
    <t>415 Enigma Square,  414 North Row, MK9 2GE</t>
  </si>
  <si>
    <t>222708106</t>
  </si>
  <si>
    <t>416 Enigma Square,  414 North Row, MK9 2GE</t>
  </si>
  <si>
    <t>222708107</t>
  </si>
  <si>
    <t>417 Enigma Square,  414 North Row, MK9 2GE</t>
  </si>
  <si>
    <t>222708108</t>
  </si>
  <si>
    <t>418 Enigma Square,  414 North Row, MK9 2GE</t>
  </si>
  <si>
    <t>222708109</t>
  </si>
  <si>
    <t>419 Enigma Square,  414 North Row, MK9 2GE</t>
  </si>
  <si>
    <t>222708110</t>
  </si>
  <si>
    <t>420 Enigma Square,  414 North Row, MK9 2GE</t>
  </si>
  <si>
    <t>222708111</t>
  </si>
  <si>
    <t>421 Enigma Square,  414 North Row, MK9 2GE</t>
  </si>
  <si>
    <t>222708112</t>
  </si>
  <si>
    <t>422 Enigma Square,  414 North Row, MK9 2GE</t>
  </si>
  <si>
    <t>222708113</t>
  </si>
  <si>
    <t>423 Enigma Square,  414 North Row, MK9 2GE</t>
  </si>
  <si>
    <t>222708114</t>
  </si>
  <si>
    <t>424 Enigma Square,  414 North Row, MK9 2GE</t>
  </si>
  <si>
    <t>222708115</t>
  </si>
  <si>
    <t>425 Enigma Square,  414 North Row, MK9 2GE</t>
  </si>
  <si>
    <t>222708116</t>
  </si>
  <si>
    <t>426 Enigma Square,  414 North Row, MK9 2GE</t>
  </si>
  <si>
    <t>222708117</t>
  </si>
  <si>
    <t>427 Enigma Square,  414 North Row, MK9 2GF</t>
  </si>
  <si>
    <t>222708118</t>
  </si>
  <si>
    <t>428 Enigma Square,  414 North Row, MK9 2GF</t>
  </si>
  <si>
    <t>222708119</t>
  </si>
  <si>
    <t>429 Enigma Square,  414 North Row, MK9 2GF</t>
  </si>
  <si>
    <t>222708120</t>
  </si>
  <si>
    <t>430 Enigma Square,  414 North Row, MK9 2GF</t>
  </si>
  <si>
    <t>222708121</t>
  </si>
  <si>
    <t>431 Enigma Square,  414 North Row, MK9 2GF</t>
  </si>
  <si>
    <t>222708122</t>
  </si>
  <si>
    <t>432 Enigma Square,  414 North Row, MK9 2GF</t>
  </si>
  <si>
    <t>222708123</t>
  </si>
  <si>
    <t>433 Enigma Square,  414 North Row, MK9 2GF</t>
  </si>
  <si>
    <t>222708124</t>
  </si>
  <si>
    <t>434 Enigma Square,  414 North Row, MK9 2GF</t>
  </si>
  <si>
    <t>222708125</t>
  </si>
  <si>
    <t>435 Enigma Square,  414 North Row, MK9 2GF</t>
  </si>
  <si>
    <t>222708126</t>
  </si>
  <si>
    <t>436 Enigma Square,  414 North Row, MK9 2GF</t>
  </si>
  <si>
    <t>222708127</t>
  </si>
  <si>
    <t>437 Enigma Square,  414 North Row, MK9 2GF</t>
  </si>
  <si>
    <t>222708128</t>
  </si>
  <si>
    <t>438 Enigma Square,  414 North Row, MK9 2GF</t>
  </si>
  <si>
    <t>222708129</t>
  </si>
  <si>
    <t>439 Enigma Square,  414 North Row, MK9 2GF</t>
  </si>
  <si>
    <t>222708130</t>
  </si>
  <si>
    <t>501 Enigma Square,  414 North Row, MK9 2FU</t>
  </si>
  <si>
    <t>222708131</t>
  </si>
  <si>
    <t>502 Enigma Square,  414 North Row, MK9 2FU</t>
  </si>
  <si>
    <t>222708132</t>
  </si>
  <si>
    <t>503 Enigma Square,  414 North Row, MK9 2FU</t>
  </si>
  <si>
    <t>222708133</t>
  </si>
  <si>
    <t>504 Enigma Square,  414 North Row, MK9 2FU</t>
  </si>
  <si>
    <t>222708134</t>
  </si>
  <si>
    <t>505 Enigma Square,  414 North Row, MK9 2FU</t>
  </si>
  <si>
    <t>222708135</t>
  </si>
  <si>
    <t>506 Enigma Square,  414 North Row, MK9 2FU</t>
  </si>
  <si>
    <t>222708136</t>
  </si>
  <si>
    <t>507 Enigma Square,  414 North Row, MK9 2FU</t>
  </si>
  <si>
    <t>222708137</t>
  </si>
  <si>
    <t>508 Enigma Square,  414 North Row, MK9 2FU</t>
  </si>
  <si>
    <t>222708138</t>
  </si>
  <si>
    <t>509 Enigma Square,  414 North Row, MK9 2FU</t>
  </si>
  <si>
    <t>222708139</t>
  </si>
  <si>
    <t>510 Enigma Square,  414 North Row, MK9 2FU</t>
  </si>
  <si>
    <t>222708140</t>
  </si>
  <si>
    <t>511 Enigma Square,  414 North Row, MK9 2FU</t>
  </si>
  <si>
    <t>222708141</t>
  </si>
  <si>
    <t>512 Enigma Square,  414 North Row, MK9 2FU</t>
  </si>
  <si>
    <t>222708142</t>
  </si>
  <si>
    <t>513 Enigma Square,  414 North Row, MK9 2FU</t>
  </si>
  <si>
    <t>222708143</t>
  </si>
  <si>
    <t>514 Enigma Square,  414 North Row, MK9 2GE</t>
  </si>
  <si>
    <t>222708144</t>
  </si>
  <si>
    <t>515 Enigma Square,  414 North Row, MK9 2GE</t>
  </si>
  <si>
    <t>222708145</t>
  </si>
  <si>
    <t>516 Enigma Square,  414 North Row, MK9 2GE</t>
  </si>
  <si>
    <t>222708146</t>
  </si>
  <si>
    <t>517 Enigma Square,  414 North Row, MK9 2GE</t>
  </si>
  <si>
    <t>222708147</t>
  </si>
  <si>
    <t>518 Enigma Square,  414 North Row, MK9 2GE</t>
  </si>
  <si>
    <t>222708148</t>
  </si>
  <si>
    <t>519 Enigma Square,  414 North Row, MK9 2GE</t>
  </si>
  <si>
    <t>222708149</t>
  </si>
  <si>
    <t>520 Enigma Square,  414 North Row, MK9 2GE</t>
  </si>
  <si>
    <t>222708150</t>
  </si>
  <si>
    <t>521 Enigma Square,  414 North Row, MK9 2GE</t>
  </si>
  <si>
    <t>222708151</t>
  </si>
  <si>
    <t>522 Enigma Square,  414 North Row, MK9 2GE</t>
  </si>
  <si>
    <t>222708152</t>
  </si>
  <si>
    <t>523 Enigma Square,  414 North Row, MK9 2GE</t>
  </si>
  <si>
    <t>222708153</t>
  </si>
  <si>
    <t>524 Enigma Square,  414 North Row, MK9 2GE</t>
  </si>
  <si>
    <t>222708154</t>
  </si>
  <si>
    <t>525 Enigma Square,  414 North Row, MK9 2GE</t>
  </si>
  <si>
    <t>222708155</t>
  </si>
  <si>
    <t>526 Enigma Square,  414 North Row, MK9 2GE</t>
  </si>
  <si>
    <t>222708156</t>
  </si>
  <si>
    <t>527 Enigma Square,  414 North Row, MK9 2GF</t>
  </si>
  <si>
    <t>222708157</t>
  </si>
  <si>
    <t>528 Enigma Square,  414 North Row, MK9 2GF</t>
  </si>
  <si>
    <t>222708158</t>
  </si>
  <si>
    <t>529 Enigma Square,  414 North Row, MK9 2GF</t>
  </si>
  <si>
    <t>222708159</t>
  </si>
  <si>
    <t>530 Enigma Square,  414 North Row, MK9 2GF</t>
  </si>
  <si>
    <t>222708160</t>
  </si>
  <si>
    <t>531 Enigma Square,  414 North Row, MK9 2GF</t>
  </si>
  <si>
    <t>222708161</t>
  </si>
  <si>
    <t>532 Enigma Square,  414 North Row, MK9 2GF</t>
  </si>
  <si>
    <t>222708162</t>
  </si>
  <si>
    <t>533 Enigma Square,  414 North Row, MK9 2GF</t>
  </si>
  <si>
    <t>222708163</t>
  </si>
  <si>
    <t>534 Enigma Square,  414 North Row, MK9 2GF</t>
  </si>
  <si>
    <t>222708164</t>
  </si>
  <si>
    <t>535 Enigma Square,  414 North Row, MK9 2GF</t>
  </si>
  <si>
    <t>222708165</t>
  </si>
  <si>
    <t>536 Enigma Square,  414 North Row, MK9 2GF</t>
  </si>
  <si>
    <t>222708166</t>
  </si>
  <si>
    <t>537 Enigma Square,  414 North Row, MK9 2GF</t>
  </si>
  <si>
    <t>222708167</t>
  </si>
  <si>
    <t>538 Enigma Square,  414 North Row, MK9 2GF</t>
  </si>
  <si>
    <t>222708168</t>
  </si>
  <si>
    <t>539 Enigma Square,  414 North Row, MK9 2GF</t>
  </si>
  <si>
    <t>222708169</t>
  </si>
  <si>
    <t>601 Enigma Square,  414 North Row, MK9 2FU</t>
  </si>
  <si>
    <t>222708170</t>
  </si>
  <si>
    <t>602 Enigma Square,  414 North Row, MK9 2FU</t>
  </si>
  <si>
    <t>222708171</t>
  </si>
  <si>
    <t>603 Enigma Square,  414 North Row, MK9 2FU</t>
  </si>
  <si>
    <t>222708172</t>
  </si>
  <si>
    <t>604 Enigma Square,  414 North Row, MK9 2FU</t>
  </si>
  <si>
    <t>222708173</t>
  </si>
  <si>
    <t>605 Enigma Square,  414 North Row, MK9 2FU</t>
  </si>
  <si>
    <t>222708174</t>
  </si>
  <si>
    <t>606 Enigma Square,  414 North Row, MK9 2FU</t>
  </si>
  <si>
    <t>222708175</t>
  </si>
  <si>
    <t>607 Enigma Square,  414 North Row, MK9 2FU</t>
  </si>
  <si>
    <t>222708176</t>
  </si>
  <si>
    <t>608 Enigma Square,  414 North Row, MK9 2FU</t>
  </si>
  <si>
    <t>222708177</t>
  </si>
  <si>
    <t>609 Enigma Square,  414 North Row, MK9 2FU</t>
  </si>
  <si>
    <t>222708178</t>
  </si>
  <si>
    <t>610 Enigma Square,  414 North Row, MK9 2FU</t>
  </si>
  <si>
    <t>222708179</t>
  </si>
  <si>
    <t>611 Enigma Square,  414 North Row, MK9 2FU</t>
  </si>
  <si>
    <t>222708180</t>
  </si>
  <si>
    <t>612 Enigma Square,  414 North Row, MK9 2FU</t>
  </si>
  <si>
    <t>222708181</t>
  </si>
  <si>
    <t>613 Enigma Square,  414 North Row, MK9 2FU</t>
  </si>
  <si>
    <t>222708182</t>
  </si>
  <si>
    <t>614 Enigma Square,  414 North Row, MK9 2GE</t>
  </si>
  <si>
    <t>222708183</t>
  </si>
  <si>
    <t>615 Enigma Square,  414 North Row, MK9 2GE</t>
  </si>
  <si>
    <t>222708184</t>
  </si>
  <si>
    <t>616 Enigma Square,  414 North Row, MK9 2GE</t>
  </si>
  <si>
    <t>222708185</t>
  </si>
  <si>
    <t>617 Enigma Square,  414 North Row, MK9 2GE</t>
  </si>
  <si>
    <t>222708186</t>
  </si>
  <si>
    <t>618 Enigma Square,  414 North Row, MK9 2GE</t>
  </si>
  <si>
    <t>222708187</t>
  </si>
  <si>
    <t>619 Enigma Square,  414 North Row, MK9 2GE</t>
  </si>
  <si>
    <t>222708188</t>
  </si>
  <si>
    <t>620 Enigma Square,  414 North Row, MK9 2GE</t>
  </si>
  <si>
    <t>222708189</t>
  </si>
  <si>
    <t>621 Enigma Square,  414 North Row, MK9 2GE</t>
  </si>
  <si>
    <t>222708190</t>
  </si>
  <si>
    <t>622 Enigma Square,  414 North Row, MK9 2GE</t>
  </si>
  <si>
    <t>222708191</t>
  </si>
  <si>
    <t>623 Enigma Square,  414 North Row, MK9 2GE</t>
  </si>
  <si>
    <t>222708192</t>
  </si>
  <si>
    <t>624 Enigma Square,  414 North Row, MK9 2GE</t>
  </si>
  <si>
    <t>222708193</t>
  </si>
  <si>
    <t>625 Enigma Square,  414 North Row, MK9 2GE</t>
  </si>
  <si>
    <t>222708194</t>
  </si>
  <si>
    <t>626 Enigma Square,  414 North Row, MK9 2GE</t>
  </si>
  <si>
    <t>222708195</t>
  </si>
  <si>
    <t>627 Enigma Square,  414 North Row, MK9 2GF</t>
  </si>
  <si>
    <t>222708196</t>
  </si>
  <si>
    <t>628 Enigma Square,  414 North Row, MK9 2GF</t>
  </si>
  <si>
    <t>222708197</t>
  </si>
  <si>
    <t>629 Enigma Square,  414 North Row, MK9 2GF</t>
  </si>
  <si>
    <t>222708198</t>
  </si>
  <si>
    <t>630 Enigma Square,  414 North Row, MK9 2GF</t>
  </si>
  <si>
    <t>222708199</t>
  </si>
  <si>
    <t>631 Enigma Square,  414 North Row, MK9 2GF</t>
  </si>
  <si>
    <t>222708200</t>
  </si>
  <si>
    <t>632 Enigma Square,  414 North Row, MK9 2GF</t>
  </si>
  <si>
    <t>222708201</t>
  </si>
  <si>
    <t>633 Enigma Square,  414 North Row, MK9 2GF</t>
  </si>
  <si>
    <t>222708202</t>
  </si>
  <si>
    <t>634 Enigma Square,  414 North Row, MK9 2GF</t>
  </si>
  <si>
    <t>222708203</t>
  </si>
  <si>
    <t>635 Enigma Square,  414 North Row, MK9 2GF</t>
  </si>
  <si>
    <t>222708204</t>
  </si>
  <si>
    <t>636 Enigma Square,  414 North Row, MK9 2GF</t>
  </si>
  <si>
    <t>222708205</t>
  </si>
  <si>
    <t>637 Enigma Square,  414 North Row, MK9 2GF</t>
  </si>
  <si>
    <t>222708206</t>
  </si>
  <si>
    <t>638 Enigma Square,  414 North Row, MK9 2GF</t>
  </si>
  <si>
    <t>222708207</t>
  </si>
  <si>
    <t>639 Enigma Square,  414 North Row, MK9 2GF</t>
  </si>
  <si>
    <t>222708208</t>
  </si>
  <si>
    <t>701 Enigma Square,  414 North Row, MK9 2FU</t>
  </si>
  <si>
    <t>222708209</t>
  </si>
  <si>
    <t>702 Enigma Square,  414 North Row, MK9 2FU</t>
  </si>
  <si>
    <t>222708210</t>
  </si>
  <si>
    <t>703 Enigma Square,  414 North Row, MK9 2FU</t>
  </si>
  <si>
    <t>222708211</t>
  </si>
  <si>
    <t>704 Enigma Square,  414 North Row, MK9 2FU</t>
  </si>
  <si>
    <t>222708212</t>
  </si>
  <si>
    <t>705 Enigma Square,  414 North Row, MK9 2FU</t>
  </si>
  <si>
    <t>222708213</t>
  </si>
  <si>
    <t>706 Enigma Square,  414 North Row, MK9 2FU</t>
  </si>
  <si>
    <t>222708214</t>
  </si>
  <si>
    <t>707 Enigma Square,  414 North Row, MK9 2FU</t>
  </si>
  <si>
    <t>222708215</t>
  </si>
  <si>
    <t>708 Enigma Square,  414 North Row, MK9 2FU</t>
  </si>
  <si>
    <t>222708216</t>
  </si>
  <si>
    <t>709 Enigma Square,  414 North Row, MK9 2FU</t>
  </si>
  <si>
    <t>222708217</t>
  </si>
  <si>
    <t>710 Enigma Square,  414 North Row, MK9 2GE</t>
  </si>
  <si>
    <t>222708218</t>
  </si>
  <si>
    <t>711 Enigma Square,  414 North Row, MK9 2GE</t>
  </si>
  <si>
    <t>222708219</t>
  </si>
  <si>
    <t>712 Enigma Square,  414 North Row, MK9 2GE</t>
  </si>
  <si>
    <t>222708220</t>
  </si>
  <si>
    <t>713 Enigma Square,  414 North Row, MK9 2GE</t>
  </si>
  <si>
    <t>222708221</t>
  </si>
  <si>
    <t>714 Enigma Square,  414 North Row, MK9 2GE</t>
  </si>
  <si>
    <t>222708222</t>
  </si>
  <si>
    <t>715 Enigma Square,  414 North Row, MK9 2GE</t>
  </si>
  <si>
    <t>222708223</t>
  </si>
  <si>
    <t>716 Enigma Square,  414 North Row, MK9 2GE</t>
  </si>
  <si>
    <t>222708224</t>
  </si>
  <si>
    <t>717 Enigma Square,  414 North Row, MK9 2GE</t>
  </si>
  <si>
    <t>222708225</t>
  </si>
  <si>
    <t>718 Enigma Square,  414 North Row, MK9 2GE</t>
  </si>
  <si>
    <t>222708226</t>
  </si>
  <si>
    <t>719 Enigma Square,  414 North Row, MK9 2GE</t>
  </si>
  <si>
    <t>222708227</t>
  </si>
  <si>
    <t>720 Enigma Square,  414 North Row, MK9 2GE</t>
  </si>
  <si>
    <t>222708228</t>
  </si>
  <si>
    <t>721 Enigma Square,  414 North Row, MK9 2GE</t>
  </si>
  <si>
    <t>222708229</t>
  </si>
  <si>
    <t>722 Enigma Square,  414 North Row, MK9 2GF</t>
  </si>
  <si>
    <t>222708230</t>
  </si>
  <si>
    <t>723 Enigma Square,  414 North Row, MK9 2GF</t>
  </si>
  <si>
    <t>222708231</t>
  </si>
  <si>
    <t>724 Enigma Square,  414 North Row, MK9 2GF</t>
  </si>
  <si>
    <t>222708232</t>
  </si>
  <si>
    <t>725 Enigma Square,  414 North Row, MK9 2GF</t>
  </si>
  <si>
    <t>222708233</t>
  </si>
  <si>
    <t>726 Enigma Square,  414 North Row, MK9 2GF</t>
  </si>
  <si>
    <t>222708234</t>
  </si>
  <si>
    <t>727 Enigma Square,  414 North Row, MK9 2GF</t>
  </si>
  <si>
    <t>222708235</t>
  </si>
  <si>
    <t>728 Enigma Square,  414 North Row, MK9 2GF</t>
  </si>
  <si>
    <t>222708236</t>
  </si>
  <si>
    <t>729 Enigma Square,  414 North Row, MK9 2GF</t>
  </si>
  <si>
    <t>222708237</t>
  </si>
  <si>
    <t>730 Enigma Square,  414 North Row, MK9 2GF</t>
  </si>
  <si>
    <t>222708238</t>
  </si>
  <si>
    <t>731 Enigma Square,  414 North Row, MK9 2GF</t>
  </si>
  <si>
    <t>222708239</t>
  </si>
  <si>
    <t>732 Enigma Square,  414 North Row, MK9 2GF</t>
  </si>
  <si>
    <t>222708240</t>
  </si>
  <si>
    <t>733 Enigma Square,  414 North Row, MK9 2GF</t>
  </si>
  <si>
    <t>222708241</t>
  </si>
  <si>
    <t>801 Enigma Square,  414 North Row, MK9 2FU</t>
  </si>
  <si>
    <t>222708242</t>
  </si>
  <si>
    <t>802 Enigma Square,  414 North Row, MK9 2FU</t>
  </si>
  <si>
    <t>222708243</t>
  </si>
  <si>
    <t>803 Enigma Square,  414 North Row, MK9 2FU</t>
  </si>
  <si>
    <t>222708244</t>
  </si>
  <si>
    <t>804 Enigma Square,  414 North Row, MK9 2FU</t>
  </si>
  <si>
    <t>222708245</t>
  </si>
  <si>
    <t>805 Enigma Square,  414 North Row, MK9 2FU</t>
  </si>
  <si>
    <t>222708246</t>
  </si>
  <si>
    <t>806 Enigma Square,  414 North Row, MK9 2FU</t>
  </si>
  <si>
    <t>222708247</t>
  </si>
  <si>
    <t>807 Enigma Square,  414 North Row, MK9 2FU</t>
  </si>
  <si>
    <t>222708248</t>
  </si>
  <si>
    <t>808 Enigma Square,  414 North Row, MK9 2GE</t>
  </si>
  <si>
    <t>222708249</t>
  </si>
  <si>
    <t>809 Enigma Square,  414 North Row, MK9 2GE</t>
  </si>
  <si>
    <t>222708250</t>
  </si>
  <si>
    <t>810 Enigma Square,  414 North Row, MK9 2GE</t>
  </si>
  <si>
    <t>222708251</t>
  </si>
  <si>
    <t>811 Enigma Square,  414 North Row, MK9 2GE</t>
  </si>
  <si>
    <t>222708252</t>
  </si>
  <si>
    <t>812 Enigma Square,  414 North Row, MK9 2GE</t>
  </si>
  <si>
    <t>222708253</t>
  </si>
  <si>
    <t>813 Enigma Square,  414 North Row, MK9 2GE</t>
  </si>
  <si>
    <t>222708254</t>
  </si>
  <si>
    <t>814 Enigma Square,  414 North Row, MK9 2GE</t>
  </si>
  <si>
    <t>222708255</t>
  </si>
  <si>
    <t>815 Enigma Square,  414 North Row, MK9 2GF</t>
  </si>
  <si>
    <t>222708256</t>
  </si>
  <si>
    <t>816 Enigma Square,  414 North Row, MK9 2GF</t>
  </si>
  <si>
    <t>222708257</t>
  </si>
  <si>
    <t>817 Enigma Square,  414 North Row, MK9 2GF</t>
  </si>
  <si>
    <t>222708258</t>
  </si>
  <si>
    <t>818 Enigma Square,  414 North Row, MK9 2GF</t>
  </si>
  <si>
    <t>222708259</t>
  </si>
  <si>
    <t>819 Enigma Square,  414 North Row, MK9 2GF</t>
  </si>
  <si>
    <t>222708260</t>
  </si>
  <si>
    <t>820 Enigma Square,  414 North Row, MK9 2GF</t>
  </si>
  <si>
    <t>222708261</t>
  </si>
  <si>
    <t>821 Enigma Square,  414 North Row, MK9 2GF</t>
  </si>
  <si>
    <t>From Date</t>
  </si>
  <si>
    <t>To Date</t>
  </si>
  <si>
    <t>Price Book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</si>
</sst>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  <numFmt numFmtId="166" formatCode="&quot;£&quot;#,##0"/>
    <numFmt numFmtId="167" formatCode="&quot;£&quot;#,##0.00"/>
    <numFmt numFmtId="168" formatCode="_-* #,##0_-;\-* #,##0_-;_-* &quot;-&quot;??_-;_-@_-"/>
    <numFmt numFmtId="169" formatCode="[$-809]dd\ mmmm\ yyyy;@"/>
    <numFmt numFmtId="170" formatCode="0.0%"/>
    <numFmt numFmtId="171" formatCode="_-&quot;£&quot;* #,##0_-;\-&quot;£&quot;* #,##0_-;_-&quot;£&quot;* &quot;-&quot;??_-;_-@_-"/>
    <numFmt numFmtId="172" formatCode="0\ &quot;sqft&quot;"/>
    <numFmt numFmtId="173" formatCode="_-&quot;£&quot;* #,##0.00_-;\-&quot;£&quot;* #,##0.00_-;_-&quot;£&quot;* &quot;-&quot;_-;_-@_-"/>
    <numFmt numFmtId="174" formatCode="_-* #,##0.000000_-;\-* #,##0.000000_-;_-* &quot;-&quot;??_-;_-@_-"/>
  </numFmts>
  <fonts count="4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name val="Arial"/>
      <family val="2"/>
      <scheme val="minor"/>
    </font>
    <font>
      <b/>
      <sz val="11"/>
      <name val="Arial"/>
      <family val="2"/>
      <scheme val="minor"/>
    </font>
    <font>
      <b/>
      <sz val="10"/>
      <name val="Arial"/>
      <family val="2"/>
      <scheme val="minor"/>
    </font>
    <font>
      <b/>
      <sz val="9"/>
      <color theme="0"/>
      <name val="Arial"/>
      <family val="2"/>
      <scheme val="minor"/>
    </font>
    <font>
      <sz val="9"/>
      <name val="Arial"/>
      <family val="2"/>
      <scheme val="minor"/>
    </font>
    <font>
      <b/>
      <sz val="9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i/>
      <sz val="10"/>
      <color rgb="FFFF0000"/>
      <name val="Arial"/>
      <family val="2"/>
      <scheme val="minor"/>
    </font>
    <font>
      <sz val="8"/>
      <name val="Arial"/>
      <family val="2"/>
      <scheme val="minor"/>
    </font>
    <font>
      <sz val="10"/>
      <color rgb="FFFF0000"/>
      <name val="Arial"/>
      <family val="2"/>
      <scheme val="minor"/>
    </font>
    <font>
      <i/>
      <sz val="9"/>
      <color rgb="FFFF0000"/>
      <name val="Arial"/>
      <family val="2"/>
      <scheme val="minor"/>
    </font>
    <font>
      <b/>
      <sz val="22"/>
      <color theme="3"/>
      <name val="Calibri"/>
      <family val="2"/>
    </font>
    <font>
      <b/>
      <sz val="9"/>
      <color theme="3"/>
      <name val="Arial"/>
      <family val="2"/>
      <scheme val="minor"/>
    </font>
    <font>
      <b/>
      <i/>
      <sz val="9"/>
      <name val="Arial"/>
      <family val="2"/>
      <scheme val="minor"/>
    </font>
    <font>
      <b/>
      <u/>
      <sz val="9"/>
      <color theme="0"/>
      <name val="Arial"/>
      <family val="2"/>
      <scheme val="minor"/>
    </font>
    <font>
      <sz val="9"/>
      <color rgb="FF0070C0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0"/>
      <name val="Arial"/>
      <family val="2"/>
    </font>
    <font>
      <sz val="11"/>
      <color theme="0"/>
      <name val="Arial"/>
      <family val="2"/>
      <scheme val="minor"/>
    </font>
    <font>
      <i/>
      <sz val="9"/>
      <color theme="0"/>
      <name val="Arial"/>
      <family val="2"/>
      <scheme val="minor"/>
    </font>
    <font>
      <b/>
      <sz val="8"/>
      <name val="Arial"/>
      <family val="2"/>
      <scheme val="minor"/>
    </font>
    <font>
      <b/>
      <sz val="16"/>
      <name val="Arial"/>
      <family val="2"/>
      <scheme val="minor"/>
    </font>
    <font>
      <sz val="8"/>
      <color theme="0"/>
      <name val="Arial"/>
      <family val="2"/>
      <scheme val="minor"/>
    </font>
    <font>
      <sz val="9"/>
      <color theme="0"/>
      <name val="Arial"/>
      <family val="2"/>
      <scheme val="minor"/>
    </font>
    <font>
      <u/>
      <sz val="9"/>
      <name val="Arial"/>
      <family val="2"/>
      <scheme val="minor"/>
    </font>
    <font>
      <b/>
      <sz val="9"/>
      <color rgb="FF0070C0"/>
      <name val="Arial"/>
      <family val="2"/>
      <scheme val="minor"/>
    </font>
    <font>
      <b/>
      <sz val="9"/>
      <color theme="3"/>
      <name val="Calibri"/>
      <family val="2"/>
    </font>
    <font>
      <b/>
      <sz val="9"/>
      <color theme="1"/>
      <name val="Arial"/>
      <family val="2"/>
      <scheme val="minor"/>
    </font>
    <font>
      <i/>
      <sz val="9"/>
      <name val="Arial"/>
      <family val="2"/>
      <scheme val="minor"/>
    </font>
    <font>
      <b/>
      <sz val="14"/>
      <color theme="3"/>
      <name val="Arial"/>
      <family val="2"/>
      <scheme val="minor"/>
    </font>
    <font>
      <b/>
      <sz val="14"/>
      <name val="Arial"/>
      <family val="2"/>
      <scheme val="minor"/>
    </font>
    <font>
      <sz val="14"/>
      <name val="Arial"/>
      <family val="2"/>
      <scheme val="minor"/>
    </font>
    <font>
      <b/>
      <sz val="14"/>
      <color theme="3"/>
      <name val="Calibri"/>
      <family val="2"/>
    </font>
    <font>
      <b/>
      <sz val="16"/>
      <color theme="3"/>
      <name val="Calibri"/>
      <family val="2"/>
    </font>
    <font>
      <b/>
      <sz val="16"/>
      <color theme="3"/>
      <name val="Arial"/>
      <family val="2"/>
      <scheme val="minor"/>
    </font>
    <font>
      <sz val="9"/>
      <color rgb="FFFF0000"/>
      <name val="Arial"/>
      <family val="2"/>
      <scheme val="minor"/>
    </font>
    <font>
      <b/>
      <sz val="8"/>
      <color theme="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3A707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9F3F3"/>
        <bgColor indexed="64"/>
      </patternFill>
    </fill>
    <fill>
      <patternFill patternType="solid">
        <fgColor rgb="FF3F67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0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57A8A8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theme="9"/>
      </left>
      <right style="thin">
        <color theme="0" tint="-0.14996795556505021"/>
      </right>
      <top style="medium">
        <color theme="9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9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9"/>
      </right>
      <top style="medium">
        <color theme="9"/>
      </top>
      <bottom style="thin">
        <color theme="0" tint="-0.14996795556505021"/>
      </bottom>
      <diagonal/>
    </border>
    <border>
      <left style="medium">
        <color theme="9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9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9"/>
      </left>
      <right style="thin">
        <color theme="0" tint="-0.14996795556505021"/>
      </right>
      <top style="thin">
        <color theme="0" tint="-0.14996795556505021"/>
      </top>
      <bottom style="medium">
        <color theme="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9"/>
      </bottom>
      <diagonal/>
    </border>
    <border>
      <left style="thin">
        <color theme="0" tint="-0.14996795556505021"/>
      </left>
      <right style="medium">
        <color theme="9"/>
      </right>
      <top style="thin">
        <color theme="0" tint="-0.14996795556505021"/>
      </top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  <border>
      <left/>
      <right/>
      <top/>
      <bottom style="thick">
        <color auto="1"/>
      </bottom>
      <diagonal/>
    </border>
    <border>
      <left style="medium">
        <color theme="9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9"/>
      </right>
      <top/>
      <bottom style="thin">
        <color theme="0" tint="-0.14996795556505021"/>
      </bottom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 style="medium">
        <color theme="9"/>
      </right>
      <top/>
      <bottom style="medium">
        <color theme="9"/>
      </bottom>
      <diagonal/>
    </border>
    <border>
      <left style="thin">
        <color theme="5" tint="0.79998168889431442"/>
      </left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2" tint="-0.14999847407452621"/>
      </left>
      <right/>
      <top style="thin">
        <color theme="2" tint="-0.149998474074526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2" tint="-0.149998474074526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2" tint="-0.14999847407452621"/>
      </top>
      <bottom style="thin">
        <color theme="0" tint="-0.14996795556505021"/>
      </bottom>
      <diagonal/>
    </border>
    <border>
      <left/>
      <right style="thin">
        <color theme="2" tint="-0.14999847407452621"/>
      </right>
      <top style="thin">
        <color theme="2" tint="-0.14999847407452621"/>
      </top>
      <bottom style="thin">
        <color theme="0" tint="-0.14996795556505021"/>
      </bottom>
      <diagonal/>
    </border>
    <border>
      <left style="thin">
        <color theme="2" tint="-0.149998474074526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2" tint="-0.149998474074526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 tint="-0.14999847407452621"/>
      </left>
      <right/>
      <top style="thin">
        <color theme="0" tint="-0.14996795556505021"/>
      </top>
      <bottom/>
      <diagonal/>
    </border>
    <border>
      <left/>
      <right style="thin">
        <color theme="2" tint="-0.14999847407452621"/>
      </right>
      <top style="thin">
        <color theme="0" tint="-0.14996795556505021"/>
      </top>
      <bottom/>
      <diagonal/>
    </border>
    <border>
      <left style="thin">
        <color theme="2" tint="-0.14999847407452621"/>
      </left>
      <right/>
      <top style="thin">
        <color theme="0" tint="-0.14996795556505021"/>
      </top>
      <bottom style="thin">
        <color theme="2" tint="-0.149998474074526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0.149998474074526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2" tint="-0.14999847407452621"/>
      </bottom>
      <diagonal/>
    </border>
    <border>
      <left/>
      <right style="thin">
        <color theme="2" tint="-0.14999847407452621"/>
      </right>
      <top style="thin">
        <color theme="0" tint="-0.14996795556505021"/>
      </top>
      <bottom style="thin">
        <color theme="2" tint="-0.14999847407452621"/>
      </bottom>
      <diagonal/>
    </border>
    <border>
      <left style="thin">
        <color theme="2" tint="-0.14999847407452621"/>
      </left>
      <right/>
      <top style="thin">
        <color theme="2" tint="-0.14999847407452621"/>
      </top>
      <bottom/>
      <diagonal/>
    </border>
    <border>
      <left/>
      <right/>
      <top style="thin">
        <color theme="2" tint="-0.14999847407452621"/>
      </top>
      <bottom/>
      <diagonal/>
    </border>
    <border>
      <left/>
      <right style="thin">
        <color theme="2" tint="-0.14999847407452621"/>
      </right>
      <top style="thin">
        <color theme="2" tint="-0.14999847407452621"/>
      </top>
      <bottom/>
      <diagonal/>
    </border>
    <border>
      <left style="thin">
        <color theme="2" tint="-0.14999847407452621"/>
      </left>
      <right/>
      <top/>
      <bottom/>
      <diagonal/>
    </border>
    <border>
      <left/>
      <right style="thin">
        <color theme="2" tint="-0.14999847407452621"/>
      </right>
      <top/>
      <bottom/>
      <diagonal/>
    </border>
    <border>
      <left style="thin">
        <color theme="2" tint="-0.14999847407452621"/>
      </left>
      <right/>
      <top/>
      <bottom style="thin">
        <color theme="2" tint="-0.14999847407452621"/>
      </bottom>
      <diagonal/>
    </border>
    <border>
      <left/>
      <right/>
      <top/>
      <bottom style="thin">
        <color theme="2" tint="-0.14999847407452621"/>
      </bottom>
      <diagonal/>
    </border>
    <border>
      <left/>
      <right style="thin">
        <color theme="2" tint="-0.14999847407452621"/>
      </right>
      <top/>
      <bottom style="thin">
        <color theme="2" tint="-0.14999847407452621"/>
      </bottom>
      <diagonal/>
    </border>
    <border>
      <left style="thin">
        <color theme="0" tint="-0.14996795556505021"/>
      </left>
      <right style="thin">
        <color theme="2" tint="-0.149998474074526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2" tint="-0.14999847407452621"/>
      </right>
      <top/>
      <bottom style="thin">
        <color theme="0" tint="-0.14996795556505021"/>
      </bottom>
      <diagonal/>
    </border>
    <border>
      <left style="medium">
        <color theme="9"/>
      </left>
      <right/>
      <top/>
      <bottom style="thin">
        <color theme="0" tint="-0.14996795556505021"/>
      </bottom>
      <diagonal/>
    </border>
    <border>
      <left/>
      <right/>
      <top style="medium">
        <color theme="0" tint="-0.14999847407452621"/>
      </top>
      <bottom/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medium">
        <color theme="9"/>
      </top>
      <bottom style="thin">
        <color theme="0" tint="-0.149967955565050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88">
    <xf numFmtId="0" fontId="0" fillId="0" borderId="0" xfId="0"/>
    <xf numFmtId="0" fontId="2" fillId="0" borderId="0" xfId="0" applyFont="1"/>
    <xf numFmtId="0" fontId="10" fillId="0" borderId="0" xfId="0" applyFont="1"/>
    <xf numFmtId="0" fontId="4" fillId="0" borderId="0" xfId="0" applyFont="1"/>
    <xf numFmtId="0" fontId="10" fillId="0" borderId="0" xfId="0" applyFont="1" applyAlignment="1">
      <alignment vertical="top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6" fillId="0" borderId="0" xfId="0" applyFont="1"/>
    <xf numFmtId="0" fontId="14" fillId="0" borderId="0" xfId="0" applyFont="1" applyAlignment="1">
      <alignment vertical="top"/>
    </xf>
    <xf numFmtId="0" fontId="9" fillId="0" borderId="0" xfId="0" applyFont="1" applyAlignment="1">
      <alignment horizontal="center" vertical="top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15" fontId="16" fillId="10" borderId="9" xfId="0" applyNumberFormat="1" applyFont="1" applyFill="1" applyBorder="1" applyAlignment="1">
      <alignment vertical="center"/>
    </xf>
    <xf numFmtId="166" fontId="8" fillId="0" borderId="10" xfId="0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center"/>
    </xf>
    <xf numFmtId="0" fontId="0" fillId="0" borderId="0" xfId="0" applyAlignment="1">
      <alignment vertical="center" wrapText="1"/>
    </xf>
    <xf numFmtId="167" fontId="8" fillId="0" borderId="10" xfId="0" applyNumberFormat="1" applyFont="1" applyBorder="1" applyAlignment="1">
      <alignment horizontal="center"/>
    </xf>
    <xf numFmtId="166" fontId="9" fillId="0" borderId="10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0" fontId="23" fillId="0" borderId="0" xfId="0" applyFont="1"/>
    <xf numFmtId="0" fontId="24" fillId="0" borderId="0" xfId="0" applyFont="1" applyAlignment="1">
      <alignment vertical="center"/>
    </xf>
    <xf numFmtId="1" fontId="13" fillId="0" borderId="26" xfId="0" applyNumberFormat="1" applyFont="1" applyBorder="1" applyAlignment="1">
      <alignment horizontal="center"/>
    </xf>
    <xf numFmtId="0" fontId="26" fillId="0" borderId="35" xfId="0" applyFont="1" applyBorder="1"/>
    <xf numFmtId="0" fontId="0" fillId="0" borderId="35" xfId="0" applyBorder="1"/>
    <xf numFmtId="0" fontId="26" fillId="0" borderId="35" xfId="0" applyFont="1" applyBorder="1" applyAlignment="1">
      <alignment horizontal="right"/>
    </xf>
    <xf numFmtId="0" fontId="27" fillId="2" borderId="23" xfId="0" applyFont="1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center" vertical="center" wrapText="1"/>
    </xf>
    <xf numFmtId="0" fontId="27" fillId="8" borderId="25" xfId="0" applyFont="1" applyFill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>
      <alignment horizontal="center"/>
    </xf>
    <xf numFmtId="0" fontId="28" fillId="4" borderId="42" xfId="0" applyFont="1" applyFill="1" applyBorder="1" applyAlignment="1">
      <alignment horizontal="left" vertical="center"/>
    </xf>
    <xf numFmtId="0" fontId="28" fillId="4" borderId="43" xfId="0" applyFont="1" applyFill="1" applyBorder="1" applyAlignment="1">
      <alignment horizontal="left" vertical="center"/>
    </xf>
    <xf numFmtId="0" fontId="28" fillId="4" borderId="44" xfId="0" applyFont="1" applyFill="1" applyBorder="1" applyAlignment="1">
      <alignment horizontal="left" vertical="center"/>
    </xf>
    <xf numFmtId="0" fontId="28" fillId="4" borderId="32" xfId="0" applyFont="1" applyFill="1" applyBorder="1" applyAlignment="1">
      <alignment horizontal="left" vertical="center"/>
    </xf>
    <xf numFmtId="0" fontId="28" fillId="4" borderId="33" xfId="0" applyFont="1" applyFill="1" applyBorder="1" applyAlignment="1">
      <alignment horizontal="center" vertical="center"/>
    </xf>
    <xf numFmtId="0" fontId="9" fillId="0" borderId="38" xfId="0" applyFont="1" applyBorder="1" applyAlignment="1">
      <alignment vertical="center" wrapText="1"/>
    </xf>
    <xf numFmtId="0" fontId="8" fillId="0" borderId="39" xfId="0" applyFont="1" applyBorder="1" applyAlignment="1">
      <alignment vertical="top" wrapText="1"/>
    </xf>
    <xf numFmtId="0" fontId="8" fillId="0" borderId="45" xfId="0" applyFont="1" applyBorder="1" applyAlignment="1">
      <alignment vertical="top" wrapText="1"/>
    </xf>
    <xf numFmtId="0" fontId="8" fillId="0" borderId="0" xfId="0" applyFont="1"/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22" fillId="9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0" fillId="7" borderId="1" xfId="0" applyFont="1" applyFill="1" applyBorder="1"/>
    <xf numFmtId="0" fontId="21" fillId="7" borderId="3" xfId="0" applyFont="1" applyFill="1" applyBorder="1" applyAlignment="1">
      <alignment horizontal="right"/>
    </xf>
    <xf numFmtId="0" fontId="8" fillId="0" borderId="1" xfId="0" applyFont="1" applyBorder="1"/>
    <xf numFmtId="0" fontId="21" fillId="0" borderId="3" xfId="0" applyFont="1" applyBorder="1" applyAlignment="1">
      <alignment horizontal="right"/>
    </xf>
    <xf numFmtId="0" fontId="7" fillId="4" borderId="0" xfId="0" applyFont="1" applyFill="1" applyAlignment="1">
      <alignment horizontal="left" vertical="center"/>
    </xf>
    <xf numFmtId="0" fontId="9" fillId="0" borderId="42" xfId="0" applyFont="1" applyBorder="1"/>
    <xf numFmtId="0" fontId="9" fillId="0" borderId="42" xfId="0" applyFont="1" applyBorder="1" applyAlignment="1">
      <alignment horizontal="center"/>
    </xf>
    <xf numFmtId="0" fontId="8" fillId="0" borderId="43" xfId="0" applyFont="1" applyBorder="1"/>
    <xf numFmtId="0" fontId="8" fillId="0" borderId="44" xfId="0" applyFont="1" applyBorder="1"/>
    <xf numFmtId="0" fontId="9" fillId="0" borderId="40" xfId="0" applyFont="1" applyBorder="1"/>
    <xf numFmtId="0" fontId="9" fillId="0" borderId="40" xfId="0" applyFont="1" applyBorder="1" applyAlignment="1">
      <alignment horizontal="center"/>
    </xf>
    <xf numFmtId="0" fontId="8" fillId="0" borderId="41" xfId="0" applyFont="1" applyBorder="1"/>
    <xf numFmtId="0" fontId="9" fillId="0" borderId="38" xfId="0" applyFont="1" applyBorder="1"/>
    <xf numFmtId="0" fontId="9" fillId="0" borderId="38" xfId="0" applyFont="1" applyBorder="1" applyAlignment="1">
      <alignment horizontal="center"/>
    </xf>
    <xf numFmtId="0" fontId="8" fillId="0" borderId="31" xfId="0" applyFont="1" applyBorder="1"/>
    <xf numFmtId="0" fontId="8" fillId="0" borderId="39" xfId="0" applyFont="1" applyBorder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2" borderId="12" xfId="0" applyFont="1" applyFill="1" applyBorder="1" applyAlignment="1">
      <alignment horizontal="left"/>
    </xf>
    <xf numFmtId="0" fontId="9" fillId="2" borderId="13" xfId="0" applyFont="1" applyFill="1" applyBorder="1" applyAlignment="1">
      <alignment horizontal="left"/>
    </xf>
    <xf numFmtId="0" fontId="9" fillId="12" borderId="12" xfId="0" applyFont="1" applyFill="1" applyBorder="1" applyAlignment="1">
      <alignment horizontal="left"/>
    </xf>
    <xf numFmtId="0" fontId="2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wrapText="1"/>
    </xf>
    <xf numFmtId="0" fontId="8" fillId="0" borderId="10" xfId="0" applyFont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9" fillId="0" borderId="10" xfId="0" applyFont="1" applyBorder="1" applyAlignment="1">
      <alignment horizontal="center"/>
    </xf>
    <xf numFmtId="167" fontId="9" fillId="0" borderId="10" xfId="0" applyNumberFormat="1" applyFont="1" applyBorder="1" applyAlignment="1">
      <alignment horizontal="center"/>
    </xf>
    <xf numFmtId="168" fontId="9" fillId="0" borderId="0" xfId="1" applyNumberFormat="1" applyFont="1" applyBorder="1" applyAlignment="1" applyProtection="1">
      <alignment horizontal="center"/>
    </xf>
    <xf numFmtId="167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0" fontId="8" fillId="0" borderId="38" xfId="0" applyFont="1" applyBorder="1"/>
    <xf numFmtId="166" fontId="9" fillId="0" borderId="29" xfId="0" applyNumberFormat="1" applyFont="1" applyBorder="1" applyAlignment="1">
      <alignment horizontal="center"/>
    </xf>
    <xf numFmtId="166" fontId="9" fillId="14" borderId="30" xfId="0" applyNumberFormat="1" applyFont="1" applyFill="1" applyBorder="1" applyAlignment="1">
      <alignment horizontal="center"/>
    </xf>
    <xf numFmtId="166" fontId="9" fillId="0" borderId="28" xfId="0" applyNumberFormat="1" applyFont="1" applyBorder="1" applyAlignment="1">
      <alignment horizontal="center"/>
    </xf>
    <xf numFmtId="0" fontId="20" fillId="3" borderId="10" xfId="0" applyFont="1" applyFill="1" applyBorder="1" applyAlignment="1" applyProtection="1">
      <alignment horizontal="center"/>
      <protection locked="0"/>
    </xf>
    <xf numFmtId="0" fontId="23" fillId="0" borderId="0" xfId="0" applyFont="1" applyAlignment="1">
      <alignment vertical="center"/>
    </xf>
    <xf numFmtId="15" fontId="17" fillId="13" borderId="0" xfId="0" applyNumberFormat="1" applyFont="1" applyFill="1" applyAlignment="1">
      <alignment vertical="center"/>
    </xf>
    <xf numFmtId="0" fontId="2" fillId="13" borderId="0" xfId="0" applyFont="1" applyFill="1"/>
    <xf numFmtId="15" fontId="9" fillId="13" borderId="0" xfId="0" applyNumberFormat="1" applyFont="1" applyFill="1" applyAlignment="1">
      <alignment vertical="center"/>
    </xf>
    <xf numFmtId="166" fontId="8" fillId="0" borderId="4" xfId="0" applyNumberFormat="1" applyFont="1" applyBorder="1" applyAlignment="1">
      <alignment horizontal="center"/>
    </xf>
    <xf numFmtId="166" fontId="8" fillId="0" borderId="7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/>
    </xf>
    <xf numFmtId="0" fontId="7" fillId="12" borderId="10" xfId="0" applyFont="1" applyFill="1" applyBorder="1" applyAlignment="1">
      <alignment horizontal="center" wrapText="1"/>
    </xf>
    <xf numFmtId="167" fontId="8" fillId="0" borderId="4" xfId="0" applyNumberFormat="1" applyFont="1" applyBorder="1" applyAlignment="1">
      <alignment horizontal="center"/>
    </xf>
    <xf numFmtId="167" fontId="8" fillId="0" borderId="7" xfId="0" applyNumberFormat="1" applyFont="1" applyBorder="1" applyAlignment="1">
      <alignment horizontal="center"/>
    </xf>
    <xf numFmtId="170" fontId="8" fillId="0" borderId="5" xfId="2" applyNumberFormat="1" applyFont="1" applyBorder="1" applyAlignment="1">
      <alignment horizontal="center"/>
    </xf>
    <xf numFmtId="170" fontId="8" fillId="0" borderId="0" xfId="2" applyNumberFormat="1" applyFont="1" applyBorder="1" applyAlignment="1">
      <alignment horizontal="center"/>
    </xf>
    <xf numFmtId="170" fontId="9" fillId="0" borderId="2" xfId="2" applyNumberFormat="1" applyFont="1" applyBorder="1" applyAlignment="1">
      <alignment horizontal="center"/>
    </xf>
    <xf numFmtId="167" fontId="8" fillId="0" borderId="1" xfId="0" applyNumberFormat="1" applyFont="1" applyBorder="1" applyAlignment="1">
      <alignment horizontal="center"/>
    </xf>
    <xf numFmtId="170" fontId="8" fillId="0" borderId="2" xfId="2" applyNumberFormat="1" applyFont="1" applyBorder="1" applyAlignment="1">
      <alignment horizontal="center"/>
    </xf>
    <xf numFmtId="0" fontId="21" fillId="0" borderId="0" xfId="0" applyFont="1" applyAlignment="1">
      <alignment vertical="top"/>
    </xf>
    <xf numFmtId="0" fontId="28" fillId="0" borderId="0" xfId="0" applyFont="1" applyAlignment="1">
      <alignment vertical="top"/>
    </xf>
    <xf numFmtId="0" fontId="7" fillId="5" borderId="1" xfId="0" applyFont="1" applyFill="1" applyBorder="1" applyAlignment="1">
      <alignment horizontal="left" vertical="center" wrapText="1"/>
    </xf>
    <xf numFmtId="1" fontId="7" fillId="5" borderId="2" xfId="0" applyNumberFormat="1" applyFont="1" applyFill="1" applyBorder="1" applyAlignment="1">
      <alignment vertical="center" wrapText="1"/>
    </xf>
    <xf numFmtId="0" fontId="7" fillId="5" borderId="3" xfId="0" applyFont="1" applyFill="1" applyBorder="1" applyAlignment="1">
      <alignment horizontal="center" vertical="center" wrapText="1"/>
    </xf>
    <xf numFmtId="15" fontId="31" fillId="10" borderId="9" xfId="0" applyNumberFormat="1" applyFont="1" applyFill="1" applyBorder="1" applyAlignment="1">
      <alignment vertical="center"/>
    </xf>
    <xf numFmtId="166" fontId="20" fillId="3" borderId="10" xfId="0" applyNumberFormat="1" applyFont="1" applyFill="1" applyBorder="1" applyAlignment="1" applyProtection="1">
      <alignment horizontal="center"/>
      <protection locked="0"/>
    </xf>
    <xf numFmtId="0" fontId="8" fillId="0" borderId="7" xfId="0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167" fontId="9" fillId="17" borderId="10" xfId="0" applyNumberFormat="1" applyFont="1" applyFill="1" applyBorder="1" applyAlignment="1">
      <alignment horizontal="center"/>
    </xf>
    <xf numFmtId="166" fontId="8" fillId="0" borderId="52" xfId="0" applyNumberFormat="1" applyFont="1" applyBorder="1" applyAlignment="1">
      <alignment horizontal="center"/>
    </xf>
    <xf numFmtId="167" fontId="8" fillId="18" borderId="10" xfId="0" applyNumberFormat="1" applyFont="1" applyFill="1" applyBorder="1" applyAlignment="1">
      <alignment horizontal="center"/>
    </xf>
    <xf numFmtId="0" fontId="28" fillId="0" borderId="0" xfId="0" applyFont="1"/>
    <xf numFmtId="0" fontId="8" fillId="0" borderId="0" xfId="0" applyFont="1" applyAlignment="1">
      <alignment vertical="center"/>
    </xf>
    <xf numFmtId="17" fontId="7" fillId="16" borderId="52" xfId="0" applyNumberFormat="1" applyFont="1" applyFill="1" applyBorder="1" applyAlignment="1">
      <alignment horizontal="center"/>
    </xf>
    <xf numFmtId="0" fontId="7" fillId="16" borderId="53" xfId="0" applyFont="1" applyFill="1" applyBorder="1" applyAlignment="1">
      <alignment horizontal="center"/>
    </xf>
    <xf numFmtId="0" fontId="7" fillId="16" borderId="54" xfId="0" applyFont="1" applyFill="1" applyBorder="1" applyAlignment="1">
      <alignment horizontal="center"/>
    </xf>
    <xf numFmtId="17" fontId="7" fillId="8" borderId="52" xfId="0" applyNumberFormat="1" applyFont="1" applyFill="1" applyBorder="1" applyAlignment="1">
      <alignment horizontal="center"/>
    </xf>
    <xf numFmtId="0" fontId="7" fillId="8" borderId="53" xfId="0" applyFont="1" applyFill="1" applyBorder="1" applyAlignment="1">
      <alignment horizontal="center"/>
    </xf>
    <xf numFmtId="0" fontId="7" fillId="8" borderId="54" xfId="0" applyFont="1" applyFill="1" applyBorder="1" applyAlignment="1">
      <alignment horizontal="center"/>
    </xf>
    <xf numFmtId="168" fontId="8" fillId="0" borderId="6" xfId="1" applyNumberFormat="1" applyFont="1" applyBorder="1" applyAlignment="1">
      <alignment horizontal="center"/>
    </xf>
    <xf numFmtId="168" fontId="8" fillId="0" borderId="8" xfId="1" applyNumberFormat="1" applyFont="1" applyBorder="1" applyAlignment="1">
      <alignment horizontal="center"/>
    </xf>
    <xf numFmtId="168" fontId="8" fillId="0" borderId="3" xfId="1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7" fontId="8" fillId="0" borderId="6" xfId="1" applyNumberFormat="1" applyFont="1" applyBorder="1" applyAlignment="1">
      <alignment horizontal="center"/>
    </xf>
    <xf numFmtId="167" fontId="8" fillId="0" borderId="8" xfId="1" applyNumberFormat="1" applyFont="1" applyBorder="1" applyAlignment="1">
      <alignment horizontal="center"/>
    </xf>
    <xf numFmtId="167" fontId="8" fillId="0" borderId="3" xfId="1" applyNumberFormat="1" applyFont="1" applyBorder="1" applyAlignment="1">
      <alignment horizontal="center"/>
    </xf>
    <xf numFmtId="0" fontId="9" fillId="0" borderId="0" xfId="0" applyFont="1" applyAlignment="1">
      <alignment vertical="top" wrapText="1"/>
    </xf>
    <xf numFmtId="0" fontId="8" fillId="13" borderId="0" xfId="0" applyFont="1" applyFill="1"/>
    <xf numFmtId="15" fontId="17" fillId="13" borderId="0" xfId="0" applyNumberFormat="1" applyFont="1" applyFill="1" applyAlignment="1">
      <alignment horizontal="center" vertical="center"/>
    </xf>
    <xf numFmtId="0" fontId="31" fillId="10" borderId="9" xfId="0" applyFont="1" applyFill="1" applyBorder="1" applyAlignment="1">
      <alignment vertical="center"/>
    </xf>
    <xf numFmtId="0" fontId="31" fillId="10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 wrapText="1"/>
    </xf>
    <xf numFmtId="1" fontId="8" fillId="0" borderId="49" xfId="1" applyNumberFormat="1" applyFont="1" applyBorder="1" applyAlignment="1" applyProtection="1">
      <alignment horizontal="center" vertical="center"/>
    </xf>
    <xf numFmtId="0" fontId="8" fillId="0" borderId="10" xfId="0" applyFont="1" applyBorder="1"/>
    <xf numFmtId="0" fontId="20" fillId="3" borderId="10" xfId="0" applyFont="1" applyFill="1" applyBorder="1" applyProtection="1">
      <protection locked="0"/>
    </xf>
    <xf numFmtId="0" fontId="8" fillId="0" borderId="50" xfId="0" applyFont="1" applyBorder="1"/>
    <xf numFmtId="0" fontId="20" fillId="3" borderId="13" xfId="0" applyFont="1" applyFill="1" applyBorder="1" applyProtection="1">
      <protection locked="0"/>
    </xf>
    <xf numFmtId="0" fontId="28" fillId="2" borderId="10" xfId="0" applyFont="1" applyFill="1" applyBorder="1" applyAlignment="1">
      <alignment horizontal="center" vertical="top"/>
    </xf>
    <xf numFmtId="0" fontId="32" fillId="0" borderId="0" xfId="0" applyFont="1"/>
    <xf numFmtId="1" fontId="20" fillId="3" borderId="10" xfId="0" applyNumberFormat="1" applyFont="1" applyFill="1" applyBorder="1" applyAlignment="1" applyProtection="1">
      <alignment horizontal="center"/>
      <protection locked="0"/>
    </xf>
    <xf numFmtId="0" fontId="28" fillId="0" borderId="0" xfId="0" applyFont="1" applyAlignment="1">
      <alignment horizontal="left" vertical="center"/>
    </xf>
    <xf numFmtId="0" fontId="33" fillId="0" borderId="0" xfId="0" applyFont="1"/>
    <xf numFmtId="0" fontId="24" fillId="0" borderId="0" xfId="0" applyFont="1"/>
    <xf numFmtId="9" fontId="20" fillId="3" borderId="10" xfId="2" applyFont="1" applyFill="1" applyBorder="1" applyAlignment="1" applyProtection="1">
      <alignment horizontal="center"/>
      <protection locked="0"/>
    </xf>
    <xf numFmtId="1" fontId="8" fillId="13" borderId="10" xfId="0" applyNumberFormat="1" applyFont="1" applyFill="1" applyBorder="1" applyAlignment="1" applyProtection="1">
      <alignment horizontal="center"/>
      <protection locked="0"/>
    </xf>
    <xf numFmtId="15" fontId="17" fillId="10" borderId="9" xfId="0" applyNumberFormat="1" applyFont="1" applyFill="1" applyBorder="1" applyAlignment="1">
      <alignment vertical="center"/>
    </xf>
    <xf numFmtId="15" fontId="34" fillId="10" borderId="9" xfId="0" applyNumberFormat="1" applyFont="1" applyFill="1" applyBorder="1" applyAlignment="1">
      <alignment vertical="center"/>
    </xf>
    <xf numFmtId="15" fontId="35" fillId="10" borderId="9" xfId="0" applyNumberFormat="1" applyFont="1" applyFill="1" applyBorder="1" applyAlignment="1">
      <alignment vertical="center"/>
    </xf>
    <xf numFmtId="0" fontId="36" fillId="0" borderId="0" xfId="0" applyFont="1"/>
    <xf numFmtId="15" fontId="39" fillId="10" borderId="9" xfId="0" applyNumberFormat="1" applyFont="1" applyFill="1" applyBorder="1" applyAlignment="1">
      <alignment horizontal="left" vertical="center"/>
    </xf>
    <xf numFmtId="17" fontId="17" fillId="10" borderId="9" xfId="0" applyNumberFormat="1" applyFont="1" applyFill="1" applyBorder="1" applyAlignment="1">
      <alignment vertical="center"/>
    </xf>
    <xf numFmtId="17" fontId="17" fillId="10" borderId="9" xfId="0" applyNumberFormat="1" applyFont="1" applyFill="1" applyBorder="1" applyAlignment="1">
      <alignment horizontal="center" vertical="center"/>
    </xf>
    <xf numFmtId="0" fontId="37" fillId="10" borderId="9" xfId="0" applyFont="1" applyFill="1" applyBorder="1" applyAlignment="1">
      <alignment vertical="center"/>
    </xf>
    <xf numFmtId="15" fontId="38" fillId="10" borderId="9" xfId="0" applyNumberFormat="1" applyFont="1" applyFill="1" applyBorder="1" applyAlignment="1">
      <alignment vertical="center"/>
    </xf>
    <xf numFmtId="166" fontId="8" fillId="0" borderId="10" xfId="0" applyNumberFormat="1" applyFont="1" applyBorder="1" applyAlignment="1">
      <alignment horizontal="left"/>
    </xf>
    <xf numFmtId="169" fontId="20" fillId="3" borderId="1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Alignment="1">
      <alignment vertical="top"/>
    </xf>
    <xf numFmtId="0" fontId="40" fillId="0" borderId="0" xfId="0" applyFont="1" applyAlignment="1">
      <alignment vertical="top"/>
    </xf>
    <xf numFmtId="0" fontId="15" fillId="0" borderId="0" xfId="0" applyFont="1" applyAlignment="1">
      <alignment horizontal="left"/>
    </xf>
    <xf numFmtId="17" fontId="7" fillId="4" borderId="0" xfId="0" applyNumberFormat="1" applyFont="1" applyFill="1" applyAlignment="1">
      <alignment horizontal="left" vertical="center"/>
    </xf>
    <xf numFmtId="0" fontId="28" fillId="4" borderId="0" xfId="0" applyFont="1" applyFill="1" applyAlignment="1">
      <alignment vertical="center"/>
    </xf>
    <xf numFmtId="0" fontId="32" fillId="0" borderId="0" xfId="0" applyFont="1" applyAlignment="1">
      <alignment horizontal="center"/>
    </xf>
    <xf numFmtId="166" fontId="21" fillId="0" borderId="0" xfId="0" applyNumberFormat="1" applyFont="1" applyAlignment="1">
      <alignment horizontal="center"/>
    </xf>
    <xf numFmtId="166" fontId="32" fillId="0" borderId="0" xfId="0" applyNumberFormat="1" applyFont="1" applyAlignment="1">
      <alignment horizontal="center"/>
    </xf>
    <xf numFmtId="15" fontId="34" fillId="10" borderId="0" xfId="0" applyNumberFormat="1" applyFont="1" applyFill="1" applyAlignment="1">
      <alignment vertical="center"/>
    </xf>
    <xf numFmtId="15" fontId="34" fillId="10" borderId="0" xfId="0" applyNumberFormat="1" applyFont="1" applyFill="1" applyAlignment="1">
      <alignment horizontal="right" vertical="center"/>
    </xf>
    <xf numFmtId="0" fontId="2" fillId="0" borderId="51" xfId="0" applyFont="1" applyBorder="1"/>
    <xf numFmtId="166" fontId="2" fillId="0" borderId="51" xfId="0" applyNumberFormat="1" applyFont="1" applyBorder="1"/>
    <xf numFmtId="171" fontId="2" fillId="0" borderId="51" xfId="3" applyNumberFormat="1" applyFont="1" applyBorder="1"/>
    <xf numFmtId="17" fontId="9" fillId="0" borderId="51" xfId="0" applyNumberFormat="1" applyFont="1" applyBorder="1" applyAlignment="1">
      <alignment horizontal="center" wrapText="1"/>
    </xf>
    <xf numFmtId="0" fontId="2" fillId="0" borderId="0" xfId="0" applyFont="1" applyAlignment="1">
      <alignment horizontal="right"/>
    </xf>
    <xf numFmtId="0" fontId="8" fillId="0" borderId="66" xfId="0" applyFont="1" applyBorder="1"/>
    <xf numFmtId="170" fontId="8" fillId="0" borderId="53" xfId="2" applyNumberFormat="1" applyFont="1" applyBorder="1" applyAlignment="1">
      <alignment horizontal="center"/>
    </xf>
    <xf numFmtId="168" fontId="8" fillId="0" borderId="54" xfId="1" applyNumberFormat="1" applyFont="1" applyBorder="1" applyAlignment="1">
      <alignment horizontal="center"/>
    </xf>
    <xf numFmtId="0" fontId="13" fillId="0" borderId="0" xfId="0" applyFont="1"/>
    <xf numFmtId="0" fontId="8" fillId="0" borderId="52" xfId="0" applyFont="1" applyBorder="1" applyAlignment="1">
      <alignment horizontal="center"/>
    </xf>
    <xf numFmtId="172" fontId="8" fillId="0" borderId="7" xfId="0" applyNumberFormat="1" applyFont="1" applyBorder="1" applyAlignment="1">
      <alignment horizontal="center"/>
    </xf>
    <xf numFmtId="172" fontId="9" fillId="0" borderId="1" xfId="0" applyNumberFormat="1" applyFont="1" applyBorder="1" applyAlignment="1">
      <alignment horizontal="center"/>
    </xf>
    <xf numFmtId="0" fontId="8" fillId="0" borderId="4" xfId="1" applyNumberFormat="1" applyFont="1" applyBorder="1" applyAlignment="1">
      <alignment horizontal="center"/>
    </xf>
    <xf numFmtId="0" fontId="8" fillId="0" borderId="7" xfId="1" applyNumberFormat="1" applyFont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7" fontId="7" fillId="2" borderId="53" xfId="0" applyNumberFormat="1" applyFont="1" applyFill="1" applyBorder="1" applyAlignment="1">
      <alignment horizontal="center" wrapText="1"/>
    </xf>
    <xf numFmtId="166" fontId="8" fillId="0" borderId="5" xfId="0" applyNumberFormat="1" applyFont="1" applyBorder="1" applyAlignment="1">
      <alignment horizontal="center"/>
    </xf>
    <xf numFmtId="166" fontId="8" fillId="0" borderId="0" xfId="0" applyNumberFormat="1" applyFont="1" applyAlignment="1">
      <alignment horizontal="center"/>
    </xf>
    <xf numFmtId="166" fontId="9" fillId="0" borderId="2" xfId="0" applyNumberFormat="1" applyFont="1" applyBorder="1" applyAlignment="1">
      <alignment horizontal="center"/>
    </xf>
    <xf numFmtId="166" fontId="8" fillId="0" borderId="53" xfId="0" applyNumberFormat="1" applyFont="1" applyBorder="1" applyAlignment="1">
      <alignment horizontal="center"/>
    </xf>
    <xf numFmtId="167" fontId="8" fillId="0" borderId="6" xfId="0" applyNumberFormat="1" applyFont="1" applyBorder="1" applyAlignment="1">
      <alignment horizontal="center"/>
    </xf>
    <xf numFmtId="167" fontId="8" fillId="0" borderId="8" xfId="0" applyNumberFormat="1" applyFont="1" applyBorder="1" applyAlignment="1">
      <alignment horizontal="center"/>
    </xf>
    <xf numFmtId="167" fontId="8" fillId="0" borderId="3" xfId="0" applyNumberFormat="1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68" fontId="8" fillId="0" borderId="11" xfId="0" applyNumberFormat="1" applyFont="1" applyBorder="1"/>
    <xf numFmtId="168" fontId="8" fillId="0" borderId="12" xfId="0" applyNumberFormat="1" applyFont="1" applyBorder="1"/>
    <xf numFmtId="17" fontId="34" fillId="10" borderId="9" xfId="0" applyNumberFormat="1" applyFont="1" applyFill="1" applyBorder="1" applyAlignment="1">
      <alignment vertical="center"/>
    </xf>
    <xf numFmtId="166" fontId="20" fillId="3" borderId="75" xfId="0" applyNumberFormat="1" applyFont="1" applyFill="1" applyBorder="1" applyAlignment="1" applyProtection="1">
      <alignment vertical="center"/>
      <protection locked="0"/>
    </xf>
    <xf numFmtId="166" fontId="20" fillId="3" borderId="76" xfId="0" applyNumberFormat="1" applyFont="1" applyFill="1" applyBorder="1" applyAlignment="1" applyProtection="1">
      <alignment vertical="center"/>
      <protection locked="0"/>
    </xf>
    <xf numFmtId="166" fontId="20" fillId="3" borderId="77" xfId="0" applyNumberFormat="1" applyFont="1" applyFill="1" applyBorder="1" applyAlignment="1" applyProtection="1">
      <alignment vertical="center"/>
      <protection locked="0"/>
    </xf>
    <xf numFmtId="1" fontId="20" fillId="11" borderId="10" xfId="0" applyNumberFormat="1" applyFont="1" applyFill="1" applyBorder="1" applyAlignment="1" applyProtection="1">
      <alignment horizontal="center"/>
      <protection locked="0"/>
    </xf>
    <xf numFmtId="166" fontId="20" fillId="11" borderId="10" xfId="0" applyNumberFormat="1" applyFont="1" applyFill="1" applyBorder="1" applyAlignment="1" applyProtection="1">
      <alignment horizontal="center"/>
      <protection locked="0"/>
    </xf>
    <xf numFmtId="166" fontId="8" fillId="19" borderId="10" xfId="0" applyNumberFormat="1" applyFont="1" applyFill="1" applyBorder="1" applyAlignment="1">
      <alignment horizontal="center"/>
    </xf>
    <xf numFmtId="166" fontId="20" fillId="3" borderId="10" xfId="0" applyNumberFormat="1" applyFont="1" applyFill="1" applyBorder="1" applyAlignment="1" applyProtection="1">
      <alignment horizontal="center" vertical="center" wrapText="1"/>
      <protection locked="0"/>
    </xf>
    <xf numFmtId="0" fontId="20" fillId="3" borderId="11" xfId="0" applyFont="1" applyFill="1" applyBorder="1" applyAlignment="1" applyProtection="1">
      <alignment horizontal="left"/>
      <protection locked="0"/>
    </xf>
    <xf numFmtId="0" fontId="20" fillId="3" borderId="12" xfId="0" applyFont="1" applyFill="1" applyBorder="1" applyAlignment="1" applyProtection="1">
      <alignment horizontal="left"/>
      <protection locked="0"/>
    </xf>
    <xf numFmtId="17" fontId="7" fillId="12" borderId="10" xfId="0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9" fontId="20" fillId="11" borderId="10" xfId="2" applyFont="1" applyFill="1" applyBorder="1" applyAlignment="1" applyProtection="1">
      <alignment horizontal="center"/>
      <protection locked="0"/>
    </xf>
    <xf numFmtId="0" fontId="28" fillId="2" borderId="10" xfId="0" applyFont="1" applyFill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0" fillId="3" borderId="10" xfId="0" applyFont="1" applyFill="1" applyBorder="1" applyAlignment="1" applyProtection="1">
      <alignment horizontal="center" wrapText="1"/>
      <protection locked="0"/>
    </xf>
    <xf numFmtId="1" fontId="20" fillId="3" borderId="10" xfId="0" applyNumberFormat="1" applyFont="1" applyFill="1" applyBorder="1" applyAlignment="1" applyProtection="1">
      <alignment horizontal="center" wrapText="1"/>
      <protection locked="0"/>
    </xf>
    <xf numFmtId="0" fontId="7" fillId="2" borderId="10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7" fillId="2" borderId="2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4" xfId="0" applyFont="1" applyFill="1" applyBorder="1"/>
    <xf numFmtId="0" fontId="7" fillId="2" borderId="15" xfId="0" applyFont="1" applyFill="1" applyBorder="1"/>
    <xf numFmtId="0" fontId="7" fillId="2" borderId="14" xfId="0" applyFont="1" applyFill="1" applyBorder="1" applyAlignment="1">
      <alignment vertical="center"/>
    </xf>
    <xf numFmtId="0" fontId="7" fillId="2" borderId="15" xfId="0" applyFont="1" applyFill="1" applyBorder="1" applyAlignment="1">
      <alignment vertical="center"/>
    </xf>
    <xf numFmtId="1" fontId="20" fillId="11" borderId="10" xfId="0" applyNumberFormat="1" applyFont="1" applyFill="1" applyBorder="1" applyAlignment="1" applyProtection="1">
      <alignment horizontal="center" wrapText="1"/>
      <protection locked="0"/>
    </xf>
    <xf numFmtId="166" fontId="20" fillId="11" borderId="10" xfId="0" applyNumberFormat="1" applyFont="1" applyFill="1" applyBorder="1" applyAlignment="1" applyProtection="1">
      <alignment horizontal="center" wrapText="1"/>
      <protection locked="0"/>
    </xf>
    <xf numFmtId="0" fontId="7" fillId="2" borderId="36" xfId="0" applyFont="1" applyFill="1" applyBorder="1" applyAlignment="1">
      <alignment horizontal="center" vertical="center" wrapText="1"/>
    </xf>
    <xf numFmtId="0" fontId="7" fillId="12" borderId="22" xfId="0" applyFont="1" applyFill="1" applyBorder="1" applyAlignment="1">
      <alignment horizontal="center" vertical="center" wrapText="1"/>
    </xf>
    <xf numFmtId="0" fontId="7" fillId="12" borderId="37" xfId="0" applyFont="1" applyFill="1" applyBorder="1" applyAlignment="1">
      <alignment horizontal="center" vertical="center" wrapText="1"/>
    </xf>
    <xf numFmtId="0" fontId="7" fillId="12" borderId="36" xfId="0" applyFont="1" applyFill="1" applyBorder="1" applyAlignment="1">
      <alignment horizontal="center" vertical="center" wrapText="1"/>
    </xf>
    <xf numFmtId="0" fontId="7" fillId="8" borderId="37" xfId="0" applyFont="1" applyFill="1" applyBorder="1" applyAlignment="1">
      <alignment horizontal="center" vertical="center" wrapText="1"/>
    </xf>
    <xf numFmtId="17" fontId="7" fillId="2" borderId="0" xfId="0" applyNumberFormat="1" applyFont="1" applyFill="1" applyAlignment="1">
      <alignment horizontal="center" vertical="center"/>
    </xf>
    <xf numFmtId="17" fontId="7" fillId="2" borderId="41" xfId="0" applyNumberFormat="1" applyFont="1" applyFill="1" applyBorder="1" applyAlignment="1">
      <alignment horizontal="center" vertical="center"/>
    </xf>
    <xf numFmtId="17" fontId="41" fillId="2" borderId="52" xfId="0" applyNumberFormat="1" applyFont="1" applyFill="1" applyBorder="1" applyAlignment="1" applyProtection="1">
      <alignment horizontal="center"/>
      <protection locked="0"/>
    </xf>
    <xf numFmtId="17" fontId="41" fillId="2" borderId="53" xfId="0" applyNumberFormat="1" applyFont="1" applyFill="1" applyBorder="1" applyAlignment="1" applyProtection="1">
      <alignment horizontal="center"/>
      <protection locked="0"/>
    </xf>
    <xf numFmtId="17" fontId="41" fillId="2" borderId="54" xfId="0" applyNumberFormat="1" applyFont="1" applyFill="1" applyBorder="1" applyAlignment="1" applyProtection="1">
      <alignment horizontal="center"/>
      <protection locked="0"/>
    </xf>
    <xf numFmtId="17" fontId="41" fillId="8" borderId="52" xfId="0" applyNumberFormat="1" applyFont="1" applyFill="1" applyBorder="1" applyAlignment="1" applyProtection="1">
      <alignment horizontal="center"/>
      <protection locked="0"/>
    </xf>
    <xf numFmtId="17" fontId="41" fillId="8" borderId="53" xfId="0" applyNumberFormat="1" applyFont="1" applyFill="1" applyBorder="1" applyAlignment="1" applyProtection="1">
      <alignment horizontal="center"/>
      <protection locked="0"/>
    </xf>
    <xf numFmtId="17" fontId="41" fillId="8" borderId="54" xfId="0" applyNumberFormat="1" applyFont="1" applyFill="1" applyBorder="1" applyAlignment="1" applyProtection="1">
      <alignment horizontal="center"/>
      <protection locked="0"/>
    </xf>
    <xf numFmtId="166" fontId="8" fillId="0" borderId="5" xfId="0" applyNumberFormat="1" applyFont="1" applyBorder="1" applyAlignment="1">
      <alignment horizontal="center" vertical="top" wrapText="1"/>
    </xf>
    <xf numFmtId="166" fontId="8" fillId="0" borderId="6" xfId="0" applyNumberFormat="1" applyFont="1" applyBorder="1" applyAlignment="1">
      <alignment horizontal="center" vertical="top" wrapText="1"/>
    </xf>
    <xf numFmtId="166" fontId="8" fillId="0" borderId="0" xfId="0" applyNumberFormat="1" applyFont="1" applyAlignment="1">
      <alignment horizontal="center" vertical="top" wrapText="1"/>
    </xf>
    <xf numFmtId="166" fontId="8" fillId="0" borderId="8" xfId="0" applyNumberFormat="1" applyFont="1" applyBorder="1" applyAlignment="1">
      <alignment horizontal="center" vertical="top" wrapText="1"/>
    </xf>
    <xf numFmtId="166" fontId="8" fillId="0" borderId="53" xfId="0" applyNumberFormat="1" applyFont="1" applyBorder="1" applyAlignment="1">
      <alignment horizontal="center" vertical="top" wrapText="1"/>
    </xf>
    <xf numFmtId="166" fontId="8" fillId="0" borderId="54" xfId="0" applyNumberFormat="1" applyFont="1" applyBorder="1" applyAlignment="1">
      <alignment horizontal="center" vertical="top" wrapText="1"/>
    </xf>
    <xf numFmtId="166" fontId="9" fillId="0" borderId="2" xfId="0" applyNumberFormat="1" applyFont="1" applyBorder="1" applyAlignment="1">
      <alignment horizontal="center" vertical="top" wrapText="1"/>
    </xf>
    <xf numFmtId="166" fontId="9" fillId="0" borderId="3" xfId="0" applyNumberFormat="1" applyFont="1" applyBorder="1" applyAlignment="1">
      <alignment horizontal="center" vertical="top" wrapText="1"/>
    </xf>
    <xf numFmtId="17" fontId="41" fillId="16" borderId="52" xfId="0" applyNumberFormat="1" applyFont="1" applyFill="1" applyBorder="1" applyAlignment="1" applyProtection="1">
      <alignment horizontal="center"/>
      <protection locked="0"/>
    </xf>
    <xf numFmtId="17" fontId="41" fillId="16" borderId="54" xfId="0" applyNumberFormat="1" applyFont="1" applyFill="1" applyBorder="1" applyAlignment="1" applyProtection="1">
      <alignment horizontal="center"/>
      <protection locked="0"/>
    </xf>
    <xf numFmtId="166" fontId="8" fillId="0" borderId="78" xfId="0" applyNumberFormat="1" applyFont="1" applyBorder="1" applyAlignment="1">
      <alignment horizontal="center" vertical="top" wrapText="1"/>
    </xf>
    <xf numFmtId="166" fontId="8" fillId="0" borderId="80" xfId="0" applyNumberFormat="1" applyFont="1" applyBorder="1" applyAlignment="1">
      <alignment horizontal="center" vertical="top" wrapText="1"/>
    </xf>
    <xf numFmtId="166" fontId="8" fillId="0" borderId="79" xfId="0" applyNumberFormat="1" applyFont="1" applyBorder="1" applyAlignment="1">
      <alignment horizontal="center" vertical="top" wrapText="1"/>
    </xf>
    <xf numFmtId="15" fontId="34" fillId="0" borderId="0" xfId="0" applyNumberFormat="1" applyFont="1" applyAlignment="1">
      <alignment vertical="center"/>
    </xf>
    <xf numFmtId="17" fontId="17" fillId="0" borderId="0" xfId="0" applyNumberFormat="1" applyFont="1" applyAlignment="1">
      <alignment vertical="center"/>
    </xf>
    <xf numFmtId="15" fontId="20" fillId="11" borderId="10" xfId="0" applyNumberFormat="1" applyFont="1" applyFill="1" applyBorder="1" applyAlignment="1" applyProtection="1">
      <alignment horizontal="center" vertical="center"/>
      <protection locked="0"/>
    </xf>
    <xf numFmtId="0" fontId="8" fillId="0" borderId="10" xfId="0" applyFont="1" applyBorder="1" applyAlignment="1">
      <alignment horizontal="center" vertical="center" wrapText="1"/>
    </xf>
    <xf numFmtId="166" fontId="8" fillId="0" borderId="10" xfId="0" applyNumberFormat="1" applyFont="1" applyBorder="1" applyAlignment="1">
      <alignment horizontal="center" vertical="center" wrapText="1"/>
    </xf>
    <xf numFmtId="17" fontId="3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7" fontId="34" fillId="10" borderId="9" xfId="0" applyNumberFormat="1" applyFont="1" applyFill="1" applyBorder="1" applyAlignment="1">
      <alignment horizontal="left" vertical="center"/>
    </xf>
    <xf numFmtId="166" fontId="20" fillId="11" borderId="10" xfId="0" applyNumberFormat="1" applyFont="1" applyFill="1" applyBorder="1" applyAlignment="1" applyProtection="1">
      <alignment horizontal="center" vertical="center" wrapText="1"/>
      <protection locked="0"/>
    </xf>
    <xf numFmtId="166" fontId="7" fillId="13" borderId="10" xfId="0" applyNumberFormat="1" applyFont="1" applyFill="1" applyBorder="1" applyAlignment="1" applyProtection="1">
      <alignment horizontal="left"/>
      <protection locked="0"/>
    </xf>
    <xf numFmtId="166" fontId="20" fillId="13" borderId="12" xfId="0" applyNumberFormat="1" applyFont="1" applyFill="1" applyBorder="1" applyAlignment="1" applyProtection="1">
      <alignment horizontal="center"/>
      <protection locked="0"/>
    </xf>
    <xf numFmtId="166" fontId="20" fillId="13" borderId="0" xfId="0" applyNumberFormat="1" applyFont="1" applyFill="1" applyAlignment="1" applyProtection="1">
      <alignment vertical="center"/>
      <protection locked="0"/>
    </xf>
    <xf numFmtId="0" fontId="28" fillId="13" borderId="0" xfId="0" applyFont="1" applyFill="1"/>
    <xf numFmtId="0" fontId="28" fillId="0" borderId="0" xfId="0" applyFont="1" applyAlignment="1">
      <alignment vertical="center"/>
    </xf>
    <xf numFmtId="1" fontId="20" fillId="11" borderId="10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166" fontId="8" fillId="13" borderId="10" xfId="0" applyNumberFormat="1" applyFont="1" applyFill="1" applyBorder="1" applyAlignment="1">
      <alignment horizontal="center" vertical="center" wrapText="1"/>
    </xf>
    <xf numFmtId="166" fontId="9" fillId="20" borderId="10" xfId="0" applyNumberFormat="1" applyFont="1" applyFill="1" applyBorder="1" applyAlignment="1" applyProtection="1">
      <alignment horizontal="left"/>
      <protection locked="0"/>
    </xf>
    <xf numFmtId="166" fontId="8" fillId="20" borderId="10" xfId="0" applyNumberFormat="1" applyFont="1" applyFill="1" applyBorder="1" applyAlignment="1" applyProtection="1">
      <alignment horizontal="left"/>
      <protection locked="0"/>
    </xf>
    <xf numFmtId="164" fontId="8" fillId="0" borderId="26" xfId="0" applyNumberFormat="1" applyFont="1" applyBorder="1" applyAlignment="1">
      <alignment horizontal="center"/>
    </xf>
    <xf numFmtId="164" fontId="8" fillId="0" borderId="10" xfId="0" applyNumberFormat="1" applyFont="1" applyBorder="1" applyAlignment="1">
      <alignment horizontal="center"/>
    </xf>
    <xf numFmtId="164" fontId="20" fillId="11" borderId="10" xfId="0" applyNumberFormat="1" applyFont="1" applyFill="1" applyBorder="1" applyAlignment="1" applyProtection="1">
      <alignment horizontal="center"/>
      <protection locked="0"/>
    </xf>
    <xf numFmtId="164" fontId="8" fillId="14" borderId="27" xfId="0" applyNumberFormat="1" applyFont="1" applyFill="1" applyBorder="1" applyAlignment="1">
      <alignment horizontal="center"/>
    </xf>
    <xf numFmtId="164" fontId="8" fillId="0" borderId="0" xfId="0" applyNumberFormat="1" applyFont="1"/>
    <xf numFmtId="164" fontId="8" fillId="0" borderId="27" xfId="0" applyNumberFormat="1" applyFont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164" fontId="21" fillId="0" borderId="0" xfId="0" applyNumberFormat="1" applyFont="1"/>
    <xf numFmtId="164" fontId="20" fillId="11" borderId="10" xfId="0" applyNumberFormat="1" applyFont="1" applyFill="1" applyBorder="1" applyAlignment="1" applyProtection="1">
      <alignment horizontal="center" vertical="center"/>
      <protection locked="0"/>
    </xf>
    <xf numFmtId="164" fontId="25" fillId="0" borderId="26" xfId="0" applyNumberFormat="1" applyFont="1" applyBorder="1" applyAlignment="1">
      <alignment horizontal="center"/>
    </xf>
    <xf numFmtId="164" fontId="13" fillId="0" borderId="10" xfId="0" applyNumberFormat="1" applyFont="1" applyBorder="1" applyAlignment="1">
      <alignment horizontal="center"/>
    </xf>
    <xf numFmtId="164" fontId="25" fillId="14" borderId="27" xfId="0" applyNumberFormat="1" applyFont="1" applyFill="1" applyBorder="1" applyAlignment="1">
      <alignment horizontal="center"/>
    </xf>
    <xf numFmtId="0" fontId="8" fillId="3" borderId="10" xfId="0" applyFont="1" applyFill="1" applyBorder="1" applyAlignment="1" applyProtection="1">
      <alignment horizontal="center" wrapText="1"/>
      <protection locked="0"/>
    </xf>
    <xf numFmtId="0" fontId="8" fillId="11" borderId="10" xfId="0" applyFont="1" applyFill="1" applyBorder="1" applyAlignment="1" applyProtection="1">
      <alignment horizontal="center" wrapText="1"/>
      <protection locked="0"/>
    </xf>
    <xf numFmtId="15" fontId="34" fillId="10" borderId="9" xfId="0" applyNumberFormat="1" applyFont="1" applyFill="1" applyBorder="1" applyAlignment="1">
      <alignment horizontal="center" vertical="center"/>
    </xf>
    <xf numFmtId="166" fontId="7" fillId="2" borderId="12" xfId="0" applyNumberFormat="1" applyFont="1" applyFill="1" applyBorder="1" applyAlignment="1" applyProtection="1">
      <alignment horizontal="center"/>
      <protection locked="0"/>
    </xf>
    <xf numFmtId="166" fontId="9" fillId="20" borderId="10" xfId="0" applyNumberFormat="1" applyFont="1" applyFill="1" applyBorder="1" applyAlignment="1" applyProtection="1">
      <alignment horizontal="center"/>
      <protection locked="0"/>
    </xf>
    <xf numFmtId="166" fontId="8" fillId="20" borderId="10" xfId="0" applyNumberFormat="1" applyFont="1" applyFill="1" applyBorder="1" applyAlignment="1" applyProtection="1">
      <alignment horizontal="center"/>
      <protection locked="0"/>
    </xf>
    <xf numFmtId="0" fontId="7" fillId="2" borderId="12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166" fontId="7" fillId="13" borderId="12" xfId="0" applyNumberFormat="1" applyFont="1" applyFill="1" applyBorder="1" applyAlignment="1" applyProtection="1">
      <alignment horizontal="center"/>
      <protection locked="0"/>
    </xf>
    <xf numFmtId="0" fontId="8" fillId="3" borderId="10" xfId="0" applyFont="1" applyFill="1" applyBorder="1" applyAlignment="1" applyProtection="1">
      <alignment horizontal="center"/>
      <protection locked="0"/>
    </xf>
    <xf numFmtId="166" fontId="9" fillId="21" borderId="10" xfId="0" applyNumberFormat="1" applyFont="1" applyFill="1" applyBorder="1" applyAlignment="1" applyProtection="1">
      <alignment horizontal="left"/>
      <protection locked="0"/>
    </xf>
    <xf numFmtId="166" fontId="9" fillId="21" borderId="10" xfId="0" applyNumberFormat="1" applyFont="1" applyFill="1" applyBorder="1" applyAlignment="1" applyProtection="1">
      <alignment horizontal="center"/>
      <protection locked="0"/>
    </xf>
    <xf numFmtId="166" fontId="8" fillId="21" borderId="10" xfId="0" applyNumberFormat="1" applyFont="1" applyFill="1" applyBorder="1" applyAlignment="1" applyProtection="1">
      <alignment horizontal="left"/>
      <protection locked="0"/>
    </xf>
    <xf numFmtId="166" fontId="8" fillId="21" borderId="10" xfId="0" applyNumberFormat="1" applyFont="1" applyFill="1" applyBorder="1" applyAlignment="1" applyProtection="1">
      <alignment horizontal="center"/>
      <protection locked="0"/>
    </xf>
    <xf numFmtId="0" fontId="20" fillId="15" borderId="39" xfId="0" applyFont="1" applyFill="1" applyBorder="1" applyAlignment="1" applyProtection="1">
      <alignment horizontal="center" vertical="center" wrapText="1"/>
      <protection locked="0"/>
    </xf>
    <xf numFmtId="166" fontId="20" fillId="3" borderId="10" xfId="0" applyNumberFormat="1" applyFont="1" applyFill="1" applyBorder="1" applyAlignment="1" applyProtection="1">
      <alignment horizontal="left" vertical="center" wrapText="1"/>
      <protection locked="0"/>
    </xf>
    <xf numFmtId="17" fontId="7" fillId="12" borderId="40" xfId="0" applyNumberFormat="1" applyFont="1" applyFill="1" applyBorder="1" applyAlignment="1">
      <alignment horizontal="center" vertical="center"/>
    </xf>
    <xf numFmtId="17" fontId="7" fillId="12" borderId="0" xfId="0" applyNumberFormat="1" applyFont="1" applyFill="1" applyAlignment="1">
      <alignment horizontal="center" vertical="center"/>
    </xf>
    <xf numFmtId="166" fontId="8" fillId="0" borderId="10" xfId="0" applyNumberFormat="1" applyFont="1" applyBorder="1" applyAlignment="1">
      <alignment horizontal="left" vertical="center"/>
    </xf>
    <xf numFmtId="9" fontId="20" fillId="11" borderId="10" xfId="2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left" vertical="center"/>
    </xf>
    <xf numFmtId="9" fontId="20" fillId="13" borderId="10" xfId="2" applyFont="1" applyFill="1" applyBorder="1" applyAlignment="1">
      <alignment horizontal="center"/>
    </xf>
    <xf numFmtId="166" fontId="9" fillId="20" borderId="10" xfId="0" applyNumberFormat="1" applyFont="1" applyFill="1" applyBorder="1" applyAlignment="1" applyProtection="1">
      <alignment horizontal="left" vertical="center" wrapText="1"/>
      <protection locked="0"/>
    </xf>
    <xf numFmtId="15" fontId="16" fillId="10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7" fontId="7" fillId="4" borderId="0" xfId="0" applyNumberFormat="1" applyFont="1" applyFill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164" fontId="8" fillId="0" borderId="10" xfId="0" applyNumberFormat="1" applyFont="1" applyBorder="1"/>
    <xf numFmtId="1" fontId="20" fillId="11" borderId="11" xfId="0" applyNumberFormat="1" applyFont="1" applyFill="1" applyBorder="1" applyAlignment="1" applyProtection="1">
      <alignment horizontal="center"/>
      <protection locked="0"/>
    </xf>
    <xf numFmtId="1" fontId="20" fillId="11" borderId="86" xfId="0" applyNumberFormat="1" applyFont="1" applyFill="1" applyBorder="1" applyAlignment="1" applyProtection="1">
      <alignment horizontal="center"/>
      <protection locked="0"/>
    </xf>
    <xf numFmtId="1" fontId="20" fillId="11" borderId="87" xfId="0" applyNumberFormat="1" applyFont="1" applyFill="1" applyBorder="1" applyAlignment="1" applyProtection="1">
      <alignment horizontal="center"/>
      <protection locked="0"/>
    </xf>
    <xf numFmtId="166" fontId="20" fillId="3" borderId="56" xfId="0" applyNumberFormat="1" applyFont="1" applyFill="1" applyBorder="1" applyAlignment="1" applyProtection="1">
      <alignment vertical="center" wrapText="1"/>
      <protection locked="0"/>
    </xf>
    <xf numFmtId="166" fontId="20" fillId="3" borderId="55" xfId="0" applyNumberFormat="1" applyFont="1" applyFill="1" applyBorder="1" applyAlignment="1" applyProtection="1">
      <alignment vertical="center" wrapText="1"/>
      <protection locked="0"/>
    </xf>
    <xf numFmtId="166" fontId="20" fillId="3" borderId="57" xfId="0" applyNumberFormat="1" applyFont="1" applyFill="1" applyBorder="1" applyAlignment="1" applyProtection="1">
      <alignment vertical="center" wrapText="1"/>
      <protection locked="0"/>
    </xf>
    <xf numFmtId="166" fontId="20" fillId="3" borderId="58" xfId="0" applyNumberFormat="1" applyFont="1" applyFill="1" applyBorder="1" applyAlignment="1" applyProtection="1">
      <alignment vertical="center" wrapText="1"/>
      <protection locked="0"/>
    </xf>
    <xf numFmtId="166" fontId="20" fillId="3" borderId="0" xfId="0" applyNumberFormat="1" applyFont="1" applyFill="1" applyAlignment="1" applyProtection="1">
      <alignment vertical="center" wrapText="1"/>
      <protection locked="0"/>
    </xf>
    <xf numFmtId="166" fontId="20" fillId="3" borderId="59" xfId="0" applyNumberFormat="1" applyFont="1" applyFill="1" applyBorder="1" applyAlignment="1" applyProtection="1">
      <alignment vertical="center" wrapText="1"/>
      <protection locked="0"/>
    </xf>
    <xf numFmtId="166" fontId="20" fillId="3" borderId="60" xfId="0" applyNumberFormat="1" applyFont="1" applyFill="1" applyBorder="1" applyAlignment="1" applyProtection="1">
      <alignment vertical="center" wrapText="1"/>
      <protection locked="0"/>
    </xf>
    <xf numFmtId="166" fontId="20" fillId="3" borderId="61" xfId="0" applyNumberFormat="1" applyFont="1" applyFill="1" applyBorder="1" applyAlignment="1" applyProtection="1">
      <alignment vertical="center" wrapText="1"/>
      <protection locked="0"/>
    </xf>
    <xf numFmtId="166" fontId="20" fillId="3" borderId="62" xfId="0" applyNumberFormat="1" applyFont="1" applyFill="1" applyBorder="1" applyAlignment="1" applyProtection="1">
      <alignment vertical="center" wrapText="1"/>
      <protection locked="0"/>
    </xf>
    <xf numFmtId="1" fontId="8" fillId="0" borderId="10" xfId="1" applyNumberFormat="1" applyFont="1" applyBorder="1" applyAlignment="1">
      <alignment horizontal="center"/>
    </xf>
    <xf numFmtId="0" fontId="7" fillId="12" borderId="104" xfId="0" applyFont="1" applyFill="1" applyBorder="1" applyAlignment="1">
      <alignment horizontal="center" vertical="center" wrapText="1"/>
    </xf>
    <xf numFmtId="0" fontId="9" fillId="0" borderId="105" xfId="0" applyFont="1" applyBorder="1"/>
    <xf numFmtId="0" fontId="7" fillId="22" borderId="81" xfId="0" applyFont="1" applyFill="1" applyBorder="1" applyAlignment="1">
      <alignment horizontal="center" vertical="center" wrapText="1"/>
    </xf>
    <xf numFmtId="0" fontId="8" fillId="0" borderId="22" xfId="0" quotePrefix="1" applyFont="1" applyBorder="1" applyAlignment="1">
      <alignment horizontal="center"/>
    </xf>
    <xf numFmtId="1" fontId="25" fillId="0" borderId="26" xfId="0" applyNumberFormat="1" applyFont="1" applyBorder="1" applyAlignment="1">
      <alignment horizontal="center"/>
    </xf>
    <xf numFmtId="1" fontId="25" fillId="0" borderId="10" xfId="0" applyNumberFormat="1" applyFont="1" applyBorder="1" applyAlignment="1">
      <alignment horizontal="center"/>
    </xf>
    <xf numFmtId="164" fontId="25" fillId="0" borderId="10" xfId="0" applyNumberFormat="1" applyFont="1" applyBorder="1" applyAlignment="1">
      <alignment horizontal="center"/>
    </xf>
    <xf numFmtId="0" fontId="42" fillId="0" borderId="0" xfId="0" applyFont="1"/>
    <xf numFmtId="15" fontId="34" fillId="10" borderId="0" xfId="0" applyNumberFormat="1" applyFont="1" applyFill="1" applyAlignment="1">
      <alignment horizontal="center" vertical="center"/>
    </xf>
    <xf numFmtId="1" fontId="41" fillId="2" borderId="78" xfId="0" applyNumberFormat="1" applyFont="1" applyFill="1" applyBorder="1" applyAlignment="1" applyProtection="1">
      <alignment horizontal="center" vertical="center" wrapText="1"/>
      <protection locked="0"/>
    </xf>
    <xf numFmtId="1" fontId="41" fillId="2" borderId="79" xfId="0" applyNumberFormat="1" applyFont="1" applyFill="1" applyBorder="1" applyAlignment="1" applyProtection="1">
      <alignment horizontal="center" vertical="center" wrapText="1"/>
      <protection locked="0"/>
    </xf>
    <xf numFmtId="15" fontId="17" fillId="2" borderId="9" xfId="0" applyNumberFormat="1" applyFont="1" applyFill="1" applyBorder="1" applyAlignment="1">
      <alignment vertical="center"/>
    </xf>
    <xf numFmtId="1" fontId="8" fillId="6" borderId="49" xfId="1" applyNumberFormat="1" applyFont="1" applyFill="1" applyBorder="1" applyAlignment="1" applyProtection="1">
      <alignment horizontal="center" vertical="center"/>
    </xf>
    <xf numFmtId="1" fontId="8" fillId="6" borderId="10" xfId="0" applyNumberFormat="1" applyFont="1" applyFill="1" applyBorder="1" applyAlignment="1">
      <alignment horizontal="right"/>
    </xf>
    <xf numFmtId="1" fontId="8" fillId="0" borderId="49" xfId="1" applyNumberFormat="1" applyFont="1" applyFill="1" applyBorder="1" applyAlignment="1" applyProtection="1">
      <alignment horizontal="center" vertical="center"/>
    </xf>
    <xf numFmtId="0" fontId="20" fillId="11" borderId="10" xfId="0" applyFont="1" applyFill="1" applyBorder="1" applyAlignment="1" applyProtection="1">
      <alignment horizontal="center"/>
      <protection locked="0"/>
    </xf>
    <xf numFmtId="1" fontId="9" fillId="0" borderId="49" xfId="1" applyNumberFormat="1" applyFont="1" applyFill="1" applyBorder="1" applyAlignment="1" applyProtection="1">
      <alignment horizontal="center" vertical="center"/>
    </xf>
    <xf numFmtId="164" fontId="20" fillId="3" borderId="10" xfId="0" applyNumberFormat="1" applyFont="1" applyFill="1" applyBorder="1" applyAlignment="1" applyProtection="1">
      <alignment horizontal="center"/>
      <protection locked="0"/>
    </xf>
    <xf numFmtId="164" fontId="30" fillId="3" borderId="10" xfId="0" applyNumberFormat="1" applyFont="1" applyFill="1" applyBorder="1" applyAlignment="1" applyProtection="1">
      <alignment horizontal="center"/>
      <protection locked="0"/>
    </xf>
    <xf numFmtId="164" fontId="8" fillId="0" borderId="4" xfId="0" applyNumberFormat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164" fontId="21" fillId="0" borderId="0" xfId="0" applyNumberFormat="1" applyFont="1" applyAlignment="1">
      <alignment vertical="top"/>
    </xf>
    <xf numFmtId="164" fontId="8" fillId="0" borderId="7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164" fontId="9" fillId="0" borderId="10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4" fontId="9" fillId="17" borderId="10" xfId="0" applyNumberFormat="1" applyFont="1" applyFill="1" applyBorder="1" applyAlignment="1">
      <alignment horizontal="center"/>
    </xf>
    <xf numFmtId="15" fontId="34" fillId="10" borderId="0" xfId="0" applyNumberFormat="1" applyFont="1" applyFill="1" applyAlignment="1">
      <alignment horizontal="left" vertical="center"/>
    </xf>
    <xf numFmtId="169" fontId="20" fillId="3" borderId="10" xfId="0" applyNumberFormat="1" applyFont="1" applyFill="1" applyBorder="1" applyAlignment="1" applyProtection="1">
      <alignment horizontal="left" vertical="center"/>
      <protection locked="0"/>
    </xf>
    <xf numFmtId="166" fontId="9" fillId="0" borderId="51" xfId="0" applyNumberFormat="1" applyFont="1" applyBorder="1" applyAlignment="1">
      <alignment horizontal="center" vertical="top" wrapText="1"/>
    </xf>
    <xf numFmtId="169" fontId="20" fillId="3" borderId="10" xfId="0" applyNumberFormat="1" applyFont="1" applyFill="1" applyBorder="1" applyAlignment="1" applyProtection="1">
      <alignment horizontal="left"/>
      <protection locked="0"/>
    </xf>
    <xf numFmtId="173" fontId="8" fillId="0" borderId="10" xfId="0" applyNumberFormat="1" applyFont="1" applyBorder="1"/>
    <xf numFmtId="0" fontId="8" fillId="0" borderId="13" xfId="0" applyFont="1" applyBorder="1" applyAlignment="1">
      <alignment horizontal="center"/>
    </xf>
    <xf numFmtId="164" fontId="20" fillId="3" borderId="50" xfId="0" applyNumberFormat="1" applyFont="1" applyFill="1" applyBorder="1" applyAlignment="1" applyProtection="1">
      <alignment horizontal="center"/>
      <protection locked="0"/>
    </xf>
    <xf numFmtId="164" fontId="20" fillId="3" borderId="106" xfId="0" applyNumberFormat="1" applyFont="1" applyFill="1" applyBorder="1" applyAlignment="1" applyProtection="1">
      <alignment horizontal="center"/>
      <protection locked="0"/>
    </xf>
    <xf numFmtId="1" fontId="8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7" fillId="2" borderId="107" xfId="0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center"/>
    </xf>
    <xf numFmtId="0" fontId="7" fillId="12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12" borderId="10" xfId="0" applyFont="1" applyFill="1" applyBorder="1" applyAlignment="1">
      <alignment horizontal="left" vertical="center" wrapText="1"/>
    </xf>
    <xf numFmtId="0" fontId="27" fillId="2" borderId="108" xfId="0" applyFont="1" applyFill="1" applyBorder="1" applyAlignment="1">
      <alignment horizontal="center" vertical="center" wrapText="1"/>
    </xf>
    <xf numFmtId="1" fontId="13" fillId="0" borderId="13" xfId="0" applyNumberFormat="1" applyFont="1" applyBorder="1" applyAlignment="1">
      <alignment horizontal="center"/>
    </xf>
    <xf numFmtId="1" fontId="25" fillId="0" borderId="13" xfId="0" applyNumberFormat="1" applyFont="1" applyBorder="1" applyAlignment="1">
      <alignment horizontal="center"/>
    </xf>
    <xf numFmtId="17" fontId="41" fillId="23" borderId="53" xfId="0" applyNumberFormat="1" applyFont="1" applyFill="1" applyBorder="1" applyAlignment="1" applyProtection="1">
      <alignment horizontal="center"/>
      <protection locked="0"/>
    </xf>
    <xf numFmtId="1" fontId="8" fillId="0" borderId="10" xfId="1" applyNumberFormat="1" applyFont="1" applyFill="1" applyBorder="1" applyAlignment="1">
      <alignment horizontal="center"/>
    </xf>
    <xf numFmtId="173" fontId="8" fillId="0" borderId="10" xfId="0" applyNumberFormat="1" applyFont="1" applyBorder="1" applyAlignment="1">
      <alignment horizontal="center"/>
    </xf>
    <xf numFmtId="166" fontId="8" fillId="20" borderId="10" xfId="0" applyNumberFormat="1" applyFont="1" applyFill="1" applyBorder="1" applyAlignment="1" applyProtection="1">
      <alignment horizontal="center" vertical="center"/>
      <protection locked="0"/>
    </xf>
    <xf numFmtId="10" fontId="8" fillId="0" borderId="0" xfId="2" applyNumberFormat="1" applyFont="1" applyAlignment="1">
      <alignment horizontal="center"/>
    </xf>
    <xf numFmtId="0" fontId="2" fillId="3" borderId="0" xfId="0" applyFont="1" applyFill="1"/>
    <xf numFmtId="14" fontId="2" fillId="13" borderId="0" xfId="0" applyNumberFormat="1" applyFont="1" applyFill="1"/>
    <xf numFmtId="0" fontId="2" fillId="11" borderId="0" xfId="0" applyFont="1" applyFill="1"/>
    <xf numFmtId="14" fontId="2" fillId="0" borderId="0" xfId="0" applyNumberFormat="1" applyFont="1"/>
    <xf numFmtId="174" fontId="2" fillId="0" borderId="0" xfId="1" applyNumberFormat="1" applyFont="1"/>
    <xf numFmtId="0" fontId="30" fillId="15" borderId="38" xfId="0" applyFont="1" applyFill="1" applyBorder="1" applyAlignment="1" applyProtection="1">
      <alignment horizontal="right" vertical="center" wrapText="1"/>
      <protection locked="0"/>
    </xf>
    <xf numFmtId="0" fontId="30" fillId="15" borderId="39" xfId="0" applyFont="1" applyFill="1" applyBorder="1" applyAlignment="1" applyProtection="1">
      <alignment horizontal="right" vertical="center" wrapText="1"/>
      <protection locked="0"/>
    </xf>
    <xf numFmtId="14" fontId="30" fillId="15" borderId="32" xfId="0" applyNumberFormat="1" applyFont="1" applyFill="1" applyBorder="1" applyAlignment="1" applyProtection="1">
      <alignment horizontal="right" vertical="center" wrapText="1"/>
      <protection locked="0"/>
    </xf>
    <xf numFmtId="14" fontId="30" fillId="15" borderId="34" xfId="0" applyNumberFormat="1" applyFont="1" applyFill="1" applyBorder="1" applyAlignment="1" applyProtection="1">
      <alignment horizontal="right" vertical="center" wrapText="1"/>
      <protection locked="0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3" xfId="0" applyFont="1" applyBorder="1" applyAlignment="1">
      <alignment horizontal="left" vertical="center"/>
    </xf>
    <xf numFmtId="0" fontId="8" fillId="0" borderId="64" xfId="0" applyFont="1" applyBorder="1" applyAlignment="1">
      <alignment horizontal="left" vertical="center"/>
    </xf>
    <xf numFmtId="0" fontId="8" fillId="0" borderId="65" xfId="0" applyFont="1" applyBorder="1" applyAlignment="1">
      <alignment horizontal="left" vertical="center"/>
    </xf>
    <xf numFmtId="0" fontId="7" fillId="2" borderId="46" xfId="0" applyFont="1" applyFill="1" applyBorder="1" applyAlignment="1">
      <alignment horizontal="center"/>
    </xf>
    <xf numFmtId="0" fontId="7" fillId="2" borderId="47" xfId="0" applyFont="1" applyFill="1" applyBorder="1" applyAlignment="1">
      <alignment horizontal="center"/>
    </xf>
    <xf numFmtId="0" fontId="7" fillId="2" borderId="48" xfId="0" applyFont="1" applyFill="1" applyBorder="1" applyAlignment="1">
      <alignment horizontal="center"/>
    </xf>
    <xf numFmtId="166" fontId="20" fillId="3" borderId="56" xfId="0" applyNumberFormat="1" applyFont="1" applyFill="1" applyBorder="1" applyAlignment="1" applyProtection="1">
      <alignment horizontal="left" vertical="center" wrapText="1"/>
      <protection locked="0"/>
    </xf>
    <xf numFmtId="166" fontId="20" fillId="3" borderId="55" xfId="0" applyNumberFormat="1" applyFont="1" applyFill="1" applyBorder="1" applyAlignment="1" applyProtection="1">
      <alignment horizontal="left" vertical="center" wrapText="1"/>
      <protection locked="0"/>
    </xf>
    <xf numFmtId="166" fontId="20" fillId="3" borderId="57" xfId="0" applyNumberFormat="1" applyFont="1" applyFill="1" applyBorder="1" applyAlignment="1" applyProtection="1">
      <alignment horizontal="left" vertical="center" wrapText="1"/>
      <protection locked="0"/>
    </xf>
    <xf numFmtId="166" fontId="20" fillId="3" borderId="58" xfId="0" applyNumberFormat="1" applyFont="1" applyFill="1" applyBorder="1" applyAlignment="1" applyProtection="1">
      <alignment horizontal="left" vertical="center" wrapText="1"/>
      <protection locked="0"/>
    </xf>
    <xf numFmtId="166" fontId="20" fillId="3" borderId="0" xfId="0" applyNumberFormat="1" applyFont="1" applyFill="1" applyAlignment="1" applyProtection="1">
      <alignment horizontal="left" vertical="center" wrapText="1"/>
      <protection locked="0"/>
    </xf>
    <xf numFmtId="166" fontId="20" fillId="3" borderId="59" xfId="0" applyNumberFormat="1" applyFont="1" applyFill="1" applyBorder="1" applyAlignment="1" applyProtection="1">
      <alignment horizontal="left" vertical="center" wrapText="1"/>
      <protection locked="0"/>
    </xf>
    <xf numFmtId="166" fontId="20" fillId="3" borderId="60" xfId="0" applyNumberFormat="1" applyFont="1" applyFill="1" applyBorder="1" applyAlignment="1" applyProtection="1">
      <alignment horizontal="left" vertical="center" wrapText="1"/>
      <protection locked="0"/>
    </xf>
    <xf numFmtId="166" fontId="20" fillId="3" borderId="61" xfId="0" applyNumberFormat="1" applyFont="1" applyFill="1" applyBorder="1" applyAlignment="1" applyProtection="1">
      <alignment horizontal="left" vertical="center" wrapText="1"/>
      <protection locked="0"/>
    </xf>
    <xf numFmtId="166" fontId="20" fillId="3" borderId="62" xfId="0" applyNumberFormat="1" applyFont="1" applyFill="1" applyBorder="1" applyAlignment="1" applyProtection="1">
      <alignment horizontal="left" vertical="center" wrapText="1"/>
      <protection locked="0"/>
    </xf>
    <xf numFmtId="166" fontId="20" fillId="3" borderId="94" xfId="0" applyNumberFormat="1" applyFont="1" applyFill="1" applyBorder="1" applyAlignment="1" applyProtection="1">
      <alignment horizontal="center" vertical="center" wrapText="1"/>
      <protection locked="0"/>
    </xf>
    <xf numFmtId="166" fontId="20" fillId="3" borderId="95" xfId="0" applyNumberFormat="1" applyFont="1" applyFill="1" applyBorder="1" applyAlignment="1" applyProtection="1">
      <alignment horizontal="center" vertical="center" wrapText="1"/>
      <protection locked="0"/>
    </xf>
    <xf numFmtId="166" fontId="20" fillId="3" borderId="96" xfId="0" applyNumberFormat="1" applyFont="1" applyFill="1" applyBorder="1" applyAlignment="1" applyProtection="1">
      <alignment horizontal="center" vertical="center" wrapText="1"/>
      <protection locked="0"/>
    </xf>
    <xf numFmtId="166" fontId="20" fillId="3" borderId="97" xfId="0" applyNumberFormat="1" applyFont="1" applyFill="1" applyBorder="1" applyAlignment="1" applyProtection="1">
      <alignment horizontal="center" vertical="center" wrapText="1"/>
      <protection locked="0"/>
    </xf>
    <xf numFmtId="166" fontId="20" fillId="3" borderId="0" xfId="0" applyNumberFormat="1" applyFont="1" applyFill="1" applyAlignment="1" applyProtection="1">
      <alignment horizontal="center" vertical="center" wrapText="1"/>
      <protection locked="0"/>
    </xf>
    <xf numFmtId="166" fontId="20" fillId="3" borderId="98" xfId="0" applyNumberFormat="1" applyFont="1" applyFill="1" applyBorder="1" applyAlignment="1" applyProtection="1">
      <alignment horizontal="center" vertical="center" wrapText="1"/>
      <protection locked="0"/>
    </xf>
    <xf numFmtId="166" fontId="20" fillId="3" borderId="99" xfId="0" applyNumberFormat="1" applyFont="1" applyFill="1" applyBorder="1" applyAlignment="1" applyProtection="1">
      <alignment horizontal="center" vertical="center" wrapText="1"/>
      <protection locked="0"/>
    </xf>
    <xf numFmtId="166" fontId="20" fillId="3" borderId="100" xfId="0" applyNumberFormat="1" applyFont="1" applyFill="1" applyBorder="1" applyAlignment="1" applyProtection="1">
      <alignment horizontal="center" vertical="center" wrapText="1"/>
      <protection locked="0"/>
    </xf>
    <xf numFmtId="166" fontId="20" fillId="3" borderId="101" xfId="0" applyNumberFormat="1" applyFont="1" applyFill="1" applyBorder="1" applyAlignment="1" applyProtection="1">
      <alignment horizontal="center" vertical="center" wrapText="1"/>
      <protection locked="0"/>
    </xf>
    <xf numFmtId="166" fontId="20" fillId="3" borderId="56" xfId="0" applyNumberFormat="1" applyFont="1" applyFill="1" applyBorder="1" applyAlignment="1" applyProtection="1">
      <alignment horizontal="center" vertical="center" wrapText="1"/>
      <protection locked="0"/>
    </xf>
    <xf numFmtId="166" fontId="20" fillId="3" borderId="55" xfId="0" applyNumberFormat="1" applyFont="1" applyFill="1" applyBorder="1" applyAlignment="1" applyProtection="1">
      <alignment horizontal="center" vertical="center" wrapText="1"/>
      <protection locked="0"/>
    </xf>
    <xf numFmtId="166" fontId="20" fillId="3" borderId="57" xfId="0" applyNumberFormat="1" applyFont="1" applyFill="1" applyBorder="1" applyAlignment="1" applyProtection="1">
      <alignment horizontal="center" vertical="center" wrapText="1"/>
      <protection locked="0"/>
    </xf>
    <xf numFmtId="166" fontId="20" fillId="3" borderId="60" xfId="0" applyNumberFormat="1" applyFont="1" applyFill="1" applyBorder="1" applyAlignment="1" applyProtection="1">
      <alignment horizontal="center" vertical="center" wrapText="1"/>
      <protection locked="0"/>
    </xf>
    <xf numFmtId="166" fontId="20" fillId="3" borderId="61" xfId="0" applyNumberFormat="1" applyFont="1" applyFill="1" applyBorder="1" applyAlignment="1" applyProtection="1">
      <alignment horizontal="center" vertical="center" wrapText="1"/>
      <protection locked="0"/>
    </xf>
    <xf numFmtId="166" fontId="20" fillId="3" borderId="62" xfId="0" applyNumberFormat="1" applyFont="1" applyFill="1" applyBorder="1" applyAlignment="1" applyProtection="1">
      <alignment horizontal="center" vertical="center" wrapText="1"/>
      <protection locked="0"/>
    </xf>
    <xf numFmtId="166" fontId="20" fillId="3" borderId="70" xfId="0" applyNumberFormat="1" applyFont="1" applyFill="1" applyBorder="1" applyAlignment="1" applyProtection="1">
      <alignment horizontal="left" vertical="center" wrapText="1"/>
      <protection locked="0"/>
    </xf>
    <xf numFmtId="166" fontId="20" fillId="3" borderId="71" xfId="0" applyNumberFormat="1" applyFont="1" applyFill="1" applyBorder="1" applyAlignment="1" applyProtection="1">
      <alignment horizontal="left" vertical="center" wrapText="1"/>
      <protection locked="0"/>
    </xf>
    <xf numFmtId="166" fontId="20" fillId="3" borderId="72" xfId="0" applyNumberFormat="1" applyFont="1" applyFill="1" applyBorder="1" applyAlignment="1" applyProtection="1">
      <alignment horizontal="left" vertical="center" wrapText="1"/>
      <protection locked="0"/>
    </xf>
    <xf numFmtId="166" fontId="20" fillId="3" borderId="73" xfId="0" applyNumberFormat="1" applyFont="1" applyFill="1" applyBorder="1" applyAlignment="1" applyProtection="1">
      <alignment horizontal="left" vertical="center" wrapText="1"/>
      <protection locked="0"/>
    </xf>
    <xf numFmtId="166" fontId="20" fillId="3" borderId="74" xfId="0" applyNumberFormat="1" applyFont="1" applyFill="1" applyBorder="1" applyAlignment="1" applyProtection="1">
      <alignment horizontal="left" vertical="center" wrapText="1"/>
      <protection locked="0"/>
    </xf>
    <xf numFmtId="166" fontId="20" fillId="3" borderId="75" xfId="0" applyNumberFormat="1" applyFont="1" applyFill="1" applyBorder="1" applyAlignment="1" applyProtection="1">
      <alignment horizontal="left" vertical="center" wrapText="1"/>
      <protection locked="0"/>
    </xf>
    <xf numFmtId="166" fontId="20" fillId="3" borderId="76" xfId="0" applyNumberFormat="1" applyFont="1" applyFill="1" applyBorder="1" applyAlignment="1" applyProtection="1">
      <alignment horizontal="left" vertical="center" wrapText="1"/>
      <protection locked="0"/>
    </xf>
    <xf numFmtId="166" fontId="20" fillId="3" borderId="77" xfId="0" applyNumberFormat="1" applyFont="1" applyFill="1" applyBorder="1" applyAlignment="1" applyProtection="1">
      <alignment horizontal="left" vertical="center" wrapText="1"/>
      <protection locked="0"/>
    </xf>
    <xf numFmtId="166" fontId="20" fillId="3" borderId="58" xfId="0" applyNumberFormat="1" applyFont="1" applyFill="1" applyBorder="1" applyAlignment="1" applyProtection="1">
      <alignment horizontal="center" vertical="center" wrapText="1"/>
      <protection locked="0"/>
    </xf>
    <xf numFmtId="166" fontId="20" fillId="3" borderId="59" xfId="0" applyNumberFormat="1" applyFont="1" applyFill="1" applyBorder="1" applyAlignment="1" applyProtection="1">
      <alignment horizontal="center" vertical="center" wrapText="1"/>
      <protection locked="0"/>
    </xf>
    <xf numFmtId="166" fontId="20" fillId="11" borderId="90" xfId="0" applyNumberFormat="1" applyFont="1" applyFill="1" applyBorder="1" applyAlignment="1" applyProtection="1">
      <alignment horizontal="center"/>
      <protection locked="0"/>
    </xf>
    <xf numFmtId="166" fontId="20" fillId="11" borderId="91" xfId="0" applyNumberFormat="1" applyFont="1" applyFill="1" applyBorder="1" applyAlignment="1" applyProtection="1">
      <alignment horizontal="center"/>
      <protection locked="0"/>
    </xf>
    <xf numFmtId="166" fontId="20" fillId="11" borderId="92" xfId="0" applyNumberFormat="1" applyFont="1" applyFill="1" applyBorder="1" applyAlignment="1" applyProtection="1">
      <alignment horizontal="center"/>
      <protection locked="0"/>
    </xf>
    <xf numFmtId="166" fontId="20" fillId="11" borderId="19" xfId="0" applyNumberFormat="1" applyFont="1" applyFill="1" applyBorder="1" applyAlignment="1" applyProtection="1">
      <alignment horizontal="center"/>
      <protection locked="0"/>
    </xf>
    <xf numFmtId="166" fontId="20" fillId="11" borderId="21" xfId="0" applyNumberFormat="1" applyFont="1" applyFill="1" applyBorder="1" applyAlignment="1" applyProtection="1">
      <alignment horizontal="center"/>
      <protection locked="0"/>
    </xf>
    <xf numFmtId="0" fontId="9" fillId="21" borderId="84" xfId="0" applyFont="1" applyFill="1" applyBorder="1" applyAlignment="1" applyProtection="1">
      <alignment horizontal="center" vertical="center"/>
      <protection locked="0"/>
    </xf>
    <xf numFmtId="0" fontId="9" fillId="21" borderId="83" xfId="0" applyFont="1" applyFill="1" applyBorder="1" applyAlignment="1" applyProtection="1">
      <alignment horizontal="center" vertical="center"/>
      <protection locked="0"/>
    </xf>
    <xf numFmtId="0" fontId="9" fillId="21" borderId="82" xfId="0" applyFont="1" applyFill="1" applyBorder="1" applyAlignment="1" applyProtection="1">
      <alignment horizontal="center" vertical="center"/>
      <protection locked="0"/>
    </xf>
    <xf numFmtId="166" fontId="20" fillId="11" borderId="88" xfId="0" applyNumberFormat="1" applyFont="1" applyFill="1" applyBorder="1" applyAlignment="1" applyProtection="1">
      <alignment horizontal="center"/>
      <protection locked="0"/>
    </xf>
    <xf numFmtId="0" fontId="9" fillId="21" borderId="85" xfId="0" applyFont="1" applyFill="1" applyBorder="1" applyAlignment="1" applyProtection="1">
      <alignment horizontal="center" vertical="center"/>
      <protection locked="0"/>
    </xf>
    <xf numFmtId="166" fontId="20" fillId="11" borderId="89" xfId="0" applyNumberFormat="1" applyFont="1" applyFill="1" applyBorder="1" applyAlignment="1" applyProtection="1">
      <alignment horizontal="center"/>
      <protection locked="0"/>
    </xf>
    <xf numFmtId="166" fontId="20" fillId="11" borderId="93" xfId="0" applyNumberFormat="1" applyFont="1" applyFill="1" applyBorder="1" applyAlignment="1" applyProtection="1">
      <alignment horizontal="center"/>
      <protection locked="0"/>
    </xf>
    <xf numFmtId="166" fontId="9" fillId="21" borderId="102" xfId="0" applyNumberFormat="1" applyFont="1" applyFill="1" applyBorder="1" applyAlignment="1" applyProtection="1">
      <alignment horizontal="left" vertical="center"/>
      <protection locked="0"/>
    </xf>
    <xf numFmtId="166" fontId="9" fillId="21" borderId="103" xfId="0" applyNumberFormat="1" applyFont="1" applyFill="1" applyBorder="1" applyAlignment="1" applyProtection="1">
      <alignment horizontal="left" vertical="center"/>
      <protection locked="0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18" fillId="0" borderId="68" xfId="0" applyFont="1" applyBorder="1" applyAlignment="1">
      <alignment horizontal="center"/>
    </xf>
    <xf numFmtId="0" fontId="18" fillId="0" borderId="69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7" fillId="2" borderId="16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169" fontId="7" fillId="8" borderId="11" xfId="0" applyNumberFormat="1" applyFont="1" applyFill="1" applyBorder="1" applyAlignment="1" applyProtection="1">
      <alignment horizontal="center"/>
      <protection locked="0"/>
    </xf>
    <xf numFmtId="169" fontId="7" fillId="8" borderId="12" xfId="0" applyNumberFormat="1" applyFont="1" applyFill="1" applyBorder="1" applyAlignment="1" applyProtection="1">
      <alignment horizontal="center"/>
      <protection locked="0"/>
    </xf>
    <xf numFmtId="169" fontId="7" fillId="8" borderId="1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>
      <alignment horizontal="center" vertical="center" wrapText="1"/>
    </xf>
    <xf numFmtId="0" fontId="7" fillId="2" borderId="19" xfId="0" applyFont="1" applyFill="1" applyBorder="1" applyAlignment="1">
      <alignment horizontal="center" wrapText="1"/>
    </xf>
    <xf numFmtId="0" fontId="7" fillId="2" borderId="20" xfId="0" applyFont="1" applyFill="1" applyBorder="1" applyAlignment="1">
      <alignment horizontal="center" wrapText="1"/>
    </xf>
    <xf numFmtId="0" fontId="7" fillId="2" borderId="21" xfId="0" applyFont="1" applyFill="1" applyBorder="1" applyAlignment="1">
      <alignment horizontal="center" wrapText="1"/>
    </xf>
    <xf numFmtId="169" fontId="30" fillId="3" borderId="11" xfId="0" applyNumberFormat="1" applyFont="1" applyFill="1" applyBorder="1" applyAlignment="1" applyProtection="1">
      <alignment horizontal="center"/>
      <protection locked="0"/>
    </xf>
    <xf numFmtId="169" fontId="30" fillId="3" borderId="12" xfId="0" applyNumberFormat="1" applyFont="1" applyFill="1" applyBorder="1" applyAlignment="1" applyProtection="1">
      <alignment horizontal="center"/>
      <protection locked="0"/>
    </xf>
    <xf numFmtId="169" fontId="30" fillId="3" borderId="13" xfId="0" applyNumberFormat="1" applyFont="1" applyFill="1" applyBorder="1" applyAlignment="1" applyProtection="1">
      <alignment horizontal="center"/>
      <protection locked="0"/>
    </xf>
    <xf numFmtId="0" fontId="7" fillId="16" borderId="4" xfId="0" applyFont="1" applyFill="1" applyBorder="1" applyAlignment="1">
      <alignment horizontal="center"/>
    </xf>
    <xf numFmtId="0" fontId="7" fillId="16" borderId="5" xfId="0" applyFont="1" applyFill="1" applyBorder="1" applyAlignment="1">
      <alignment horizontal="center"/>
    </xf>
    <xf numFmtId="0" fontId="7" fillId="16" borderId="6" xfId="0" applyFont="1" applyFill="1" applyBorder="1" applyAlignment="1">
      <alignment horizontal="center"/>
    </xf>
    <xf numFmtId="17" fontId="7" fillId="8" borderId="4" xfId="0" applyNumberFormat="1" applyFont="1" applyFill="1" applyBorder="1" applyAlignment="1">
      <alignment horizontal="center"/>
    </xf>
    <xf numFmtId="17" fontId="7" fillId="8" borderId="5" xfId="0" applyNumberFormat="1" applyFont="1" applyFill="1" applyBorder="1" applyAlignment="1">
      <alignment horizontal="center"/>
    </xf>
    <xf numFmtId="17" fontId="7" fillId="8" borderId="6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" fontId="41" fillId="2" borderId="4" xfId="0" applyNumberFormat="1" applyFont="1" applyFill="1" applyBorder="1" applyAlignment="1" applyProtection="1">
      <alignment horizontal="center"/>
      <protection locked="0"/>
    </xf>
    <xf numFmtId="1" fontId="41" fillId="2" borderId="5" xfId="0" applyNumberFormat="1" applyFont="1" applyFill="1" applyBorder="1" applyAlignment="1" applyProtection="1">
      <alignment horizontal="center"/>
      <protection locked="0"/>
    </xf>
    <xf numFmtId="1" fontId="41" fillId="2" borderId="6" xfId="0" applyNumberFormat="1" applyFont="1" applyFill="1" applyBorder="1" applyAlignment="1" applyProtection="1">
      <alignment horizontal="center"/>
      <protection locked="0"/>
    </xf>
    <xf numFmtId="1" fontId="41" fillId="8" borderId="4" xfId="0" applyNumberFormat="1" applyFont="1" applyFill="1" applyBorder="1" applyAlignment="1" applyProtection="1">
      <alignment horizontal="center"/>
      <protection locked="0"/>
    </xf>
    <xf numFmtId="1" fontId="41" fillId="8" borderId="5" xfId="0" applyNumberFormat="1" applyFont="1" applyFill="1" applyBorder="1" applyAlignment="1" applyProtection="1">
      <alignment horizontal="center"/>
      <protection locked="0"/>
    </xf>
    <xf numFmtId="1" fontId="41" fillId="8" borderId="6" xfId="0" applyNumberFormat="1" applyFont="1" applyFill="1" applyBorder="1" applyAlignment="1" applyProtection="1">
      <alignment horizontal="center"/>
      <protection locked="0"/>
    </xf>
    <xf numFmtId="1" fontId="41" fillId="16" borderId="4" xfId="0" applyNumberFormat="1" applyFont="1" applyFill="1" applyBorder="1" applyAlignment="1" applyProtection="1">
      <alignment horizontal="center"/>
      <protection locked="0"/>
    </xf>
    <xf numFmtId="1" fontId="41" fillId="16" borderId="5" xfId="0" applyNumberFormat="1" applyFont="1" applyFill="1" applyBorder="1" applyAlignment="1" applyProtection="1">
      <alignment horizontal="center"/>
      <protection locked="0"/>
    </xf>
    <xf numFmtId="1" fontId="41" fillId="16" borderId="6" xfId="0" applyNumberFormat="1" applyFont="1" applyFill="1" applyBorder="1" applyAlignment="1" applyProtection="1">
      <alignment horizontal="center"/>
      <protection locked="0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28" fillId="2" borderId="0" xfId="0" applyFont="1" applyFill="1" applyAlignment="1">
      <alignment horizontal="left" vertical="center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6600"/>
      <color rgb="FFFFE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rainger">
  <a:themeElements>
    <a:clrScheme name="Grainger new">
      <a:dk1>
        <a:srgbClr val="FFFFFF"/>
      </a:dk1>
      <a:lt1>
        <a:srgbClr val="FFFFFF"/>
      </a:lt1>
      <a:dk2>
        <a:srgbClr val="FFFFFF"/>
      </a:dk2>
      <a:lt2>
        <a:srgbClr val="FFFFFF"/>
      </a:lt2>
      <a:accent1>
        <a:srgbClr val="3D4046"/>
      </a:accent1>
      <a:accent2>
        <a:srgbClr val="686869"/>
      </a:accent2>
      <a:accent3>
        <a:srgbClr val="8FC5C5"/>
      </a:accent3>
      <a:accent4>
        <a:srgbClr val="538989"/>
      </a:accent4>
      <a:accent5>
        <a:srgbClr val="174D4D"/>
      </a:accent5>
      <a:accent6>
        <a:srgbClr val="989A90"/>
      </a:accent6>
      <a:hlink>
        <a:srgbClr val="679D9D"/>
      </a:hlink>
      <a:folHlink>
        <a:srgbClr val="2B6161"/>
      </a:folHlink>
    </a:clrScheme>
    <a:fontScheme name="Custom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  <a:ln w="38100">
          <a:noFill/>
        </a:ln>
      </a:spPr>
      <a:bodyPr vert="horz" lIns="91440" tIns="45720" rIns="91440" bIns="45720" rtlCol="0" anchor="ctr">
        <a:normAutofit/>
      </a:bodyPr>
      <a:lstStyle>
        <a:defPPr marL="108000" algn="l">
          <a:defRPr sz="3200" b="1" dirty="0">
            <a:solidFill>
              <a:srgbClr val="44AEAE"/>
            </a:solidFill>
            <a:latin typeface="Arial" panose="020B0604020202020204" pitchFamily="34" charset="0"/>
            <a:cs typeface="Arial" panose="020B0604020202020204" pitchFamily="34" charset="0"/>
          </a:defRPr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F9245-054C-4E3D-82B3-BBF19A7858CE}">
  <sheetPr codeName="Sheet1">
    <pageSetUpPr fitToPage="1"/>
  </sheetPr>
  <dimension ref="C3:X52"/>
  <sheetViews>
    <sheetView showGridLines="0" view="pageBreakPreview" zoomScale="80" zoomScaleNormal="100" zoomScaleSheetLayoutView="80" workbookViewId="0">
      <selection activeCell="E7" sqref="E7:F7"/>
    </sheetView>
  </sheetViews>
  <sheetFormatPr defaultColWidth="8.59765625" defaultRowHeight="11.4" x14ac:dyDescent="0.2"/>
  <cols>
    <col min="1" max="2" width="2" style="30" customWidth="1"/>
    <col min="3" max="3" width="20.09765625" style="30" customWidth="1"/>
    <col min="4" max="4" width="3" style="31" customWidth="1"/>
    <col min="5" max="7" width="9.8984375" style="30" customWidth="1"/>
    <col min="8" max="8" width="11.3984375" style="30" customWidth="1"/>
    <col min="9" max="9" width="9.09765625" style="30" customWidth="1"/>
    <col min="10" max="10" width="12.8984375" style="30" customWidth="1"/>
    <col min="11" max="15" width="9.09765625" style="30" customWidth="1"/>
    <col min="16" max="16" width="2.8984375" style="30" customWidth="1"/>
    <col min="17" max="16384" width="8.59765625" style="30"/>
  </cols>
  <sheetData>
    <row r="3" spans="3:24" ht="18" x14ac:dyDescent="0.2">
      <c r="C3" s="152" t="s">
        <v>0</v>
      </c>
      <c r="D3" s="129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</row>
    <row r="4" spans="3:24" ht="12" thickBot="1" x14ac:dyDescent="0.25"/>
    <row r="5" spans="3:24" ht="12" thickBot="1" x14ac:dyDescent="0.25">
      <c r="C5" s="32"/>
      <c r="D5" s="33"/>
      <c r="E5" s="33"/>
      <c r="F5" s="34"/>
      <c r="J5" s="35"/>
      <c r="K5" s="36" t="s">
        <v>1</v>
      </c>
      <c r="L5" s="36" t="s">
        <v>2</v>
      </c>
      <c r="M5" s="36" t="s">
        <v>3</v>
      </c>
      <c r="N5" s="36" t="s">
        <v>4</v>
      </c>
      <c r="O5" s="36" t="s">
        <v>5</v>
      </c>
      <c r="R5" s="40"/>
      <c r="S5" s="40"/>
      <c r="T5" s="40"/>
      <c r="U5" s="40"/>
      <c r="V5" s="40"/>
      <c r="W5" s="40"/>
      <c r="X5" s="40"/>
    </row>
    <row r="6" spans="3:24" ht="12.6" customHeight="1" thickBot="1" x14ac:dyDescent="0.25">
      <c r="C6" s="37" t="s">
        <v>6</v>
      </c>
      <c r="D6" s="38"/>
      <c r="E6" s="386" t="s">
        <v>7</v>
      </c>
      <c r="F6" s="387"/>
      <c r="J6" s="39" t="s">
        <v>8</v>
      </c>
      <c r="K6" s="297"/>
      <c r="L6" s="297" t="s">
        <v>9</v>
      </c>
      <c r="M6" s="297" t="s">
        <v>9</v>
      </c>
      <c r="N6" s="297" t="s">
        <v>9</v>
      </c>
      <c r="O6" s="297" t="s">
        <v>9</v>
      </c>
      <c r="R6" s="40"/>
      <c r="S6" s="40"/>
      <c r="T6" s="40"/>
      <c r="U6" s="40"/>
      <c r="V6" s="40"/>
      <c r="W6" s="40"/>
      <c r="X6" s="40"/>
    </row>
    <row r="7" spans="3:24" ht="12.6" customHeight="1" thickBot="1" x14ac:dyDescent="0.25">
      <c r="C7" s="37" t="s">
        <v>10</v>
      </c>
      <c r="D7" s="38"/>
      <c r="E7" s="388">
        <v>45502</v>
      </c>
      <c r="F7" s="389"/>
      <c r="J7" s="39" t="s">
        <v>11</v>
      </c>
      <c r="K7" s="297"/>
      <c r="L7" s="297" t="s">
        <v>9</v>
      </c>
      <c r="M7" s="297" t="s">
        <v>9</v>
      </c>
      <c r="N7" s="297" t="s">
        <v>9</v>
      </c>
      <c r="O7" s="297" t="s">
        <v>9</v>
      </c>
      <c r="R7" s="40"/>
      <c r="S7" s="40"/>
      <c r="T7" s="40"/>
      <c r="U7" s="40"/>
      <c r="V7" s="40"/>
      <c r="W7" s="40"/>
      <c r="X7" s="40"/>
    </row>
    <row r="8" spans="3:24" x14ac:dyDescent="0.2">
      <c r="C8" s="40"/>
      <c r="R8" s="40"/>
      <c r="S8" s="40"/>
      <c r="T8" s="40"/>
      <c r="U8" s="40"/>
      <c r="V8" s="40"/>
      <c r="W8" s="40"/>
      <c r="X8" s="40"/>
    </row>
    <row r="9" spans="3:24" s="40" customFormat="1" ht="12" x14ac:dyDescent="0.2">
      <c r="C9" s="41" t="s">
        <v>12</v>
      </c>
      <c r="D9" s="42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</row>
    <row r="10" spans="3:24" x14ac:dyDescent="0.2">
      <c r="R10" s="40"/>
      <c r="S10" s="40"/>
      <c r="T10" s="40"/>
      <c r="U10" s="40"/>
      <c r="V10" s="40"/>
      <c r="W10" s="40"/>
      <c r="X10" s="40"/>
    </row>
    <row r="11" spans="3:24" x14ac:dyDescent="0.2">
      <c r="C11" s="44" t="s">
        <v>13</v>
      </c>
      <c r="D11" s="45"/>
      <c r="E11" s="46" t="s">
        <v>14</v>
      </c>
      <c r="F11" s="47"/>
      <c r="G11" s="48" t="s">
        <v>15</v>
      </c>
      <c r="H11" s="49"/>
      <c r="R11" s="40"/>
      <c r="S11" s="40"/>
      <c r="T11" s="40"/>
      <c r="U11" s="40"/>
      <c r="V11" s="40"/>
      <c r="W11" s="40"/>
      <c r="X11" s="40"/>
    </row>
    <row r="12" spans="3:24" x14ac:dyDescent="0.2">
      <c r="R12" s="40"/>
      <c r="S12" s="40"/>
      <c r="T12" s="40"/>
      <c r="U12" s="40"/>
      <c r="V12" s="40"/>
      <c r="W12" s="40"/>
      <c r="X12" s="40"/>
    </row>
    <row r="13" spans="3:24" ht="12.6" thickBot="1" x14ac:dyDescent="0.25">
      <c r="C13" s="41" t="s">
        <v>16</v>
      </c>
      <c r="D13" s="50" t="s">
        <v>17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R13" s="40"/>
      <c r="S13" s="40"/>
      <c r="T13" s="40"/>
      <c r="U13" s="40"/>
      <c r="V13" s="40"/>
      <c r="W13" s="40"/>
      <c r="X13" s="40"/>
    </row>
    <row r="14" spans="3:24" ht="12" x14ac:dyDescent="0.25">
      <c r="C14" s="51" t="s">
        <v>18</v>
      </c>
      <c r="D14" s="52">
        <v>1</v>
      </c>
      <c r="E14" s="53" t="s">
        <v>19</v>
      </c>
      <c r="F14" s="53"/>
      <c r="G14" s="53"/>
      <c r="H14" s="53"/>
      <c r="I14" s="53"/>
      <c r="J14" s="53"/>
      <c r="K14" s="53"/>
      <c r="L14" s="53"/>
      <c r="M14" s="53"/>
      <c r="N14" s="53"/>
      <c r="O14" s="54"/>
      <c r="R14" s="40"/>
      <c r="S14" s="40"/>
      <c r="T14" s="40"/>
      <c r="U14" s="40"/>
      <c r="V14" s="40"/>
      <c r="W14" s="40"/>
      <c r="X14" s="40"/>
    </row>
    <row r="15" spans="3:24" ht="12" x14ac:dyDescent="0.25">
      <c r="C15" s="55"/>
      <c r="D15" s="56">
        <v>2</v>
      </c>
      <c r="E15" s="40" t="s">
        <v>20</v>
      </c>
      <c r="F15" s="40"/>
      <c r="G15" s="40"/>
      <c r="H15" s="40"/>
      <c r="I15" s="40"/>
      <c r="J15" s="40"/>
      <c r="K15" s="40"/>
      <c r="L15" s="40"/>
      <c r="M15" s="40"/>
      <c r="N15" s="40"/>
      <c r="O15" s="57"/>
      <c r="R15" s="40"/>
      <c r="S15" s="40"/>
      <c r="T15" s="40"/>
      <c r="U15" s="40"/>
      <c r="V15" s="40"/>
      <c r="W15" s="40"/>
      <c r="X15" s="40"/>
    </row>
    <row r="16" spans="3:24" ht="12" x14ac:dyDescent="0.25">
      <c r="C16" s="55"/>
      <c r="D16" s="56">
        <v>3</v>
      </c>
      <c r="E16" s="40" t="s">
        <v>21</v>
      </c>
      <c r="F16" s="40"/>
      <c r="G16" s="40"/>
      <c r="H16" s="40"/>
      <c r="I16" s="40"/>
      <c r="J16" s="40"/>
      <c r="K16" s="40"/>
      <c r="L16" s="40"/>
      <c r="M16" s="40"/>
      <c r="N16" s="40"/>
      <c r="O16" s="57"/>
      <c r="R16" s="40"/>
      <c r="S16" s="40"/>
      <c r="T16" s="40"/>
      <c r="U16" s="40"/>
      <c r="V16" s="40"/>
      <c r="W16" s="40"/>
      <c r="X16" s="40"/>
    </row>
    <row r="17" spans="3:24" ht="12" x14ac:dyDescent="0.25">
      <c r="C17" s="55"/>
      <c r="D17" s="56">
        <v>4</v>
      </c>
      <c r="E17" s="40" t="s">
        <v>22</v>
      </c>
      <c r="F17" s="40"/>
      <c r="G17" s="40"/>
      <c r="H17" s="40"/>
      <c r="I17" s="40"/>
      <c r="J17" s="40"/>
      <c r="K17" s="40"/>
      <c r="L17" s="40"/>
      <c r="M17" s="40"/>
      <c r="N17" s="40"/>
      <c r="O17" s="57"/>
      <c r="R17" s="40"/>
      <c r="S17" s="40"/>
      <c r="T17" s="40"/>
      <c r="U17" s="40"/>
      <c r="V17" s="40"/>
      <c r="W17" s="40"/>
      <c r="X17" s="40"/>
    </row>
    <row r="18" spans="3:24" ht="12.6" thickBot="1" x14ac:dyDescent="0.3">
      <c r="C18" s="55"/>
      <c r="D18" s="56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57"/>
      <c r="R18" s="40"/>
      <c r="S18" s="40"/>
      <c r="T18" s="40"/>
      <c r="U18" s="40"/>
      <c r="V18" s="40"/>
      <c r="W18" s="40"/>
      <c r="X18" s="40"/>
    </row>
    <row r="19" spans="3:24" ht="12" x14ac:dyDescent="0.25">
      <c r="C19" s="51" t="s">
        <v>23</v>
      </c>
      <c r="D19" s="52">
        <v>5</v>
      </c>
      <c r="E19" s="53" t="s">
        <v>24</v>
      </c>
      <c r="F19" s="53"/>
      <c r="G19" s="53"/>
      <c r="H19" s="53"/>
      <c r="I19" s="53"/>
      <c r="J19" s="53"/>
      <c r="K19" s="53"/>
      <c r="L19" s="53"/>
      <c r="M19" s="53"/>
      <c r="N19" s="53"/>
      <c r="O19" s="54"/>
      <c r="R19" s="40"/>
      <c r="S19" s="40"/>
      <c r="T19" s="40"/>
      <c r="U19" s="40"/>
      <c r="V19" s="40"/>
      <c r="W19" s="40"/>
      <c r="X19" s="40"/>
    </row>
    <row r="20" spans="3:24" ht="12" x14ac:dyDescent="0.25">
      <c r="C20" s="55"/>
      <c r="D20" s="56">
        <v>6</v>
      </c>
      <c r="E20" s="40" t="s">
        <v>25</v>
      </c>
      <c r="F20" s="40"/>
      <c r="G20" s="40"/>
      <c r="H20" s="40"/>
      <c r="I20" s="40"/>
      <c r="J20" s="40"/>
      <c r="K20" s="40"/>
      <c r="L20" s="40"/>
      <c r="M20" s="40"/>
      <c r="N20" s="40"/>
      <c r="O20" s="57"/>
      <c r="R20" s="40"/>
      <c r="S20" s="40"/>
      <c r="T20" s="40"/>
      <c r="U20" s="40"/>
      <c r="V20" s="40"/>
      <c r="W20" s="40"/>
      <c r="X20" s="40"/>
    </row>
    <row r="21" spans="3:24" ht="12.6" thickBot="1" x14ac:dyDescent="0.3">
      <c r="C21" s="58"/>
      <c r="D21" s="59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1"/>
      <c r="R21" s="40"/>
      <c r="S21" s="40"/>
      <c r="T21" s="40"/>
      <c r="U21" s="40"/>
      <c r="V21" s="40"/>
      <c r="W21" s="40"/>
      <c r="X21" s="40"/>
    </row>
    <row r="22" spans="3:24" ht="12" x14ac:dyDescent="0.25">
      <c r="C22" s="51" t="s">
        <v>26</v>
      </c>
      <c r="D22" s="56">
        <v>7</v>
      </c>
      <c r="E22" s="53" t="s">
        <v>27</v>
      </c>
      <c r="F22" s="53"/>
      <c r="G22" s="53"/>
      <c r="H22" s="53"/>
      <c r="I22" s="53"/>
      <c r="J22" s="53"/>
      <c r="K22" s="53"/>
      <c r="L22" s="53"/>
      <c r="M22" s="53"/>
      <c r="N22" s="53"/>
      <c r="O22" s="54"/>
    </row>
    <row r="23" spans="3:24" ht="12" x14ac:dyDescent="0.25">
      <c r="C23" s="55"/>
      <c r="D23" s="56">
        <v>8</v>
      </c>
      <c r="E23" s="40" t="s">
        <v>28</v>
      </c>
      <c r="F23" s="40"/>
      <c r="G23" s="40"/>
      <c r="H23" s="40"/>
      <c r="I23" s="40"/>
      <c r="J23" s="40"/>
      <c r="K23" s="40"/>
      <c r="L23" s="40"/>
      <c r="M23" s="40"/>
      <c r="N23" s="40"/>
      <c r="O23" s="57"/>
    </row>
    <row r="24" spans="3:24" ht="12" x14ac:dyDescent="0.25">
      <c r="C24" s="55"/>
      <c r="D24" s="56">
        <v>9</v>
      </c>
      <c r="E24" s="40" t="s">
        <v>29</v>
      </c>
      <c r="F24" s="40"/>
      <c r="G24" s="40"/>
      <c r="H24" s="40"/>
      <c r="I24" s="40"/>
      <c r="J24" s="40"/>
      <c r="K24" s="40"/>
      <c r="L24" s="40"/>
      <c r="M24" s="40"/>
      <c r="N24" s="40"/>
      <c r="O24" s="57"/>
    </row>
    <row r="25" spans="3:24" ht="12.6" thickBot="1" x14ac:dyDescent="0.3">
      <c r="C25" s="58"/>
      <c r="D25" s="59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1"/>
    </row>
    <row r="26" spans="3:24" ht="12" x14ac:dyDescent="0.25">
      <c r="C26" s="55" t="s">
        <v>30</v>
      </c>
      <c r="D26" s="56">
        <v>10</v>
      </c>
      <c r="E26" s="40" t="s">
        <v>31</v>
      </c>
      <c r="F26" s="40"/>
      <c r="G26" s="40"/>
      <c r="H26" s="40"/>
      <c r="I26" s="40"/>
      <c r="J26" s="40"/>
      <c r="K26" s="40"/>
      <c r="L26" s="40"/>
      <c r="M26" s="40"/>
      <c r="N26" s="40"/>
      <c r="O26" s="57"/>
    </row>
    <row r="27" spans="3:24" ht="12" x14ac:dyDescent="0.25">
      <c r="C27" s="55"/>
      <c r="D27" s="56">
        <v>11</v>
      </c>
      <c r="E27" s="40" t="s">
        <v>32</v>
      </c>
      <c r="F27" s="40"/>
      <c r="G27" s="40"/>
      <c r="H27" s="40"/>
      <c r="I27" s="40"/>
      <c r="J27" s="40"/>
      <c r="K27" s="40"/>
      <c r="L27" s="40"/>
      <c r="M27" s="40"/>
      <c r="N27" s="40"/>
      <c r="O27" s="57"/>
    </row>
    <row r="28" spans="3:24" ht="12" x14ac:dyDescent="0.25">
      <c r="C28" s="55"/>
      <c r="D28" s="56">
        <v>12</v>
      </c>
      <c r="E28" s="40" t="s">
        <v>33</v>
      </c>
      <c r="F28" s="40"/>
      <c r="G28" s="40"/>
      <c r="H28" s="40"/>
      <c r="I28" s="40"/>
      <c r="J28" s="40"/>
      <c r="K28" s="40"/>
      <c r="L28" s="40"/>
      <c r="M28" s="40"/>
      <c r="N28" s="40"/>
      <c r="O28" s="57"/>
    </row>
    <row r="29" spans="3:24" ht="12" x14ac:dyDescent="0.25">
      <c r="C29" s="55"/>
      <c r="D29" s="56">
        <v>13</v>
      </c>
      <c r="E29" s="40" t="s">
        <v>34</v>
      </c>
      <c r="F29" s="40"/>
      <c r="G29" s="40"/>
      <c r="H29" s="40"/>
      <c r="I29" s="40"/>
      <c r="J29" s="40"/>
      <c r="K29" s="40"/>
      <c r="L29" s="40"/>
      <c r="M29" s="40"/>
      <c r="N29" s="40"/>
      <c r="O29" s="57"/>
    </row>
    <row r="30" spans="3:24" ht="12" x14ac:dyDescent="0.25">
      <c r="C30" s="55"/>
      <c r="D30" s="56">
        <v>14</v>
      </c>
      <c r="E30" s="40" t="s">
        <v>35</v>
      </c>
      <c r="F30" s="40"/>
      <c r="G30" s="40"/>
      <c r="H30" s="40"/>
      <c r="I30" s="40"/>
      <c r="J30" s="40"/>
      <c r="K30" s="40"/>
      <c r="L30" s="40"/>
      <c r="M30" s="40"/>
      <c r="N30" s="40"/>
      <c r="O30" s="57"/>
    </row>
    <row r="31" spans="3:24" ht="12.6" thickBot="1" x14ac:dyDescent="0.3">
      <c r="C31" s="55"/>
      <c r="D31" s="56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57"/>
    </row>
    <row r="32" spans="3:24" ht="12" x14ac:dyDescent="0.25">
      <c r="C32" s="51" t="s">
        <v>36</v>
      </c>
      <c r="D32" s="52">
        <v>15</v>
      </c>
      <c r="E32" s="53" t="s">
        <v>37</v>
      </c>
      <c r="F32" s="53"/>
      <c r="G32" s="53"/>
      <c r="H32" s="53"/>
      <c r="I32" s="53"/>
      <c r="J32" s="53"/>
      <c r="K32" s="53"/>
      <c r="L32" s="53"/>
      <c r="M32" s="53"/>
      <c r="N32" s="53"/>
      <c r="O32" s="54"/>
    </row>
    <row r="33" spans="3:15" ht="12" x14ac:dyDescent="0.25">
      <c r="C33" s="55"/>
      <c r="D33" s="56">
        <v>16</v>
      </c>
      <c r="E33" s="40" t="s">
        <v>38</v>
      </c>
      <c r="F33" s="40"/>
      <c r="G33" s="40"/>
      <c r="H33" s="40"/>
      <c r="I33" s="40"/>
      <c r="J33" s="40"/>
      <c r="K33" s="40"/>
      <c r="L33" s="40"/>
      <c r="M33" s="40"/>
      <c r="N33" s="40"/>
      <c r="O33" s="57"/>
    </row>
    <row r="34" spans="3:15" ht="12" x14ac:dyDescent="0.25">
      <c r="C34" s="55"/>
      <c r="D34" s="56">
        <v>17</v>
      </c>
      <c r="E34" s="40" t="s">
        <v>39</v>
      </c>
      <c r="F34" s="40"/>
      <c r="G34" s="40"/>
      <c r="H34" s="40"/>
      <c r="I34" s="40"/>
      <c r="J34" s="40"/>
      <c r="K34" s="40"/>
      <c r="L34" s="40"/>
      <c r="M34" s="40"/>
      <c r="N34" s="40"/>
      <c r="O34" s="57"/>
    </row>
    <row r="35" spans="3:15" ht="12.6" thickBot="1" x14ac:dyDescent="0.3">
      <c r="C35" s="58"/>
      <c r="D35" s="59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1"/>
    </row>
    <row r="36" spans="3:15" ht="12" x14ac:dyDescent="0.25">
      <c r="C36" s="55" t="s">
        <v>40</v>
      </c>
      <c r="D36" s="56">
        <v>18</v>
      </c>
      <c r="E36" s="40" t="s">
        <v>41</v>
      </c>
      <c r="F36" s="40"/>
      <c r="G36" s="40"/>
      <c r="H36" s="40"/>
      <c r="I36" s="40"/>
      <c r="J36" s="40"/>
      <c r="K36" s="40"/>
      <c r="L36" s="40"/>
      <c r="M36" s="40"/>
      <c r="N36" s="40"/>
      <c r="O36" s="57"/>
    </row>
    <row r="37" spans="3:15" ht="12.6" thickBot="1" x14ac:dyDescent="0.3">
      <c r="C37" s="58"/>
      <c r="D37" s="59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1"/>
    </row>
    <row r="38" spans="3:15" ht="12" x14ac:dyDescent="0.25">
      <c r="C38" s="55" t="s">
        <v>42</v>
      </c>
      <c r="D38" s="56">
        <v>19</v>
      </c>
      <c r="E38" s="40" t="s">
        <v>43</v>
      </c>
      <c r="F38" s="40"/>
      <c r="G38" s="40"/>
      <c r="H38" s="40"/>
      <c r="I38" s="40"/>
      <c r="J38" s="40"/>
      <c r="K38" s="40"/>
      <c r="L38" s="40"/>
      <c r="M38" s="40"/>
      <c r="N38" s="40"/>
      <c r="O38" s="57"/>
    </row>
    <row r="39" spans="3:15" ht="12.6" thickBot="1" x14ac:dyDescent="0.3">
      <c r="C39" s="58"/>
      <c r="D39" s="59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1"/>
    </row>
    <row r="40" spans="3:15" ht="12" x14ac:dyDescent="0.25">
      <c r="C40" s="11"/>
      <c r="D40" s="12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</row>
    <row r="41" spans="3:15" x14ac:dyDescent="0.2">
      <c r="C41" s="40"/>
      <c r="D41" s="62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</row>
    <row r="42" spans="3:15" x14ac:dyDescent="0.2">
      <c r="C42" s="40"/>
      <c r="D42" s="62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</row>
    <row r="43" spans="3:15" x14ac:dyDescent="0.2">
      <c r="C43" s="40"/>
      <c r="D43" s="62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</row>
    <row r="44" spans="3:15" x14ac:dyDescent="0.2">
      <c r="C44" s="40"/>
      <c r="D44" s="62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</row>
    <row r="45" spans="3:15" x14ac:dyDescent="0.2">
      <c r="C45" s="40"/>
      <c r="D45" s="62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</row>
    <row r="46" spans="3:15" x14ac:dyDescent="0.2">
      <c r="C46" s="40"/>
      <c r="D46" s="62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</row>
    <row r="47" spans="3:15" x14ac:dyDescent="0.2">
      <c r="C47" s="40"/>
      <c r="D47" s="62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</row>
    <row r="48" spans="3:15" x14ac:dyDescent="0.2">
      <c r="C48" s="40"/>
      <c r="D48" s="62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</row>
    <row r="49" spans="3:15" x14ac:dyDescent="0.2">
      <c r="C49" s="40"/>
      <c r="D49" s="62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</row>
    <row r="50" spans="3:15" x14ac:dyDescent="0.2">
      <c r="C50" s="40"/>
      <c r="D50" s="62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</row>
    <row r="51" spans="3:15" x14ac:dyDescent="0.2">
      <c r="C51" s="40"/>
      <c r="D51" s="62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</row>
    <row r="52" spans="3:15" x14ac:dyDescent="0.2">
      <c r="C52" s="40"/>
      <c r="D52" s="62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</row>
  </sheetData>
  <sheetProtection algorithmName="SHA-512" hashValue="jOWToSIrItupDC+ggbHGOMTUyQj4i40GC5OO+HcPQhbOqqf2L2bGsqs6Z0W8vtIyEUDU9/qSB9X7OnABHy6fbA==" saltValue="m+xmpw7CtvGbPGp4FRw5aw==" spinCount="100000" sheet="1" objects="1" scenarios="1"/>
  <mergeCells count="2">
    <mergeCell ref="E6:F6"/>
    <mergeCell ref="E7:F7"/>
  </mergeCells>
  <dataValidations disablePrompts="1" count="1">
    <dataValidation type="list" allowBlank="1" showInputMessage="1" showErrorMessage="1" sqref="K5:O5" xr:uid="{49202564-8B14-46B5-B93D-8BA8B70F27E0}">
      <formula1>$S$5:$W$5</formula1>
    </dataValidation>
  </dataValidations>
  <pageMargins left="0.70866141732283472" right="0.70866141732283472" top="0.74803149606299213" bottom="0.74803149606299213" header="0.31496062992125984" footer="0.31496062992125984"/>
  <pageSetup paperSize="9" scale="5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F715-F219-4A6B-977D-780B43CDD4D8}">
  <sheetPr codeName="Sheet2">
    <tabColor theme="6" tint="-0.499984740745262"/>
    <pageSetUpPr fitToPage="1"/>
  </sheetPr>
  <dimension ref="C3:AH620"/>
  <sheetViews>
    <sheetView showGridLines="0" view="pageBreakPreview" zoomScale="115" zoomScaleNormal="80" zoomScaleSheetLayoutView="115" workbookViewId="0">
      <pane xSplit="6" ySplit="20" topLeftCell="G21" activePane="bottomRight" state="frozen"/>
      <selection pane="topRight" activeCell="Q19" sqref="Q19"/>
      <selection pane="bottomLeft" activeCell="Q19" sqref="Q19"/>
      <selection pane="bottomRight" activeCell="N11" sqref="L11:N11"/>
    </sheetView>
  </sheetViews>
  <sheetFormatPr defaultColWidth="9" defaultRowHeight="11.4" outlineLevelCol="1" x14ac:dyDescent="0.2"/>
  <cols>
    <col min="1" max="1" width="3.5" style="40" customWidth="1"/>
    <col min="2" max="2" width="2.5" style="40" customWidth="1"/>
    <col min="3" max="3" width="13.59765625" style="62" hidden="1" customWidth="1" outlineLevel="1"/>
    <col min="4" max="6" width="13.59765625" style="40" hidden="1" customWidth="1" outlineLevel="1"/>
    <col min="7" max="7" width="1.3984375" style="30" customWidth="1" collapsed="1"/>
    <col min="8" max="8" width="13.59765625" style="30" customWidth="1"/>
    <col min="9" max="9" width="15.3984375" style="30" bestFit="1" customWidth="1"/>
    <col min="10" max="10" width="15.59765625" style="30" customWidth="1"/>
    <col min="11" max="11" width="2" style="30" customWidth="1"/>
    <col min="12" max="15" width="10" style="40" customWidth="1"/>
    <col min="16" max="16" width="10" style="62" customWidth="1"/>
    <col min="17" max="25" width="10" style="40" customWidth="1"/>
    <col min="26" max="16384" width="9" style="40"/>
  </cols>
  <sheetData>
    <row r="3" spans="3:34" ht="36" customHeight="1" x14ac:dyDescent="0.2">
      <c r="C3" s="149"/>
      <c r="D3" s="145"/>
      <c r="E3" s="145"/>
      <c r="F3" s="145"/>
      <c r="G3" s="150"/>
      <c r="H3" s="149" t="s">
        <v>44</v>
      </c>
      <c r="I3" s="150"/>
      <c r="J3" s="150"/>
      <c r="K3" s="150"/>
      <c r="L3" s="150"/>
      <c r="M3" s="150"/>
      <c r="N3" s="150"/>
      <c r="O3" s="150"/>
      <c r="P3" s="151"/>
      <c r="Q3" s="150"/>
      <c r="R3" s="150"/>
      <c r="S3" s="150"/>
      <c r="T3" s="194"/>
      <c r="U3" s="194"/>
      <c r="V3" s="194"/>
      <c r="W3" s="194"/>
      <c r="X3" s="194"/>
      <c r="Y3" s="194">
        <f>'4. Valuation'!$D$6</f>
        <v>45536</v>
      </c>
      <c r="AB3" s="43"/>
      <c r="AC3" s="43"/>
      <c r="AD3" s="43"/>
      <c r="AE3" s="43"/>
      <c r="AF3" s="43"/>
      <c r="AG3" s="43"/>
      <c r="AH3" s="43"/>
    </row>
    <row r="4" spans="3:34" ht="7.5" customHeight="1" x14ac:dyDescent="0.2"/>
    <row r="5" spans="3:34" ht="12" x14ac:dyDescent="0.25">
      <c r="H5" s="130" t="s">
        <v>45</v>
      </c>
      <c r="I5" s="393" t="str">
        <f>Cover!E6</f>
        <v>Enigma Square</v>
      </c>
      <c r="J5" s="394"/>
    </row>
    <row r="6" spans="3:34" ht="8.25" customHeight="1" x14ac:dyDescent="0.2">
      <c r="D6" s="62"/>
      <c r="E6" s="62"/>
    </row>
    <row r="7" spans="3:34" ht="12" x14ac:dyDescent="0.25">
      <c r="C7" s="40"/>
      <c r="H7" s="398" t="s">
        <v>46</v>
      </c>
      <c r="I7" s="399"/>
      <c r="J7" s="400"/>
      <c r="L7" s="219" t="s">
        <v>47</v>
      </c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</row>
    <row r="8" spans="3:34" s="111" customFormat="1" ht="24" x14ac:dyDescent="0.2">
      <c r="C8" s="40"/>
      <c r="D8" s="40"/>
      <c r="E8" s="40"/>
      <c r="F8" s="40"/>
      <c r="G8" s="215"/>
      <c r="H8" s="216" t="s">
        <v>48</v>
      </c>
      <c r="I8" s="216" t="s">
        <v>49</v>
      </c>
      <c r="J8" s="216" t="s">
        <v>50</v>
      </c>
      <c r="K8" s="215"/>
      <c r="L8" s="214" t="s">
        <v>51</v>
      </c>
      <c r="M8" s="214" t="s">
        <v>52</v>
      </c>
      <c r="N8" s="214" t="s">
        <v>53</v>
      </c>
      <c r="O8" s="217" t="s">
        <v>54</v>
      </c>
      <c r="P8" s="218"/>
      <c r="Q8" s="218"/>
      <c r="R8" s="218"/>
      <c r="S8" s="218"/>
      <c r="T8" s="218"/>
      <c r="U8" s="218"/>
      <c r="V8" s="218"/>
      <c r="W8" s="218"/>
      <c r="X8" s="218"/>
      <c r="Y8" s="218"/>
    </row>
    <row r="9" spans="3:34" x14ac:dyDescent="0.2">
      <c r="C9" s="40"/>
      <c r="H9" s="133" t="s">
        <v>55</v>
      </c>
      <c r="I9" s="134" t="s">
        <v>56</v>
      </c>
      <c r="J9" s="133"/>
      <c r="L9" s="341" t="s">
        <v>57</v>
      </c>
      <c r="M9" s="69">
        <f t="shared" ref="M9:M14" si="0">IFERROR(COUNTIF($P$21:$P$622,$L9),"-")</f>
        <v>13</v>
      </c>
      <c r="N9" s="340">
        <f t="shared" ref="N9:N14" si="1">IFERROR(AVERAGEIF($P$21:$P$622,$L9,$O$21:$O$622),"-")</f>
        <v>389.98461538461538</v>
      </c>
      <c r="O9" s="202" t="s">
        <v>58</v>
      </c>
      <c r="P9" s="203"/>
      <c r="Q9" s="203"/>
      <c r="R9" s="203"/>
      <c r="S9" s="203"/>
      <c r="T9" s="203"/>
      <c r="U9" s="203"/>
      <c r="V9" s="203"/>
      <c r="W9" s="203"/>
      <c r="X9" s="203"/>
      <c r="Y9" s="203"/>
    </row>
    <row r="10" spans="3:34" x14ac:dyDescent="0.2">
      <c r="C10" s="40"/>
      <c r="H10" s="135" t="s">
        <v>59</v>
      </c>
      <c r="I10" s="134" t="s">
        <v>7</v>
      </c>
      <c r="J10" s="133"/>
      <c r="L10" s="82" t="s">
        <v>60</v>
      </c>
      <c r="M10" s="69">
        <f t="shared" si="0"/>
        <v>182</v>
      </c>
      <c r="N10" s="132">
        <f t="shared" si="1"/>
        <v>504.70417582417559</v>
      </c>
      <c r="O10" s="202" t="s">
        <v>58</v>
      </c>
      <c r="P10" s="203"/>
      <c r="Q10" s="203"/>
      <c r="R10" s="203"/>
      <c r="S10" s="203"/>
      <c r="T10" s="203"/>
      <c r="U10" s="203"/>
      <c r="V10" s="203"/>
      <c r="W10" s="203"/>
      <c r="X10" s="203"/>
      <c r="Y10" s="203"/>
    </row>
    <row r="11" spans="3:34" x14ac:dyDescent="0.2">
      <c r="C11" s="40"/>
      <c r="H11" s="395" t="s">
        <v>61</v>
      </c>
      <c r="I11" s="136" t="s">
        <v>62</v>
      </c>
      <c r="J11" s="133" t="s">
        <v>63</v>
      </c>
      <c r="L11" s="82" t="s">
        <v>64</v>
      </c>
      <c r="M11" s="69">
        <f t="shared" si="0"/>
        <v>54</v>
      </c>
      <c r="N11" s="132">
        <f t="shared" si="1"/>
        <v>734.66111111111104</v>
      </c>
      <c r="O11" s="202" t="s">
        <v>58</v>
      </c>
      <c r="P11" s="203"/>
      <c r="Q11" s="203"/>
      <c r="R11" s="203"/>
      <c r="S11" s="203"/>
      <c r="T11" s="203"/>
      <c r="U11" s="203"/>
      <c r="V11" s="203"/>
      <c r="W11" s="203"/>
      <c r="X11" s="203"/>
      <c r="Y11" s="203"/>
    </row>
    <row r="12" spans="3:34" x14ac:dyDescent="0.2">
      <c r="C12" s="40"/>
      <c r="H12" s="396"/>
      <c r="I12" s="136"/>
      <c r="J12" s="133" t="s">
        <v>65</v>
      </c>
      <c r="L12" s="82" t="s">
        <v>66</v>
      </c>
      <c r="M12" s="69">
        <f t="shared" si="0"/>
        <v>12</v>
      </c>
      <c r="N12" s="340">
        <f t="shared" si="1"/>
        <v>1007.4291666666667</v>
      </c>
      <c r="O12" s="202"/>
      <c r="P12" s="203"/>
      <c r="Q12" s="203"/>
      <c r="R12" s="203"/>
      <c r="S12" s="203"/>
      <c r="T12" s="203"/>
      <c r="U12" s="203"/>
      <c r="V12" s="203"/>
      <c r="W12" s="203"/>
      <c r="X12" s="203"/>
      <c r="Y12" s="203"/>
    </row>
    <row r="13" spans="3:34" x14ac:dyDescent="0.2">
      <c r="C13" s="40"/>
      <c r="H13" s="396"/>
      <c r="I13" s="136"/>
      <c r="J13" s="133" t="s">
        <v>67</v>
      </c>
      <c r="L13" s="82"/>
      <c r="M13" s="69">
        <f t="shared" si="0"/>
        <v>0</v>
      </c>
      <c r="N13" s="132" t="str">
        <f t="shared" si="1"/>
        <v>-</v>
      </c>
      <c r="O13" s="202"/>
      <c r="P13" s="203"/>
      <c r="Q13" s="203"/>
      <c r="R13" s="203"/>
      <c r="S13" s="203"/>
      <c r="T13" s="203"/>
      <c r="U13" s="203"/>
      <c r="V13" s="203"/>
      <c r="W13" s="203"/>
      <c r="X13" s="203"/>
      <c r="Y13" s="203"/>
    </row>
    <row r="14" spans="3:34" s="11" customFormat="1" ht="12" x14ac:dyDescent="0.25">
      <c r="C14" s="40"/>
      <c r="D14" s="40"/>
      <c r="E14" s="40"/>
      <c r="F14" s="40"/>
      <c r="H14" s="396"/>
      <c r="I14" s="136"/>
      <c r="J14" s="133" t="s">
        <v>68</v>
      </c>
      <c r="L14" s="82"/>
      <c r="M14" s="69">
        <f t="shared" si="0"/>
        <v>0</v>
      </c>
      <c r="N14" s="132" t="str">
        <f t="shared" si="1"/>
        <v>-</v>
      </c>
      <c r="O14" s="202"/>
      <c r="P14" s="203"/>
      <c r="Q14" s="203"/>
      <c r="R14" s="203"/>
      <c r="S14" s="203"/>
      <c r="T14" s="203"/>
      <c r="U14" s="203"/>
      <c r="V14" s="203"/>
      <c r="W14" s="203"/>
      <c r="X14" s="203"/>
      <c r="Y14" s="203"/>
    </row>
    <row r="15" spans="3:34" s="11" customFormat="1" ht="12" x14ac:dyDescent="0.25">
      <c r="C15" s="40"/>
      <c r="D15" s="40"/>
      <c r="E15" s="40"/>
      <c r="F15" s="40"/>
      <c r="H15" s="396"/>
      <c r="I15" s="136"/>
      <c r="J15" s="133"/>
      <c r="L15" s="71" t="s">
        <v>69</v>
      </c>
      <c r="M15" s="71">
        <f>SUM(M9:M13)</f>
        <v>261</v>
      </c>
      <c r="N15" s="342">
        <f>IFERROR(SUM(O21:O620)/M15,0)</f>
        <v>569.68126436781677</v>
      </c>
      <c r="O15" s="192"/>
      <c r="P15" s="193"/>
      <c r="Q15" s="193"/>
      <c r="R15" s="193"/>
      <c r="S15" s="193"/>
      <c r="T15" s="193"/>
      <c r="U15" s="193"/>
      <c r="V15" s="193"/>
      <c r="W15" s="193"/>
      <c r="X15" s="193"/>
      <c r="Y15" s="193"/>
    </row>
    <row r="16" spans="3:34" x14ac:dyDescent="0.2">
      <c r="C16" s="40"/>
      <c r="H16" s="397"/>
      <c r="I16" s="136"/>
      <c r="J16" s="133" t="s">
        <v>70</v>
      </c>
      <c r="L16" s="82" t="s">
        <v>71</v>
      </c>
      <c r="M16" s="82">
        <v>178</v>
      </c>
      <c r="N16" s="338"/>
      <c r="O16" s="202"/>
      <c r="P16" s="203"/>
      <c r="Q16" s="203"/>
      <c r="R16" s="203"/>
      <c r="S16" s="203"/>
      <c r="T16" s="203"/>
      <c r="U16" s="203"/>
      <c r="V16" s="203"/>
      <c r="W16" s="203"/>
      <c r="X16" s="203"/>
      <c r="Y16" s="203"/>
    </row>
    <row r="17" spans="3:28" ht="9" customHeight="1" x14ac:dyDescent="0.25">
      <c r="C17" s="40"/>
      <c r="AB17" s="11"/>
    </row>
    <row r="18" spans="3:28" ht="9" customHeight="1" x14ac:dyDescent="0.25">
      <c r="AB18" s="11"/>
    </row>
    <row r="19" spans="3:28" ht="18.75" customHeight="1" x14ac:dyDescent="0.25">
      <c r="C19" s="137"/>
      <c r="D19" s="390" t="s">
        <v>72</v>
      </c>
      <c r="E19" s="391"/>
      <c r="F19" s="391"/>
      <c r="G19" s="138"/>
      <c r="H19" s="390" t="s">
        <v>73</v>
      </c>
      <c r="I19" s="391"/>
      <c r="J19" s="392"/>
      <c r="K19" s="138"/>
      <c r="L19" s="221" t="s">
        <v>74</v>
      </c>
      <c r="M19" s="221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AB19" s="11"/>
    </row>
    <row r="20" spans="3:28" s="210" customFormat="1" ht="33.75" customHeight="1" x14ac:dyDescent="0.25">
      <c r="C20" s="208" t="s">
        <v>75</v>
      </c>
      <c r="D20" s="209" t="s">
        <v>76</v>
      </c>
      <c r="E20" s="208" t="s">
        <v>77</v>
      </c>
      <c r="F20" s="208" t="s">
        <v>51</v>
      </c>
      <c r="G20" s="75"/>
      <c r="H20" s="208" t="s">
        <v>78</v>
      </c>
      <c r="I20" s="208" t="s">
        <v>59</v>
      </c>
      <c r="J20" s="208" t="s">
        <v>61</v>
      </c>
      <c r="K20" s="75"/>
      <c r="L20" s="209" t="s">
        <v>79</v>
      </c>
      <c r="M20" s="209" t="str">
        <f>D20</f>
        <v>Home type</v>
      </c>
      <c r="N20" s="209" t="s">
        <v>80</v>
      </c>
      <c r="O20" s="209" t="str">
        <f>E20</f>
        <v>Size (sq.ft)</v>
      </c>
      <c r="P20" s="209" t="str">
        <f>'2. GRI Pricing Inputs'!C15</f>
        <v>Bedroom</v>
      </c>
      <c r="Q20" s="209" t="str">
        <f>'2. GRI Pricing Inputs'!C22</f>
        <v>Bath</v>
      </c>
      <c r="R20" s="209" t="str">
        <f>'2. GRI Pricing Inputs'!C45</f>
        <v>Floor</v>
      </c>
      <c r="S20" s="209" t="str">
        <f>'2. GRI Pricing Inputs'!C53</f>
        <v>Aspect</v>
      </c>
      <c r="T20" s="209" t="str">
        <f>'2. GRI Pricing Inputs'!C60</f>
        <v>Storage</v>
      </c>
      <c r="U20" s="209" t="str">
        <f>'2. GRI Pricing Inputs'!C67</f>
        <v>Balcony</v>
      </c>
      <c r="V20" s="209" t="str">
        <f>'2. GRI Pricing Inputs'!C83</f>
        <v>Additional Toilet</v>
      </c>
      <c r="W20" s="209" t="str">
        <f>'2. GRI Pricing Inputs'!C90</f>
        <v>Larger Master Bedroom</v>
      </c>
      <c r="X20" s="209">
        <f>'2. GRI Pricing Inputs'!C98</f>
        <v>0</v>
      </c>
      <c r="Y20" s="209">
        <f>'2. GRI Pricing Inputs'!C105</f>
        <v>0</v>
      </c>
      <c r="AB20" s="211"/>
    </row>
    <row r="21" spans="3:28" ht="13.5" customHeight="1" x14ac:dyDescent="0.25">
      <c r="C21" s="82"/>
      <c r="D21" s="292" t="s">
        <v>81</v>
      </c>
      <c r="E21" s="139"/>
      <c r="F21" s="139"/>
      <c r="H21" s="69" t="str">
        <f>$I$9</f>
        <v>BTR-London &amp; SE</v>
      </c>
      <c r="I21" s="69" t="str">
        <f>$I$10</f>
        <v>Enigma Square</v>
      </c>
      <c r="J21" s="292" t="s">
        <v>62</v>
      </c>
      <c r="L21" s="283" t="s">
        <v>82</v>
      </c>
      <c r="M21" s="283" t="s">
        <v>83</v>
      </c>
      <c r="N21" s="212">
        <v>101</v>
      </c>
      <c r="O21" s="213">
        <v>517.1</v>
      </c>
      <c r="P21" s="283" t="s">
        <v>60</v>
      </c>
      <c r="Q21" s="283">
        <v>1</v>
      </c>
      <c r="R21" s="283">
        <v>1</v>
      </c>
      <c r="S21" s="283" t="s">
        <v>84</v>
      </c>
      <c r="T21" s="284"/>
      <c r="U21" s="284" t="s">
        <v>85</v>
      </c>
      <c r="V21" s="283" t="s">
        <v>81</v>
      </c>
      <c r="W21" s="283"/>
      <c r="X21" s="283" t="s">
        <v>81</v>
      </c>
      <c r="Y21" s="283" t="s">
        <v>81</v>
      </c>
      <c r="AB21" s="11"/>
    </row>
    <row r="22" spans="3:28" ht="13.5" customHeight="1" x14ac:dyDescent="0.25">
      <c r="C22" s="82"/>
      <c r="D22" s="292" t="s">
        <v>81</v>
      </c>
      <c r="E22" s="139"/>
      <c r="F22" s="139"/>
      <c r="H22" s="69" t="str">
        <f t="shared" ref="H22:H85" si="2">$I$9</f>
        <v>BTR-London &amp; SE</v>
      </c>
      <c r="I22" s="69" t="str">
        <f t="shared" ref="I22:I85" si="3">$I$10</f>
        <v>Enigma Square</v>
      </c>
      <c r="J22" s="292" t="s">
        <v>62</v>
      </c>
      <c r="L22" s="283" t="s">
        <v>82</v>
      </c>
      <c r="M22" s="283" t="s">
        <v>83</v>
      </c>
      <c r="N22" s="212">
        <v>102</v>
      </c>
      <c r="O22" s="213">
        <v>385.46</v>
      </c>
      <c r="P22" s="283" t="s">
        <v>57</v>
      </c>
      <c r="Q22" s="283">
        <v>1</v>
      </c>
      <c r="R22" s="283">
        <v>1</v>
      </c>
      <c r="S22" s="283" t="s">
        <v>86</v>
      </c>
      <c r="T22" s="284"/>
      <c r="U22" s="284" t="s">
        <v>87</v>
      </c>
      <c r="V22" s="283" t="s">
        <v>81</v>
      </c>
      <c r="W22" s="283"/>
      <c r="X22" s="283" t="s">
        <v>81</v>
      </c>
      <c r="Y22" s="283" t="s">
        <v>81</v>
      </c>
      <c r="AB22" s="11"/>
    </row>
    <row r="23" spans="3:28" ht="13.5" customHeight="1" x14ac:dyDescent="0.25">
      <c r="C23" s="82"/>
      <c r="D23" s="292" t="s">
        <v>81</v>
      </c>
      <c r="E23" s="139"/>
      <c r="F23" s="139"/>
      <c r="H23" s="69" t="str">
        <f t="shared" si="2"/>
        <v>BTR-London &amp; SE</v>
      </c>
      <c r="I23" s="69" t="str">
        <f t="shared" si="3"/>
        <v>Enigma Square</v>
      </c>
      <c r="J23" s="292" t="s">
        <v>62</v>
      </c>
      <c r="L23" s="283" t="s">
        <v>82</v>
      </c>
      <c r="M23" s="283" t="s">
        <v>83</v>
      </c>
      <c r="N23" s="212">
        <v>103</v>
      </c>
      <c r="O23" s="213">
        <v>394.17</v>
      </c>
      <c r="P23" s="283" t="s">
        <v>57</v>
      </c>
      <c r="Q23" s="283">
        <v>1</v>
      </c>
      <c r="R23" s="283">
        <v>1</v>
      </c>
      <c r="S23" s="283" t="s">
        <v>86</v>
      </c>
      <c r="T23" s="284"/>
      <c r="U23" s="284" t="s">
        <v>87</v>
      </c>
      <c r="V23" s="283" t="s">
        <v>81</v>
      </c>
      <c r="W23" s="283"/>
      <c r="X23" s="283" t="s">
        <v>81</v>
      </c>
      <c r="Y23" s="283" t="s">
        <v>81</v>
      </c>
      <c r="AB23" s="11"/>
    </row>
    <row r="24" spans="3:28" ht="13.5" customHeight="1" x14ac:dyDescent="0.25">
      <c r="C24" s="82"/>
      <c r="D24" s="292" t="s">
        <v>81</v>
      </c>
      <c r="E24" s="139"/>
      <c r="F24" s="139"/>
      <c r="H24" s="69" t="str">
        <f t="shared" si="2"/>
        <v>BTR-London &amp; SE</v>
      </c>
      <c r="I24" s="69" t="str">
        <f t="shared" si="3"/>
        <v>Enigma Square</v>
      </c>
      <c r="J24" s="292" t="s">
        <v>62</v>
      </c>
      <c r="L24" s="283" t="s">
        <v>82</v>
      </c>
      <c r="M24" s="283" t="s">
        <v>83</v>
      </c>
      <c r="N24" s="212">
        <v>104</v>
      </c>
      <c r="O24" s="213">
        <v>521.51</v>
      </c>
      <c r="P24" s="283" t="s">
        <v>60</v>
      </c>
      <c r="Q24" s="283">
        <v>1</v>
      </c>
      <c r="R24" s="283">
        <v>1</v>
      </c>
      <c r="S24" s="283" t="s">
        <v>84</v>
      </c>
      <c r="T24" s="284"/>
      <c r="U24" s="284" t="s">
        <v>85</v>
      </c>
      <c r="V24" s="283" t="s">
        <v>81</v>
      </c>
      <c r="W24" s="283"/>
      <c r="X24" s="283" t="s">
        <v>81</v>
      </c>
      <c r="Y24" s="283" t="s">
        <v>81</v>
      </c>
      <c r="AB24" s="11"/>
    </row>
    <row r="25" spans="3:28" ht="13.5" customHeight="1" x14ac:dyDescent="0.25">
      <c r="C25" s="82"/>
      <c r="D25" s="292" t="s">
        <v>81</v>
      </c>
      <c r="E25" s="139"/>
      <c r="F25" s="139"/>
      <c r="H25" s="69" t="str">
        <f t="shared" si="2"/>
        <v>BTR-London &amp; SE</v>
      </c>
      <c r="I25" s="69" t="str">
        <f t="shared" si="3"/>
        <v>Enigma Square</v>
      </c>
      <c r="J25" s="292" t="s">
        <v>62</v>
      </c>
      <c r="L25" s="283" t="s">
        <v>82</v>
      </c>
      <c r="M25" s="283" t="s">
        <v>83</v>
      </c>
      <c r="N25" s="212">
        <v>105</v>
      </c>
      <c r="O25" s="213">
        <v>532.49</v>
      </c>
      <c r="P25" s="283" t="s">
        <v>60</v>
      </c>
      <c r="Q25" s="283">
        <v>1</v>
      </c>
      <c r="R25" s="283">
        <v>1</v>
      </c>
      <c r="S25" s="283" t="s">
        <v>84</v>
      </c>
      <c r="T25" s="284"/>
      <c r="U25" s="284" t="s">
        <v>85</v>
      </c>
      <c r="V25" s="283" t="s">
        <v>81</v>
      </c>
      <c r="W25" s="283"/>
      <c r="X25" s="283" t="s">
        <v>81</v>
      </c>
      <c r="Y25" s="283" t="s">
        <v>81</v>
      </c>
      <c r="AB25" s="11"/>
    </row>
    <row r="26" spans="3:28" ht="13.5" customHeight="1" x14ac:dyDescent="0.25">
      <c r="C26" s="82"/>
      <c r="D26" s="292" t="s">
        <v>81</v>
      </c>
      <c r="E26" s="139"/>
      <c r="F26" s="139"/>
      <c r="H26" s="69" t="str">
        <f t="shared" si="2"/>
        <v>BTR-London &amp; SE</v>
      </c>
      <c r="I26" s="69" t="str">
        <f t="shared" si="3"/>
        <v>Enigma Square</v>
      </c>
      <c r="J26" s="292" t="s">
        <v>62</v>
      </c>
      <c r="L26" s="283" t="s">
        <v>82</v>
      </c>
      <c r="M26" s="283" t="s">
        <v>83</v>
      </c>
      <c r="N26" s="212">
        <v>106</v>
      </c>
      <c r="O26" s="213">
        <v>728.18</v>
      </c>
      <c r="P26" s="283" t="s">
        <v>64</v>
      </c>
      <c r="Q26" s="283">
        <v>2</v>
      </c>
      <c r="R26" s="283">
        <v>1</v>
      </c>
      <c r="S26" s="283" t="s">
        <v>88</v>
      </c>
      <c r="T26" s="284"/>
      <c r="U26" s="284" t="s">
        <v>89</v>
      </c>
      <c r="V26" s="283" t="s">
        <v>81</v>
      </c>
      <c r="W26" s="283"/>
      <c r="X26" s="283" t="s">
        <v>81</v>
      </c>
      <c r="Y26" s="283" t="s">
        <v>81</v>
      </c>
      <c r="AB26" s="11"/>
    </row>
    <row r="27" spans="3:28" ht="13.5" customHeight="1" x14ac:dyDescent="0.25">
      <c r="C27" s="82"/>
      <c r="D27" s="292" t="s">
        <v>81</v>
      </c>
      <c r="E27" s="139"/>
      <c r="F27" s="139"/>
      <c r="H27" s="69" t="str">
        <f t="shared" si="2"/>
        <v>BTR-London &amp; SE</v>
      </c>
      <c r="I27" s="69" t="str">
        <f t="shared" si="3"/>
        <v>Enigma Square</v>
      </c>
      <c r="J27" s="292" t="s">
        <v>62</v>
      </c>
      <c r="L27" s="283" t="s">
        <v>82</v>
      </c>
      <c r="M27" s="283" t="s">
        <v>83</v>
      </c>
      <c r="N27" s="212">
        <v>107</v>
      </c>
      <c r="O27" s="213">
        <v>489.44</v>
      </c>
      <c r="P27" s="283" t="s">
        <v>60</v>
      </c>
      <c r="Q27" s="283">
        <v>1</v>
      </c>
      <c r="R27" s="283">
        <v>1</v>
      </c>
      <c r="S27" s="283" t="s">
        <v>86</v>
      </c>
      <c r="T27" s="284"/>
      <c r="U27" s="284" t="s">
        <v>87</v>
      </c>
      <c r="V27" s="283" t="s">
        <v>81</v>
      </c>
      <c r="W27" s="283"/>
      <c r="X27" s="283" t="s">
        <v>81</v>
      </c>
      <c r="Y27" s="283" t="s">
        <v>81</v>
      </c>
      <c r="AB27" s="11"/>
    </row>
    <row r="28" spans="3:28" ht="13.5" customHeight="1" x14ac:dyDescent="0.25">
      <c r="C28" s="82"/>
      <c r="D28" s="292" t="s">
        <v>81</v>
      </c>
      <c r="E28" s="139"/>
      <c r="F28" s="139"/>
      <c r="H28" s="69" t="str">
        <f t="shared" si="2"/>
        <v>BTR-London &amp; SE</v>
      </c>
      <c r="I28" s="69" t="str">
        <f t="shared" si="3"/>
        <v>Enigma Square</v>
      </c>
      <c r="J28" s="292" t="s">
        <v>62</v>
      </c>
      <c r="L28" s="283" t="s">
        <v>82</v>
      </c>
      <c r="M28" s="283" t="s">
        <v>83</v>
      </c>
      <c r="N28" s="212">
        <v>108</v>
      </c>
      <c r="O28" s="213">
        <v>509.56</v>
      </c>
      <c r="P28" s="283" t="s">
        <v>60</v>
      </c>
      <c r="Q28" s="283">
        <v>1</v>
      </c>
      <c r="R28" s="283">
        <v>1</v>
      </c>
      <c r="S28" s="283" t="s">
        <v>88</v>
      </c>
      <c r="T28" s="284"/>
      <c r="U28" s="284" t="s">
        <v>85</v>
      </c>
      <c r="V28" s="283" t="s">
        <v>81</v>
      </c>
      <c r="W28" s="283"/>
      <c r="X28" s="283" t="s">
        <v>81</v>
      </c>
      <c r="Y28" s="283" t="s">
        <v>81</v>
      </c>
      <c r="AB28" s="11"/>
    </row>
    <row r="29" spans="3:28" ht="13.5" customHeight="1" x14ac:dyDescent="0.25">
      <c r="C29" s="82"/>
      <c r="D29" s="292" t="s">
        <v>81</v>
      </c>
      <c r="E29" s="139"/>
      <c r="F29" s="139"/>
      <c r="H29" s="69" t="str">
        <f t="shared" si="2"/>
        <v>BTR-London &amp; SE</v>
      </c>
      <c r="I29" s="69" t="str">
        <f t="shared" si="3"/>
        <v>Enigma Square</v>
      </c>
      <c r="J29" s="292" t="s">
        <v>62</v>
      </c>
      <c r="L29" s="283" t="s">
        <v>82</v>
      </c>
      <c r="M29" s="283" t="s">
        <v>83</v>
      </c>
      <c r="N29" s="212">
        <v>109</v>
      </c>
      <c r="O29" s="213">
        <v>506.87</v>
      </c>
      <c r="P29" s="283" t="s">
        <v>60</v>
      </c>
      <c r="Q29" s="283">
        <v>1</v>
      </c>
      <c r="R29" s="283">
        <v>1</v>
      </c>
      <c r="S29" s="283" t="s">
        <v>86</v>
      </c>
      <c r="T29" s="284"/>
      <c r="U29" s="284" t="s">
        <v>87</v>
      </c>
      <c r="V29" s="283" t="s">
        <v>81</v>
      </c>
      <c r="W29" s="283"/>
      <c r="X29" s="283" t="s">
        <v>81</v>
      </c>
      <c r="Y29" s="283" t="s">
        <v>81</v>
      </c>
      <c r="AB29" s="11"/>
    </row>
    <row r="30" spans="3:28" ht="13.5" customHeight="1" x14ac:dyDescent="0.25">
      <c r="C30" s="82"/>
      <c r="D30" s="292" t="s">
        <v>81</v>
      </c>
      <c r="E30" s="139"/>
      <c r="F30" s="139"/>
      <c r="H30" s="69" t="str">
        <f t="shared" si="2"/>
        <v>BTR-London &amp; SE</v>
      </c>
      <c r="I30" s="69" t="str">
        <f t="shared" si="3"/>
        <v>Enigma Square</v>
      </c>
      <c r="J30" s="292" t="s">
        <v>62</v>
      </c>
      <c r="L30" s="283" t="s">
        <v>82</v>
      </c>
      <c r="M30" s="283" t="s">
        <v>83</v>
      </c>
      <c r="N30" s="212">
        <v>110</v>
      </c>
      <c r="O30" s="213">
        <v>509.56</v>
      </c>
      <c r="P30" s="283" t="s">
        <v>60</v>
      </c>
      <c r="Q30" s="283">
        <v>1</v>
      </c>
      <c r="R30" s="283">
        <v>1</v>
      </c>
      <c r="S30" s="283" t="s">
        <v>88</v>
      </c>
      <c r="T30" s="284"/>
      <c r="U30" s="284" t="s">
        <v>85</v>
      </c>
      <c r="V30" s="283" t="s">
        <v>81</v>
      </c>
      <c r="W30" s="283"/>
      <c r="X30" s="283" t="s">
        <v>81</v>
      </c>
      <c r="Y30" s="283" t="s">
        <v>81</v>
      </c>
      <c r="AB30" s="11"/>
    </row>
    <row r="31" spans="3:28" ht="13.5" customHeight="1" x14ac:dyDescent="0.25">
      <c r="C31" s="82"/>
      <c r="D31" s="292" t="s">
        <v>81</v>
      </c>
      <c r="E31" s="139"/>
      <c r="F31" s="139"/>
      <c r="H31" s="69" t="str">
        <f t="shared" si="2"/>
        <v>BTR-London &amp; SE</v>
      </c>
      <c r="I31" s="69" t="str">
        <f t="shared" si="3"/>
        <v>Enigma Square</v>
      </c>
      <c r="J31" s="292" t="s">
        <v>62</v>
      </c>
      <c r="L31" s="283" t="s">
        <v>82</v>
      </c>
      <c r="M31" s="283" t="s">
        <v>83</v>
      </c>
      <c r="N31" s="212">
        <v>111</v>
      </c>
      <c r="O31" s="213">
        <v>747.02</v>
      </c>
      <c r="P31" s="283" t="s">
        <v>64</v>
      </c>
      <c r="Q31" s="283">
        <v>2</v>
      </c>
      <c r="R31" s="283">
        <v>1</v>
      </c>
      <c r="S31" s="283" t="s">
        <v>88</v>
      </c>
      <c r="T31" s="284"/>
      <c r="U31" s="284" t="s">
        <v>87</v>
      </c>
      <c r="V31" s="283" t="s">
        <v>81</v>
      </c>
      <c r="W31" s="283"/>
      <c r="X31" s="283" t="s">
        <v>81</v>
      </c>
      <c r="Y31" s="283" t="s">
        <v>81</v>
      </c>
      <c r="AB31" s="11"/>
    </row>
    <row r="32" spans="3:28" ht="13.5" customHeight="1" x14ac:dyDescent="0.25">
      <c r="C32" s="82"/>
      <c r="D32" s="292" t="s">
        <v>81</v>
      </c>
      <c r="E32" s="139"/>
      <c r="F32" s="139"/>
      <c r="H32" s="69" t="str">
        <f t="shared" si="2"/>
        <v>BTR-London &amp; SE</v>
      </c>
      <c r="I32" s="69" t="str">
        <f t="shared" si="3"/>
        <v>Enigma Square</v>
      </c>
      <c r="J32" s="292" t="s">
        <v>62</v>
      </c>
      <c r="L32" s="283" t="s">
        <v>82</v>
      </c>
      <c r="M32" s="283" t="s">
        <v>83</v>
      </c>
      <c r="N32" s="212">
        <v>112</v>
      </c>
      <c r="O32" s="213">
        <v>506.76</v>
      </c>
      <c r="P32" s="283" t="s">
        <v>60</v>
      </c>
      <c r="Q32" s="283">
        <v>1</v>
      </c>
      <c r="R32" s="283">
        <v>1</v>
      </c>
      <c r="S32" s="283" t="s">
        <v>88</v>
      </c>
      <c r="T32" s="284"/>
      <c r="U32" s="284" t="s">
        <v>85</v>
      </c>
      <c r="V32" s="283" t="s">
        <v>81</v>
      </c>
      <c r="W32" s="283"/>
      <c r="X32" s="283" t="s">
        <v>81</v>
      </c>
      <c r="Y32" s="283" t="s">
        <v>81</v>
      </c>
      <c r="AB32" s="11"/>
    </row>
    <row r="33" spans="3:28" ht="13.5" customHeight="1" x14ac:dyDescent="0.25">
      <c r="C33" s="82"/>
      <c r="D33" s="292" t="s">
        <v>81</v>
      </c>
      <c r="E33" s="139"/>
      <c r="F33" s="139"/>
      <c r="H33" s="69" t="str">
        <f t="shared" si="2"/>
        <v>BTR-London &amp; SE</v>
      </c>
      <c r="I33" s="69" t="str">
        <f t="shared" si="3"/>
        <v>Enigma Square</v>
      </c>
      <c r="J33" s="292" t="s">
        <v>62</v>
      </c>
      <c r="L33" s="283" t="s">
        <v>82</v>
      </c>
      <c r="M33" s="283" t="s">
        <v>83</v>
      </c>
      <c r="N33" s="212">
        <v>201</v>
      </c>
      <c r="O33" s="213">
        <v>517.1</v>
      </c>
      <c r="P33" s="283" t="s">
        <v>60</v>
      </c>
      <c r="Q33" s="283">
        <v>1</v>
      </c>
      <c r="R33" s="283">
        <v>2</v>
      </c>
      <c r="S33" s="283" t="s">
        <v>84</v>
      </c>
      <c r="T33" s="284"/>
      <c r="U33" s="284" t="s">
        <v>90</v>
      </c>
      <c r="V33" s="283" t="s">
        <v>81</v>
      </c>
      <c r="W33" s="283"/>
      <c r="X33" s="283" t="s">
        <v>81</v>
      </c>
      <c r="Y33" s="283" t="s">
        <v>81</v>
      </c>
      <c r="AB33" s="11"/>
    </row>
    <row r="34" spans="3:28" ht="13.5" customHeight="1" x14ac:dyDescent="0.25">
      <c r="C34" s="82"/>
      <c r="D34" s="292" t="s">
        <v>81</v>
      </c>
      <c r="E34" s="139"/>
      <c r="F34" s="139"/>
      <c r="H34" s="69" t="str">
        <f t="shared" si="2"/>
        <v>BTR-London &amp; SE</v>
      </c>
      <c r="I34" s="69" t="str">
        <f t="shared" si="3"/>
        <v>Enigma Square</v>
      </c>
      <c r="J34" s="292" t="s">
        <v>62</v>
      </c>
      <c r="L34" s="283" t="s">
        <v>82</v>
      </c>
      <c r="M34" s="283" t="s">
        <v>83</v>
      </c>
      <c r="N34" s="212">
        <v>202</v>
      </c>
      <c r="O34" s="213">
        <v>385.46</v>
      </c>
      <c r="P34" s="283" t="s">
        <v>57</v>
      </c>
      <c r="Q34" s="283">
        <v>1</v>
      </c>
      <c r="R34" s="283">
        <v>2</v>
      </c>
      <c r="S34" s="283" t="s">
        <v>86</v>
      </c>
      <c r="T34" s="284"/>
      <c r="U34" s="284" t="s">
        <v>91</v>
      </c>
      <c r="V34" s="283" t="s">
        <v>81</v>
      </c>
      <c r="W34" s="283"/>
      <c r="X34" s="283" t="s">
        <v>81</v>
      </c>
      <c r="Y34" s="283" t="s">
        <v>81</v>
      </c>
      <c r="AB34" s="11"/>
    </row>
    <row r="35" spans="3:28" ht="13.5" customHeight="1" x14ac:dyDescent="0.25">
      <c r="C35" s="82"/>
      <c r="D35" s="292" t="s">
        <v>81</v>
      </c>
      <c r="E35" s="139"/>
      <c r="F35" s="139"/>
      <c r="H35" s="69" t="str">
        <f t="shared" si="2"/>
        <v>BTR-London &amp; SE</v>
      </c>
      <c r="I35" s="69" t="str">
        <f t="shared" si="3"/>
        <v>Enigma Square</v>
      </c>
      <c r="J35" s="292" t="s">
        <v>62</v>
      </c>
      <c r="L35" s="283" t="s">
        <v>82</v>
      </c>
      <c r="M35" s="283" t="s">
        <v>83</v>
      </c>
      <c r="N35" s="212">
        <v>203</v>
      </c>
      <c r="O35" s="213">
        <v>394.17</v>
      </c>
      <c r="P35" s="283" t="s">
        <v>57</v>
      </c>
      <c r="Q35" s="283">
        <v>1</v>
      </c>
      <c r="R35" s="283">
        <v>2</v>
      </c>
      <c r="S35" s="283" t="s">
        <v>86</v>
      </c>
      <c r="T35" s="284"/>
      <c r="U35" s="284" t="s">
        <v>91</v>
      </c>
      <c r="V35" s="283" t="s">
        <v>81</v>
      </c>
      <c r="W35" s="283"/>
      <c r="X35" s="283" t="s">
        <v>81</v>
      </c>
      <c r="Y35" s="283" t="s">
        <v>81</v>
      </c>
      <c r="AB35" s="11"/>
    </row>
    <row r="36" spans="3:28" ht="13.5" customHeight="1" x14ac:dyDescent="0.25">
      <c r="C36" s="82"/>
      <c r="D36" s="292" t="s">
        <v>81</v>
      </c>
      <c r="E36" s="198"/>
      <c r="F36" s="139"/>
      <c r="H36" s="69" t="str">
        <f t="shared" si="2"/>
        <v>BTR-London &amp; SE</v>
      </c>
      <c r="I36" s="69" t="str">
        <f t="shared" si="3"/>
        <v>Enigma Square</v>
      </c>
      <c r="J36" s="292" t="s">
        <v>62</v>
      </c>
      <c r="L36" s="283" t="s">
        <v>82</v>
      </c>
      <c r="M36" s="283" t="s">
        <v>83</v>
      </c>
      <c r="N36" s="212">
        <v>204</v>
      </c>
      <c r="O36" s="213">
        <v>521.51</v>
      </c>
      <c r="P36" s="283" t="s">
        <v>60</v>
      </c>
      <c r="Q36" s="283">
        <v>1</v>
      </c>
      <c r="R36" s="283">
        <v>2</v>
      </c>
      <c r="S36" s="283" t="s">
        <v>84</v>
      </c>
      <c r="T36" s="284"/>
      <c r="U36" s="284" t="s">
        <v>90</v>
      </c>
      <c r="V36" s="283" t="s">
        <v>81</v>
      </c>
      <c r="W36" s="283"/>
      <c r="X36" s="283" t="s">
        <v>81</v>
      </c>
      <c r="Y36" s="283" t="s">
        <v>81</v>
      </c>
      <c r="AB36" s="11"/>
    </row>
    <row r="37" spans="3:28" ht="13.5" customHeight="1" x14ac:dyDescent="0.25">
      <c r="C37" s="82"/>
      <c r="D37" s="292" t="s">
        <v>81</v>
      </c>
      <c r="E37" s="139"/>
      <c r="F37" s="139"/>
      <c r="H37" s="69" t="str">
        <f t="shared" si="2"/>
        <v>BTR-London &amp; SE</v>
      </c>
      <c r="I37" s="69" t="str">
        <f t="shared" si="3"/>
        <v>Enigma Square</v>
      </c>
      <c r="J37" s="292" t="s">
        <v>62</v>
      </c>
      <c r="L37" s="283" t="s">
        <v>82</v>
      </c>
      <c r="M37" s="283" t="s">
        <v>83</v>
      </c>
      <c r="N37" s="212">
        <v>205</v>
      </c>
      <c r="O37" s="213">
        <v>762.95</v>
      </c>
      <c r="P37" s="283" t="s">
        <v>64</v>
      </c>
      <c r="Q37" s="283">
        <v>2</v>
      </c>
      <c r="R37" s="283">
        <v>2</v>
      </c>
      <c r="S37" s="283" t="s">
        <v>84</v>
      </c>
      <c r="T37" s="284" t="s">
        <v>92</v>
      </c>
      <c r="U37" s="284" t="s">
        <v>93</v>
      </c>
      <c r="V37" s="283" t="s">
        <v>81</v>
      </c>
      <c r="W37" s="283"/>
      <c r="X37" s="283" t="s">
        <v>81</v>
      </c>
      <c r="Y37" s="283" t="s">
        <v>81</v>
      </c>
      <c r="AB37" s="11"/>
    </row>
    <row r="38" spans="3:28" ht="13.5" customHeight="1" x14ac:dyDescent="0.25">
      <c r="C38" s="82"/>
      <c r="D38" s="292" t="s">
        <v>81</v>
      </c>
      <c r="E38" s="139"/>
      <c r="F38" s="139"/>
      <c r="H38" s="69" t="str">
        <f t="shared" si="2"/>
        <v>BTR-London &amp; SE</v>
      </c>
      <c r="I38" s="69" t="str">
        <f t="shared" si="3"/>
        <v>Enigma Square</v>
      </c>
      <c r="J38" s="292" t="s">
        <v>62</v>
      </c>
      <c r="L38" s="283" t="s">
        <v>82</v>
      </c>
      <c r="M38" s="283" t="s">
        <v>83</v>
      </c>
      <c r="N38" s="212">
        <v>206</v>
      </c>
      <c r="O38" s="213">
        <v>529.79999999999995</v>
      </c>
      <c r="P38" s="283" t="s">
        <v>60</v>
      </c>
      <c r="Q38" s="283">
        <v>1</v>
      </c>
      <c r="R38" s="283">
        <v>2</v>
      </c>
      <c r="S38" s="283" t="s">
        <v>94</v>
      </c>
      <c r="T38" s="284"/>
      <c r="U38" s="284" t="s">
        <v>91</v>
      </c>
      <c r="V38" s="283" t="s">
        <v>81</v>
      </c>
      <c r="W38" s="283"/>
      <c r="X38" s="283" t="s">
        <v>81</v>
      </c>
      <c r="Y38" s="283" t="s">
        <v>81</v>
      </c>
      <c r="AB38" s="11"/>
    </row>
    <row r="39" spans="3:28" ht="13.5" customHeight="1" x14ac:dyDescent="0.25">
      <c r="C39" s="82"/>
      <c r="D39" s="292" t="s">
        <v>81</v>
      </c>
      <c r="E39" s="139"/>
      <c r="F39" s="139"/>
      <c r="H39" s="69" t="str">
        <f t="shared" si="2"/>
        <v>BTR-London &amp; SE</v>
      </c>
      <c r="I39" s="69" t="str">
        <f t="shared" si="3"/>
        <v>Enigma Square</v>
      </c>
      <c r="J39" s="292" t="s">
        <v>62</v>
      </c>
      <c r="L39" s="283" t="s">
        <v>82</v>
      </c>
      <c r="M39" s="283" t="s">
        <v>83</v>
      </c>
      <c r="N39" s="212">
        <v>207</v>
      </c>
      <c r="O39" s="213">
        <v>509.56</v>
      </c>
      <c r="P39" s="283" t="s">
        <v>60</v>
      </c>
      <c r="Q39" s="283">
        <v>1</v>
      </c>
      <c r="R39" s="283">
        <v>2</v>
      </c>
      <c r="S39" s="283" t="s">
        <v>88</v>
      </c>
      <c r="T39" s="284"/>
      <c r="U39" s="284" t="s">
        <v>91</v>
      </c>
      <c r="V39" s="283" t="s">
        <v>81</v>
      </c>
      <c r="W39" s="283"/>
      <c r="X39" s="283" t="s">
        <v>81</v>
      </c>
      <c r="Y39" s="283" t="s">
        <v>81</v>
      </c>
      <c r="AB39" s="11"/>
    </row>
    <row r="40" spans="3:28" ht="13.5" customHeight="1" x14ac:dyDescent="0.25">
      <c r="C40" s="82"/>
      <c r="D40" s="292" t="s">
        <v>81</v>
      </c>
      <c r="E40" s="139"/>
      <c r="F40" s="139"/>
      <c r="H40" s="69" t="str">
        <f t="shared" si="2"/>
        <v>BTR-London &amp; SE</v>
      </c>
      <c r="I40" s="69" t="str">
        <f t="shared" si="3"/>
        <v>Enigma Square</v>
      </c>
      <c r="J40" s="292" t="s">
        <v>62</v>
      </c>
      <c r="L40" s="283" t="s">
        <v>82</v>
      </c>
      <c r="M40" s="283" t="s">
        <v>83</v>
      </c>
      <c r="N40" s="212">
        <v>208</v>
      </c>
      <c r="O40" s="213">
        <v>489.44</v>
      </c>
      <c r="P40" s="283" t="s">
        <v>60</v>
      </c>
      <c r="Q40" s="283">
        <v>1</v>
      </c>
      <c r="R40" s="283">
        <v>2</v>
      </c>
      <c r="S40" s="283" t="s">
        <v>86</v>
      </c>
      <c r="T40" s="284"/>
      <c r="U40" s="284" t="s">
        <v>90</v>
      </c>
      <c r="V40" s="283" t="s">
        <v>81</v>
      </c>
      <c r="W40" s="283"/>
      <c r="X40" s="283" t="s">
        <v>81</v>
      </c>
      <c r="Y40" s="283" t="s">
        <v>81</v>
      </c>
      <c r="AB40" s="11"/>
    </row>
    <row r="41" spans="3:28" ht="13.5" customHeight="1" x14ac:dyDescent="0.25">
      <c r="C41" s="82"/>
      <c r="D41" s="292" t="s">
        <v>81</v>
      </c>
      <c r="E41" s="139"/>
      <c r="F41" s="139"/>
      <c r="H41" s="69" t="str">
        <f t="shared" si="2"/>
        <v>BTR-London &amp; SE</v>
      </c>
      <c r="I41" s="69" t="str">
        <f t="shared" si="3"/>
        <v>Enigma Square</v>
      </c>
      <c r="J41" s="292" t="s">
        <v>62</v>
      </c>
      <c r="L41" s="283" t="s">
        <v>82</v>
      </c>
      <c r="M41" s="283" t="s">
        <v>83</v>
      </c>
      <c r="N41" s="212">
        <v>209</v>
      </c>
      <c r="O41" s="213">
        <v>509.56</v>
      </c>
      <c r="P41" s="283" t="s">
        <v>60</v>
      </c>
      <c r="Q41" s="283">
        <v>1</v>
      </c>
      <c r="R41" s="283">
        <v>2</v>
      </c>
      <c r="S41" s="283" t="s">
        <v>88</v>
      </c>
      <c r="T41" s="284"/>
      <c r="U41" s="284" t="s">
        <v>91</v>
      </c>
      <c r="V41" s="283" t="s">
        <v>81</v>
      </c>
      <c r="W41" s="283"/>
      <c r="X41" s="283" t="s">
        <v>81</v>
      </c>
      <c r="Y41" s="283" t="s">
        <v>81</v>
      </c>
      <c r="AB41" s="11"/>
    </row>
    <row r="42" spans="3:28" ht="13.5" customHeight="1" x14ac:dyDescent="0.25">
      <c r="C42" s="82"/>
      <c r="D42" s="292" t="s">
        <v>81</v>
      </c>
      <c r="E42" s="139"/>
      <c r="F42" s="139"/>
      <c r="H42" s="69" t="str">
        <f t="shared" si="2"/>
        <v>BTR-London &amp; SE</v>
      </c>
      <c r="I42" s="69" t="str">
        <f t="shared" si="3"/>
        <v>Enigma Square</v>
      </c>
      <c r="J42" s="292" t="s">
        <v>62</v>
      </c>
      <c r="L42" s="283" t="s">
        <v>82</v>
      </c>
      <c r="M42" s="283" t="s">
        <v>83</v>
      </c>
      <c r="N42" s="212">
        <v>210</v>
      </c>
      <c r="O42" s="213">
        <v>506.87</v>
      </c>
      <c r="P42" s="283" t="s">
        <v>60</v>
      </c>
      <c r="Q42" s="283">
        <v>1</v>
      </c>
      <c r="R42" s="283">
        <v>2</v>
      </c>
      <c r="S42" s="283" t="s">
        <v>86</v>
      </c>
      <c r="T42" s="284"/>
      <c r="U42" s="284" t="s">
        <v>90</v>
      </c>
      <c r="V42" s="283" t="s">
        <v>81</v>
      </c>
      <c r="W42" s="283"/>
      <c r="X42" s="283" t="s">
        <v>81</v>
      </c>
      <c r="Y42" s="283" t="s">
        <v>81</v>
      </c>
      <c r="AB42" s="11"/>
    </row>
    <row r="43" spans="3:28" ht="13.5" customHeight="1" x14ac:dyDescent="0.25">
      <c r="C43" s="82"/>
      <c r="D43" s="292" t="s">
        <v>81</v>
      </c>
      <c r="E43" s="139"/>
      <c r="F43" s="139"/>
      <c r="H43" s="69" t="str">
        <f t="shared" si="2"/>
        <v>BTR-London &amp; SE</v>
      </c>
      <c r="I43" s="69" t="str">
        <f t="shared" si="3"/>
        <v>Enigma Square</v>
      </c>
      <c r="J43" s="292" t="s">
        <v>62</v>
      </c>
      <c r="L43" s="283" t="s">
        <v>82</v>
      </c>
      <c r="M43" s="283" t="s">
        <v>83</v>
      </c>
      <c r="N43" s="212">
        <v>211</v>
      </c>
      <c r="O43" s="213">
        <v>509.56</v>
      </c>
      <c r="P43" s="283" t="s">
        <v>60</v>
      </c>
      <c r="Q43" s="283">
        <v>1</v>
      </c>
      <c r="R43" s="283">
        <v>2</v>
      </c>
      <c r="S43" s="283" t="s">
        <v>88</v>
      </c>
      <c r="T43" s="284"/>
      <c r="U43" s="284" t="s">
        <v>91</v>
      </c>
      <c r="V43" s="283" t="s">
        <v>81</v>
      </c>
      <c r="W43" s="283"/>
      <c r="X43" s="283" t="s">
        <v>81</v>
      </c>
      <c r="Y43" s="283" t="s">
        <v>81</v>
      </c>
      <c r="AB43" s="11"/>
    </row>
    <row r="44" spans="3:28" ht="13.5" customHeight="1" x14ac:dyDescent="0.25">
      <c r="C44" s="82"/>
      <c r="D44" s="292" t="s">
        <v>81</v>
      </c>
      <c r="E44" s="139"/>
      <c r="F44" s="139"/>
      <c r="H44" s="69" t="str">
        <f t="shared" si="2"/>
        <v>BTR-London &amp; SE</v>
      </c>
      <c r="I44" s="69" t="str">
        <f t="shared" si="3"/>
        <v>Enigma Square</v>
      </c>
      <c r="J44" s="292" t="s">
        <v>62</v>
      </c>
      <c r="L44" s="283" t="s">
        <v>82</v>
      </c>
      <c r="M44" s="283" t="s">
        <v>83</v>
      </c>
      <c r="N44" s="212">
        <v>212</v>
      </c>
      <c r="O44" s="213">
        <v>747.02</v>
      </c>
      <c r="P44" s="283" t="s">
        <v>64</v>
      </c>
      <c r="Q44" s="283">
        <v>2</v>
      </c>
      <c r="R44" s="283">
        <v>2</v>
      </c>
      <c r="S44" s="283" t="s">
        <v>86</v>
      </c>
      <c r="T44" s="284"/>
      <c r="U44" s="284" t="s">
        <v>90</v>
      </c>
      <c r="V44" s="283" t="s">
        <v>81</v>
      </c>
      <c r="W44" s="283"/>
      <c r="X44" s="283" t="s">
        <v>81</v>
      </c>
      <c r="Y44" s="283" t="s">
        <v>81</v>
      </c>
      <c r="AB44" s="11"/>
    </row>
    <row r="45" spans="3:28" ht="13.5" customHeight="1" x14ac:dyDescent="0.25">
      <c r="C45" s="82"/>
      <c r="D45" s="292" t="s">
        <v>81</v>
      </c>
      <c r="E45" s="139"/>
      <c r="F45" s="139"/>
      <c r="H45" s="69" t="str">
        <f t="shared" si="2"/>
        <v>BTR-London &amp; SE</v>
      </c>
      <c r="I45" s="69" t="str">
        <f t="shared" si="3"/>
        <v>Enigma Square</v>
      </c>
      <c r="J45" s="292" t="s">
        <v>62</v>
      </c>
      <c r="L45" s="283" t="s">
        <v>82</v>
      </c>
      <c r="M45" s="283" t="s">
        <v>83</v>
      </c>
      <c r="N45" s="212">
        <v>213</v>
      </c>
      <c r="O45" s="213">
        <v>506.76</v>
      </c>
      <c r="P45" s="283" t="s">
        <v>60</v>
      </c>
      <c r="Q45" s="283">
        <v>1</v>
      </c>
      <c r="R45" s="283">
        <v>2</v>
      </c>
      <c r="S45" s="283" t="s">
        <v>88</v>
      </c>
      <c r="T45" s="284"/>
      <c r="U45" s="284" t="s">
        <v>91</v>
      </c>
      <c r="V45" s="283" t="s">
        <v>81</v>
      </c>
      <c r="W45" s="283"/>
      <c r="X45" s="283" t="s">
        <v>81</v>
      </c>
      <c r="Y45" s="283" t="s">
        <v>81</v>
      </c>
      <c r="AB45" s="11"/>
    </row>
    <row r="46" spans="3:28" ht="13.5" customHeight="1" x14ac:dyDescent="0.25">
      <c r="C46" s="82"/>
      <c r="D46" s="292" t="s">
        <v>81</v>
      </c>
      <c r="E46" s="139"/>
      <c r="F46" s="139"/>
      <c r="H46" s="69" t="str">
        <f t="shared" si="2"/>
        <v>BTR-London &amp; SE</v>
      </c>
      <c r="I46" s="69" t="str">
        <f t="shared" si="3"/>
        <v>Enigma Square</v>
      </c>
      <c r="J46" s="292" t="s">
        <v>62</v>
      </c>
      <c r="L46" s="283" t="s">
        <v>95</v>
      </c>
      <c r="M46" s="283" t="s">
        <v>83</v>
      </c>
      <c r="N46" s="212">
        <v>214</v>
      </c>
      <c r="O46" s="213">
        <v>507.41</v>
      </c>
      <c r="P46" s="283" t="s">
        <v>60</v>
      </c>
      <c r="Q46" s="283">
        <v>1</v>
      </c>
      <c r="R46" s="283">
        <v>2</v>
      </c>
      <c r="S46" s="283" t="s">
        <v>88</v>
      </c>
      <c r="T46" s="284"/>
      <c r="U46" s="284" t="s">
        <v>85</v>
      </c>
      <c r="V46" s="283" t="s">
        <v>81</v>
      </c>
      <c r="W46" s="283"/>
      <c r="X46" s="283" t="s">
        <v>81</v>
      </c>
      <c r="Y46" s="283" t="s">
        <v>81</v>
      </c>
      <c r="AB46" s="11"/>
    </row>
    <row r="47" spans="3:28" ht="13.5" customHeight="1" x14ac:dyDescent="0.25">
      <c r="C47" s="82"/>
      <c r="D47" s="292" t="s">
        <v>81</v>
      </c>
      <c r="E47" s="139"/>
      <c r="F47" s="139"/>
      <c r="H47" s="69" t="str">
        <f t="shared" si="2"/>
        <v>BTR-London &amp; SE</v>
      </c>
      <c r="I47" s="69" t="str">
        <f t="shared" si="3"/>
        <v>Enigma Square</v>
      </c>
      <c r="J47" s="292" t="s">
        <v>62</v>
      </c>
      <c r="L47" s="283" t="s">
        <v>95</v>
      </c>
      <c r="M47" s="283" t="s">
        <v>83</v>
      </c>
      <c r="N47" s="212">
        <v>215</v>
      </c>
      <c r="O47" s="213">
        <v>749.38</v>
      </c>
      <c r="P47" s="283" t="s">
        <v>64</v>
      </c>
      <c r="Q47" s="283">
        <v>2</v>
      </c>
      <c r="R47" s="283">
        <v>2</v>
      </c>
      <c r="S47" s="283" t="s">
        <v>96</v>
      </c>
      <c r="T47" s="284"/>
      <c r="U47" s="284" t="s">
        <v>97</v>
      </c>
      <c r="V47" s="283" t="s">
        <v>81</v>
      </c>
      <c r="W47" s="283"/>
      <c r="X47" s="283" t="s">
        <v>81</v>
      </c>
      <c r="Y47" s="283" t="s">
        <v>81</v>
      </c>
      <c r="AB47" s="11"/>
    </row>
    <row r="48" spans="3:28" ht="13.5" customHeight="1" x14ac:dyDescent="0.25">
      <c r="C48" s="82"/>
      <c r="D48" s="292" t="s">
        <v>81</v>
      </c>
      <c r="E48" s="139"/>
      <c r="F48" s="139"/>
      <c r="H48" s="69" t="str">
        <f t="shared" si="2"/>
        <v>BTR-London &amp; SE</v>
      </c>
      <c r="I48" s="69" t="str">
        <f t="shared" si="3"/>
        <v>Enigma Square</v>
      </c>
      <c r="J48" s="292" t="s">
        <v>62</v>
      </c>
      <c r="L48" s="283" t="s">
        <v>95</v>
      </c>
      <c r="M48" s="283" t="s">
        <v>83</v>
      </c>
      <c r="N48" s="212">
        <v>216</v>
      </c>
      <c r="O48" s="213">
        <v>510.21</v>
      </c>
      <c r="P48" s="283" t="s">
        <v>60</v>
      </c>
      <c r="Q48" s="283">
        <v>1</v>
      </c>
      <c r="R48" s="283">
        <v>2</v>
      </c>
      <c r="S48" s="283" t="s">
        <v>88</v>
      </c>
      <c r="T48" s="284"/>
      <c r="U48" s="284" t="s">
        <v>85</v>
      </c>
      <c r="V48" s="283" t="s">
        <v>81</v>
      </c>
      <c r="W48" s="283"/>
      <c r="X48" s="283" t="s">
        <v>81</v>
      </c>
      <c r="Y48" s="283" t="s">
        <v>81</v>
      </c>
      <c r="AB48" s="11"/>
    </row>
    <row r="49" spans="3:28" ht="13.5" customHeight="1" x14ac:dyDescent="0.25">
      <c r="C49" s="82"/>
      <c r="D49" s="292" t="s">
        <v>81</v>
      </c>
      <c r="E49" s="139"/>
      <c r="F49" s="139"/>
      <c r="H49" s="69" t="str">
        <f t="shared" si="2"/>
        <v>BTR-London &amp; SE</v>
      </c>
      <c r="I49" s="69" t="str">
        <f t="shared" si="3"/>
        <v>Enigma Square</v>
      </c>
      <c r="J49" s="292" t="s">
        <v>62</v>
      </c>
      <c r="L49" s="283" t="s">
        <v>95</v>
      </c>
      <c r="M49" s="283" t="s">
        <v>83</v>
      </c>
      <c r="N49" s="212">
        <v>217</v>
      </c>
      <c r="O49" s="213">
        <v>506.87</v>
      </c>
      <c r="P49" s="283" t="s">
        <v>60</v>
      </c>
      <c r="Q49" s="283">
        <v>1</v>
      </c>
      <c r="R49" s="283">
        <v>2</v>
      </c>
      <c r="S49" s="283" t="s">
        <v>96</v>
      </c>
      <c r="T49" s="284"/>
      <c r="U49" s="284" t="s">
        <v>97</v>
      </c>
      <c r="V49" s="283" t="s">
        <v>81</v>
      </c>
      <c r="W49" s="283" t="s">
        <v>98</v>
      </c>
      <c r="X49" s="283" t="s">
        <v>81</v>
      </c>
      <c r="Y49" s="283" t="s">
        <v>81</v>
      </c>
      <c r="AB49" s="11"/>
    </row>
    <row r="50" spans="3:28" ht="13.5" customHeight="1" x14ac:dyDescent="0.25">
      <c r="C50" s="82"/>
      <c r="D50" s="292" t="s">
        <v>81</v>
      </c>
      <c r="E50" s="139"/>
      <c r="F50" s="139"/>
      <c r="H50" s="69" t="str">
        <f t="shared" si="2"/>
        <v>BTR-London &amp; SE</v>
      </c>
      <c r="I50" s="69" t="str">
        <f t="shared" si="3"/>
        <v>Enigma Square</v>
      </c>
      <c r="J50" s="292" t="s">
        <v>62</v>
      </c>
      <c r="L50" s="283" t="s">
        <v>95</v>
      </c>
      <c r="M50" s="283" t="s">
        <v>83</v>
      </c>
      <c r="N50" s="212">
        <v>218</v>
      </c>
      <c r="O50" s="213">
        <v>510.21</v>
      </c>
      <c r="P50" s="283" t="s">
        <v>60</v>
      </c>
      <c r="Q50" s="283">
        <v>1</v>
      </c>
      <c r="R50" s="283">
        <v>2</v>
      </c>
      <c r="S50" s="283" t="s">
        <v>88</v>
      </c>
      <c r="T50" s="284"/>
      <c r="U50" s="284" t="s">
        <v>85</v>
      </c>
      <c r="V50" s="283" t="s">
        <v>81</v>
      </c>
      <c r="W50" s="283"/>
      <c r="X50" s="283" t="s">
        <v>81</v>
      </c>
      <c r="Y50" s="283" t="s">
        <v>81</v>
      </c>
      <c r="AB50" s="11"/>
    </row>
    <row r="51" spans="3:28" ht="13.5" customHeight="1" x14ac:dyDescent="0.25">
      <c r="C51" s="82"/>
      <c r="D51" s="292" t="s">
        <v>81</v>
      </c>
      <c r="E51" s="139"/>
      <c r="F51" s="139"/>
      <c r="H51" s="69" t="str">
        <f t="shared" si="2"/>
        <v>BTR-London &amp; SE</v>
      </c>
      <c r="I51" s="69" t="str">
        <f t="shared" si="3"/>
        <v>Enigma Square</v>
      </c>
      <c r="J51" s="292" t="s">
        <v>62</v>
      </c>
      <c r="L51" s="283" t="s">
        <v>95</v>
      </c>
      <c r="M51" s="283" t="s">
        <v>83</v>
      </c>
      <c r="N51" s="212">
        <v>219</v>
      </c>
      <c r="O51" s="213">
        <v>392.02</v>
      </c>
      <c r="P51" s="283" t="s">
        <v>57</v>
      </c>
      <c r="Q51" s="283">
        <v>1</v>
      </c>
      <c r="R51" s="283">
        <v>2</v>
      </c>
      <c r="S51" s="283" t="s">
        <v>96</v>
      </c>
      <c r="T51" s="284"/>
      <c r="U51" s="284" t="s">
        <v>97</v>
      </c>
      <c r="V51" s="283" t="s">
        <v>81</v>
      </c>
      <c r="W51" s="283"/>
      <c r="X51" s="283" t="s">
        <v>81</v>
      </c>
      <c r="Y51" s="283" t="s">
        <v>81</v>
      </c>
      <c r="AB51" s="11"/>
    </row>
    <row r="52" spans="3:28" ht="13.5" customHeight="1" x14ac:dyDescent="0.25">
      <c r="C52" s="82"/>
      <c r="D52" s="292" t="s">
        <v>81</v>
      </c>
      <c r="E52" s="139"/>
      <c r="F52" s="139"/>
      <c r="H52" s="69" t="str">
        <f t="shared" si="2"/>
        <v>BTR-London &amp; SE</v>
      </c>
      <c r="I52" s="69" t="str">
        <f t="shared" si="3"/>
        <v>Enigma Square</v>
      </c>
      <c r="J52" s="292" t="s">
        <v>62</v>
      </c>
      <c r="L52" s="283" t="s">
        <v>95</v>
      </c>
      <c r="M52" s="283" t="s">
        <v>83</v>
      </c>
      <c r="N52" s="212">
        <v>220</v>
      </c>
      <c r="O52" s="213">
        <v>510.21</v>
      </c>
      <c r="P52" s="283" t="s">
        <v>60</v>
      </c>
      <c r="Q52" s="283">
        <v>1</v>
      </c>
      <c r="R52" s="283">
        <v>2</v>
      </c>
      <c r="S52" s="283" t="s">
        <v>88</v>
      </c>
      <c r="T52" s="284"/>
      <c r="U52" s="284" t="s">
        <v>85</v>
      </c>
      <c r="V52" s="283" t="s">
        <v>81</v>
      </c>
      <c r="W52" s="283"/>
      <c r="X52" s="283" t="s">
        <v>81</v>
      </c>
      <c r="Y52" s="283" t="s">
        <v>81</v>
      </c>
      <c r="AB52" s="11"/>
    </row>
    <row r="53" spans="3:28" ht="13.5" customHeight="1" x14ac:dyDescent="0.25">
      <c r="C53" s="82"/>
      <c r="D53" s="292" t="s">
        <v>81</v>
      </c>
      <c r="E53" s="139"/>
      <c r="F53" s="139"/>
      <c r="H53" s="69" t="str">
        <f t="shared" si="2"/>
        <v>BTR-London &amp; SE</v>
      </c>
      <c r="I53" s="69" t="str">
        <f t="shared" si="3"/>
        <v>Enigma Square</v>
      </c>
      <c r="J53" s="292" t="s">
        <v>62</v>
      </c>
      <c r="L53" s="283" t="s">
        <v>95</v>
      </c>
      <c r="M53" s="283" t="s">
        <v>83</v>
      </c>
      <c r="N53" s="212">
        <v>221</v>
      </c>
      <c r="O53" s="213">
        <v>530.54999999999995</v>
      </c>
      <c r="P53" s="283" t="s">
        <v>60</v>
      </c>
      <c r="Q53" s="283">
        <v>1</v>
      </c>
      <c r="R53" s="283">
        <v>2</v>
      </c>
      <c r="S53" s="283" t="s">
        <v>94</v>
      </c>
      <c r="T53" s="284"/>
      <c r="U53" s="284" t="s">
        <v>85</v>
      </c>
      <c r="V53" s="283" t="s">
        <v>81</v>
      </c>
      <c r="W53" s="283"/>
      <c r="X53" s="283" t="s">
        <v>81</v>
      </c>
      <c r="Y53" s="283" t="s">
        <v>81</v>
      </c>
      <c r="AB53" s="11"/>
    </row>
    <row r="54" spans="3:28" ht="13.5" customHeight="1" x14ac:dyDescent="0.25">
      <c r="C54" s="82"/>
      <c r="D54" s="292" t="s">
        <v>81</v>
      </c>
      <c r="E54" s="139"/>
      <c r="F54" s="139"/>
      <c r="H54" s="69" t="str">
        <f t="shared" si="2"/>
        <v>BTR-London &amp; SE</v>
      </c>
      <c r="I54" s="69" t="str">
        <f t="shared" si="3"/>
        <v>Enigma Square</v>
      </c>
      <c r="J54" s="292" t="s">
        <v>62</v>
      </c>
      <c r="L54" s="283" t="s">
        <v>95</v>
      </c>
      <c r="M54" s="283" t="s">
        <v>83</v>
      </c>
      <c r="N54" s="212">
        <v>222</v>
      </c>
      <c r="O54" s="213">
        <v>759.93</v>
      </c>
      <c r="P54" s="283" t="s">
        <v>64</v>
      </c>
      <c r="Q54" s="283">
        <v>2</v>
      </c>
      <c r="R54" s="283">
        <v>2</v>
      </c>
      <c r="S54" s="283" t="s">
        <v>84</v>
      </c>
      <c r="T54" s="284" t="s">
        <v>92</v>
      </c>
      <c r="U54" s="284" t="s">
        <v>85</v>
      </c>
      <c r="V54" s="283" t="s">
        <v>81</v>
      </c>
      <c r="W54" s="283"/>
      <c r="X54" s="283" t="s">
        <v>81</v>
      </c>
      <c r="Y54" s="283" t="s">
        <v>81</v>
      </c>
      <c r="AB54" s="11"/>
    </row>
    <row r="55" spans="3:28" ht="13.5" customHeight="1" x14ac:dyDescent="0.2">
      <c r="C55" s="82"/>
      <c r="D55" s="292" t="s">
        <v>81</v>
      </c>
      <c r="E55" s="139"/>
      <c r="F55" s="139"/>
      <c r="H55" s="69" t="str">
        <f t="shared" si="2"/>
        <v>BTR-London &amp; SE</v>
      </c>
      <c r="I55" s="69" t="str">
        <f t="shared" si="3"/>
        <v>Enigma Square</v>
      </c>
      <c r="J55" s="292" t="s">
        <v>62</v>
      </c>
      <c r="L55" s="283" t="s">
        <v>95</v>
      </c>
      <c r="M55" s="283" t="s">
        <v>83</v>
      </c>
      <c r="N55" s="212">
        <v>223</v>
      </c>
      <c r="O55" s="213">
        <v>521.51</v>
      </c>
      <c r="P55" s="283" t="s">
        <v>60</v>
      </c>
      <c r="Q55" s="283">
        <v>1</v>
      </c>
      <c r="R55" s="283">
        <v>2</v>
      </c>
      <c r="S55" s="283" t="s">
        <v>84</v>
      </c>
      <c r="T55" s="284"/>
      <c r="U55" s="284" t="s">
        <v>85</v>
      </c>
      <c r="V55" s="283" t="s">
        <v>81</v>
      </c>
      <c r="W55" s="283"/>
      <c r="X55" s="283" t="s">
        <v>81</v>
      </c>
      <c r="Y55" s="283" t="s">
        <v>81</v>
      </c>
    </row>
    <row r="56" spans="3:28" ht="13.5" customHeight="1" x14ac:dyDescent="0.2">
      <c r="C56" s="82"/>
      <c r="D56" s="292" t="s">
        <v>81</v>
      </c>
      <c r="E56" s="139"/>
      <c r="F56" s="139"/>
      <c r="H56" s="69" t="str">
        <f t="shared" si="2"/>
        <v>BTR-London &amp; SE</v>
      </c>
      <c r="I56" s="69" t="str">
        <f t="shared" si="3"/>
        <v>Enigma Square</v>
      </c>
      <c r="J56" s="292" t="s">
        <v>62</v>
      </c>
      <c r="L56" s="283" t="s">
        <v>95</v>
      </c>
      <c r="M56" s="283" t="s">
        <v>83</v>
      </c>
      <c r="N56" s="212">
        <v>224</v>
      </c>
      <c r="O56" s="213">
        <v>517.53</v>
      </c>
      <c r="P56" s="283" t="s">
        <v>60</v>
      </c>
      <c r="Q56" s="283">
        <v>1</v>
      </c>
      <c r="R56" s="283">
        <v>2</v>
      </c>
      <c r="S56" s="283" t="s">
        <v>96</v>
      </c>
      <c r="T56" s="284"/>
      <c r="U56" s="284" t="s">
        <v>97</v>
      </c>
      <c r="V56" s="283" t="s">
        <v>81</v>
      </c>
      <c r="W56" s="283" t="s">
        <v>98</v>
      </c>
      <c r="X56" s="283" t="s">
        <v>81</v>
      </c>
      <c r="Y56" s="283" t="s">
        <v>81</v>
      </c>
    </row>
    <row r="57" spans="3:28" ht="13.5" customHeight="1" x14ac:dyDescent="0.2">
      <c r="C57" s="82"/>
      <c r="D57" s="292" t="s">
        <v>81</v>
      </c>
      <c r="E57" s="139"/>
      <c r="F57" s="139"/>
      <c r="H57" s="69" t="str">
        <f t="shared" si="2"/>
        <v>BTR-London &amp; SE</v>
      </c>
      <c r="I57" s="69" t="str">
        <f t="shared" si="3"/>
        <v>Enigma Square</v>
      </c>
      <c r="J57" s="292" t="s">
        <v>62</v>
      </c>
      <c r="L57" s="283" t="s">
        <v>95</v>
      </c>
      <c r="M57" s="283" t="s">
        <v>83</v>
      </c>
      <c r="N57" s="212">
        <v>225</v>
      </c>
      <c r="O57" s="213">
        <v>761.44</v>
      </c>
      <c r="P57" s="283" t="s">
        <v>64</v>
      </c>
      <c r="Q57" s="283">
        <v>2</v>
      </c>
      <c r="R57" s="283">
        <v>2</v>
      </c>
      <c r="S57" s="283" t="s">
        <v>84</v>
      </c>
      <c r="T57" s="284"/>
      <c r="U57" s="284" t="s">
        <v>85</v>
      </c>
      <c r="V57" s="283" t="s">
        <v>81</v>
      </c>
      <c r="W57" s="283"/>
      <c r="X57" s="283" t="s">
        <v>81</v>
      </c>
      <c r="Y57" s="283" t="s">
        <v>81</v>
      </c>
    </row>
    <row r="58" spans="3:28" ht="13.5" customHeight="1" x14ac:dyDescent="0.2">
      <c r="C58" s="82"/>
      <c r="D58" s="292" t="s">
        <v>81</v>
      </c>
      <c r="E58" s="139"/>
      <c r="F58" s="139"/>
      <c r="H58" s="69" t="str">
        <f t="shared" si="2"/>
        <v>BTR-London &amp; SE</v>
      </c>
      <c r="I58" s="69" t="str">
        <f t="shared" si="3"/>
        <v>Enigma Square</v>
      </c>
      <c r="J58" s="292" t="s">
        <v>62</v>
      </c>
      <c r="L58" s="283" t="s">
        <v>95</v>
      </c>
      <c r="M58" s="283" t="s">
        <v>83</v>
      </c>
      <c r="N58" s="212">
        <v>226</v>
      </c>
      <c r="O58" s="213">
        <v>497.72</v>
      </c>
      <c r="P58" s="283" t="s">
        <v>60</v>
      </c>
      <c r="Q58" s="283">
        <v>1</v>
      </c>
      <c r="R58" s="283">
        <v>2</v>
      </c>
      <c r="S58" s="283" t="s">
        <v>96</v>
      </c>
      <c r="T58" s="284"/>
      <c r="U58" s="284" t="s">
        <v>97</v>
      </c>
      <c r="V58" s="283" t="s">
        <v>81</v>
      </c>
      <c r="W58" s="283" t="s">
        <v>98</v>
      </c>
      <c r="X58" s="283" t="s">
        <v>81</v>
      </c>
      <c r="Y58" s="283" t="s">
        <v>81</v>
      </c>
    </row>
    <row r="59" spans="3:28" ht="13.5" customHeight="1" x14ac:dyDescent="0.2">
      <c r="C59" s="82"/>
      <c r="D59" s="292" t="s">
        <v>81</v>
      </c>
      <c r="E59" s="139"/>
      <c r="F59" s="139"/>
      <c r="H59" s="69" t="str">
        <f t="shared" si="2"/>
        <v>BTR-London &amp; SE</v>
      </c>
      <c r="I59" s="69" t="str">
        <f t="shared" si="3"/>
        <v>Enigma Square</v>
      </c>
      <c r="J59" s="292" t="s">
        <v>62</v>
      </c>
      <c r="L59" s="283" t="s">
        <v>95</v>
      </c>
      <c r="M59" s="283" t="s">
        <v>83</v>
      </c>
      <c r="N59" s="212">
        <v>227</v>
      </c>
      <c r="O59" s="213">
        <v>512.04</v>
      </c>
      <c r="P59" s="283" t="s">
        <v>60</v>
      </c>
      <c r="Q59" s="283">
        <v>1</v>
      </c>
      <c r="R59" s="283">
        <v>2</v>
      </c>
      <c r="S59" s="283" t="s">
        <v>96</v>
      </c>
      <c r="T59" s="284"/>
      <c r="U59" s="284" t="s">
        <v>97</v>
      </c>
      <c r="V59" s="283" t="s">
        <v>81</v>
      </c>
      <c r="W59" s="283" t="s">
        <v>98</v>
      </c>
      <c r="X59" s="283" t="s">
        <v>81</v>
      </c>
      <c r="Y59" s="283" t="s">
        <v>81</v>
      </c>
    </row>
    <row r="60" spans="3:28" ht="13.5" customHeight="1" x14ac:dyDescent="0.2">
      <c r="C60" s="82"/>
      <c r="D60" s="292" t="s">
        <v>81</v>
      </c>
      <c r="E60" s="139"/>
      <c r="F60" s="139"/>
      <c r="H60" s="69" t="str">
        <f t="shared" si="2"/>
        <v>BTR-London &amp; SE</v>
      </c>
      <c r="I60" s="69" t="str">
        <f t="shared" si="3"/>
        <v>Enigma Square</v>
      </c>
      <c r="J60" s="292" t="s">
        <v>62</v>
      </c>
      <c r="L60" s="283" t="s">
        <v>95</v>
      </c>
      <c r="M60" s="283" t="s">
        <v>83</v>
      </c>
      <c r="N60" s="212">
        <v>228</v>
      </c>
      <c r="O60" s="213">
        <v>761.44</v>
      </c>
      <c r="P60" s="283" t="s">
        <v>64</v>
      </c>
      <c r="Q60" s="283">
        <v>2</v>
      </c>
      <c r="R60" s="283">
        <v>2</v>
      </c>
      <c r="S60" s="283" t="s">
        <v>84</v>
      </c>
      <c r="T60" s="284"/>
      <c r="U60" s="284" t="s">
        <v>85</v>
      </c>
      <c r="V60" s="283" t="s">
        <v>81</v>
      </c>
      <c r="W60" s="283"/>
      <c r="X60" s="283" t="s">
        <v>81</v>
      </c>
      <c r="Y60" s="283" t="s">
        <v>81</v>
      </c>
    </row>
    <row r="61" spans="3:28" ht="13.5" customHeight="1" x14ac:dyDescent="0.2">
      <c r="C61" s="82"/>
      <c r="D61" s="292" t="s">
        <v>81</v>
      </c>
      <c r="E61" s="139"/>
      <c r="F61" s="139"/>
      <c r="H61" s="69" t="str">
        <f t="shared" si="2"/>
        <v>BTR-London &amp; SE</v>
      </c>
      <c r="I61" s="69" t="str">
        <f t="shared" si="3"/>
        <v>Enigma Square</v>
      </c>
      <c r="J61" s="292" t="s">
        <v>62</v>
      </c>
      <c r="L61" s="283" t="s">
        <v>95</v>
      </c>
      <c r="M61" s="283" t="s">
        <v>83</v>
      </c>
      <c r="N61" s="212">
        <v>229</v>
      </c>
      <c r="O61" s="213">
        <v>517.53</v>
      </c>
      <c r="P61" s="283" t="s">
        <v>60</v>
      </c>
      <c r="Q61" s="283">
        <v>1</v>
      </c>
      <c r="R61" s="283">
        <v>2</v>
      </c>
      <c r="S61" s="283" t="s">
        <v>96</v>
      </c>
      <c r="T61" s="284"/>
      <c r="U61" s="284" t="s">
        <v>97</v>
      </c>
      <c r="V61" s="283" t="s">
        <v>81</v>
      </c>
      <c r="W61" s="283" t="s">
        <v>98</v>
      </c>
      <c r="X61" s="283" t="s">
        <v>81</v>
      </c>
      <c r="Y61" s="283" t="s">
        <v>81</v>
      </c>
    </row>
    <row r="62" spans="3:28" ht="13.5" customHeight="1" x14ac:dyDescent="0.2">
      <c r="C62" s="82"/>
      <c r="D62" s="292" t="s">
        <v>81</v>
      </c>
      <c r="E62" s="139"/>
      <c r="F62" s="139"/>
      <c r="H62" s="69" t="str">
        <f t="shared" si="2"/>
        <v>BTR-London &amp; SE</v>
      </c>
      <c r="I62" s="69" t="str">
        <f t="shared" si="3"/>
        <v>Enigma Square</v>
      </c>
      <c r="J62" s="292" t="s">
        <v>62</v>
      </c>
      <c r="L62" s="283" t="s">
        <v>95</v>
      </c>
      <c r="M62" s="283" t="s">
        <v>83</v>
      </c>
      <c r="N62" s="212">
        <v>230</v>
      </c>
      <c r="O62" s="213">
        <v>521.51</v>
      </c>
      <c r="P62" s="283" t="s">
        <v>60</v>
      </c>
      <c r="Q62" s="283">
        <v>1</v>
      </c>
      <c r="R62" s="283">
        <v>2</v>
      </c>
      <c r="S62" s="283" t="s">
        <v>84</v>
      </c>
      <c r="T62" s="284"/>
      <c r="U62" s="284" t="s">
        <v>85</v>
      </c>
      <c r="V62" s="283" t="s">
        <v>81</v>
      </c>
      <c r="W62" s="283"/>
      <c r="X62" s="283" t="s">
        <v>81</v>
      </c>
      <c r="Y62" s="283" t="s">
        <v>81</v>
      </c>
    </row>
    <row r="63" spans="3:28" ht="13.5" customHeight="1" x14ac:dyDescent="0.2">
      <c r="C63" s="82"/>
      <c r="D63" s="292" t="s">
        <v>81</v>
      </c>
      <c r="E63" s="139"/>
      <c r="F63" s="139"/>
      <c r="H63" s="69" t="str">
        <f t="shared" si="2"/>
        <v>BTR-London &amp; SE</v>
      </c>
      <c r="I63" s="69" t="str">
        <f t="shared" si="3"/>
        <v>Enigma Square</v>
      </c>
      <c r="J63" s="292" t="s">
        <v>62</v>
      </c>
      <c r="L63" s="283" t="s">
        <v>95</v>
      </c>
      <c r="M63" s="283" t="s">
        <v>83</v>
      </c>
      <c r="N63" s="212">
        <v>231</v>
      </c>
      <c r="O63" s="213">
        <v>760.9</v>
      </c>
      <c r="P63" s="283" t="s">
        <v>64</v>
      </c>
      <c r="Q63" s="283">
        <v>2</v>
      </c>
      <c r="R63" s="283">
        <v>2</v>
      </c>
      <c r="S63" s="283" t="s">
        <v>84</v>
      </c>
      <c r="T63" s="284" t="s">
        <v>92</v>
      </c>
      <c r="U63" s="284" t="s">
        <v>85</v>
      </c>
      <c r="V63" s="283" t="s">
        <v>81</v>
      </c>
      <c r="W63" s="283"/>
      <c r="X63" s="283" t="s">
        <v>81</v>
      </c>
      <c r="Y63" s="283" t="s">
        <v>81</v>
      </c>
    </row>
    <row r="64" spans="3:28" ht="13.5" customHeight="1" x14ac:dyDescent="0.2">
      <c r="C64" s="82"/>
      <c r="D64" s="292" t="s">
        <v>81</v>
      </c>
      <c r="E64" s="139"/>
      <c r="F64" s="139"/>
      <c r="H64" s="69" t="str">
        <f t="shared" si="2"/>
        <v>BTR-London &amp; SE</v>
      </c>
      <c r="I64" s="69" t="str">
        <f t="shared" si="3"/>
        <v>Enigma Square</v>
      </c>
      <c r="J64" s="292" t="s">
        <v>62</v>
      </c>
      <c r="L64" s="283" t="s">
        <v>95</v>
      </c>
      <c r="M64" s="283" t="s">
        <v>83</v>
      </c>
      <c r="N64" s="212">
        <v>232</v>
      </c>
      <c r="O64" s="213">
        <v>524.74</v>
      </c>
      <c r="P64" s="283" t="s">
        <v>60</v>
      </c>
      <c r="Q64" s="283">
        <v>1</v>
      </c>
      <c r="R64" s="283">
        <v>2</v>
      </c>
      <c r="S64" s="283" t="s">
        <v>99</v>
      </c>
      <c r="T64" s="284"/>
      <c r="U64" s="284" t="s">
        <v>85</v>
      </c>
      <c r="V64" s="283" t="s">
        <v>81</v>
      </c>
      <c r="W64" s="283"/>
      <c r="X64" s="283" t="s">
        <v>81</v>
      </c>
      <c r="Y64" s="283" t="s">
        <v>81</v>
      </c>
    </row>
    <row r="65" spans="3:25" ht="13.5" customHeight="1" x14ac:dyDescent="0.2">
      <c r="C65" s="82"/>
      <c r="D65" s="292" t="s">
        <v>81</v>
      </c>
      <c r="E65" s="139"/>
      <c r="F65" s="139"/>
      <c r="H65" s="69" t="str">
        <f t="shared" si="2"/>
        <v>BTR-London &amp; SE</v>
      </c>
      <c r="I65" s="69" t="str">
        <f t="shared" si="3"/>
        <v>Enigma Square</v>
      </c>
      <c r="J65" s="292" t="s">
        <v>62</v>
      </c>
      <c r="L65" s="283" t="s">
        <v>95</v>
      </c>
      <c r="M65" s="283" t="s">
        <v>83</v>
      </c>
      <c r="N65" s="212">
        <v>233</v>
      </c>
      <c r="O65" s="213">
        <v>510.96</v>
      </c>
      <c r="P65" s="283" t="s">
        <v>60</v>
      </c>
      <c r="Q65" s="283">
        <v>1</v>
      </c>
      <c r="R65" s="283">
        <v>2</v>
      </c>
      <c r="S65" s="283" t="s">
        <v>99</v>
      </c>
      <c r="T65" s="284"/>
      <c r="U65" s="284" t="s">
        <v>85</v>
      </c>
      <c r="V65" s="283" t="s">
        <v>81</v>
      </c>
      <c r="W65" s="283"/>
      <c r="X65" s="283" t="s">
        <v>81</v>
      </c>
      <c r="Y65" s="283" t="s">
        <v>81</v>
      </c>
    </row>
    <row r="66" spans="3:25" ht="13.5" customHeight="1" x14ac:dyDescent="0.2">
      <c r="C66" s="82"/>
      <c r="D66" s="292" t="s">
        <v>81</v>
      </c>
      <c r="E66" s="139"/>
      <c r="F66" s="139"/>
      <c r="H66" s="69" t="str">
        <f t="shared" si="2"/>
        <v>BTR-London &amp; SE</v>
      </c>
      <c r="I66" s="69" t="str">
        <f t="shared" si="3"/>
        <v>Enigma Square</v>
      </c>
      <c r="J66" s="292" t="s">
        <v>62</v>
      </c>
      <c r="L66" s="283" t="s">
        <v>95</v>
      </c>
      <c r="M66" s="283" t="s">
        <v>83</v>
      </c>
      <c r="N66" s="212">
        <v>234</v>
      </c>
      <c r="O66" s="213">
        <v>492.56</v>
      </c>
      <c r="P66" s="283" t="s">
        <v>60</v>
      </c>
      <c r="Q66" s="283">
        <v>1</v>
      </c>
      <c r="R66" s="283">
        <v>2</v>
      </c>
      <c r="S66" s="283" t="s">
        <v>96</v>
      </c>
      <c r="T66" s="284"/>
      <c r="U66" s="284" t="s">
        <v>97</v>
      </c>
      <c r="V66" s="283" t="s">
        <v>81</v>
      </c>
      <c r="W66" s="283" t="s">
        <v>98</v>
      </c>
      <c r="X66" s="283" t="s">
        <v>81</v>
      </c>
      <c r="Y66" s="283" t="s">
        <v>81</v>
      </c>
    </row>
    <row r="67" spans="3:25" ht="13.5" customHeight="1" x14ac:dyDescent="0.2">
      <c r="C67" s="82"/>
      <c r="D67" s="292" t="s">
        <v>81</v>
      </c>
      <c r="E67" s="139"/>
      <c r="F67" s="139"/>
      <c r="H67" s="69" t="str">
        <f t="shared" si="2"/>
        <v>BTR-London &amp; SE</v>
      </c>
      <c r="I67" s="69" t="str">
        <f t="shared" si="3"/>
        <v>Enigma Square</v>
      </c>
      <c r="J67" s="292" t="s">
        <v>62</v>
      </c>
      <c r="L67" s="283" t="s">
        <v>95</v>
      </c>
      <c r="M67" s="283" t="s">
        <v>83</v>
      </c>
      <c r="N67" s="212">
        <v>235</v>
      </c>
      <c r="O67" s="213">
        <v>510.96</v>
      </c>
      <c r="P67" s="283" t="s">
        <v>60</v>
      </c>
      <c r="Q67" s="283">
        <v>1</v>
      </c>
      <c r="R67" s="283">
        <v>2</v>
      </c>
      <c r="S67" s="283" t="s">
        <v>99</v>
      </c>
      <c r="T67" s="284"/>
      <c r="U67" s="284" t="s">
        <v>85</v>
      </c>
      <c r="V67" s="283" t="s">
        <v>81</v>
      </c>
      <c r="W67" s="283"/>
      <c r="X67" s="283" t="s">
        <v>81</v>
      </c>
      <c r="Y67" s="283" t="s">
        <v>81</v>
      </c>
    </row>
    <row r="68" spans="3:25" ht="13.5" customHeight="1" x14ac:dyDescent="0.2">
      <c r="C68" s="82"/>
      <c r="D68" s="292" t="s">
        <v>81</v>
      </c>
      <c r="E68" s="139"/>
      <c r="F68" s="139"/>
      <c r="H68" s="69" t="str">
        <f t="shared" si="2"/>
        <v>BTR-London &amp; SE</v>
      </c>
      <c r="I68" s="69" t="str">
        <f t="shared" si="3"/>
        <v>Enigma Square</v>
      </c>
      <c r="J68" s="292" t="s">
        <v>62</v>
      </c>
      <c r="L68" s="283" t="s">
        <v>95</v>
      </c>
      <c r="M68" s="283" t="s">
        <v>83</v>
      </c>
      <c r="N68" s="212">
        <v>236</v>
      </c>
      <c r="O68" s="213">
        <v>506.87</v>
      </c>
      <c r="P68" s="283" t="s">
        <v>60</v>
      </c>
      <c r="Q68" s="283">
        <v>1</v>
      </c>
      <c r="R68" s="283">
        <v>2</v>
      </c>
      <c r="S68" s="283" t="s">
        <v>96</v>
      </c>
      <c r="T68" s="284"/>
      <c r="U68" s="284" t="s">
        <v>97</v>
      </c>
      <c r="V68" s="283" t="s">
        <v>81</v>
      </c>
      <c r="W68" s="283" t="s">
        <v>98</v>
      </c>
      <c r="X68" s="283" t="s">
        <v>81</v>
      </c>
      <c r="Y68" s="283" t="s">
        <v>81</v>
      </c>
    </row>
    <row r="69" spans="3:25" ht="13.5" customHeight="1" x14ac:dyDescent="0.2">
      <c r="C69" s="82"/>
      <c r="D69" s="292" t="s">
        <v>81</v>
      </c>
      <c r="E69" s="139"/>
      <c r="F69" s="139"/>
      <c r="H69" s="69" t="str">
        <f t="shared" si="2"/>
        <v>BTR-London &amp; SE</v>
      </c>
      <c r="I69" s="69" t="str">
        <f t="shared" si="3"/>
        <v>Enigma Square</v>
      </c>
      <c r="J69" s="292" t="s">
        <v>62</v>
      </c>
      <c r="L69" s="283" t="s">
        <v>95</v>
      </c>
      <c r="M69" s="283" t="s">
        <v>83</v>
      </c>
      <c r="N69" s="212">
        <v>237</v>
      </c>
      <c r="O69" s="213">
        <v>510.96</v>
      </c>
      <c r="P69" s="283" t="s">
        <v>60</v>
      </c>
      <c r="Q69" s="283">
        <v>1</v>
      </c>
      <c r="R69" s="283">
        <v>2</v>
      </c>
      <c r="S69" s="283" t="s">
        <v>99</v>
      </c>
      <c r="T69" s="284"/>
      <c r="U69" s="284" t="s">
        <v>85</v>
      </c>
      <c r="V69" s="283" t="s">
        <v>81</v>
      </c>
      <c r="W69" s="283"/>
      <c r="X69" s="283" t="s">
        <v>81</v>
      </c>
      <c r="Y69" s="283" t="s">
        <v>81</v>
      </c>
    </row>
    <row r="70" spans="3:25" ht="13.5" customHeight="1" x14ac:dyDescent="0.2">
      <c r="C70" s="82"/>
      <c r="D70" s="292" t="s">
        <v>81</v>
      </c>
      <c r="E70" s="139"/>
      <c r="F70" s="139"/>
      <c r="H70" s="69" t="str">
        <f t="shared" si="2"/>
        <v>BTR-London &amp; SE</v>
      </c>
      <c r="I70" s="69" t="str">
        <f t="shared" si="3"/>
        <v>Enigma Square</v>
      </c>
      <c r="J70" s="292" t="s">
        <v>62</v>
      </c>
      <c r="L70" s="283" t="s">
        <v>95</v>
      </c>
      <c r="M70" s="283" t="s">
        <v>83</v>
      </c>
      <c r="N70" s="212">
        <v>238</v>
      </c>
      <c r="O70" s="213">
        <v>749.38</v>
      </c>
      <c r="P70" s="283" t="s">
        <v>64</v>
      </c>
      <c r="Q70" s="283">
        <v>2</v>
      </c>
      <c r="R70" s="283">
        <v>2</v>
      </c>
      <c r="S70" s="283" t="s">
        <v>96</v>
      </c>
      <c r="T70" s="284"/>
      <c r="U70" s="284" t="s">
        <v>97</v>
      </c>
      <c r="V70" s="283" t="s">
        <v>81</v>
      </c>
      <c r="W70" s="283"/>
      <c r="X70" s="283" t="s">
        <v>81</v>
      </c>
      <c r="Y70" s="283" t="s">
        <v>81</v>
      </c>
    </row>
    <row r="71" spans="3:25" ht="13.5" customHeight="1" x14ac:dyDescent="0.2">
      <c r="C71" s="82"/>
      <c r="D71" s="292" t="s">
        <v>81</v>
      </c>
      <c r="E71" s="139"/>
      <c r="F71" s="139"/>
      <c r="H71" s="69" t="str">
        <f t="shared" si="2"/>
        <v>BTR-London &amp; SE</v>
      </c>
      <c r="I71" s="69" t="str">
        <f t="shared" si="3"/>
        <v>Enigma Square</v>
      </c>
      <c r="J71" s="292" t="s">
        <v>62</v>
      </c>
      <c r="L71" s="283" t="s">
        <v>95</v>
      </c>
      <c r="M71" s="283" t="s">
        <v>83</v>
      </c>
      <c r="N71" s="212">
        <v>239</v>
      </c>
      <c r="O71" s="213">
        <v>508.16</v>
      </c>
      <c r="P71" s="283" t="s">
        <v>60</v>
      </c>
      <c r="Q71" s="283">
        <v>1</v>
      </c>
      <c r="R71" s="283">
        <v>2</v>
      </c>
      <c r="S71" s="283" t="s">
        <v>99</v>
      </c>
      <c r="T71" s="284"/>
      <c r="U71" s="284" t="s">
        <v>85</v>
      </c>
      <c r="V71" s="283" t="s">
        <v>81</v>
      </c>
      <c r="W71" s="283"/>
      <c r="X71" s="283" t="s">
        <v>81</v>
      </c>
      <c r="Y71" s="283" t="s">
        <v>81</v>
      </c>
    </row>
    <row r="72" spans="3:25" ht="13.5" customHeight="1" x14ac:dyDescent="0.2">
      <c r="C72" s="82"/>
      <c r="D72" s="292" t="s">
        <v>81</v>
      </c>
      <c r="E72" s="139"/>
      <c r="F72" s="139"/>
      <c r="H72" s="69" t="str">
        <f t="shared" si="2"/>
        <v>BTR-London &amp; SE</v>
      </c>
      <c r="I72" s="69" t="str">
        <f t="shared" si="3"/>
        <v>Enigma Square</v>
      </c>
      <c r="J72" s="292" t="s">
        <v>62</v>
      </c>
      <c r="L72" s="283" t="s">
        <v>82</v>
      </c>
      <c r="M72" s="283" t="s">
        <v>83</v>
      </c>
      <c r="N72" s="212">
        <v>301</v>
      </c>
      <c r="O72" s="213">
        <v>517.1</v>
      </c>
      <c r="P72" s="283" t="s">
        <v>60</v>
      </c>
      <c r="Q72" s="283">
        <v>1</v>
      </c>
      <c r="R72" s="283">
        <v>3</v>
      </c>
      <c r="S72" s="283" t="s">
        <v>84</v>
      </c>
      <c r="T72" s="284"/>
      <c r="U72" s="284" t="s">
        <v>100</v>
      </c>
      <c r="V72" s="283" t="s">
        <v>81</v>
      </c>
      <c r="W72" s="283"/>
      <c r="X72" s="283" t="s">
        <v>81</v>
      </c>
      <c r="Y72" s="283" t="s">
        <v>81</v>
      </c>
    </row>
    <row r="73" spans="3:25" ht="13.5" customHeight="1" x14ac:dyDescent="0.2">
      <c r="C73" s="82"/>
      <c r="D73" s="292" t="s">
        <v>81</v>
      </c>
      <c r="E73" s="139"/>
      <c r="F73" s="139"/>
      <c r="H73" s="69" t="str">
        <f t="shared" si="2"/>
        <v>BTR-London &amp; SE</v>
      </c>
      <c r="I73" s="69" t="str">
        <f t="shared" si="3"/>
        <v>Enigma Square</v>
      </c>
      <c r="J73" s="292" t="s">
        <v>62</v>
      </c>
      <c r="L73" s="283" t="s">
        <v>82</v>
      </c>
      <c r="M73" s="283" t="s">
        <v>83</v>
      </c>
      <c r="N73" s="212">
        <v>302</v>
      </c>
      <c r="O73" s="213">
        <v>385.46</v>
      </c>
      <c r="P73" s="283" t="s">
        <v>57</v>
      </c>
      <c r="Q73" s="283">
        <v>1</v>
      </c>
      <c r="R73" s="283">
        <v>3</v>
      </c>
      <c r="S73" s="283" t="s">
        <v>86</v>
      </c>
      <c r="T73" s="284"/>
      <c r="U73" s="284" t="s">
        <v>91</v>
      </c>
      <c r="V73" s="283" t="s">
        <v>81</v>
      </c>
      <c r="W73" s="283"/>
      <c r="X73" s="283" t="s">
        <v>81</v>
      </c>
      <c r="Y73" s="283" t="s">
        <v>81</v>
      </c>
    </row>
    <row r="74" spans="3:25" ht="13.5" customHeight="1" x14ac:dyDescent="0.2">
      <c r="C74" s="82"/>
      <c r="D74" s="292" t="s">
        <v>81</v>
      </c>
      <c r="E74" s="139"/>
      <c r="F74" s="139"/>
      <c r="H74" s="69" t="str">
        <f t="shared" si="2"/>
        <v>BTR-London &amp; SE</v>
      </c>
      <c r="I74" s="69" t="str">
        <f t="shared" si="3"/>
        <v>Enigma Square</v>
      </c>
      <c r="J74" s="292" t="s">
        <v>62</v>
      </c>
      <c r="L74" s="283" t="s">
        <v>82</v>
      </c>
      <c r="M74" s="283" t="s">
        <v>83</v>
      </c>
      <c r="N74" s="212">
        <v>303</v>
      </c>
      <c r="O74" s="213">
        <v>394.17</v>
      </c>
      <c r="P74" s="283" t="s">
        <v>57</v>
      </c>
      <c r="Q74" s="283">
        <v>1</v>
      </c>
      <c r="R74" s="283">
        <v>3</v>
      </c>
      <c r="S74" s="283" t="s">
        <v>86</v>
      </c>
      <c r="T74" s="284"/>
      <c r="U74" s="284" t="s">
        <v>91</v>
      </c>
      <c r="V74" s="283" t="s">
        <v>81</v>
      </c>
      <c r="W74" s="283"/>
      <c r="X74" s="283" t="s">
        <v>81</v>
      </c>
      <c r="Y74" s="283" t="s">
        <v>81</v>
      </c>
    </row>
    <row r="75" spans="3:25" ht="13.5" customHeight="1" x14ac:dyDescent="0.2">
      <c r="C75" s="82"/>
      <c r="D75" s="292" t="s">
        <v>81</v>
      </c>
      <c r="E75" s="139"/>
      <c r="F75" s="139"/>
      <c r="H75" s="69" t="str">
        <f t="shared" si="2"/>
        <v>BTR-London &amp; SE</v>
      </c>
      <c r="I75" s="69" t="str">
        <f t="shared" si="3"/>
        <v>Enigma Square</v>
      </c>
      <c r="J75" s="292" t="s">
        <v>62</v>
      </c>
      <c r="L75" s="283" t="s">
        <v>82</v>
      </c>
      <c r="M75" s="283" t="s">
        <v>83</v>
      </c>
      <c r="N75" s="212">
        <v>304</v>
      </c>
      <c r="O75" s="213">
        <v>521.51</v>
      </c>
      <c r="P75" s="283" t="s">
        <v>60</v>
      </c>
      <c r="Q75" s="283">
        <v>1</v>
      </c>
      <c r="R75" s="283">
        <v>3</v>
      </c>
      <c r="S75" s="283" t="s">
        <v>84</v>
      </c>
      <c r="T75" s="284"/>
      <c r="U75" s="284" t="s">
        <v>100</v>
      </c>
      <c r="V75" s="283" t="s">
        <v>81</v>
      </c>
      <c r="W75" s="283"/>
      <c r="X75" s="283" t="s">
        <v>81</v>
      </c>
      <c r="Y75" s="283" t="s">
        <v>81</v>
      </c>
    </row>
    <row r="76" spans="3:25" ht="13.5" customHeight="1" x14ac:dyDescent="0.2">
      <c r="C76" s="82"/>
      <c r="D76" s="292" t="s">
        <v>81</v>
      </c>
      <c r="E76" s="139"/>
      <c r="F76" s="139"/>
      <c r="H76" s="69" t="str">
        <f t="shared" si="2"/>
        <v>BTR-London &amp; SE</v>
      </c>
      <c r="I76" s="69" t="str">
        <f t="shared" si="3"/>
        <v>Enigma Square</v>
      </c>
      <c r="J76" s="292" t="s">
        <v>62</v>
      </c>
      <c r="L76" s="283" t="s">
        <v>82</v>
      </c>
      <c r="M76" s="283" t="s">
        <v>83</v>
      </c>
      <c r="N76" s="212">
        <v>305</v>
      </c>
      <c r="O76" s="213">
        <v>762.95</v>
      </c>
      <c r="P76" s="283" t="s">
        <v>64</v>
      </c>
      <c r="Q76" s="283">
        <v>2</v>
      </c>
      <c r="R76" s="283">
        <v>3</v>
      </c>
      <c r="S76" s="283" t="s">
        <v>84</v>
      </c>
      <c r="T76" s="284" t="s">
        <v>92</v>
      </c>
      <c r="U76" s="284" t="s">
        <v>100</v>
      </c>
      <c r="V76" s="283" t="s">
        <v>81</v>
      </c>
      <c r="W76" s="283"/>
      <c r="X76" s="283" t="s">
        <v>81</v>
      </c>
      <c r="Y76" s="283" t="s">
        <v>81</v>
      </c>
    </row>
    <row r="77" spans="3:25" ht="13.5" customHeight="1" x14ac:dyDescent="0.2">
      <c r="C77" s="82"/>
      <c r="D77" s="292" t="s">
        <v>81</v>
      </c>
      <c r="E77" s="139"/>
      <c r="F77" s="139"/>
      <c r="H77" s="69" t="str">
        <f t="shared" si="2"/>
        <v>BTR-London &amp; SE</v>
      </c>
      <c r="I77" s="69" t="str">
        <f t="shared" si="3"/>
        <v>Enigma Square</v>
      </c>
      <c r="J77" s="292" t="s">
        <v>62</v>
      </c>
      <c r="L77" s="283" t="s">
        <v>82</v>
      </c>
      <c r="M77" s="283" t="s">
        <v>83</v>
      </c>
      <c r="N77" s="212">
        <v>306</v>
      </c>
      <c r="O77" s="213">
        <v>529.79999999999995</v>
      </c>
      <c r="P77" s="283" t="s">
        <v>60</v>
      </c>
      <c r="Q77" s="283">
        <v>1</v>
      </c>
      <c r="R77" s="283">
        <v>3</v>
      </c>
      <c r="S77" s="283" t="s">
        <v>94</v>
      </c>
      <c r="T77" s="284"/>
      <c r="U77" s="284" t="s">
        <v>91</v>
      </c>
      <c r="V77" s="283" t="s">
        <v>81</v>
      </c>
      <c r="W77" s="283"/>
      <c r="X77" s="283" t="s">
        <v>81</v>
      </c>
      <c r="Y77" s="283" t="s">
        <v>81</v>
      </c>
    </row>
    <row r="78" spans="3:25" ht="13.5" customHeight="1" x14ac:dyDescent="0.2">
      <c r="C78" s="82"/>
      <c r="D78" s="292" t="s">
        <v>81</v>
      </c>
      <c r="E78" s="139"/>
      <c r="F78" s="139"/>
      <c r="H78" s="69" t="str">
        <f t="shared" si="2"/>
        <v>BTR-London &amp; SE</v>
      </c>
      <c r="I78" s="69" t="str">
        <f t="shared" si="3"/>
        <v>Enigma Square</v>
      </c>
      <c r="J78" s="292" t="s">
        <v>62</v>
      </c>
      <c r="L78" s="283" t="s">
        <v>82</v>
      </c>
      <c r="M78" s="283" t="s">
        <v>83</v>
      </c>
      <c r="N78" s="212">
        <v>307</v>
      </c>
      <c r="O78" s="213">
        <v>509.56</v>
      </c>
      <c r="P78" s="283" t="s">
        <v>60</v>
      </c>
      <c r="Q78" s="283">
        <v>1</v>
      </c>
      <c r="R78" s="283">
        <v>3</v>
      </c>
      <c r="S78" s="283" t="s">
        <v>88</v>
      </c>
      <c r="T78" s="284"/>
      <c r="U78" s="284" t="s">
        <v>91</v>
      </c>
      <c r="V78" s="283" t="s">
        <v>81</v>
      </c>
      <c r="W78" s="283"/>
      <c r="X78" s="283" t="s">
        <v>81</v>
      </c>
      <c r="Y78" s="283" t="s">
        <v>81</v>
      </c>
    </row>
    <row r="79" spans="3:25" ht="13.5" customHeight="1" x14ac:dyDescent="0.2">
      <c r="C79" s="82"/>
      <c r="D79" s="292" t="s">
        <v>81</v>
      </c>
      <c r="E79" s="139"/>
      <c r="F79" s="139"/>
      <c r="H79" s="69" t="str">
        <f t="shared" si="2"/>
        <v>BTR-London &amp; SE</v>
      </c>
      <c r="I79" s="69" t="str">
        <f t="shared" si="3"/>
        <v>Enigma Square</v>
      </c>
      <c r="J79" s="292" t="s">
        <v>62</v>
      </c>
      <c r="L79" s="283" t="s">
        <v>82</v>
      </c>
      <c r="M79" s="283" t="s">
        <v>83</v>
      </c>
      <c r="N79" s="212">
        <v>308</v>
      </c>
      <c r="O79" s="213">
        <v>489.44</v>
      </c>
      <c r="P79" s="283" t="s">
        <v>60</v>
      </c>
      <c r="Q79" s="283">
        <v>1</v>
      </c>
      <c r="R79" s="283">
        <v>3</v>
      </c>
      <c r="S79" s="283" t="s">
        <v>86</v>
      </c>
      <c r="T79" s="284"/>
      <c r="U79" s="284" t="s">
        <v>100</v>
      </c>
      <c r="V79" s="283" t="s">
        <v>81</v>
      </c>
      <c r="W79" s="283" t="s">
        <v>98</v>
      </c>
      <c r="X79" s="283" t="s">
        <v>81</v>
      </c>
      <c r="Y79" s="283" t="s">
        <v>81</v>
      </c>
    </row>
    <row r="80" spans="3:25" ht="13.5" customHeight="1" x14ac:dyDescent="0.2">
      <c r="C80" s="82"/>
      <c r="D80" s="292" t="s">
        <v>81</v>
      </c>
      <c r="E80" s="139"/>
      <c r="F80" s="139"/>
      <c r="H80" s="69" t="str">
        <f t="shared" si="2"/>
        <v>BTR-London &amp; SE</v>
      </c>
      <c r="I80" s="69" t="str">
        <f t="shared" si="3"/>
        <v>Enigma Square</v>
      </c>
      <c r="J80" s="292" t="s">
        <v>62</v>
      </c>
      <c r="L80" s="283" t="s">
        <v>82</v>
      </c>
      <c r="M80" s="283" t="s">
        <v>83</v>
      </c>
      <c r="N80" s="212">
        <v>309</v>
      </c>
      <c r="O80" s="213">
        <v>509.56</v>
      </c>
      <c r="P80" s="283" t="s">
        <v>60</v>
      </c>
      <c r="Q80" s="283">
        <v>1</v>
      </c>
      <c r="R80" s="283">
        <v>3</v>
      </c>
      <c r="S80" s="283" t="s">
        <v>88</v>
      </c>
      <c r="T80" s="284"/>
      <c r="U80" s="284" t="s">
        <v>91</v>
      </c>
      <c r="V80" s="283" t="s">
        <v>81</v>
      </c>
      <c r="W80" s="283"/>
      <c r="X80" s="283" t="s">
        <v>81</v>
      </c>
      <c r="Y80" s="283" t="s">
        <v>81</v>
      </c>
    </row>
    <row r="81" spans="3:25" ht="13.5" customHeight="1" x14ac:dyDescent="0.2">
      <c r="C81" s="82"/>
      <c r="D81" s="292" t="s">
        <v>81</v>
      </c>
      <c r="E81" s="139"/>
      <c r="F81" s="139"/>
      <c r="H81" s="69" t="str">
        <f t="shared" si="2"/>
        <v>BTR-London &amp; SE</v>
      </c>
      <c r="I81" s="69" t="str">
        <f t="shared" si="3"/>
        <v>Enigma Square</v>
      </c>
      <c r="J81" s="292" t="s">
        <v>62</v>
      </c>
      <c r="L81" s="283" t="s">
        <v>82</v>
      </c>
      <c r="M81" s="283" t="s">
        <v>83</v>
      </c>
      <c r="N81" s="212">
        <v>310</v>
      </c>
      <c r="O81" s="213">
        <v>506.87</v>
      </c>
      <c r="P81" s="283" t="s">
        <v>60</v>
      </c>
      <c r="Q81" s="283">
        <v>1</v>
      </c>
      <c r="R81" s="283">
        <v>3</v>
      </c>
      <c r="S81" s="283" t="s">
        <v>86</v>
      </c>
      <c r="T81" s="284"/>
      <c r="U81" s="284" t="s">
        <v>100</v>
      </c>
      <c r="V81" s="283" t="s">
        <v>81</v>
      </c>
      <c r="W81" s="283" t="s">
        <v>98</v>
      </c>
      <c r="X81" s="283" t="s">
        <v>81</v>
      </c>
      <c r="Y81" s="283" t="s">
        <v>81</v>
      </c>
    </row>
    <row r="82" spans="3:25" ht="13.5" customHeight="1" x14ac:dyDescent="0.2">
      <c r="C82" s="82"/>
      <c r="D82" s="292" t="s">
        <v>81</v>
      </c>
      <c r="E82" s="139"/>
      <c r="F82" s="139"/>
      <c r="H82" s="69" t="str">
        <f t="shared" si="2"/>
        <v>BTR-London &amp; SE</v>
      </c>
      <c r="I82" s="69" t="str">
        <f t="shared" si="3"/>
        <v>Enigma Square</v>
      </c>
      <c r="J82" s="292" t="s">
        <v>62</v>
      </c>
      <c r="L82" s="283" t="s">
        <v>82</v>
      </c>
      <c r="M82" s="283" t="s">
        <v>83</v>
      </c>
      <c r="N82" s="212">
        <v>311</v>
      </c>
      <c r="O82" s="213">
        <v>509.56</v>
      </c>
      <c r="P82" s="283" t="s">
        <v>60</v>
      </c>
      <c r="Q82" s="283">
        <v>1</v>
      </c>
      <c r="R82" s="283">
        <v>3</v>
      </c>
      <c r="S82" s="283" t="s">
        <v>88</v>
      </c>
      <c r="T82" s="284"/>
      <c r="U82" s="284" t="s">
        <v>91</v>
      </c>
      <c r="V82" s="283" t="s">
        <v>81</v>
      </c>
      <c r="W82" s="283"/>
      <c r="X82" s="283" t="s">
        <v>81</v>
      </c>
      <c r="Y82" s="283" t="s">
        <v>81</v>
      </c>
    </row>
    <row r="83" spans="3:25" ht="13.5" customHeight="1" x14ac:dyDescent="0.2">
      <c r="C83" s="82"/>
      <c r="D83" s="292" t="s">
        <v>81</v>
      </c>
      <c r="E83" s="139"/>
      <c r="F83" s="139"/>
      <c r="H83" s="69" t="str">
        <f t="shared" si="2"/>
        <v>BTR-London &amp; SE</v>
      </c>
      <c r="I83" s="69" t="str">
        <f t="shared" si="3"/>
        <v>Enigma Square</v>
      </c>
      <c r="J83" s="292" t="s">
        <v>62</v>
      </c>
      <c r="L83" s="283" t="s">
        <v>82</v>
      </c>
      <c r="M83" s="283" t="s">
        <v>83</v>
      </c>
      <c r="N83" s="212">
        <v>312</v>
      </c>
      <c r="O83" s="213">
        <v>747.02</v>
      </c>
      <c r="P83" s="283" t="s">
        <v>64</v>
      </c>
      <c r="Q83" s="283">
        <v>2</v>
      </c>
      <c r="R83" s="283">
        <v>3</v>
      </c>
      <c r="S83" s="283" t="s">
        <v>86</v>
      </c>
      <c r="T83" s="284"/>
      <c r="U83" s="284" t="s">
        <v>100</v>
      </c>
      <c r="V83" s="283" t="s">
        <v>81</v>
      </c>
      <c r="W83" s="283"/>
      <c r="X83" s="283" t="s">
        <v>81</v>
      </c>
      <c r="Y83" s="283" t="s">
        <v>81</v>
      </c>
    </row>
    <row r="84" spans="3:25" ht="13.5" customHeight="1" x14ac:dyDescent="0.2">
      <c r="C84" s="82"/>
      <c r="D84" s="292" t="s">
        <v>81</v>
      </c>
      <c r="E84" s="139"/>
      <c r="F84" s="139"/>
      <c r="H84" s="69" t="str">
        <f t="shared" si="2"/>
        <v>BTR-London &amp; SE</v>
      </c>
      <c r="I84" s="69" t="str">
        <f t="shared" si="3"/>
        <v>Enigma Square</v>
      </c>
      <c r="J84" s="292" t="s">
        <v>62</v>
      </c>
      <c r="L84" s="283" t="s">
        <v>82</v>
      </c>
      <c r="M84" s="283" t="s">
        <v>83</v>
      </c>
      <c r="N84" s="212">
        <v>313</v>
      </c>
      <c r="O84" s="213">
        <v>506.76</v>
      </c>
      <c r="P84" s="283" t="s">
        <v>60</v>
      </c>
      <c r="Q84" s="283">
        <v>1</v>
      </c>
      <c r="R84" s="283">
        <v>3</v>
      </c>
      <c r="S84" s="283" t="s">
        <v>88</v>
      </c>
      <c r="T84" s="284"/>
      <c r="U84" s="284" t="s">
        <v>91</v>
      </c>
      <c r="V84" s="283" t="s">
        <v>81</v>
      </c>
      <c r="W84" s="283"/>
      <c r="X84" s="283" t="s">
        <v>81</v>
      </c>
      <c r="Y84" s="283" t="s">
        <v>81</v>
      </c>
    </row>
    <row r="85" spans="3:25" ht="13.5" customHeight="1" x14ac:dyDescent="0.2">
      <c r="C85" s="82"/>
      <c r="D85" s="292" t="s">
        <v>81</v>
      </c>
      <c r="E85" s="139"/>
      <c r="F85" s="139"/>
      <c r="H85" s="69" t="str">
        <f t="shared" si="2"/>
        <v>BTR-London &amp; SE</v>
      </c>
      <c r="I85" s="69" t="str">
        <f t="shared" si="3"/>
        <v>Enigma Square</v>
      </c>
      <c r="J85" s="292" t="s">
        <v>62</v>
      </c>
      <c r="L85" s="283" t="s">
        <v>95</v>
      </c>
      <c r="M85" s="283" t="s">
        <v>83</v>
      </c>
      <c r="N85" s="212">
        <v>314</v>
      </c>
      <c r="O85" s="213">
        <v>507.41</v>
      </c>
      <c r="P85" s="283" t="s">
        <v>60</v>
      </c>
      <c r="Q85" s="283">
        <v>1</v>
      </c>
      <c r="R85" s="283">
        <v>3</v>
      </c>
      <c r="S85" s="283" t="s">
        <v>88</v>
      </c>
      <c r="T85" s="284"/>
      <c r="U85" s="284" t="s">
        <v>91</v>
      </c>
      <c r="V85" s="283" t="s">
        <v>81</v>
      </c>
      <c r="W85" s="283"/>
      <c r="X85" s="283" t="s">
        <v>81</v>
      </c>
      <c r="Y85" s="283" t="s">
        <v>81</v>
      </c>
    </row>
    <row r="86" spans="3:25" ht="13.5" customHeight="1" x14ac:dyDescent="0.2">
      <c r="C86" s="82"/>
      <c r="D86" s="292" t="s">
        <v>81</v>
      </c>
      <c r="E86" s="139"/>
      <c r="F86" s="139"/>
      <c r="H86" s="69" t="str">
        <f t="shared" ref="H86:H149" si="4">$I$9</f>
        <v>BTR-London &amp; SE</v>
      </c>
      <c r="I86" s="69" t="str">
        <f t="shared" ref="I86:I149" si="5">$I$10</f>
        <v>Enigma Square</v>
      </c>
      <c r="J86" s="292" t="s">
        <v>62</v>
      </c>
      <c r="L86" s="283" t="s">
        <v>95</v>
      </c>
      <c r="M86" s="283" t="s">
        <v>83</v>
      </c>
      <c r="N86" s="212">
        <v>315</v>
      </c>
      <c r="O86" s="213">
        <v>749.38</v>
      </c>
      <c r="P86" s="283" t="s">
        <v>64</v>
      </c>
      <c r="Q86" s="283">
        <v>2</v>
      </c>
      <c r="R86" s="283">
        <v>3</v>
      </c>
      <c r="S86" s="283" t="s">
        <v>101</v>
      </c>
      <c r="T86" s="284"/>
      <c r="U86" s="284" t="s">
        <v>90</v>
      </c>
      <c r="V86" s="283" t="s">
        <v>81</v>
      </c>
      <c r="W86" s="283"/>
      <c r="X86" s="283" t="s">
        <v>81</v>
      </c>
      <c r="Y86" s="283" t="s">
        <v>81</v>
      </c>
    </row>
    <row r="87" spans="3:25" ht="13.5" customHeight="1" x14ac:dyDescent="0.2">
      <c r="C87" s="82"/>
      <c r="D87" s="292" t="s">
        <v>81</v>
      </c>
      <c r="E87" s="139"/>
      <c r="F87" s="139"/>
      <c r="H87" s="69" t="str">
        <f t="shared" si="4"/>
        <v>BTR-London &amp; SE</v>
      </c>
      <c r="I87" s="69" t="str">
        <f t="shared" si="5"/>
        <v>Enigma Square</v>
      </c>
      <c r="J87" s="292" t="s">
        <v>62</v>
      </c>
      <c r="L87" s="283" t="s">
        <v>95</v>
      </c>
      <c r="M87" s="283" t="s">
        <v>83</v>
      </c>
      <c r="N87" s="212">
        <v>316</v>
      </c>
      <c r="O87" s="213">
        <v>510.21</v>
      </c>
      <c r="P87" s="283" t="s">
        <v>60</v>
      </c>
      <c r="Q87" s="283">
        <v>1</v>
      </c>
      <c r="R87" s="283">
        <v>3</v>
      </c>
      <c r="S87" s="283" t="s">
        <v>88</v>
      </c>
      <c r="T87" s="284"/>
      <c r="U87" s="284" t="s">
        <v>91</v>
      </c>
      <c r="V87" s="283" t="s">
        <v>81</v>
      </c>
      <c r="W87" s="283"/>
      <c r="X87" s="283" t="s">
        <v>81</v>
      </c>
      <c r="Y87" s="283" t="s">
        <v>81</v>
      </c>
    </row>
    <row r="88" spans="3:25" ht="13.5" customHeight="1" x14ac:dyDescent="0.2">
      <c r="C88" s="82"/>
      <c r="D88" s="292" t="s">
        <v>81</v>
      </c>
      <c r="E88" s="139"/>
      <c r="F88" s="139"/>
      <c r="H88" s="69" t="str">
        <f t="shared" si="4"/>
        <v>BTR-London &amp; SE</v>
      </c>
      <c r="I88" s="69" t="str">
        <f t="shared" si="5"/>
        <v>Enigma Square</v>
      </c>
      <c r="J88" s="292" t="s">
        <v>62</v>
      </c>
      <c r="L88" s="283" t="s">
        <v>95</v>
      </c>
      <c r="M88" s="283" t="s">
        <v>83</v>
      </c>
      <c r="N88" s="212">
        <v>317</v>
      </c>
      <c r="O88" s="213">
        <v>506.87</v>
      </c>
      <c r="P88" s="283" t="s">
        <v>60</v>
      </c>
      <c r="Q88" s="283">
        <v>1</v>
      </c>
      <c r="R88" s="283">
        <v>3</v>
      </c>
      <c r="S88" s="283" t="s">
        <v>101</v>
      </c>
      <c r="T88" s="284"/>
      <c r="U88" s="284" t="s">
        <v>90</v>
      </c>
      <c r="V88" s="283" t="s">
        <v>81</v>
      </c>
      <c r="W88" s="283" t="s">
        <v>98</v>
      </c>
      <c r="X88" s="283" t="s">
        <v>81</v>
      </c>
      <c r="Y88" s="283" t="s">
        <v>81</v>
      </c>
    </row>
    <row r="89" spans="3:25" ht="13.5" customHeight="1" x14ac:dyDescent="0.2">
      <c r="C89" s="82"/>
      <c r="D89" s="292" t="s">
        <v>81</v>
      </c>
      <c r="E89" s="139"/>
      <c r="F89" s="139"/>
      <c r="H89" s="69" t="str">
        <f t="shared" si="4"/>
        <v>BTR-London &amp; SE</v>
      </c>
      <c r="I89" s="69" t="str">
        <f t="shared" si="5"/>
        <v>Enigma Square</v>
      </c>
      <c r="J89" s="292" t="s">
        <v>62</v>
      </c>
      <c r="L89" s="283" t="s">
        <v>95</v>
      </c>
      <c r="M89" s="283" t="s">
        <v>83</v>
      </c>
      <c r="N89" s="212">
        <v>318</v>
      </c>
      <c r="O89" s="213">
        <v>510.21</v>
      </c>
      <c r="P89" s="283" t="s">
        <v>60</v>
      </c>
      <c r="Q89" s="283">
        <v>1</v>
      </c>
      <c r="R89" s="283">
        <v>3</v>
      </c>
      <c r="S89" s="283" t="s">
        <v>88</v>
      </c>
      <c r="T89" s="284"/>
      <c r="U89" s="284" t="s">
        <v>91</v>
      </c>
      <c r="V89" s="283" t="s">
        <v>81</v>
      </c>
      <c r="W89" s="283"/>
      <c r="X89" s="283" t="s">
        <v>81</v>
      </c>
      <c r="Y89" s="283" t="s">
        <v>81</v>
      </c>
    </row>
    <row r="90" spans="3:25" ht="13.5" customHeight="1" x14ac:dyDescent="0.2">
      <c r="C90" s="82"/>
      <c r="D90" s="292" t="s">
        <v>81</v>
      </c>
      <c r="E90" s="139"/>
      <c r="F90" s="139"/>
      <c r="H90" s="69" t="str">
        <f t="shared" si="4"/>
        <v>BTR-London &amp; SE</v>
      </c>
      <c r="I90" s="69" t="str">
        <f t="shared" si="5"/>
        <v>Enigma Square</v>
      </c>
      <c r="J90" s="292" t="s">
        <v>62</v>
      </c>
      <c r="L90" s="283" t="s">
        <v>95</v>
      </c>
      <c r="M90" s="283" t="s">
        <v>83</v>
      </c>
      <c r="N90" s="212">
        <v>319</v>
      </c>
      <c r="O90" s="213">
        <v>492.56</v>
      </c>
      <c r="P90" s="283" t="s">
        <v>60</v>
      </c>
      <c r="Q90" s="283">
        <v>1</v>
      </c>
      <c r="R90" s="283">
        <v>3</v>
      </c>
      <c r="S90" s="283" t="s">
        <v>101</v>
      </c>
      <c r="T90" s="284"/>
      <c r="U90" s="284" t="s">
        <v>90</v>
      </c>
      <c r="V90" s="283" t="s">
        <v>81</v>
      </c>
      <c r="W90" s="283" t="s">
        <v>98</v>
      </c>
      <c r="X90" s="283" t="s">
        <v>81</v>
      </c>
      <c r="Y90" s="283" t="s">
        <v>81</v>
      </c>
    </row>
    <row r="91" spans="3:25" ht="13.5" customHeight="1" x14ac:dyDescent="0.2">
      <c r="C91" s="82"/>
      <c r="D91" s="292" t="s">
        <v>81</v>
      </c>
      <c r="E91" s="139"/>
      <c r="F91" s="139"/>
      <c r="H91" s="69" t="str">
        <f t="shared" si="4"/>
        <v>BTR-London &amp; SE</v>
      </c>
      <c r="I91" s="69" t="str">
        <f t="shared" si="5"/>
        <v>Enigma Square</v>
      </c>
      <c r="J91" s="292" t="s">
        <v>62</v>
      </c>
      <c r="L91" s="283" t="s">
        <v>95</v>
      </c>
      <c r="M91" s="283" t="s">
        <v>83</v>
      </c>
      <c r="N91" s="212">
        <v>320</v>
      </c>
      <c r="O91" s="213">
        <v>510.21</v>
      </c>
      <c r="P91" s="283" t="s">
        <v>60</v>
      </c>
      <c r="Q91" s="283">
        <v>1</v>
      </c>
      <c r="R91" s="283">
        <v>3</v>
      </c>
      <c r="S91" s="283" t="s">
        <v>88</v>
      </c>
      <c r="T91" s="284"/>
      <c r="U91" s="284" t="s">
        <v>91</v>
      </c>
      <c r="V91" s="283" t="s">
        <v>81</v>
      </c>
      <c r="W91" s="283"/>
      <c r="X91" s="283" t="s">
        <v>81</v>
      </c>
      <c r="Y91" s="283" t="s">
        <v>81</v>
      </c>
    </row>
    <row r="92" spans="3:25" ht="13.5" customHeight="1" x14ac:dyDescent="0.2">
      <c r="C92" s="82"/>
      <c r="D92" s="292" t="s">
        <v>81</v>
      </c>
      <c r="E92" s="139"/>
      <c r="F92" s="139"/>
      <c r="H92" s="69" t="str">
        <f t="shared" si="4"/>
        <v>BTR-London &amp; SE</v>
      </c>
      <c r="I92" s="69" t="str">
        <f t="shared" si="5"/>
        <v>Enigma Square</v>
      </c>
      <c r="J92" s="292" t="s">
        <v>62</v>
      </c>
      <c r="L92" s="283" t="s">
        <v>95</v>
      </c>
      <c r="M92" s="283" t="s">
        <v>83</v>
      </c>
      <c r="N92" s="212">
        <v>321</v>
      </c>
      <c r="O92" s="213">
        <v>530.54999999999995</v>
      </c>
      <c r="P92" s="283" t="s">
        <v>60</v>
      </c>
      <c r="Q92" s="283">
        <v>1</v>
      </c>
      <c r="R92" s="283">
        <v>3</v>
      </c>
      <c r="S92" s="283" t="s">
        <v>94</v>
      </c>
      <c r="T92" s="284"/>
      <c r="U92" s="284" t="s">
        <v>91</v>
      </c>
      <c r="V92" s="283" t="s">
        <v>81</v>
      </c>
      <c r="W92" s="283"/>
      <c r="X92" s="283" t="s">
        <v>81</v>
      </c>
      <c r="Y92" s="283" t="s">
        <v>81</v>
      </c>
    </row>
    <row r="93" spans="3:25" ht="13.5" customHeight="1" x14ac:dyDescent="0.2">
      <c r="C93" s="82"/>
      <c r="D93" s="292" t="s">
        <v>81</v>
      </c>
      <c r="E93" s="139"/>
      <c r="F93" s="139"/>
      <c r="H93" s="69" t="str">
        <f t="shared" si="4"/>
        <v>BTR-London &amp; SE</v>
      </c>
      <c r="I93" s="69" t="str">
        <f t="shared" si="5"/>
        <v>Enigma Square</v>
      </c>
      <c r="J93" s="292" t="s">
        <v>62</v>
      </c>
      <c r="L93" s="283" t="s">
        <v>95</v>
      </c>
      <c r="M93" s="283" t="s">
        <v>83</v>
      </c>
      <c r="N93" s="212">
        <v>322</v>
      </c>
      <c r="O93" s="213">
        <v>759.93</v>
      </c>
      <c r="P93" s="283" t="s">
        <v>64</v>
      </c>
      <c r="Q93" s="283">
        <v>2</v>
      </c>
      <c r="R93" s="283">
        <v>3</v>
      </c>
      <c r="S93" s="283" t="s">
        <v>84</v>
      </c>
      <c r="T93" s="284" t="s">
        <v>92</v>
      </c>
      <c r="U93" s="284" t="s">
        <v>90</v>
      </c>
      <c r="V93" s="283" t="s">
        <v>81</v>
      </c>
      <c r="W93" s="283"/>
      <c r="X93" s="283" t="s">
        <v>81</v>
      </c>
      <c r="Y93" s="283" t="s">
        <v>81</v>
      </c>
    </row>
    <row r="94" spans="3:25" ht="13.5" customHeight="1" x14ac:dyDescent="0.2">
      <c r="C94" s="82"/>
      <c r="D94" s="292" t="s">
        <v>81</v>
      </c>
      <c r="E94" s="139"/>
      <c r="F94" s="139"/>
      <c r="H94" s="69" t="str">
        <f t="shared" si="4"/>
        <v>BTR-London &amp; SE</v>
      </c>
      <c r="I94" s="69" t="str">
        <f t="shared" si="5"/>
        <v>Enigma Square</v>
      </c>
      <c r="J94" s="292" t="s">
        <v>62</v>
      </c>
      <c r="L94" s="283" t="s">
        <v>95</v>
      </c>
      <c r="M94" s="283" t="s">
        <v>83</v>
      </c>
      <c r="N94" s="212">
        <v>323</v>
      </c>
      <c r="O94" s="213">
        <v>521.51</v>
      </c>
      <c r="P94" s="283" t="s">
        <v>60</v>
      </c>
      <c r="Q94" s="283">
        <v>1</v>
      </c>
      <c r="R94" s="283">
        <v>3</v>
      </c>
      <c r="S94" s="283" t="s">
        <v>84</v>
      </c>
      <c r="T94" s="284"/>
      <c r="U94" s="284" t="s">
        <v>90</v>
      </c>
      <c r="V94" s="283" t="s">
        <v>81</v>
      </c>
      <c r="W94" s="283"/>
      <c r="X94" s="283" t="s">
        <v>81</v>
      </c>
      <c r="Y94" s="283" t="s">
        <v>81</v>
      </c>
    </row>
    <row r="95" spans="3:25" ht="13.5" customHeight="1" x14ac:dyDescent="0.2">
      <c r="C95" s="82"/>
      <c r="D95" s="292" t="s">
        <v>81</v>
      </c>
      <c r="E95" s="139"/>
      <c r="F95" s="139"/>
      <c r="H95" s="69" t="str">
        <f t="shared" si="4"/>
        <v>BTR-London &amp; SE</v>
      </c>
      <c r="I95" s="69" t="str">
        <f t="shared" si="5"/>
        <v>Enigma Square</v>
      </c>
      <c r="J95" s="292" t="s">
        <v>62</v>
      </c>
      <c r="L95" s="283" t="s">
        <v>95</v>
      </c>
      <c r="M95" s="283" t="s">
        <v>83</v>
      </c>
      <c r="N95" s="212">
        <v>324</v>
      </c>
      <c r="O95" s="213">
        <v>517.53</v>
      </c>
      <c r="P95" s="283" t="s">
        <v>60</v>
      </c>
      <c r="Q95" s="283">
        <v>1</v>
      </c>
      <c r="R95" s="283">
        <v>3</v>
      </c>
      <c r="S95" s="283" t="s">
        <v>101</v>
      </c>
      <c r="T95" s="284"/>
      <c r="U95" s="284" t="s">
        <v>91</v>
      </c>
      <c r="V95" s="283" t="s">
        <v>81</v>
      </c>
      <c r="W95" s="283" t="s">
        <v>98</v>
      </c>
      <c r="X95" s="283" t="s">
        <v>81</v>
      </c>
      <c r="Y95" s="283" t="s">
        <v>81</v>
      </c>
    </row>
    <row r="96" spans="3:25" ht="13.5" customHeight="1" x14ac:dyDescent="0.2">
      <c r="C96" s="82"/>
      <c r="D96" s="292" t="s">
        <v>81</v>
      </c>
      <c r="E96" s="139"/>
      <c r="F96" s="139"/>
      <c r="H96" s="69" t="str">
        <f t="shared" si="4"/>
        <v>BTR-London &amp; SE</v>
      </c>
      <c r="I96" s="69" t="str">
        <f t="shared" si="5"/>
        <v>Enigma Square</v>
      </c>
      <c r="J96" s="292" t="s">
        <v>62</v>
      </c>
      <c r="L96" s="283" t="s">
        <v>95</v>
      </c>
      <c r="M96" s="283" t="s">
        <v>83</v>
      </c>
      <c r="N96" s="212">
        <v>325</v>
      </c>
      <c r="O96" s="213">
        <v>761.44</v>
      </c>
      <c r="P96" s="283" t="s">
        <v>64</v>
      </c>
      <c r="Q96" s="283">
        <v>2</v>
      </c>
      <c r="R96" s="283">
        <v>3</v>
      </c>
      <c r="S96" s="283" t="s">
        <v>84</v>
      </c>
      <c r="T96" s="284"/>
      <c r="U96" s="284" t="s">
        <v>90</v>
      </c>
      <c r="V96" s="283" t="s">
        <v>81</v>
      </c>
      <c r="W96" s="283"/>
      <c r="X96" s="283" t="s">
        <v>81</v>
      </c>
      <c r="Y96" s="283" t="s">
        <v>81</v>
      </c>
    </row>
    <row r="97" spans="3:25" ht="13.5" customHeight="1" x14ac:dyDescent="0.2">
      <c r="C97" s="82"/>
      <c r="D97" s="292" t="s">
        <v>81</v>
      </c>
      <c r="E97" s="139"/>
      <c r="F97" s="139"/>
      <c r="H97" s="69" t="str">
        <f t="shared" si="4"/>
        <v>BTR-London &amp; SE</v>
      </c>
      <c r="I97" s="69" t="str">
        <f t="shared" si="5"/>
        <v>Enigma Square</v>
      </c>
      <c r="J97" s="292" t="s">
        <v>62</v>
      </c>
      <c r="L97" s="283" t="s">
        <v>95</v>
      </c>
      <c r="M97" s="283" t="s">
        <v>83</v>
      </c>
      <c r="N97" s="212">
        <v>326</v>
      </c>
      <c r="O97" s="213">
        <v>497.72</v>
      </c>
      <c r="P97" s="283" t="s">
        <v>60</v>
      </c>
      <c r="Q97" s="283">
        <v>1</v>
      </c>
      <c r="R97" s="283">
        <v>3</v>
      </c>
      <c r="S97" s="283" t="s">
        <v>101</v>
      </c>
      <c r="T97" s="284"/>
      <c r="U97" s="284" t="s">
        <v>91</v>
      </c>
      <c r="V97" s="283" t="s">
        <v>81</v>
      </c>
      <c r="W97" s="283" t="s">
        <v>98</v>
      </c>
      <c r="X97" s="283" t="s">
        <v>81</v>
      </c>
      <c r="Y97" s="283" t="s">
        <v>81</v>
      </c>
    </row>
    <row r="98" spans="3:25" ht="13.5" customHeight="1" x14ac:dyDescent="0.2">
      <c r="C98" s="82"/>
      <c r="D98" s="292" t="s">
        <v>81</v>
      </c>
      <c r="E98" s="139"/>
      <c r="F98" s="139"/>
      <c r="H98" s="69" t="str">
        <f t="shared" si="4"/>
        <v>BTR-London &amp; SE</v>
      </c>
      <c r="I98" s="69" t="str">
        <f t="shared" si="5"/>
        <v>Enigma Square</v>
      </c>
      <c r="J98" s="292" t="s">
        <v>62</v>
      </c>
      <c r="L98" s="283" t="s">
        <v>95</v>
      </c>
      <c r="M98" s="283" t="s">
        <v>83</v>
      </c>
      <c r="N98" s="212">
        <v>327</v>
      </c>
      <c r="O98" s="213">
        <v>512.04</v>
      </c>
      <c r="P98" s="283" t="s">
        <v>60</v>
      </c>
      <c r="Q98" s="283">
        <v>1</v>
      </c>
      <c r="R98" s="283">
        <v>3</v>
      </c>
      <c r="S98" s="283" t="s">
        <v>101</v>
      </c>
      <c r="T98" s="284"/>
      <c r="U98" s="284" t="s">
        <v>91</v>
      </c>
      <c r="V98" s="283" t="s">
        <v>81</v>
      </c>
      <c r="W98" s="283" t="s">
        <v>98</v>
      </c>
      <c r="X98" s="283" t="s">
        <v>81</v>
      </c>
      <c r="Y98" s="283" t="s">
        <v>81</v>
      </c>
    </row>
    <row r="99" spans="3:25" ht="13.5" customHeight="1" x14ac:dyDescent="0.2">
      <c r="C99" s="82"/>
      <c r="D99" s="292" t="s">
        <v>81</v>
      </c>
      <c r="E99" s="139"/>
      <c r="F99" s="139"/>
      <c r="H99" s="69" t="str">
        <f t="shared" si="4"/>
        <v>BTR-London &amp; SE</v>
      </c>
      <c r="I99" s="69" t="str">
        <f t="shared" si="5"/>
        <v>Enigma Square</v>
      </c>
      <c r="J99" s="292" t="s">
        <v>62</v>
      </c>
      <c r="L99" s="283" t="s">
        <v>95</v>
      </c>
      <c r="M99" s="283" t="s">
        <v>83</v>
      </c>
      <c r="N99" s="212">
        <v>328</v>
      </c>
      <c r="O99" s="213">
        <v>761.44</v>
      </c>
      <c r="P99" s="283" t="s">
        <v>64</v>
      </c>
      <c r="Q99" s="283">
        <v>2</v>
      </c>
      <c r="R99" s="283">
        <v>3</v>
      </c>
      <c r="S99" s="283" t="s">
        <v>84</v>
      </c>
      <c r="T99" s="284"/>
      <c r="U99" s="284" t="s">
        <v>90</v>
      </c>
      <c r="V99" s="283" t="s">
        <v>81</v>
      </c>
      <c r="W99" s="283"/>
      <c r="X99" s="283" t="s">
        <v>81</v>
      </c>
      <c r="Y99" s="283" t="s">
        <v>81</v>
      </c>
    </row>
    <row r="100" spans="3:25" ht="13.5" customHeight="1" x14ac:dyDescent="0.2">
      <c r="C100" s="82"/>
      <c r="D100" s="292" t="s">
        <v>81</v>
      </c>
      <c r="E100" s="139"/>
      <c r="F100" s="139"/>
      <c r="H100" s="69" t="str">
        <f t="shared" si="4"/>
        <v>BTR-London &amp; SE</v>
      </c>
      <c r="I100" s="69" t="str">
        <f t="shared" si="5"/>
        <v>Enigma Square</v>
      </c>
      <c r="J100" s="292" t="s">
        <v>62</v>
      </c>
      <c r="L100" s="283" t="s">
        <v>95</v>
      </c>
      <c r="M100" s="283" t="s">
        <v>83</v>
      </c>
      <c r="N100" s="212">
        <v>329</v>
      </c>
      <c r="O100" s="213">
        <v>517.53</v>
      </c>
      <c r="P100" s="283" t="s">
        <v>60</v>
      </c>
      <c r="Q100" s="283">
        <v>1</v>
      </c>
      <c r="R100" s="283">
        <v>3</v>
      </c>
      <c r="S100" s="283" t="s">
        <v>101</v>
      </c>
      <c r="T100" s="284"/>
      <c r="U100" s="284" t="s">
        <v>91</v>
      </c>
      <c r="V100" s="283" t="s">
        <v>81</v>
      </c>
      <c r="W100" s="283" t="s">
        <v>98</v>
      </c>
      <c r="X100" s="283" t="s">
        <v>81</v>
      </c>
      <c r="Y100" s="283" t="s">
        <v>81</v>
      </c>
    </row>
    <row r="101" spans="3:25" ht="13.5" customHeight="1" x14ac:dyDescent="0.2">
      <c r="C101" s="82"/>
      <c r="D101" s="292" t="s">
        <v>81</v>
      </c>
      <c r="E101" s="139"/>
      <c r="F101" s="139"/>
      <c r="H101" s="69" t="str">
        <f t="shared" si="4"/>
        <v>BTR-London &amp; SE</v>
      </c>
      <c r="I101" s="69" t="str">
        <f t="shared" si="5"/>
        <v>Enigma Square</v>
      </c>
      <c r="J101" s="292" t="s">
        <v>62</v>
      </c>
      <c r="L101" s="283" t="s">
        <v>95</v>
      </c>
      <c r="M101" s="283" t="s">
        <v>83</v>
      </c>
      <c r="N101" s="212">
        <v>330</v>
      </c>
      <c r="O101" s="213">
        <v>521.51</v>
      </c>
      <c r="P101" s="283" t="s">
        <v>60</v>
      </c>
      <c r="Q101" s="283">
        <v>1</v>
      </c>
      <c r="R101" s="283">
        <v>3</v>
      </c>
      <c r="S101" s="283" t="s">
        <v>84</v>
      </c>
      <c r="T101" s="284"/>
      <c r="U101" s="284" t="s">
        <v>90</v>
      </c>
      <c r="V101" s="283" t="s">
        <v>81</v>
      </c>
      <c r="W101" s="283"/>
      <c r="X101" s="283" t="s">
        <v>81</v>
      </c>
      <c r="Y101" s="283" t="s">
        <v>81</v>
      </c>
    </row>
    <row r="102" spans="3:25" ht="13.5" customHeight="1" x14ac:dyDescent="0.2">
      <c r="C102" s="82"/>
      <c r="D102" s="292" t="s">
        <v>81</v>
      </c>
      <c r="E102" s="139"/>
      <c r="F102" s="139"/>
      <c r="H102" s="69" t="str">
        <f t="shared" si="4"/>
        <v>BTR-London &amp; SE</v>
      </c>
      <c r="I102" s="69" t="str">
        <f t="shared" si="5"/>
        <v>Enigma Square</v>
      </c>
      <c r="J102" s="292" t="s">
        <v>62</v>
      </c>
      <c r="L102" s="283" t="s">
        <v>95</v>
      </c>
      <c r="M102" s="283" t="s">
        <v>83</v>
      </c>
      <c r="N102" s="212">
        <v>331</v>
      </c>
      <c r="O102" s="213">
        <v>760.9</v>
      </c>
      <c r="P102" s="283" t="s">
        <v>64</v>
      </c>
      <c r="Q102" s="283">
        <v>2</v>
      </c>
      <c r="R102" s="283">
        <v>3</v>
      </c>
      <c r="S102" s="283" t="s">
        <v>84</v>
      </c>
      <c r="T102" s="284" t="s">
        <v>92</v>
      </c>
      <c r="U102" s="284" t="s">
        <v>90</v>
      </c>
      <c r="V102" s="283" t="s">
        <v>81</v>
      </c>
      <c r="W102" s="283"/>
      <c r="X102" s="283" t="s">
        <v>81</v>
      </c>
      <c r="Y102" s="283" t="s">
        <v>81</v>
      </c>
    </row>
    <row r="103" spans="3:25" ht="13.5" customHeight="1" x14ac:dyDescent="0.2">
      <c r="C103" s="82"/>
      <c r="D103" s="292" t="s">
        <v>81</v>
      </c>
      <c r="E103" s="139"/>
      <c r="F103" s="139"/>
      <c r="H103" s="69" t="str">
        <f t="shared" si="4"/>
        <v>BTR-London &amp; SE</v>
      </c>
      <c r="I103" s="69" t="str">
        <f t="shared" si="5"/>
        <v>Enigma Square</v>
      </c>
      <c r="J103" s="292" t="s">
        <v>62</v>
      </c>
      <c r="L103" s="283" t="s">
        <v>95</v>
      </c>
      <c r="M103" s="283" t="s">
        <v>83</v>
      </c>
      <c r="N103" s="212">
        <v>332</v>
      </c>
      <c r="O103" s="213">
        <v>524.74</v>
      </c>
      <c r="P103" s="283" t="s">
        <v>60</v>
      </c>
      <c r="Q103" s="283">
        <v>1</v>
      </c>
      <c r="R103" s="283">
        <v>3</v>
      </c>
      <c r="S103" s="283" t="s">
        <v>99</v>
      </c>
      <c r="T103" s="284"/>
      <c r="U103" s="284" t="s">
        <v>90</v>
      </c>
      <c r="V103" s="283" t="s">
        <v>81</v>
      </c>
      <c r="W103" s="283"/>
      <c r="X103" s="283" t="s">
        <v>81</v>
      </c>
      <c r="Y103" s="283" t="s">
        <v>81</v>
      </c>
    </row>
    <row r="104" spans="3:25" ht="13.5" customHeight="1" x14ac:dyDescent="0.2">
      <c r="C104" s="82"/>
      <c r="D104" s="292" t="s">
        <v>81</v>
      </c>
      <c r="E104" s="139"/>
      <c r="F104" s="139"/>
      <c r="H104" s="69" t="str">
        <f t="shared" si="4"/>
        <v>BTR-London &amp; SE</v>
      </c>
      <c r="I104" s="69" t="str">
        <f t="shared" si="5"/>
        <v>Enigma Square</v>
      </c>
      <c r="J104" s="292" t="s">
        <v>62</v>
      </c>
      <c r="L104" s="283" t="s">
        <v>95</v>
      </c>
      <c r="M104" s="283" t="s">
        <v>83</v>
      </c>
      <c r="N104" s="212">
        <v>333</v>
      </c>
      <c r="O104" s="213">
        <v>510.96</v>
      </c>
      <c r="P104" s="283" t="s">
        <v>60</v>
      </c>
      <c r="Q104" s="283">
        <v>1</v>
      </c>
      <c r="R104" s="283">
        <v>3</v>
      </c>
      <c r="S104" s="283" t="s">
        <v>99</v>
      </c>
      <c r="T104" s="284"/>
      <c r="U104" s="284" t="s">
        <v>90</v>
      </c>
      <c r="V104" s="283" t="s">
        <v>81</v>
      </c>
      <c r="W104" s="283"/>
      <c r="X104" s="283" t="s">
        <v>81</v>
      </c>
      <c r="Y104" s="283" t="s">
        <v>81</v>
      </c>
    </row>
    <row r="105" spans="3:25" ht="13.5" customHeight="1" x14ac:dyDescent="0.2">
      <c r="C105" s="82"/>
      <c r="D105" s="292" t="s">
        <v>81</v>
      </c>
      <c r="E105" s="139"/>
      <c r="F105" s="139"/>
      <c r="H105" s="69" t="str">
        <f t="shared" si="4"/>
        <v>BTR-London &amp; SE</v>
      </c>
      <c r="I105" s="69" t="str">
        <f t="shared" si="5"/>
        <v>Enigma Square</v>
      </c>
      <c r="J105" s="292" t="s">
        <v>62</v>
      </c>
      <c r="L105" s="283" t="s">
        <v>95</v>
      </c>
      <c r="M105" s="283" t="s">
        <v>83</v>
      </c>
      <c r="N105" s="212">
        <v>334</v>
      </c>
      <c r="O105" s="213">
        <v>492.56</v>
      </c>
      <c r="P105" s="283" t="s">
        <v>60</v>
      </c>
      <c r="Q105" s="283">
        <v>1</v>
      </c>
      <c r="R105" s="283">
        <v>3</v>
      </c>
      <c r="S105" s="283" t="s">
        <v>101</v>
      </c>
      <c r="T105" s="284"/>
      <c r="U105" s="284" t="s">
        <v>91</v>
      </c>
      <c r="V105" s="283" t="s">
        <v>81</v>
      </c>
      <c r="W105" s="283" t="s">
        <v>98</v>
      </c>
      <c r="X105" s="283" t="s">
        <v>81</v>
      </c>
      <c r="Y105" s="283" t="s">
        <v>81</v>
      </c>
    </row>
    <row r="106" spans="3:25" ht="13.5" customHeight="1" x14ac:dyDescent="0.2">
      <c r="C106" s="82"/>
      <c r="D106" s="292" t="s">
        <v>81</v>
      </c>
      <c r="E106" s="139"/>
      <c r="F106" s="139"/>
      <c r="H106" s="69" t="str">
        <f t="shared" si="4"/>
        <v>BTR-London &amp; SE</v>
      </c>
      <c r="I106" s="69" t="str">
        <f t="shared" si="5"/>
        <v>Enigma Square</v>
      </c>
      <c r="J106" s="292" t="s">
        <v>62</v>
      </c>
      <c r="L106" s="283" t="s">
        <v>95</v>
      </c>
      <c r="M106" s="283" t="s">
        <v>83</v>
      </c>
      <c r="N106" s="212">
        <v>335</v>
      </c>
      <c r="O106" s="213">
        <v>510.96</v>
      </c>
      <c r="P106" s="283" t="s">
        <v>60</v>
      </c>
      <c r="Q106" s="283">
        <v>1</v>
      </c>
      <c r="R106" s="283">
        <v>3</v>
      </c>
      <c r="S106" s="283" t="s">
        <v>99</v>
      </c>
      <c r="T106" s="284"/>
      <c r="U106" s="284" t="s">
        <v>90</v>
      </c>
      <c r="V106" s="283" t="s">
        <v>81</v>
      </c>
      <c r="W106" s="283"/>
      <c r="X106" s="283" t="s">
        <v>81</v>
      </c>
      <c r="Y106" s="283" t="s">
        <v>81</v>
      </c>
    </row>
    <row r="107" spans="3:25" ht="13.5" customHeight="1" x14ac:dyDescent="0.2">
      <c r="C107" s="82"/>
      <c r="D107" s="292" t="s">
        <v>81</v>
      </c>
      <c r="E107" s="139"/>
      <c r="F107" s="139"/>
      <c r="H107" s="69" t="str">
        <f t="shared" si="4"/>
        <v>BTR-London &amp; SE</v>
      </c>
      <c r="I107" s="69" t="str">
        <f t="shared" si="5"/>
        <v>Enigma Square</v>
      </c>
      <c r="J107" s="292" t="s">
        <v>62</v>
      </c>
      <c r="L107" s="283" t="s">
        <v>95</v>
      </c>
      <c r="M107" s="283" t="s">
        <v>83</v>
      </c>
      <c r="N107" s="212">
        <v>336</v>
      </c>
      <c r="O107" s="213">
        <v>506.87</v>
      </c>
      <c r="P107" s="283" t="s">
        <v>60</v>
      </c>
      <c r="Q107" s="283">
        <v>1</v>
      </c>
      <c r="R107" s="283">
        <v>3</v>
      </c>
      <c r="S107" s="283" t="s">
        <v>101</v>
      </c>
      <c r="T107" s="284"/>
      <c r="U107" s="284" t="s">
        <v>91</v>
      </c>
      <c r="V107" s="283" t="s">
        <v>81</v>
      </c>
      <c r="W107" s="283" t="s">
        <v>98</v>
      </c>
      <c r="X107" s="283" t="s">
        <v>81</v>
      </c>
      <c r="Y107" s="283" t="s">
        <v>81</v>
      </c>
    </row>
    <row r="108" spans="3:25" ht="13.5" customHeight="1" x14ac:dyDescent="0.2">
      <c r="C108" s="82"/>
      <c r="D108" s="292" t="s">
        <v>81</v>
      </c>
      <c r="E108" s="139"/>
      <c r="F108" s="139"/>
      <c r="H108" s="69" t="str">
        <f t="shared" si="4"/>
        <v>BTR-London &amp; SE</v>
      </c>
      <c r="I108" s="69" t="str">
        <f t="shared" si="5"/>
        <v>Enigma Square</v>
      </c>
      <c r="J108" s="292" t="s">
        <v>62</v>
      </c>
      <c r="L108" s="283" t="s">
        <v>95</v>
      </c>
      <c r="M108" s="283" t="s">
        <v>83</v>
      </c>
      <c r="N108" s="212">
        <v>337</v>
      </c>
      <c r="O108" s="213">
        <v>510.96</v>
      </c>
      <c r="P108" s="283" t="s">
        <v>60</v>
      </c>
      <c r="Q108" s="283">
        <v>1</v>
      </c>
      <c r="R108" s="283">
        <v>3</v>
      </c>
      <c r="S108" s="283" t="s">
        <v>99</v>
      </c>
      <c r="T108" s="284"/>
      <c r="U108" s="284" t="s">
        <v>90</v>
      </c>
      <c r="V108" s="283" t="s">
        <v>81</v>
      </c>
      <c r="W108" s="283"/>
      <c r="X108" s="283" t="s">
        <v>81</v>
      </c>
      <c r="Y108" s="283" t="s">
        <v>81</v>
      </c>
    </row>
    <row r="109" spans="3:25" ht="13.5" customHeight="1" x14ac:dyDescent="0.2">
      <c r="C109" s="82"/>
      <c r="D109" s="292" t="s">
        <v>81</v>
      </c>
      <c r="E109" s="139"/>
      <c r="F109" s="139"/>
      <c r="H109" s="69" t="str">
        <f t="shared" si="4"/>
        <v>BTR-London &amp; SE</v>
      </c>
      <c r="I109" s="69" t="str">
        <f t="shared" si="5"/>
        <v>Enigma Square</v>
      </c>
      <c r="J109" s="292" t="s">
        <v>62</v>
      </c>
      <c r="L109" s="283" t="s">
        <v>95</v>
      </c>
      <c r="M109" s="283" t="s">
        <v>83</v>
      </c>
      <c r="N109" s="212">
        <v>338</v>
      </c>
      <c r="O109" s="213">
        <v>749.38</v>
      </c>
      <c r="P109" s="283" t="s">
        <v>64</v>
      </c>
      <c r="Q109" s="283">
        <v>2</v>
      </c>
      <c r="R109" s="283">
        <v>3</v>
      </c>
      <c r="S109" s="283" t="s">
        <v>101</v>
      </c>
      <c r="T109" s="284"/>
      <c r="U109" s="284" t="s">
        <v>91</v>
      </c>
      <c r="V109" s="283" t="s">
        <v>81</v>
      </c>
      <c r="W109" s="283"/>
      <c r="X109" s="283" t="s">
        <v>81</v>
      </c>
      <c r="Y109" s="283" t="s">
        <v>81</v>
      </c>
    </row>
    <row r="110" spans="3:25" ht="13.5" customHeight="1" x14ac:dyDescent="0.2">
      <c r="C110" s="82"/>
      <c r="D110" s="292" t="s">
        <v>81</v>
      </c>
      <c r="E110" s="139"/>
      <c r="F110" s="139"/>
      <c r="H110" s="69" t="str">
        <f t="shared" si="4"/>
        <v>BTR-London &amp; SE</v>
      </c>
      <c r="I110" s="69" t="str">
        <f t="shared" si="5"/>
        <v>Enigma Square</v>
      </c>
      <c r="J110" s="292" t="s">
        <v>62</v>
      </c>
      <c r="L110" s="283" t="s">
        <v>95</v>
      </c>
      <c r="M110" s="283" t="s">
        <v>83</v>
      </c>
      <c r="N110" s="212">
        <v>339</v>
      </c>
      <c r="O110" s="213">
        <v>508.16</v>
      </c>
      <c r="P110" s="283" t="s">
        <v>60</v>
      </c>
      <c r="Q110" s="283">
        <v>1</v>
      </c>
      <c r="R110" s="283">
        <v>3</v>
      </c>
      <c r="S110" s="283" t="s">
        <v>99</v>
      </c>
      <c r="T110" s="284"/>
      <c r="U110" s="284" t="s">
        <v>90</v>
      </c>
      <c r="V110" s="283" t="s">
        <v>81</v>
      </c>
      <c r="W110" s="283"/>
      <c r="X110" s="283" t="s">
        <v>81</v>
      </c>
      <c r="Y110" s="283" t="s">
        <v>81</v>
      </c>
    </row>
    <row r="111" spans="3:25" ht="13.5" customHeight="1" x14ac:dyDescent="0.2">
      <c r="C111" s="82"/>
      <c r="D111" s="292" t="s">
        <v>81</v>
      </c>
      <c r="E111" s="139"/>
      <c r="F111" s="139"/>
      <c r="H111" s="69" t="str">
        <f t="shared" si="4"/>
        <v>BTR-London &amp; SE</v>
      </c>
      <c r="I111" s="69" t="str">
        <f t="shared" si="5"/>
        <v>Enigma Square</v>
      </c>
      <c r="J111" s="292" t="s">
        <v>62</v>
      </c>
      <c r="L111" s="283" t="s">
        <v>82</v>
      </c>
      <c r="M111" s="283" t="s">
        <v>83</v>
      </c>
      <c r="N111" s="212">
        <v>401</v>
      </c>
      <c r="O111" s="213">
        <v>517.1</v>
      </c>
      <c r="P111" s="283" t="s">
        <v>60</v>
      </c>
      <c r="Q111" s="283">
        <v>1</v>
      </c>
      <c r="R111" s="283">
        <v>4</v>
      </c>
      <c r="S111" s="283" t="s">
        <v>84</v>
      </c>
      <c r="T111" s="284"/>
      <c r="U111" s="284" t="s">
        <v>100</v>
      </c>
      <c r="V111" s="283" t="s">
        <v>81</v>
      </c>
      <c r="W111" s="283"/>
      <c r="X111" s="283" t="s">
        <v>81</v>
      </c>
      <c r="Y111" s="283" t="s">
        <v>81</v>
      </c>
    </row>
    <row r="112" spans="3:25" ht="13.5" customHeight="1" x14ac:dyDescent="0.2">
      <c r="C112" s="82"/>
      <c r="D112" s="292" t="s">
        <v>81</v>
      </c>
      <c r="E112" s="139"/>
      <c r="F112" s="139"/>
      <c r="H112" s="69" t="str">
        <f t="shared" si="4"/>
        <v>BTR-London &amp; SE</v>
      </c>
      <c r="I112" s="69" t="str">
        <f t="shared" si="5"/>
        <v>Enigma Square</v>
      </c>
      <c r="J112" s="292" t="s">
        <v>62</v>
      </c>
      <c r="L112" s="283" t="s">
        <v>82</v>
      </c>
      <c r="M112" s="283" t="s">
        <v>83</v>
      </c>
      <c r="N112" s="212">
        <v>402</v>
      </c>
      <c r="O112" s="213">
        <v>385.46</v>
      </c>
      <c r="P112" s="283" t="s">
        <v>57</v>
      </c>
      <c r="Q112" s="283">
        <v>1</v>
      </c>
      <c r="R112" s="283">
        <v>4</v>
      </c>
      <c r="S112" s="283" t="s">
        <v>86</v>
      </c>
      <c r="T112" s="284"/>
      <c r="U112" s="284" t="s">
        <v>91</v>
      </c>
      <c r="V112" s="283" t="s">
        <v>81</v>
      </c>
      <c r="W112" s="283"/>
      <c r="X112" s="283" t="s">
        <v>81</v>
      </c>
      <c r="Y112" s="283" t="s">
        <v>81</v>
      </c>
    </row>
    <row r="113" spans="3:25" ht="13.5" customHeight="1" x14ac:dyDescent="0.2">
      <c r="C113" s="82"/>
      <c r="D113" s="292" t="s">
        <v>81</v>
      </c>
      <c r="E113" s="139"/>
      <c r="F113" s="139"/>
      <c r="H113" s="69" t="str">
        <f t="shared" si="4"/>
        <v>BTR-London &amp; SE</v>
      </c>
      <c r="I113" s="69" t="str">
        <f t="shared" si="5"/>
        <v>Enigma Square</v>
      </c>
      <c r="J113" s="292" t="s">
        <v>62</v>
      </c>
      <c r="L113" s="283" t="s">
        <v>82</v>
      </c>
      <c r="M113" s="283" t="s">
        <v>83</v>
      </c>
      <c r="N113" s="212">
        <v>403</v>
      </c>
      <c r="O113" s="213">
        <v>394.17</v>
      </c>
      <c r="P113" s="283" t="s">
        <v>57</v>
      </c>
      <c r="Q113" s="283">
        <v>1</v>
      </c>
      <c r="R113" s="283">
        <v>4</v>
      </c>
      <c r="S113" s="283" t="s">
        <v>86</v>
      </c>
      <c r="T113" s="284"/>
      <c r="U113" s="284" t="s">
        <v>91</v>
      </c>
      <c r="V113" s="283" t="s">
        <v>81</v>
      </c>
      <c r="W113" s="283"/>
      <c r="X113" s="283" t="s">
        <v>81</v>
      </c>
      <c r="Y113" s="283" t="s">
        <v>81</v>
      </c>
    </row>
    <row r="114" spans="3:25" ht="13.5" customHeight="1" x14ac:dyDescent="0.2">
      <c r="C114" s="82"/>
      <c r="D114" s="292" t="s">
        <v>81</v>
      </c>
      <c r="E114" s="139"/>
      <c r="F114" s="139"/>
      <c r="H114" s="69" t="str">
        <f t="shared" si="4"/>
        <v>BTR-London &amp; SE</v>
      </c>
      <c r="I114" s="69" t="str">
        <f t="shared" si="5"/>
        <v>Enigma Square</v>
      </c>
      <c r="J114" s="292" t="s">
        <v>62</v>
      </c>
      <c r="L114" s="283" t="s">
        <v>82</v>
      </c>
      <c r="M114" s="283" t="s">
        <v>83</v>
      </c>
      <c r="N114" s="212">
        <v>404</v>
      </c>
      <c r="O114" s="213">
        <v>521.51</v>
      </c>
      <c r="P114" s="283" t="s">
        <v>60</v>
      </c>
      <c r="Q114" s="283">
        <v>1</v>
      </c>
      <c r="R114" s="283">
        <v>4</v>
      </c>
      <c r="S114" s="283" t="s">
        <v>84</v>
      </c>
      <c r="T114" s="284"/>
      <c r="U114" s="284" t="s">
        <v>100</v>
      </c>
      <c r="V114" s="283" t="s">
        <v>81</v>
      </c>
      <c r="W114" s="283"/>
      <c r="X114" s="283" t="s">
        <v>81</v>
      </c>
      <c r="Y114" s="283" t="s">
        <v>81</v>
      </c>
    </row>
    <row r="115" spans="3:25" ht="13.5" customHeight="1" x14ac:dyDescent="0.2">
      <c r="C115" s="82"/>
      <c r="D115" s="292" t="s">
        <v>81</v>
      </c>
      <c r="E115" s="139"/>
      <c r="F115" s="139"/>
      <c r="H115" s="69" t="str">
        <f t="shared" si="4"/>
        <v>BTR-London &amp; SE</v>
      </c>
      <c r="I115" s="69" t="str">
        <f t="shared" si="5"/>
        <v>Enigma Square</v>
      </c>
      <c r="J115" s="292" t="s">
        <v>62</v>
      </c>
      <c r="L115" s="283" t="s">
        <v>82</v>
      </c>
      <c r="M115" s="283" t="s">
        <v>83</v>
      </c>
      <c r="N115" s="212">
        <v>405</v>
      </c>
      <c r="O115" s="213">
        <v>762.95</v>
      </c>
      <c r="P115" s="283" t="s">
        <v>64</v>
      </c>
      <c r="Q115" s="283">
        <v>2</v>
      </c>
      <c r="R115" s="283">
        <v>4</v>
      </c>
      <c r="S115" s="283" t="s">
        <v>84</v>
      </c>
      <c r="T115" s="284" t="s">
        <v>92</v>
      </c>
      <c r="U115" s="284" t="s">
        <v>100</v>
      </c>
      <c r="V115" s="283" t="s">
        <v>81</v>
      </c>
      <c r="W115" s="283"/>
      <c r="X115" s="283" t="s">
        <v>81</v>
      </c>
      <c r="Y115" s="283" t="s">
        <v>81</v>
      </c>
    </row>
    <row r="116" spans="3:25" ht="13.5" customHeight="1" x14ac:dyDescent="0.2">
      <c r="C116" s="82"/>
      <c r="D116" s="292" t="s">
        <v>81</v>
      </c>
      <c r="E116" s="139"/>
      <c r="F116" s="139"/>
      <c r="H116" s="69" t="str">
        <f t="shared" si="4"/>
        <v>BTR-London &amp; SE</v>
      </c>
      <c r="I116" s="69" t="str">
        <f t="shared" si="5"/>
        <v>Enigma Square</v>
      </c>
      <c r="J116" s="292" t="s">
        <v>62</v>
      </c>
      <c r="L116" s="283" t="s">
        <v>82</v>
      </c>
      <c r="M116" s="283" t="s">
        <v>83</v>
      </c>
      <c r="N116" s="212">
        <v>406</v>
      </c>
      <c r="O116" s="213">
        <v>529.79999999999995</v>
      </c>
      <c r="P116" s="283" t="s">
        <v>60</v>
      </c>
      <c r="Q116" s="283">
        <v>1</v>
      </c>
      <c r="R116" s="283">
        <v>4</v>
      </c>
      <c r="S116" s="283" t="s">
        <v>94</v>
      </c>
      <c r="T116" s="284"/>
      <c r="U116" s="284" t="s">
        <v>91</v>
      </c>
      <c r="V116" s="283" t="s">
        <v>81</v>
      </c>
      <c r="W116" s="283"/>
      <c r="X116" s="283" t="s">
        <v>81</v>
      </c>
      <c r="Y116" s="283" t="s">
        <v>81</v>
      </c>
    </row>
    <row r="117" spans="3:25" ht="13.5" customHeight="1" x14ac:dyDescent="0.2">
      <c r="C117" s="82"/>
      <c r="D117" s="292" t="s">
        <v>81</v>
      </c>
      <c r="E117" s="139"/>
      <c r="F117" s="139"/>
      <c r="H117" s="69" t="str">
        <f t="shared" si="4"/>
        <v>BTR-London &amp; SE</v>
      </c>
      <c r="I117" s="69" t="str">
        <f t="shared" si="5"/>
        <v>Enigma Square</v>
      </c>
      <c r="J117" s="292" t="s">
        <v>62</v>
      </c>
      <c r="L117" s="283" t="s">
        <v>82</v>
      </c>
      <c r="M117" s="283" t="s">
        <v>83</v>
      </c>
      <c r="N117" s="212">
        <v>407</v>
      </c>
      <c r="O117" s="213">
        <v>509.56</v>
      </c>
      <c r="P117" s="283" t="s">
        <v>60</v>
      </c>
      <c r="Q117" s="283">
        <v>1</v>
      </c>
      <c r="R117" s="283">
        <v>4</v>
      </c>
      <c r="S117" s="283" t="s">
        <v>88</v>
      </c>
      <c r="T117" s="284"/>
      <c r="U117" s="284" t="s">
        <v>91</v>
      </c>
      <c r="V117" s="283" t="s">
        <v>81</v>
      </c>
      <c r="W117" s="283"/>
      <c r="X117" s="283" t="s">
        <v>81</v>
      </c>
      <c r="Y117" s="283" t="s">
        <v>81</v>
      </c>
    </row>
    <row r="118" spans="3:25" ht="13.5" customHeight="1" x14ac:dyDescent="0.2">
      <c r="C118" s="82"/>
      <c r="D118" s="292" t="s">
        <v>81</v>
      </c>
      <c r="E118" s="139"/>
      <c r="F118" s="139"/>
      <c r="H118" s="69" t="str">
        <f t="shared" si="4"/>
        <v>BTR-London &amp; SE</v>
      </c>
      <c r="I118" s="69" t="str">
        <f t="shared" si="5"/>
        <v>Enigma Square</v>
      </c>
      <c r="J118" s="292" t="s">
        <v>62</v>
      </c>
      <c r="L118" s="283" t="s">
        <v>82</v>
      </c>
      <c r="M118" s="283" t="s">
        <v>83</v>
      </c>
      <c r="N118" s="212">
        <v>408</v>
      </c>
      <c r="O118" s="213">
        <v>489.44</v>
      </c>
      <c r="P118" s="283" t="s">
        <v>60</v>
      </c>
      <c r="Q118" s="283">
        <v>1</v>
      </c>
      <c r="R118" s="283">
        <v>4</v>
      </c>
      <c r="S118" s="283" t="s">
        <v>86</v>
      </c>
      <c r="T118" s="284"/>
      <c r="U118" s="284" t="s">
        <v>100</v>
      </c>
      <c r="V118" s="283" t="s">
        <v>81</v>
      </c>
      <c r="W118" s="283" t="s">
        <v>98</v>
      </c>
      <c r="X118" s="283" t="s">
        <v>81</v>
      </c>
      <c r="Y118" s="283" t="s">
        <v>81</v>
      </c>
    </row>
    <row r="119" spans="3:25" ht="13.5" customHeight="1" x14ac:dyDescent="0.2">
      <c r="C119" s="82"/>
      <c r="D119" s="292" t="s">
        <v>81</v>
      </c>
      <c r="E119" s="139"/>
      <c r="F119" s="139"/>
      <c r="H119" s="69" t="str">
        <f t="shared" si="4"/>
        <v>BTR-London &amp; SE</v>
      </c>
      <c r="I119" s="69" t="str">
        <f t="shared" si="5"/>
        <v>Enigma Square</v>
      </c>
      <c r="J119" s="292" t="s">
        <v>62</v>
      </c>
      <c r="L119" s="283" t="s">
        <v>82</v>
      </c>
      <c r="M119" s="283" t="s">
        <v>83</v>
      </c>
      <c r="N119" s="212">
        <v>409</v>
      </c>
      <c r="O119" s="213">
        <v>509.56</v>
      </c>
      <c r="P119" s="283" t="s">
        <v>60</v>
      </c>
      <c r="Q119" s="283">
        <v>1</v>
      </c>
      <c r="R119" s="283">
        <v>4</v>
      </c>
      <c r="S119" s="283" t="s">
        <v>88</v>
      </c>
      <c r="T119" s="284"/>
      <c r="U119" s="284" t="s">
        <v>91</v>
      </c>
      <c r="V119" s="283" t="s">
        <v>81</v>
      </c>
      <c r="W119" s="283"/>
      <c r="X119" s="283" t="s">
        <v>81</v>
      </c>
      <c r="Y119" s="283" t="s">
        <v>81</v>
      </c>
    </row>
    <row r="120" spans="3:25" ht="13.5" customHeight="1" x14ac:dyDescent="0.2">
      <c r="C120" s="82"/>
      <c r="D120" s="292" t="s">
        <v>81</v>
      </c>
      <c r="E120" s="139"/>
      <c r="F120" s="139"/>
      <c r="H120" s="69" t="str">
        <f t="shared" si="4"/>
        <v>BTR-London &amp; SE</v>
      </c>
      <c r="I120" s="69" t="str">
        <f t="shared" si="5"/>
        <v>Enigma Square</v>
      </c>
      <c r="J120" s="292" t="s">
        <v>62</v>
      </c>
      <c r="L120" s="283" t="s">
        <v>82</v>
      </c>
      <c r="M120" s="283" t="s">
        <v>83</v>
      </c>
      <c r="N120" s="212">
        <v>410</v>
      </c>
      <c r="O120" s="213">
        <v>506.87</v>
      </c>
      <c r="P120" s="283" t="s">
        <v>60</v>
      </c>
      <c r="Q120" s="283">
        <v>1</v>
      </c>
      <c r="R120" s="283">
        <v>4</v>
      </c>
      <c r="S120" s="283" t="s">
        <v>86</v>
      </c>
      <c r="T120" s="284"/>
      <c r="U120" s="284" t="s">
        <v>100</v>
      </c>
      <c r="V120" s="283" t="s">
        <v>81</v>
      </c>
      <c r="W120" s="283" t="s">
        <v>98</v>
      </c>
      <c r="X120" s="283" t="s">
        <v>81</v>
      </c>
      <c r="Y120" s="283" t="s">
        <v>81</v>
      </c>
    </row>
    <row r="121" spans="3:25" ht="13.5" customHeight="1" x14ac:dyDescent="0.2">
      <c r="C121" s="82"/>
      <c r="D121" s="292" t="s">
        <v>81</v>
      </c>
      <c r="E121" s="139"/>
      <c r="F121" s="139"/>
      <c r="H121" s="69" t="str">
        <f t="shared" si="4"/>
        <v>BTR-London &amp; SE</v>
      </c>
      <c r="I121" s="69" t="str">
        <f t="shared" si="5"/>
        <v>Enigma Square</v>
      </c>
      <c r="J121" s="292" t="s">
        <v>62</v>
      </c>
      <c r="L121" s="283" t="s">
        <v>82</v>
      </c>
      <c r="M121" s="283" t="s">
        <v>83</v>
      </c>
      <c r="N121" s="212">
        <v>411</v>
      </c>
      <c r="O121" s="213">
        <v>509.56</v>
      </c>
      <c r="P121" s="283" t="s">
        <v>60</v>
      </c>
      <c r="Q121" s="283">
        <v>1</v>
      </c>
      <c r="R121" s="283">
        <v>4</v>
      </c>
      <c r="S121" s="283" t="s">
        <v>88</v>
      </c>
      <c r="T121" s="284"/>
      <c r="U121" s="284" t="s">
        <v>91</v>
      </c>
      <c r="V121" s="283" t="s">
        <v>81</v>
      </c>
      <c r="W121" s="283"/>
      <c r="X121" s="283" t="s">
        <v>81</v>
      </c>
      <c r="Y121" s="283" t="s">
        <v>81</v>
      </c>
    </row>
    <row r="122" spans="3:25" ht="13.5" customHeight="1" x14ac:dyDescent="0.2">
      <c r="C122" s="82"/>
      <c r="D122" s="292" t="s">
        <v>81</v>
      </c>
      <c r="E122" s="139"/>
      <c r="F122" s="139"/>
      <c r="H122" s="69" t="str">
        <f t="shared" si="4"/>
        <v>BTR-London &amp; SE</v>
      </c>
      <c r="I122" s="69" t="str">
        <f t="shared" si="5"/>
        <v>Enigma Square</v>
      </c>
      <c r="J122" s="292" t="s">
        <v>62</v>
      </c>
      <c r="L122" s="283" t="s">
        <v>82</v>
      </c>
      <c r="M122" s="283" t="s">
        <v>83</v>
      </c>
      <c r="N122" s="212">
        <v>412</v>
      </c>
      <c r="O122" s="213">
        <v>747.02</v>
      </c>
      <c r="P122" s="283" t="s">
        <v>64</v>
      </c>
      <c r="Q122" s="283">
        <v>2</v>
      </c>
      <c r="R122" s="283">
        <v>4</v>
      </c>
      <c r="S122" s="283" t="s">
        <v>86</v>
      </c>
      <c r="T122" s="284"/>
      <c r="U122" s="284" t="s">
        <v>100</v>
      </c>
      <c r="V122" s="283" t="s">
        <v>81</v>
      </c>
      <c r="W122" s="283"/>
      <c r="X122" s="283" t="s">
        <v>81</v>
      </c>
      <c r="Y122" s="283" t="s">
        <v>81</v>
      </c>
    </row>
    <row r="123" spans="3:25" ht="13.5" customHeight="1" x14ac:dyDescent="0.2">
      <c r="C123" s="82"/>
      <c r="D123" s="292" t="s">
        <v>81</v>
      </c>
      <c r="E123" s="139"/>
      <c r="F123" s="139"/>
      <c r="H123" s="69" t="str">
        <f t="shared" si="4"/>
        <v>BTR-London &amp; SE</v>
      </c>
      <c r="I123" s="69" t="str">
        <f t="shared" si="5"/>
        <v>Enigma Square</v>
      </c>
      <c r="J123" s="292" t="s">
        <v>62</v>
      </c>
      <c r="L123" s="283" t="s">
        <v>82</v>
      </c>
      <c r="M123" s="283" t="s">
        <v>83</v>
      </c>
      <c r="N123" s="212">
        <v>413</v>
      </c>
      <c r="O123" s="213">
        <v>506.76</v>
      </c>
      <c r="P123" s="283" t="s">
        <v>60</v>
      </c>
      <c r="Q123" s="283">
        <v>1</v>
      </c>
      <c r="R123" s="283">
        <v>4</v>
      </c>
      <c r="S123" s="283" t="s">
        <v>88</v>
      </c>
      <c r="T123" s="284"/>
      <c r="U123" s="284" t="s">
        <v>91</v>
      </c>
      <c r="V123" s="283" t="s">
        <v>81</v>
      </c>
      <c r="W123" s="283"/>
      <c r="X123" s="283" t="s">
        <v>81</v>
      </c>
      <c r="Y123" s="283" t="s">
        <v>81</v>
      </c>
    </row>
    <row r="124" spans="3:25" ht="13.5" customHeight="1" x14ac:dyDescent="0.2">
      <c r="C124" s="82"/>
      <c r="D124" s="292" t="s">
        <v>81</v>
      </c>
      <c r="E124" s="139"/>
      <c r="F124" s="139"/>
      <c r="H124" s="69" t="str">
        <f t="shared" si="4"/>
        <v>BTR-London &amp; SE</v>
      </c>
      <c r="I124" s="69" t="str">
        <f t="shared" si="5"/>
        <v>Enigma Square</v>
      </c>
      <c r="J124" s="292" t="s">
        <v>62</v>
      </c>
      <c r="L124" s="283" t="s">
        <v>95</v>
      </c>
      <c r="M124" s="283" t="s">
        <v>83</v>
      </c>
      <c r="N124" s="212">
        <v>414</v>
      </c>
      <c r="O124" s="213">
        <v>507.41</v>
      </c>
      <c r="P124" s="283" t="s">
        <v>60</v>
      </c>
      <c r="Q124" s="283">
        <v>1</v>
      </c>
      <c r="R124" s="283">
        <v>4</v>
      </c>
      <c r="S124" s="283" t="s">
        <v>88</v>
      </c>
      <c r="T124" s="284"/>
      <c r="U124" s="284" t="s">
        <v>91</v>
      </c>
      <c r="V124" s="283" t="s">
        <v>81</v>
      </c>
      <c r="W124" s="283"/>
      <c r="X124" s="283" t="s">
        <v>81</v>
      </c>
      <c r="Y124" s="283" t="s">
        <v>81</v>
      </c>
    </row>
    <row r="125" spans="3:25" ht="13.5" customHeight="1" x14ac:dyDescent="0.2">
      <c r="C125" s="82"/>
      <c r="D125" s="292" t="s">
        <v>81</v>
      </c>
      <c r="E125" s="139"/>
      <c r="F125" s="139"/>
      <c r="H125" s="69" t="str">
        <f t="shared" si="4"/>
        <v>BTR-London &amp; SE</v>
      </c>
      <c r="I125" s="69" t="str">
        <f t="shared" si="5"/>
        <v>Enigma Square</v>
      </c>
      <c r="J125" s="292" t="s">
        <v>62</v>
      </c>
      <c r="L125" s="283" t="s">
        <v>95</v>
      </c>
      <c r="M125" s="283" t="s">
        <v>83</v>
      </c>
      <c r="N125" s="212">
        <v>415</v>
      </c>
      <c r="O125" s="213">
        <v>749.38</v>
      </c>
      <c r="P125" s="283" t="s">
        <v>64</v>
      </c>
      <c r="Q125" s="283">
        <v>2</v>
      </c>
      <c r="R125" s="283">
        <v>4</v>
      </c>
      <c r="S125" s="283" t="s">
        <v>101</v>
      </c>
      <c r="T125" s="284"/>
      <c r="U125" s="284" t="s">
        <v>90</v>
      </c>
      <c r="V125" s="283" t="s">
        <v>81</v>
      </c>
      <c r="W125" s="283"/>
      <c r="X125" s="283" t="s">
        <v>81</v>
      </c>
      <c r="Y125" s="283" t="s">
        <v>81</v>
      </c>
    </row>
    <row r="126" spans="3:25" ht="13.5" customHeight="1" x14ac:dyDescent="0.2">
      <c r="C126" s="82"/>
      <c r="D126" s="292" t="s">
        <v>81</v>
      </c>
      <c r="E126" s="139"/>
      <c r="F126" s="139"/>
      <c r="H126" s="69" t="str">
        <f t="shared" si="4"/>
        <v>BTR-London &amp; SE</v>
      </c>
      <c r="I126" s="69" t="str">
        <f t="shared" si="5"/>
        <v>Enigma Square</v>
      </c>
      <c r="J126" s="292" t="s">
        <v>62</v>
      </c>
      <c r="L126" s="283" t="s">
        <v>95</v>
      </c>
      <c r="M126" s="283" t="s">
        <v>83</v>
      </c>
      <c r="N126" s="212">
        <v>416</v>
      </c>
      <c r="O126" s="213">
        <v>510.21</v>
      </c>
      <c r="P126" s="283" t="s">
        <v>60</v>
      </c>
      <c r="Q126" s="283">
        <v>1</v>
      </c>
      <c r="R126" s="283">
        <v>4</v>
      </c>
      <c r="S126" s="283" t="s">
        <v>88</v>
      </c>
      <c r="T126" s="284"/>
      <c r="U126" s="284" t="s">
        <v>91</v>
      </c>
      <c r="V126" s="283" t="s">
        <v>81</v>
      </c>
      <c r="W126" s="283"/>
      <c r="X126" s="283" t="s">
        <v>81</v>
      </c>
      <c r="Y126" s="283" t="s">
        <v>81</v>
      </c>
    </row>
    <row r="127" spans="3:25" ht="13.5" customHeight="1" x14ac:dyDescent="0.2">
      <c r="C127" s="82"/>
      <c r="D127" s="292" t="s">
        <v>81</v>
      </c>
      <c r="E127" s="139"/>
      <c r="F127" s="139"/>
      <c r="H127" s="69" t="str">
        <f t="shared" si="4"/>
        <v>BTR-London &amp; SE</v>
      </c>
      <c r="I127" s="69" t="str">
        <f t="shared" si="5"/>
        <v>Enigma Square</v>
      </c>
      <c r="J127" s="292" t="s">
        <v>62</v>
      </c>
      <c r="L127" s="283" t="s">
        <v>95</v>
      </c>
      <c r="M127" s="283" t="s">
        <v>83</v>
      </c>
      <c r="N127" s="212">
        <v>417</v>
      </c>
      <c r="O127" s="213">
        <v>506.87</v>
      </c>
      <c r="P127" s="283" t="s">
        <v>60</v>
      </c>
      <c r="Q127" s="283">
        <v>1</v>
      </c>
      <c r="R127" s="283">
        <v>4</v>
      </c>
      <c r="S127" s="283" t="s">
        <v>101</v>
      </c>
      <c r="T127" s="284"/>
      <c r="U127" s="284" t="s">
        <v>90</v>
      </c>
      <c r="V127" s="283" t="s">
        <v>81</v>
      </c>
      <c r="W127" s="283" t="s">
        <v>98</v>
      </c>
      <c r="X127" s="283" t="s">
        <v>81</v>
      </c>
      <c r="Y127" s="283" t="s">
        <v>81</v>
      </c>
    </row>
    <row r="128" spans="3:25" ht="13.5" customHeight="1" x14ac:dyDescent="0.2">
      <c r="C128" s="82"/>
      <c r="D128" s="292" t="s">
        <v>81</v>
      </c>
      <c r="E128" s="139"/>
      <c r="F128" s="139"/>
      <c r="H128" s="69" t="str">
        <f t="shared" si="4"/>
        <v>BTR-London &amp; SE</v>
      </c>
      <c r="I128" s="69" t="str">
        <f t="shared" si="5"/>
        <v>Enigma Square</v>
      </c>
      <c r="J128" s="292" t="s">
        <v>62</v>
      </c>
      <c r="L128" s="283" t="s">
        <v>95</v>
      </c>
      <c r="M128" s="283" t="s">
        <v>83</v>
      </c>
      <c r="N128" s="212">
        <v>418</v>
      </c>
      <c r="O128" s="213">
        <v>510.21</v>
      </c>
      <c r="P128" s="283" t="s">
        <v>60</v>
      </c>
      <c r="Q128" s="283">
        <v>1</v>
      </c>
      <c r="R128" s="283">
        <v>4</v>
      </c>
      <c r="S128" s="283" t="s">
        <v>88</v>
      </c>
      <c r="T128" s="284"/>
      <c r="U128" s="284" t="s">
        <v>91</v>
      </c>
      <c r="V128" s="283" t="s">
        <v>81</v>
      </c>
      <c r="W128" s="283"/>
      <c r="X128" s="283" t="s">
        <v>81</v>
      </c>
      <c r="Y128" s="283" t="s">
        <v>81</v>
      </c>
    </row>
    <row r="129" spans="3:25" ht="13.5" customHeight="1" x14ac:dyDescent="0.2">
      <c r="C129" s="82"/>
      <c r="D129" s="292" t="s">
        <v>81</v>
      </c>
      <c r="E129" s="139"/>
      <c r="F129" s="139"/>
      <c r="H129" s="69" t="str">
        <f t="shared" si="4"/>
        <v>BTR-London &amp; SE</v>
      </c>
      <c r="I129" s="69" t="str">
        <f t="shared" si="5"/>
        <v>Enigma Square</v>
      </c>
      <c r="J129" s="292" t="s">
        <v>62</v>
      </c>
      <c r="L129" s="283" t="s">
        <v>95</v>
      </c>
      <c r="M129" s="283" t="s">
        <v>83</v>
      </c>
      <c r="N129" s="212">
        <v>419</v>
      </c>
      <c r="O129" s="213">
        <v>492.56</v>
      </c>
      <c r="P129" s="283" t="s">
        <v>60</v>
      </c>
      <c r="Q129" s="283">
        <v>1</v>
      </c>
      <c r="R129" s="283">
        <v>4</v>
      </c>
      <c r="S129" s="283" t="s">
        <v>101</v>
      </c>
      <c r="T129" s="284"/>
      <c r="U129" s="284" t="s">
        <v>90</v>
      </c>
      <c r="V129" s="283" t="s">
        <v>81</v>
      </c>
      <c r="W129" s="283" t="s">
        <v>98</v>
      </c>
      <c r="X129" s="283" t="s">
        <v>81</v>
      </c>
      <c r="Y129" s="283" t="s">
        <v>81</v>
      </c>
    </row>
    <row r="130" spans="3:25" ht="13.5" customHeight="1" x14ac:dyDescent="0.2">
      <c r="C130" s="82"/>
      <c r="D130" s="292" t="s">
        <v>81</v>
      </c>
      <c r="E130" s="139"/>
      <c r="F130" s="139"/>
      <c r="H130" s="69" t="str">
        <f t="shared" si="4"/>
        <v>BTR-London &amp; SE</v>
      </c>
      <c r="I130" s="69" t="str">
        <f t="shared" si="5"/>
        <v>Enigma Square</v>
      </c>
      <c r="J130" s="292" t="s">
        <v>62</v>
      </c>
      <c r="L130" s="283" t="s">
        <v>95</v>
      </c>
      <c r="M130" s="283" t="s">
        <v>83</v>
      </c>
      <c r="N130" s="212">
        <v>420</v>
      </c>
      <c r="O130" s="213">
        <v>510.21</v>
      </c>
      <c r="P130" s="283" t="s">
        <v>60</v>
      </c>
      <c r="Q130" s="283">
        <v>1</v>
      </c>
      <c r="R130" s="283">
        <v>4</v>
      </c>
      <c r="S130" s="283" t="s">
        <v>88</v>
      </c>
      <c r="T130" s="284"/>
      <c r="U130" s="284" t="s">
        <v>91</v>
      </c>
      <c r="V130" s="283" t="s">
        <v>81</v>
      </c>
      <c r="W130" s="283"/>
      <c r="X130" s="283" t="s">
        <v>81</v>
      </c>
      <c r="Y130" s="283" t="s">
        <v>81</v>
      </c>
    </row>
    <row r="131" spans="3:25" ht="13.5" customHeight="1" x14ac:dyDescent="0.2">
      <c r="C131" s="82"/>
      <c r="D131" s="292" t="s">
        <v>81</v>
      </c>
      <c r="E131" s="139"/>
      <c r="F131" s="139"/>
      <c r="H131" s="69" t="str">
        <f t="shared" si="4"/>
        <v>BTR-London &amp; SE</v>
      </c>
      <c r="I131" s="69" t="str">
        <f t="shared" si="5"/>
        <v>Enigma Square</v>
      </c>
      <c r="J131" s="292" t="s">
        <v>62</v>
      </c>
      <c r="L131" s="283" t="s">
        <v>95</v>
      </c>
      <c r="M131" s="283" t="s">
        <v>83</v>
      </c>
      <c r="N131" s="212">
        <v>421</v>
      </c>
      <c r="O131" s="213">
        <v>531.95000000000005</v>
      </c>
      <c r="P131" s="283" t="s">
        <v>60</v>
      </c>
      <c r="Q131" s="283">
        <v>1</v>
      </c>
      <c r="R131" s="283">
        <v>4</v>
      </c>
      <c r="S131" s="283" t="s">
        <v>94</v>
      </c>
      <c r="T131" s="284"/>
      <c r="U131" s="284" t="s">
        <v>91</v>
      </c>
      <c r="V131" s="283" t="s">
        <v>81</v>
      </c>
      <c r="W131" s="283"/>
      <c r="X131" s="283" t="s">
        <v>81</v>
      </c>
      <c r="Y131" s="283" t="s">
        <v>81</v>
      </c>
    </row>
    <row r="132" spans="3:25" ht="13.5" customHeight="1" x14ac:dyDescent="0.2">
      <c r="C132" s="82"/>
      <c r="D132" s="292" t="s">
        <v>81</v>
      </c>
      <c r="E132" s="139"/>
      <c r="F132" s="139"/>
      <c r="H132" s="69" t="str">
        <f t="shared" si="4"/>
        <v>BTR-London &amp; SE</v>
      </c>
      <c r="I132" s="69" t="str">
        <f t="shared" si="5"/>
        <v>Enigma Square</v>
      </c>
      <c r="J132" s="292" t="s">
        <v>62</v>
      </c>
      <c r="L132" s="283" t="s">
        <v>95</v>
      </c>
      <c r="M132" s="283" t="s">
        <v>83</v>
      </c>
      <c r="N132" s="212">
        <v>422</v>
      </c>
      <c r="O132" s="213">
        <v>759.93</v>
      </c>
      <c r="P132" s="283" t="s">
        <v>64</v>
      </c>
      <c r="Q132" s="283">
        <v>2</v>
      </c>
      <c r="R132" s="283">
        <v>4</v>
      </c>
      <c r="S132" s="283" t="s">
        <v>84</v>
      </c>
      <c r="T132" s="284" t="s">
        <v>92</v>
      </c>
      <c r="U132" s="284" t="s">
        <v>90</v>
      </c>
      <c r="V132" s="283" t="s">
        <v>81</v>
      </c>
      <c r="W132" s="283"/>
      <c r="X132" s="283" t="s">
        <v>81</v>
      </c>
      <c r="Y132" s="283" t="s">
        <v>81</v>
      </c>
    </row>
    <row r="133" spans="3:25" ht="13.5" customHeight="1" x14ac:dyDescent="0.2">
      <c r="C133" s="82"/>
      <c r="D133" s="292" t="s">
        <v>81</v>
      </c>
      <c r="E133" s="139"/>
      <c r="F133" s="139"/>
      <c r="H133" s="69" t="str">
        <f t="shared" si="4"/>
        <v>BTR-London &amp; SE</v>
      </c>
      <c r="I133" s="69" t="str">
        <f t="shared" si="5"/>
        <v>Enigma Square</v>
      </c>
      <c r="J133" s="292" t="s">
        <v>62</v>
      </c>
      <c r="L133" s="283" t="s">
        <v>95</v>
      </c>
      <c r="M133" s="283" t="s">
        <v>83</v>
      </c>
      <c r="N133" s="212">
        <v>423</v>
      </c>
      <c r="O133" s="213">
        <v>521.51</v>
      </c>
      <c r="P133" s="283" t="s">
        <v>60</v>
      </c>
      <c r="Q133" s="283">
        <v>1</v>
      </c>
      <c r="R133" s="283">
        <v>4</v>
      </c>
      <c r="S133" s="283" t="s">
        <v>84</v>
      </c>
      <c r="T133" s="284"/>
      <c r="U133" s="284" t="s">
        <v>90</v>
      </c>
      <c r="V133" s="283" t="s">
        <v>81</v>
      </c>
      <c r="W133" s="283"/>
      <c r="X133" s="283" t="s">
        <v>81</v>
      </c>
      <c r="Y133" s="283" t="s">
        <v>81</v>
      </c>
    </row>
    <row r="134" spans="3:25" ht="13.5" customHeight="1" x14ac:dyDescent="0.2">
      <c r="C134" s="82"/>
      <c r="D134" s="292" t="s">
        <v>81</v>
      </c>
      <c r="E134" s="139"/>
      <c r="F134" s="139"/>
      <c r="H134" s="69" t="str">
        <f t="shared" si="4"/>
        <v>BTR-London &amp; SE</v>
      </c>
      <c r="I134" s="69" t="str">
        <f t="shared" si="5"/>
        <v>Enigma Square</v>
      </c>
      <c r="J134" s="292" t="s">
        <v>62</v>
      </c>
      <c r="L134" s="283" t="s">
        <v>95</v>
      </c>
      <c r="M134" s="283" t="s">
        <v>83</v>
      </c>
      <c r="N134" s="212">
        <v>424</v>
      </c>
      <c r="O134" s="213">
        <v>517.53</v>
      </c>
      <c r="P134" s="283" t="s">
        <v>60</v>
      </c>
      <c r="Q134" s="283">
        <v>1</v>
      </c>
      <c r="R134" s="283">
        <v>4</v>
      </c>
      <c r="S134" s="283" t="s">
        <v>101</v>
      </c>
      <c r="T134" s="284"/>
      <c r="U134" s="284" t="s">
        <v>91</v>
      </c>
      <c r="V134" s="283" t="s">
        <v>81</v>
      </c>
      <c r="W134" s="283" t="s">
        <v>98</v>
      </c>
      <c r="X134" s="283" t="s">
        <v>81</v>
      </c>
      <c r="Y134" s="283" t="s">
        <v>81</v>
      </c>
    </row>
    <row r="135" spans="3:25" ht="13.5" customHeight="1" x14ac:dyDescent="0.2">
      <c r="C135" s="82"/>
      <c r="D135" s="292" t="s">
        <v>81</v>
      </c>
      <c r="E135" s="139"/>
      <c r="F135" s="139"/>
      <c r="H135" s="69" t="str">
        <f t="shared" si="4"/>
        <v>BTR-London &amp; SE</v>
      </c>
      <c r="I135" s="69" t="str">
        <f t="shared" si="5"/>
        <v>Enigma Square</v>
      </c>
      <c r="J135" s="292" t="s">
        <v>62</v>
      </c>
      <c r="L135" s="283" t="s">
        <v>95</v>
      </c>
      <c r="M135" s="283" t="s">
        <v>83</v>
      </c>
      <c r="N135" s="212">
        <v>425</v>
      </c>
      <c r="O135" s="213">
        <v>761.44</v>
      </c>
      <c r="P135" s="283" t="s">
        <v>64</v>
      </c>
      <c r="Q135" s="283">
        <v>2</v>
      </c>
      <c r="R135" s="283">
        <v>4</v>
      </c>
      <c r="S135" s="283" t="s">
        <v>84</v>
      </c>
      <c r="T135" s="284"/>
      <c r="U135" s="284" t="s">
        <v>90</v>
      </c>
      <c r="V135" s="283" t="s">
        <v>81</v>
      </c>
      <c r="W135" s="283"/>
      <c r="X135" s="283" t="s">
        <v>81</v>
      </c>
      <c r="Y135" s="283" t="s">
        <v>81</v>
      </c>
    </row>
    <row r="136" spans="3:25" ht="13.5" customHeight="1" x14ac:dyDescent="0.2">
      <c r="C136" s="82"/>
      <c r="D136" s="292" t="s">
        <v>81</v>
      </c>
      <c r="E136" s="139"/>
      <c r="F136" s="139"/>
      <c r="H136" s="69" t="str">
        <f t="shared" si="4"/>
        <v>BTR-London &amp; SE</v>
      </c>
      <c r="I136" s="69" t="str">
        <f t="shared" si="5"/>
        <v>Enigma Square</v>
      </c>
      <c r="J136" s="292" t="s">
        <v>62</v>
      </c>
      <c r="L136" s="283" t="s">
        <v>95</v>
      </c>
      <c r="M136" s="283" t="s">
        <v>83</v>
      </c>
      <c r="N136" s="212">
        <v>426</v>
      </c>
      <c r="O136" s="213">
        <v>497.72</v>
      </c>
      <c r="P136" s="283" t="s">
        <v>60</v>
      </c>
      <c r="Q136" s="283">
        <v>1</v>
      </c>
      <c r="R136" s="283">
        <v>4</v>
      </c>
      <c r="S136" s="283" t="s">
        <v>101</v>
      </c>
      <c r="T136" s="284"/>
      <c r="U136" s="284" t="s">
        <v>91</v>
      </c>
      <c r="V136" s="283" t="s">
        <v>81</v>
      </c>
      <c r="W136" s="283" t="s">
        <v>98</v>
      </c>
      <c r="X136" s="283" t="s">
        <v>81</v>
      </c>
      <c r="Y136" s="283" t="s">
        <v>81</v>
      </c>
    </row>
    <row r="137" spans="3:25" ht="13.5" customHeight="1" x14ac:dyDescent="0.2">
      <c r="C137" s="82"/>
      <c r="D137" s="292" t="s">
        <v>81</v>
      </c>
      <c r="E137" s="139"/>
      <c r="F137" s="139"/>
      <c r="H137" s="69" t="str">
        <f t="shared" si="4"/>
        <v>BTR-London &amp; SE</v>
      </c>
      <c r="I137" s="69" t="str">
        <f t="shared" si="5"/>
        <v>Enigma Square</v>
      </c>
      <c r="J137" s="292" t="s">
        <v>62</v>
      </c>
      <c r="L137" s="283" t="s">
        <v>95</v>
      </c>
      <c r="M137" s="283" t="s">
        <v>83</v>
      </c>
      <c r="N137" s="212">
        <v>427</v>
      </c>
      <c r="O137" s="213">
        <v>512.04</v>
      </c>
      <c r="P137" s="283" t="s">
        <v>60</v>
      </c>
      <c r="Q137" s="283">
        <v>1</v>
      </c>
      <c r="R137" s="283">
        <v>4</v>
      </c>
      <c r="S137" s="283" t="s">
        <v>101</v>
      </c>
      <c r="T137" s="284"/>
      <c r="U137" s="284" t="s">
        <v>91</v>
      </c>
      <c r="V137" s="283" t="s">
        <v>81</v>
      </c>
      <c r="W137" s="283" t="s">
        <v>98</v>
      </c>
      <c r="X137" s="283" t="s">
        <v>81</v>
      </c>
      <c r="Y137" s="283" t="s">
        <v>81</v>
      </c>
    </row>
    <row r="138" spans="3:25" ht="13.5" customHeight="1" x14ac:dyDescent="0.2">
      <c r="C138" s="82"/>
      <c r="D138" s="292" t="s">
        <v>81</v>
      </c>
      <c r="E138" s="139"/>
      <c r="F138" s="139"/>
      <c r="H138" s="69" t="str">
        <f t="shared" si="4"/>
        <v>BTR-London &amp; SE</v>
      </c>
      <c r="I138" s="69" t="str">
        <f t="shared" si="5"/>
        <v>Enigma Square</v>
      </c>
      <c r="J138" s="292" t="s">
        <v>62</v>
      </c>
      <c r="L138" s="283" t="s">
        <v>95</v>
      </c>
      <c r="M138" s="283" t="s">
        <v>83</v>
      </c>
      <c r="N138" s="212">
        <v>428</v>
      </c>
      <c r="O138" s="213">
        <v>761.44</v>
      </c>
      <c r="P138" s="283" t="s">
        <v>64</v>
      </c>
      <c r="Q138" s="283">
        <v>2</v>
      </c>
      <c r="R138" s="283">
        <v>4</v>
      </c>
      <c r="S138" s="283" t="s">
        <v>84</v>
      </c>
      <c r="T138" s="284"/>
      <c r="U138" s="284" t="s">
        <v>90</v>
      </c>
      <c r="V138" s="283" t="s">
        <v>81</v>
      </c>
      <c r="W138" s="283"/>
      <c r="X138" s="283" t="s">
        <v>81</v>
      </c>
      <c r="Y138" s="283" t="s">
        <v>81</v>
      </c>
    </row>
    <row r="139" spans="3:25" ht="13.5" customHeight="1" x14ac:dyDescent="0.2">
      <c r="C139" s="82"/>
      <c r="D139" s="292" t="s">
        <v>81</v>
      </c>
      <c r="E139" s="139"/>
      <c r="F139" s="139"/>
      <c r="H139" s="69" t="str">
        <f t="shared" si="4"/>
        <v>BTR-London &amp; SE</v>
      </c>
      <c r="I139" s="69" t="str">
        <f t="shared" si="5"/>
        <v>Enigma Square</v>
      </c>
      <c r="J139" s="292" t="s">
        <v>62</v>
      </c>
      <c r="L139" s="283" t="s">
        <v>95</v>
      </c>
      <c r="M139" s="283" t="s">
        <v>83</v>
      </c>
      <c r="N139" s="212">
        <v>429</v>
      </c>
      <c r="O139" s="213">
        <v>517.53</v>
      </c>
      <c r="P139" s="283" t="s">
        <v>60</v>
      </c>
      <c r="Q139" s="283">
        <v>1</v>
      </c>
      <c r="R139" s="283">
        <v>4</v>
      </c>
      <c r="S139" s="283" t="s">
        <v>101</v>
      </c>
      <c r="T139" s="284"/>
      <c r="U139" s="284" t="s">
        <v>91</v>
      </c>
      <c r="V139" s="283" t="s">
        <v>81</v>
      </c>
      <c r="W139" s="283" t="s">
        <v>98</v>
      </c>
      <c r="X139" s="283" t="s">
        <v>81</v>
      </c>
      <c r="Y139" s="283" t="s">
        <v>81</v>
      </c>
    </row>
    <row r="140" spans="3:25" ht="13.5" customHeight="1" x14ac:dyDescent="0.2">
      <c r="C140" s="82"/>
      <c r="D140" s="292" t="s">
        <v>81</v>
      </c>
      <c r="E140" s="139"/>
      <c r="F140" s="139"/>
      <c r="H140" s="69" t="str">
        <f t="shared" si="4"/>
        <v>BTR-London &amp; SE</v>
      </c>
      <c r="I140" s="69" t="str">
        <f t="shared" si="5"/>
        <v>Enigma Square</v>
      </c>
      <c r="J140" s="292" t="s">
        <v>62</v>
      </c>
      <c r="L140" s="283" t="s">
        <v>95</v>
      </c>
      <c r="M140" s="283" t="s">
        <v>83</v>
      </c>
      <c r="N140" s="212">
        <v>430</v>
      </c>
      <c r="O140" s="213">
        <v>521.51</v>
      </c>
      <c r="P140" s="283" t="s">
        <v>60</v>
      </c>
      <c r="Q140" s="283">
        <v>1</v>
      </c>
      <c r="R140" s="283">
        <v>4</v>
      </c>
      <c r="S140" s="283" t="s">
        <v>84</v>
      </c>
      <c r="T140" s="284"/>
      <c r="U140" s="284" t="s">
        <v>90</v>
      </c>
      <c r="V140" s="283" t="s">
        <v>81</v>
      </c>
      <c r="W140" s="283"/>
      <c r="X140" s="283" t="s">
        <v>81</v>
      </c>
      <c r="Y140" s="283" t="s">
        <v>81</v>
      </c>
    </row>
    <row r="141" spans="3:25" ht="13.5" customHeight="1" x14ac:dyDescent="0.2">
      <c r="C141" s="82"/>
      <c r="D141" s="292" t="s">
        <v>81</v>
      </c>
      <c r="E141" s="139"/>
      <c r="F141" s="139"/>
      <c r="H141" s="69" t="str">
        <f t="shared" si="4"/>
        <v>BTR-London &amp; SE</v>
      </c>
      <c r="I141" s="69" t="str">
        <f t="shared" si="5"/>
        <v>Enigma Square</v>
      </c>
      <c r="J141" s="292" t="s">
        <v>62</v>
      </c>
      <c r="L141" s="283" t="s">
        <v>95</v>
      </c>
      <c r="M141" s="283" t="s">
        <v>83</v>
      </c>
      <c r="N141" s="212">
        <v>431</v>
      </c>
      <c r="O141" s="213">
        <v>760.9</v>
      </c>
      <c r="P141" s="283" t="s">
        <v>64</v>
      </c>
      <c r="Q141" s="283">
        <v>2</v>
      </c>
      <c r="R141" s="283">
        <v>4</v>
      </c>
      <c r="S141" s="283" t="s">
        <v>84</v>
      </c>
      <c r="T141" s="284" t="s">
        <v>92</v>
      </c>
      <c r="U141" s="284" t="s">
        <v>90</v>
      </c>
      <c r="V141" s="283" t="s">
        <v>81</v>
      </c>
      <c r="W141" s="283"/>
      <c r="X141" s="283" t="s">
        <v>81</v>
      </c>
      <c r="Y141" s="283" t="s">
        <v>81</v>
      </c>
    </row>
    <row r="142" spans="3:25" ht="13.5" customHeight="1" x14ac:dyDescent="0.2">
      <c r="C142" s="82"/>
      <c r="D142" s="292" t="s">
        <v>81</v>
      </c>
      <c r="E142" s="139"/>
      <c r="F142" s="139"/>
      <c r="H142" s="69" t="str">
        <f t="shared" si="4"/>
        <v>BTR-London &amp; SE</v>
      </c>
      <c r="I142" s="69" t="str">
        <f t="shared" si="5"/>
        <v>Enigma Square</v>
      </c>
      <c r="J142" s="292" t="s">
        <v>62</v>
      </c>
      <c r="L142" s="283" t="s">
        <v>95</v>
      </c>
      <c r="M142" s="283" t="s">
        <v>83</v>
      </c>
      <c r="N142" s="212">
        <v>432</v>
      </c>
      <c r="O142" s="213">
        <v>524.74</v>
      </c>
      <c r="P142" s="283" t="s">
        <v>60</v>
      </c>
      <c r="Q142" s="283">
        <v>1</v>
      </c>
      <c r="R142" s="283">
        <v>4</v>
      </c>
      <c r="S142" s="283" t="s">
        <v>99</v>
      </c>
      <c r="T142" s="284"/>
      <c r="U142" s="284" t="s">
        <v>90</v>
      </c>
      <c r="V142" s="283" t="s">
        <v>81</v>
      </c>
      <c r="W142" s="283"/>
      <c r="X142" s="283" t="s">
        <v>81</v>
      </c>
      <c r="Y142" s="283" t="s">
        <v>81</v>
      </c>
    </row>
    <row r="143" spans="3:25" ht="13.5" customHeight="1" x14ac:dyDescent="0.2">
      <c r="C143" s="82"/>
      <c r="D143" s="292" t="s">
        <v>81</v>
      </c>
      <c r="E143" s="139"/>
      <c r="F143" s="139"/>
      <c r="H143" s="69" t="str">
        <f t="shared" si="4"/>
        <v>BTR-London &amp; SE</v>
      </c>
      <c r="I143" s="69" t="str">
        <f t="shared" si="5"/>
        <v>Enigma Square</v>
      </c>
      <c r="J143" s="292" t="s">
        <v>62</v>
      </c>
      <c r="L143" s="283" t="s">
        <v>95</v>
      </c>
      <c r="M143" s="283" t="s">
        <v>83</v>
      </c>
      <c r="N143" s="212">
        <v>433</v>
      </c>
      <c r="O143" s="213">
        <v>510.96</v>
      </c>
      <c r="P143" s="283" t="s">
        <v>60</v>
      </c>
      <c r="Q143" s="283">
        <v>1</v>
      </c>
      <c r="R143" s="283">
        <v>4</v>
      </c>
      <c r="S143" s="283" t="s">
        <v>99</v>
      </c>
      <c r="T143" s="284"/>
      <c r="U143" s="284" t="s">
        <v>90</v>
      </c>
      <c r="V143" s="283" t="s">
        <v>81</v>
      </c>
      <c r="W143" s="283"/>
      <c r="X143" s="283" t="s">
        <v>81</v>
      </c>
      <c r="Y143" s="283" t="s">
        <v>81</v>
      </c>
    </row>
    <row r="144" spans="3:25" ht="13.5" customHeight="1" x14ac:dyDescent="0.2">
      <c r="C144" s="82"/>
      <c r="D144" s="292" t="s">
        <v>81</v>
      </c>
      <c r="E144" s="139"/>
      <c r="F144" s="139"/>
      <c r="H144" s="69" t="str">
        <f t="shared" si="4"/>
        <v>BTR-London &amp; SE</v>
      </c>
      <c r="I144" s="69" t="str">
        <f t="shared" si="5"/>
        <v>Enigma Square</v>
      </c>
      <c r="J144" s="292" t="s">
        <v>62</v>
      </c>
      <c r="L144" s="283" t="s">
        <v>95</v>
      </c>
      <c r="M144" s="283" t="s">
        <v>83</v>
      </c>
      <c r="N144" s="212">
        <v>434</v>
      </c>
      <c r="O144" s="213">
        <v>492.56</v>
      </c>
      <c r="P144" s="283" t="s">
        <v>60</v>
      </c>
      <c r="Q144" s="283">
        <v>1</v>
      </c>
      <c r="R144" s="283">
        <v>4</v>
      </c>
      <c r="S144" s="283" t="s">
        <v>101</v>
      </c>
      <c r="T144" s="284"/>
      <c r="U144" s="284" t="s">
        <v>91</v>
      </c>
      <c r="V144" s="283" t="s">
        <v>81</v>
      </c>
      <c r="W144" s="283" t="s">
        <v>98</v>
      </c>
      <c r="X144" s="283" t="s">
        <v>81</v>
      </c>
      <c r="Y144" s="283" t="s">
        <v>81</v>
      </c>
    </row>
    <row r="145" spans="3:25" ht="13.5" customHeight="1" x14ac:dyDescent="0.2">
      <c r="C145" s="82"/>
      <c r="D145" s="292" t="s">
        <v>81</v>
      </c>
      <c r="E145" s="139"/>
      <c r="F145" s="139"/>
      <c r="H145" s="69" t="str">
        <f t="shared" si="4"/>
        <v>BTR-London &amp; SE</v>
      </c>
      <c r="I145" s="69" t="str">
        <f t="shared" si="5"/>
        <v>Enigma Square</v>
      </c>
      <c r="J145" s="292" t="s">
        <v>62</v>
      </c>
      <c r="L145" s="283" t="s">
        <v>95</v>
      </c>
      <c r="M145" s="283" t="s">
        <v>83</v>
      </c>
      <c r="N145" s="212">
        <v>435</v>
      </c>
      <c r="O145" s="213">
        <v>510.96</v>
      </c>
      <c r="P145" s="283" t="s">
        <v>60</v>
      </c>
      <c r="Q145" s="283">
        <v>1</v>
      </c>
      <c r="R145" s="283">
        <v>4</v>
      </c>
      <c r="S145" s="283" t="s">
        <v>99</v>
      </c>
      <c r="T145" s="284"/>
      <c r="U145" s="284" t="s">
        <v>90</v>
      </c>
      <c r="V145" s="283" t="s">
        <v>81</v>
      </c>
      <c r="W145" s="283"/>
      <c r="X145" s="283" t="s">
        <v>81</v>
      </c>
      <c r="Y145" s="283" t="s">
        <v>81</v>
      </c>
    </row>
    <row r="146" spans="3:25" ht="13.5" customHeight="1" x14ac:dyDescent="0.2">
      <c r="C146" s="82"/>
      <c r="D146" s="292" t="s">
        <v>81</v>
      </c>
      <c r="E146" s="139"/>
      <c r="F146" s="139"/>
      <c r="H146" s="69" t="str">
        <f t="shared" si="4"/>
        <v>BTR-London &amp; SE</v>
      </c>
      <c r="I146" s="69" t="str">
        <f t="shared" si="5"/>
        <v>Enigma Square</v>
      </c>
      <c r="J146" s="292" t="s">
        <v>62</v>
      </c>
      <c r="L146" s="283" t="s">
        <v>95</v>
      </c>
      <c r="M146" s="283" t="s">
        <v>83</v>
      </c>
      <c r="N146" s="212">
        <v>436</v>
      </c>
      <c r="O146" s="213">
        <v>506.87</v>
      </c>
      <c r="P146" s="283" t="s">
        <v>60</v>
      </c>
      <c r="Q146" s="283">
        <v>1</v>
      </c>
      <c r="R146" s="283">
        <v>4</v>
      </c>
      <c r="S146" s="283" t="s">
        <v>101</v>
      </c>
      <c r="T146" s="284"/>
      <c r="U146" s="284" t="s">
        <v>91</v>
      </c>
      <c r="V146" s="283" t="s">
        <v>81</v>
      </c>
      <c r="W146" s="283" t="s">
        <v>98</v>
      </c>
      <c r="X146" s="283" t="s">
        <v>81</v>
      </c>
      <c r="Y146" s="283" t="s">
        <v>81</v>
      </c>
    </row>
    <row r="147" spans="3:25" ht="13.5" customHeight="1" x14ac:dyDescent="0.2">
      <c r="C147" s="82"/>
      <c r="D147" s="292" t="s">
        <v>81</v>
      </c>
      <c r="E147" s="139"/>
      <c r="F147" s="139"/>
      <c r="H147" s="69" t="str">
        <f t="shared" si="4"/>
        <v>BTR-London &amp; SE</v>
      </c>
      <c r="I147" s="69" t="str">
        <f t="shared" si="5"/>
        <v>Enigma Square</v>
      </c>
      <c r="J147" s="292" t="s">
        <v>62</v>
      </c>
      <c r="L147" s="283" t="s">
        <v>95</v>
      </c>
      <c r="M147" s="283" t="s">
        <v>83</v>
      </c>
      <c r="N147" s="212">
        <v>437</v>
      </c>
      <c r="O147" s="213">
        <v>510.96</v>
      </c>
      <c r="P147" s="283" t="s">
        <v>60</v>
      </c>
      <c r="Q147" s="283">
        <v>1</v>
      </c>
      <c r="R147" s="283">
        <v>4</v>
      </c>
      <c r="S147" s="283" t="s">
        <v>99</v>
      </c>
      <c r="T147" s="284"/>
      <c r="U147" s="284" t="s">
        <v>90</v>
      </c>
      <c r="V147" s="283" t="s">
        <v>81</v>
      </c>
      <c r="W147" s="283"/>
      <c r="X147" s="283" t="s">
        <v>81</v>
      </c>
      <c r="Y147" s="283" t="s">
        <v>81</v>
      </c>
    </row>
    <row r="148" spans="3:25" ht="13.5" customHeight="1" x14ac:dyDescent="0.2">
      <c r="C148" s="82"/>
      <c r="D148" s="292" t="s">
        <v>81</v>
      </c>
      <c r="E148" s="139"/>
      <c r="F148" s="139"/>
      <c r="H148" s="69" t="str">
        <f t="shared" si="4"/>
        <v>BTR-London &amp; SE</v>
      </c>
      <c r="I148" s="69" t="str">
        <f t="shared" si="5"/>
        <v>Enigma Square</v>
      </c>
      <c r="J148" s="292" t="s">
        <v>62</v>
      </c>
      <c r="L148" s="283" t="s">
        <v>95</v>
      </c>
      <c r="M148" s="283" t="s">
        <v>83</v>
      </c>
      <c r="N148" s="212">
        <v>438</v>
      </c>
      <c r="O148" s="213">
        <v>749.38</v>
      </c>
      <c r="P148" s="283" t="s">
        <v>64</v>
      </c>
      <c r="Q148" s="283">
        <v>2</v>
      </c>
      <c r="R148" s="283">
        <v>4</v>
      </c>
      <c r="S148" s="283" t="s">
        <v>101</v>
      </c>
      <c r="T148" s="284"/>
      <c r="U148" s="284" t="s">
        <v>91</v>
      </c>
      <c r="V148" s="283" t="s">
        <v>81</v>
      </c>
      <c r="W148" s="283"/>
      <c r="X148" s="283" t="s">
        <v>81</v>
      </c>
      <c r="Y148" s="283" t="s">
        <v>81</v>
      </c>
    </row>
    <row r="149" spans="3:25" ht="13.5" customHeight="1" x14ac:dyDescent="0.2">
      <c r="C149" s="82"/>
      <c r="D149" s="292" t="s">
        <v>81</v>
      </c>
      <c r="E149" s="139"/>
      <c r="F149" s="139"/>
      <c r="H149" s="69" t="str">
        <f t="shared" si="4"/>
        <v>BTR-London &amp; SE</v>
      </c>
      <c r="I149" s="69" t="str">
        <f t="shared" si="5"/>
        <v>Enigma Square</v>
      </c>
      <c r="J149" s="292" t="s">
        <v>62</v>
      </c>
      <c r="L149" s="283" t="s">
        <v>95</v>
      </c>
      <c r="M149" s="283" t="s">
        <v>83</v>
      </c>
      <c r="N149" s="212">
        <v>439</v>
      </c>
      <c r="O149" s="213">
        <v>508.16</v>
      </c>
      <c r="P149" s="283" t="s">
        <v>60</v>
      </c>
      <c r="Q149" s="283">
        <v>1</v>
      </c>
      <c r="R149" s="283">
        <v>4</v>
      </c>
      <c r="S149" s="283" t="s">
        <v>99</v>
      </c>
      <c r="T149" s="284"/>
      <c r="U149" s="284" t="s">
        <v>90</v>
      </c>
      <c r="V149" s="283" t="s">
        <v>81</v>
      </c>
      <c r="W149" s="283"/>
      <c r="X149" s="283" t="s">
        <v>81</v>
      </c>
      <c r="Y149" s="283" t="s">
        <v>81</v>
      </c>
    </row>
    <row r="150" spans="3:25" ht="13.5" customHeight="1" x14ac:dyDescent="0.2">
      <c r="C150" s="82"/>
      <c r="D150" s="292" t="s">
        <v>81</v>
      </c>
      <c r="E150" s="139"/>
      <c r="F150" s="139"/>
      <c r="H150" s="69" t="str">
        <f t="shared" ref="H150:H213" si="6">$I$9</f>
        <v>BTR-London &amp; SE</v>
      </c>
      <c r="I150" s="69" t="str">
        <f t="shared" ref="I150:I213" si="7">$I$10</f>
        <v>Enigma Square</v>
      </c>
      <c r="J150" s="292" t="s">
        <v>62</v>
      </c>
      <c r="L150" s="283" t="s">
        <v>82</v>
      </c>
      <c r="M150" s="283" t="s">
        <v>83</v>
      </c>
      <c r="N150" s="212">
        <v>501</v>
      </c>
      <c r="O150" s="213">
        <v>517.1</v>
      </c>
      <c r="P150" s="283" t="s">
        <v>60</v>
      </c>
      <c r="Q150" s="283">
        <v>1</v>
      </c>
      <c r="R150" s="283">
        <v>5</v>
      </c>
      <c r="S150" s="283" t="s">
        <v>84</v>
      </c>
      <c r="T150" s="284"/>
      <c r="U150" s="284" t="s">
        <v>100</v>
      </c>
      <c r="V150" s="283" t="s">
        <v>81</v>
      </c>
      <c r="W150" s="283"/>
      <c r="X150" s="283" t="s">
        <v>81</v>
      </c>
      <c r="Y150" s="283" t="s">
        <v>81</v>
      </c>
    </row>
    <row r="151" spans="3:25" ht="13.5" customHeight="1" x14ac:dyDescent="0.2">
      <c r="C151" s="82"/>
      <c r="D151" s="292" t="s">
        <v>81</v>
      </c>
      <c r="E151" s="139"/>
      <c r="F151" s="139"/>
      <c r="H151" s="69" t="str">
        <f t="shared" si="6"/>
        <v>BTR-London &amp; SE</v>
      </c>
      <c r="I151" s="69" t="str">
        <f t="shared" si="7"/>
        <v>Enigma Square</v>
      </c>
      <c r="J151" s="292" t="s">
        <v>62</v>
      </c>
      <c r="L151" s="283" t="s">
        <v>82</v>
      </c>
      <c r="M151" s="283" t="s">
        <v>83</v>
      </c>
      <c r="N151" s="212">
        <v>502</v>
      </c>
      <c r="O151" s="213">
        <v>385.46</v>
      </c>
      <c r="P151" s="283" t="s">
        <v>57</v>
      </c>
      <c r="Q151" s="283">
        <v>1</v>
      </c>
      <c r="R151" s="283">
        <v>5</v>
      </c>
      <c r="S151" s="283" t="s">
        <v>86</v>
      </c>
      <c r="T151" s="284"/>
      <c r="U151" s="284" t="s">
        <v>91</v>
      </c>
      <c r="V151" s="283" t="s">
        <v>81</v>
      </c>
      <c r="W151" s="283"/>
      <c r="X151" s="283" t="s">
        <v>81</v>
      </c>
      <c r="Y151" s="283" t="s">
        <v>81</v>
      </c>
    </row>
    <row r="152" spans="3:25" ht="13.5" customHeight="1" x14ac:dyDescent="0.2">
      <c r="C152" s="82"/>
      <c r="D152" s="292" t="s">
        <v>81</v>
      </c>
      <c r="E152" s="139"/>
      <c r="F152" s="139"/>
      <c r="H152" s="69" t="str">
        <f t="shared" si="6"/>
        <v>BTR-London &amp; SE</v>
      </c>
      <c r="I152" s="69" t="str">
        <f t="shared" si="7"/>
        <v>Enigma Square</v>
      </c>
      <c r="J152" s="292" t="s">
        <v>62</v>
      </c>
      <c r="L152" s="283" t="s">
        <v>82</v>
      </c>
      <c r="M152" s="283" t="s">
        <v>83</v>
      </c>
      <c r="N152" s="212">
        <v>503</v>
      </c>
      <c r="O152" s="213">
        <v>394.17</v>
      </c>
      <c r="P152" s="283" t="s">
        <v>57</v>
      </c>
      <c r="Q152" s="283">
        <v>1</v>
      </c>
      <c r="R152" s="283">
        <v>5</v>
      </c>
      <c r="S152" s="283" t="s">
        <v>86</v>
      </c>
      <c r="T152" s="284"/>
      <c r="U152" s="284" t="s">
        <v>91</v>
      </c>
      <c r="V152" s="283" t="s">
        <v>81</v>
      </c>
      <c r="W152" s="283"/>
      <c r="X152" s="283" t="s">
        <v>81</v>
      </c>
      <c r="Y152" s="283" t="s">
        <v>81</v>
      </c>
    </row>
    <row r="153" spans="3:25" ht="13.5" customHeight="1" x14ac:dyDescent="0.2">
      <c r="C153" s="82"/>
      <c r="D153" s="292" t="s">
        <v>81</v>
      </c>
      <c r="E153" s="139"/>
      <c r="F153" s="139"/>
      <c r="H153" s="69" t="str">
        <f t="shared" si="6"/>
        <v>BTR-London &amp; SE</v>
      </c>
      <c r="I153" s="69" t="str">
        <f t="shared" si="7"/>
        <v>Enigma Square</v>
      </c>
      <c r="J153" s="292" t="s">
        <v>62</v>
      </c>
      <c r="L153" s="283" t="s">
        <v>82</v>
      </c>
      <c r="M153" s="283" t="s">
        <v>83</v>
      </c>
      <c r="N153" s="212">
        <v>504</v>
      </c>
      <c r="O153" s="213">
        <v>521.51</v>
      </c>
      <c r="P153" s="283" t="s">
        <v>60</v>
      </c>
      <c r="Q153" s="283">
        <v>1</v>
      </c>
      <c r="R153" s="283">
        <v>5</v>
      </c>
      <c r="S153" s="283" t="s">
        <v>84</v>
      </c>
      <c r="T153" s="284"/>
      <c r="U153" s="284" t="s">
        <v>100</v>
      </c>
      <c r="V153" s="283" t="s">
        <v>81</v>
      </c>
      <c r="W153" s="283"/>
      <c r="X153" s="283" t="s">
        <v>81</v>
      </c>
      <c r="Y153" s="283" t="s">
        <v>81</v>
      </c>
    </row>
    <row r="154" spans="3:25" ht="13.5" customHeight="1" x14ac:dyDescent="0.2">
      <c r="C154" s="82"/>
      <c r="D154" s="292" t="s">
        <v>81</v>
      </c>
      <c r="E154" s="139"/>
      <c r="F154" s="139"/>
      <c r="H154" s="69" t="str">
        <f t="shared" si="6"/>
        <v>BTR-London &amp; SE</v>
      </c>
      <c r="I154" s="69" t="str">
        <f t="shared" si="7"/>
        <v>Enigma Square</v>
      </c>
      <c r="J154" s="292" t="s">
        <v>62</v>
      </c>
      <c r="L154" s="283" t="s">
        <v>82</v>
      </c>
      <c r="M154" s="283" t="s">
        <v>83</v>
      </c>
      <c r="N154" s="212">
        <v>505</v>
      </c>
      <c r="O154" s="213">
        <v>762.95</v>
      </c>
      <c r="P154" s="283" t="s">
        <v>64</v>
      </c>
      <c r="Q154" s="283">
        <v>2</v>
      </c>
      <c r="R154" s="283">
        <v>5</v>
      </c>
      <c r="S154" s="283" t="s">
        <v>84</v>
      </c>
      <c r="T154" s="284" t="s">
        <v>92</v>
      </c>
      <c r="U154" s="284" t="s">
        <v>100</v>
      </c>
      <c r="V154" s="283" t="s">
        <v>81</v>
      </c>
      <c r="W154" s="283"/>
      <c r="X154" s="283" t="s">
        <v>81</v>
      </c>
      <c r="Y154" s="283" t="s">
        <v>81</v>
      </c>
    </row>
    <row r="155" spans="3:25" ht="13.5" customHeight="1" x14ac:dyDescent="0.2">
      <c r="C155" s="82"/>
      <c r="D155" s="292" t="s">
        <v>81</v>
      </c>
      <c r="E155" s="139"/>
      <c r="F155" s="139"/>
      <c r="H155" s="69" t="str">
        <f t="shared" si="6"/>
        <v>BTR-London &amp; SE</v>
      </c>
      <c r="I155" s="69" t="str">
        <f t="shared" si="7"/>
        <v>Enigma Square</v>
      </c>
      <c r="J155" s="292" t="s">
        <v>62</v>
      </c>
      <c r="L155" s="283" t="s">
        <v>82</v>
      </c>
      <c r="M155" s="283" t="s">
        <v>83</v>
      </c>
      <c r="N155" s="212">
        <v>506</v>
      </c>
      <c r="O155" s="213">
        <v>529.79999999999995</v>
      </c>
      <c r="P155" s="283" t="s">
        <v>60</v>
      </c>
      <c r="Q155" s="283">
        <v>1</v>
      </c>
      <c r="R155" s="283">
        <v>5</v>
      </c>
      <c r="S155" s="283" t="s">
        <v>94</v>
      </c>
      <c r="T155" s="284"/>
      <c r="U155" s="284" t="s">
        <v>91</v>
      </c>
      <c r="V155" s="283" t="s">
        <v>81</v>
      </c>
      <c r="W155" s="283"/>
      <c r="X155" s="283" t="s">
        <v>81</v>
      </c>
      <c r="Y155" s="283" t="s">
        <v>81</v>
      </c>
    </row>
    <row r="156" spans="3:25" ht="13.5" customHeight="1" x14ac:dyDescent="0.2">
      <c r="C156" s="82"/>
      <c r="D156" s="292" t="s">
        <v>81</v>
      </c>
      <c r="E156" s="139"/>
      <c r="F156" s="139"/>
      <c r="H156" s="69" t="str">
        <f t="shared" si="6"/>
        <v>BTR-London &amp; SE</v>
      </c>
      <c r="I156" s="69" t="str">
        <f t="shared" si="7"/>
        <v>Enigma Square</v>
      </c>
      <c r="J156" s="292" t="s">
        <v>62</v>
      </c>
      <c r="L156" s="283" t="s">
        <v>82</v>
      </c>
      <c r="M156" s="283" t="s">
        <v>83</v>
      </c>
      <c r="N156" s="212">
        <v>507</v>
      </c>
      <c r="O156" s="213">
        <v>509.56</v>
      </c>
      <c r="P156" s="283" t="s">
        <v>60</v>
      </c>
      <c r="Q156" s="283">
        <v>1</v>
      </c>
      <c r="R156" s="283">
        <v>5</v>
      </c>
      <c r="S156" s="283" t="s">
        <v>88</v>
      </c>
      <c r="T156" s="284"/>
      <c r="U156" s="284" t="s">
        <v>91</v>
      </c>
      <c r="V156" s="283" t="s">
        <v>81</v>
      </c>
      <c r="W156" s="283"/>
      <c r="X156" s="283" t="s">
        <v>81</v>
      </c>
      <c r="Y156" s="283" t="s">
        <v>81</v>
      </c>
    </row>
    <row r="157" spans="3:25" ht="13.5" customHeight="1" x14ac:dyDescent="0.2">
      <c r="C157" s="82"/>
      <c r="D157" s="292" t="s">
        <v>81</v>
      </c>
      <c r="E157" s="139"/>
      <c r="F157" s="139"/>
      <c r="H157" s="69" t="str">
        <f t="shared" si="6"/>
        <v>BTR-London &amp; SE</v>
      </c>
      <c r="I157" s="69" t="str">
        <f t="shared" si="7"/>
        <v>Enigma Square</v>
      </c>
      <c r="J157" s="292" t="s">
        <v>62</v>
      </c>
      <c r="L157" s="283" t="s">
        <v>82</v>
      </c>
      <c r="M157" s="283" t="s">
        <v>83</v>
      </c>
      <c r="N157" s="212">
        <v>508</v>
      </c>
      <c r="O157" s="213">
        <v>489.44</v>
      </c>
      <c r="P157" s="283" t="s">
        <v>60</v>
      </c>
      <c r="Q157" s="283">
        <v>1</v>
      </c>
      <c r="R157" s="283">
        <v>5</v>
      </c>
      <c r="S157" s="283" t="s">
        <v>86</v>
      </c>
      <c r="T157" s="284"/>
      <c r="U157" s="284" t="s">
        <v>100</v>
      </c>
      <c r="V157" s="283" t="s">
        <v>81</v>
      </c>
      <c r="W157" s="283" t="s">
        <v>98</v>
      </c>
      <c r="X157" s="283" t="s">
        <v>81</v>
      </c>
      <c r="Y157" s="283" t="s">
        <v>81</v>
      </c>
    </row>
    <row r="158" spans="3:25" ht="13.5" customHeight="1" x14ac:dyDescent="0.2">
      <c r="C158" s="82"/>
      <c r="D158" s="292" t="s">
        <v>81</v>
      </c>
      <c r="E158" s="139"/>
      <c r="F158" s="139"/>
      <c r="H158" s="69" t="str">
        <f t="shared" si="6"/>
        <v>BTR-London &amp; SE</v>
      </c>
      <c r="I158" s="69" t="str">
        <f t="shared" si="7"/>
        <v>Enigma Square</v>
      </c>
      <c r="J158" s="292" t="s">
        <v>62</v>
      </c>
      <c r="L158" s="283" t="s">
        <v>82</v>
      </c>
      <c r="M158" s="283" t="s">
        <v>83</v>
      </c>
      <c r="N158" s="212">
        <v>509</v>
      </c>
      <c r="O158" s="213">
        <v>509.56</v>
      </c>
      <c r="P158" s="283" t="s">
        <v>60</v>
      </c>
      <c r="Q158" s="283">
        <v>1</v>
      </c>
      <c r="R158" s="283">
        <v>5</v>
      </c>
      <c r="S158" s="283" t="s">
        <v>88</v>
      </c>
      <c r="T158" s="284"/>
      <c r="U158" s="284" t="s">
        <v>91</v>
      </c>
      <c r="V158" s="283" t="s">
        <v>81</v>
      </c>
      <c r="W158" s="283"/>
      <c r="X158" s="283" t="s">
        <v>81</v>
      </c>
      <c r="Y158" s="283" t="s">
        <v>81</v>
      </c>
    </row>
    <row r="159" spans="3:25" ht="13.5" customHeight="1" x14ac:dyDescent="0.2">
      <c r="C159" s="82"/>
      <c r="D159" s="292" t="s">
        <v>81</v>
      </c>
      <c r="E159" s="139"/>
      <c r="F159" s="139"/>
      <c r="H159" s="69" t="str">
        <f t="shared" si="6"/>
        <v>BTR-London &amp; SE</v>
      </c>
      <c r="I159" s="69" t="str">
        <f t="shared" si="7"/>
        <v>Enigma Square</v>
      </c>
      <c r="J159" s="292" t="s">
        <v>62</v>
      </c>
      <c r="L159" s="283" t="s">
        <v>82</v>
      </c>
      <c r="M159" s="283" t="s">
        <v>83</v>
      </c>
      <c r="N159" s="212">
        <v>510</v>
      </c>
      <c r="O159" s="213">
        <v>506.87</v>
      </c>
      <c r="P159" s="283" t="s">
        <v>60</v>
      </c>
      <c r="Q159" s="283">
        <v>1</v>
      </c>
      <c r="R159" s="283">
        <v>5</v>
      </c>
      <c r="S159" s="283" t="s">
        <v>86</v>
      </c>
      <c r="T159" s="284"/>
      <c r="U159" s="284" t="s">
        <v>100</v>
      </c>
      <c r="V159" s="283" t="s">
        <v>81</v>
      </c>
      <c r="W159" s="283" t="s">
        <v>98</v>
      </c>
      <c r="X159" s="283" t="s">
        <v>81</v>
      </c>
      <c r="Y159" s="283" t="s">
        <v>81</v>
      </c>
    </row>
    <row r="160" spans="3:25" ht="13.5" customHeight="1" x14ac:dyDescent="0.2">
      <c r="C160" s="82"/>
      <c r="D160" s="292" t="s">
        <v>81</v>
      </c>
      <c r="E160" s="139"/>
      <c r="F160" s="139"/>
      <c r="H160" s="69" t="str">
        <f t="shared" si="6"/>
        <v>BTR-London &amp; SE</v>
      </c>
      <c r="I160" s="69" t="str">
        <f t="shared" si="7"/>
        <v>Enigma Square</v>
      </c>
      <c r="J160" s="292" t="s">
        <v>62</v>
      </c>
      <c r="L160" s="283" t="s">
        <v>82</v>
      </c>
      <c r="M160" s="283" t="s">
        <v>83</v>
      </c>
      <c r="N160" s="212">
        <v>511</v>
      </c>
      <c r="O160" s="213">
        <v>509.56</v>
      </c>
      <c r="P160" s="283" t="s">
        <v>60</v>
      </c>
      <c r="Q160" s="283">
        <v>1</v>
      </c>
      <c r="R160" s="283">
        <v>5</v>
      </c>
      <c r="S160" s="283" t="s">
        <v>88</v>
      </c>
      <c r="T160" s="284"/>
      <c r="U160" s="284" t="s">
        <v>91</v>
      </c>
      <c r="V160" s="283" t="s">
        <v>81</v>
      </c>
      <c r="W160" s="283"/>
      <c r="X160" s="283" t="s">
        <v>81</v>
      </c>
      <c r="Y160" s="283" t="s">
        <v>81</v>
      </c>
    </row>
    <row r="161" spans="3:25" ht="13.5" customHeight="1" x14ac:dyDescent="0.2">
      <c r="C161" s="82"/>
      <c r="D161" s="292" t="s">
        <v>81</v>
      </c>
      <c r="E161" s="139"/>
      <c r="F161" s="139"/>
      <c r="H161" s="69" t="str">
        <f t="shared" si="6"/>
        <v>BTR-London &amp; SE</v>
      </c>
      <c r="I161" s="69" t="str">
        <f t="shared" si="7"/>
        <v>Enigma Square</v>
      </c>
      <c r="J161" s="292" t="s">
        <v>62</v>
      </c>
      <c r="L161" s="283" t="s">
        <v>82</v>
      </c>
      <c r="M161" s="283" t="s">
        <v>83</v>
      </c>
      <c r="N161" s="212">
        <v>512</v>
      </c>
      <c r="O161" s="213">
        <v>747.02</v>
      </c>
      <c r="P161" s="283" t="s">
        <v>64</v>
      </c>
      <c r="Q161" s="283">
        <v>2</v>
      </c>
      <c r="R161" s="283">
        <v>5</v>
      </c>
      <c r="S161" s="283" t="s">
        <v>86</v>
      </c>
      <c r="T161" s="284"/>
      <c r="U161" s="284" t="s">
        <v>100</v>
      </c>
      <c r="V161" s="283" t="s">
        <v>81</v>
      </c>
      <c r="W161" s="283"/>
      <c r="X161" s="283" t="s">
        <v>81</v>
      </c>
      <c r="Y161" s="283" t="s">
        <v>81</v>
      </c>
    </row>
    <row r="162" spans="3:25" ht="13.5" customHeight="1" x14ac:dyDescent="0.2">
      <c r="C162" s="82"/>
      <c r="D162" s="292" t="s">
        <v>81</v>
      </c>
      <c r="E162" s="139"/>
      <c r="F162" s="139"/>
      <c r="H162" s="69" t="str">
        <f t="shared" si="6"/>
        <v>BTR-London &amp; SE</v>
      </c>
      <c r="I162" s="69" t="str">
        <f t="shared" si="7"/>
        <v>Enigma Square</v>
      </c>
      <c r="J162" s="292" t="s">
        <v>62</v>
      </c>
      <c r="L162" s="283" t="s">
        <v>82</v>
      </c>
      <c r="M162" s="283" t="s">
        <v>83</v>
      </c>
      <c r="N162" s="212">
        <v>513</v>
      </c>
      <c r="O162" s="213">
        <v>506.76</v>
      </c>
      <c r="P162" s="283" t="s">
        <v>60</v>
      </c>
      <c r="Q162" s="283">
        <v>1</v>
      </c>
      <c r="R162" s="283">
        <v>5</v>
      </c>
      <c r="S162" s="283" t="s">
        <v>88</v>
      </c>
      <c r="T162" s="284"/>
      <c r="U162" s="284" t="s">
        <v>91</v>
      </c>
      <c r="V162" s="283" t="s">
        <v>81</v>
      </c>
      <c r="W162" s="283"/>
      <c r="X162" s="283" t="s">
        <v>81</v>
      </c>
      <c r="Y162" s="283" t="s">
        <v>81</v>
      </c>
    </row>
    <row r="163" spans="3:25" ht="13.5" customHeight="1" x14ac:dyDescent="0.2">
      <c r="C163" s="82"/>
      <c r="D163" s="292" t="s">
        <v>81</v>
      </c>
      <c r="E163" s="139"/>
      <c r="F163" s="139"/>
      <c r="H163" s="69" t="str">
        <f t="shared" si="6"/>
        <v>BTR-London &amp; SE</v>
      </c>
      <c r="I163" s="69" t="str">
        <f t="shared" si="7"/>
        <v>Enigma Square</v>
      </c>
      <c r="J163" s="292" t="s">
        <v>62</v>
      </c>
      <c r="L163" s="283" t="s">
        <v>95</v>
      </c>
      <c r="M163" s="283" t="s">
        <v>83</v>
      </c>
      <c r="N163" s="212">
        <v>514</v>
      </c>
      <c r="O163" s="213">
        <v>507.41</v>
      </c>
      <c r="P163" s="283" t="s">
        <v>60</v>
      </c>
      <c r="Q163" s="283">
        <v>1</v>
      </c>
      <c r="R163" s="283">
        <v>5</v>
      </c>
      <c r="S163" s="283" t="s">
        <v>88</v>
      </c>
      <c r="T163" s="284"/>
      <c r="U163" s="284" t="s">
        <v>91</v>
      </c>
      <c r="V163" s="283" t="s">
        <v>81</v>
      </c>
      <c r="W163" s="283"/>
      <c r="X163" s="283" t="s">
        <v>81</v>
      </c>
      <c r="Y163" s="283" t="s">
        <v>81</v>
      </c>
    </row>
    <row r="164" spans="3:25" ht="13.5" customHeight="1" x14ac:dyDescent="0.2">
      <c r="C164" s="82"/>
      <c r="D164" s="292" t="s">
        <v>81</v>
      </c>
      <c r="E164" s="139"/>
      <c r="F164" s="139"/>
      <c r="H164" s="69" t="str">
        <f t="shared" si="6"/>
        <v>BTR-London &amp; SE</v>
      </c>
      <c r="I164" s="69" t="str">
        <f t="shared" si="7"/>
        <v>Enigma Square</v>
      </c>
      <c r="J164" s="292" t="s">
        <v>62</v>
      </c>
      <c r="L164" s="283" t="s">
        <v>95</v>
      </c>
      <c r="M164" s="283" t="s">
        <v>83</v>
      </c>
      <c r="N164" s="212">
        <v>515</v>
      </c>
      <c r="O164" s="213">
        <v>749.38</v>
      </c>
      <c r="P164" s="283" t="s">
        <v>64</v>
      </c>
      <c r="Q164" s="283">
        <v>2</v>
      </c>
      <c r="R164" s="283">
        <v>5</v>
      </c>
      <c r="S164" s="283" t="s">
        <v>101</v>
      </c>
      <c r="T164" s="284"/>
      <c r="U164" s="284" t="s">
        <v>90</v>
      </c>
      <c r="V164" s="283" t="s">
        <v>81</v>
      </c>
      <c r="W164" s="283"/>
      <c r="X164" s="283" t="s">
        <v>81</v>
      </c>
      <c r="Y164" s="283" t="s">
        <v>81</v>
      </c>
    </row>
    <row r="165" spans="3:25" ht="13.5" customHeight="1" x14ac:dyDescent="0.2">
      <c r="C165" s="82"/>
      <c r="D165" s="292" t="s">
        <v>81</v>
      </c>
      <c r="E165" s="139"/>
      <c r="F165" s="139"/>
      <c r="H165" s="69" t="str">
        <f t="shared" si="6"/>
        <v>BTR-London &amp; SE</v>
      </c>
      <c r="I165" s="69" t="str">
        <f t="shared" si="7"/>
        <v>Enigma Square</v>
      </c>
      <c r="J165" s="292" t="s">
        <v>62</v>
      </c>
      <c r="L165" s="283" t="s">
        <v>95</v>
      </c>
      <c r="M165" s="283" t="s">
        <v>83</v>
      </c>
      <c r="N165" s="212">
        <v>516</v>
      </c>
      <c r="O165" s="213">
        <v>510.21</v>
      </c>
      <c r="P165" s="283" t="s">
        <v>60</v>
      </c>
      <c r="Q165" s="283">
        <v>1</v>
      </c>
      <c r="R165" s="283">
        <v>5</v>
      </c>
      <c r="S165" s="283" t="s">
        <v>88</v>
      </c>
      <c r="T165" s="284"/>
      <c r="U165" s="284" t="s">
        <v>91</v>
      </c>
      <c r="V165" s="283" t="s">
        <v>81</v>
      </c>
      <c r="W165" s="283"/>
      <c r="X165" s="283" t="s">
        <v>81</v>
      </c>
      <c r="Y165" s="283" t="s">
        <v>81</v>
      </c>
    </row>
    <row r="166" spans="3:25" ht="13.5" customHeight="1" x14ac:dyDescent="0.2">
      <c r="C166" s="82"/>
      <c r="D166" s="292" t="s">
        <v>81</v>
      </c>
      <c r="E166" s="139"/>
      <c r="F166" s="139"/>
      <c r="H166" s="69" t="str">
        <f t="shared" si="6"/>
        <v>BTR-London &amp; SE</v>
      </c>
      <c r="I166" s="69" t="str">
        <f t="shared" si="7"/>
        <v>Enigma Square</v>
      </c>
      <c r="J166" s="292" t="s">
        <v>62</v>
      </c>
      <c r="L166" s="283" t="s">
        <v>95</v>
      </c>
      <c r="M166" s="283" t="s">
        <v>83</v>
      </c>
      <c r="N166" s="212">
        <v>517</v>
      </c>
      <c r="O166" s="213">
        <v>506.87</v>
      </c>
      <c r="P166" s="283" t="s">
        <v>60</v>
      </c>
      <c r="Q166" s="283">
        <v>1</v>
      </c>
      <c r="R166" s="283">
        <v>5</v>
      </c>
      <c r="S166" s="283" t="s">
        <v>101</v>
      </c>
      <c r="T166" s="284"/>
      <c r="U166" s="284" t="s">
        <v>90</v>
      </c>
      <c r="V166" s="283" t="s">
        <v>81</v>
      </c>
      <c r="W166" s="283" t="s">
        <v>98</v>
      </c>
      <c r="X166" s="283" t="s">
        <v>81</v>
      </c>
      <c r="Y166" s="283" t="s">
        <v>81</v>
      </c>
    </row>
    <row r="167" spans="3:25" ht="13.5" customHeight="1" x14ac:dyDescent="0.2">
      <c r="C167" s="82"/>
      <c r="D167" s="292" t="s">
        <v>81</v>
      </c>
      <c r="E167" s="139"/>
      <c r="F167" s="139"/>
      <c r="H167" s="69" t="str">
        <f t="shared" si="6"/>
        <v>BTR-London &amp; SE</v>
      </c>
      <c r="I167" s="69" t="str">
        <f t="shared" si="7"/>
        <v>Enigma Square</v>
      </c>
      <c r="J167" s="292" t="s">
        <v>62</v>
      </c>
      <c r="L167" s="283" t="s">
        <v>95</v>
      </c>
      <c r="M167" s="283" t="s">
        <v>83</v>
      </c>
      <c r="N167" s="212">
        <v>518</v>
      </c>
      <c r="O167" s="213">
        <v>510.21</v>
      </c>
      <c r="P167" s="283" t="s">
        <v>60</v>
      </c>
      <c r="Q167" s="283">
        <v>1</v>
      </c>
      <c r="R167" s="283">
        <v>5</v>
      </c>
      <c r="S167" s="283" t="s">
        <v>88</v>
      </c>
      <c r="T167" s="284"/>
      <c r="U167" s="284" t="s">
        <v>91</v>
      </c>
      <c r="V167" s="283" t="s">
        <v>81</v>
      </c>
      <c r="W167" s="283"/>
      <c r="X167" s="283" t="s">
        <v>81</v>
      </c>
      <c r="Y167" s="283" t="s">
        <v>81</v>
      </c>
    </row>
    <row r="168" spans="3:25" ht="13.5" customHeight="1" x14ac:dyDescent="0.2">
      <c r="C168" s="82"/>
      <c r="D168" s="292" t="s">
        <v>81</v>
      </c>
      <c r="E168" s="139"/>
      <c r="F168" s="139"/>
      <c r="H168" s="69" t="str">
        <f t="shared" si="6"/>
        <v>BTR-London &amp; SE</v>
      </c>
      <c r="I168" s="69" t="str">
        <f t="shared" si="7"/>
        <v>Enigma Square</v>
      </c>
      <c r="J168" s="292" t="s">
        <v>62</v>
      </c>
      <c r="L168" s="283" t="s">
        <v>95</v>
      </c>
      <c r="M168" s="283" t="s">
        <v>83</v>
      </c>
      <c r="N168" s="212">
        <v>519</v>
      </c>
      <c r="O168" s="213">
        <v>492.56</v>
      </c>
      <c r="P168" s="283" t="s">
        <v>60</v>
      </c>
      <c r="Q168" s="283">
        <v>1</v>
      </c>
      <c r="R168" s="283">
        <v>5</v>
      </c>
      <c r="S168" s="283" t="s">
        <v>101</v>
      </c>
      <c r="T168" s="284"/>
      <c r="U168" s="284" t="s">
        <v>90</v>
      </c>
      <c r="V168" s="283" t="s">
        <v>81</v>
      </c>
      <c r="W168" s="283" t="s">
        <v>98</v>
      </c>
      <c r="X168" s="283" t="s">
        <v>81</v>
      </c>
      <c r="Y168" s="283" t="s">
        <v>81</v>
      </c>
    </row>
    <row r="169" spans="3:25" ht="13.5" customHeight="1" x14ac:dyDescent="0.2">
      <c r="C169" s="82"/>
      <c r="D169" s="292" t="s">
        <v>81</v>
      </c>
      <c r="E169" s="139"/>
      <c r="F169" s="139"/>
      <c r="H169" s="69" t="str">
        <f t="shared" si="6"/>
        <v>BTR-London &amp; SE</v>
      </c>
      <c r="I169" s="69" t="str">
        <f t="shared" si="7"/>
        <v>Enigma Square</v>
      </c>
      <c r="J169" s="292" t="s">
        <v>62</v>
      </c>
      <c r="L169" s="283" t="s">
        <v>95</v>
      </c>
      <c r="M169" s="283" t="s">
        <v>83</v>
      </c>
      <c r="N169" s="212">
        <v>520</v>
      </c>
      <c r="O169" s="213">
        <v>510.21</v>
      </c>
      <c r="P169" s="283" t="s">
        <v>60</v>
      </c>
      <c r="Q169" s="283">
        <v>1</v>
      </c>
      <c r="R169" s="283">
        <v>5</v>
      </c>
      <c r="S169" s="283" t="s">
        <v>88</v>
      </c>
      <c r="T169" s="284"/>
      <c r="U169" s="284" t="s">
        <v>91</v>
      </c>
      <c r="V169" s="283" t="s">
        <v>81</v>
      </c>
      <c r="W169" s="283"/>
      <c r="X169" s="283" t="s">
        <v>81</v>
      </c>
      <c r="Y169" s="283" t="s">
        <v>81</v>
      </c>
    </row>
    <row r="170" spans="3:25" ht="13.5" customHeight="1" x14ac:dyDescent="0.2">
      <c r="C170" s="82"/>
      <c r="D170" s="292" t="s">
        <v>81</v>
      </c>
      <c r="E170" s="139"/>
      <c r="F170" s="139"/>
      <c r="H170" s="69" t="str">
        <f t="shared" si="6"/>
        <v>BTR-London &amp; SE</v>
      </c>
      <c r="I170" s="69" t="str">
        <f t="shared" si="7"/>
        <v>Enigma Square</v>
      </c>
      <c r="J170" s="292" t="s">
        <v>62</v>
      </c>
      <c r="L170" s="283" t="s">
        <v>95</v>
      </c>
      <c r="M170" s="283" t="s">
        <v>83</v>
      </c>
      <c r="N170" s="212">
        <v>521</v>
      </c>
      <c r="O170" s="213">
        <v>530.54999999999995</v>
      </c>
      <c r="P170" s="283" t="s">
        <v>60</v>
      </c>
      <c r="Q170" s="283">
        <v>1</v>
      </c>
      <c r="R170" s="283">
        <v>5</v>
      </c>
      <c r="S170" s="283" t="s">
        <v>94</v>
      </c>
      <c r="T170" s="284"/>
      <c r="U170" s="284" t="s">
        <v>91</v>
      </c>
      <c r="V170" s="283" t="s">
        <v>81</v>
      </c>
      <c r="W170" s="283"/>
      <c r="X170" s="283" t="s">
        <v>81</v>
      </c>
      <c r="Y170" s="283" t="s">
        <v>81</v>
      </c>
    </row>
    <row r="171" spans="3:25" ht="13.5" customHeight="1" x14ac:dyDescent="0.2">
      <c r="C171" s="82"/>
      <c r="D171" s="292" t="s">
        <v>81</v>
      </c>
      <c r="E171" s="139"/>
      <c r="F171" s="139"/>
      <c r="H171" s="69" t="str">
        <f t="shared" si="6"/>
        <v>BTR-London &amp; SE</v>
      </c>
      <c r="I171" s="69" t="str">
        <f t="shared" si="7"/>
        <v>Enigma Square</v>
      </c>
      <c r="J171" s="292" t="s">
        <v>62</v>
      </c>
      <c r="L171" s="283" t="s">
        <v>95</v>
      </c>
      <c r="M171" s="283" t="s">
        <v>83</v>
      </c>
      <c r="N171" s="212">
        <v>522</v>
      </c>
      <c r="O171" s="213">
        <v>759.93</v>
      </c>
      <c r="P171" s="283" t="s">
        <v>64</v>
      </c>
      <c r="Q171" s="283">
        <v>2</v>
      </c>
      <c r="R171" s="283">
        <v>5</v>
      </c>
      <c r="S171" s="283" t="s">
        <v>102</v>
      </c>
      <c r="T171" s="284" t="s">
        <v>92</v>
      </c>
      <c r="U171" s="284" t="s">
        <v>90</v>
      </c>
      <c r="V171" s="283" t="s">
        <v>81</v>
      </c>
      <c r="W171" s="283"/>
      <c r="X171" s="283" t="s">
        <v>81</v>
      </c>
      <c r="Y171" s="283" t="s">
        <v>81</v>
      </c>
    </row>
    <row r="172" spans="3:25" ht="13.5" customHeight="1" x14ac:dyDescent="0.2">
      <c r="C172" s="82"/>
      <c r="D172" s="292" t="s">
        <v>81</v>
      </c>
      <c r="E172" s="139"/>
      <c r="F172" s="139"/>
      <c r="H172" s="69" t="str">
        <f t="shared" si="6"/>
        <v>BTR-London &amp; SE</v>
      </c>
      <c r="I172" s="69" t="str">
        <f t="shared" si="7"/>
        <v>Enigma Square</v>
      </c>
      <c r="J172" s="292" t="s">
        <v>62</v>
      </c>
      <c r="L172" s="283" t="s">
        <v>95</v>
      </c>
      <c r="M172" s="283" t="s">
        <v>83</v>
      </c>
      <c r="N172" s="212">
        <v>523</v>
      </c>
      <c r="O172" s="213">
        <v>521.51</v>
      </c>
      <c r="P172" s="283" t="s">
        <v>60</v>
      </c>
      <c r="Q172" s="283">
        <v>1</v>
      </c>
      <c r="R172" s="283">
        <v>5</v>
      </c>
      <c r="S172" s="283" t="s">
        <v>102</v>
      </c>
      <c r="T172" s="284"/>
      <c r="U172" s="284" t="s">
        <v>90</v>
      </c>
      <c r="V172" s="283" t="s">
        <v>81</v>
      </c>
      <c r="W172" s="283"/>
      <c r="X172" s="283" t="s">
        <v>81</v>
      </c>
      <c r="Y172" s="283" t="s">
        <v>81</v>
      </c>
    </row>
    <row r="173" spans="3:25" ht="13.5" customHeight="1" x14ac:dyDescent="0.2">
      <c r="C173" s="82"/>
      <c r="D173" s="292" t="s">
        <v>81</v>
      </c>
      <c r="E173" s="139"/>
      <c r="F173" s="139"/>
      <c r="H173" s="69" t="str">
        <f t="shared" si="6"/>
        <v>BTR-London &amp; SE</v>
      </c>
      <c r="I173" s="69" t="str">
        <f t="shared" si="7"/>
        <v>Enigma Square</v>
      </c>
      <c r="J173" s="292" t="s">
        <v>62</v>
      </c>
      <c r="L173" s="283" t="s">
        <v>95</v>
      </c>
      <c r="M173" s="283" t="s">
        <v>83</v>
      </c>
      <c r="N173" s="212">
        <v>524</v>
      </c>
      <c r="O173" s="213">
        <v>517.53</v>
      </c>
      <c r="P173" s="283" t="s">
        <v>60</v>
      </c>
      <c r="Q173" s="283">
        <v>1</v>
      </c>
      <c r="R173" s="283">
        <v>5</v>
      </c>
      <c r="S173" s="283" t="s">
        <v>101</v>
      </c>
      <c r="T173" s="284"/>
      <c r="U173" s="284" t="s">
        <v>91</v>
      </c>
      <c r="V173" s="283" t="s">
        <v>81</v>
      </c>
      <c r="W173" s="283" t="s">
        <v>98</v>
      </c>
      <c r="X173" s="283" t="s">
        <v>81</v>
      </c>
      <c r="Y173" s="283" t="s">
        <v>81</v>
      </c>
    </row>
    <row r="174" spans="3:25" ht="13.5" customHeight="1" x14ac:dyDescent="0.2">
      <c r="C174" s="82"/>
      <c r="D174" s="292" t="s">
        <v>81</v>
      </c>
      <c r="E174" s="139"/>
      <c r="F174" s="139"/>
      <c r="H174" s="69" t="str">
        <f t="shared" si="6"/>
        <v>BTR-London &amp; SE</v>
      </c>
      <c r="I174" s="69" t="str">
        <f t="shared" si="7"/>
        <v>Enigma Square</v>
      </c>
      <c r="J174" s="292" t="s">
        <v>62</v>
      </c>
      <c r="L174" s="283" t="s">
        <v>95</v>
      </c>
      <c r="M174" s="283" t="s">
        <v>83</v>
      </c>
      <c r="N174" s="212">
        <v>525</v>
      </c>
      <c r="O174" s="213">
        <v>761.44</v>
      </c>
      <c r="P174" s="283" t="s">
        <v>64</v>
      </c>
      <c r="Q174" s="283">
        <v>2</v>
      </c>
      <c r="R174" s="283">
        <v>5</v>
      </c>
      <c r="S174" s="283" t="s">
        <v>102</v>
      </c>
      <c r="T174" s="284"/>
      <c r="U174" s="284" t="s">
        <v>90</v>
      </c>
      <c r="V174" s="283" t="s">
        <v>81</v>
      </c>
      <c r="W174" s="283"/>
      <c r="X174" s="283" t="s">
        <v>81</v>
      </c>
      <c r="Y174" s="283" t="s">
        <v>81</v>
      </c>
    </row>
    <row r="175" spans="3:25" ht="13.5" customHeight="1" x14ac:dyDescent="0.2">
      <c r="C175" s="82"/>
      <c r="D175" s="292" t="s">
        <v>81</v>
      </c>
      <c r="E175" s="139"/>
      <c r="F175" s="139"/>
      <c r="H175" s="69" t="str">
        <f t="shared" si="6"/>
        <v>BTR-London &amp; SE</v>
      </c>
      <c r="I175" s="69" t="str">
        <f t="shared" si="7"/>
        <v>Enigma Square</v>
      </c>
      <c r="J175" s="292" t="s">
        <v>62</v>
      </c>
      <c r="L175" s="283" t="s">
        <v>95</v>
      </c>
      <c r="M175" s="283" t="s">
        <v>83</v>
      </c>
      <c r="N175" s="212">
        <v>526</v>
      </c>
      <c r="O175" s="213">
        <v>497.72</v>
      </c>
      <c r="P175" s="283" t="s">
        <v>60</v>
      </c>
      <c r="Q175" s="283">
        <v>1</v>
      </c>
      <c r="R175" s="283">
        <v>5</v>
      </c>
      <c r="S175" s="283" t="s">
        <v>101</v>
      </c>
      <c r="T175" s="284"/>
      <c r="U175" s="284" t="s">
        <v>91</v>
      </c>
      <c r="V175" s="283" t="s">
        <v>81</v>
      </c>
      <c r="W175" s="283" t="s">
        <v>98</v>
      </c>
      <c r="X175" s="283" t="s">
        <v>81</v>
      </c>
      <c r="Y175" s="283" t="s">
        <v>81</v>
      </c>
    </row>
    <row r="176" spans="3:25" ht="13.5" customHeight="1" x14ac:dyDescent="0.2">
      <c r="C176" s="82"/>
      <c r="D176" s="292" t="s">
        <v>81</v>
      </c>
      <c r="E176" s="139"/>
      <c r="F176" s="139"/>
      <c r="H176" s="69" t="str">
        <f t="shared" si="6"/>
        <v>BTR-London &amp; SE</v>
      </c>
      <c r="I176" s="69" t="str">
        <f t="shared" si="7"/>
        <v>Enigma Square</v>
      </c>
      <c r="J176" s="292" t="s">
        <v>62</v>
      </c>
      <c r="L176" s="283" t="s">
        <v>95</v>
      </c>
      <c r="M176" s="283" t="s">
        <v>83</v>
      </c>
      <c r="N176" s="212">
        <v>527</v>
      </c>
      <c r="O176" s="213">
        <v>512.04</v>
      </c>
      <c r="P176" s="283" t="s">
        <v>60</v>
      </c>
      <c r="Q176" s="283">
        <v>1</v>
      </c>
      <c r="R176" s="283">
        <v>5</v>
      </c>
      <c r="S176" s="283" t="s">
        <v>101</v>
      </c>
      <c r="T176" s="284"/>
      <c r="U176" s="284" t="s">
        <v>91</v>
      </c>
      <c r="V176" s="283" t="s">
        <v>81</v>
      </c>
      <c r="W176" s="283" t="s">
        <v>98</v>
      </c>
      <c r="X176" s="283" t="s">
        <v>81</v>
      </c>
      <c r="Y176" s="283" t="s">
        <v>81</v>
      </c>
    </row>
    <row r="177" spans="3:25" ht="13.5" customHeight="1" x14ac:dyDescent="0.2">
      <c r="C177" s="82"/>
      <c r="D177" s="292" t="s">
        <v>81</v>
      </c>
      <c r="E177" s="139"/>
      <c r="F177" s="139"/>
      <c r="H177" s="69" t="str">
        <f t="shared" si="6"/>
        <v>BTR-London &amp; SE</v>
      </c>
      <c r="I177" s="69" t="str">
        <f t="shared" si="7"/>
        <v>Enigma Square</v>
      </c>
      <c r="J177" s="292" t="s">
        <v>62</v>
      </c>
      <c r="L177" s="283" t="s">
        <v>95</v>
      </c>
      <c r="M177" s="283" t="s">
        <v>83</v>
      </c>
      <c r="N177" s="212">
        <v>528</v>
      </c>
      <c r="O177" s="213">
        <v>761.44</v>
      </c>
      <c r="P177" s="283" t="s">
        <v>64</v>
      </c>
      <c r="Q177" s="283">
        <v>2</v>
      </c>
      <c r="R177" s="283">
        <v>5</v>
      </c>
      <c r="S177" s="283" t="s">
        <v>102</v>
      </c>
      <c r="T177" s="284"/>
      <c r="U177" s="284" t="s">
        <v>90</v>
      </c>
      <c r="V177" s="283" t="s">
        <v>81</v>
      </c>
      <c r="W177" s="283"/>
      <c r="X177" s="283" t="s">
        <v>81</v>
      </c>
      <c r="Y177" s="283" t="s">
        <v>81</v>
      </c>
    </row>
    <row r="178" spans="3:25" ht="13.5" customHeight="1" x14ac:dyDescent="0.2">
      <c r="C178" s="82"/>
      <c r="D178" s="292" t="s">
        <v>81</v>
      </c>
      <c r="E178" s="139"/>
      <c r="F178" s="139"/>
      <c r="H178" s="69" t="str">
        <f t="shared" si="6"/>
        <v>BTR-London &amp; SE</v>
      </c>
      <c r="I178" s="69" t="str">
        <f t="shared" si="7"/>
        <v>Enigma Square</v>
      </c>
      <c r="J178" s="292" t="s">
        <v>62</v>
      </c>
      <c r="L178" s="283" t="s">
        <v>95</v>
      </c>
      <c r="M178" s="283" t="s">
        <v>83</v>
      </c>
      <c r="N178" s="212">
        <v>529</v>
      </c>
      <c r="O178" s="213">
        <v>517.53</v>
      </c>
      <c r="P178" s="283" t="s">
        <v>60</v>
      </c>
      <c r="Q178" s="283">
        <v>1</v>
      </c>
      <c r="R178" s="283">
        <v>5</v>
      </c>
      <c r="S178" s="283" t="s">
        <v>101</v>
      </c>
      <c r="T178" s="284"/>
      <c r="U178" s="284" t="s">
        <v>91</v>
      </c>
      <c r="V178" s="283" t="s">
        <v>81</v>
      </c>
      <c r="W178" s="283" t="s">
        <v>98</v>
      </c>
      <c r="X178" s="283" t="s">
        <v>81</v>
      </c>
      <c r="Y178" s="283" t="s">
        <v>81</v>
      </c>
    </row>
    <row r="179" spans="3:25" ht="13.5" customHeight="1" x14ac:dyDescent="0.2">
      <c r="C179" s="82"/>
      <c r="D179" s="292" t="s">
        <v>81</v>
      </c>
      <c r="E179" s="139"/>
      <c r="F179" s="139"/>
      <c r="H179" s="69" t="str">
        <f t="shared" si="6"/>
        <v>BTR-London &amp; SE</v>
      </c>
      <c r="I179" s="69" t="str">
        <f t="shared" si="7"/>
        <v>Enigma Square</v>
      </c>
      <c r="J179" s="292" t="s">
        <v>62</v>
      </c>
      <c r="L179" s="283" t="s">
        <v>95</v>
      </c>
      <c r="M179" s="283" t="s">
        <v>83</v>
      </c>
      <c r="N179" s="212">
        <v>530</v>
      </c>
      <c r="O179" s="213">
        <v>521.51</v>
      </c>
      <c r="P179" s="283" t="s">
        <v>60</v>
      </c>
      <c r="Q179" s="283">
        <v>1</v>
      </c>
      <c r="R179" s="283">
        <v>5</v>
      </c>
      <c r="S179" s="283" t="s">
        <v>102</v>
      </c>
      <c r="T179" s="284"/>
      <c r="U179" s="284" t="s">
        <v>90</v>
      </c>
      <c r="V179" s="283" t="s">
        <v>81</v>
      </c>
      <c r="W179" s="283"/>
      <c r="X179" s="283" t="s">
        <v>81</v>
      </c>
      <c r="Y179" s="283" t="s">
        <v>81</v>
      </c>
    </row>
    <row r="180" spans="3:25" ht="13.5" customHeight="1" x14ac:dyDescent="0.2">
      <c r="C180" s="82"/>
      <c r="D180" s="292" t="s">
        <v>81</v>
      </c>
      <c r="E180" s="139"/>
      <c r="F180" s="139"/>
      <c r="H180" s="69" t="str">
        <f t="shared" si="6"/>
        <v>BTR-London &amp; SE</v>
      </c>
      <c r="I180" s="69" t="str">
        <f t="shared" si="7"/>
        <v>Enigma Square</v>
      </c>
      <c r="J180" s="292" t="s">
        <v>62</v>
      </c>
      <c r="L180" s="283" t="s">
        <v>95</v>
      </c>
      <c r="M180" s="283" t="s">
        <v>83</v>
      </c>
      <c r="N180" s="212">
        <v>531</v>
      </c>
      <c r="O180" s="213">
        <v>760.9</v>
      </c>
      <c r="P180" s="283" t="s">
        <v>64</v>
      </c>
      <c r="Q180" s="283">
        <v>2</v>
      </c>
      <c r="R180" s="283">
        <v>5</v>
      </c>
      <c r="S180" s="283" t="s">
        <v>102</v>
      </c>
      <c r="T180" s="284" t="s">
        <v>92</v>
      </c>
      <c r="U180" s="284" t="s">
        <v>90</v>
      </c>
      <c r="V180" s="283" t="s">
        <v>81</v>
      </c>
      <c r="W180" s="283"/>
      <c r="X180" s="283" t="s">
        <v>81</v>
      </c>
      <c r="Y180" s="283" t="s">
        <v>81</v>
      </c>
    </row>
    <row r="181" spans="3:25" ht="13.5" customHeight="1" x14ac:dyDescent="0.2">
      <c r="C181" s="82"/>
      <c r="D181" s="292" t="s">
        <v>81</v>
      </c>
      <c r="E181" s="139"/>
      <c r="F181" s="139"/>
      <c r="H181" s="69" t="str">
        <f t="shared" si="6"/>
        <v>BTR-London &amp; SE</v>
      </c>
      <c r="I181" s="69" t="str">
        <f t="shared" si="7"/>
        <v>Enigma Square</v>
      </c>
      <c r="J181" s="292" t="s">
        <v>62</v>
      </c>
      <c r="L181" s="283" t="s">
        <v>95</v>
      </c>
      <c r="M181" s="283" t="s">
        <v>83</v>
      </c>
      <c r="N181" s="212">
        <v>532</v>
      </c>
      <c r="O181" s="213">
        <v>524.74</v>
      </c>
      <c r="P181" s="283" t="s">
        <v>60</v>
      </c>
      <c r="Q181" s="283">
        <v>1</v>
      </c>
      <c r="R181" s="283">
        <v>5</v>
      </c>
      <c r="S181" s="283" t="s">
        <v>103</v>
      </c>
      <c r="T181" s="284"/>
      <c r="U181" s="284" t="s">
        <v>90</v>
      </c>
      <c r="V181" s="283" t="s">
        <v>81</v>
      </c>
      <c r="W181" s="283"/>
      <c r="X181" s="283" t="s">
        <v>81</v>
      </c>
      <c r="Y181" s="283" t="s">
        <v>81</v>
      </c>
    </row>
    <row r="182" spans="3:25" ht="13.5" customHeight="1" x14ac:dyDescent="0.2">
      <c r="C182" s="82"/>
      <c r="D182" s="292" t="s">
        <v>81</v>
      </c>
      <c r="E182" s="139"/>
      <c r="F182" s="139"/>
      <c r="H182" s="69" t="str">
        <f t="shared" si="6"/>
        <v>BTR-London &amp; SE</v>
      </c>
      <c r="I182" s="69" t="str">
        <f t="shared" si="7"/>
        <v>Enigma Square</v>
      </c>
      <c r="J182" s="292" t="s">
        <v>62</v>
      </c>
      <c r="L182" s="283" t="s">
        <v>95</v>
      </c>
      <c r="M182" s="283" t="s">
        <v>83</v>
      </c>
      <c r="N182" s="212">
        <v>533</v>
      </c>
      <c r="O182" s="213">
        <v>510.96</v>
      </c>
      <c r="P182" s="283" t="s">
        <v>60</v>
      </c>
      <c r="Q182" s="283">
        <v>1</v>
      </c>
      <c r="R182" s="283">
        <v>5</v>
      </c>
      <c r="S182" s="283" t="s">
        <v>103</v>
      </c>
      <c r="T182" s="284"/>
      <c r="U182" s="284" t="s">
        <v>90</v>
      </c>
      <c r="V182" s="283" t="s">
        <v>81</v>
      </c>
      <c r="W182" s="283"/>
      <c r="X182" s="283" t="s">
        <v>81</v>
      </c>
      <c r="Y182" s="283" t="s">
        <v>81</v>
      </c>
    </row>
    <row r="183" spans="3:25" ht="13.5" customHeight="1" x14ac:dyDescent="0.2">
      <c r="C183" s="82"/>
      <c r="D183" s="292" t="s">
        <v>81</v>
      </c>
      <c r="E183" s="139"/>
      <c r="F183" s="139"/>
      <c r="H183" s="69" t="str">
        <f t="shared" si="6"/>
        <v>BTR-London &amp; SE</v>
      </c>
      <c r="I183" s="69" t="str">
        <f t="shared" si="7"/>
        <v>Enigma Square</v>
      </c>
      <c r="J183" s="292" t="s">
        <v>62</v>
      </c>
      <c r="L183" s="283" t="s">
        <v>95</v>
      </c>
      <c r="M183" s="283" t="s">
        <v>83</v>
      </c>
      <c r="N183" s="212">
        <v>534</v>
      </c>
      <c r="O183" s="213">
        <v>492.56</v>
      </c>
      <c r="P183" s="283" t="s">
        <v>60</v>
      </c>
      <c r="Q183" s="283">
        <v>1</v>
      </c>
      <c r="R183" s="283">
        <v>5</v>
      </c>
      <c r="S183" s="283" t="s">
        <v>101</v>
      </c>
      <c r="T183" s="284"/>
      <c r="U183" s="284" t="s">
        <v>91</v>
      </c>
      <c r="V183" s="283" t="s">
        <v>81</v>
      </c>
      <c r="W183" s="283" t="s">
        <v>98</v>
      </c>
      <c r="X183" s="283" t="s">
        <v>81</v>
      </c>
      <c r="Y183" s="283" t="s">
        <v>81</v>
      </c>
    </row>
    <row r="184" spans="3:25" ht="13.5" customHeight="1" x14ac:dyDescent="0.2">
      <c r="C184" s="82"/>
      <c r="D184" s="292" t="s">
        <v>81</v>
      </c>
      <c r="E184" s="139"/>
      <c r="F184" s="139"/>
      <c r="H184" s="69" t="str">
        <f t="shared" si="6"/>
        <v>BTR-London &amp; SE</v>
      </c>
      <c r="I184" s="69" t="str">
        <f t="shared" si="7"/>
        <v>Enigma Square</v>
      </c>
      <c r="J184" s="292" t="s">
        <v>62</v>
      </c>
      <c r="L184" s="283" t="s">
        <v>95</v>
      </c>
      <c r="M184" s="283" t="s">
        <v>83</v>
      </c>
      <c r="N184" s="212">
        <v>535</v>
      </c>
      <c r="O184" s="213">
        <v>510.96</v>
      </c>
      <c r="P184" s="283" t="s">
        <v>60</v>
      </c>
      <c r="Q184" s="283">
        <v>1</v>
      </c>
      <c r="R184" s="283">
        <v>5</v>
      </c>
      <c r="S184" s="283" t="s">
        <v>103</v>
      </c>
      <c r="T184" s="284"/>
      <c r="U184" s="284" t="s">
        <v>90</v>
      </c>
      <c r="V184" s="283" t="s">
        <v>81</v>
      </c>
      <c r="W184" s="283"/>
      <c r="X184" s="283" t="s">
        <v>81</v>
      </c>
      <c r="Y184" s="283" t="s">
        <v>81</v>
      </c>
    </row>
    <row r="185" spans="3:25" ht="13.5" customHeight="1" x14ac:dyDescent="0.2">
      <c r="C185" s="82"/>
      <c r="D185" s="292" t="s">
        <v>81</v>
      </c>
      <c r="E185" s="139"/>
      <c r="F185" s="139"/>
      <c r="H185" s="69" t="str">
        <f t="shared" si="6"/>
        <v>BTR-London &amp; SE</v>
      </c>
      <c r="I185" s="69" t="str">
        <f t="shared" si="7"/>
        <v>Enigma Square</v>
      </c>
      <c r="J185" s="292" t="s">
        <v>62</v>
      </c>
      <c r="L185" s="283" t="s">
        <v>95</v>
      </c>
      <c r="M185" s="283" t="s">
        <v>83</v>
      </c>
      <c r="N185" s="212">
        <v>536</v>
      </c>
      <c r="O185" s="213">
        <v>506.87</v>
      </c>
      <c r="P185" s="283" t="s">
        <v>60</v>
      </c>
      <c r="Q185" s="283">
        <v>1</v>
      </c>
      <c r="R185" s="283">
        <v>5</v>
      </c>
      <c r="S185" s="283" t="s">
        <v>101</v>
      </c>
      <c r="T185" s="284"/>
      <c r="U185" s="284" t="s">
        <v>91</v>
      </c>
      <c r="V185" s="283" t="s">
        <v>81</v>
      </c>
      <c r="W185" s="283" t="s">
        <v>98</v>
      </c>
      <c r="X185" s="283" t="s">
        <v>81</v>
      </c>
      <c r="Y185" s="283" t="s">
        <v>81</v>
      </c>
    </row>
    <row r="186" spans="3:25" ht="13.5" customHeight="1" x14ac:dyDescent="0.2">
      <c r="C186" s="82"/>
      <c r="D186" s="292" t="s">
        <v>81</v>
      </c>
      <c r="E186" s="139"/>
      <c r="F186" s="139"/>
      <c r="H186" s="69" t="str">
        <f t="shared" si="6"/>
        <v>BTR-London &amp; SE</v>
      </c>
      <c r="I186" s="69" t="str">
        <f t="shared" si="7"/>
        <v>Enigma Square</v>
      </c>
      <c r="J186" s="292" t="s">
        <v>62</v>
      </c>
      <c r="L186" s="283" t="s">
        <v>95</v>
      </c>
      <c r="M186" s="283" t="s">
        <v>83</v>
      </c>
      <c r="N186" s="212">
        <v>537</v>
      </c>
      <c r="O186" s="213">
        <v>510.96</v>
      </c>
      <c r="P186" s="283" t="s">
        <v>60</v>
      </c>
      <c r="Q186" s="283">
        <v>1</v>
      </c>
      <c r="R186" s="283">
        <v>5</v>
      </c>
      <c r="S186" s="283" t="s">
        <v>103</v>
      </c>
      <c r="T186" s="284"/>
      <c r="U186" s="284" t="s">
        <v>90</v>
      </c>
      <c r="V186" s="283" t="s">
        <v>81</v>
      </c>
      <c r="W186" s="283"/>
      <c r="X186" s="283" t="s">
        <v>81</v>
      </c>
      <c r="Y186" s="283" t="s">
        <v>81</v>
      </c>
    </row>
    <row r="187" spans="3:25" ht="13.5" customHeight="1" x14ac:dyDescent="0.2">
      <c r="C187" s="82"/>
      <c r="D187" s="292" t="s">
        <v>81</v>
      </c>
      <c r="E187" s="139"/>
      <c r="F187" s="139"/>
      <c r="H187" s="69" t="str">
        <f t="shared" si="6"/>
        <v>BTR-London &amp; SE</v>
      </c>
      <c r="I187" s="69" t="str">
        <f t="shared" si="7"/>
        <v>Enigma Square</v>
      </c>
      <c r="J187" s="292" t="s">
        <v>62</v>
      </c>
      <c r="L187" s="283" t="s">
        <v>95</v>
      </c>
      <c r="M187" s="283" t="s">
        <v>83</v>
      </c>
      <c r="N187" s="212">
        <v>538</v>
      </c>
      <c r="O187" s="213">
        <v>749.38</v>
      </c>
      <c r="P187" s="283" t="s">
        <v>64</v>
      </c>
      <c r="Q187" s="283">
        <v>2</v>
      </c>
      <c r="R187" s="283">
        <v>5</v>
      </c>
      <c r="S187" s="283" t="s">
        <v>101</v>
      </c>
      <c r="T187" s="284"/>
      <c r="U187" s="284" t="s">
        <v>91</v>
      </c>
      <c r="V187" s="283" t="s">
        <v>81</v>
      </c>
      <c r="W187" s="283"/>
      <c r="X187" s="283" t="s">
        <v>81</v>
      </c>
      <c r="Y187" s="283" t="s">
        <v>81</v>
      </c>
    </row>
    <row r="188" spans="3:25" ht="13.5" customHeight="1" x14ac:dyDescent="0.2">
      <c r="C188" s="82"/>
      <c r="D188" s="292" t="s">
        <v>81</v>
      </c>
      <c r="E188" s="139"/>
      <c r="F188" s="139"/>
      <c r="H188" s="69" t="str">
        <f t="shared" si="6"/>
        <v>BTR-London &amp; SE</v>
      </c>
      <c r="I188" s="69" t="str">
        <f t="shared" si="7"/>
        <v>Enigma Square</v>
      </c>
      <c r="J188" s="292" t="s">
        <v>62</v>
      </c>
      <c r="L188" s="283" t="s">
        <v>95</v>
      </c>
      <c r="M188" s="283" t="s">
        <v>83</v>
      </c>
      <c r="N188" s="212">
        <v>539</v>
      </c>
      <c r="O188" s="213">
        <v>508.16</v>
      </c>
      <c r="P188" s="283" t="s">
        <v>60</v>
      </c>
      <c r="Q188" s="283">
        <v>1</v>
      </c>
      <c r="R188" s="283">
        <v>5</v>
      </c>
      <c r="S188" s="283" t="s">
        <v>103</v>
      </c>
      <c r="T188" s="284"/>
      <c r="U188" s="284" t="s">
        <v>90</v>
      </c>
      <c r="V188" s="283" t="s">
        <v>81</v>
      </c>
      <c r="W188" s="283"/>
      <c r="X188" s="283" t="s">
        <v>81</v>
      </c>
      <c r="Y188" s="283" t="s">
        <v>81</v>
      </c>
    </row>
    <row r="189" spans="3:25" ht="13.5" customHeight="1" x14ac:dyDescent="0.2">
      <c r="C189" s="82"/>
      <c r="D189" s="292" t="s">
        <v>81</v>
      </c>
      <c r="E189" s="139"/>
      <c r="F189" s="139"/>
      <c r="H189" s="69" t="str">
        <f t="shared" si="6"/>
        <v>BTR-London &amp; SE</v>
      </c>
      <c r="I189" s="69" t="str">
        <f t="shared" si="7"/>
        <v>Enigma Square</v>
      </c>
      <c r="J189" s="292" t="s">
        <v>62</v>
      </c>
      <c r="L189" s="283" t="s">
        <v>82</v>
      </c>
      <c r="M189" s="283" t="s">
        <v>83</v>
      </c>
      <c r="N189" s="212">
        <v>601</v>
      </c>
      <c r="O189" s="213">
        <v>517.1</v>
      </c>
      <c r="P189" s="283" t="s">
        <v>60</v>
      </c>
      <c r="Q189" s="283">
        <v>1</v>
      </c>
      <c r="R189" s="283">
        <v>6</v>
      </c>
      <c r="S189" s="283" t="s">
        <v>84</v>
      </c>
      <c r="T189" s="284"/>
      <c r="U189" s="284" t="s">
        <v>100</v>
      </c>
      <c r="V189" s="283" t="s">
        <v>81</v>
      </c>
      <c r="W189" s="283"/>
      <c r="X189" s="283" t="s">
        <v>81</v>
      </c>
      <c r="Y189" s="283" t="s">
        <v>81</v>
      </c>
    </row>
    <row r="190" spans="3:25" ht="13.5" customHeight="1" x14ac:dyDescent="0.2">
      <c r="C190" s="82"/>
      <c r="D190" s="292" t="s">
        <v>81</v>
      </c>
      <c r="E190" s="139"/>
      <c r="F190" s="139"/>
      <c r="H190" s="69" t="str">
        <f t="shared" si="6"/>
        <v>BTR-London &amp; SE</v>
      </c>
      <c r="I190" s="69" t="str">
        <f t="shared" si="7"/>
        <v>Enigma Square</v>
      </c>
      <c r="J190" s="292" t="s">
        <v>62</v>
      </c>
      <c r="L190" s="283" t="s">
        <v>82</v>
      </c>
      <c r="M190" s="283" t="s">
        <v>83</v>
      </c>
      <c r="N190" s="212">
        <v>602</v>
      </c>
      <c r="O190" s="213">
        <v>385.46</v>
      </c>
      <c r="P190" s="283" t="s">
        <v>57</v>
      </c>
      <c r="Q190" s="283">
        <v>1</v>
      </c>
      <c r="R190" s="283">
        <v>6</v>
      </c>
      <c r="S190" s="283" t="s">
        <v>86</v>
      </c>
      <c r="T190" s="284"/>
      <c r="U190" s="284" t="s">
        <v>91</v>
      </c>
      <c r="V190" s="283" t="s">
        <v>81</v>
      </c>
      <c r="W190" s="283"/>
      <c r="X190" s="283" t="s">
        <v>81</v>
      </c>
      <c r="Y190" s="283" t="s">
        <v>81</v>
      </c>
    </row>
    <row r="191" spans="3:25" ht="13.5" customHeight="1" x14ac:dyDescent="0.2">
      <c r="C191" s="82"/>
      <c r="D191" s="292" t="s">
        <v>81</v>
      </c>
      <c r="E191" s="139"/>
      <c r="F191" s="139"/>
      <c r="H191" s="69" t="str">
        <f t="shared" si="6"/>
        <v>BTR-London &amp; SE</v>
      </c>
      <c r="I191" s="69" t="str">
        <f t="shared" si="7"/>
        <v>Enigma Square</v>
      </c>
      <c r="J191" s="292" t="s">
        <v>62</v>
      </c>
      <c r="L191" s="283" t="s">
        <v>82</v>
      </c>
      <c r="M191" s="283" t="s">
        <v>83</v>
      </c>
      <c r="N191" s="212">
        <v>603</v>
      </c>
      <c r="O191" s="213">
        <v>394.17</v>
      </c>
      <c r="P191" s="283" t="s">
        <v>57</v>
      </c>
      <c r="Q191" s="283">
        <v>1</v>
      </c>
      <c r="R191" s="283">
        <v>6</v>
      </c>
      <c r="S191" s="283" t="s">
        <v>86</v>
      </c>
      <c r="T191" s="284"/>
      <c r="U191" s="284" t="s">
        <v>91</v>
      </c>
      <c r="V191" s="283" t="s">
        <v>81</v>
      </c>
      <c r="W191" s="283"/>
      <c r="X191" s="283" t="s">
        <v>81</v>
      </c>
      <c r="Y191" s="283" t="s">
        <v>81</v>
      </c>
    </row>
    <row r="192" spans="3:25" ht="13.5" customHeight="1" x14ac:dyDescent="0.2">
      <c r="C192" s="82"/>
      <c r="D192" s="292" t="s">
        <v>81</v>
      </c>
      <c r="E192" s="139"/>
      <c r="F192" s="139"/>
      <c r="H192" s="69" t="str">
        <f t="shared" si="6"/>
        <v>BTR-London &amp; SE</v>
      </c>
      <c r="I192" s="69" t="str">
        <f t="shared" si="7"/>
        <v>Enigma Square</v>
      </c>
      <c r="J192" s="292" t="s">
        <v>62</v>
      </c>
      <c r="L192" s="283" t="s">
        <v>82</v>
      </c>
      <c r="M192" s="283" t="s">
        <v>83</v>
      </c>
      <c r="N192" s="212">
        <v>604</v>
      </c>
      <c r="O192" s="213">
        <v>521.51</v>
      </c>
      <c r="P192" s="283" t="s">
        <v>60</v>
      </c>
      <c r="Q192" s="283">
        <v>1</v>
      </c>
      <c r="R192" s="283">
        <v>6</v>
      </c>
      <c r="S192" s="283" t="s">
        <v>84</v>
      </c>
      <c r="T192" s="284"/>
      <c r="U192" s="284" t="s">
        <v>100</v>
      </c>
      <c r="V192" s="283" t="s">
        <v>81</v>
      </c>
      <c r="W192" s="283"/>
      <c r="X192" s="283" t="s">
        <v>81</v>
      </c>
      <c r="Y192" s="283" t="s">
        <v>81</v>
      </c>
    </row>
    <row r="193" spans="3:25" ht="13.5" customHeight="1" x14ac:dyDescent="0.2">
      <c r="C193" s="82"/>
      <c r="D193" s="292" t="s">
        <v>81</v>
      </c>
      <c r="E193" s="139"/>
      <c r="F193" s="139"/>
      <c r="H193" s="69" t="str">
        <f t="shared" si="6"/>
        <v>BTR-London &amp; SE</v>
      </c>
      <c r="I193" s="69" t="str">
        <f t="shared" si="7"/>
        <v>Enigma Square</v>
      </c>
      <c r="J193" s="292" t="s">
        <v>62</v>
      </c>
      <c r="L193" s="283" t="s">
        <v>82</v>
      </c>
      <c r="M193" s="283" t="s">
        <v>83</v>
      </c>
      <c r="N193" s="212">
        <v>605</v>
      </c>
      <c r="O193" s="213">
        <v>762.95</v>
      </c>
      <c r="P193" s="283" t="s">
        <v>64</v>
      </c>
      <c r="Q193" s="283">
        <v>2</v>
      </c>
      <c r="R193" s="283">
        <v>6</v>
      </c>
      <c r="S193" s="283" t="s">
        <v>84</v>
      </c>
      <c r="T193" s="284" t="s">
        <v>92</v>
      </c>
      <c r="U193" s="284" t="s">
        <v>100</v>
      </c>
      <c r="V193" s="283" t="s">
        <v>81</v>
      </c>
      <c r="W193" s="283"/>
      <c r="X193" s="283" t="s">
        <v>81</v>
      </c>
      <c r="Y193" s="283" t="s">
        <v>81</v>
      </c>
    </row>
    <row r="194" spans="3:25" ht="13.5" customHeight="1" x14ac:dyDescent="0.2">
      <c r="C194" s="82"/>
      <c r="D194" s="292" t="s">
        <v>81</v>
      </c>
      <c r="E194" s="139"/>
      <c r="F194" s="139"/>
      <c r="H194" s="69" t="str">
        <f t="shared" si="6"/>
        <v>BTR-London &amp; SE</v>
      </c>
      <c r="I194" s="69" t="str">
        <f t="shared" si="7"/>
        <v>Enigma Square</v>
      </c>
      <c r="J194" s="292" t="s">
        <v>62</v>
      </c>
      <c r="L194" s="283" t="s">
        <v>82</v>
      </c>
      <c r="M194" s="283" t="s">
        <v>83</v>
      </c>
      <c r="N194" s="212">
        <v>606</v>
      </c>
      <c r="O194" s="213">
        <v>529.79999999999995</v>
      </c>
      <c r="P194" s="283" t="s">
        <v>60</v>
      </c>
      <c r="Q194" s="283">
        <v>1</v>
      </c>
      <c r="R194" s="283">
        <v>6</v>
      </c>
      <c r="S194" s="283" t="s">
        <v>94</v>
      </c>
      <c r="T194" s="284"/>
      <c r="U194" s="284" t="s">
        <v>91</v>
      </c>
      <c r="V194" s="283" t="s">
        <v>81</v>
      </c>
      <c r="W194" s="283"/>
      <c r="X194" s="283" t="s">
        <v>81</v>
      </c>
      <c r="Y194" s="283" t="s">
        <v>81</v>
      </c>
    </row>
    <row r="195" spans="3:25" ht="13.5" customHeight="1" x14ac:dyDescent="0.2">
      <c r="C195" s="82"/>
      <c r="D195" s="292" t="s">
        <v>81</v>
      </c>
      <c r="E195" s="139"/>
      <c r="F195" s="139"/>
      <c r="H195" s="69" t="str">
        <f t="shared" si="6"/>
        <v>BTR-London &amp; SE</v>
      </c>
      <c r="I195" s="69" t="str">
        <f t="shared" si="7"/>
        <v>Enigma Square</v>
      </c>
      <c r="J195" s="292" t="s">
        <v>62</v>
      </c>
      <c r="L195" s="283" t="s">
        <v>82</v>
      </c>
      <c r="M195" s="283" t="s">
        <v>83</v>
      </c>
      <c r="N195" s="212">
        <v>607</v>
      </c>
      <c r="O195" s="213">
        <v>509.56</v>
      </c>
      <c r="P195" s="283" t="s">
        <v>60</v>
      </c>
      <c r="Q195" s="283">
        <v>1</v>
      </c>
      <c r="R195" s="283">
        <v>6</v>
      </c>
      <c r="S195" s="283" t="s">
        <v>88</v>
      </c>
      <c r="T195" s="284"/>
      <c r="U195" s="284" t="s">
        <v>91</v>
      </c>
      <c r="V195" s="283" t="s">
        <v>81</v>
      </c>
      <c r="W195" s="283"/>
      <c r="X195" s="283" t="s">
        <v>81</v>
      </c>
      <c r="Y195" s="283" t="s">
        <v>81</v>
      </c>
    </row>
    <row r="196" spans="3:25" ht="13.5" customHeight="1" x14ac:dyDescent="0.2">
      <c r="C196" s="82"/>
      <c r="D196" s="292" t="s">
        <v>81</v>
      </c>
      <c r="E196" s="139"/>
      <c r="F196" s="139"/>
      <c r="H196" s="69" t="str">
        <f t="shared" si="6"/>
        <v>BTR-London &amp; SE</v>
      </c>
      <c r="I196" s="69" t="str">
        <f t="shared" si="7"/>
        <v>Enigma Square</v>
      </c>
      <c r="J196" s="292" t="s">
        <v>62</v>
      </c>
      <c r="L196" s="283" t="s">
        <v>82</v>
      </c>
      <c r="M196" s="283" t="s">
        <v>83</v>
      </c>
      <c r="N196" s="212">
        <v>608</v>
      </c>
      <c r="O196" s="213">
        <v>489.44</v>
      </c>
      <c r="P196" s="283" t="s">
        <v>60</v>
      </c>
      <c r="Q196" s="283">
        <v>1</v>
      </c>
      <c r="R196" s="283">
        <v>6</v>
      </c>
      <c r="S196" s="283" t="s">
        <v>86</v>
      </c>
      <c r="T196" s="284"/>
      <c r="U196" s="284" t="s">
        <v>100</v>
      </c>
      <c r="V196" s="283" t="s">
        <v>81</v>
      </c>
      <c r="W196" s="283" t="s">
        <v>98</v>
      </c>
      <c r="X196" s="283" t="s">
        <v>81</v>
      </c>
      <c r="Y196" s="283" t="s">
        <v>81</v>
      </c>
    </row>
    <row r="197" spans="3:25" ht="13.5" customHeight="1" x14ac:dyDescent="0.2">
      <c r="C197" s="82"/>
      <c r="D197" s="292" t="s">
        <v>81</v>
      </c>
      <c r="E197" s="139"/>
      <c r="F197" s="139"/>
      <c r="H197" s="69" t="str">
        <f t="shared" si="6"/>
        <v>BTR-London &amp; SE</v>
      </c>
      <c r="I197" s="69" t="str">
        <f t="shared" si="7"/>
        <v>Enigma Square</v>
      </c>
      <c r="J197" s="292" t="s">
        <v>62</v>
      </c>
      <c r="L197" s="283" t="s">
        <v>82</v>
      </c>
      <c r="M197" s="283" t="s">
        <v>83</v>
      </c>
      <c r="N197" s="212">
        <v>609</v>
      </c>
      <c r="O197" s="213">
        <v>509.56</v>
      </c>
      <c r="P197" s="283" t="s">
        <v>60</v>
      </c>
      <c r="Q197" s="283">
        <v>1</v>
      </c>
      <c r="R197" s="283">
        <v>6</v>
      </c>
      <c r="S197" s="283" t="s">
        <v>88</v>
      </c>
      <c r="T197" s="284"/>
      <c r="U197" s="284" t="s">
        <v>91</v>
      </c>
      <c r="V197" s="283" t="s">
        <v>81</v>
      </c>
      <c r="W197" s="283"/>
      <c r="X197" s="283" t="s">
        <v>81</v>
      </c>
      <c r="Y197" s="283" t="s">
        <v>81</v>
      </c>
    </row>
    <row r="198" spans="3:25" ht="13.5" customHeight="1" x14ac:dyDescent="0.2">
      <c r="C198" s="82"/>
      <c r="D198" s="292" t="s">
        <v>81</v>
      </c>
      <c r="E198" s="139"/>
      <c r="F198" s="139"/>
      <c r="H198" s="69" t="str">
        <f t="shared" si="6"/>
        <v>BTR-London &amp; SE</v>
      </c>
      <c r="I198" s="69" t="str">
        <f t="shared" si="7"/>
        <v>Enigma Square</v>
      </c>
      <c r="J198" s="292" t="s">
        <v>62</v>
      </c>
      <c r="L198" s="283" t="s">
        <v>82</v>
      </c>
      <c r="M198" s="283" t="s">
        <v>83</v>
      </c>
      <c r="N198" s="212">
        <v>610</v>
      </c>
      <c r="O198" s="213">
        <v>506.87</v>
      </c>
      <c r="P198" s="283" t="s">
        <v>60</v>
      </c>
      <c r="Q198" s="283">
        <v>1</v>
      </c>
      <c r="R198" s="283">
        <v>6</v>
      </c>
      <c r="S198" s="283" t="s">
        <v>86</v>
      </c>
      <c r="T198" s="284"/>
      <c r="U198" s="284" t="s">
        <v>100</v>
      </c>
      <c r="V198" s="283" t="s">
        <v>81</v>
      </c>
      <c r="W198" s="283" t="s">
        <v>98</v>
      </c>
      <c r="X198" s="283" t="s">
        <v>81</v>
      </c>
      <c r="Y198" s="283" t="s">
        <v>81</v>
      </c>
    </row>
    <row r="199" spans="3:25" ht="13.5" customHeight="1" x14ac:dyDescent="0.2">
      <c r="C199" s="82"/>
      <c r="D199" s="292" t="s">
        <v>81</v>
      </c>
      <c r="E199" s="139"/>
      <c r="F199" s="139"/>
      <c r="H199" s="69" t="str">
        <f t="shared" si="6"/>
        <v>BTR-London &amp; SE</v>
      </c>
      <c r="I199" s="69" t="str">
        <f t="shared" si="7"/>
        <v>Enigma Square</v>
      </c>
      <c r="J199" s="292" t="s">
        <v>62</v>
      </c>
      <c r="L199" s="283" t="s">
        <v>82</v>
      </c>
      <c r="M199" s="283" t="s">
        <v>83</v>
      </c>
      <c r="N199" s="212">
        <v>611</v>
      </c>
      <c r="O199" s="213">
        <v>509.56</v>
      </c>
      <c r="P199" s="283" t="s">
        <v>60</v>
      </c>
      <c r="Q199" s="283">
        <v>1</v>
      </c>
      <c r="R199" s="283">
        <v>6</v>
      </c>
      <c r="S199" s="283" t="s">
        <v>88</v>
      </c>
      <c r="T199" s="284"/>
      <c r="U199" s="284" t="s">
        <v>91</v>
      </c>
      <c r="V199" s="283" t="s">
        <v>81</v>
      </c>
      <c r="W199" s="283"/>
      <c r="X199" s="283" t="s">
        <v>81</v>
      </c>
      <c r="Y199" s="283" t="s">
        <v>81</v>
      </c>
    </row>
    <row r="200" spans="3:25" ht="13.5" customHeight="1" x14ac:dyDescent="0.2">
      <c r="C200" s="82"/>
      <c r="D200" s="292" t="s">
        <v>81</v>
      </c>
      <c r="E200" s="139"/>
      <c r="F200" s="139"/>
      <c r="H200" s="69" t="str">
        <f t="shared" si="6"/>
        <v>BTR-London &amp; SE</v>
      </c>
      <c r="I200" s="69" t="str">
        <f t="shared" si="7"/>
        <v>Enigma Square</v>
      </c>
      <c r="J200" s="292" t="s">
        <v>62</v>
      </c>
      <c r="L200" s="283" t="s">
        <v>82</v>
      </c>
      <c r="M200" s="283" t="s">
        <v>83</v>
      </c>
      <c r="N200" s="212">
        <v>612</v>
      </c>
      <c r="O200" s="213">
        <v>747.02</v>
      </c>
      <c r="P200" s="283" t="s">
        <v>64</v>
      </c>
      <c r="Q200" s="283">
        <v>2</v>
      </c>
      <c r="R200" s="283">
        <v>6</v>
      </c>
      <c r="S200" s="283" t="s">
        <v>86</v>
      </c>
      <c r="T200" s="284"/>
      <c r="U200" s="284" t="s">
        <v>100</v>
      </c>
      <c r="V200" s="283" t="s">
        <v>81</v>
      </c>
      <c r="W200" s="283"/>
      <c r="X200" s="283" t="s">
        <v>81</v>
      </c>
      <c r="Y200" s="283" t="s">
        <v>81</v>
      </c>
    </row>
    <row r="201" spans="3:25" ht="13.5" customHeight="1" x14ac:dyDescent="0.2">
      <c r="C201" s="82"/>
      <c r="D201" s="292" t="s">
        <v>81</v>
      </c>
      <c r="E201" s="139"/>
      <c r="F201" s="139"/>
      <c r="H201" s="69" t="str">
        <f t="shared" si="6"/>
        <v>BTR-London &amp; SE</v>
      </c>
      <c r="I201" s="69" t="str">
        <f t="shared" si="7"/>
        <v>Enigma Square</v>
      </c>
      <c r="J201" s="292" t="s">
        <v>62</v>
      </c>
      <c r="L201" s="283" t="s">
        <v>82</v>
      </c>
      <c r="M201" s="283" t="s">
        <v>83</v>
      </c>
      <c r="N201" s="212">
        <v>613</v>
      </c>
      <c r="O201" s="213">
        <v>506.76</v>
      </c>
      <c r="P201" s="283" t="s">
        <v>60</v>
      </c>
      <c r="Q201" s="283">
        <v>1</v>
      </c>
      <c r="R201" s="283">
        <v>6</v>
      </c>
      <c r="S201" s="283" t="s">
        <v>88</v>
      </c>
      <c r="T201" s="284"/>
      <c r="U201" s="284" t="s">
        <v>91</v>
      </c>
      <c r="V201" s="283" t="s">
        <v>81</v>
      </c>
      <c r="W201" s="283"/>
      <c r="X201" s="283" t="s">
        <v>81</v>
      </c>
      <c r="Y201" s="283" t="s">
        <v>81</v>
      </c>
    </row>
    <row r="202" spans="3:25" ht="13.5" customHeight="1" x14ac:dyDescent="0.2">
      <c r="C202" s="82"/>
      <c r="D202" s="292" t="s">
        <v>81</v>
      </c>
      <c r="E202" s="139"/>
      <c r="F202" s="139"/>
      <c r="H202" s="69" t="str">
        <f t="shared" si="6"/>
        <v>BTR-London &amp; SE</v>
      </c>
      <c r="I202" s="69" t="str">
        <f t="shared" si="7"/>
        <v>Enigma Square</v>
      </c>
      <c r="J202" s="292" t="s">
        <v>62</v>
      </c>
      <c r="L202" s="283" t="s">
        <v>95</v>
      </c>
      <c r="M202" s="283" t="s">
        <v>83</v>
      </c>
      <c r="N202" s="212">
        <v>614</v>
      </c>
      <c r="O202" s="213">
        <v>507.41</v>
      </c>
      <c r="P202" s="283" t="s">
        <v>60</v>
      </c>
      <c r="Q202" s="283">
        <v>1</v>
      </c>
      <c r="R202" s="283">
        <v>6</v>
      </c>
      <c r="S202" s="283" t="s">
        <v>88</v>
      </c>
      <c r="T202" s="284"/>
      <c r="U202" s="284" t="s">
        <v>91</v>
      </c>
      <c r="V202" s="283" t="s">
        <v>81</v>
      </c>
      <c r="W202" s="283"/>
      <c r="X202" s="283" t="s">
        <v>81</v>
      </c>
      <c r="Y202" s="283" t="s">
        <v>81</v>
      </c>
    </row>
    <row r="203" spans="3:25" ht="13.5" customHeight="1" x14ac:dyDescent="0.2">
      <c r="C203" s="82"/>
      <c r="D203" s="292" t="s">
        <v>81</v>
      </c>
      <c r="E203" s="139"/>
      <c r="F203" s="139"/>
      <c r="H203" s="69" t="str">
        <f t="shared" si="6"/>
        <v>BTR-London &amp; SE</v>
      </c>
      <c r="I203" s="69" t="str">
        <f t="shared" si="7"/>
        <v>Enigma Square</v>
      </c>
      <c r="J203" s="292" t="s">
        <v>62</v>
      </c>
      <c r="L203" s="283" t="s">
        <v>95</v>
      </c>
      <c r="M203" s="283" t="s">
        <v>83</v>
      </c>
      <c r="N203" s="212">
        <v>615</v>
      </c>
      <c r="O203" s="213">
        <v>749.38</v>
      </c>
      <c r="P203" s="283" t="s">
        <v>64</v>
      </c>
      <c r="Q203" s="283">
        <v>2</v>
      </c>
      <c r="R203" s="283">
        <v>6</v>
      </c>
      <c r="S203" s="283" t="s">
        <v>101</v>
      </c>
      <c r="T203" s="284"/>
      <c r="U203" s="284" t="s">
        <v>90</v>
      </c>
      <c r="V203" s="283" t="s">
        <v>81</v>
      </c>
      <c r="W203" s="283"/>
      <c r="X203" s="283" t="s">
        <v>81</v>
      </c>
      <c r="Y203" s="283" t="s">
        <v>81</v>
      </c>
    </row>
    <row r="204" spans="3:25" ht="13.5" customHeight="1" x14ac:dyDescent="0.2">
      <c r="C204" s="82"/>
      <c r="D204" s="292" t="s">
        <v>81</v>
      </c>
      <c r="E204" s="139"/>
      <c r="F204" s="139"/>
      <c r="H204" s="69" t="str">
        <f t="shared" si="6"/>
        <v>BTR-London &amp; SE</v>
      </c>
      <c r="I204" s="69" t="str">
        <f t="shared" si="7"/>
        <v>Enigma Square</v>
      </c>
      <c r="J204" s="292" t="s">
        <v>62</v>
      </c>
      <c r="L204" s="283" t="s">
        <v>95</v>
      </c>
      <c r="M204" s="283" t="s">
        <v>83</v>
      </c>
      <c r="N204" s="212">
        <v>616</v>
      </c>
      <c r="O204" s="213">
        <v>510.21</v>
      </c>
      <c r="P204" s="283" t="s">
        <v>60</v>
      </c>
      <c r="Q204" s="283">
        <v>1</v>
      </c>
      <c r="R204" s="283">
        <v>6</v>
      </c>
      <c r="S204" s="283" t="s">
        <v>88</v>
      </c>
      <c r="T204" s="284"/>
      <c r="U204" s="284" t="s">
        <v>91</v>
      </c>
      <c r="V204" s="283" t="s">
        <v>81</v>
      </c>
      <c r="W204" s="283"/>
      <c r="X204" s="283" t="s">
        <v>81</v>
      </c>
      <c r="Y204" s="283" t="s">
        <v>81</v>
      </c>
    </row>
    <row r="205" spans="3:25" ht="13.5" customHeight="1" x14ac:dyDescent="0.2">
      <c r="C205" s="82"/>
      <c r="D205" s="292" t="s">
        <v>81</v>
      </c>
      <c r="E205" s="139"/>
      <c r="F205" s="139"/>
      <c r="H205" s="69" t="str">
        <f t="shared" si="6"/>
        <v>BTR-London &amp; SE</v>
      </c>
      <c r="I205" s="69" t="str">
        <f t="shared" si="7"/>
        <v>Enigma Square</v>
      </c>
      <c r="J205" s="292" t="s">
        <v>62</v>
      </c>
      <c r="L205" s="283" t="s">
        <v>95</v>
      </c>
      <c r="M205" s="283" t="s">
        <v>83</v>
      </c>
      <c r="N205" s="212">
        <v>617</v>
      </c>
      <c r="O205" s="213">
        <v>506.87</v>
      </c>
      <c r="P205" s="283" t="s">
        <v>60</v>
      </c>
      <c r="Q205" s="283">
        <v>1</v>
      </c>
      <c r="R205" s="283">
        <v>6</v>
      </c>
      <c r="S205" s="283" t="s">
        <v>101</v>
      </c>
      <c r="T205" s="284"/>
      <c r="U205" s="284" t="s">
        <v>90</v>
      </c>
      <c r="V205" s="283" t="s">
        <v>81</v>
      </c>
      <c r="W205" s="283" t="s">
        <v>98</v>
      </c>
      <c r="X205" s="283" t="s">
        <v>81</v>
      </c>
      <c r="Y205" s="283" t="s">
        <v>81</v>
      </c>
    </row>
    <row r="206" spans="3:25" ht="13.5" customHeight="1" x14ac:dyDescent="0.2">
      <c r="C206" s="82"/>
      <c r="D206" s="292" t="s">
        <v>81</v>
      </c>
      <c r="E206" s="139"/>
      <c r="F206" s="139"/>
      <c r="H206" s="69" t="str">
        <f t="shared" si="6"/>
        <v>BTR-London &amp; SE</v>
      </c>
      <c r="I206" s="69" t="str">
        <f t="shared" si="7"/>
        <v>Enigma Square</v>
      </c>
      <c r="J206" s="292" t="s">
        <v>62</v>
      </c>
      <c r="L206" s="283" t="s">
        <v>95</v>
      </c>
      <c r="M206" s="283" t="s">
        <v>83</v>
      </c>
      <c r="N206" s="212">
        <v>618</v>
      </c>
      <c r="O206" s="213">
        <v>510.21</v>
      </c>
      <c r="P206" s="283" t="s">
        <v>60</v>
      </c>
      <c r="Q206" s="283">
        <v>1</v>
      </c>
      <c r="R206" s="283">
        <v>6</v>
      </c>
      <c r="S206" s="283" t="s">
        <v>88</v>
      </c>
      <c r="T206" s="284"/>
      <c r="U206" s="284" t="s">
        <v>91</v>
      </c>
      <c r="V206" s="283" t="s">
        <v>81</v>
      </c>
      <c r="W206" s="283"/>
      <c r="X206" s="283" t="s">
        <v>81</v>
      </c>
      <c r="Y206" s="283" t="s">
        <v>81</v>
      </c>
    </row>
    <row r="207" spans="3:25" ht="13.5" customHeight="1" x14ac:dyDescent="0.2">
      <c r="C207" s="82"/>
      <c r="D207" s="292" t="s">
        <v>81</v>
      </c>
      <c r="E207" s="139"/>
      <c r="F207" s="139"/>
      <c r="H207" s="69" t="str">
        <f t="shared" si="6"/>
        <v>BTR-London &amp; SE</v>
      </c>
      <c r="I207" s="69" t="str">
        <f t="shared" si="7"/>
        <v>Enigma Square</v>
      </c>
      <c r="J207" s="292" t="s">
        <v>62</v>
      </c>
      <c r="L207" s="283" t="s">
        <v>95</v>
      </c>
      <c r="M207" s="283" t="s">
        <v>83</v>
      </c>
      <c r="N207" s="212">
        <v>619</v>
      </c>
      <c r="O207" s="213">
        <v>492.56</v>
      </c>
      <c r="P207" s="283" t="s">
        <v>60</v>
      </c>
      <c r="Q207" s="283">
        <v>1</v>
      </c>
      <c r="R207" s="283">
        <v>6</v>
      </c>
      <c r="S207" s="283" t="s">
        <v>101</v>
      </c>
      <c r="T207" s="284"/>
      <c r="U207" s="284" t="s">
        <v>90</v>
      </c>
      <c r="V207" s="283" t="s">
        <v>81</v>
      </c>
      <c r="W207" s="283" t="s">
        <v>98</v>
      </c>
      <c r="X207" s="283" t="s">
        <v>81</v>
      </c>
      <c r="Y207" s="283" t="s">
        <v>81</v>
      </c>
    </row>
    <row r="208" spans="3:25" ht="13.5" customHeight="1" x14ac:dyDescent="0.2">
      <c r="C208" s="82"/>
      <c r="D208" s="292" t="s">
        <v>81</v>
      </c>
      <c r="E208" s="139"/>
      <c r="F208" s="139"/>
      <c r="H208" s="69" t="str">
        <f t="shared" si="6"/>
        <v>BTR-London &amp; SE</v>
      </c>
      <c r="I208" s="69" t="str">
        <f t="shared" si="7"/>
        <v>Enigma Square</v>
      </c>
      <c r="J208" s="292" t="s">
        <v>62</v>
      </c>
      <c r="L208" s="283" t="s">
        <v>95</v>
      </c>
      <c r="M208" s="283" t="s">
        <v>83</v>
      </c>
      <c r="N208" s="212">
        <v>620</v>
      </c>
      <c r="O208" s="213">
        <v>510.21</v>
      </c>
      <c r="P208" s="283" t="s">
        <v>60</v>
      </c>
      <c r="Q208" s="283">
        <v>1</v>
      </c>
      <c r="R208" s="283">
        <v>6</v>
      </c>
      <c r="S208" s="283" t="s">
        <v>88</v>
      </c>
      <c r="T208" s="284"/>
      <c r="U208" s="284" t="s">
        <v>91</v>
      </c>
      <c r="V208" s="283" t="s">
        <v>81</v>
      </c>
      <c r="W208" s="283"/>
      <c r="X208" s="283" t="s">
        <v>81</v>
      </c>
      <c r="Y208" s="283" t="s">
        <v>81</v>
      </c>
    </row>
    <row r="209" spans="3:25" ht="13.5" customHeight="1" x14ac:dyDescent="0.2">
      <c r="C209" s="82"/>
      <c r="D209" s="292" t="s">
        <v>81</v>
      </c>
      <c r="E209" s="139"/>
      <c r="F209" s="139"/>
      <c r="H209" s="69" t="str">
        <f t="shared" si="6"/>
        <v>BTR-London &amp; SE</v>
      </c>
      <c r="I209" s="69" t="str">
        <f t="shared" si="7"/>
        <v>Enigma Square</v>
      </c>
      <c r="J209" s="292" t="s">
        <v>62</v>
      </c>
      <c r="L209" s="283" t="s">
        <v>95</v>
      </c>
      <c r="M209" s="283" t="s">
        <v>83</v>
      </c>
      <c r="N209" s="212">
        <v>621</v>
      </c>
      <c r="O209" s="213">
        <v>530.54999999999995</v>
      </c>
      <c r="P209" s="283" t="s">
        <v>60</v>
      </c>
      <c r="Q209" s="283">
        <v>1</v>
      </c>
      <c r="R209" s="283">
        <v>6</v>
      </c>
      <c r="S209" s="283" t="s">
        <v>94</v>
      </c>
      <c r="T209" s="284"/>
      <c r="U209" s="284" t="s">
        <v>91</v>
      </c>
      <c r="V209" s="283" t="s">
        <v>81</v>
      </c>
      <c r="W209" s="283"/>
      <c r="X209" s="283" t="s">
        <v>81</v>
      </c>
      <c r="Y209" s="283" t="s">
        <v>81</v>
      </c>
    </row>
    <row r="210" spans="3:25" ht="13.5" customHeight="1" x14ac:dyDescent="0.2">
      <c r="C210" s="82"/>
      <c r="D210" s="292" t="s">
        <v>81</v>
      </c>
      <c r="E210" s="139"/>
      <c r="F210" s="139"/>
      <c r="H210" s="69" t="str">
        <f t="shared" si="6"/>
        <v>BTR-London &amp; SE</v>
      </c>
      <c r="I210" s="69" t="str">
        <f t="shared" si="7"/>
        <v>Enigma Square</v>
      </c>
      <c r="J210" s="292" t="s">
        <v>62</v>
      </c>
      <c r="L210" s="283" t="s">
        <v>95</v>
      </c>
      <c r="M210" s="283" t="s">
        <v>83</v>
      </c>
      <c r="N210" s="212">
        <v>622</v>
      </c>
      <c r="O210" s="213">
        <v>759.93</v>
      </c>
      <c r="P210" s="283" t="s">
        <v>64</v>
      </c>
      <c r="Q210" s="283">
        <v>2</v>
      </c>
      <c r="R210" s="283">
        <v>6</v>
      </c>
      <c r="S210" s="283" t="s">
        <v>102</v>
      </c>
      <c r="T210" s="284" t="s">
        <v>92</v>
      </c>
      <c r="U210" s="284" t="s">
        <v>90</v>
      </c>
      <c r="V210" s="283" t="s">
        <v>81</v>
      </c>
      <c r="W210" s="283"/>
      <c r="X210" s="283" t="s">
        <v>81</v>
      </c>
      <c r="Y210" s="283" t="s">
        <v>81</v>
      </c>
    </row>
    <row r="211" spans="3:25" ht="13.5" customHeight="1" x14ac:dyDescent="0.2">
      <c r="C211" s="82"/>
      <c r="D211" s="292" t="s">
        <v>81</v>
      </c>
      <c r="E211" s="139"/>
      <c r="F211" s="139"/>
      <c r="H211" s="69" t="str">
        <f t="shared" si="6"/>
        <v>BTR-London &amp; SE</v>
      </c>
      <c r="I211" s="69" t="str">
        <f t="shared" si="7"/>
        <v>Enigma Square</v>
      </c>
      <c r="J211" s="292" t="s">
        <v>62</v>
      </c>
      <c r="L211" s="283" t="s">
        <v>95</v>
      </c>
      <c r="M211" s="283" t="s">
        <v>83</v>
      </c>
      <c r="N211" s="212">
        <v>623</v>
      </c>
      <c r="O211" s="213">
        <v>521.51</v>
      </c>
      <c r="P211" s="283" t="s">
        <v>60</v>
      </c>
      <c r="Q211" s="283">
        <v>1</v>
      </c>
      <c r="R211" s="283">
        <v>6</v>
      </c>
      <c r="S211" s="283" t="s">
        <v>102</v>
      </c>
      <c r="T211" s="284"/>
      <c r="U211" s="284" t="s">
        <v>90</v>
      </c>
      <c r="V211" s="283" t="s">
        <v>81</v>
      </c>
      <c r="W211" s="283"/>
      <c r="X211" s="283" t="s">
        <v>81</v>
      </c>
      <c r="Y211" s="283" t="s">
        <v>81</v>
      </c>
    </row>
    <row r="212" spans="3:25" ht="13.5" customHeight="1" x14ac:dyDescent="0.2">
      <c r="C212" s="82"/>
      <c r="D212" s="292" t="s">
        <v>81</v>
      </c>
      <c r="E212" s="139"/>
      <c r="F212" s="139"/>
      <c r="H212" s="69" t="str">
        <f t="shared" si="6"/>
        <v>BTR-London &amp; SE</v>
      </c>
      <c r="I212" s="69" t="str">
        <f t="shared" si="7"/>
        <v>Enigma Square</v>
      </c>
      <c r="J212" s="292" t="s">
        <v>62</v>
      </c>
      <c r="L212" s="283" t="s">
        <v>95</v>
      </c>
      <c r="M212" s="283" t="s">
        <v>83</v>
      </c>
      <c r="N212" s="212">
        <v>624</v>
      </c>
      <c r="O212" s="213">
        <v>517.53</v>
      </c>
      <c r="P212" s="283" t="s">
        <v>60</v>
      </c>
      <c r="Q212" s="283">
        <v>1</v>
      </c>
      <c r="R212" s="283">
        <v>6</v>
      </c>
      <c r="S212" s="283" t="s">
        <v>101</v>
      </c>
      <c r="T212" s="284"/>
      <c r="U212" s="284" t="s">
        <v>91</v>
      </c>
      <c r="V212" s="283" t="s">
        <v>81</v>
      </c>
      <c r="W212" s="283" t="s">
        <v>98</v>
      </c>
      <c r="X212" s="283" t="s">
        <v>81</v>
      </c>
      <c r="Y212" s="283" t="s">
        <v>81</v>
      </c>
    </row>
    <row r="213" spans="3:25" ht="13.5" customHeight="1" x14ac:dyDescent="0.2">
      <c r="C213" s="82"/>
      <c r="D213" s="292" t="s">
        <v>81</v>
      </c>
      <c r="E213" s="139"/>
      <c r="F213" s="139"/>
      <c r="H213" s="69" t="str">
        <f t="shared" si="6"/>
        <v>BTR-London &amp; SE</v>
      </c>
      <c r="I213" s="69" t="str">
        <f t="shared" si="7"/>
        <v>Enigma Square</v>
      </c>
      <c r="J213" s="292" t="s">
        <v>62</v>
      </c>
      <c r="L213" s="283" t="s">
        <v>95</v>
      </c>
      <c r="M213" s="283" t="s">
        <v>83</v>
      </c>
      <c r="N213" s="212">
        <v>625</v>
      </c>
      <c r="O213" s="213">
        <v>761.44</v>
      </c>
      <c r="P213" s="283" t="s">
        <v>64</v>
      </c>
      <c r="Q213" s="283">
        <v>2</v>
      </c>
      <c r="R213" s="283">
        <v>6</v>
      </c>
      <c r="S213" s="283" t="s">
        <v>102</v>
      </c>
      <c r="T213" s="284"/>
      <c r="U213" s="284" t="s">
        <v>90</v>
      </c>
      <c r="V213" s="283" t="s">
        <v>81</v>
      </c>
      <c r="W213" s="283"/>
      <c r="X213" s="283" t="s">
        <v>81</v>
      </c>
      <c r="Y213" s="283" t="s">
        <v>81</v>
      </c>
    </row>
    <row r="214" spans="3:25" ht="13.5" customHeight="1" x14ac:dyDescent="0.2">
      <c r="C214" s="82"/>
      <c r="D214" s="292" t="s">
        <v>81</v>
      </c>
      <c r="E214" s="139"/>
      <c r="F214" s="139"/>
      <c r="H214" s="69" t="str">
        <f t="shared" ref="H214:H277" si="8">$I$9</f>
        <v>BTR-London &amp; SE</v>
      </c>
      <c r="I214" s="69" t="str">
        <f t="shared" ref="I214:I277" si="9">$I$10</f>
        <v>Enigma Square</v>
      </c>
      <c r="J214" s="292" t="s">
        <v>62</v>
      </c>
      <c r="L214" s="283" t="s">
        <v>95</v>
      </c>
      <c r="M214" s="283" t="s">
        <v>83</v>
      </c>
      <c r="N214" s="212">
        <v>626</v>
      </c>
      <c r="O214" s="213">
        <v>497.72</v>
      </c>
      <c r="P214" s="283" t="s">
        <v>60</v>
      </c>
      <c r="Q214" s="283">
        <v>1</v>
      </c>
      <c r="R214" s="283">
        <v>6</v>
      </c>
      <c r="S214" s="283" t="s">
        <v>101</v>
      </c>
      <c r="T214" s="284"/>
      <c r="U214" s="284" t="s">
        <v>91</v>
      </c>
      <c r="V214" s="283" t="s">
        <v>81</v>
      </c>
      <c r="W214" s="283" t="s">
        <v>98</v>
      </c>
      <c r="X214" s="283" t="s">
        <v>81</v>
      </c>
      <c r="Y214" s="283" t="s">
        <v>81</v>
      </c>
    </row>
    <row r="215" spans="3:25" ht="13.5" customHeight="1" x14ac:dyDescent="0.2">
      <c r="C215" s="82"/>
      <c r="D215" s="292" t="s">
        <v>81</v>
      </c>
      <c r="E215" s="139"/>
      <c r="F215" s="139"/>
      <c r="H215" s="69" t="str">
        <f t="shared" si="8"/>
        <v>BTR-London &amp; SE</v>
      </c>
      <c r="I215" s="69" t="str">
        <f t="shared" si="9"/>
        <v>Enigma Square</v>
      </c>
      <c r="J215" s="292" t="s">
        <v>62</v>
      </c>
      <c r="L215" s="283" t="s">
        <v>95</v>
      </c>
      <c r="M215" s="283" t="s">
        <v>83</v>
      </c>
      <c r="N215" s="212">
        <v>627</v>
      </c>
      <c r="O215" s="213">
        <v>512.04</v>
      </c>
      <c r="P215" s="283" t="s">
        <v>60</v>
      </c>
      <c r="Q215" s="283">
        <v>1</v>
      </c>
      <c r="R215" s="283">
        <v>6</v>
      </c>
      <c r="S215" s="283" t="s">
        <v>101</v>
      </c>
      <c r="T215" s="284"/>
      <c r="U215" s="284" t="s">
        <v>91</v>
      </c>
      <c r="V215" s="283" t="s">
        <v>81</v>
      </c>
      <c r="W215" s="283" t="s">
        <v>98</v>
      </c>
      <c r="X215" s="283" t="s">
        <v>81</v>
      </c>
      <c r="Y215" s="283" t="s">
        <v>81</v>
      </c>
    </row>
    <row r="216" spans="3:25" ht="13.5" customHeight="1" x14ac:dyDescent="0.2">
      <c r="C216" s="82"/>
      <c r="D216" s="292" t="s">
        <v>81</v>
      </c>
      <c r="E216" s="139"/>
      <c r="F216" s="139"/>
      <c r="H216" s="69" t="str">
        <f t="shared" si="8"/>
        <v>BTR-London &amp; SE</v>
      </c>
      <c r="I216" s="69" t="str">
        <f t="shared" si="9"/>
        <v>Enigma Square</v>
      </c>
      <c r="J216" s="292" t="s">
        <v>62</v>
      </c>
      <c r="L216" s="283" t="s">
        <v>95</v>
      </c>
      <c r="M216" s="283" t="s">
        <v>83</v>
      </c>
      <c r="N216" s="212">
        <v>628</v>
      </c>
      <c r="O216" s="213">
        <v>761.44</v>
      </c>
      <c r="P216" s="283" t="s">
        <v>64</v>
      </c>
      <c r="Q216" s="283">
        <v>2</v>
      </c>
      <c r="R216" s="283">
        <v>6</v>
      </c>
      <c r="S216" s="283" t="s">
        <v>102</v>
      </c>
      <c r="T216" s="284"/>
      <c r="U216" s="284" t="s">
        <v>90</v>
      </c>
      <c r="V216" s="283" t="s">
        <v>81</v>
      </c>
      <c r="W216" s="283"/>
      <c r="X216" s="283" t="s">
        <v>81</v>
      </c>
      <c r="Y216" s="283" t="s">
        <v>81</v>
      </c>
    </row>
    <row r="217" spans="3:25" ht="13.5" customHeight="1" x14ac:dyDescent="0.2">
      <c r="C217" s="82"/>
      <c r="D217" s="292" t="s">
        <v>81</v>
      </c>
      <c r="E217" s="139"/>
      <c r="F217" s="139"/>
      <c r="H217" s="69" t="str">
        <f t="shared" si="8"/>
        <v>BTR-London &amp; SE</v>
      </c>
      <c r="I217" s="69" t="str">
        <f t="shared" si="9"/>
        <v>Enigma Square</v>
      </c>
      <c r="J217" s="292" t="s">
        <v>62</v>
      </c>
      <c r="L217" s="283" t="s">
        <v>95</v>
      </c>
      <c r="M217" s="283" t="s">
        <v>83</v>
      </c>
      <c r="N217" s="212">
        <v>629</v>
      </c>
      <c r="O217" s="213">
        <v>517.53</v>
      </c>
      <c r="P217" s="283" t="s">
        <v>60</v>
      </c>
      <c r="Q217" s="283">
        <v>1</v>
      </c>
      <c r="R217" s="283">
        <v>6</v>
      </c>
      <c r="S217" s="283" t="s">
        <v>101</v>
      </c>
      <c r="T217" s="284"/>
      <c r="U217" s="284" t="s">
        <v>91</v>
      </c>
      <c r="V217" s="283" t="s">
        <v>81</v>
      </c>
      <c r="W217" s="283" t="s">
        <v>98</v>
      </c>
      <c r="X217" s="283" t="s">
        <v>81</v>
      </c>
      <c r="Y217" s="283" t="s">
        <v>81</v>
      </c>
    </row>
    <row r="218" spans="3:25" ht="13.5" customHeight="1" x14ac:dyDescent="0.2">
      <c r="C218" s="82"/>
      <c r="D218" s="292" t="s">
        <v>81</v>
      </c>
      <c r="E218" s="139"/>
      <c r="F218" s="139"/>
      <c r="H218" s="69" t="str">
        <f t="shared" si="8"/>
        <v>BTR-London &amp; SE</v>
      </c>
      <c r="I218" s="69" t="str">
        <f t="shared" si="9"/>
        <v>Enigma Square</v>
      </c>
      <c r="J218" s="292" t="s">
        <v>62</v>
      </c>
      <c r="L218" s="283" t="s">
        <v>95</v>
      </c>
      <c r="M218" s="283" t="s">
        <v>83</v>
      </c>
      <c r="N218" s="212">
        <v>630</v>
      </c>
      <c r="O218" s="213">
        <v>521.51</v>
      </c>
      <c r="P218" s="283" t="s">
        <v>60</v>
      </c>
      <c r="Q218" s="283">
        <v>1</v>
      </c>
      <c r="R218" s="283">
        <v>6</v>
      </c>
      <c r="S218" s="283" t="s">
        <v>102</v>
      </c>
      <c r="T218" s="284"/>
      <c r="U218" s="284" t="s">
        <v>90</v>
      </c>
      <c r="V218" s="283" t="s">
        <v>81</v>
      </c>
      <c r="W218" s="283"/>
      <c r="X218" s="283" t="s">
        <v>81</v>
      </c>
      <c r="Y218" s="283" t="s">
        <v>81</v>
      </c>
    </row>
    <row r="219" spans="3:25" ht="13.5" customHeight="1" x14ac:dyDescent="0.2">
      <c r="C219" s="82"/>
      <c r="D219" s="292" t="s">
        <v>81</v>
      </c>
      <c r="E219" s="139"/>
      <c r="F219" s="139"/>
      <c r="H219" s="69" t="str">
        <f t="shared" si="8"/>
        <v>BTR-London &amp; SE</v>
      </c>
      <c r="I219" s="69" t="str">
        <f t="shared" si="9"/>
        <v>Enigma Square</v>
      </c>
      <c r="J219" s="292" t="s">
        <v>62</v>
      </c>
      <c r="L219" s="283" t="s">
        <v>95</v>
      </c>
      <c r="M219" s="283" t="s">
        <v>83</v>
      </c>
      <c r="N219" s="212">
        <v>631</v>
      </c>
      <c r="O219" s="213">
        <v>760.9</v>
      </c>
      <c r="P219" s="283" t="s">
        <v>64</v>
      </c>
      <c r="Q219" s="283">
        <v>2</v>
      </c>
      <c r="R219" s="283">
        <v>6</v>
      </c>
      <c r="S219" s="283" t="s">
        <v>102</v>
      </c>
      <c r="T219" s="284" t="s">
        <v>92</v>
      </c>
      <c r="U219" s="284" t="s">
        <v>90</v>
      </c>
      <c r="V219" s="283" t="s">
        <v>81</v>
      </c>
      <c r="W219" s="283"/>
      <c r="X219" s="283" t="s">
        <v>81</v>
      </c>
      <c r="Y219" s="283" t="s">
        <v>81</v>
      </c>
    </row>
    <row r="220" spans="3:25" ht="13.5" customHeight="1" x14ac:dyDescent="0.2">
      <c r="C220" s="82"/>
      <c r="D220" s="292" t="s">
        <v>81</v>
      </c>
      <c r="E220" s="139"/>
      <c r="F220" s="139"/>
      <c r="H220" s="69" t="str">
        <f t="shared" si="8"/>
        <v>BTR-London &amp; SE</v>
      </c>
      <c r="I220" s="69" t="str">
        <f t="shared" si="9"/>
        <v>Enigma Square</v>
      </c>
      <c r="J220" s="292" t="s">
        <v>62</v>
      </c>
      <c r="L220" s="283" t="s">
        <v>95</v>
      </c>
      <c r="M220" s="283" t="s">
        <v>83</v>
      </c>
      <c r="N220" s="212">
        <v>632</v>
      </c>
      <c r="O220" s="213">
        <v>524.74</v>
      </c>
      <c r="P220" s="283" t="s">
        <v>60</v>
      </c>
      <c r="Q220" s="283">
        <v>1</v>
      </c>
      <c r="R220" s="283">
        <v>6</v>
      </c>
      <c r="S220" s="283" t="s">
        <v>103</v>
      </c>
      <c r="T220" s="284"/>
      <c r="U220" s="284" t="s">
        <v>90</v>
      </c>
      <c r="V220" s="283" t="s">
        <v>81</v>
      </c>
      <c r="W220" s="283"/>
      <c r="X220" s="283" t="s">
        <v>81</v>
      </c>
      <c r="Y220" s="283" t="s">
        <v>81</v>
      </c>
    </row>
    <row r="221" spans="3:25" ht="13.5" customHeight="1" x14ac:dyDescent="0.2">
      <c r="C221" s="82"/>
      <c r="D221" s="292" t="s">
        <v>81</v>
      </c>
      <c r="E221" s="139"/>
      <c r="F221" s="139"/>
      <c r="H221" s="69" t="str">
        <f t="shared" si="8"/>
        <v>BTR-London &amp; SE</v>
      </c>
      <c r="I221" s="69" t="str">
        <f t="shared" si="9"/>
        <v>Enigma Square</v>
      </c>
      <c r="J221" s="292" t="s">
        <v>62</v>
      </c>
      <c r="L221" s="283" t="s">
        <v>95</v>
      </c>
      <c r="M221" s="283" t="s">
        <v>83</v>
      </c>
      <c r="N221" s="212">
        <v>633</v>
      </c>
      <c r="O221" s="213">
        <v>510.96</v>
      </c>
      <c r="P221" s="283" t="s">
        <v>60</v>
      </c>
      <c r="Q221" s="283">
        <v>1</v>
      </c>
      <c r="R221" s="283">
        <v>6</v>
      </c>
      <c r="S221" s="283" t="s">
        <v>103</v>
      </c>
      <c r="T221" s="284"/>
      <c r="U221" s="284" t="s">
        <v>90</v>
      </c>
      <c r="V221" s="283" t="s">
        <v>81</v>
      </c>
      <c r="W221" s="283"/>
      <c r="X221" s="283" t="s">
        <v>81</v>
      </c>
      <c r="Y221" s="283" t="s">
        <v>81</v>
      </c>
    </row>
    <row r="222" spans="3:25" ht="13.5" customHeight="1" x14ac:dyDescent="0.2">
      <c r="C222" s="82"/>
      <c r="D222" s="292" t="s">
        <v>81</v>
      </c>
      <c r="E222" s="139"/>
      <c r="F222" s="139"/>
      <c r="H222" s="69" t="str">
        <f t="shared" si="8"/>
        <v>BTR-London &amp; SE</v>
      </c>
      <c r="I222" s="69" t="str">
        <f t="shared" si="9"/>
        <v>Enigma Square</v>
      </c>
      <c r="J222" s="292" t="s">
        <v>62</v>
      </c>
      <c r="L222" s="283" t="s">
        <v>95</v>
      </c>
      <c r="M222" s="283" t="s">
        <v>83</v>
      </c>
      <c r="N222" s="212">
        <v>634</v>
      </c>
      <c r="O222" s="213">
        <v>492.56</v>
      </c>
      <c r="P222" s="283" t="s">
        <v>60</v>
      </c>
      <c r="Q222" s="283">
        <v>1</v>
      </c>
      <c r="R222" s="283">
        <v>6</v>
      </c>
      <c r="S222" s="283" t="s">
        <v>101</v>
      </c>
      <c r="T222" s="284"/>
      <c r="U222" s="284" t="s">
        <v>91</v>
      </c>
      <c r="V222" s="283" t="s">
        <v>81</v>
      </c>
      <c r="W222" s="283" t="s">
        <v>98</v>
      </c>
      <c r="X222" s="283" t="s">
        <v>81</v>
      </c>
      <c r="Y222" s="283" t="s">
        <v>81</v>
      </c>
    </row>
    <row r="223" spans="3:25" ht="13.5" customHeight="1" x14ac:dyDescent="0.2">
      <c r="C223" s="82"/>
      <c r="D223" s="292" t="s">
        <v>81</v>
      </c>
      <c r="E223" s="139"/>
      <c r="F223" s="139"/>
      <c r="H223" s="69" t="str">
        <f t="shared" si="8"/>
        <v>BTR-London &amp; SE</v>
      </c>
      <c r="I223" s="69" t="str">
        <f t="shared" si="9"/>
        <v>Enigma Square</v>
      </c>
      <c r="J223" s="292" t="s">
        <v>62</v>
      </c>
      <c r="L223" s="283" t="s">
        <v>95</v>
      </c>
      <c r="M223" s="283" t="s">
        <v>83</v>
      </c>
      <c r="N223" s="212">
        <v>635</v>
      </c>
      <c r="O223" s="213">
        <v>510.96</v>
      </c>
      <c r="P223" s="283" t="s">
        <v>60</v>
      </c>
      <c r="Q223" s="283">
        <v>1</v>
      </c>
      <c r="R223" s="283">
        <v>6</v>
      </c>
      <c r="S223" s="283" t="s">
        <v>103</v>
      </c>
      <c r="T223" s="284"/>
      <c r="U223" s="284" t="s">
        <v>90</v>
      </c>
      <c r="V223" s="283" t="s">
        <v>81</v>
      </c>
      <c r="W223" s="283"/>
      <c r="X223" s="283" t="s">
        <v>81</v>
      </c>
      <c r="Y223" s="283" t="s">
        <v>81</v>
      </c>
    </row>
    <row r="224" spans="3:25" ht="13.5" customHeight="1" x14ac:dyDescent="0.2">
      <c r="C224" s="82"/>
      <c r="D224" s="292" t="s">
        <v>81</v>
      </c>
      <c r="E224" s="139"/>
      <c r="F224" s="139"/>
      <c r="H224" s="69" t="str">
        <f t="shared" si="8"/>
        <v>BTR-London &amp; SE</v>
      </c>
      <c r="I224" s="69" t="str">
        <f t="shared" si="9"/>
        <v>Enigma Square</v>
      </c>
      <c r="J224" s="292" t="s">
        <v>62</v>
      </c>
      <c r="L224" s="283" t="s">
        <v>95</v>
      </c>
      <c r="M224" s="283" t="s">
        <v>83</v>
      </c>
      <c r="N224" s="212">
        <v>636</v>
      </c>
      <c r="O224" s="213">
        <v>506.87</v>
      </c>
      <c r="P224" s="283" t="s">
        <v>60</v>
      </c>
      <c r="Q224" s="283">
        <v>1</v>
      </c>
      <c r="R224" s="283">
        <v>6</v>
      </c>
      <c r="S224" s="283" t="s">
        <v>101</v>
      </c>
      <c r="T224" s="284"/>
      <c r="U224" s="284" t="s">
        <v>91</v>
      </c>
      <c r="V224" s="283" t="s">
        <v>81</v>
      </c>
      <c r="W224" s="283" t="s">
        <v>98</v>
      </c>
      <c r="X224" s="283" t="s">
        <v>81</v>
      </c>
      <c r="Y224" s="283" t="s">
        <v>81</v>
      </c>
    </row>
    <row r="225" spans="3:25" ht="13.5" customHeight="1" x14ac:dyDescent="0.2">
      <c r="C225" s="82"/>
      <c r="D225" s="292" t="s">
        <v>81</v>
      </c>
      <c r="E225" s="139"/>
      <c r="F225" s="139"/>
      <c r="H225" s="69" t="str">
        <f t="shared" si="8"/>
        <v>BTR-London &amp; SE</v>
      </c>
      <c r="I225" s="69" t="str">
        <f t="shared" si="9"/>
        <v>Enigma Square</v>
      </c>
      <c r="J225" s="292" t="s">
        <v>62</v>
      </c>
      <c r="L225" s="283" t="s">
        <v>95</v>
      </c>
      <c r="M225" s="283" t="s">
        <v>83</v>
      </c>
      <c r="N225" s="212">
        <v>637</v>
      </c>
      <c r="O225" s="213">
        <v>510.96</v>
      </c>
      <c r="P225" s="283" t="s">
        <v>60</v>
      </c>
      <c r="Q225" s="283">
        <v>1</v>
      </c>
      <c r="R225" s="283">
        <v>6</v>
      </c>
      <c r="S225" s="283" t="s">
        <v>103</v>
      </c>
      <c r="T225" s="284"/>
      <c r="U225" s="284" t="s">
        <v>90</v>
      </c>
      <c r="V225" s="283" t="s">
        <v>81</v>
      </c>
      <c r="W225" s="283"/>
      <c r="X225" s="283" t="s">
        <v>81</v>
      </c>
      <c r="Y225" s="283" t="s">
        <v>81</v>
      </c>
    </row>
    <row r="226" spans="3:25" ht="13.5" customHeight="1" x14ac:dyDescent="0.2">
      <c r="C226" s="82"/>
      <c r="D226" s="292" t="s">
        <v>81</v>
      </c>
      <c r="E226" s="139"/>
      <c r="F226" s="139"/>
      <c r="H226" s="69" t="str">
        <f t="shared" si="8"/>
        <v>BTR-London &amp; SE</v>
      </c>
      <c r="I226" s="69" t="str">
        <f t="shared" si="9"/>
        <v>Enigma Square</v>
      </c>
      <c r="J226" s="292" t="s">
        <v>62</v>
      </c>
      <c r="L226" s="283" t="s">
        <v>95</v>
      </c>
      <c r="M226" s="283" t="s">
        <v>83</v>
      </c>
      <c r="N226" s="212">
        <v>638</v>
      </c>
      <c r="O226" s="213">
        <v>749.38</v>
      </c>
      <c r="P226" s="283" t="s">
        <v>64</v>
      </c>
      <c r="Q226" s="283">
        <v>2</v>
      </c>
      <c r="R226" s="283">
        <v>6</v>
      </c>
      <c r="S226" s="283" t="s">
        <v>101</v>
      </c>
      <c r="T226" s="284"/>
      <c r="U226" s="284" t="s">
        <v>91</v>
      </c>
      <c r="V226" s="283" t="s">
        <v>81</v>
      </c>
      <c r="W226" s="283"/>
      <c r="X226" s="283" t="s">
        <v>81</v>
      </c>
      <c r="Y226" s="283" t="s">
        <v>81</v>
      </c>
    </row>
    <row r="227" spans="3:25" ht="13.5" customHeight="1" x14ac:dyDescent="0.2">
      <c r="C227" s="82"/>
      <c r="D227" s="292" t="s">
        <v>81</v>
      </c>
      <c r="E227" s="139"/>
      <c r="F227" s="139"/>
      <c r="H227" s="69" t="str">
        <f t="shared" si="8"/>
        <v>BTR-London &amp; SE</v>
      </c>
      <c r="I227" s="69" t="str">
        <f t="shared" si="9"/>
        <v>Enigma Square</v>
      </c>
      <c r="J227" s="292" t="s">
        <v>62</v>
      </c>
      <c r="L227" s="283" t="s">
        <v>95</v>
      </c>
      <c r="M227" s="283" t="s">
        <v>83</v>
      </c>
      <c r="N227" s="212">
        <v>639</v>
      </c>
      <c r="O227" s="213">
        <v>508.16</v>
      </c>
      <c r="P227" s="283" t="s">
        <v>60</v>
      </c>
      <c r="Q227" s="283">
        <v>1</v>
      </c>
      <c r="R227" s="283">
        <v>6</v>
      </c>
      <c r="S227" s="283" t="s">
        <v>103</v>
      </c>
      <c r="T227" s="284"/>
      <c r="U227" s="284" t="s">
        <v>90</v>
      </c>
      <c r="V227" s="283" t="s">
        <v>81</v>
      </c>
      <c r="W227" s="283"/>
      <c r="X227" s="283" t="s">
        <v>81</v>
      </c>
      <c r="Y227" s="283" t="s">
        <v>81</v>
      </c>
    </row>
    <row r="228" spans="3:25" ht="13.5" customHeight="1" x14ac:dyDescent="0.2">
      <c r="C228" s="82"/>
      <c r="D228" s="292" t="s">
        <v>81</v>
      </c>
      <c r="E228" s="139"/>
      <c r="F228" s="139"/>
      <c r="H228" s="69" t="str">
        <f t="shared" si="8"/>
        <v>BTR-London &amp; SE</v>
      </c>
      <c r="I228" s="69" t="str">
        <f t="shared" si="9"/>
        <v>Enigma Square</v>
      </c>
      <c r="J228" s="292" t="s">
        <v>62</v>
      </c>
      <c r="L228" s="283" t="s">
        <v>82</v>
      </c>
      <c r="M228" s="283" t="s">
        <v>104</v>
      </c>
      <c r="N228" s="212">
        <v>701</v>
      </c>
      <c r="O228" s="213">
        <v>996.53</v>
      </c>
      <c r="P228" s="283" t="s">
        <v>105</v>
      </c>
      <c r="Q228" s="283">
        <v>1</v>
      </c>
      <c r="R228" s="283">
        <v>7</v>
      </c>
      <c r="S228" s="283" t="s">
        <v>102</v>
      </c>
      <c r="T228" s="284"/>
      <c r="U228" s="284" t="s">
        <v>106</v>
      </c>
      <c r="V228" s="283" t="s">
        <v>98</v>
      </c>
      <c r="W228" s="283" t="s">
        <v>98</v>
      </c>
      <c r="X228" s="283" t="s">
        <v>81</v>
      </c>
      <c r="Y228" s="283" t="s">
        <v>81</v>
      </c>
    </row>
    <row r="229" spans="3:25" ht="13.5" customHeight="1" x14ac:dyDescent="0.2">
      <c r="C229" s="82"/>
      <c r="D229" s="292" t="s">
        <v>81</v>
      </c>
      <c r="E229" s="139"/>
      <c r="F229" s="139"/>
      <c r="H229" s="69" t="str">
        <f t="shared" si="8"/>
        <v>BTR-London &amp; SE</v>
      </c>
      <c r="I229" s="69" t="str">
        <f t="shared" si="9"/>
        <v>Enigma Square</v>
      </c>
      <c r="J229" s="292" t="s">
        <v>62</v>
      </c>
      <c r="L229" s="283" t="s">
        <v>82</v>
      </c>
      <c r="M229" s="283" t="s">
        <v>104</v>
      </c>
      <c r="N229" s="212">
        <v>702</v>
      </c>
      <c r="O229" s="213">
        <v>986.73</v>
      </c>
      <c r="P229" s="283" t="s">
        <v>105</v>
      </c>
      <c r="Q229" s="283">
        <v>1</v>
      </c>
      <c r="R229" s="283">
        <v>7</v>
      </c>
      <c r="S229" s="283" t="s">
        <v>102</v>
      </c>
      <c r="T229" s="284"/>
      <c r="U229" s="284" t="s">
        <v>107</v>
      </c>
      <c r="V229" s="283" t="s">
        <v>98</v>
      </c>
      <c r="W229" s="283" t="s">
        <v>98</v>
      </c>
      <c r="X229" s="283" t="s">
        <v>81</v>
      </c>
      <c r="Y229" s="283" t="s">
        <v>81</v>
      </c>
    </row>
    <row r="230" spans="3:25" ht="13.5" customHeight="1" x14ac:dyDescent="0.2">
      <c r="C230" s="82"/>
      <c r="D230" s="292" t="s">
        <v>81</v>
      </c>
      <c r="E230" s="139"/>
      <c r="F230" s="139"/>
      <c r="H230" s="69" t="str">
        <f t="shared" si="8"/>
        <v>BTR-London &amp; SE</v>
      </c>
      <c r="I230" s="69" t="str">
        <f t="shared" si="9"/>
        <v>Enigma Square</v>
      </c>
      <c r="J230" s="292" t="s">
        <v>62</v>
      </c>
      <c r="L230" s="283" t="s">
        <v>82</v>
      </c>
      <c r="M230" s="283" t="s">
        <v>83</v>
      </c>
      <c r="N230" s="212">
        <v>703</v>
      </c>
      <c r="O230" s="213">
        <v>658.32</v>
      </c>
      <c r="P230" s="283" t="s">
        <v>64</v>
      </c>
      <c r="Q230" s="283">
        <v>2</v>
      </c>
      <c r="R230" s="283">
        <v>7</v>
      </c>
      <c r="S230" s="283" t="s">
        <v>102</v>
      </c>
      <c r="T230" s="284"/>
      <c r="U230" s="284" t="s">
        <v>108</v>
      </c>
      <c r="V230" s="283" t="s">
        <v>81</v>
      </c>
      <c r="W230" s="283"/>
      <c r="X230" s="283" t="s">
        <v>81</v>
      </c>
      <c r="Y230" s="283" t="s">
        <v>81</v>
      </c>
    </row>
    <row r="231" spans="3:25" ht="13.5" customHeight="1" x14ac:dyDescent="0.2">
      <c r="C231" s="82"/>
      <c r="D231" s="292" t="s">
        <v>81</v>
      </c>
      <c r="E231" s="139"/>
      <c r="F231" s="139"/>
      <c r="H231" s="69" t="str">
        <f t="shared" si="8"/>
        <v>BTR-London &amp; SE</v>
      </c>
      <c r="I231" s="69" t="str">
        <f t="shared" si="9"/>
        <v>Enigma Square</v>
      </c>
      <c r="J231" s="292" t="s">
        <v>62</v>
      </c>
      <c r="L231" s="283" t="s">
        <v>82</v>
      </c>
      <c r="M231" s="283" t="s">
        <v>83</v>
      </c>
      <c r="N231" s="212">
        <v>704</v>
      </c>
      <c r="O231" s="213">
        <v>437.23</v>
      </c>
      <c r="P231" s="283" t="s">
        <v>60</v>
      </c>
      <c r="Q231" s="283">
        <v>1</v>
      </c>
      <c r="R231" s="283">
        <v>7</v>
      </c>
      <c r="S231" s="283" t="s">
        <v>88</v>
      </c>
      <c r="T231" s="284"/>
      <c r="U231" s="284" t="s">
        <v>107</v>
      </c>
      <c r="V231" s="283" t="s">
        <v>81</v>
      </c>
      <c r="W231" s="283"/>
      <c r="X231" s="283" t="s">
        <v>81</v>
      </c>
      <c r="Y231" s="283" t="s">
        <v>81</v>
      </c>
    </row>
    <row r="232" spans="3:25" ht="13.5" customHeight="1" x14ac:dyDescent="0.2">
      <c r="C232" s="82"/>
      <c r="D232" s="292" t="s">
        <v>81</v>
      </c>
      <c r="E232" s="139"/>
      <c r="F232" s="139"/>
      <c r="H232" s="69" t="str">
        <f t="shared" si="8"/>
        <v>BTR-London &amp; SE</v>
      </c>
      <c r="I232" s="69" t="str">
        <f t="shared" si="9"/>
        <v>Enigma Square</v>
      </c>
      <c r="J232" s="292" t="s">
        <v>62</v>
      </c>
      <c r="L232" s="283" t="s">
        <v>82</v>
      </c>
      <c r="M232" s="283" t="s">
        <v>83</v>
      </c>
      <c r="N232" s="212">
        <v>705</v>
      </c>
      <c r="O232" s="213">
        <v>489.44</v>
      </c>
      <c r="P232" s="283" t="s">
        <v>60</v>
      </c>
      <c r="Q232" s="283">
        <v>1</v>
      </c>
      <c r="R232" s="283">
        <v>7</v>
      </c>
      <c r="S232" s="283" t="s">
        <v>86</v>
      </c>
      <c r="T232" s="284"/>
      <c r="U232" s="284" t="s">
        <v>90</v>
      </c>
      <c r="V232" s="283" t="s">
        <v>81</v>
      </c>
      <c r="W232" s="283" t="s">
        <v>98</v>
      </c>
      <c r="X232" s="283" t="s">
        <v>81</v>
      </c>
      <c r="Y232" s="283" t="s">
        <v>81</v>
      </c>
    </row>
    <row r="233" spans="3:25" ht="13.5" customHeight="1" x14ac:dyDescent="0.2">
      <c r="C233" s="82"/>
      <c r="D233" s="292" t="s">
        <v>81</v>
      </c>
      <c r="E233" s="139"/>
      <c r="F233" s="139"/>
      <c r="H233" s="69" t="str">
        <f t="shared" si="8"/>
        <v>BTR-London &amp; SE</v>
      </c>
      <c r="I233" s="69" t="str">
        <f t="shared" si="9"/>
        <v>Enigma Square</v>
      </c>
      <c r="J233" s="292" t="s">
        <v>62</v>
      </c>
      <c r="L233" s="283" t="s">
        <v>82</v>
      </c>
      <c r="M233" s="283" t="s">
        <v>83</v>
      </c>
      <c r="N233" s="212">
        <v>706</v>
      </c>
      <c r="O233" s="213">
        <v>437.23</v>
      </c>
      <c r="P233" s="283" t="s">
        <v>60</v>
      </c>
      <c r="Q233" s="283">
        <v>1</v>
      </c>
      <c r="R233" s="283">
        <v>7</v>
      </c>
      <c r="S233" s="283" t="s">
        <v>88</v>
      </c>
      <c r="T233" s="284"/>
      <c r="U233" s="284" t="s">
        <v>107</v>
      </c>
      <c r="V233" s="283" t="s">
        <v>81</v>
      </c>
      <c r="W233" s="283"/>
      <c r="X233" s="283" t="s">
        <v>81</v>
      </c>
      <c r="Y233" s="283" t="s">
        <v>81</v>
      </c>
    </row>
    <row r="234" spans="3:25" ht="13.5" customHeight="1" x14ac:dyDescent="0.2">
      <c r="C234" s="82"/>
      <c r="D234" s="292" t="s">
        <v>81</v>
      </c>
      <c r="E234" s="139"/>
      <c r="F234" s="139"/>
      <c r="H234" s="69" t="str">
        <f t="shared" si="8"/>
        <v>BTR-London &amp; SE</v>
      </c>
      <c r="I234" s="69" t="str">
        <f t="shared" si="9"/>
        <v>Enigma Square</v>
      </c>
      <c r="J234" s="292" t="s">
        <v>62</v>
      </c>
      <c r="L234" s="283" t="s">
        <v>82</v>
      </c>
      <c r="M234" s="283" t="s">
        <v>83</v>
      </c>
      <c r="N234" s="212">
        <v>707</v>
      </c>
      <c r="O234" s="213">
        <v>506.87</v>
      </c>
      <c r="P234" s="283" t="s">
        <v>60</v>
      </c>
      <c r="Q234" s="283">
        <v>1</v>
      </c>
      <c r="R234" s="283">
        <v>7</v>
      </c>
      <c r="S234" s="283" t="s">
        <v>86</v>
      </c>
      <c r="T234" s="284"/>
      <c r="U234" s="284" t="s">
        <v>90</v>
      </c>
      <c r="V234" s="283" t="s">
        <v>81</v>
      </c>
      <c r="W234" s="283" t="s">
        <v>98</v>
      </c>
      <c r="X234" s="283" t="s">
        <v>81</v>
      </c>
      <c r="Y234" s="283" t="s">
        <v>81</v>
      </c>
    </row>
    <row r="235" spans="3:25" ht="13.5" customHeight="1" x14ac:dyDescent="0.2">
      <c r="C235" s="82"/>
      <c r="D235" s="292" t="s">
        <v>81</v>
      </c>
      <c r="E235" s="139"/>
      <c r="F235" s="139"/>
      <c r="H235" s="69" t="str">
        <f t="shared" si="8"/>
        <v>BTR-London &amp; SE</v>
      </c>
      <c r="I235" s="69" t="str">
        <f t="shared" si="9"/>
        <v>Enigma Square</v>
      </c>
      <c r="J235" s="292" t="s">
        <v>62</v>
      </c>
      <c r="L235" s="283" t="s">
        <v>82</v>
      </c>
      <c r="M235" s="283" t="s">
        <v>83</v>
      </c>
      <c r="N235" s="212">
        <v>708</v>
      </c>
      <c r="O235" s="213">
        <v>664.35</v>
      </c>
      <c r="P235" s="283" t="s">
        <v>64</v>
      </c>
      <c r="Q235" s="283">
        <v>2</v>
      </c>
      <c r="R235" s="283">
        <v>7</v>
      </c>
      <c r="S235" s="283" t="s">
        <v>88</v>
      </c>
      <c r="T235" s="284"/>
      <c r="U235" s="284" t="s">
        <v>108</v>
      </c>
      <c r="V235" s="283" t="s">
        <v>81</v>
      </c>
      <c r="W235" s="283"/>
      <c r="X235" s="283" t="s">
        <v>81</v>
      </c>
      <c r="Y235" s="283" t="s">
        <v>81</v>
      </c>
    </row>
    <row r="236" spans="3:25" ht="13.5" customHeight="1" x14ac:dyDescent="0.2">
      <c r="C236" s="82"/>
      <c r="D236" s="292" t="s">
        <v>81</v>
      </c>
      <c r="E236" s="139"/>
      <c r="F236" s="139"/>
      <c r="H236" s="69" t="str">
        <f t="shared" si="8"/>
        <v>BTR-London &amp; SE</v>
      </c>
      <c r="I236" s="69" t="str">
        <f t="shared" si="9"/>
        <v>Enigma Square</v>
      </c>
      <c r="J236" s="292" t="s">
        <v>62</v>
      </c>
      <c r="L236" s="283" t="s">
        <v>82</v>
      </c>
      <c r="M236" s="283" t="s">
        <v>83</v>
      </c>
      <c r="N236" s="212">
        <v>709</v>
      </c>
      <c r="O236" s="213">
        <v>485.13</v>
      </c>
      <c r="P236" s="283" t="s">
        <v>60</v>
      </c>
      <c r="Q236" s="283">
        <v>1</v>
      </c>
      <c r="R236" s="283">
        <v>7</v>
      </c>
      <c r="S236" s="283" t="s">
        <v>88</v>
      </c>
      <c r="T236" s="284"/>
      <c r="U236" s="284" t="s">
        <v>90</v>
      </c>
      <c r="V236" s="283" t="s">
        <v>81</v>
      </c>
      <c r="W236" s="283" t="s">
        <v>98</v>
      </c>
      <c r="X236" s="283" t="s">
        <v>81</v>
      </c>
      <c r="Y236" s="283" t="s">
        <v>81</v>
      </c>
    </row>
    <row r="237" spans="3:25" ht="13.5" customHeight="1" x14ac:dyDescent="0.2">
      <c r="C237" s="82"/>
      <c r="D237" s="292" t="s">
        <v>81</v>
      </c>
      <c r="E237" s="139"/>
      <c r="F237" s="139"/>
      <c r="H237" s="69" t="str">
        <f t="shared" si="8"/>
        <v>BTR-London &amp; SE</v>
      </c>
      <c r="I237" s="69" t="str">
        <f t="shared" si="9"/>
        <v>Enigma Square</v>
      </c>
      <c r="J237" s="292" t="s">
        <v>62</v>
      </c>
      <c r="L237" s="283" t="s">
        <v>95</v>
      </c>
      <c r="M237" s="283" t="s">
        <v>83</v>
      </c>
      <c r="N237" s="212">
        <v>710</v>
      </c>
      <c r="O237" s="213">
        <v>485.13</v>
      </c>
      <c r="P237" s="283" t="s">
        <v>60</v>
      </c>
      <c r="Q237" s="283">
        <v>1</v>
      </c>
      <c r="R237" s="283">
        <v>7</v>
      </c>
      <c r="S237" s="283" t="s">
        <v>101</v>
      </c>
      <c r="T237" s="284"/>
      <c r="U237" s="284" t="s">
        <v>90</v>
      </c>
      <c r="V237" s="283" t="s">
        <v>81</v>
      </c>
      <c r="W237" s="283" t="s">
        <v>98</v>
      </c>
      <c r="X237" s="283" t="s">
        <v>81</v>
      </c>
      <c r="Y237" s="283" t="s">
        <v>81</v>
      </c>
    </row>
    <row r="238" spans="3:25" ht="13.5" customHeight="1" x14ac:dyDescent="0.2">
      <c r="C238" s="82"/>
      <c r="D238" s="292" t="s">
        <v>81</v>
      </c>
      <c r="E238" s="139"/>
      <c r="F238" s="139"/>
      <c r="H238" s="69" t="str">
        <f t="shared" si="8"/>
        <v>BTR-London &amp; SE</v>
      </c>
      <c r="I238" s="69" t="str">
        <f t="shared" si="9"/>
        <v>Enigma Square</v>
      </c>
      <c r="J238" s="292" t="s">
        <v>62</v>
      </c>
      <c r="L238" s="283" t="s">
        <v>95</v>
      </c>
      <c r="M238" s="283" t="s">
        <v>83</v>
      </c>
      <c r="N238" s="212">
        <v>711</v>
      </c>
      <c r="O238" s="213">
        <v>664.35</v>
      </c>
      <c r="P238" s="283" t="s">
        <v>64</v>
      </c>
      <c r="Q238" s="283">
        <v>2</v>
      </c>
      <c r="R238" s="283">
        <v>7</v>
      </c>
      <c r="S238" s="283" t="s">
        <v>88</v>
      </c>
      <c r="T238" s="284"/>
      <c r="U238" s="284" t="s">
        <v>108</v>
      </c>
      <c r="V238" s="283" t="s">
        <v>81</v>
      </c>
      <c r="W238" s="283"/>
      <c r="X238" s="283" t="s">
        <v>81</v>
      </c>
      <c r="Y238" s="283" t="s">
        <v>81</v>
      </c>
    </row>
    <row r="239" spans="3:25" ht="13.5" customHeight="1" x14ac:dyDescent="0.2">
      <c r="C239" s="82"/>
      <c r="D239" s="292" t="s">
        <v>81</v>
      </c>
      <c r="E239" s="139"/>
      <c r="F239" s="139"/>
      <c r="H239" s="69" t="str">
        <f t="shared" si="8"/>
        <v>BTR-London &amp; SE</v>
      </c>
      <c r="I239" s="69" t="str">
        <f t="shared" si="9"/>
        <v>Enigma Square</v>
      </c>
      <c r="J239" s="292" t="s">
        <v>62</v>
      </c>
      <c r="L239" s="283" t="s">
        <v>95</v>
      </c>
      <c r="M239" s="283" t="s">
        <v>83</v>
      </c>
      <c r="N239" s="212">
        <v>712</v>
      </c>
      <c r="O239" s="213">
        <v>506.87</v>
      </c>
      <c r="P239" s="283" t="s">
        <v>60</v>
      </c>
      <c r="Q239" s="283">
        <v>1</v>
      </c>
      <c r="R239" s="283">
        <v>7</v>
      </c>
      <c r="S239" s="283" t="s">
        <v>101</v>
      </c>
      <c r="T239" s="284"/>
      <c r="U239" s="284" t="s">
        <v>90</v>
      </c>
      <c r="V239" s="283" t="s">
        <v>81</v>
      </c>
      <c r="W239" s="283" t="s">
        <v>98</v>
      </c>
      <c r="X239" s="283" t="s">
        <v>81</v>
      </c>
      <c r="Y239" s="283" t="s">
        <v>81</v>
      </c>
    </row>
    <row r="240" spans="3:25" ht="13.5" customHeight="1" x14ac:dyDescent="0.2">
      <c r="C240" s="82"/>
      <c r="D240" s="292" t="s">
        <v>81</v>
      </c>
      <c r="E240" s="139"/>
      <c r="F240" s="139"/>
      <c r="H240" s="69" t="str">
        <f t="shared" si="8"/>
        <v>BTR-London &amp; SE</v>
      </c>
      <c r="I240" s="69" t="str">
        <f t="shared" si="9"/>
        <v>Enigma Square</v>
      </c>
      <c r="J240" s="292" t="s">
        <v>62</v>
      </c>
      <c r="L240" s="283" t="s">
        <v>95</v>
      </c>
      <c r="M240" s="283" t="s">
        <v>83</v>
      </c>
      <c r="N240" s="212">
        <v>713</v>
      </c>
      <c r="O240" s="213">
        <v>437.23</v>
      </c>
      <c r="P240" s="283" t="s">
        <v>60</v>
      </c>
      <c r="Q240" s="283">
        <v>1</v>
      </c>
      <c r="R240" s="283">
        <v>7</v>
      </c>
      <c r="S240" s="283" t="s">
        <v>88</v>
      </c>
      <c r="T240" s="284"/>
      <c r="U240" s="284" t="s">
        <v>109</v>
      </c>
      <c r="V240" s="283" t="s">
        <v>81</v>
      </c>
      <c r="W240" s="283"/>
      <c r="X240" s="283" t="s">
        <v>81</v>
      </c>
      <c r="Y240" s="283" t="s">
        <v>81</v>
      </c>
    </row>
    <row r="241" spans="3:25" ht="13.5" customHeight="1" x14ac:dyDescent="0.2">
      <c r="C241" s="82"/>
      <c r="D241" s="292" t="s">
        <v>81</v>
      </c>
      <c r="E241" s="139"/>
      <c r="F241" s="139"/>
      <c r="H241" s="69" t="str">
        <f t="shared" si="8"/>
        <v>BTR-London &amp; SE</v>
      </c>
      <c r="I241" s="69" t="str">
        <f t="shared" si="9"/>
        <v>Enigma Square</v>
      </c>
      <c r="J241" s="292" t="s">
        <v>62</v>
      </c>
      <c r="L241" s="283" t="s">
        <v>95</v>
      </c>
      <c r="M241" s="283" t="s">
        <v>83</v>
      </c>
      <c r="N241" s="212">
        <v>714</v>
      </c>
      <c r="O241" s="213">
        <v>492.56</v>
      </c>
      <c r="P241" s="283" t="s">
        <v>60</v>
      </c>
      <c r="Q241" s="283">
        <v>1</v>
      </c>
      <c r="R241" s="283">
        <v>7</v>
      </c>
      <c r="S241" s="283" t="s">
        <v>101</v>
      </c>
      <c r="T241" s="284"/>
      <c r="U241" s="284" t="s">
        <v>90</v>
      </c>
      <c r="V241" s="283" t="s">
        <v>81</v>
      </c>
      <c r="W241" s="283" t="s">
        <v>98</v>
      </c>
      <c r="X241" s="283" t="s">
        <v>81</v>
      </c>
      <c r="Y241" s="283" t="s">
        <v>81</v>
      </c>
    </row>
    <row r="242" spans="3:25" ht="13.5" customHeight="1" x14ac:dyDescent="0.2">
      <c r="C242" s="82"/>
      <c r="D242" s="292" t="s">
        <v>81</v>
      </c>
      <c r="E242" s="139"/>
      <c r="F242" s="139"/>
      <c r="H242" s="69" t="str">
        <f t="shared" si="8"/>
        <v>BTR-London &amp; SE</v>
      </c>
      <c r="I242" s="69" t="str">
        <f t="shared" si="9"/>
        <v>Enigma Square</v>
      </c>
      <c r="J242" s="292" t="s">
        <v>62</v>
      </c>
      <c r="L242" s="283" t="s">
        <v>95</v>
      </c>
      <c r="M242" s="283" t="s">
        <v>83</v>
      </c>
      <c r="N242" s="212">
        <v>715</v>
      </c>
      <c r="O242" s="213">
        <v>437.23</v>
      </c>
      <c r="P242" s="283" t="s">
        <v>60</v>
      </c>
      <c r="Q242" s="283">
        <v>1</v>
      </c>
      <c r="R242" s="283">
        <v>7</v>
      </c>
      <c r="S242" s="283" t="s">
        <v>88</v>
      </c>
      <c r="T242" s="284"/>
      <c r="U242" s="284" t="s">
        <v>109</v>
      </c>
      <c r="V242" s="283" t="s">
        <v>81</v>
      </c>
      <c r="W242" s="283"/>
      <c r="X242" s="283" t="s">
        <v>81</v>
      </c>
      <c r="Y242" s="283" t="s">
        <v>81</v>
      </c>
    </row>
    <row r="243" spans="3:25" ht="13.5" customHeight="1" x14ac:dyDescent="0.2">
      <c r="C243" s="82"/>
      <c r="D243" s="292" t="s">
        <v>81</v>
      </c>
      <c r="E243" s="139"/>
      <c r="F243" s="139"/>
      <c r="H243" s="69" t="str">
        <f t="shared" si="8"/>
        <v>BTR-London &amp; SE</v>
      </c>
      <c r="I243" s="69" t="str">
        <f t="shared" si="9"/>
        <v>Enigma Square</v>
      </c>
      <c r="J243" s="292" t="s">
        <v>62</v>
      </c>
      <c r="L243" s="283" t="s">
        <v>95</v>
      </c>
      <c r="M243" s="283" t="s">
        <v>83</v>
      </c>
      <c r="N243" s="212">
        <v>716</v>
      </c>
      <c r="O243" s="213">
        <v>658.32</v>
      </c>
      <c r="P243" s="283" t="s">
        <v>64</v>
      </c>
      <c r="Q243" s="283">
        <v>2</v>
      </c>
      <c r="R243" s="283">
        <v>7</v>
      </c>
      <c r="S243" s="283" t="s">
        <v>94</v>
      </c>
      <c r="T243" s="284"/>
      <c r="U243" s="284" t="s">
        <v>110</v>
      </c>
      <c r="V243" s="283" t="s">
        <v>81</v>
      </c>
      <c r="W243" s="283"/>
      <c r="X243" s="283" t="s">
        <v>81</v>
      </c>
      <c r="Y243" s="283" t="s">
        <v>81</v>
      </c>
    </row>
    <row r="244" spans="3:25" ht="13.5" customHeight="1" x14ac:dyDescent="0.2">
      <c r="C244" s="82"/>
      <c r="D244" s="292" t="s">
        <v>81</v>
      </c>
      <c r="E244" s="139"/>
      <c r="F244" s="139"/>
      <c r="H244" s="69" t="str">
        <f t="shared" si="8"/>
        <v>BTR-London &amp; SE</v>
      </c>
      <c r="I244" s="69" t="str">
        <f t="shared" si="9"/>
        <v>Enigma Square</v>
      </c>
      <c r="J244" s="292" t="s">
        <v>62</v>
      </c>
      <c r="L244" s="283" t="s">
        <v>95</v>
      </c>
      <c r="M244" s="283" t="s">
        <v>104</v>
      </c>
      <c r="N244" s="212">
        <v>717</v>
      </c>
      <c r="O244" s="213">
        <v>972.83999999999992</v>
      </c>
      <c r="P244" s="283" t="s">
        <v>105</v>
      </c>
      <c r="Q244" s="283">
        <v>1</v>
      </c>
      <c r="R244" s="283">
        <v>7</v>
      </c>
      <c r="S244" s="283" t="s">
        <v>102</v>
      </c>
      <c r="T244" s="284"/>
      <c r="U244" s="284" t="s">
        <v>111</v>
      </c>
      <c r="V244" s="283" t="s">
        <v>98</v>
      </c>
      <c r="W244" s="283" t="s">
        <v>98</v>
      </c>
      <c r="X244" s="283" t="s">
        <v>81</v>
      </c>
      <c r="Y244" s="283" t="s">
        <v>81</v>
      </c>
    </row>
    <row r="245" spans="3:25" ht="13.5" customHeight="1" x14ac:dyDescent="0.2">
      <c r="C245" s="82"/>
      <c r="D245" s="292" t="s">
        <v>81</v>
      </c>
      <c r="E245" s="139"/>
      <c r="F245" s="139"/>
      <c r="H245" s="69" t="str">
        <f t="shared" si="8"/>
        <v>BTR-London &amp; SE</v>
      </c>
      <c r="I245" s="69" t="str">
        <f t="shared" si="9"/>
        <v>Enigma Square</v>
      </c>
      <c r="J245" s="292" t="s">
        <v>62</v>
      </c>
      <c r="L245" s="283" t="s">
        <v>95</v>
      </c>
      <c r="M245" s="283" t="s">
        <v>104</v>
      </c>
      <c r="N245" s="212">
        <v>718</v>
      </c>
      <c r="O245" s="213">
        <v>990.06000000000006</v>
      </c>
      <c r="P245" s="283" t="s">
        <v>105</v>
      </c>
      <c r="Q245" s="283">
        <v>1</v>
      </c>
      <c r="R245" s="283">
        <v>7</v>
      </c>
      <c r="S245" s="283" t="s">
        <v>102</v>
      </c>
      <c r="T245" s="284"/>
      <c r="U245" s="284" t="s">
        <v>109</v>
      </c>
      <c r="V245" s="283" t="s">
        <v>98</v>
      </c>
      <c r="W245" s="283" t="s">
        <v>98</v>
      </c>
      <c r="X245" s="283" t="s">
        <v>81</v>
      </c>
      <c r="Y245" s="283" t="s">
        <v>81</v>
      </c>
    </row>
    <row r="246" spans="3:25" ht="13.5" customHeight="1" x14ac:dyDescent="0.2">
      <c r="C246" s="82"/>
      <c r="D246" s="292" t="s">
        <v>81</v>
      </c>
      <c r="E246" s="139"/>
      <c r="F246" s="139"/>
      <c r="H246" s="69" t="str">
        <f t="shared" si="8"/>
        <v>BTR-London &amp; SE</v>
      </c>
      <c r="I246" s="69" t="str">
        <f t="shared" si="9"/>
        <v>Enigma Square</v>
      </c>
      <c r="J246" s="292" t="s">
        <v>62</v>
      </c>
      <c r="L246" s="283" t="s">
        <v>95</v>
      </c>
      <c r="M246" s="283" t="s">
        <v>104</v>
      </c>
      <c r="N246" s="212">
        <v>719</v>
      </c>
      <c r="O246" s="213">
        <v>1064.6599999999999</v>
      </c>
      <c r="P246" s="283" t="s">
        <v>105</v>
      </c>
      <c r="Q246" s="283">
        <v>1</v>
      </c>
      <c r="R246" s="283">
        <v>7</v>
      </c>
      <c r="S246" s="283" t="s">
        <v>101</v>
      </c>
      <c r="T246" s="284"/>
      <c r="U246" s="284" t="s">
        <v>91</v>
      </c>
      <c r="V246" s="283" t="s">
        <v>98</v>
      </c>
      <c r="W246" s="283" t="s">
        <v>98</v>
      </c>
      <c r="X246" s="283" t="s">
        <v>81</v>
      </c>
      <c r="Y246" s="283" t="s">
        <v>81</v>
      </c>
    </row>
    <row r="247" spans="3:25" ht="13.5" customHeight="1" x14ac:dyDescent="0.2">
      <c r="C247" s="82"/>
      <c r="D247" s="292" t="s">
        <v>81</v>
      </c>
      <c r="E247" s="139"/>
      <c r="F247" s="139"/>
      <c r="H247" s="69" t="str">
        <f t="shared" si="8"/>
        <v>BTR-London &amp; SE</v>
      </c>
      <c r="I247" s="69" t="str">
        <f t="shared" si="9"/>
        <v>Enigma Square</v>
      </c>
      <c r="J247" s="292" t="s">
        <v>62</v>
      </c>
      <c r="L247" s="283" t="s">
        <v>95</v>
      </c>
      <c r="M247" s="283" t="s">
        <v>104</v>
      </c>
      <c r="N247" s="212">
        <v>720</v>
      </c>
      <c r="O247" s="213">
        <v>990.49</v>
      </c>
      <c r="P247" s="283" t="s">
        <v>105</v>
      </c>
      <c r="Q247" s="283">
        <v>1</v>
      </c>
      <c r="R247" s="283">
        <v>7</v>
      </c>
      <c r="S247" s="283" t="s">
        <v>102</v>
      </c>
      <c r="T247" s="284"/>
      <c r="U247" s="284" t="s">
        <v>109</v>
      </c>
      <c r="V247" s="283" t="s">
        <v>98</v>
      </c>
      <c r="W247" s="283" t="s">
        <v>98</v>
      </c>
      <c r="X247" s="283" t="s">
        <v>81</v>
      </c>
      <c r="Y247" s="283" t="s">
        <v>81</v>
      </c>
    </row>
    <row r="248" spans="3:25" ht="13.5" customHeight="1" x14ac:dyDescent="0.2">
      <c r="C248" s="82"/>
      <c r="D248" s="292" t="s">
        <v>81</v>
      </c>
      <c r="E248" s="139"/>
      <c r="F248" s="139"/>
      <c r="H248" s="69" t="str">
        <f t="shared" si="8"/>
        <v>BTR-London &amp; SE</v>
      </c>
      <c r="I248" s="69" t="str">
        <f t="shared" si="9"/>
        <v>Enigma Square</v>
      </c>
      <c r="J248" s="292" t="s">
        <v>62</v>
      </c>
      <c r="L248" s="283" t="s">
        <v>95</v>
      </c>
      <c r="M248" s="283" t="s">
        <v>104</v>
      </c>
      <c r="N248" s="212">
        <v>721</v>
      </c>
      <c r="O248" s="213">
        <v>1016.5400000000001</v>
      </c>
      <c r="P248" s="283" t="s">
        <v>105</v>
      </c>
      <c r="Q248" s="283">
        <v>1</v>
      </c>
      <c r="R248" s="283">
        <v>7</v>
      </c>
      <c r="S248" s="283" t="s">
        <v>101</v>
      </c>
      <c r="T248" s="284"/>
      <c r="U248" s="284" t="s">
        <v>91</v>
      </c>
      <c r="V248" s="283" t="s">
        <v>98</v>
      </c>
      <c r="W248" s="283" t="s">
        <v>98</v>
      </c>
      <c r="X248" s="283" t="s">
        <v>81</v>
      </c>
      <c r="Y248" s="283" t="s">
        <v>81</v>
      </c>
    </row>
    <row r="249" spans="3:25" ht="13.5" customHeight="1" x14ac:dyDescent="0.2">
      <c r="C249" s="82"/>
      <c r="D249" s="292" t="s">
        <v>81</v>
      </c>
      <c r="E249" s="139"/>
      <c r="F249" s="139"/>
      <c r="H249" s="69" t="str">
        <f t="shared" si="8"/>
        <v>BTR-London &amp; SE</v>
      </c>
      <c r="I249" s="69" t="str">
        <f t="shared" si="9"/>
        <v>Enigma Square</v>
      </c>
      <c r="J249" s="292" t="s">
        <v>62</v>
      </c>
      <c r="L249" s="283" t="s">
        <v>95</v>
      </c>
      <c r="M249" s="283" t="s">
        <v>104</v>
      </c>
      <c r="N249" s="212">
        <v>722</v>
      </c>
      <c r="O249" s="213">
        <v>989.85</v>
      </c>
      <c r="P249" s="283" t="s">
        <v>105</v>
      </c>
      <c r="Q249" s="283">
        <v>1</v>
      </c>
      <c r="R249" s="283">
        <v>7</v>
      </c>
      <c r="S249" s="283" t="s">
        <v>102</v>
      </c>
      <c r="T249" s="284"/>
      <c r="U249" s="284" t="s">
        <v>109</v>
      </c>
      <c r="V249" s="283" t="s">
        <v>98</v>
      </c>
      <c r="W249" s="283" t="s">
        <v>98</v>
      </c>
      <c r="X249" s="283" t="s">
        <v>81</v>
      </c>
      <c r="Y249" s="283" t="s">
        <v>81</v>
      </c>
    </row>
    <row r="250" spans="3:25" ht="13.5" customHeight="1" x14ac:dyDescent="0.2">
      <c r="C250" s="82"/>
      <c r="D250" s="292" t="s">
        <v>81</v>
      </c>
      <c r="E250" s="139"/>
      <c r="F250" s="139"/>
      <c r="H250" s="69" t="str">
        <f t="shared" si="8"/>
        <v>BTR-London &amp; SE</v>
      </c>
      <c r="I250" s="69" t="str">
        <f t="shared" si="9"/>
        <v>Enigma Square</v>
      </c>
      <c r="J250" s="292" t="s">
        <v>62</v>
      </c>
      <c r="L250" s="283" t="s">
        <v>95</v>
      </c>
      <c r="M250" s="283" t="s">
        <v>104</v>
      </c>
      <c r="N250" s="212">
        <v>723</v>
      </c>
      <c r="O250" s="213">
        <v>1053.46</v>
      </c>
      <c r="P250" s="283" t="s">
        <v>105</v>
      </c>
      <c r="Q250" s="283">
        <v>1</v>
      </c>
      <c r="R250" s="283">
        <v>7</v>
      </c>
      <c r="S250" s="283" t="s">
        <v>101</v>
      </c>
      <c r="T250" s="284"/>
      <c r="U250" s="284" t="s">
        <v>91</v>
      </c>
      <c r="V250" s="283" t="s">
        <v>98</v>
      </c>
      <c r="W250" s="283" t="s">
        <v>98</v>
      </c>
      <c r="X250" s="283" t="s">
        <v>81</v>
      </c>
      <c r="Y250" s="283" t="s">
        <v>81</v>
      </c>
    </row>
    <row r="251" spans="3:25" ht="13.5" customHeight="1" x14ac:dyDescent="0.2">
      <c r="C251" s="82"/>
      <c r="D251" s="292" t="s">
        <v>81</v>
      </c>
      <c r="E251" s="139"/>
      <c r="F251" s="139"/>
      <c r="H251" s="69" t="str">
        <f t="shared" si="8"/>
        <v>BTR-London &amp; SE</v>
      </c>
      <c r="I251" s="69" t="str">
        <f t="shared" si="9"/>
        <v>Enigma Square</v>
      </c>
      <c r="J251" s="292" t="s">
        <v>62</v>
      </c>
      <c r="L251" s="283" t="s">
        <v>95</v>
      </c>
      <c r="M251" s="283" t="s">
        <v>104</v>
      </c>
      <c r="N251" s="212">
        <v>724</v>
      </c>
      <c r="O251" s="213">
        <v>990.49</v>
      </c>
      <c r="P251" s="283" t="s">
        <v>105</v>
      </c>
      <c r="Q251" s="283">
        <v>1</v>
      </c>
      <c r="R251" s="283">
        <v>7</v>
      </c>
      <c r="S251" s="283" t="s">
        <v>102</v>
      </c>
      <c r="T251" s="284"/>
      <c r="U251" s="284" t="s">
        <v>109</v>
      </c>
      <c r="V251" s="283" t="s">
        <v>98</v>
      </c>
      <c r="W251" s="283" t="s">
        <v>98</v>
      </c>
      <c r="X251" s="283" t="s">
        <v>81</v>
      </c>
      <c r="Y251" s="283" t="s">
        <v>81</v>
      </c>
    </row>
    <row r="252" spans="3:25" ht="13.5" customHeight="1" x14ac:dyDescent="0.2">
      <c r="C252" s="82"/>
      <c r="D252" s="292" t="s">
        <v>81</v>
      </c>
      <c r="E252" s="139"/>
      <c r="F252" s="139"/>
      <c r="H252" s="69" t="str">
        <f t="shared" si="8"/>
        <v>BTR-London &amp; SE</v>
      </c>
      <c r="I252" s="69" t="str">
        <f t="shared" si="9"/>
        <v>Enigma Square</v>
      </c>
      <c r="J252" s="292" t="s">
        <v>62</v>
      </c>
      <c r="L252" s="283" t="s">
        <v>95</v>
      </c>
      <c r="M252" s="283" t="s">
        <v>104</v>
      </c>
      <c r="N252" s="212">
        <v>725</v>
      </c>
      <c r="O252" s="213">
        <v>1064.6599999999999</v>
      </c>
      <c r="P252" s="283" t="s">
        <v>105</v>
      </c>
      <c r="Q252" s="283">
        <v>1</v>
      </c>
      <c r="R252" s="283">
        <v>7</v>
      </c>
      <c r="S252" s="283" t="s">
        <v>101</v>
      </c>
      <c r="T252" s="284"/>
      <c r="U252" s="284" t="s">
        <v>91</v>
      </c>
      <c r="V252" s="283" t="s">
        <v>98</v>
      </c>
      <c r="W252" s="283" t="s">
        <v>98</v>
      </c>
      <c r="X252" s="283" t="s">
        <v>81</v>
      </c>
      <c r="Y252" s="283" t="s">
        <v>81</v>
      </c>
    </row>
    <row r="253" spans="3:25" ht="13.5" customHeight="1" x14ac:dyDescent="0.2">
      <c r="C253" s="82"/>
      <c r="D253" s="292" t="s">
        <v>81</v>
      </c>
      <c r="E253" s="139"/>
      <c r="F253" s="139"/>
      <c r="H253" s="69" t="str">
        <f t="shared" si="8"/>
        <v>BTR-London &amp; SE</v>
      </c>
      <c r="I253" s="69" t="str">
        <f t="shared" si="9"/>
        <v>Enigma Square</v>
      </c>
      <c r="J253" s="292" t="s">
        <v>62</v>
      </c>
      <c r="L253" s="283" t="s">
        <v>95</v>
      </c>
      <c r="M253" s="283" t="s">
        <v>104</v>
      </c>
      <c r="N253" s="212">
        <v>726</v>
      </c>
      <c r="O253" s="213">
        <v>972.83999999999992</v>
      </c>
      <c r="P253" s="283" t="s">
        <v>105</v>
      </c>
      <c r="Q253" s="283">
        <v>1</v>
      </c>
      <c r="R253" s="283">
        <v>7</v>
      </c>
      <c r="S253" s="283" t="s">
        <v>102</v>
      </c>
      <c r="T253" s="284"/>
      <c r="U253" s="284" t="s">
        <v>111</v>
      </c>
      <c r="V253" s="283" t="s">
        <v>98</v>
      </c>
      <c r="W253" s="283" t="s">
        <v>98</v>
      </c>
      <c r="X253" s="283" t="s">
        <v>81</v>
      </c>
      <c r="Y253" s="283" t="s">
        <v>81</v>
      </c>
    </row>
    <row r="254" spans="3:25" ht="13.5" customHeight="1" x14ac:dyDescent="0.2">
      <c r="C254" s="82"/>
      <c r="D254" s="292" t="s">
        <v>81</v>
      </c>
      <c r="E254" s="139"/>
      <c r="F254" s="139"/>
      <c r="H254" s="69" t="str">
        <f t="shared" si="8"/>
        <v>BTR-London &amp; SE</v>
      </c>
      <c r="I254" s="69" t="str">
        <f t="shared" si="9"/>
        <v>Enigma Square</v>
      </c>
      <c r="J254" s="292" t="s">
        <v>62</v>
      </c>
      <c r="L254" s="283" t="s">
        <v>95</v>
      </c>
      <c r="M254" s="283" t="s">
        <v>83</v>
      </c>
      <c r="N254" s="212">
        <v>727</v>
      </c>
      <c r="O254" s="213">
        <v>658.32</v>
      </c>
      <c r="P254" s="283" t="s">
        <v>64</v>
      </c>
      <c r="Q254" s="283">
        <v>2</v>
      </c>
      <c r="R254" s="283">
        <v>7</v>
      </c>
      <c r="S254" s="283" t="s">
        <v>103</v>
      </c>
      <c r="T254" s="284"/>
      <c r="U254" s="284" t="s">
        <v>110</v>
      </c>
      <c r="V254" s="283" t="s">
        <v>81</v>
      </c>
      <c r="W254" s="283"/>
      <c r="X254" s="283" t="s">
        <v>81</v>
      </c>
      <c r="Y254" s="283" t="s">
        <v>81</v>
      </c>
    </row>
    <row r="255" spans="3:25" ht="13.5" customHeight="1" x14ac:dyDescent="0.2">
      <c r="C255" s="82"/>
      <c r="D255" s="292" t="s">
        <v>81</v>
      </c>
      <c r="E255" s="139"/>
      <c r="F255" s="139"/>
      <c r="H255" s="69" t="str">
        <f t="shared" si="8"/>
        <v>BTR-London &amp; SE</v>
      </c>
      <c r="I255" s="69" t="str">
        <f t="shared" si="9"/>
        <v>Enigma Square</v>
      </c>
      <c r="J255" s="292" t="s">
        <v>62</v>
      </c>
      <c r="L255" s="283" t="s">
        <v>95</v>
      </c>
      <c r="M255" s="283" t="s">
        <v>83</v>
      </c>
      <c r="N255" s="212">
        <v>728</v>
      </c>
      <c r="O255" s="213">
        <v>437.23</v>
      </c>
      <c r="P255" s="283" t="s">
        <v>60</v>
      </c>
      <c r="Q255" s="283">
        <v>1</v>
      </c>
      <c r="R255" s="283">
        <v>7</v>
      </c>
      <c r="S255" s="283" t="s">
        <v>103</v>
      </c>
      <c r="T255" s="284"/>
      <c r="U255" s="284" t="s">
        <v>109</v>
      </c>
      <c r="V255" s="283" t="s">
        <v>81</v>
      </c>
      <c r="W255" s="283"/>
      <c r="X255" s="283" t="s">
        <v>81</v>
      </c>
      <c r="Y255" s="283" t="s">
        <v>81</v>
      </c>
    </row>
    <row r="256" spans="3:25" ht="13.5" customHeight="1" x14ac:dyDescent="0.2">
      <c r="C256" s="82"/>
      <c r="D256" s="292" t="s">
        <v>81</v>
      </c>
      <c r="E256" s="139"/>
      <c r="F256" s="139"/>
      <c r="H256" s="69" t="str">
        <f t="shared" si="8"/>
        <v>BTR-London &amp; SE</v>
      </c>
      <c r="I256" s="69" t="str">
        <f t="shared" si="9"/>
        <v>Enigma Square</v>
      </c>
      <c r="J256" s="292" t="s">
        <v>62</v>
      </c>
      <c r="L256" s="283" t="s">
        <v>95</v>
      </c>
      <c r="M256" s="283" t="s">
        <v>83</v>
      </c>
      <c r="N256" s="212">
        <v>729</v>
      </c>
      <c r="O256" s="213">
        <v>492.56</v>
      </c>
      <c r="P256" s="283" t="s">
        <v>60</v>
      </c>
      <c r="Q256" s="283">
        <v>1</v>
      </c>
      <c r="R256" s="283">
        <v>7</v>
      </c>
      <c r="S256" s="283" t="s">
        <v>101</v>
      </c>
      <c r="T256" s="284"/>
      <c r="U256" s="284" t="s">
        <v>91</v>
      </c>
      <c r="V256" s="283" t="s">
        <v>81</v>
      </c>
      <c r="W256" s="283" t="s">
        <v>98</v>
      </c>
      <c r="X256" s="283" t="s">
        <v>81</v>
      </c>
      <c r="Y256" s="283" t="s">
        <v>81</v>
      </c>
    </row>
    <row r="257" spans="3:25" ht="13.5" customHeight="1" x14ac:dyDescent="0.2">
      <c r="C257" s="82"/>
      <c r="D257" s="292" t="s">
        <v>81</v>
      </c>
      <c r="E257" s="139"/>
      <c r="F257" s="139"/>
      <c r="H257" s="69" t="str">
        <f t="shared" si="8"/>
        <v>BTR-London &amp; SE</v>
      </c>
      <c r="I257" s="69" t="str">
        <f t="shared" si="9"/>
        <v>Enigma Square</v>
      </c>
      <c r="J257" s="292" t="s">
        <v>62</v>
      </c>
      <c r="L257" s="283" t="s">
        <v>95</v>
      </c>
      <c r="M257" s="283" t="s">
        <v>83</v>
      </c>
      <c r="N257" s="212">
        <v>730</v>
      </c>
      <c r="O257" s="213">
        <v>437.23</v>
      </c>
      <c r="P257" s="283" t="s">
        <v>60</v>
      </c>
      <c r="Q257" s="283">
        <v>1</v>
      </c>
      <c r="R257" s="283">
        <v>7</v>
      </c>
      <c r="S257" s="283" t="s">
        <v>103</v>
      </c>
      <c r="T257" s="284"/>
      <c r="U257" s="284" t="s">
        <v>109</v>
      </c>
      <c r="V257" s="283" t="s">
        <v>81</v>
      </c>
      <c r="W257" s="283"/>
      <c r="X257" s="283" t="s">
        <v>81</v>
      </c>
      <c r="Y257" s="283" t="s">
        <v>81</v>
      </c>
    </row>
    <row r="258" spans="3:25" ht="13.5" customHeight="1" x14ac:dyDescent="0.2">
      <c r="C258" s="82"/>
      <c r="D258" s="292" t="s">
        <v>81</v>
      </c>
      <c r="E258" s="139"/>
      <c r="F258" s="139"/>
      <c r="H258" s="69" t="str">
        <f t="shared" si="8"/>
        <v>BTR-London &amp; SE</v>
      </c>
      <c r="I258" s="69" t="str">
        <f t="shared" si="9"/>
        <v>Enigma Square</v>
      </c>
      <c r="J258" s="292" t="s">
        <v>62</v>
      </c>
      <c r="L258" s="283" t="s">
        <v>95</v>
      </c>
      <c r="M258" s="283" t="s">
        <v>83</v>
      </c>
      <c r="N258" s="212">
        <v>731</v>
      </c>
      <c r="O258" s="213">
        <v>506.87</v>
      </c>
      <c r="P258" s="283" t="s">
        <v>60</v>
      </c>
      <c r="Q258" s="283">
        <v>1</v>
      </c>
      <c r="R258" s="283">
        <v>7</v>
      </c>
      <c r="S258" s="283" t="s">
        <v>101</v>
      </c>
      <c r="T258" s="284"/>
      <c r="U258" s="284" t="s">
        <v>91</v>
      </c>
      <c r="V258" s="283" t="s">
        <v>81</v>
      </c>
      <c r="W258" s="283" t="s">
        <v>98</v>
      </c>
      <c r="X258" s="283" t="s">
        <v>81</v>
      </c>
      <c r="Y258" s="283" t="s">
        <v>81</v>
      </c>
    </row>
    <row r="259" spans="3:25" ht="13.5" customHeight="1" x14ac:dyDescent="0.2">
      <c r="C259" s="82"/>
      <c r="D259" s="292" t="s">
        <v>81</v>
      </c>
      <c r="E259" s="139"/>
      <c r="F259" s="139"/>
      <c r="H259" s="69" t="str">
        <f t="shared" si="8"/>
        <v>BTR-London &amp; SE</v>
      </c>
      <c r="I259" s="69" t="str">
        <f t="shared" si="9"/>
        <v>Enigma Square</v>
      </c>
      <c r="J259" s="292" t="s">
        <v>62</v>
      </c>
      <c r="L259" s="283" t="s">
        <v>95</v>
      </c>
      <c r="M259" s="283" t="s">
        <v>83</v>
      </c>
      <c r="N259" s="212">
        <v>732</v>
      </c>
      <c r="O259" s="213">
        <v>664.35</v>
      </c>
      <c r="P259" s="283" t="s">
        <v>64</v>
      </c>
      <c r="Q259" s="283">
        <v>2</v>
      </c>
      <c r="R259" s="283">
        <v>7</v>
      </c>
      <c r="S259" s="283" t="s">
        <v>103</v>
      </c>
      <c r="T259" s="284"/>
      <c r="U259" s="284" t="s">
        <v>108</v>
      </c>
      <c r="V259" s="283" t="s">
        <v>81</v>
      </c>
      <c r="W259" s="283"/>
      <c r="X259" s="283" t="s">
        <v>81</v>
      </c>
      <c r="Y259" s="283" t="s">
        <v>81</v>
      </c>
    </row>
    <row r="260" spans="3:25" ht="13.5" customHeight="1" x14ac:dyDescent="0.2">
      <c r="C260" s="82"/>
      <c r="D260" s="292" t="s">
        <v>81</v>
      </c>
      <c r="E260" s="139"/>
      <c r="F260" s="139"/>
      <c r="H260" s="69" t="str">
        <f t="shared" si="8"/>
        <v>BTR-London &amp; SE</v>
      </c>
      <c r="I260" s="69" t="str">
        <f t="shared" si="9"/>
        <v>Enigma Square</v>
      </c>
      <c r="J260" s="292" t="s">
        <v>62</v>
      </c>
      <c r="L260" s="283" t="s">
        <v>95</v>
      </c>
      <c r="M260" s="283" t="s">
        <v>83</v>
      </c>
      <c r="N260" s="212">
        <v>733</v>
      </c>
      <c r="O260" s="213">
        <v>485.13</v>
      </c>
      <c r="P260" s="283" t="s">
        <v>60</v>
      </c>
      <c r="Q260" s="283">
        <v>1</v>
      </c>
      <c r="R260" s="283">
        <v>7</v>
      </c>
      <c r="S260" s="283" t="s">
        <v>101</v>
      </c>
      <c r="T260" s="284"/>
      <c r="U260" s="284" t="s">
        <v>91</v>
      </c>
      <c r="V260" s="283" t="s">
        <v>81</v>
      </c>
      <c r="W260" s="283" t="s">
        <v>98</v>
      </c>
      <c r="X260" s="283" t="s">
        <v>81</v>
      </c>
      <c r="Y260" s="283" t="s">
        <v>81</v>
      </c>
    </row>
    <row r="261" spans="3:25" ht="13.5" customHeight="1" x14ac:dyDescent="0.2">
      <c r="C261" s="82"/>
      <c r="D261" s="292" t="s">
        <v>81</v>
      </c>
      <c r="E261" s="139"/>
      <c r="F261" s="139"/>
      <c r="H261" s="69" t="str">
        <f t="shared" si="8"/>
        <v>BTR-London &amp; SE</v>
      </c>
      <c r="I261" s="69" t="str">
        <f t="shared" si="9"/>
        <v>Enigma Square</v>
      </c>
      <c r="J261" s="292" t="s">
        <v>62</v>
      </c>
      <c r="L261" s="283" t="s">
        <v>82</v>
      </c>
      <c r="M261" s="283" t="s">
        <v>83</v>
      </c>
      <c r="N261" s="212">
        <v>801</v>
      </c>
      <c r="O261" s="213">
        <v>658.32</v>
      </c>
      <c r="P261" s="283" t="s">
        <v>64</v>
      </c>
      <c r="Q261" s="283">
        <v>2</v>
      </c>
      <c r="R261" s="283">
        <v>8</v>
      </c>
      <c r="S261" s="283" t="s">
        <v>101</v>
      </c>
      <c r="T261" s="284"/>
      <c r="U261" s="284" t="s">
        <v>91</v>
      </c>
      <c r="V261" s="283" t="s">
        <v>81</v>
      </c>
      <c r="W261" s="283"/>
      <c r="X261" s="283" t="s">
        <v>81</v>
      </c>
      <c r="Y261" s="283" t="s">
        <v>81</v>
      </c>
    </row>
    <row r="262" spans="3:25" ht="13.5" customHeight="1" x14ac:dyDescent="0.2">
      <c r="C262" s="82"/>
      <c r="D262" s="292" t="s">
        <v>81</v>
      </c>
      <c r="E262" s="139"/>
      <c r="F262" s="139"/>
      <c r="H262" s="69" t="str">
        <f t="shared" si="8"/>
        <v>BTR-London &amp; SE</v>
      </c>
      <c r="I262" s="69" t="str">
        <f t="shared" si="9"/>
        <v>Enigma Square</v>
      </c>
      <c r="J262" s="292" t="s">
        <v>62</v>
      </c>
      <c r="L262" s="283" t="s">
        <v>82</v>
      </c>
      <c r="M262" s="283" t="s">
        <v>83</v>
      </c>
      <c r="N262" s="212">
        <v>802</v>
      </c>
      <c r="O262" s="213">
        <v>437.23</v>
      </c>
      <c r="P262" s="283" t="s">
        <v>60</v>
      </c>
      <c r="Q262" s="283">
        <v>1</v>
      </c>
      <c r="R262" s="283">
        <v>8</v>
      </c>
      <c r="S262" s="283" t="s">
        <v>101</v>
      </c>
      <c r="T262" s="284"/>
      <c r="U262" s="284" t="s">
        <v>91</v>
      </c>
      <c r="V262" s="283" t="s">
        <v>81</v>
      </c>
      <c r="W262" s="283"/>
      <c r="X262" s="283" t="s">
        <v>81</v>
      </c>
      <c r="Y262" s="283" t="s">
        <v>81</v>
      </c>
    </row>
    <row r="263" spans="3:25" ht="13.5" customHeight="1" x14ac:dyDescent="0.2">
      <c r="C263" s="82"/>
      <c r="D263" s="292" t="s">
        <v>81</v>
      </c>
      <c r="E263" s="139"/>
      <c r="F263" s="139"/>
      <c r="H263" s="69" t="str">
        <f t="shared" si="8"/>
        <v>BTR-London &amp; SE</v>
      </c>
      <c r="I263" s="69" t="str">
        <f t="shared" si="9"/>
        <v>Enigma Square</v>
      </c>
      <c r="J263" s="292" t="s">
        <v>62</v>
      </c>
      <c r="L263" s="283" t="s">
        <v>82</v>
      </c>
      <c r="M263" s="283" t="s">
        <v>83</v>
      </c>
      <c r="N263" s="212">
        <v>803</v>
      </c>
      <c r="O263" s="213">
        <v>489.44</v>
      </c>
      <c r="P263" s="283" t="s">
        <v>60</v>
      </c>
      <c r="Q263" s="283">
        <v>1</v>
      </c>
      <c r="R263" s="283">
        <v>8</v>
      </c>
      <c r="S263" s="283" t="s">
        <v>86</v>
      </c>
      <c r="T263" s="284"/>
      <c r="U263" s="284" t="s">
        <v>91</v>
      </c>
      <c r="V263" s="283" t="s">
        <v>81</v>
      </c>
      <c r="W263" s="283" t="s">
        <v>98</v>
      </c>
      <c r="X263" s="283" t="s">
        <v>81</v>
      </c>
      <c r="Y263" s="283" t="s">
        <v>81</v>
      </c>
    </row>
    <row r="264" spans="3:25" ht="13.5" customHeight="1" x14ac:dyDescent="0.2">
      <c r="C264" s="82"/>
      <c r="D264" s="292" t="s">
        <v>81</v>
      </c>
      <c r="E264" s="139"/>
      <c r="F264" s="139"/>
      <c r="H264" s="69" t="str">
        <f t="shared" si="8"/>
        <v>BTR-London &amp; SE</v>
      </c>
      <c r="I264" s="69" t="str">
        <f t="shared" si="9"/>
        <v>Enigma Square</v>
      </c>
      <c r="J264" s="292" t="s">
        <v>62</v>
      </c>
      <c r="L264" s="283" t="s">
        <v>82</v>
      </c>
      <c r="M264" s="283" t="s">
        <v>83</v>
      </c>
      <c r="N264" s="212">
        <v>804</v>
      </c>
      <c r="O264" s="213">
        <v>437.23</v>
      </c>
      <c r="P264" s="283" t="s">
        <v>60</v>
      </c>
      <c r="Q264" s="283">
        <v>1</v>
      </c>
      <c r="R264" s="283">
        <v>8</v>
      </c>
      <c r="S264" s="283" t="s">
        <v>101</v>
      </c>
      <c r="T264" s="284"/>
      <c r="U264" s="284" t="s">
        <v>91</v>
      </c>
      <c r="V264" s="283" t="s">
        <v>81</v>
      </c>
      <c r="W264" s="283"/>
      <c r="X264" s="283" t="s">
        <v>81</v>
      </c>
      <c r="Y264" s="283" t="s">
        <v>81</v>
      </c>
    </row>
    <row r="265" spans="3:25" ht="13.5" customHeight="1" x14ac:dyDescent="0.2">
      <c r="C265" s="82"/>
      <c r="D265" s="292" t="s">
        <v>81</v>
      </c>
      <c r="E265" s="139"/>
      <c r="F265" s="139"/>
      <c r="H265" s="69" t="str">
        <f t="shared" si="8"/>
        <v>BTR-London &amp; SE</v>
      </c>
      <c r="I265" s="69" t="str">
        <f t="shared" si="9"/>
        <v>Enigma Square</v>
      </c>
      <c r="J265" s="292" t="s">
        <v>62</v>
      </c>
      <c r="L265" s="283" t="s">
        <v>82</v>
      </c>
      <c r="M265" s="283" t="s">
        <v>83</v>
      </c>
      <c r="N265" s="212">
        <v>805</v>
      </c>
      <c r="O265" s="213">
        <v>506.87</v>
      </c>
      <c r="P265" s="283" t="s">
        <v>60</v>
      </c>
      <c r="Q265" s="283">
        <v>1</v>
      </c>
      <c r="R265" s="283">
        <v>8</v>
      </c>
      <c r="S265" s="283" t="s">
        <v>86</v>
      </c>
      <c r="T265" s="284"/>
      <c r="U265" s="284" t="s">
        <v>91</v>
      </c>
      <c r="V265" s="283" t="s">
        <v>81</v>
      </c>
      <c r="W265" s="283" t="s">
        <v>98</v>
      </c>
      <c r="X265" s="283" t="s">
        <v>81</v>
      </c>
      <c r="Y265" s="283" t="s">
        <v>81</v>
      </c>
    </row>
    <row r="266" spans="3:25" ht="13.5" customHeight="1" x14ac:dyDescent="0.2">
      <c r="C266" s="82"/>
      <c r="D266" s="292" t="s">
        <v>81</v>
      </c>
      <c r="E266" s="139"/>
      <c r="F266" s="139"/>
      <c r="H266" s="69" t="str">
        <f t="shared" si="8"/>
        <v>BTR-London &amp; SE</v>
      </c>
      <c r="I266" s="69" t="str">
        <f t="shared" si="9"/>
        <v>Enigma Square</v>
      </c>
      <c r="J266" s="292" t="s">
        <v>62</v>
      </c>
      <c r="L266" s="283" t="s">
        <v>82</v>
      </c>
      <c r="M266" s="283" t="s">
        <v>83</v>
      </c>
      <c r="N266" s="212">
        <v>806</v>
      </c>
      <c r="O266" s="213">
        <v>664.35</v>
      </c>
      <c r="P266" s="283" t="s">
        <v>64</v>
      </c>
      <c r="Q266" s="283">
        <v>2</v>
      </c>
      <c r="R266" s="283">
        <v>8</v>
      </c>
      <c r="S266" s="283" t="s">
        <v>101</v>
      </c>
      <c r="T266" s="284"/>
      <c r="U266" s="284" t="s">
        <v>91</v>
      </c>
      <c r="V266" s="283" t="s">
        <v>81</v>
      </c>
      <c r="W266" s="283"/>
      <c r="X266" s="283" t="s">
        <v>81</v>
      </c>
      <c r="Y266" s="283" t="s">
        <v>81</v>
      </c>
    </row>
    <row r="267" spans="3:25" ht="13.5" customHeight="1" x14ac:dyDescent="0.2">
      <c r="C267" s="82"/>
      <c r="D267" s="292" t="s">
        <v>81</v>
      </c>
      <c r="E267" s="139"/>
      <c r="F267" s="139"/>
      <c r="H267" s="69" t="str">
        <f t="shared" si="8"/>
        <v>BTR-London &amp; SE</v>
      </c>
      <c r="I267" s="69" t="str">
        <f t="shared" si="9"/>
        <v>Enigma Square</v>
      </c>
      <c r="J267" s="292" t="s">
        <v>62</v>
      </c>
      <c r="L267" s="283" t="s">
        <v>82</v>
      </c>
      <c r="M267" s="283" t="s">
        <v>83</v>
      </c>
      <c r="N267" s="212">
        <v>807</v>
      </c>
      <c r="O267" s="213">
        <v>485.13</v>
      </c>
      <c r="P267" s="283" t="s">
        <v>60</v>
      </c>
      <c r="Q267" s="283">
        <v>1</v>
      </c>
      <c r="R267" s="283">
        <v>8</v>
      </c>
      <c r="S267" s="283" t="s">
        <v>86</v>
      </c>
      <c r="T267" s="284"/>
      <c r="U267" s="284" t="s">
        <v>91</v>
      </c>
      <c r="V267" s="283" t="s">
        <v>81</v>
      </c>
      <c r="W267" s="283" t="s">
        <v>98</v>
      </c>
      <c r="X267" s="283" t="s">
        <v>81</v>
      </c>
      <c r="Y267" s="283" t="s">
        <v>81</v>
      </c>
    </row>
    <row r="268" spans="3:25" ht="13.5" customHeight="1" x14ac:dyDescent="0.2">
      <c r="C268" s="82"/>
      <c r="D268" s="292" t="s">
        <v>81</v>
      </c>
      <c r="E268" s="139"/>
      <c r="F268" s="139"/>
      <c r="H268" s="69" t="str">
        <f t="shared" si="8"/>
        <v>BTR-London &amp; SE</v>
      </c>
      <c r="I268" s="69" t="str">
        <f t="shared" si="9"/>
        <v>Enigma Square</v>
      </c>
      <c r="J268" s="292" t="s">
        <v>62</v>
      </c>
      <c r="L268" s="283" t="s">
        <v>95</v>
      </c>
      <c r="M268" s="283" t="s">
        <v>83</v>
      </c>
      <c r="N268" s="212">
        <v>808</v>
      </c>
      <c r="O268" s="213">
        <v>658.32</v>
      </c>
      <c r="P268" s="283" t="s">
        <v>64</v>
      </c>
      <c r="Q268" s="283">
        <v>2</v>
      </c>
      <c r="R268" s="283">
        <v>8</v>
      </c>
      <c r="S268" s="283" t="s">
        <v>88</v>
      </c>
      <c r="T268" s="284"/>
      <c r="U268" s="284" t="s">
        <v>91</v>
      </c>
      <c r="V268" s="283" t="s">
        <v>81</v>
      </c>
      <c r="W268" s="283"/>
      <c r="X268" s="283" t="s">
        <v>81</v>
      </c>
      <c r="Y268" s="283" t="s">
        <v>81</v>
      </c>
    </row>
    <row r="269" spans="3:25" ht="13.5" customHeight="1" x14ac:dyDescent="0.2">
      <c r="C269" s="82"/>
      <c r="D269" s="292" t="s">
        <v>81</v>
      </c>
      <c r="E269" s="139"/>
      <c r="F269" s="139"/>
      <c r="H269" s="69" t="str">
        <f t="shared" si="8"/>
        <v>BTR-London &amp; SE</v>
      </c>
      <c r="I269" s="69" t="str">
        <f t="shared" si="9"/>
        <v>Enigma Square</v>
      </c>
      <c r="J269" s="292" t="s">
        <v>62</v>
      </c>
      <c r="L269" s="283" t="s">
        <v>95</v>
      </c>
      <c r="M269" s="283" t="s">
        <v>83</v>
      </c>
      <c r="N269" s="212">
        <v>809</v>
      </c>
      <c r="O269" s="213">
        <v>437.23</v>
      </c>
      <c r="P269" s="283" t="s">
        <v>60</v>
      </c>
      <c r="Q269" s="283">
        <v>1</v>
      </c>
      <c r="R269" s="283">
        <v>8</v>
      </c>
      <c r="S269" s="283" t="s">
        <v>88</v>
      </c>
      <c r="T269" s="284"/>
      <c r="U269" s="284" t="s">
        <v>91</v>
      </c>
      <c r="V269" s="283" t="s">
        <v>81</v>
      </c>
      <c r="W269" s="283"/>
      <c r="X269" s="283" t="s">
        <v>81</v>
      </c>
      <c r="Y269" s="283" t="s">
        <v>81</v>
      </c>
    </row>
    <row r="270" spans="3:25" ht="13.5" customHeight="1" x14ac:dyDescent="0.2">
      <c r="C270" s="82"/>
      <c r="D270" s="292" t="s">
        <v>81</v>
      </c>
      <c r="E270" s="139"/>
      <c r="F270" s="139"/>
      <c r="H270" s="69" t="str">
        <f t="shared" si="8"/>
        <v>BTR-London &amp; SE</v>
      </c>
      <c r="I270" s="69" t="str">
        <f t="shared" si="9"/>
        <v>Enigma Square</v>
      </c>
      <c r="J270" s="292" t="s">
        <v>62</v>
      </c>
      <c r="L270" s="283" t="s">
        <v>95</v>
      </c>
      <c r="M270" s="283" t="s">
        <v>83</v>
      </c>
      <c r="N270" s="212">
        <v>810</v>
      </c>
      <c r="O270" s="213">
        <v>492.56</v>
      </c>
      <c r="P270" s="283" t="s">
        <v>60</v>
      </c>
      <c r="Q270" s="283">
        <v>1</v>
      </c>
      <c r="R270" s="283">
        <v>8</v>
      </c>
      <c r="S270" s="283" t="s">
        <v>101</v>
      </c>
      <c r="T270" s="284"/>
      <c r="U270" s="284" t="s">
        <v>91</v>
      </c>
      <c r="V270" s="283" t="s">
        <v>81</v>
      </c>
      <c r="W270" s="283" t="s">
        <v>98</v>
      </c>
      <c r="X270" s="283" t="s">
        <v>81</v>
      </c>
      <c r="Y270" s="283" t="s">
        <v>81</v>
      </c>
    </row>
    <row r="271" spans="3:25" ht="13.5" customHeight="1" x14ac:dyDescent="0.2">
      <c r="C271" s="82"/>
      <c r="D271" s="292" t="s">
        <v>81</v>
      </c>
      <c r="E271" s="139"/>
      <c r="F271" s="139"/>
      <c r="H271" s="69" t="str">
        <f t="shared" si="8"/>
        <v>BTR-London &amp; SE</v>
      </c>
      <c r="I271" s="69" t="str">
        <f t="shared" si="9"/>
        <v>Enigma Square</v>
      </c>
      <c r="J271" s="292" t="s">
        <v>62</v>
      </c>
      <c r="L271" s="283" t="s">
        <v>95</v>
      </c>
      <c r="M271" s="283" t="s">
        <v>83</v>
      </c>
      <c r="N271" s="212">
        <v>811</v>
      </c>
      <c r="O271" s="213">
        <v>437.23</v>
      </c>
      <c r="P271" s="283" t="s">
        <v>60</v>
      </c>
      <c r="Q271" s="283">
        <v>1</v>
      </c>
      <c r="R271" s="283">
        <v>8</v>
      </c>
      <c r="S271" s="283" t="s">
        <v>88</v>
      </c>
      <c r="T271" s="284"/>
      <c r="U271" s="284" t="s">
        <v>91</v>
      </c>
      <c r="V271" s="283" t="s">
        <v>81</v>
      </c>
      <c r="W271" s="283"/>
      <c r="X271" s="283" t="s">
        <v>81</v>
      </c>
      <c r="Y271" s="283" t="s">
        <v>81</v>
      </c>
    </row>
    <row r="272" spans="3:25" ht="13.5" customHeight="1" x14ac:dyDescent="0.2">
      <c r="C272" s="82"/>
      <c r="D272" s="292" t="s">
        <v>81</v>
      </c>
      <c r="E272" s="139"/>
      <c r="F272" s="139"/>
      <c r="H272" s="69" t="str">
        <f t="shared" si="8"/>
        <v>BTR-London &amp; SE</v>
      </c>
      <c r="I272" s="69" t="str">
        <f t="shared" si="9"/>
        <v>Enigma Square</v>
      </c>
      <c r="J272" s="292" t="s">
        <v>62</v>
      </c>
      <c r="L272" s="283" t="s">
        <v>95</v>
      </c>
      <c r="M272" s="283" t="s">
        <v>83</v>
      </c>
      <c r="N272" s="212">
        <v>812</v>
      </c>
      <c r="O272" s="213">
        <v>506.87</v>
      </c>
      <c r="P272" s="283" t="s">
        <v>60</v>
      </c>
      <c r="Q272" s="283">
        <v>1</v>
      </c>
      <c r="R272" s="283">
        <v>8</v>
      </c>
      <c r="S272" s="283" t="s">
        <v>101</v>
      </c>
      <c r="T272" s="284"/>
      <c r="U272" s="284" t="s">
        <v>91</v>
      </c>
      <c r="V272" s="283" t="s">
        <v>81</v>
      </c>
      <c r="W272" s="283" t="s">
        <v>98</v>
      </c>
      <c r="X272" s="283" t="s">
        <v>81</v>
      </c>
      <c r="Y272" s="283" t="s">
        <v>81</v>
      </c>
    </row>
    <row r="273" spans="3:25" ht="13.5" customHeight="1" x14ac:dyDescent="0.2">
      <c r="C273" s="82"/>
      <c r="D273" s="292" t="s">
        <v>81</v>
      </c>
      <c r="E273" s="139"/>
      <c r="F273" s="139"/>
      <c r="H273" s="69" t="str">
        <f t="shared" si="8"/>
        <v>BTR-London &amp; SE</v>
      </c>
      <c r="I273" s="69" t="str">
        <f t="shared" si="9"/>
        <v>Enigma Square</v>
      </c>
      <c r="J273" s="292" t="s">
        <v>62</v>
      </c>
      <c r="L273" s="283" t="s">
        <v>95</v>
      </c>
      <c r="M273" s="283" t="s">
        <v>83</v>
      </c>
      <c r="N273" s="212">
        <v>813</v>
      </c>
      <c r="O273" s="213">
        <v>664.35</v>
      </c>
      <c r="P273" s="283" t="s">
        <v>64</v>
      </c>
      <c r="Q273" s="283">
        <v>2</v>
      </c>
      <c r="R273" s="283">
        <v>8</v>
      </c>
      <c r="S273" s="283" t="s">
        <v>88</v>
      </c>
      <c r="T273" s="284"/>
      <c r="U273" s="284" t="s">
        <v>91</v>
      </c>
      <c r="V273" s="283" t="s">
        <v>81</v>
      </c>
      <c r="W273" s="283"/>
      <c r="X273" s="283" t="s">
        <v>81</v>
      </c>
      <c r="Y273" s="283" t="s">
        <v>81</v>
      </c>
    </row>
    <row r="274" spans="3:25" ht="13.5" customHeight="1" x14ac:dyDescent="0.2">
      <c r="C274" s="82"/>
      <c r="D274" s="292" t="s">
        <v>81</v>
      </c>
      <c r="E274" s="139"/>
      <c r="F274" s="139"/>
      <c r="H274" s="69" t="str">
        <f t="shared" si="8"/>
        <v>BTR-London &amp; SE</v>
      </c>
      <c r="I274" s="69" t="str">
        <f t="shared" si="9"/>
        <v>Enigma Square</v>
      </c>
      <c r="J274" s="292" t="s">
        <v>62</v>
      </c>
      <c r="L274" s="283" t="s">
        <v>95</v>
      </c>
      <c r="M274" s="283" t="s">
        <v>83</v>
      </c>
      <c r="N274" s="212">
        <v>814</v>
      </c>
      <c r="O274" s="213">
        <v>485.13</v>
      </c>
      <c r="P274" s="283" t="s">
        <v>60</v>
      </c>
      <c r="Q274" s="283">
        <v>1</v>
      </c>
      <c r="R274" s="283">
        <v>8</v>
      </c>
      <c r="S274" s="283" t="s">
        <v>101</v>
      </c>
      <c r="T274" s="284"/>
      <c r="U274" s="284" t="s">
        <v>91</v>
      </c>
      <c r="V274" s="283" t="s">
        <v>81</v>
      </c>
      <c r="W274" s="283" t="s">
        <v>98</v>
      </c>
      <c r="X274" s="283" t="s">
        <v>81</v>
      </c>
      <c r="Y274" s="283" t="s">
        <v>81</v>
      </c>
    </row>
    <row r="275" spans="3:25" ht="13.5" customHeight="1" x14ac:dyDescent="0.2">
      <c r="C275" s="82"/>
      <c r="D275" s="292" t="s">
        <v>81</v>
      </c>
      <c r="E275" s="139"/>
      <c r="F275" s="139"/>
      <c r="H275" s="69" t="str">
        <f t="shared" si="8"/>
        <v>BTR-London &amp; SE</v>
      </c>
      <c r="I275" s="69" t="str">
        <f t="shared" si="9"/>
        <v>Enigma Square</v>
      </c>
      <c r="J275" s="292" t="s">
        <v>62</v>
      </c>
      <c r="L275" s="283" t="s">
        <v>95</v>
      </c>
      <c r="M275" s="283" t="s">
        <v>83</v>
      </c>
      <c r="N275" s="212">
        <v>815</v>
      </c>
      <c r="O275" s="213">
        <v>656.6</v>
      </c>
      <c r="P275" s="283" t="s">
        <v>64</v>
      </c>
      <c r="Q275" s="283">
        <v>2</v>
      </c>
      <c r="R275" s="283">
        <v>8</v>
      </c>
      <c r="S275" s="283" t="s">
        <v>103</v>
      </c>
      <c r="T275" s="284"/>
      <c r="U275" s="284" t="s">
        <v>91</v>
      </c>
      <c r="V275" s="283" t="s">
        <v>81</v>
      </c>
      <c r="W275" s="283"/>
      <c r="X275" s="283" t="s">
        <v>81</v>
      </c>
      <c r="Y275" s="283" t="s">
        <v>81</v>
      </c>
    </row>
    <row r="276" spans="3:25" ht="13.5" customHeight="1" x14ac:dyDescent="0.2">
      <c r="C276" s="82"/>
      <c r="D276" s="292" t="s">
        <v>81</v>
      </c>
      <c r="E276" s="139"/>
      <c r="F276" s="139"/>
      <c r="H276" s="69" t="str">
        <f t="shared" si="8"/>
        <v>BTR-London &amp; SE</v>
      </c>
      <c r="I276" s="69" t="str">
        <f t="shared" si="9"/>
        <v>Enigma Square</v>
      </c>
      <c r="J276" s="292" t="s">
        <v>62</v>
      </c>
      <c r="L276" s="283" t="s">
        <v>95</v>
      </c>
      <c r="M276" s="283" t="s">
        <v>83</v>
      </c>
      <c r="N276" s="212">
        <v>816</v>
      </c>
      <c r="O276" s="213">
        <v>437.23</v>
      </c>
      <c r="P276" s="283" t="s">
        <v>60</v>
      </c>
      <c r="Q276" s="283">
        <v>1</v>
      </c>
      <c r="R276" s="283">
        <v>8</v>
      </c>
      <c r="S276" s="283" t="s">
        <v>103</v>
      </c>
      <c r="T276" s="284"/>
      <c r="U276" s="284" t="s">
        <v>91</v>
      </c>
      <c r="V276" s="283" t="s">
        <v>81</v>
      </c>
      <c r="W276" s="283"/>
      <c r="X276" s="283" t="s">
        <v>81</v>
      </c>
      <c r="Y276" s="283" t="s">
        <v>81</v>
      </c>
    </row>
    <row r="277" spans="3:25" ht="13.5" customHeight="1" x14ac:dyDescent="0.2">
      <c r="C277" s="82"/>
      <c r="D277" s="292" t="s">
        <v>81</v>
      </c>
      <c r="E277" s="139"/>
      <c r="F277" s="139"/>
      <c r="H277" s="69" t="str">
        <f t="shared" si="8"/>
        <v>BTR-London &amp; SE</v>
      </c>
      <c r="I277" s="69" t="str">
        <f t="shared" si="9"/>
        <v>Enigma Square</v>
      </c>
      <c r="J277" s="292" t="s">
        <v>62</v>
      </c>
      <c r="L277" s="283" t="s">
        <v>95</v>
      </c>
      <c r="M277" s="283" t="s">
        <v>83</v>
      </c>
      <c r="N277" s="212">
        <v>817</v>
      </c>
      <c r="O277" s="213">
        <v>492.56</v>
      </c>
      <c r="P277" s="283" t="s">
        <v>60</v>
      </c>
      <c r="Q277" s="283">
        <v>1</v>
      </c>
      <c r="R277" s="283">
        <v>8</v>
      </c>
      <c r="S277" s="283" t="s">
        <v>101</v>
      </c>
      <c r="T277" s="284"/>
      <c r="U277" s="284" t="s">
        <v>91</v>
      </c>
      <c r="V277" s="283" t="s">
        <v>81</v>
      </c>
      <c r="W277" s="283" t="s">
        <v>98</v>
      </c>
      <c r="X277" s="283" t="s">
        <v>81</v>
      </c>
      <c r="Y277" s="283" t="s">
        <v>81</v>
      </c>
    </row>
    <row r="278" spans="3:25" ht="13.5" customHeight="1" x14ac:dyDescent="0.2">
      <c r="C278" s="82"/>
      <c r="D278" s="292" t="s">
        <v>81</v>
      </c>
      <c r="E278" s="139"/>
      <c r="F278" s="139"/>
      <c r="H278" s="69" t="str">
        <f t="shared" ref="H278:H341" si="10">$I$9</f>
        <v>BTR-London &amp; SE</v>
      </c>
      <c r="I278" s="69" t="str">
        <f t="shared" ref="I278:I341" si="11">$I$10</f>
        <v>Enigma Square</v>
      </c>
      <c r="J278" s="292" t="s">
        <v>62</v>
      </c>
      <c r="L278" s="283" t="s">
        <v>95</v>
      </c>
      <c r="M278" s="283" t="s">
        <v>83</v>
      </c>
      <c r="N278" s="212">
        <v>818</v>
      </c>
      <c r="O278" s="213">
        <v>437.23</v>
      </c>
      <c r="P278" s="283" t="s">
        <v>60</v>
      </c>
      <c r="Q278" s="283">
        <v>1</v>
      </c>
      <c r="R278" s="283">
        <v>8</v>
      </c>
      <c r="S278" s="283" t="s">
        <v>103</v>
      </c>
      <c r="T278" s="284"/>
      <c r="U278" s="284" t="s">
        <v>91</v>
      </c>
      <c r="V278" s="283" t="s">
        <v>81</v>
      </c>
      <c r="W278" s="283"/>
      <c r="X278" s="283" t="s">
        <v>81</v>
      </c>
      <c r="Y278" s="283" t="s">
        <v>81</v>
      </c>
    </row>
    <row r="279" spans="3:25" ht="13.5" customHeight="1" x14ac:dyDescent="0.2">
      <c r="C279" s="82"/>
      <c r="D279" s="292" t="s">
        <v>81</v>
      </c>
      <c r="E279" s="139"/>
      <c r="F279" s="139"/>
      <c r="H279" s="69" t="str">
        <f t="shared" si="10"/>
        <v>BTR-London &amp; SE</v>
      </c>
      <c r="I279" s="69" t="str">
        <f t="shared" si="11"/>
        <v>Enigma Square</v>
      </c>
      <c r="J279" s="292" t="s">
        <v>62</v>
      </c>
      <c r="L279" s="283" t="s">
        <v>95</v>
      </c>
      <c r="M279" s="283" t="s">
        <v>83</v>
      </c>
      <c r="N279" s="212">
        <v>819</v>
      </c>
      <c r="O279" s="213">
        <v>506.87</v>
      </c>
      <c r="P279" s="283" t="s">
        <v>60</v>
      </c>
      <c r="Q279" s="283">
        <v>1</v>
      </c>
      <c r="R279" s="283">
        <v>8</v>
      </c>
      <c r="S279" s="283" t="s">
        <v>101</v>
      </c>
      <c r="T279" s="284"/>
      <c r="U279" s="284" t="s">
        <v>91</v>
      </c>
      <c r="V279" s="283" t="s">
        <v>81</v>
      </c>
      <c r="W279" s="283" t="s">
        <v>98</v>
      </c>
      <c r="X279" s="283" t="s">
        <v>81</v>
      </c>
      <c r="Y279" s="283" t="s">
        <v>81</v>
      </c>
    </row>
    <row r="280" spans="3:25" ht="13.5" customHeight="1" x14ac:dyDescent="0.2">
      <c r="C280" s="82"/>
      <c r="D280" s="292" t="s">
        <v>81</v>
      </c>
      <c r="E280" s="139"/>
      <c r="F280" s="139"/>
      <c r="H280" s="69" t="str">
        <f t="shared" si="10"/>
        <v>BTR-London &amp; SE</v>
      </c>
      <c r="I280" s="69" t="str">
        <f t="shared" si="11"/>
        <v>Enigma Square</v>
      </c>
      <c r="J280" s="292" t="s">
        <v>62</v>
      </c>
      <c r="L280" s="283" t="s">
        <v>95</v>
      </c>
      <c r="M280" s="283" t="s">
        <v>83</v>
      </c>
      <c r="N280" s="212">
        <v>820</v>
      </c>
      <c r="O280" s="213">
        <v>664.35</v>
      </c>
      <c r="P280" s="283" t="s">
        <v>64</v>
      </c>
      <c r="Q280" s="283">
        <v>2</v>
      </c>
      <c r="R280" s="283">
        <v>8</v>
      </c>
      <c r="S280" s="283" t="s">
        <v>103</v>
      </c>
      <c r="T280" s="284"/>
      <c r="U280" s="284" t="s">
        <v>91</v>
      </c>
      <c r="V280" s="283" t="s">
        <v>81</v>
      </c>
      <c r="W280" s="283"/>
      <c r="X280" s="283" t="s">
        <v>81</v>
      </c>
      <c r="Y280" s="283" t="s">
        <v>81</v>
      </c>
    </row>
    <row r="281" spans="3:25" ht="13.5" customHeight="1" x14ac:dyDescent="0.2">
      <c r="C281" s="82"/>
      <c r="D281" s="292" t="s">
        <v>81</v>
      </c>
      <c r="E281" s="139"/>
      <c r="F281" s="139"/>
      <c r="H281" s="69" t="str">
        <f t="shared" si="10"/>
        <v>BTR-London &amp; SE</v>
      </c>
      <c r="I281" s="69" t="str">
        <f t="shared" si="11"/>
        <v>Enigma Square</v>
      </c>
      <c r="J281" s="292" t="s">
        <v>62</v>
      </c>
      <c r="L281" s="283" t="s">
        <v>95</v>
      </c>
      <c r="M281" s="283" t="s">
        <v>83</v>
      </c>
      <c r="N281" s="212">
        <v>821</v>
      </c>
      <c r="O281" s="213">
        <v>485.13</v>
      </c>
      <c r="P281" s="283" t="s">
        <v>60</v>
      </c>
      <c r="Q281" s="283">
        <v>1</v>
      </c>
      <c r="R281" s="283">
        <v>8</v>
      </c>
      <c r="S281" s="283" t="s">
        <v>101</v>
      </c>
      <c r="T281" s="284"/>
      <c r="U281" s="284" t="s">
        <v>91</v>
      </c>
      <c r="V281" s="283" t="s">
        <v>81</v>
      </c>
      <c r="W281" s="283" t="s">
        <v>98</v>
      </c>
      <c r="X281" s="283" t="s">
        <v>81</v>
      </c>
      <c r="Y281" s="283" t="s">
        <v>81</v>
      </c>
    </row>
    <row r="282" spans="3:25" ht="13.5" customHeight="1" x14ac:dyDescent="0.2">
      <c r="C282" s="82"/>
      <c r="D282" s="292" t="s">
        <v>81</v>
      </c>
      <c r="E282" s="139"/>
      <c r="F282" s="139"/>
      <c r="H282" s="69" t="str">
        <f t="shared" si="10"/>
        <v>BTR-London &amp; SE</v>
      </c>
      <c r="I282" s="69" t="str">
        <f t="shared" si="11"/>
        <v>Enigma Square</v>
      </c>
      <c r="J282" s="292" t="s">
        <v>62</v>
      </c>
      <c r="L282" s="283" t="s">
        <v>81</v>
      </c>
      <c r="M282" s="283" t="s">
        <v>81</v>
      </c>
      <c r="N282" s="212"/>
      <c r="O282" s="213"/>
      <c r="P282" s="283" t="s">
        <v>81</v>
      </c>
      <c r="Q282" s="283" t="s">
        <v>81</v>
      </c>
      <c r="R282" s="283" t="s">
        <v>81</v>
      </c>
      <c r="S282" s="283" t="s">
        <v>81</v>
      </c>
      <c r="T282" s="284" t="s">
        <v>81</v>
      </c>
      <c r="U282" s="284" t="s">
        <v>81</v>
      </c>
      <c r="V282" s="283" t="s">
        <v>81</v>
      </c>
      <c r="W282" s="283" t="s">
        <v>81</v>
      </c>
      <c r="X282" s="283" t="s">
        <v>81</v>
      </c>
      <c r="Y282" s="283" t="s">
        <v>81</v>
      </c>
    </row>
    <row r="283" spans="3:25" ht="13.5" customHeight="1" x14ac:dyDescent="0.2">
      <c r="C283" s="82"/>
      <c r="D283" s="292" t="s">
        <v>81</v>
      </c>
      <c r="E283" s="139"/>
      <c r="F283" s="139"/>
      <c r="H283" s="69" t="str">
        <f t="shared" si="10"/>
        <v>BTR-London &amp; SE</v>
      </c>
      <c r="I283" s="69" t="str">
        <f t="shared" si="11"/>
        <v>Enigma Square</v>
      </c>
      <c r="J283" s="292" t="s">
        <v>62</v>
      </c>
      <c r="L283" s="283" t="s">
        <v>81</v>
      </c>
      <c r="M283" s="283" t="s">
        <v>81</v>
      </c>
      <c r="N283" s="212"/>
      <c r="O283" s="213"/>
      <c r="P283" s="283" t="s">
        <v>81</v>
      </c>
      <c r="Q283" s="283" t="s">
        <v>81</v>
      </c>
      <c r="R283" s="283" t="s">
        <v>81</v>
      </c>
      <c r="S283" s="283" t="s">
        <v>81</v>
      </c>
      <c r="T283" s="284" t="s">
        <v>81</v>
      </c>
      <c r="U283" s="284" t="s">
        <v>81</v>
      </c>
      <c r="V283" s="283" t="s">
        <v>81</v>
      </c>
      <c r="W283" s="283" t="s">
        <v>81</v>
      </c>
      <c r="X283" s="283" t="s">
        <v>81</v>
      </c>
      <c r="Y283" s="283" t="s">
        <v>81</v>
      </c>
    </row>
    <row r="284" spans="3:25" ht="13.5" customHeight="1" x14ac:dyDescent="0.2">
      <c r="C284" s="82"/>
      <c r="D284" s="292" t="s">
        <v>81</v>
      </c>
      <c r="E284" s="139"/>
      <c r="F284" s="139"/>
      <c r="H284" s="69" t="str">
        <f t="shared" si="10"/>
        <v>BTR-London &amp; SE</v>
      </c>
      <c r="I284" s="69" t="str">
        <f t="shared" si="11"/>
        <v>Enigma Square</v>
      </c>
      <c r="J284" s="292" t="s">
        <v>62</v>
      </c>
      <c r="L284" s="283" t="s">
        <v>81</v>
      </c>
      <c r="M284" s="283" t="s">
        <v>81</v>
      </c>
      <c r="N284" s="212"/>
      <c r="O284" s="213"/>
      <c r="P284" s="283" t="s">
        <v>81</v>
      </c>
      <c r="Q284" s="283" t="s">
        <v>81</v>
      </c>
      <c r="R284" s="283" t="s">
        <v>81</v>
      </c>
      <c r="S284" s="283" t="s">
        <v>81</v>
      </c>
      <c r="T284" s="284" t="s">
        <v>81</v>
      </c>
      <c r="U284" s="284" t="s">
        <v>81</v>
      </c>
      <c r="V284" s="283" t="s">
        <v>81</v>
      </c>
      <c r="W284" s="283" t="s">
        <v>81</v>
      </c>
      <c r="X284" s="283" t="s">
        <v>81</v>
      </c>
      <c r="Y284" s="283" t="s">
        <v>81</v>
      </c>
    </row>
    <row r="285" spans="3:25" ht="13.5" customHeight="1" x14ac:dyDescent="0.2">
      <c r="C285" s="82"/>
      <c r="D285" s="292" t="s">
        <v>81</v>
      </c>
      <c r="E285" s="139"/>
      <c r="F285" s="139"/>
      <c r="H285" s="69" t="str">
        <f t="shared" si="10"/>
        <v>BTR-London &amp; SE</v>
      </c>
      <c r="I285" s="69" t="str">
        <f t="shared" si="11"/>
        <v>Enigma Square</v>
      </c>
      <c r="J285" s="292" t="s">
        <v>62</v>
      </c>
      <c r="L285" s="283" t="s">
        <v>81</v>
      </c>
      <c r="M285" s="283" t="s">
        <v>81</v>
      </c>
      <c r="N285" s="212"/>
      <c r="O285" s="213"/>
      <c r="P285" s="283" t="s">
        <v>81</v>
      </c>
      <c r="Q285" s="283" t="s">
        <v>81</v>
      </c>
      <c r="R285" s="283" t="s">
        <v>81</v>
      </c>
      <c r="S285" s="283" t="s">
        <v>81</v>
      </c>
      <c r="T285" s="284" t="s">
        <v>81</v>
      </c>
      <c r="U285" s="284" t="s">
        <v>81</v>
      </c>
      <c r="V285" s="283" t="s">
        <v>81</v>
      </c>
      <c r="W285" s="283" t="s">
        <v>81</v>
      </c>
      <c r="X285" s="283" t="s">
        <v>81</v>
      </c>
      <c r="Y285" s="283" t="s">
        <v>81</v>
      </c>
    </row>
    <row r="286" spans="3:25" ht="13.5" customHeight="1" x14ac:dyDescent="0.2">
      <c r="C286" s="82"/>
      <c r="D286" s="292" t="s">
        <v>81</v>
      </c>
      <c r="E286" s="139"/>
      <c r="F286" s="139"/>
      <c r="H286" s="69" t="str">
        <f t="shared" si="10"/>
        <v>BTR-London &amp; SE</v>
      </c>
      <c r="I286" s="69" t="str">
        <f t="shared" si="11"/>
        <v>Enigma Square</v>
      </c>
      <c r="J286" s="292" t="s">
        <v>62</v>
      </c>
      <c r="L286" s="283" t="s">
        <v>81</v>
      </c>
      <c r="M286" s="283" t="s">
        <v>81</v>
      </c>
      <c r="N286" s="212"/>
      <c r="O286" s="213"/>
      <c r="P286" s="283" t="s">
        <v>81</v>
      </c>
      <c r="Q286" s="283" t="s">
        <v>81</v>
      </c>
      <c r="R286" s="283" t="s">
        <v>81</v>
      </c>
      <c r="S286" s="283" t="s">
        <v>81</v>
      </c>
      <c r="T286" s="284" t="s">
        <v>81</v>
      </c>
      <c r="U286" s="284" t="s">
        <v>81</v>
      </c>
      <c r="V286" s="283" t="s">
        <v>81</v>
      </c>
      <c r="W286" s="283" t="s">
        <v>81</v>
      </c>
      <c r="X286" s="283" t="s">
        <v>81</v>
      </c>
      <c r="Y286" s="283" t="s">
        <v>81</v>
      </c>
    </row>
    <row r="287" spans="3:25" ht="13.5" customHeight="1" x14ac:dyDescent="0.2">
      <c r="C287" s="82"/>
      <c r="D287" s="292" t="s">
        <v>81</v>
      </c>
      <c r="E287" s="139"/>
      <c r="F287" s="139"/>
      <c r="H287" s="69" t="str">
        <f t="shared" si="10"/>
        <v>BTR-London &amp; SE</v>
      </c>
      <c r="I287" s="69" t="str">
        <f t="shared" si="11"/>
        <v>Enigma Square</v>
      </c>
      <c r="J287" s="292" t="s">
        <v>62</v>
      </c>
      <c r="L287" s="283" t="s">
        <v>81</v>
      </c>
      <c r="M287" s="283" t="s">
        <v>81</v>
      </c>
      <c r="N287" s="212"/>
      <c r="O287" s="213"/>
      <c r="P287" s="283" t="s">
        <v>81</v>
      </c>
      <c r="Q287" s="283" t="s">
        <v>81</v>
      </c>
      <c r="R287" s="283" t="s">
        <v>81</v>
      </c>
      <c r="S287" s="283" t="s">
        <v>81</v>
      </c>
      <c r="T287" s="284" t="s">
        <v>81</v>
      </c>
      <c r="U287" s="284" t="s">
        <v>81</v>
      </c>
      <c r="V287" s="283" t="s">
        <v>81</v>
      </c>
      <c r="W287" s="283" t="s">
        <v>81</v>
      </c>
      <c r="X287" s="283" t="s">
        <v>81</v>
      </c>
      <c r="Y287" s="283" t="s">
        <v>81</v>
      </c>
    </row>
    <row r="288" spans="3:25" ht="13.5" customHeight="1" x14ac:dyDescent="0.2">
      <c r="C288" s="82"/>
      <c r="D288" s="292" t="s">
        <v>81</v>
      </c>
      <c r="E288" s="139"/>
      <c r="F288" s="139"/>
      <c r="H288" s="69" t="str">
        <f t="shared" si="10"/>
        <v>BTR-London &amp; SE</v>
      </c>
      <c r="I288" s="69" t="str">
        <f t="shared" si="11"/>
        <v>Enigma Square</v>
      </c>
      <c r="J288" s="292" t="s">
        <v>62</v>
      </c>
      <c r="L288" s="283" t="s">
        <v>81</v>
      </c>
      <c r="M288" s="283" t="s">
        <v>81</v>
      </c>
      <c r="N288" s="212"/>
      <c r="O288" s="213"/>
      <c r="P288" s="283" t="s">
        <v>81</v>
      </c>
      <c r="Q288" s="283" t="s">
        <v>81</v>
      </c>
      <c r="R288" s="283" t="s">
        <v>81</v>
      </c>
      <c r="S288" s="283" t="s">
        <v>81</v>
      </c>
      <c r="T288" s="284" t="s">
        <v>81</v>
      </c>
      <c r="U288" s="284" t="s">
        <v>81</v>
      </c>
      <c r="V288" s="283" t="s">
        <v>81</v>
      </c>
      <c r="W288" s="283" t="s">
        <v>81</v>
      </c>
      <c r="X288" s="283" t="s">
        <v>81</v>
      </c>
      <c r="Y288" s="283" t="s">
        <v>81</v>
      </c>
    </row>
    <row r="289" spans="3:25" ht="13.5" customHeight="1" x14ac:dyDescent="0.2">
      <c r="C289" s="82"/>
      <c r="D289" s="292" t="s">
        <v>81</v>
      </c>
      <c r="E289" s="139"/>
      <c r="F289" s="139"/>
      <c r="H289" s="69" t="str">
        <f t="shared" si="10"/>
        <v>BTR-London &amp; SE</v>
      </c>
      <c r="I289" s="69" t="str">
        <f t="shared" si="11"/>
        <v>Enigma Square</v>
      </c>
      <c r="J289" s="292" t="s">
        <v>62</v>
      </c>
      <c r="L289" s="283" t="s">
        <v>81</v>
      </c>
      <c r="M289" s="283" t="s">
        <v>81</v>
      </c>
      <c r="N289" s="212"/>
      <c r="O289" s="213"/>
      <c r="P289" s="283" t="s">
        <v>81</v>
      </c>
      <c r="Q289" s="283" t="s">
        <v>81</v>
      </c>
      <c r="R289" s="283" t="s">
        <v>81</v>
      </c>
      <c r="S289" s="283" t="s">
        <v>81</v>
      </c>
      <c r="T289" s="284" t="s">
        <v>81</v>
      </c>
      <c r="U289" s="284" t="s">
        <v>81</v>
      </c>
      <c r="V289" s="283" t="s">
        <v>81</v>
      </c>
      <c r="W289" s="283" t="s">
        <v>81</v>
      </c>
      <c r="X289" s="283" t="s">
        <v>81</v>
      </c>
      <c r="Y289" s="283" t="s">
        <v>81</v>
      </c>
    </row>
    <row r="290" spans="3:25" ht="13.5" customHeight="1" x14ac:dyDescent="0.2">
      <c r="C290" s="82"/>
      <c r="D290" s="292" t="s">
        <v>81</v>
      </c>
      <c r="E290" s="139"/>
      <c r="F290" s="139"/>
      <c r="H290" s="69" t="str">
        <f t="shared" si="10"/>
        <v>BTR-London &amp; SE</v>
      </c>
      <c r="I290" s="69" t="str">
        <f t="shared" si="11"/>
        <v>Enigma Square</v>
      </c>
      <c r="J290" s="292" t="s">
        <v>62</v>
      </c>
      <c r="L290" s="283" t="s">
        <v>81</v>
      </c>
      <c r="M290" s="283" t="s">
        <v>81</v>
      </c>
      <c r="N290" s="212"/>
      <c r="O290" s="213"/>
      <c r="P290" s="283" t="s">
        <v>81</v>
      </c>
      <c r="Q290" s="283" t="s">
        <v>81</v>
      </c>
      <c r="R290" s="283" t="s">
        <v>81</v>
      </c>
      <c r="S290" s="283" t="s">
        <v>81</v>
      </c>
      <c r="T290" s="284" t="s">
        <v>81</v>
      </c>
      <c r="U290" s="284" t="s">
        <v>81</v>
      </c>
      <c r="V290" s="283" t="s">
        <v>81</v>
      </c>
      <c r="W290" s="283" t="s">
        <v>81</v>
      </c>
      <c r="X290" s="283" t="s">
        <v>81</v>
      </c>
      <c r="Y290" s="283" t="s">
        <v>81</v>
      </c>
    </row>
    <row r="291" spans="3:25" ht="13.5" customHeight="1" x14ac:dyDescent="0.2">
      <c r="C291" s="82"/>
      <c r="D291" s="292" t="s">
        <v>81</v>
      </c>
      <c r="E291" s="139"/>
      <c r="F291" s="139"/>
      <c r="H291" s="69" t="str">
        <f t="shared" si="10"/>
        <v>BTR-London &amp; SE</v>
      </c>
      <c r="I291" s="69" t="str">
        <f t="shared" si="11"/>
        <v>Enigma Square</v>
      </c>
      <c r="J291" s="292" t="s">
        <v>62</v>
      </c>
      <c r="L291" s="283" t="s">
        <v>81</v>
      </c>
      <c r="M291" s="283" t="s">
        <v>81</v>
      </c>
      <c r="N291" s="212"/>
      <c r="O291" s="213"/>
      <c r="P291" s="283" t="s">
        <v>81</v>
      </c>
      <c r="Q291" s="283" t="s">
        <v>81</v>
      </c>
      <c r="R291" s="283" t="s">
        <v>81</v>
      </c>
      <c r="S291" s="283" t="s">
        <v>81</v>
      </c>
      <c r="T291" s="284" t="s">
        <v>81</v>
      </c>
      <c r="U291" s="284" t="s">
        <v>81</v>
      </c>
      <c r="V291" s="283" t="s">
        <v>81</v>
      </c>
      <c r="W291" s="283" t="s">
        <v>81</v>
      </c>
      <c r="X291" s="283" t="s">
        <v>81</v>
      </c>
      <c r="Y291" s="283" t="s">
        <v>81</v>
      </c>
    </row>
    <row r="292" spans="3:25" ht="13.5" customHeight="1" x14ac:dyDescent="0.2">
      <c r="C292" s="82"/>
      <c r="D292" s="292" t="s">
        <v>81</v>
      </c>
      <c r="E292" s="139"/>
      <c r="F292" s="139"/>
      <c r="H292" s="69" t="str">
        <f t="shared" si="10"/>
        <v>BTR-London &amp; SE</v>
      </c>
      <c r="I292" s="69" t="str">
        <f t="shared" si="11"/>
        <v>Enigma Square</v>
      </c>
      <c r="J292" s="292" t="s">
        <v>62</v>
      </c>
      <c r="L292" s="283" t="s">
        <v>81</v>
      </c>
      <c r="M292" s="283" t="s">
        <v>81</v>
      </c>
      <c r="N292" s="212"/>
      <c r="O292" s="213"/>
      <c r="P292" s="283" t="s">
        <v>81</v>
      </c>
      <c r="Q292" s="283" t="s">
        <v>81</v>
      </c>
      <c r="R292" s="283" t="s">
        <v>81</v>
      </c>
      <c r="S292" s="283" t="s">
        <v>81</v>
      </c>
      <c r="T292" s="284" t="s">
        <v>81</v>
      </c>
      <c r="U292" s="284" t="s">
        <v>81</v>
      </c>
      <c r="V292" s="283" t="s">
        <v>81</v>
      </c>
      <c r="W292" s="283" t="s">
        <v>81</v>
      </c>
      <c r="X292" s="283" t="s">
        <v>81</v>
      </c>
      <c r="Y292" s="283" t="s">
        <v>81</v>
      </c>
    </row>
    <row r="293" spans="3:25" ht="13.5" customHeight="1" x14ac:dyDescent="0.2">
      <c r="C293" s="82"/>
      <c r="D293" s="292" t="s">
        <v>81</v>
      </c>
      <c r="E293" s="139"/>
      <c r="F293" s="139"/>
      <c r="H293" s="69" t="str">
        <f t="shared" si="10"/>
        <v>BTR-London &amp; SE</v>
      </c>
      <c r="I293" s="69" t="str">
        <f t="shared" si="11"/>
        <v>Enigma Square</v>
      </c>
      <c r="J293" s="292" t="s">
        <v>62</v>
      </c>
      <c r="L293" s="283" t="s">
        <v>81</v>
      </c>
      <c r="M293" s="283" t="s">
        <v>81</v>
      </c>
      <c r="N293" s="212"/>
      <c r="O293" s="213"/>
      <c r="P293" s="283" t="s">
        <v>81</v>
      </c>
      <c r="Q293" s="283" t="s">
        <v>81</v>
      </c>
      <c r="R293" s="283" t="s">
        <v>81</v>
      </c>
      <c r="S293" s="283" t="s">
        <v>81</v>
      </c>
      <c r="T293" s="284" t="s">
        <v>81</v>
      </c>
      <c r="U293" s="284" t="s">
        <v>81</v>
      </c>
      <c r="V293" s="283" t="s">
        <v>81</v>
      </c>
      <c r="W293" s="283" t="s">
        <v>81</v>
      </c>
      <c r="X293" s="283" t="s">
        <v>81</v>
      </c>
      <c r="Y293" s="283" t="s">
        <v>81</v>
      </c>
    </row>
    <row r="294" spans="3:25" ht="13.5" customHeight="1" x14ac:dyDescent="0.2">
      <c r="C294" s="82"/>
      <c r="D294" s="292" t="s">
        <v>81</v>
      </c>
      <c r="E294" s="139"/>
      <c r="F294" s="139"/>
      <c r="H294" s="69" t="str">
        <f t="shared" si="10"/>
        <v>BTR-London &amp; SE</v>
      </c>
      <c r="I294" s="69" t="str">
        <f t="shared" si="11"/>
        <v>Enigma Square</v>
      </c>
      <c r="J294" s="292" t="s">
        <v>62</v>
      </c>
      <c r="L294" s="283" t="s">
        <v>81</v>
      </c>
      <c r="M294" s="283" t="s">
        <v>81</v>
      </c>
      <c r="N294" s="212"/>
      <c r="O294" s="213"/>
      <c r="P294" s="283" t="s">
        <v>81</v>
      </c>
      <c r="Q294" s="283" t="s">
        <v>81</v>
      </c>
      <c r="R294" s="283" t="s">
        <v>81</v>
      </c>
      <c r="S294" s="283" t="s">
        <v>81</v>
      </c>
      <c r="T294" s="284" t="s">
        <v>81</v>
      </c>
      <c r="U294" s="284" t="s">
        <v>81</v>
      </c>
      <c r="V294" s="283" t="s">
        <v>81</v>
      </c>
      <c r="W294" s="283" t="s">
        <v>81</v>
      </c>
      <c r="X294" s="283" t="s">
        <v>81</v>
      </c>
      <c r="Y294" s="283" t="s">
        <v>81</v>
      </c>
    </row>
    <row r="295" spans="3:25" ht="13.5" customHeight="1" x14ac:dyDescent="0.2">
      <c r="C295" s="82"/>
      <c r="D295" s="292" t="s">
        <v>81</v>
      </c>
      <c r="E295" s="139"/>
      <c r="F295" s="139"/>
      <c r="H295" s="69" t="str">
        <f t="shared" si="10"/>
        <v>BTR-London &amp; SE</v>
      </c>
      <c r="I295" s="69" t="str">
        <f t="shared" si="11"/>
        <v>Enigma Square</v>
      </c>
      <c r="J295" s="292" t="s">
        <v>62</v>
      </c>
      <c r="L295" s="283" t="s">
        <v>81</v>
      </c>
      <c r="M295" s="283" t="s">
        <v>81</v>
      </c>
      <c r="N295" s="212"/>
      <c r="O295" s="213"/>
      <c r="P295" s="283" t="s">
        <v>81</v>
      </c>
      <c r="Q295" s="283" t="s">
        <v>81</v>
      </c>
      <c r="R295" s="283" t="s">
        <v>81</v>
      </c>
      <c r="S295" s="283" t="s">
        <v>81</v>
      </c>
      <c r="T295" s="284" t="s">
        <v>81</v>
      </c>
      <c r="U295" s="284" t="s">
        <v>81</v>
      </c>
      <c r="V295" s="283" t="s">
        <v>81</v>
      </c>
      <c r="W295" s="283" t="s">
        <v>81</v>
      </c>
      <c r="X295" s="283" t="s">
        <v>81</v>
      </c>
      <c r="Y295" s="283" t="s">
        <v>81</v>
      </c>
    </row>
    <row r="296" spans="3:25" ht="13.5" customHeight="1" x14ac:dyDescent="0.2">
      <c r="C296" s="82"/>
      <c r="D296" s="292" t="s">
        <v>81</v>
      </c>
      <c r="E296" s="139"/>
      <c r="F296" s="139"/>
      <c r="H296" s="69" t="str">
        <f t="shared" si="10"/>
        <v>BTR-London &amp; SE</v>
      </c>
      <c r="I296" s="69" t="str">
        <f t="shared" si="11"/>
        <v>Enigma Square</v>
      </c>
      <c r="J296" s="292" t="s">
        <v>62</v>
      </c>
      <c r="L296" s="283" t="s">
        <v>81</v>
      </c>
      <c r="M296" s="283" t="s">
        <v>81</v>
      </c>
      <c r="N296" s="212"/>
      <c r="O296" s="213"/>
      <c r="P296" s="283" t="s">
        <v>81</v>
      </c>
      <c r="Q296" s="283" t="s">
        <v>81</v>
      </c>
      <c r="R296" s="283" t="s">
        <v>81</v>
      </c>
      <c r="S296" s="283" t="s">
        <v>81</v>
      </c>
      <c r="T296" s="284" t="s">
        <v>81</v>
      </c>
      <c r="U296" s="284" t="s">
        <v>81</v>
      </c>
      <c r="V296" s="283" t="s">
        <v>81</v>
      </c>
      <c r="W296" s="283" t="s">
        <v>81</v>
      </c>
      <c r="X296" s="283" t="s">
        <v>81</v>
      </c>
      <c r="Y296" s="283" t="s">
        <v>81</v>
      </c>
    </row>
    <row r="297" spans="3:25" ht="13.5" customHeight="1" x14ac:dyDescent="0.2">
      <c r="C297" s="82"/>
      <c r="D297" s="292" t="s">
        <v>81</v>
      </c>
      <c r="E297" s="139"/>
      <c r="F297" s="139"/>
      <c r="H297" s="69" t="str">
        <f t="shared" si="10"/>
        <v>BTR-London &amp; SE</v>
      </c>
      <c r="I297" s="69" t="str">
        <f t="shared" si="11"/>
        <v>Enigma Square</v>
      </c>
      <c r="J297" s="292" t="s">
        <v>62</v>
      </c>
      <c r="L297" s="283" t="s">
        <v>81</v>
      </c>
      <c r="M297" s="283" t="s">
        <v>81</v>
      </c>
      <c r="N297" s="212"/>
      <c r="O297" s="213"/>
      <c r="P297" s="283" t="s">
        <v>81</v>
      </c>
      <c r="Q297" s="283" t="s">
        <v>81</v>
      </c>
      <c r="R297" s="283" t="s">
        <v>81</v>
      </c>
      <c r="S297" s="283" t="s">
        <v>81</v>
      </c>
      <c r="T297" s="284" t="s">
        <v>81</v>
      </c>
      <c r="U297" s="284" t="s">
        <v>81</v>
      </c>
      <c r="V297" s="283" t="s">
        <v>81</v>
      </c>
      <c r="W297" s="283" t="s">
        <v>81</v>
      </c>
      <c r="X297" s="283" t="s">
        <v>81</v>
      </c>
      <c r="Y297" s="283" t="s">
        <v>81</v>
      </c>
    </row>
    <row r="298" spans="3:25" ht="13.5" customHeight="1" x14ac:dyDescent="0.2">
      <c r="C298" s="82"/>
      <c r="D298" s="292" t="s">
        <v>81</v>
      </c>
      <c r="E298" s="139"/>
      <c r="F298" s="139"/>
      <c r="H298" s="69" t="str">
        <f t="shared" si="10"/>
        <v>BTR-London &amp; SE</v>
      </c>
      <c r="I298" s="69" t="str">
        <f t="shared" si="11"/>
        <v>Enigma Square</v>
      </c>
      <c r="J298" s="292" t="s">
        <v>62</v>
      </c>
      <c r="L298" s="283" t="s">
        <v>81</v>
      </c>
      <c r="M298" s="283" t="s">
        <v>81</v>
      </c>
      <c r="N298" s="212"/>
      <c r="O298" s="213"/>
      <c r="P298" s="283" t="s">
        <v>81</v>
      </c>
      <c r="Q298" s="283" t="s">
        <v>81</v>
      </c>
      <c r="R298" s="283" t="s">
        <v>81</v>
      </c>
      <c r="S298" s="283" t="s">
        <v>81</v>
      </c>
      <c r="T298" s="284" t="s">
        <v>81</v>
      </c>
      <c r="U298" s="284" t="s">
        <v>81</v>
      </c>
      <c r="V298" s="283" t="s">
        <v>81</v>
      </c>
      <c r="W298" s="283" t="s">
        <v>81</v>
      </c>
      <c r="X298" s="283" t="s">
        <v>81</v>
      </c>
      <c r="Y298" s="283" t="s">
        <v>81</v>
      </c>
    </row>
    <row r="299" spans="3:25" ht="13.5" customHeight="1" x14ac:dyDescent="0.2">
      <c r="C299" s="82"/>
      <c r="D299" s="292" t="s">
        <v>81</v>
      </c>
      <c r="E299" s="139"/>
      <c r="F299" s="139"/>
      <c r="H299" s="69" t="str">
        <f t="shared" si="10"/>
        <v>BTR-London &amp; SE</v>
      </c>
      <c r="I299" s="69" t="str">
        <f t="shared" si="11"/>
        <v>Enigma Square</v>
      </c>
      <c r="J299" s="292" t="s">
        <v>62</v>
      </c>
      <c r="L299" s="283" t="s">
        <v>81</v>
      </c>
      <c r="M299" s="283" t="s">
        <v>81</v>
      </c>
      <c r="N299" s="212"/>
      <c r="O299" s="213"/>
      <c r="P299" s="283" t="s">
        <v>81</v>
      </c>
      <c r="Q299" s="283" t="s">
        <v>81</v>
      </c>
      <c r="R299" s="283" t="s">
        <v>81</v>
      </c>
      <c r="S299" s="283" t="s">
        <v>81</v>
      </c>
      <c r="T299" s="284" t="s">
        <v>81</v>
      </c>
      <c r="U299" s="284" t="s">
        <v>81</v>
      </c>
      <c r="V299" s="283" t="s">
        <v>81</v>
      </c>
      <c r="W299" s="283" t="s">
        <v>81</v>
      </c>
      <c r="X299" s="283" t="s">
        <v>81</v>
      </c>
      <c r="Y299" s="283" t="s">
        <v>81</v>
      </c>
    </row>
    <row r="300" spans="3:25" ht="13.5" customHeight="1" x14ac:dyDescent="0.2">
      <c r="C300" s="82"/>
      <c r="D300" s="292" t="s">
        <v>81</v>
      </c>
      <c r="E300" s="139"/>
      <c r="F300" s="139"/>
      <c r="H300" s="69" t="str">
        <f t="shared" si="10"/>
        <v>BTR-London &amp; SE</v>
      </c>
      <c r="I300" s="69" t="str">
        <f t="shared" si="11"/>
        <v>Enigma Square</v>
      </c>
      <c r="J300" s="292" t="s">
        <v>62</v>
      </c>
      <c r="L300" s="283" t="s">
        <v>81</v>
      </c>
      <c r="M300" s="283" t="s">
        <v>81</v>
      </c>
      <c r="N300" s="212"/>
      <c r="O300" s="213"/>
      <c r="P300" s="283" t="s">
        <v>81</v>
      </c>
      <c r="Q300" s="283" t="s">
        <v>81</v>
      </c>
      <c r="R300" s="283" t="s">
        <v>81</v>
      </c>
      <c r="S300" s="283" t="s">
        <v>81</v>
      </c>
      <c r="T300" s="284" t="s">
        <v>81</v>
      </c>
      <c r="U300" s="284" t="s">
        <v>81</v>
      </c>
      <c r="V300" s="283" t="s">
        <v>81</v>
      </c>
      <c r="W300" s="283" t="s">
        <v>81</v>
      </c>
      <c r="X300" s="283" t="s">
        <v>81</v>
      </c>
      <c r="Y300" s="283" t="s">
        <v>81</v>
      </c>
    </row>
    <row r="301" spans="3:25" ht="13.5" customHeight="1" x14ac:dyDescent="0.2">
      <c r="C301" s="82"/>
      <c r="D301" s="292" t="s">
        <v>81</v>
      </c>
      <c r="E301" s="139"/>
      <c r="F301" s="139"/>
      <c r="H301" s="69" t="str">
        <f t="shared" si="10"/>
        <v>BTR-London &amp; SE</v>
      </c>
      <c r="I301" s="69" t="str">
        <f t="shared" si="11"/>
        <v>Enigma Square</v>
      </c>
      <c r="J301" s="292" t="s">
        <v>62</v>
      </c>
      <c r="L301" s="283" t="s">
        <v>81</v>
      </c>
      <c r="M301" s="283" t="s">
        <v>81</v>
      </c>
      <c r="N301" s="212"/>
      <c r="O301" s="213"/>
      <c r="P301" s="283" t="s">
        <v>81</v>
      </c>
      <c r="Q301" s="283" t="s">
        <v>81</v>
      </c>
      <c r="R301" s="283" t="s">
        <v>81</v>
      </c>
      <c r="S301" s="283" t="s">
        <v>81</v>
      </c>
      <c r="T301" s="284" t="s">
        <v>81</v>
      </c>
      <c r="U301" s="284" t="s">
        <v>81</v>
      </c>
      <c r="V301" s="283" t="s">
        <v>81</v>
      </c>
      <c r="W301" s="283" t="s">
        <v>81</v>
      </c>
      <c r="X301" s="283" t="s">
        <v>81</v>
      </c>
      <c r="Y301" s="283" t="s">
        <v>81</v>
      </c>
    </row>
    <row r="302" spans="3:25" ht="13.5" customHeight="1" x14ac:dyDescent="0.2">
      <c r="C302" s="82"/>
      <c r="D302" s="292" t="s">
        <v>81</v>
      </c>
      <c r="E302" s="139"/>
      <c r="F302" s="139"/>
      <c r="H302" s="69" t="str">
        <f t="shared" si="10"/>
        <v>BTR-London &amp; SE</v>
      </c>
      <c r="I302" s="69" t="str">
        <f t="shared" si="11"/>
        <v>Enigma Square</v>
      </c>
      <c r="J302" s="292" t="s">
        <v>62</v>
      </c>
      <c r="L302" s="283" t="s">
        <v>81</v>
      </c>
      <c r="M302" s="283" t="s">
        <v>81</v>
      </c>
      <c r="N302" s="212"/>
      <c r="O302" s="213"/>
      <c r="P302" s="283" t="s">
        <v>81</v>
      </c>
      <c r="Q302" s="283" t="s">
        <v>81</v>
      </c>
      <c r="R302" s="283" t="s">
        <v>81</v>
      </c>
      <c r="S302" s="283" t="s">
        <v>81</v>
      </c>
      <c r="T302" s="284" t="s">
        <v>81</v>
      </c>
      <c r="U302" s="284" t="s">
        <v>81</v>
      </c>
      <c r="V302" s="283" t="s">
        <v>81</v>
      </c>
      <c r="W302" s="283" t="s">
        <v>81</v>
      </c>
      <c r="X302" s="283" t="s">
        <v>81</v>
      </c>
      <c r="Y302" s="283" t="s">
        <v>81</v>
      </c>
    </row>
    <row r="303" spans="3:25" ht="13.5" customHeight="1" x14ac:dyDescent="0.2">
      <c r="C303" s="82"/>
      <c r="D303" s="292" t="s">
        <v>81</v>
      </c>
      <c r="E303" s="139"/>
      <c r="F303" s="139"/>
      <c r="H303" s="69" t="str">
        <f t="shared" si="10"/>
        <v>BTR-London &amp; SE</v>
      </c>
      <c r="I303" s="69" t="str">
        <f t="shared" si="11"/>
        <v>Enigma Square</v>
      </c>
      <c r="J303" s="292" t="s">
        <v>62</v>
      </c>
      <c r="L303" s="283" t="s">
        <v>81</v>
      </c>
      <c r="M303" s="283" t="s">
        <v>81</v>
      </c>
      <c r="N303" s="212"/>
      <c r="O303" s="213"/>
      <c r="P303" s="283" t="s">
        <v>81</v>
      </c>
      <c r="Q303" s="283" t="s">
        <v>81</v>
      </c>
      <c r="R303" s="283" t="s">
        <v>81</v>
      </c>
      <c r="S303" s="283" t="s">
        <v>81</v>
      </c>
      <c r="T303" s="284" t="s">
        <v>81</v>
      </c>
      <c r="U303" s="284" t="s">
        <v>81</v>
      </c>
      <c r="V303" s="283" t="s">
        <v>81</v>
      </c>
      <c r="W303" s="283" t="s">
        <v>81</v>
      </c>
      <c r="X303" s="283" t="s">
        <v>81</v>
      </c>
      <c r="Y303" s="283" t="s">
        <v>81</v>
      </c>
    </row>
    <row r="304" spans="3:25" ht="13.5" customHeight="1" x14ac:dyDescent="0.2">
      <c r="C304" s="82"/>
      <c r="D304" s="292" t="s">
        <v>81</v>
      </c>
      <c r="E304" s="139"/>
      <c r="F304" s="139"/>
      <c r="H304" s="69" t="str">
        <f t="shared" si="10"/>
        <v>BTR-London &amp; SE</v>
      </c>
      <c r="I304" s="69" t="str">
        <f t="shared" si="11"/>
        <v>Enigma Square</v>
      </c>
      <c r="J304" s="292" t="s">
        <v>62</v>
      </c>
      <c r="L304" s="283" t="s">
        <v>81</v>
      </c>
      <c r="M304" s="283" t="s">
        <v>81</v>
      </c>
      <c r="N304" s="212"/>
      <c r="O304" s="213"/>
      <c r="P304" s="283" t="s">
        <v>81</v>
      </c>
      <c r="Q304" s="283" t="s">
        <v>81</v>
      </c>
      <c r="R304" s="283" t="s">
        <v>81</v>
      </c>
      <c r="S304" s="283" t="s">
        <v>81</v>
      </c>
      <c r="T304" s="284" t="s">
        <v>81</v>
      </c>
      <c r="U304" s="284" t="s">
        <v>81</v>
      </c>
      <c r="V304" s="283" t="s">
        <v>81</v>
      </c>
      <c r="W304" s="283" t="s">
        <v>81</v>
      </c>
      <c r="X304" s="283" t="s">
        <v>81</v>
      </c>
      <c r="Y304" s="283" t="s">
        <v>81</v>
      </c>
    </row>
    <row r="305" spans="3:25" ht="13.5" customHeight="1" x14ac:dyDescent="0.2">
      <c r="C305" s="82"/>
      <c r="D305" s="292" t="s">
        <v>81</v>
      </c>
      <c r="E305" s="139"/>
      <c r="F305" s="139"/>
      <c r="H305" s="69" t="str">
        <f t="shared" si="10"/>
        <v>BTR-London &amp; SE</v>
      </c>
      <c r="I305" s="69" t="str">
        <f t="shared" si="11"/>
        <v>Enigma Square</v>
      </c>
      <c r="J305" s="292" t="s">
        <v>62</v>
      </c>
      <c r="L305" s="283" t="s">
        <v>81</v>
      </c>
      <c r="M305" s="283" t="s">
        <v>81</v>
      </c>
      <c r="N305" s="212"/>
      <c r="O305" s="213"/>
      <c r="P305" s="283" t="s">
        <v>81</v>
      </c>
      <c r="Q305" s="283" t="s">
        <v>81</v>
      </c>
      <c r="R305" s="283" t="s">
        <v>81</v>
      </c>
      <c r="S305" s="283" t="s">
        <v>81</v>
      </c>
      <c r="T305" s="284" t="s">
        <v>81</v>
      </c>
      <c r="U305" s="284" t="s">
        <v>81</v>
      </c>
      <c r="V305" s="283" t="s">
        <v>81</v>
      </c>
      <c r="W305" s="283" t="s">
        <v>81</v>
      </c>
      <c r="X305" s="283" t="s">
        <v>81</v>
      </c>
      <c r="Y305" s="283" t="s">
        <v>81</v>
      </c>
    </row>
    <row r="306" spans="3:25" ht="13.5" customHeight="1" x14ac:dyDescent="0.2">
      <c r="C306" s="82"/>
      <c r="D306" s="292" t="s">
        <v>81</v>
      </c>
      <c r="E306" s="139"/>
      <c r="F306" s="139"/>
      <c r="H306" s="69" t="str">
        <f t="shared" si="10"/>
        <v>BTR-London &amp; SE</v>
      </c>
      <c r="I306" s="69" t="str">
        <f t="shared" si="11"/>
        <v>Enigma Square</v>
      </c>
      <c r="J306" s="292" t="s">
        <v>62</v>
      </c>
      <c r="L306" s="283" t="s">
        <v>81</v>
      </c>
      <c r="M306" s="283" t="s">
        <v>81</v>
      </c>
      <c r="N306" s="212"/>
      <c r="O306" s="213"/>
      <c r="P306" s="283" t="s">
        <v>81</v>
      </c>
      <c r="Q306" s="283" t="s">
        <v>81</v>
      </c>
      <c r="R306" s="283" t="s">
        <v>81</v>
      </c>
      <c r="S306" s="283" t="s">
        <v>81</v>
      </c>
      <c r="T306" s="284" t="s">
        <v>81</v>
      </c>
      <c r="U306" s="284" t="s">
        <v>81</v>
      </c>
      <c r="V306" s="283" t="s">
        <v>81</v>
      </c>
      <c r="W306" s="283" t="s">
        <v>81</v>
      </c>
      <c r="X306" s="283" t="s">
        <v>81</v>
      </c>
      <c r="Y306" s="283" t="s">
        <v>81</v>
      </c>
    </row>
    <row r="307" spans="3:25" ht="13.5" customHeight="1" x14ac:dyDescent="0.2">
      <c r="C307" s="82"/>
      <c r="D307" s="292" t="s">
        <v>81</v>
      </c>
      <c r="E307" s="139"/>
      <c r="F307" s="139"/>
      <c r="H307" s="69" t="str">
        <f t="shared" si="10"/>
        <v>BTR-London &amp; SE</v>
      </c>
      <c r="I307" s="69" t="str">
        <f t="shared" si="11"/>
        <v>Enigma Square</v>
      </c>
      <c r="J307" s="292" t="s">
        <v>62</v>
      </c>
      <c r="L307" s="283" t="s">
        <v>81</v>
      </c>
      <c r="M307" s="283" t="s">
        <v>81</v>
      </c>
      <c r="N307" s="212"/>
      <c r="O307" s="213"/>
      <c r="P307" s="283" t="s">
        <v>81</v>
      </c>
      <c r="Q307" s="283" t="s">
        <v>81</v>
      </c>
      <c r="R307" s="283" t="s">
        <v>81</v>
      </c>
      <c r="S307" s="283" t="s">
        <v>81</v>
      </c>
      <c r="T307" s="284" t="s">
        <v>81</v>
      </c>
      <c r="U307" s="284" t="s">
        <v>81</v>
      </c>
      <c r="V307" s="283" t="s">
        <v>81</v>
      </c>
      <c r="W307" s="283" t="s">
        <v>81</v>
      </c>
      <c r="X307" s="283" t="s">
        <v>81</v>
      </c>
      <c r="Y307" s="283" t="s">
        <v>81</v>
      </c>
    </row>
    <row r="308" spans="3:25" ht="13.5" customHeight="1" x14ac:dyDescent="0.2">
      <c r="C308" s="82"/>
      <c r="D308" s="292" t="s">
        <v>81</v>
      </c>
      <c r="E308" s="139"/>
      <c r="F308" s="139"/>
      <c r="H308" s="69" t="str">
        <f t="shared" si="10"/>
        <v>BTR-London &amp; SE</v>
      </c>
      <c r="I308" s="69" t="str">
        <f t="shared" si="11"/>
        <v>Enigma Square</v>
      </c>
      <c r="J308" s="292" t="s">
        <v>62</v>
      </c>
      <c r="L308" s="283" t="s">
        <v>81</v>
      </c>
      <c r="M308" s="283" t="s">
        <v>81</v>
      </c>
      <c r="N308" s="212"/>
      <c r="O308" s="213"/>
      <c r="P308" s="283" t="s">
        <v>81</v>
      </c>
      <c r="Q308" s="283" t="s">
        <v>81</v>
      </c>
      <c r="R308" s="283" t="s">
        <v>81</v>
      </c>
      <c r="S308" s="283" t="s">
        <v>81</v>
      </c>
      <c r="T308" s="284" t="s">
        <v>81</v>
      </c>
      <c r="U308" s="284" t="s">
        <v>81</v>
      </c>
      <c r="V308" s="283" t="s">
        <v>81</v>
      </c>
      <c r="W308" s="283" t="s">
        <v>81</v>
      </c>
      <c r="X308" s="283" t="s">
        <v>81</v>
      </c>
      <c r="Y308" s="283" t="s">
        <v>81</v>
      </c>
    </row>
    <row r="309" spans="3:25" ht="13.5" customHeight="1" x14ac:dyDescent="0.2">
      <c r="C309" s="82"/>
      <c r="D309" s="292" t="s">
        <v>81</v>
      </c>
      <c r="E309" s="139"/>
      <c r="F309" s="139"/>
      <c r="H309" s="69" t="str">
        <f t="shared" si="10"/>
        <v>BTR-London &amp; SE</v>
      </c>
      <c r="I309" s="69" t="str">
        <f t="shared" si="11"/>
        <v>Enigma Square</v>
      </c>
      <c r="J309" s="292" t="s">
        <v>62</v>
      </c>
      <c r="L309" s="283" t="s">
        <v>81</v>
      </c>
      <c r="M309" s="283" t="s">
        <v>81</v>
      </c>
      <c r="N309" s="212"/>
      <c r="O309" s="213"/>
      <c r="P309" s="283" t="s">
        <v>81</v>
      </c>
      <c r="Q309" s="283" t="s">
        <v>81</v>
      </c>
      <c r="R309" s="283" t="s">
        <v>81</v>
      </c>
      <c r="S309" s="283" t="s">
        <v>81</v>
      </c>
      <c r="T309" s="284" t="s">
        <v>81</v>
      </c>
      <c r="U309" s="284" t="s">
        <v>81</v>
      </c>
      <c r="V309" s="283" t="s">
        <v>81</v>
      </c>
      <c r="W309" s="283" t="s">
        <v>81</v>
      </c>
      <c r="X309" s="283" t="s">
        <v>81</v>
      </c>
      <c r="Y309" s="283" t="s">
        <v>81</v>
      </c>
    </row>
    <row r="310" spans="3:25" ht="13.5" customHeight="1" x14ac:dyDescent="0.2">
      <c r="C310" s="82"/>
      <c r="D310" s="292" t="s">
        <v>81</v>
      </c>
      <c r="E310" s="139"/>
      <c r="F310" s="139"/>
      <c r="H310" s="69" t="str">
        <f t="shared" si="10"/>
        <v>BTR-London &amp; SE</v>
      </c>
      <c r="I310" s="69" t="str">
        <f t="shared" si="11"/>
        <v>Enigma Square</v>
      </c>
      <c r="J310" s="292" t="s">
        <v>62</v>
      </c>
      <c r="L310" s="283" t="s">
        <v>81</v>
      </c>
      <c r="M310" s="283" t="s">
        <v>81</v>
      </c>
      <c r="N310" s="212"/>
      <c r="O310" s="213"/>
      <c r="P310" s="283" t="s">
        <v>81</v>
      </c>
      <c r="Q310" s="283" t="s">
        <v>81</v>
      </c>
      <c r="R310" s="283" t="s">
        <v>81</v>
      </c>
      <c r="S310" s="283" t="s">
        <v>81</v>
      </c>
      <c r="T310" s="284" t="s">
        <v>81</v>
      </c>
      <c r="U310" s="284" t="s">
        <v>81</v>
      </c>
      <c r="V310" s="283" t="s">
        <v>81</v>
      </c>
      <c r="W310" s="283" t="s">
        <v>81</v>
      </c>
      <c r="X310" s="283" t="s">
        <v>81</v>
      </c>
      <c r="Y310" s="283" t="s">
        <v>81</v>
      </c>
    </row>
    <row r="311" spans="3:25" ht="13.5" customHeight="1" x14ac:dyDescent="0.2">
      <c r="C311" s="82"/>
      <c r="D311" s="292" t="s">
        <v>81</v>
      </c>
      <c r="E311" s="139"/>
      <c r="F311" s="139"/>
      <c r="H311" s="69" t="str">
        <f t="shared" si="10"/>
        <v>BTR-London &amp; SE</v>
      </c>
      <c r="I311" s="69" t="str">
        <f t="shared" si="11"/>
        <v>Enigma Square</v>
      </c>
      <c r="J311" s="292" t="s">
        <v>62</v>
      </c>
      <c r="L311" s="283" t="s">
        <v>81</v>
      </c>
      <c r="M311" s="283" t="s">
        <v>81</v>
      </c>
      <c r="N311" s="212"/>
      <c r="O311" s="213"/>
      <c r="P311" s="283" t="s">
        <v>81</v>
      </c>
      <c r="Q311" s="283" t="s">
        <v>81</v>
      </c>
      <c r="R311" s="283" t="s">
        <v>81</v>
      </c>
      <c r="S311" s="283" t="s">
        <v>81</v>
      </c>
      <c r="T311" s="284" t="s">
        <v>81</v>
      </c>
      <c r="U311" s="284" t="s">
        <v>81</v>
      </c>
      <c r="V311" s="283" t="s">
        <v>81</v>
      </c>
      <c r="W311" s="283" t="s">
        <v>81</v>
      </c>
      <c r="X311" s="283" t="s">
        <v>81</v>
      </c>
      <c r="Y311" s="283" t="s">
        <v>81</v>
      </c>
    </row>
    <row r="312" spans="3:25" ht="13.5" customHeight="1" x14ac:dyDescent="0.2">
      <c r="C312" s="82"/>
      <c r="D312" s="292" t="s">
        <v>81</v>
      </c>
      <c r="E312" s="139"/>
      <c r="F312" s="139"/>
      <c r="H312" s="69" t="str">
        <f t="shared" si="10"/>
        <v>BTR-London &amp; SE</v>
      </c>
      <c r="I312" s="69" t="str">
        <f t="shared" si="11"/>
        <v>Enigma Square</v>
      </c>
      <c r="J312" s="292" t="s">
        <v>62</v>
      </c>
      <c r="L312" s="283" t="s">
        <v>81</v>
      </c>
      <c r="M312" s="283" t="s">
        <v>81</v>
      </c>
      <c r="N312" s="212"/>
      <c r="O312" s="213"/>
      <c r="P312" s="283" t="s">
        <v>81</v>
      </c>
      <c r="Q312" s="283" t="s">
        <v>81</v>
      </c>
      <c r="R312" s="283" t="s">
        <v>81</v>
      </c>
      <c r="S312" s="283" t="s">
        <v>81</v>
      </c>
      <c r="T312" s="284" t="s">
        <v>81</v>
      </c>
      <c r="U312" s="284" t="s">
        <v>81</v>
      </c>
      <c r="V312" s="283" t="s">
        <v>81</v>
      </c>
      <c r="W312" s="283" t="s">
        <v>81</v>
      </c>
      <c r="X312" s="283" t="s">
        <v>81</v>
      </c>
      <c r="Y312" s="283" t="s">
        <v>81</v>
      </c>
    </row>
    <row r="313" spans="3:25" ht="13.5" customHeight="1" x14ac:dyDescent="0.2">
      <c r="C313" s="82"/>
      <c r="D313" s="292" t="s">
        <v>81</v>
      </c>
      <c r="E313" s="139"/>
      <c r="F313" s="139"/>
      <c r="H313" s="69" t="str">
        <f t="shared" si="10"/>
        <v>BTR-London &amp; SE</v>
      </c>
      <c r="I313" s="69" t="str">
        <f t="shared" si="11"/>
        <v>Enigma Square</v>
      </c>
      <c r="J313" s="292" t="s">
        <v>62</v>
      </c>
      <c r="L313" s="283" t="s">
        <v>81</v>
      </c>
      <c r="M313" s="283" t="s">
        <v>81</v>
      </c>
      <c r="N313" s="212"/>
      <c r="O313" s="213"/>
      <c r="P313" s="283" t="s">
        <v>81</v>
      </c>
      <c r="Q313" s="283" t="s">
        <v>81</v>
      </c>
      <c r="R313" s="283" t="s">
        <v>81</v>
      </c>
      <c r="S313" s="283" t="s">
        <v>81</v>
      </c>
      <c r="T313" s="284" t="s">
        <v>81</v>
      </c>
      <c r="U313" s="284" t="s">
        <v>81</v>
      </c>
      <c r="V313" s="283" t="s">
        <v>81</v>
      </c>
      <c r="W313" s="283" t="s">
        <v>81</v>
      </c>
      <c r="X313" s="283" t="s">
        <v>81</v>
      </c>
      <c r="Y313" s="283" t="s">
        <v>81</v>
      </c>
    </row>
    <row r="314" spans="3:25" ht="13.5" customHeight="1" x14ac:dyDescent="0.2">
      <c r="C314" s="82"/>
      <c r="D314" s="292" t="s">
        <v>81</v>
      </c>
      <c r="E314" s="139"/>
      <c r="F314" s="139"/>
      <c r="H314" s="69" t="str">
        <f t="shared" si="10"/>
        <v>BTR-London &amp; SE</v>
      </c>
      <c r="I314" s="69" t="str">
        <f t="shared" si="11"/>
        <v>Enigma Square</v>
      </c>
      <c r="J314" s="292" t="s">
        <v>62</v>
      </c>
      <c r="L314" s="283" t="s">
        <v>81</v>
      </c>
      <c r="M314" s="283" t="s">
        <v>81</v>
      </c>
      <c r="N314" s="212"/>
      <c r="O314" s="213"/>
      <c r="P314" s="283" t="s">
        <v>81</v>
      </c>
      <c r="Q314" s="283" t="s">
        <v>81</v>
      </c>
      <c r="R314" s="283" t="s">
        <v>81</v>
      </c>
      <c r="S314" s="283" t="s">
        <v>81</v>
      </c>
      <c r="T314" s="284" t="s">
        <v>81</v>
      </c>
      <c r="U314" s="284" t="s">
        <v>81</v>
      </c>
      <c r="V314" s="283" t="s">
        <v>81</v>
      </c>
      <c r="W314" s="283" t="s">
        <v>81</v>
      </c>
      <c r="X314" s="283" t="s">
        <v>81</v>
      </c>
      <c r="Y314" s="283" t="s">
        <v>81</v>
      </c>
    </row>
    <row r="315" spans="3:25" ht="13.5" customHeight="1" x14ac:dyDescent="0.2">
      <c r="C315" s="82"/>
      <c r="D315" s="292" t="s">
        <v>81</v>
      </c>
      <c r="E315" s="139"/>
      <c r="F315" s="139"/>
      <c r="H315" s="69" t="str">
        <f t="shared" si="10"/>
        <v>BTR-London &amp; SE</v>
      </c>
      <c r="I315" s="69" t="str">
        <f t="shared" si="11"/>
        <v>Enigma Square</v>
      </c>
      <c r="J315" s="292" t="s">
        <v>62</v>
      </c>
      <c r="L315" s="283" t="s">
        <v>81</v>
      </c>
      <c r="M315" s="283" t="s">
        <v>81</v>
      </c>
      <c r="N315" s="212"/>
      <c r="O315" s="213"/>
      <c r="P315" s="283" t="s">
        <v>81</v>
      </c>
      <c r="Q315" s="283" t="s">
        <v>81</v>
      </c>
      <c r="R315" s="283" t="s">
        <v>81</v>
      </c>
      <c r="S315" s="283" t="s">
        <v>81</v>
      </c>
      <c r="T315" s="284" t="s">
        <v>81</v>
      </c>
      <c r="U315" s="284" t="s">
        <v>81</v>
      </c>
      <c r="V315" s="283" t="s">
        <v>81</v>
      </c>
      <c r="W315" s="283" t="s">
        <v>81</v>
      </c>
      <c r="X315" s="283" t="s">
        <v>81</v>
      </c>
      <c r="Y315" s="283" t="s">
        <v>81</v>
      </c>
    </row>
    <row r="316" spans="3:25" ht="13.5" customHeight="1" x14ac:dyDescent="0.2">
      <c r="C316" s="82"/>
      <c r="D316" s="292" t="s">
        <v>81</v>
      </c>
      <c r="E316" s="139"/>
      <c r="F316" s="139"/>
      <c r="H316" s="69" t="str">
        <f t="shared" si="10"/>
        <v>BTR-London &amp; SE</v>
      </c>
      <c r="I316" s="69" t="str">
        <f t="shared" si="11"/>
        <v>Enigma Square</v>
      </c>
      <c r="J316" s="292" t="s">
        <v>62</v>
      </c>
      <c r="L316" s="283" t="s">
        <v>81</v>
      </c>
      <c r="M316" s="283" t="s">
        <v>81</v>
      </c>
      <c r="N316" s="212"/>
      <c r="O316" s="213"/>
      <c r="P316" s="283" t="s">
        <v>81</v>
      </c>
      <c r="Q316" s="283" t="s">
        <v>81</v>
      </c>
      <c r="R316" s="283" t="s">
        <v>81</v>
      </c>
      <c r="S316" s="283" t="s">
        <v>81</v>
      </c>
      <c r="T316" s="284" t="s">
        <v>81</v>
      </c>
      <c r="U316" s="284" t="s">
        <v>81</v>
      </c>
      <c r="V316" s="283" t="s">
        <v>81</v>
      </c>
      <c r="W316" s="283" t="s">
        <v>81</v>
      </c>
      <c r="X316" s="283" t="s">
        <v>81</v>
      </c>
      <c r="Y316" s="283" t="s">
        <v>81</v>
      </c>
    </row>
    <row r="317" spans="3:25" ht="13.5" customHeight="1" x14ac:dyDescent="0.2">
      <c r="C317" s="82"/>
      <c r="D317" s="292" t="s">
        <v>81</v>
      </c>
      <c r="E317" s="139"/>
      <c r="F317" s="139"/>
      <c r="H317" s="69" t="str">
        <f t="shared" si="10"/>
        <v>BTR-London &amp; SE</v>
      </c>
      <c r="I317" s="69" t="str">
        <f t="shared" si="11"/>
        <v>Enigma Square</v>
      </c>
      <c r="J317" s="292" t="s">
        <v>62</v>
      </c>
      <c r="L317" s="283" t="s">
        <v>81</v>
      </c>
      <c r="M317" s="283" t="s">
        <v>81</v>
      </c>
      <c r="N317" s="212"/>
      <c r="O317" s="213"/>
      <c r="P317" s="283" t="s">
        <v>81</v>
      </c>
      <c r="Q317" s="283" t="s">
        <v>81</v>
      </c>
      <c r="R317" s="283" t="s">
        <v>81</v>
      </c>
      <c r="S317" s="283" t="s">
        <v>81</v>
      </c>
      <c r="T317" s="284" t="s">
        <v>81</v>
      </c>
      <c r="U317" s="284" t="s">
        <v>81</v>
      </c>
      <c r="V317" s="283" t="s">
        <v>81</v>
      </c>
      <c r="W317" s="283" t="s">
        <v>81</v>
      </c>
      <c r="X317" s="283" t="s">
        <v>81</v>
      </c>
      <c r="Y317" s="283" t="s">
        <v>81</v>
      </c>
    </row>
    <row r="318" spans="3:25" ht="13.5" customHeight="1" x14ac:dyDescent="0.2">
      <c r="C318" s="82"/>
      <c r="D318" s="292" t="s">
        <v>81</v>
      </c>
      <c r="E318" s="139"/>
      <c r="F318" s="139"/>
      <c r="H318" s="69" t="str">
        <f t="shared" si="10"/>
        <v>BTR-London &amp; SE</v>
      </c>
      <c r="I318" s="69" t="str">
        <f t="shared" si="11"/>
        <v>Enigma Square</v>
      </c>
      <c r="J318" s="292" t="s">
        <v>62</v>
      </c>
      <c r="L318" s="283" t="s">
        <v>81</v>
      </c>
      <c r="M318" s="283" t="s">
        <v>81</v>
      </c>
      <c r="N318" s="212"/>
      <c r="O318" s="213"/>
      <c r="P318" s="283" t="s">
        <v>81</v>
      </c>
      <c r="Q318" s="283" t="s">
        <v>81</v>
      </c>
      <c r="R318" s="283" t="s">
        <v>81</v>
      </c>
      <c r="S318" s="283" t="s">
        <v>81</v>
      </c>
      <c r="T318" s="284" t="s">
        <v>81</v>
      </c>
      <c r="U318" s="284" t="s">
        <v>81</v>
      </c>
      <c r="V318" s="283" t="s">
        <v>81</v>
      </c>
      <c r="W318" s="283" t="s">
        <v>81</v>
      </c>
      <c r="X318" s="283" t="s">
        <v>81</v>
      </c>
      <c r="Y318" s="283" t="s">
        <v>81</v>
      </c>
    </row>
    <row r="319" spans="3:25" ht="13.5" customHeight="1" x14ac:dyDescent="0.2">
      <c r="C319" s="82"/>
      <c r="D319" s="292" t="s">
        <v>81</v>
      </c>
      <c r="E319" s="139"/>
      <c r="F319" s="139"/>
      <c r="H319" s="69" t="str">
        <f t="shared" si="10"/>
        <v>BTR-London &amp; SE</v>
      </c>
      <c r="I319" s="69" t="str">
        <f t="shared" si="11"/>
        <v>Enigma Square</v>
      </c>
      <c r="J319" s="292" t="s">
        <v>62</v>
      </c>
      <c r="L319" s="283" t="s">
        <v>81</v>
      </c>
      <c r="M319" s="283" t="s">
        <v>81</v>
      </c>
      <c r="N319" s="212"/>
      <c r="O319" s="213"/>
      <c r="P319" s="283" t="s">
        <v>81</v>
      </c>
      <c r="Q319" s="283" t="s">
        <v>81</v>
      </c>
      <c r="R319" s="283" t="s">
        <v>81</v>
      </c>
      <c r="S319" s="283" t="s">
        <v>81</v>
      </c>
      <c r="T319" s="284" t="s">
        <v>81</v>
      </c>
      <c r="U319" s="284" t="s">
        <v>81</v>
      </c>
      <c r="V319" s="283" t="s">
        <v>81</v>
      </c>
      <c r="W319" s="283" t="s">
        <v>81</v>
      </c>
      <c r="X319" s="283" t="s">
        <v>81</v>
      </c>
      <c r="Y319" s="283" t="s">
        <v>81</v>
      </c>
    </row>
    <row r="320" spans="3:25" ht="13.5" customHeight="1" x14ac:dyDescent="0.2">
      <c r="C320" s="82"/>
      <c r="D320" s="292" t="s">
        <v>81</v>
      </c>
      <c r="E320" s="139"/>
      <c r="F320" s="139"/>
      <c r="H320" s="69" t="str">
        <f t="shared" si="10"/>
        <v>BTR-London &amp; SE</v>
      </c>
      <c r="I320" s="69" t="str">
        <f t="shared" si="11"/>
        <v>Enigma Square</v>
      </c>
      <c r="J320" s="292" t="s">
        <v>62</v>
      </c>
      <c r="L320" s="283" t="s">
        <v>81</v>
      </c>
      <c r="M320" s="283" t="s">
        <v>81</v>
      </c>
      <c r="N320" s="212"/>
      <c r="O320" s="213"/>
      <c r="P320" s="283" t="s">
        <v>81</v>
      </c>
      <c r="Q320" s="283" t="s">
        <v>81</v>
      </c>
      <c r="R320" s="283" t="s">
        <v>81</v>
      </c>
      <c r="S320" s="283" t="s">
        <v>81</v>
      </c>
      <c r="T320" s="284" t="s">
        <v>81</v>
      </c>
      <c r="U320" s="284" t="s">
        <v>81</v>
      </c>
      <c r="V320" s="283" t="s">
        <v>81</v>
      </c>
      <c r="W320" s="283" t="s">
        <v>81</v>
      </c>
      <c r="X320" s="283" t="s">
        <v>81</v>
      </c>
      <c r="Y320" s="283" t="s">
        <v>81</v>
      </c>
    </row>
    <row r="321" spans="3:25" ht="13.5" customHeight="1" x14ac:dyDescent="0.2">
      <c r="C321" s="82"/>
      <c r="D321" s="292" t="s">
        <v>81</v>
      </c>
      <c r="E321" s="139"/>
      <c r="F321" s="139"/>
      <c r="H321" s="69" t="str">
        <f t="shared" si="10"/>
        <v>BTR-London &amp; SE</v>
      </c>
      <c r="I321" s="69" t="str">
        <f t="shared" si="11"/>
        <v>Enigma Square</v>
      </c>
      <c r="J321" s="292" t="s">
        <v>62</v>
      </c>
      <c r="L321" s="283" t="s">
        <v>81</v>
      </c>
      <c r="M321" s="283" t="s">
        <v>81</v>
      </c>
      <c r="N321" s="212"/>
      <c r="O321" s="213"/>
      <c r="P321" s="283" t="s">
        <v>81</v>
      </c>
      <c r="Q321" s="283" t="s">
        <v>81</v>
      </c>
      <c r="R321" s="283" t="s">
        <v>81</v>
      </c>
      <c r="S321" s="283" t="s">
        <v>81</v>
      </c>
      <c r="T321" s="284" t="s">
        <v>81</v>
      </c>
      <c r="U321" s="284" t="s">
        <v>81</v>
      </c>
      <c r="V321" s="283" t="s">
        <v>81</v>
      </c>
      <c r="W321" s="283" t="s">
        <v>81</v>
      </c>
      <c r="X321" s="283" t="s">
        <v>81</v>
      </c>
      <c r="Y321" s="283" t="s">
        <v>81</v>
      </c>
    </row>
    <row r="322" spans="3:25" ht="13.5" customHeight="1" x14ac:dyDescent="0.2">
      <c r="C322" s="82"/>
      <c r="D322" s="292" t="s">
        <v>81</v>
      </c>
      <c r="E322" s="139"/>
      <c r="F322" s="139"/>
      <c r="H322" s="69" t="str">
        <f t="shared" si="10"/>
        <v>BTR-London &amp; SE</v>
      </c>
      <c r="I322" s="69" t="str">
        <f t="shared" si="11"/>
        <v>Enigma Square</v>
      </c>
      <c r="J322" s="292" t="s">
        <v>62</v>
      </c>
      <c r="L322" s="283" t="s">
        <v>81</v>
      </c>
      <c r="M322" s="283" t="s">
        <v>81</v>
      </c>
      <c r="N322" s="212"/>
      <c r="O322" s="213"/>
      <c r="P322" s="283" t="s">
        <v>81</v>
      </c>
      <c r="Q322" s="283" t="s">
        <v>81</v>
      </c>
      <c r="R322" s="283" t="s">
        <v>81</v>
      </c>
      <c r="S322" s="283" t="s">
        <v>81</v>
      </c>
      <c r="T322" s="284" t="s">
        <v>81</v>
      </c>
      <c r="U322" s="284" t="s">
        <v>81</v>
      </c>
      <c r="V322" s="283" t="s">
        <v>81</v>
      </c>
      <c r="W322" s="283" t="s">
        <v>81</v>
      </c>
      <c r="X322" s="283" t="s">
        <v>81</v>
      </c>
      <c r="Y322" s="283" t="s">
        <v>81</v>
      </c>
    </row>
    <row r="323" spans="3:25" ht="13.5" customHeight="1" x14ac:dyDescent="0.2">
      <c r="C323" s="82"/>
      <c r="D323" s="292" t="s">
        <v>81</v>
      </c>
      <c r="E323" s="139"/>
      <c r="F323" s="139"/>
      <c r="H323" s="69" t="str">
        <f t="shared" si="10"/>
        <v>BTR-London &amp; SE</v>
      </c>
      <c r="I323" s="69" t="str">
        <f t="shared" si="11"/>
        <v>Enigma Square</v>
      </c>
      <c r="J323" s="292" t="s">
        <v>62</v>
      </c>
      <c r="L323" s="283" t="s">
        <v>81</v>
      </c>
      <c r="M323" s="283" t="s">
        <v>81</v>
      </c>
      <c r="N323" s="212"/>
      <c r="O323" s="213"/>
      <c r="P323" s="283" t="s">
        <v>81</v>
      </c>
      <c r="Q323" s="283" t="s">
        <v>81</v>
      </c>
      <c r="R323" s="283" t="s">
        <v>81</v>
      </c>
      <c r="S323" s="283" t="s">
        <v>81</v>
      </c>
      <c r="T323" s="284" t="s">
        <v>81</v>
      </c>
      <c r="U323" s="284" t="s">
        <v>81</v>
      </c>
      <c r="V323" s="283" t="s">
        <v>81</v>
      </c>
      <c r="W323" s="283" t="s">
        <v>81</v>
      </c>
      <c r="X323" s="283" t="s">
        <v>81</v>
      </c>
      <c r="Y323" s="283" t="s">
        <v>81</v>
      </c>
    </row>
    <row r="324" spans="3:25" ht="13.5" customHeight="1" x14ac:dyDescent="0.2">
      <c r="C324" s="82"/>
      <c r="D324" s="292" t="s">
        <v>81</v>
      </c>
      <c r="E324" s="139"/>
      <c r="F324" s="139"/>
      <c r="H324" s="69" t="str">
        <f t="shared" si="10"/>
        <v>BTR-London &amp; SE</v>
      </c>
      <c r="I324" s="69" t="str">
        <f t="shared" si="11"/>
        <v>Enigma Square</v>
      </c>
      <c r="J324" s="292" t="s">
        <v>62</v>
      </c>
      <c r="L324" s="283" t="s">
        <v>81</v>
      </c>
      <c r="M324" s="283" t="s">
        <v>81</v>
      </c>
      <c r="N324" s="212"/>
      <c r="O324" s="213"/>
      <c r="P324" s="283" t="s">
        <v>81</v>
      </c>
      <c r="Q324" s="283" t="s">
        <v>81</v>
      </c>
      <c r="R324" s="283" t="s">
        <v>81</v>
      </c>
      <c r="S324" s="283" t="s">
        <v>81</v>
      </c>
      <c r="T324" s="284" t="s">
        <v>81</v>
      </c>
      <c r="U324" s="284" t="s">
        <v>81</v>
      </c>
      <c r="V324" s="283" t="s">
        <v>81</v>
      </c>
      <c r="W324" s="283" t="s">
        <v>81</v>
      </c>
      <c r="X324" s="283" t="s">
        <v>81</v>
      </c>
      <c r="Y324" s="283" t="s">
        <v>81</v>
      </c>
    </row>
    <row r="325" spans="3:25" ht="13.5" customHeight="1" x14ac:dyDescent="0.2">
      <c r="C325" s="82"/>
      <c r="D325" s="292" t="s">
        <v>81</v>
      </c>
      <c r="E325" s="139"/>
      <c r="F325" s="139"/>
      <c r="H325" s="69" t="str">
        <f t="shared" si="10"/>
        <v>BTR-London &amp; SE</v>
      </c>
      <c r="I325" s="69" t="str">
        <f t="shared" si="11"/>
        <v>Enigma Square</v>
      </c>
      <c r="J325" s="292" t="s">
        <v>62</v>
      </c>
      <c r="L325" s="283" t="s">
        <v>81</v>
      </c>
      <c r="M325" s="283" t="s">
        <v>81</v>
      </c>
      <c r="N325" s="212"/>
      <c r="O325" s="213"/>
      <c r="P325" s="283" t="s">
        <v>81</v>
      </c>
      <c r="Q325" s="283" t="s">
        <v>81</v>
      </c>
      <c r="R325" s="283" t="s">
        <v>81</v>
      </c>
      <c r="S325" s="283" t="s">
        <v>81</v>
      </c>
      <c r="T325" s="284" t="s">
        <v>81</v>
      </c>
      <c r="U325" s="284" t="s">
        <v>81</v>
      </c>
      <c r="V325" s="283" t="s">
        <v>81</v>
      </c>
      <c r="W325" s="283" t="s">
        <v>81</v>
      </c>
      <c r="X325" s="283" t="s">
        <v>81</v>
      </c>
      <c r="Y325" s="283" t="s">
        <v>81</v>
      </c>
    </row>
    <row r="326" spans="3:25" ht="13.5" customHeight="1" x14ac:dyDescent="0.2">
      <c r="C326" s="82"/>
      <c r="D326" s="292" t="s">
        <v>81</v>
      </c>
      <c r="E326" s="139"/>
      <c r="F326" s="139"/>
      <c r="H326" s="69" t="str">
        <f t="shared" si="10"/>
        <v>BTR-London &amp; SE</v>
      </c>
      <c r="I326" s="69" t="str">
        <f t="shared" si="11"/>
        <v>Enigma Square</v>
      </c>
      <c r="J326" s="292" t="s">
        <v>62</v>
      </c>
      <c r="L326" s="283" t="s">
        <v>81</v>
      </c>
      <c r="M326" s="283" t="s">
        <v>81</v>
      </c>
      <c r="N326" s="212"/>
      <c r="O326" s="213"/>
      <c r="P326" s="283" t="s">
        <v>81</v>
      </c>
      <c r="Q326" s="283" t="s">
        <v>81</v>
      </c>
      <c r="R326" s="283" t="s">
        <v>81</v>
      </c>
      <c r="S326" s="283" t="s">
        <v>81</v>
      </c>
      <c r="T326" s="284" t="s">
        <v>81</v>
      </c>
      <c r="U326" s="284" t="s">
        <v>81</v>
      </c>
      <c r="V326" s="283" t="s">
        <v>81</v>
      </c>
      <c r="W326" s="283" t="s">
        <v>81</v>
      </c>
      <c r="X326" s="283" t="s">
        <v>81</v>
      </c>
      <c r="Y326" s="283" t="s">
        <v>81</v>
      </c>
    </row>
    <row r="327" spans="3:25" ht="13.5" customHeight="1" x14ac:dyDescent="0.2">
      <c r="C327" s="82"/>
      <c r="D327" s="292" t="s">
        <v>81</v>
      </c>
      <c r="E327" s="139"/>
      <c r="F327" s="139"/>
      <c r="H327" s="69" t="str">
        <f t="shared" si="10"/>
        <v>BTR-London &amp; SE</v>
      </c>
      <c r="I327" s="69" t="str">
        <f t="shared" si="11"/>
        <v>Enigma Square</v>
      </c>
      <c r="J327" s="292" t="s">
        <v>62</v>
      </c>
      <c r="L327" s="283" t="s">
        <v>81</v>
      </c>
      <c r="M327" s="283" t="s">
        <v>81</v>
      </c>
      <c r="N327" s="212"/>
      <c r="O327" s="213"/>
      <c r="P327" s="283" t="s">
        <v>81</v>
      </c>
      <c r="Q327" s="283" t="s">
        <v>81</v>
      </c>
      <c r="R327" s="283" t="s">
        <v>81</v>
      </c>
      <c r="S327" s="283" t="s">
        <v>81</v>
      </c>
      <c r="T327" s="284" t="s">
        <v>81</v>
      </c>
      <c r="U327" s="284" t="s">
        <v>81</v>
      </c>
      <c r="V327" s="283" t="s">
        <v>81</v>
      </c>
      <c r="W327" s="283" t="s">
        <v>81</v>
      </c>
      <c r="X327" s="283" t="s">
        <v>81</v>
      </c>
      <c r="Y327" s="283" t="s">
        <v>81</v>
      </c>
    </row>
    <row r="328" spans="3:25" ht="13.5" customHeight="1" x14ac:dyDescent="0.2">
      <c r="C328" s="82"/>
      <c r="D328" s="292" t="s">
        <v>81</v>
      </c>
      <c r="E328" s="139"/>
      <c r="F328" s="139"/>
      <c r="H328" s="69" t="str">
        <f t="shared" si="10"/>
        <v>BTR-London &amp; SE</v>
      </c>
      <c r="I328" s="69" t="str">
        <f t="shared" si="11"/>
        <v>Enigma Square</v>
      </c>
      <c r="J328" s="292" t="s">
        <v>62</v>
      </c>
      <c r="L328" s="283" t="s">
        <v>81</v>
      </c>
      <c r="M328" s="283" t="s">
        <v>81</v>
      </c>
      <c r="N328" s="212"/>
      <c r="O328" s="213"/>
      <c r="P328" s="283" t="s">
        <v>81</v>
      </c>
      <c r="Q328" s="283" t="s">
        <v>81</v>
      </c>
      <c r="R328" s="283" t="s">
        <v>81</v>
      </c>
      <c r="S328" s="283" t="s">
        <v>81</v>
      </c>
      <c r="T328" s="284" t="s">
        <v>81</v>
      </c>
      <c r="U328" s="284" t="s">
        <v>81</v>
      </c>
      <c r="V328" s="283" t="s">
        <v>81</v>
      </c>
      <c r="W328" s="283" t="s">
        <v>81</v>
      </c>
      <c r="X328" s="283" t="s">
        <v>81</v>
      </c>
      <c r="Y328" s="283" t="s">
        <v>81</v>
      </c>
    </row>
    <row r="329" spans="3:25" ht="13.5" customHeight="1" x14ac:dyDescent="0.2">
      <c r="C329" s="82"/>
      <c r="D329" s="292" t="s">
        <v>81</v>
      </c>
      <c r="E329" s="139"/>
      <c r="F329" s="139"/>
      <c r="H329" s="69" t="str">
        <f t="shared" si="10"/>
        <v>BTR-London &amp; SE</v>
      </c>
      <c r="I329" s="69" t="str">
        <f t="shared" si="11"/>
        <v>Enigma Square</v>
      </c>
      <c r="J329" s="292" t="s">
        <v>62</v>
      </c>
      <c r="L329" s="283" t="s">
        <v>81</v>
      </c>
      <c r="M329" s="283" t="s">
        <v>81</v>
      </c>
      <c r="N329" s="212"/>
      <c r="O329" s="213"/>
      <c r="P329" s="283" t="s">
        <v>81</v>
      </c>
      <c r="Q329" s="283" t="s">
        <v>81</v>
      </c>
      <c r="R329" s="283" t="s">
        <v>81</v>
      </c>
      <c r="S329" s="283" t="s">
        <v>81</v>
      </c>
      <c r="T329" s="284" t="s">
        <v>81</v>
      </c>
      <c r="U329" s="284" t="s">
        <v>81</v>
      </c>
      <c r="V329" s="283" t="s">
        <v>81</v>
      </c>
      <c r="W329" s="283" t="s">
        <v>81</v>
      </c>
      <c r="X329" s="283" t="s">
        <v>81</v>
      </c>
      <c r="Y329" s="283" t="s">
        <v>81</v>
      </c>
    </row>
    <row r="330" spans="3:25" ht="13.5" customHeight="1" x14ac:dyDescent="0.2">
      <c r="C330" s="82"/>
      <c r="D330" s="292" t="s">
        <v>81</v>
      </c>
      <c r="E330" s="139"/>
      <c r="F330" s="139"/>
      <c r="H330" s="69" t="str">
        <f t="shared" si="10"/>
        <v>BTR-London &amp; SE</v>
      </c>
      <c r="I330" s="69" t="str">
        <f t="shared" si="11"/>
        <v>Enigma Square</v>
      </c>
      <c r="J330" s="292" t="s">
        <v>62</v>
      </c>
      <c r="L330" s="283" t="s">
        <v>81</v>
      </c>
      <c r="M330" s="283" t="s">
        <v>81</v>
      </c>
      <c r="N330" s="212"/>
      <c r="O330" s="213"/>
      <c r="P330" s="283" t="s">
        <v>81</v>
      </c>
      <c r="Q330" s="283" t="s">
        <v>81</v>
      </c>
      <c r="R330" s="283" t="s">
        <v>81</v>
      </c>
      <c r="S330" s="283" t="s">
        <v>81</v>
      </c>
      <c r="T330" s="284" t="s">
        <v>81</v>
      </c>
      <c r="U330" s="284" t="s">
        <v>81</v>
      </c>
      <c r="V330" s="283" t="s">
        <v>81</v>
      </c>
      <c r="W330" s="283" t="s">
        <v>81</v>
      </c>
      <c r="X330" s="283" t="s">
        <v>81</v>
      </c>
      <c r="Y330" s="283" t="s">
        <v>81</v>
      </c>
    </row>
    <row r="331" spans="3:25" ht="13.5" customHeight="1" x14ac:dyDescent="0.2">
      <c r="C331" s="82"/>
      <c r="D331" s="292" t="s">
        <v>81</v>
      </c>
      <c r="E331" s="139"/>
      <c r="F331" s="139"/>
      <c r="H331" s="69" t="str">
        <f t="shared" si="10"/>
        <v>BTR-London &amp; SE</v>
      </c>
      <c r="I331" s="69" t="str">
        <f t="shared" si="11"/>
        <v>Enigma Square</v>
      </c>
      <c r="J331" s="292" t="s">
        <v>62</v>
      </c>
      <c r="L331" s="283" t="s">
        <v>81</v>
      </c>
      <c r="M331" s="283" t="s">
        <v>81</v>
      </c>
      <c r="N331" s="212"/>
      <c r="O331" s="213"/>
      <c r="P331" s="283" t="s">
        <v>81</v>
      </c>
      <c r="Q331" s="283" t="s">
        <v>81</v>
      </c>
      <c r="R331" s="283" t="s">
        <v>81</v>
      </c>
      <c r="S331" s="283" t="s">
        <v>81</v>
      </c>
      <c r="T331" s="284" t="s">
        <v>81</v>
      </c>
      <c r="U331" s="284" t="s">
        <v>81</v>
      </c>
      <c r="V331" s="283" t="s">
        <v>81</v>
      </c>
      <c r="W331" s="283" t="s">
        <v>81</v>
      </c>
      <c r="X331" s="283" t="s">
        <v>81</v>
      </c>
      <c r="Y331" s="283" t="s">
        <v>81</v>
      </c>
    </row>
    <row r="332" spans="3:25" ht="13.5" customHeight="1" x14ac:dyDescent="0.2">
      <c r="C332" s="82"/>
      <c r="D332" s="292" t="s">
        <v>81</v>
      </c>
      <c r="E332" s="139"/>
      <c r="F332" s="139"/>
      <c r="H332" s="69" t="str">
        <f t="shared" si="10"/>
        <v>BTR-London &amp; SE</v>
      </c>
      <c r="I332" s="69" t="str">
        <f t="shared" si="11"/>
        <v>Enigma Square</v>
      </c>
      <c r="J332" s="292" t="s">
        <v>62</v>
      </c>
      <c r="L332" s="283" t="s">
        <v>81</v>
      </c>
      <c r="M332" s="283" t="s">
        <v>81</v>
      </c>
      <c r="N332" s="212"/>
      <c r="O332" s="213"/>
      <c r="P332" s="283" t="s">
        <v>81</v>
      </c>
      <c r="Q332" s="283" t="s">
        <v>81</v>
      </c>
      <c r="R332" s="283" t="s">
        <v>81</v>
      </c>
      <c r="S332" s="283" t="s">
        <v>81</v>
      </c>
      <c r="T332" s="284" t="s">
        <v>81</v>
      </c>
      <c r="U332" s="284" t="s">
        <v>81</v>
      </c>
      <c r="V332" s="283" t="s">
        <v>81</v>
      </c>
      <c r="W332" s="283" t="s">
        <v>81</v>
      </c>
      <c r="X332" s="283" t="s">
        <v>81</v>
      </c>
      <c r="Y332" s="283" t="s">
        <v>81</v>
      </c>
    </row>
    <row r="333" spans="3:25" ht="13.5" customHeight="1" x14ac:dyDescent="0.2">
      <c r="C333" s="82"/>
      <c r="D333" s="292" t="s">
        <v>81</v>
      </c>
      <c r="E333" s="139"/>
      <c r="F333" s="139"/>
      <c r="H333" s="69" t="str">
        <f t="shared" si="10"/>
        <v>BTR-London &amp; SE</v>
      </c>
      <c r="I333" s="69" t="str">
        <f t="shared" si="11"/>
        <v>Enigma Square</v>
      </c>
      <c r="J333" s="292" t="s">
        <v>62</v>
      </c>
      <c r="L333" s="283" t="s">
        <v>81</v>
      </c>
      <c r="M333" s="283" t="s">
        <v>81</v>
      </c>
      <c r="N333" s="212"/>
      <c r="O333" s="213"/>
      <c r="P333" s="283" t="s">
        <v>81</v>
      </c>
      <c r="Q333" s="283" t="s">
        <v>81</v>
      </c>
      <c r="R333" s="283" t="s">
        <v>81</v>
      </c>
      <c r="S333" s="283" t="s">
        <v>81</v>
      </c>
      <c r="T333" s="284" t="s">
        <v>81</v>
      </c>
      <c r="U333" s="284" t="s">
        <v>81</v>
      </c>
      <c r="V333" s="283" t="s">
        <v>81</v>
      </c>
      <c r="W333" s="283" t="s">
        <v>81</v>
      </c>
      <c r="X333" s="283" t="s">
        <v>81</v>
      </c>
      <c r="Y333" s="283" t="s">
        <v>81</v>
      </c>
    </row>
    <row r="334" spans="3:25" ht="13.5" customHeight="1" x14ac:dyDescent="0.2">
      <c r="C334" s="82"/>
      <c r="D334" s="292" t="s">
        <v>81</v>
      </c>
      <c r="E334" s="139"/>
      <c r="F334" s="139"/>
      <c r="H334" s="69" t="str">
        <f t="shared" si="10"/>
        <v>BTR-London &amp; SE</v>
      </c>
      <c r="I334" s="69" t="str">
        <f t="shared" si="11"/>
        <v>Enigma Square</v>
      </c>
      <c r="J334" s="292" t="s">
        <v>62</v>
      </c>
      <c r="L334" s="283" t="s">
        <v>81</v>
      </c>
      <c r="M334" s="283" t="s">
        <v>81</v>
      </c>
      <c r="N334" s="212"/>
      <c r="O334" s="213"/>
      <c r="P334" s="283" t="s">
        <v>81</v>
      </c>
      <c r="Q334" s="283" t="s">
        <v>81</v>
      </c>
      <c r="R334" s="283" t="s">
        <v>81</v>
      </c>
      <c r="S334" s="283" t="s">
        <v>81</v>
      </c>
      <c r="T334" s="284" t="s">
        <v>81</v>
      </c>
      <c r="U334" s="284" t="s">
        <v>81</v>
      </c>
      <c r="V334" s="283" t="s">
        <v>81</v>
      </c>
      <c r="W334" s="283" t="s">
        <v>81</v>
      </c>
      <c r="X334" s="283" t="s">
        <v>81</v>
      </c>
      <c r="Y334" s="283" t="s">
        <v>81</v>
      </c>
    </row>
    <row r="335" spans="3:25" ht="13.5" customHeight="1" x14ac:dyDescent="0.2">
      <c r="C335" s="82"/>
      <c r="D335" s="292" t="s">
        <v>81</v>
      </c>
      <c r="E335" s="139"/>
      <c r="F335" s="139"/>
      <c r="H335" s="69" t="str">
        <f t="shared" si="10"/>
        <v>BTR-London &amp; SE</v>
      </c>
      <c r="I335" s="69" t="str">
        <f t="shared" si="11"/>
        <v>Enigma Square</v>
      </c>
      <c r="J335" s="292" t="s">
        <v>62</v>
      </c>
      <c r="L335" s="283" t="s">
        <v>81</v>
      </c>
      <c r="M335" s="283" t="s">
        <v>81</v>
      </c>
      <c r="N335" s="212"/>
      <c r="O335" s="213"/>
      <c r="P335" s="283" t="s">
        <v>81</v>
      </c>
      <c r="Q335" s="283" t="s">
        <v>81</v>
      </c>
      <c r="R335" s="283" t="s">
        <v>81</v>
      </c>
      <c r="S335" s="283" t="s">
        <v>81</v>
      </c>
      <c r="T335" s="284" t="s">
        <v>81</v>
      </c>
      <c r="U335" s="284" t="s">
        <v>81</v>
      </c>
      <c r="V335" s="283" t="s">
        <v>81</v>
      </c>
      <c r="W335" s="283" t="s">
        <v>81</v>
      </c>
      <c r="X335" s="283" t="s">
        <v>81</v>
      </c>
      <c r="Y335" s="283" t="s">
        <v>81</v>
      </c>
    </row>
    <row r="336" spans="3:25" ht="13.5" customHeight="1" x14ac:dyDescent="0.2">
      <c r="C336" s="82"/>
      <c r="D336" s="292" t="s">
        <v>81</v>
      </c>
      <c r="E336" s="139"/>
      <c r="F336" s="139"/>
      <c r="H336" s="69" t="str">
        <f t="shared" si="10"/>
        <v>BTR-London &amp; SE</v>
      </c>
      <c r="I336" s="69" t="str">
        <f t="shared" si="11"/>
        <v>Enigma Square</v>
      </c>
      <c r="J336" s="292" t="s">
        <v>62</v>
      </c>
      <c r="L336" s="283" t="s">
        <v>81</v>
      </c>
      <c r="M336" s="283" t="s">
        <v>81</v>
      </c>
      <c r="N336" s="212"/>
      <c r="O336" s="213"/>
      <c r="P336" s="283" t="s">
        <v>81</v>
      </c>
      <c r="Q336" s="283" t="s">
        <v>81</v>
      </c>
      <c r="R336" s="283" t="s">
        <v>81</v>
      </c>
      <c r="S336" s="283" t="s">
        <v>81</v>
      </c>
      <c r="T336" s="284" t="s">
        <v>81</v>
      </c>
      <c r="U336" s="284" t="s">
        <v>81</v>
      </c>
      <c r="V336" s="283" t="s">
        <v>81</v>
      </c>
      <c r="W336" s="283" t="s">
        <v>81</v>
      </c>
      <c r="X336" s="283" t="s">
        <v>81</v>
      </c>
      <c r="Y336" s="283" t="s">
        <v>81</v>
      </c>
    </row>
    <row r="337" spans="3:25" ht="13.5" customHeight="1" x14ac:dyDescent="0.2">
      <c r="C337" s="82"/>
      <c r="D337" s="292" t="s">
        <v>81</v>
      </c>
      <c r="E337" s="139"/>
      <c r="F337" s="139"/>
      <c r="H337" s="69" t="str">
        <f t="shared" si="10"/>
        <v>BTR-London &amp; SE</v>
      </c>
      <c r="I337" s="69" t="str">
        <f t="shared" si="11"/>
        <v>Enigma Square</v>
      </c>
      <c r="J337" s="292" t="s">
        <v>62</v>
      </c>
      <c r="L337" s="283" t="s">
        <v>81</v>
      </c>
      <c r="M337" s="283" t="s">
        <v>81</v>
      </c>
      <c r="N337" s="212"/>
      <c r="O337" s="213"/>
      <c r="P337" s="283" t="s">
        <v>81</v>
      </c>
      <c r="Q337" s="283" t="s">
        <v>81</v>
      </c>
      <c r="R337" s="283" t="s">
        <v>81</v>
      </c>
      <c r="S337" s="283" t="s">
        <v>81</v>
      </c>
      <c r="T337" s="284" t="s">
        <v>81</v>
      </c>
      <c r="U337" s="284" t="s">
        <v>81</v>
      </c>
      <c r="V337" s="283" t="s">
        <v>81</v>
      </c>
      <c r="W337" s="283" t="s">
        <v>81</v>
      </c>
      <c r="X337" s="283" t="s">
        <v>81</v>
      </c>
      <c r="Y337" s="283" t="s">
        <v>81</v>
      </c>
    </row>
    <row r="338" spans="3:25" ht="13.5" customHeight="1" x14ac:dyDescent="0.2">
      <c r="C338" s="82"/>
      <c r="D338" s="292" t="s">
        <v>81</v>
      </c>
      <c r="E338" s="139"/>
      <c r="F338" s="139"/>
      <c r="H338" s="69" t="str">
        <f t="shared" si="10"/>
        <v>BTR-London &amp; SE</v>
      </c>
      <c r="I338" s="69" t="str">
        <f t="shared" si="11"/>
        <v>Enigma Square</v>
      </c>
      <c r="J338" s="292" t="s">
        <v>62</v>
      </c>
      <c r="L338" s="283" t="s">
        <v>81</v>
      </c>
      <c r="M338" s="283" t="s">
        <v>81</v>
      </c>
      <c r="N338" s="212"/>
      <c r="O338" s="213"/>
      <c r="P338" s="283" t="s">
        <v>81</v>
      </c>
      <c r="Q338" s="283" t="s">
        <v>81</v>
      </c>
      <c r="R338" s="283" t="s">
        <v>81</v>
      </c>
      <c r="S338" s="283" t="s">
        <v>81</v>
      </c>
      <c r="T338" s="284" t="s">
        <v>81</v>
      </c>
      <c r="U338" s="284" t="s">
        <v>81</v>
      </c>
      <c r="V338" s="283" t="s">
        <v>81</v>
      </c>
      <c r="W338" s="283" t="s">
        <v>81</v>
      </c>
      <c r="X338" s="283" t="s">
        <v>81</v>
      </c>
      <c r="Y338" s="283" t="s">
        <v>81</v>
      </c>
    </row>
    <row r="339" spans="3:25" ht="13.5" customHeight="1" x14ac:dyDescent="0.2">
      <c r="C339" s="82"/>
      <c r="D339" s="292" t="s">
        <v>81</v>
      </c>
      <c r="E339" s="139"/>
      <c r="F339" s="139"/>
      <c r="H339" s="69" t="str">
        <f t="shared" si="10"/>
        <v>BTR-London &amp; SE</v>
      </c>
      <c r="I339" s="69" t="str">
        <f t="shared" si="11"/>
        <v>Enigma Square</v>
      </c>
      <c r="J339" s="292" t="s">
        <v>62</v>
      </c>
      <c r="L339" s="283" t="s">
        <v>81</v>
      </c>
      <c r="M339" s="283" t="s">
        <v>81</v>
      </c>
      <c r="N339" s="212"/>
      <c r="O339" s="213"/>
      <c r="P339" s="283" t="s">
        <v>81</v>
      </c>
      <c r="Q339" s="283" t="s">
        <v>81</v>
      </c>
      <c r="R339" s="283" t="s">
        <v>81</v>
      </c>
      <c r="S339" s="283" t="s">
        <v>81</v>
      </c>
      <c r="T339" s="284" t="s">
        <v>81</v>
      </c>
      <c r="U339" s="284" t="s">
        <v>81</v>
      </c>
      <c r="V339" s="283" t="s">
        <v>81</v>
      </c>
      <c r="W339" s="283" t="s">
        <v>81</v>
      </c>
      <c r="X339" s="283" t="s">
        <v>81</v>
      </c>
      <c r="Y339" s="283" t="s">
        <v>81</v>
      </c>
    </row>
    <row r="340" spans="3:25" ht="13.5" customHeight="1" x14ac:dyDescent="0.2">
      <c r="C340" s="82"/>
      <c r="D340" s="292" t="s">
        <v>81</v>
      </c>
      <c r="E340" s="139"/>
      <c r="F340" s="139"/>
      <c r="H340" s="69" t="str">
        <f t="shared" si="10"/>
        <v>BTR-London &amp; SE</v>
      </c>
      <c r="I340" s="69" t="str">
        <f t="shared" si="11"/>
        <v>Enigma Square</v>
      </c>
      <c r="J340" s="292" t="s">
        <v>62</v>
      </c>
      <c r="L340" s="283" t="s">
        <v>81</v>
      </c>
      <c r="M340" s="283" t="s">
        <v>81</v>
      </c>
      <c r="N340" s="212"/>
      <c r="O340" s="213"/>
      <c r="P340" s="283" t="s">
        <v>81</v>
      </c>
      <c r="Q340" s="283" t="s">
        <v>81</v>
      </c>
      <c r="R340" s="283" t="s">
        <v>81</v>
      </c>
      <c r="S340" s="283" t="s">
        <v>81</v>
      </c>
      <c r="T340" s="284" t="s">
        <v>81</v>
      </c>
      <c r="U340" s="284" t="s">
        <v>81</v>
      </c>
      <c r="V340" s="283" t="s">
        <v>81</v>
      </c>
      <c r="W340" s="283" t="s">
        <v>81</v>
      </c>
      <c r="X340" s="283" t="s">
        <v>81</v>
      </c>
      <c r="Y340" s="283" t="s">
        <v>81</v>
      </c>
    </row>
    <row r="341" spans="3:25" ht="13.5" customHeight="1" x14ac:dyDescent="0.2">
      <c r="C341" s="82"/>
      <c r="D341" s="292" t="s">
        <v>81</v>
      </c>
      <c r="E341" s="139"/>
      <c r="F341" s="139"/>
      <c r="H341" s="69" t="str">
        <f t="shared" si="10"/>
        <v>BTR-London &amp; SE</v>
      </c>
      <c r="I341" s="69" t="str">
        <f t="shared" si="11"/>
        <v>Enigma Square</v>
      </c>
      <c r="J341" s="292" t="s">
        <v>62</v>
      </c>
      <c r="L341" s="283" t="s">
        <v>81</v>
      </c>
      <c r="M341" s="283" t="s">
        <v>81</v>
      </c>
      <c r="N341" s="212"/>
      <c r="O341" s="213"/>
      <c r="P341" s="283" t="s">
        <v>81</v>
      </c>
      <c r="Q341" s="283" t="s">
        <v>81</v>
      </c>
      <c r="R341" s="283" t="s">
        <v>81</v>
      </c>
      <c r="S341" s="283" t="s">
        <v>81</v>
      </c>
      <c r="T341" s="284" t="s">
        <v>81</v>
      </c>
      <c r="U341" s="284" t="s">
        <v>81</v>
      </c>
      <c r="V341" s="283" t="s">
        <v>81</v>
      </c>
      <c r="W341" s="283" t="s">
        <v>81</v>
      </c>
      <c r="X341" s="283" t="s">
        <v>81</v>
      </c>
      <c r="Y341" s="283" t="s">
        <v>81</v>
      </c>
    </row>
    <row r="342" spans="3:25" ht="13.5" customHeight="1" x14ac:dyDescent="0.2">
      <c r="C342" s="82"/>
      <c r="D342" s="292" t="s">
        <v>81</v>
      </c>
      <c r="E342" s="139"/>
      <c r="F342" s="139"/>
      <c r="H342" s="69" t="str">
        <f t="shared" ref="H342:H405" si="12">$I$9</f>
        <v>BTR-London &amp; SE</v>
      </c>
      <c r="I342" s="69" t="str">
        <f t="shared" ref="I342:I405" si="13">$I$10</f>
        <v>Enigma Square</v>
      </c>
      <c r="J342" s="292" t="s">
        <v>62</v>
      </c>
      <c r="L342" s="283" t="s">
        <v>81</v>
      </c>
      <c r="M342" s="283" t="s">
        <v>81</v>
      </c>
      <c r="N342" s="212"/>
      <c r="O342" s="213"/>
      <c r="P342" s="283" t="s">
        <v>81</v>
      </c>
      <c r="Q342" s="283" t="s">
        <v>81</v>
      </c>
      <c r="R342" s="283" t="s">
        <v>81</v>
      </c>
      <c r="S342" s="283" t="s">
        <v>81</v>
      </c>
      <c r="T342" s="284" t="s">
        <v>81</v>
      </c>
      <c r="U342" s="284" t="s">
        <v>81</v>
      </c>
      <c r="V342" s="283" t="s">
        <v>81</v>
      </c>
      <c r="W342" s="283" t="s">
        <v>81</v>
      </c>
      <c r="X342" s="283" t="s">
        <v>81</v>
      </c>
      <c r="Y342" s="283" t="s">
        <v>81</v>
      </c>
    </row>
    <row r="343" spans="3:25" ht="13.5" customHeight="1" x14ac:dyDescent="0.2">
      <c r="C343" s="82"/>
      <c r="D343" s="292" t="s">
        <v>81</v>
      </c>
      <c r="E343" s="139"/>
      <c r="F343" s="139"/>
      <c r="H343" s="69" t="str">
        <f t="shared" si="12"/>
        <v>BTR-London &amp; SE</v>
      </c>
      <c r="I343" s="69" t="str">
        <f t="shared" si="13"/>
        <v>Enigma Square</v>
      </c>
      <c r="J343" s="292" t="s">
        <v>62</v>
      </c>
      <c r="L343" s="283" t="s">
        <v>81</v>
      </c>
      <c r="M343" s="283" t="s">
        <v>81</v>
      </c>
      <c r="N343" s="212"/>
      <c r="O343" s="213"/>
      <c r="P343" s="283" t="s">
        <v>81</v>
      </c>
      <c r="Q343" s="283" t="s">
        <v>81</v>
      </c>
      <c r="R343" s="283" t="s">
        <v>81</v>
      </c>
      <c r="S343" s="283" t="s">
        <v>81</v>
      </c>
      <c r="T343" s="284" t="s">
        <v>81</v>
      </c>
      <c r="U343" s="284" t="s">
        <v>81</v>
      </c>
      <c r="V343" s="283" t="s">
        <v>81</v>
      </c>
      <c r="W343" s="283" t="s">
        <v>81</v>
      </c>
      <c r="X343" s="283" t="s">
        <v>81</v>
      </c>
      <c r="Y343" s="283" t="s">
        <v>81</v>
      </c>
    </row>
    <row r="344" spans="3:25" ht="13.5" customHeight="1" x14ac:dyDescent="0.2">
      <c r="C344" s="82"/>
      <c r="D344" s="292" t="s">
        <v>81</v>
      </c>
      <c r="E344" s="139"/>
      <c r="F344" s="139"/>
      <c r="H344" s="69" t="str">
        <f t="shared" si="12"/>
        <v>BTR-London &amp; SE</v>
      </c>
      <c r="I344" s="69" t="str">
        <f t="shared" si="13"/>
        <v>Enigma Square</v>
      </c>
      <c r="J344" s="292" t="s">
        <v>62</v>
      </c>
      <c r="L344" s="283" t="s">
        <v>81</v>
      </c>
      <c r="M344" s="283" t="s">
        <v>81</v>
      </c>
      <c r="N344" s="212"/>
      <c r="O344" s="213"/>
      <c r="P344" s="283" t="s">
        <v>81</v>
      </c>
      <c r="Q344" s="283" t="s">
        <v>81</v>
      </c>
      <c r="R344" s="283" t="s">
        <v>81</v>
      </c>
      <c r="S344" s="283" t="s">
        <v>81</v>
      </c>
      <c r="T344" s="284" t="s">
        <v>81</v>
      </c>
      <c r="U344" s="284" t="s">
        <v>81</v>
      </c>
      <c r="V344" s="283" t="s">
        <v>81</v>
      </c>
      <c r="W344" s="283" t="s">
        <v>81</v>
      </c>
      <c r="X344" s="283" t="s">
        <v>81</v>
      </c>
      <c r="Y344" s="283" t="s">
        <v>81</v>
      </c>
    </row>
    <row r="345" spans="3:25" ht="13.5" customHeight="1" x14ac:dyDescent="0.2">
      <c r="C345" s="82"/>
      <c r="D345" s="292" t="s">
        <v>81</v>
      </c>
      <c r="E345" s="139"/>
      <c r="F345" s="139"/>
      <c r="H345" s="69" t="str">
        <f t="shared" si="12"/>
        <v>BTR-London &amp; SE</v>
      </c>
      <c r="I345" s="69" t="str">
        <f t="shared" si="13"/>
        <v>Enigma Square</v>
      </c>
      <c r="J345" s="292" t="s">
        <v>62</v>
      </c>
      <c r="L345" s="283" t="s">
        <v>81</v>
      </c>
      <c r="M345" s="283" t="s">
        <v>81</v>
      </c>
      <c r="N345" s="212"/>
      <c r="O345" s="213"/>
      <c r="P345" s="283" t="s">
        <v>81</v>
      </c>
      <c r="Q345" s="283" t="s">
        <v>81</v>
      </c>
      <c r="R345" s="283" t="s">
        <v>81</v>
      </c>
      <c r="S345" s="283" t="s">
        <v>81</v>
      </c>
      <c r="T345" s="284" t="s">
        <v>81</v>
      </c>
      <c r="U345" s="284" t="s">
        <v>81</v>
      </c>
      <c r="V345" s="283" t="s">
        <v>81</v>
      </c>
      <c r="W345" s="283" t="s">
        <v>81</v>
      </c>
      <c r="X345" s="283" t="s">
        <v>81</v>
      </c>
      <c r="Y345" s="283" t="s">
        <v>81</v>
      </c>
    </row>
    <row r="346" spans="3:25" ht="13.5" customHeight="1" x14ac:dyDescent="0.2">
      <c r="C346" s="82"/>
      <c r="D346" s="292" t="s">
        <v>81</v>
      </c>
      <c r="E346" s="139"/>
      <c r="F346" s="139"/>
      <c r="H346" s="69" t="str">
        <f t="shared" si="12"/>
        <v>BTR-London &amp; SE</v>
      </c>
      <c r="I346" s="69" t="str">
        <f t="shared" si="13"/>
        <v>Enigma Square</v>
      </c>
      <c r="J346" s="292" t="s">
        <v>62</v>
      </c>
      <c r="L346" s="283" t="s">
        <v>81</v>
      </c>
      <c r="M346" s="283" t="s">
        <v>81</v>
      </c>
      <c r="N346" s="212"/>
      <c r="O346" s="213"/>
      <c r="P346" s="283" t="s">
        <v>81</v>
      </c>
      <c r="Q346" s="283" t="s">
        <v>81</v>
      </c>
      <c r="R346" s="283" t="s">
        <v>81</v>
      </c>
      <c r="S346" s="283" t="s">
        <v>81</v>
      </c>
      <c r="T346" s="284" t="s">
        <v>81</v>
      </c>
      <c r="U346" s="284" t="s">
        <v>81</v>
      </c>
      <c r="V346" s="283" t="s">
        <v>81</v>
      </c>
      <c r="W346" s="283" t="s">
        <v>81</v>
      </c>
      <c r="X346" s="283" t="s">
        <v>81</v>
      </c>
      <c r="Y346" s="283" t="s">
        <v>81</v>
      </c>
    </row>
    <row r="347" spans="3:25" ht="13.5" customHeight="1" x14ac:dyDescent="0.2">
      <c r="C347" s="82"/>
      <c r="D347" s="292" t="s">
        <v>81</v>
      </c>
      <c r="E347" s="139"/>
      <c r="F347" s="139"/>
      <c r="H347" s="69" t="str">
        <f t="shared" si="12"/>
        <v>BTR-London &amp; SE</v>
      </c>
      <c r="I347" s="69" t="str">
        <f t="shared" si="13"/>
        <v>Enigma Square</v>
      </c>
      <c r="J347" s="292" t="s">
        <v>62</v>
      </c>
      <c r="L347" s="283" t="s">
        <v>81</v>
      </c>
      <c r="M347" s="283" t="s">
        <v>81</v>
      </c>
      <c r="N347" s="212"/>
      <c r="O347" s="213"/>
      <c r="P347" s="283" t="s">
        <v>81</v>
      </c>
      <c r="Q347" s="283" t="s">
        <v>81</v>
      </c>
      <c r="R347" s="283" t="s">
        <v>81</v>
      </c>
      <c r="S347" s="283" t="s">
        <v>81</v>
      </c>
      <c r="T347" s="284" t="s">
        <v>81</v>
      </c>
      <c r="U347" s="284" t="s">
        <v>81</v>
      </c>
      <c r="V347" s="283" t="s">
        <v>81</v>
      </c>
      <c r="W347" s="283" t="s">
        <v>81</v>
      </c>
      <c r="X347" s="283" t="s">
        <v>81</v>
      </c>
      <c r="Y347" s="283" t="s">
        <v>81</v>
      </c>
    </row>
    <row r="348" spans="3:25" ht="13.5" customHeight="1" x14ac:dyDescent="0.2">
      <c r="C348" s="82"/>
      <c r="D348" s="292" t="s">
        <v>81</v>
      </c>
      <c r="E348" s="139"/>
      <c r="F348" s="139"/>
      <c r="H348" s="69" t="str">
        <f t="shared" si="12"/>
        <v>BTR-London &amp; SE</v>
      </c>
      <c r="I348" s="69" t="str">
        <f t="shared" si="13"/>
        <v>Enigma Square</v>
      </c>
      <c r="J348" s="292" t="s">
        <v>62</v>
      </c>
      <c r="L348" s="283" t="s">
        <v>81</v>
      </c>
      <c r="M348" s="283" t="s">
        <v>81</v>
      </c>
      <c r="N348" s="212"/>
      <c r="O348" s="213"/>
      <c r="P348" s="283" t="s">
        <v>81</v>
      </c>
      <c r="Q348" s="283" t="s">
        <v>81</v>
      </c>
      <c r="R348" s="283" t="s">
        <v>81</v>
      </c>
      <c r="S348" s="283" t="s">
        <v>81</v>
      </c>
      <c r="T348" s="284" t="s">
        <v>81</v>
      </c>
      <c r="U348" s="284" t="s">
        <v>81</v>
      </c>
      <c r="V348" s="283" t="s">
        <v>81</v>
      </c>
      <c r="W348" s="283" t="s">
        <v>81</v>
      </c>
      <c r="X348" s="283" t="s">
        <v>81</v>
      </c>
      <c r="Y348" s="283" t="s">
        <v>81</v>
      </c>
    </row>
    <row r="349" spans="3:25" ht="13.5" customHeight="1" x14ac:dyDescent="0.2">
      <c r="C349" s="82"/>
      <c r="D349" s="292" t="s">
        <v>81</v>
      </c>
      <c r="E349" s="139"/>
      <c r="F349" s="139"/>
      <c r="H349" s="69" t="str">
        <f t="shared" si="12"/>
        <v>BTR-London &amp; SE</v>
      </c>
      <c r="I349" s="69" t="str">
        <f t="shared" si="13"/>
        <v>Enigma Square</v>
      </c>
      <c r="J349" s="292" t="s">
        <v>62</v>
      </c>
      <c r="L349" s="283" t="s">
        <v>81</v>
      </c>
      <c r="M349" s="283" t="s">
        <v>81</v>
      </c>
      <c r="N349" s="212"/>
      <c r="O349" s="213"/>
      <c r="P349" s="283" t="s">
        <v>81</v>
      </c>
      <c r="Q349" s="283" t="s">
        <v>81</v>
      </c>
      <c r="R349" s="283" t="s">
        <v>81</v>
      </c>
      <c r="S349" s="283" t="s">
        <v>81</v>
      </c>
      <c r="T349" s="284" t="s">
        <v>81</v>
      </c>
      <c r="U349" s="284" t="s">
        <v>81</v>
      </c>
      <c r="V349" s="283" t="s">
        <v>81</v>
      </c>
      <c r="W349" s="283" t="s">
        <v>81</v>
      </c>
      <c r="X349" s="283" t="s">
        <v>81</v>
      </c>
      <c r="Y349" s="283" t="s">
        <v>81</v>
      </c>
    </row>
    <row r="350" spans="3:25" ht="13.5" customHeight="1" x14ac:dyDescent="0.2">
      <c r="C350" s="82"/>
      <c r="D350" s="292" t="s">
        <v>81</v>
      </c>
      <c r="E350" s="139"/>
      <c r="F350" s="139"/>
      <c r="H350" s="69" t="str">
        <f t="shared" si="12"/>
        <v>BTR-London &amp; SE</v>
      </c>
      <c r="I350" s="69" t="str">
        <f t="shared" si="13"/>
        <v>Enigma Square</v>
      </c>
      <c r="J350" s="292" t="s">
        <v>62</v>
      </c>
      <c r="L350" s="283" t="s">
        <v>81</v>
      </c>
      <c r="M350" s="283" t="s">
        <v>81</v>
      </c>
      <c r="N350" s="212"/>
      <c r="O350" s="213"/>
      <c r="P350" s="283" t="s">
        <v>81</v>
      </c>
      <c r="Q350" s="283" t="s">
        <v>81</v>
      </c>
      <c r="R350" s="283" t="s">
        <v>81</v>
      </c>
      <c r="S350" s="283" t="s">
        <v>81</v>
      </c>
      <c r="T350" s="284" t="s">
        <v>81</v>
      </c>
      <c r="U350" s="284" t="s">
        <v>81</v>
      </c>
      <c r="V350" s="283" t="s">
        <v>81</v>
      </c>
      <c r="W350" s="283" t="s">
        <v>81</v>
      </c>
      <c r="X350" s="283" t="s">
        <v>81</v>
      </c>
      <c r="Y350" s="283" t="s">
        <v>81</v>
      </c>
    </row>
    <row r="351" spans="3:25" ht="13.5" customHeight="1" x14ac:dyDescent="0.2">
      <c r="C351" s="82"/>
      <c r="D351" s="292" t="s">
        <v>81</v>
      </c>
      <c r="E351" s="139"/>
      <c r="F351" s="139"/>
      <c r="H351" s="69" t="str">
        <f t="shared" si="12"/>
        <v>BTR-London &amp; SE</v>
      </c>
      <c r="I351" s="69" t="str">
        <f t="shared" si="13"/>
        <v>Enigma Square</v>
      </c>
      <c r="J351" s="292" t="s">
        <v>62</v>
      </c>
      <c r="L351" s="283" t="s">
        <v>81</v>
      </c>
      <c r="M351" s="283" t="s">
        <v>81</v>
      </c>
      <c r="N351" s="212"/>
      <c r="O351" s="213"/>
      <c r="P351" s="283" t="s">
        <v>81</v>
      </c>
      <c r="Q351" s="283" t="s">
        <v>81</v>
      </c>
      <c r="R351" s="283" t="s">
        <v>81</v>
      </c>
      <c r="S351" s="283" t="s">
        <v>81</v>
      </c>
      <c r="T351" s="284" t="s">
        <v>81</v>
      </c>
      <c r="U351" s="284" t="s">
        <v>81</v>
      </c>
      <c r="V351" s="283" t="s">
        <v>81</v>
      </c>
      <c r="W351" s="283" t="s">
        <v>81</v>
      </c>
      <c r="X351" s="283" t="s">
        <v>81</v>
      </c>
      <c r="Y351" s="283" t="s">
        <v>81</v>
      </c>
    </row>
    <row r="352" spans="3:25" ht="13.5" customHeight="1" x14ac:dyDescent="0.2">
      <c r="C352" s="82"/>
      <c r="D352" s="292" t="s">
        <v>81</v>
      </c>
      <c r="E352" s="139"/>
      <c r="F352" s="139"/>
      <c r="H352" s="69" t="str">
        <f t="shared" si="12"/>
        <v>BTR-London &amp; SE</v>
      </c>
      <c r="I352" s="69" t="str">
        <f t="shared" si="13"/>
        <v>Enigma Square</v>
      </c>
      <c r="J352" s="292" t="s">
        <v>62</v>
      </c>
      <c r="L352" s="283" t="s">
        <v>81</v>
      </c>
      <c r="M352" s="283" t="s">
        <v>81</v>
      </c>
      <c r="N352" s="212"/>
      <c r="O352" s="213"/>
      <c r="P352" s="283" t="s">
        <v>81</v>
      </c>
      <c r="Q352" s="283" t="s">
        <v>81</v>
      </c>
      <c r="R352" s="283" t="s">
        <v>81</v>
      </c>
      <c r="S352" s="283" t="s">
        <v>81</v>
      </c>
      <c r="T352" s="284" t="s">
        <v>81</v>
      </c>
      <c r="U352" s="284" t="s">
        <v>81</v>
      </c>
      <c r="V352" s="283" t="s">
        <v>81</v>
      </c>
      <c r="W352" s="283" t="s">
        <v>81</v>
      </c>
      <c r="X352" s="283" t="s">
        <v>81</v>
      </c>
      <c r="Y352" s="283" t="s">
        <v>81</v>
      </c>
    </row>
    <row r="353" spans="3:25" ht="13.5" customHeight="1" x14ac:dyDescent="0.2">
      <c r="C353" s="82"/>
      <c r="D353" s="292" t="s">
        <v>81</v>
      </c>
      <c r="E353" s="139"/>
      <c r="F353" s="139"/>
      <c r="H353" s="69" t="str">
        <f t="shared" si="12"/>
        <v>BTR-London &amp; SE</v>
      </c>
      <c r="I353" s="69" t="str">
        <f t="shared" si="13"/>
        <v>Enigma Square</v>
      </c>
      <c r="J353" s="292" t="s">
        <v>62</v>
      </c>
      <c r="L353" s="283" t="s">
        <v>81</v>
      </c>
      <c r="M353" s="283" t="s">
        <v>81</v>
      </c>
      <c r="N353" s="212"/>
      <c r="O353" s="213"/>
      <c r="P353" s="283" t="s">
        <v>81</v>
      </c>
      <c r="Q353" s="283" t="s">
        <v>81</v>
      </c>
      <c r="R353" s="283" t="s">
        <v>81</v>
      </c>
      <c r="S353" s="283" t="s">
        <v>81</v>
      </c>
      <c r="T353" s="284" t="s">
        <v>81</v>
      </c>
      <c r="U353" s="284" t="s">
        <v>81</v>
      </c>
      <c r="V353" s="283" t="s">
        <v>81</v>
      </c>
      <c r="W353" s="283" t="s">
        <v>81</v>
      </c>
      <c r="X353" s="283" t="s">
        <v>81</v>
      </c>
      <c r="Y353" s="283" t="s">
        <v>81</v>
      </c>
    </row>
    <row r="354" spans="3:25" ht="13.5" customHeight="1" x14ac:dyDescent="0.2">
      <c r="C354" s="82"/>
      <c r="D354" s="292" t="s">
        <v>81</v>
      </c>
      <c r="E354" s="139"/>
      <c r="F354" s="139"/>
      <c r="H354" s="69" t="str">
        <f t="shared" si="12"/>
        <v>BTR-London &amp; SE</v>
      </c>
      <c r="I354" s="69" t="str">
        <f t="shared" si="13"/>
        <v>Enigma Square</v>
      </c>
      <c r="J354" s="292" t="s">
        <v>62</v>
      </c>
      <c r="L354" s="283" t="s">
        <v>81</v>
      </c>
      <c r="M354" s="283" t="s">
        <v>81</v>
      </c>
      <c r="N354" s="212"/>
      <c r="O354" s="213"/>
      <c r="P354" s="283" t="s">
        <v>81</v>
      </c>
      <c r="Q354" s="283" t="s">
        <v>81</v>
      </c>
      <c r="R354" s="283" t="s">
        <v>81</v>
      </c>
      <c r="S354" s="283" t="s">
        <v>81</v>
      </c>
      <c r="T354" s="284" t="s">
        <v>81</v>
      </c>
      <c r="U354" s="284" t="s">
        <v>81</v>
      </c>
      <c r="V354" s="283" t="s">
        <v>81</v>
      </c>
      <c r="W354" s="283" t="s">
        <v>81</v>
      </c>
      <c r="X354" s="283" t="s">
        <v>81</v>
      </c>
      <c r="Y354" s="283" t="s">
        <v>81</v>
      </c>
    </row>
    <row r="355" spans="3:25" ht="13.5" customHeight="1" x14ac:dyDescent="0.2">
      <c r="C355" s="82"/>
      <c r="D355" s="292" t="s">
        <v>81</v>
      </c>
      <c r="E355" s="139"/>
      <c r="F355" s="139"/>
      <c r="H355" s="69" t="str">
        <f t="shared" si="12"/>
        <v>BTR-London &amp; SE</v>
      </c>
      <c r="I355" s="69" t="str">
        <f t="shared" si="13"/>
        <v>Enigma Square</v>
      </c>
      <c r="J355" s="292" t="s">
        <v>62</v>
      </c>
      <c r="L355" s="283" t="s">
        <v>81</v>
      </c>
      <c r="M355" s="283" t="s">
        <v>81</v>
      </c>
      <c r="N355" s="212"/>
      <c r="O355" s="213"/>
      <c r="P355" s="283" t="s">
        <v>81</v>
      </c>
      <c r="Q355" s="283" t="s">
        <v>81</v>
      </c>
      <c r="R355" s="283" t="s">
        <v>81</v>
      </c>
      <c r="S355" s="283" t="s">
        <v>81</v>
      </c>
      <c r="T355" s="284" t="s">
        <v>81</v>
      </c>
      <c r="U355" s="284" t="s">
        <v>81</v>
      </c>
      <c r="V355" s="283" t="s">
        <v>81</v>
      </c>
      <c r="W355" s="283" t="s">
        <v>81</v>
      </c>
      <c r="X355" s="283" t="s">
        <v>81</v>
      </c>
      <c r="Y355" s="283" t="s">
        <v>81</v>
      </c>
    </row>
    <row r="356" spans="3:25" ht="13.5" customHeight="1" x14ac:dyDescent="0.2">
      <c r="C356" s="82"/>
      <c r="D356" s="292" t="s">
        <v>81</v>
      </c>
      <c r="E356" s="139"/>
      <c r="F356" s="139"/>
      <c r="H356" s="69" t="str">
        <f t="shared" si="12"/>
        <v>BTR-London &amp; SE</v>
      </c>
      <c r="I356" s="69" t="str">
        <f t="shared" si="13"/>
        <v>Enigma Square</v>
      </c>
      <c r="J356" s="292" t="s">
        <v>62</v>
      </c>
      <c r="L356" s="283" t="s">
        <v>81</v>
      </c>
      <c r="M356" s="283" t="s">
        <v>81</v>
      </c>
      <c r="N356" s="212"/>
      <c r="O356" s="213"/>
      <c r="P356" s="283" t="s">
        <v>81</v>
      </c>
      <c r="Q356" s="283" t="s">
        <v>81</v>
      </c>
      <c r="R356" s="283" t="s">
        <v>81</v>
      </c>
      <c r="S356" s="283" t="s">
        <v>81</v>
      </c>
      <c r="T356" s="284" t="s">
        <v>81</v>
      </c>
      <c r="U356" s="284" t="s">
        <v>81</v>
      </c>
      <c r="V356" s="283" t="s">
        <v>81</v>
      </c>
      <c r="W356" s="283" t="s">
        <v>81</v>
      </c>
      <c r="X356" s="283" t="s">
        <v>81</v>
      </c>
      <c r="Y356" s="283" t="s">
        <v>81</v>
      </c>
    </row>
    <row r="357" spans="3:25" ht="13.5" customHeight="1" x14ac:dyDescent="0.2">
      <c r="C357" s="82"/>
      <c r="D357" s="292" t="s">
        <v>81</v>
      </c>
      <c r="E357" s="139"/>
      <c r="F357" s="139"/>
      <c r="H357" s="69" t="str">
        <f t="shared" si="12"/>
        <v>BTR-London &amp; SE</v>
      </c>
      <c r="I357" s="69" t="str">
        <f t="shared" si="13"/>
        <v>Enigma Square</v>
      </c>
      <c r="J357" s="292" t="s">
        <v>62</v>
      </c>
      <c r="L357" s="283" t="s">
        <v>81</v>
      </c>
      <c r="M357" s="283" t="s">
        <v>81</v>
      </c>
      <c r="N357" s="212"/>
      <c r="O357" s="213"/>
      <c r="P357" s="283" t="s">
        <v>81</v>
      </c>
      <c r="Q357" s="283" t="s">
        <v>81</v>
      </c>
      <c r="R357" s="283" t="s">
        <v>81</v>
      </c>
      <c r="S357" s="283" t="s">
        <v>81</v>
      </c>
      <c r="T357" s="284" t="s">
        <v>81</v>
      </c>
      <c r="U357" s="284" t="s">
        <v>81</v>
      </c>
      <c r="V357" s="283" t="s">
        <v>81</v>
      </c>
      <c r="W357" s="283" t="s">
        <v>81</v>
      </c>
      <c r="X357" s="283" t="s">
        <v>81</v>
      </c>
      <c r="Y357" s="283" t="s">
        <v>81</v>
      </c>
    </row>
    <row r="358" spans="3:25" ht="13.5" customHeight="1" x14ac:dyDescent="0.2">
      <c r="C358" s="82"/>
      <c r="D358" s="292" t="s">
        <v>81</v>
      </c>
      <c r="E358" s="139"/>
      <c r="F358" s="139"/>
      <c r="H358" s="69" t="str">
        <f t="shared" si="12"/>
        <v>BTR-London &amp; SE</v>
      </c>
      <c r="I358" s="69" t="str">
        <f t="shared" si="13"/>
        <v>Enigma Square</v>
      </c>
      <c r="J358" s="292" t="s">
        <v>62</v>
      </c>
      <c r="L358" s="283" t="s">
        <v>81</v>
      </c>
      <c r="M358" s="283" t="s">
        <v>81</v>
      </c>
      <c r="N358" s="212"/>
      <c r="O358" s="213"/>
      <c r="P358" s="283" t="s">
        <v>81</v>
      </c>
      <c r="Q358" s="283" t="s">
        <v>81</v>
      </c>
      <c r="R358" s="283" t="s">
        <v>81</v>
      </c>
      <c r="S358" s="283" t="s">
        <v>81</v>
      </c>
      <c r="T358" s="284" t="s">
        <v>81</v>
      </c>
      <c r="U358" s="284" t="s">
        <v>81</v>
      </c>
      <c r="V358" s="283" t="s">
        <v>81</v>
      </c>
      <c r="W358" s="283" t="s">
        <v>81</v>
      </c>
      <c r="X358" s="283" t="s">
        <v>81</v>
      </c>
      <c r="Y358" s="283" t="s">
        <v>81</v>
      </c>
    </row>
    <row r="359" spans="3:25" ht="13.5" customHeight="1" x14ac:dyDescent="0.2">
      <c r="C359" s="82"/>
      <c r="D359" s="292" t="s">
        <v>81</v>
      </c>
      <c r="E359" s="139"/>
      <c r="F359" s="139"/>
      <c r="H359" s="69" t="str">
        <f t="shared" si="12"/>
        <v>BTR-London &amp; SE</v>
      </c>
      <c r="I359" s="69" t="str">
        <f t="shared" si="13"/>
        <v>Enigma Square</v>
      </c>
      <c r="J359" s="292" t="s">
        <v>62</v>
      </c>
      <c r="L359" s="283" t="s">
        <v>81</v>
      </c>
      <c r="M359" s="283" t="s">
        <v>81</v>
      </c>
      <c r="N359" s="212"/>
      <c r="O359" s="213"/>
      <c r="P359" s="283" t="s">
        <v>81</v>
      </c>
      <c r="Q359" s="283" t="s">
        <v>81</v>
      </c>
      <c r="R359" s="283" t="s">
        <v>81</v>
      </c>
      <c r="S359" s="283" t="s">
        <v>81</v>
      </c>
      <c r="T359" s="284" t="s">
        <v>81</v>
      </c>
      <c r="U359" s="284" t="s">
        <v>81</v>
      </c>
      <c r="V359" s="283" t="s">
        <v>81</v>
      </c>
      <c r="W359" s="283" t="s">
        <v>81</v>
      </c>
      <c r="X359" s="283" t="s">
        <v>81</v>
      </c>
      <c r="Y359" s="283" t="s">
        <v>81</v>
      </c>
    </row>
    <row r="360" spans="3:25" ht="13.5" customHeight="1" x14ac:dyDescent="0.2">
      <c r="C360" s="82"/>
      <c r="D360" s="292" t="s">
        <v>81</v>
      </c>
      <c r="E360" s="139"/>
      <c r="F360" s="139"/>
      <c r="H360" s="69" t="str">
        <f t="shared" si="12"/>
        <v>BTR-London &amp; SE</v>
      </c>
      <c r="I360" s="69" t="str">
        <f t="shared" si="13"/>
        <v>Enigma Square</v>
      </c>
      <c r="J360" s="292" t="s">
        <v>62</v>
      </c>
      <c r="L360" s="283" t="s">
        <v>81</v>
      </c>
      <c r="M360" s="283" t="s">
        <v>81</v>
      </c>
      <c r="N360" s="212"/>
      <c r="O360" s="213"/>
      <c r="P360" s="283" t="s">
        <v>81</v>
      </c>
      <c r="Q360" s="283" t="s">
        <v>81</v>
      </c>
      <c r="R360" s="283" t="s">
        <v>81</v>
      </c>
      <c r="S360" s="283" t="s">
        <v>81</v>
      </c>
      <c r="T360" s="284" t="s">
        <v>81</v>
      </c>
      <c r="U360" s="284" t="s">
        <v>81</v>
      </c>
      <c r="V360" s="283" t="s">
        <v>81</v>
      </c>
      <c r="W360" s="283" t="s">
        <v>81</v>
      </c>
      <c r="X360" s="283" t="s">
        <v>81</v>
      </c>
      <c r="Y360" s="283" t="s">
        <v>81</v>
      </c>
    </row>
    <row r="361" spans="3:25" ht="13.5" customHeight="1" x14ac:dyDescent="0.2">
      <c r="C361" s="82"/>
      <c r="D361" s="292" t="s">
        <v>81</v>
      </c>
      <c r="E361" s="139"/>
      <c r="F361" s="139"/>
      <c r="H361" s="69" t="str">
        <f t="shared" si="12"/>
        <v>BTR-London &amp; SE</v>
      </c>
      <c r="I361" s="69" t="str">
        <f t="shared" si="13"/>
        <v>Enigma Square</v>
      </c>
      <c r="J361" s="292" t="s">
        <v>62</v>
      </c>
      <c r="L361" s="283" t="s">
        <v>81</v>
      </c>
      <c r="M361" s="283" t="s">
        <v>81</v>
      </c>
      <c r="N361" s="212"/>
      <c r="O361" s="213"/>
      <c r="P361" s="283" t="s">
        <v>81</v>
      </c>
      <c r="Q361" s="283" t="s">
        <v>81</v>
      </c>
      <c r="R361" s="283" t="s">
        <v>81</v>
      </c>
      <c r="S361" s="283" t="s">
        <v>81</v>
      </c>
      <c r="T361" s="284" t="s">
        <v>81</v>
      </c>
      <c r="U361" s="284" t="s">
        <v>81</v>
      </c>
      <c r="V361" s="283" t="s">
        <v>81</v>
      </c>
      <c r="W361" s="283" t="s">
        <v>81</v>
      </c>
      <c r="X361" s="283" t="s">
        <v>81</v>
      </c>
      <c r="Y361" s="283" t="s">
        <v>81</v>
      </c>
    </row>
    <row r="362" spans="3:25" ht="13.5" customHeight="1" x14ac:dyDescent="0.2">
      <c r="C362" s="82"/>
      <c r="D362" s="292" t="s">
        <v>81</v>
      </c>
      <c r="E362" s="139"/>
      <c r="F362" s="139"/>
      <c r="H362" s="69" t="str">
        <f t="shared" si="12"/>
        <v>BTR-London &amp; SE</v>
      </c>
      <c r="I362" s="69" t="str">
        <f t="shared" si="13"/>
        <v>Enigma Square</v>
      </c>
      <c r="J362" s="292" t="s">
        <v>62</v>
      </c>
      <c r="L362" s="283" t="s">
        <v>81</v>
      </c>
      <c r="M362" s="283" t="s">
        <v>81</v>
      </c>
      <c r="N362" s="212"/>
      <c r="O362" s="213"/>
      <c r="P362" s="283" t="s">
        <v>81</v>
      </c>
      <c r="Q362" s="283" t="s">
        <v>81</v>
      </c>
      <c r="R362" s="283" t="s">
        <v>81</v>
      </c>
      <c r="S362" s="283" t="s">
        <v>81</v>
      </c>
      <c r="T362" s="284" t="s">
        <v>81</v>
      </c>
      <c r="U362" s="284" t="s">
        <v>81</v>
      </c>
      <c r="V362" s="283" t="s">
        <v>81</v>
      </c>
      <c r="W362" s="283" t="s">
        <v>81</v>
      </c>
      <c r="X362" s="283" t="s">
        <v>81</v>
      </c>
      <c r="Y362" s="283" t="s">
        <v>81</v>
      </c>
    </row>
    <row r="363" spans="3:25" ht="13.5" customHeight="1" x14ac:dyDescent="0.2">
      <c r="C363" s="82"/>
      <c r="D363" s="292" t="s">
        <v>81</v>
      </c>
      <c r="E363" s="139"/>
      <c r="F363" s="139"/>
      <c r="H363" s="69" t="str">
        <f t="shared" si="12"/>
        <v>BTR-London &amp; SE</v>
      </c>
      <c r="I363" s="69" t="str">
        <f t="shared" si="13"/>
        <v>Enigma Square</v>
      </c>
      <c r="J363" s="292" t="s">
        <v>62</v>
      </c>
      <c r="L363" s="283" t="s">
        <v>81</v>
      </c>
      <c r="M363" s="283" t="s">
        <v>81</v>
      </c>
      <c r="N363" s="212"/>
      <c r="O363" s="213"/>
      <c r="P363" s="283" t="s">
        <v>81</v>
      </c>
      <c r="Q363" s="283" t="s">
        <v>81</v>
      </c>
      <c r="R363" s="283" t="s">
        <v>81</v>
      </c>
      <c r="S363" s="283" t="s">
        <v>81</v>
      </c>
      <c r="T363" s="284" t="s">
        <v>81</v>
      </c>
      <c r="U363" s="284" t="s">
        <v>81</v>
      </c>
      <c r="V363" s="283" t="s">
        <v>81</v>
      </c>
      <c r="W363" s="283" t="s">
        <v>81</v>
      </c>
      <c r="X363" s="283" t="s">
        <v>81</v>
      </c>
      <c r="Y363" s="283" t="s">
        <v>81</v>
      </c>
    </row>
    <row r="364" spans="3:25" ht="13.5" customHeight="1" x14ac:dyDescent="0.2">
      <c r="C364" s="82"/>
      <c r="D364" s="292" t="s">
        <v>81</v>
      </c>
      <c r="E364" s="139"/>
      <c r="F364" s="139"/>
      <c r="H364" s="69" t="str">
        <f t="shared" si="12"/>
        <v>BTR-London &amp; SE</v>
      </c>
      <c r="I364" s="69" t="str">
        <f t="shared" si="13"/>
        <v>Enigma Square</v>
      </c>
      <c r="J364" s="292" t="s">
        <v>62</v>
      </c>
      <c r="L364" s="283" t="s">
        <v>81</v>
      </c>
      <c r="M364" s="283" t="s">
        <v>81</v>
      </c>
      <c r="N364" s="212"/>
      <c r="O364" s="213"/>
      <c r="P364" s="283" t="s">
        <v>81</v>
      </c>
      <c r="Q364" s="283" t="s">
        <v>81</v>
      </c>
      <c r="R364" s="283" t="s">
        <v>81</v>
      </c>
      <c r="S364" s="283" t="s">
        <v>81</v>
      </c>
      <c r="T364" s="284" t="s">
        <v>81</v>
      </c>
      <c r="U364" s="284" t="s">
        <v>81</v>
      </c>
      <c r="V364" s="283" t="s">
        <v>81</v>
      </c>
      <c r="W364" s="283" t="s">
        <v>81</v>
      </c>
      <c r="X364" s="283" t="s">
        <v>81</v>
      </c>
      <c r="Y364" s="283" t="s">
        <v>81</v>
      </c>
    </row>
    <row r="365" spans="3:25" ht="13.5" customHeight="1" x14ac:dyDescent="0.2">
      <c r="C365" s="82"/>
      <c r="D365" s="292" t="s">
        <v>81</v>
      </c>
      <c r="E365" s="139"/>
      <c r="F365" s="139"/>
      <c r="H365" s="69" t="str">
        <f t="shared" si="12"/>
        <v>BTR-London &amp; SE</v>
      </c>
      <c r="I365" s="69" t="str">
        <f t="shared" si="13"/>
        <v>Enigma Square</v>
      </c>
      <c r="J365" s="292" t="s">
        <v>62</v>
      </c>
      <c r="L365" s="283" t="s">
        <v>81</v>
      </c>
      <c r="M365" s="283" t="s">
        <v>81</v>
      </c>
      <c r="N365" s="212"/>
      <c r="O365" s="213"/>
      <c r="P365" s="283" t="s">
        <v>81</v>
      </c>
      <c r="Q365" s="283" t="s">
        <v>81</v>
      </c>
      <c r="R365" s="283" t="s">
        <v>81</v>
      </c>
      <c r="S365" s="283" t="s">
        <v>81</v>
      </c>
      <c r="T365" s="284" t="s">
        <v>81</v>
      </c>
      <c r="U365" s="284" t="s">
        <v>81</v>
      </c>
      <c r="V365" s="283" t="s">
        <v>81</v>
      </c>
      <c r="W365" s="283" t="s">
        <v>81</v>
      </c>
      <c r="X365" s="283" t="s">
        <v>81</v>
      </c>
      <c r="Y365" s="283" t="s">
        <v>81</v>
      </c>
    </row>
    <row r="366" spans="3:25" ht="13.5" customHeight="1" x14ac:dyDescent="0.2">
      <c r="C366" s="82"/>
      <c r="D366" s="292" t="s">
        <v>81</v>
      </c>
      <c r="E366" s="139"/>
      <c r="F366" s="139"/>
      <c r="H366" s="69" t="str">
        <f t="shared" si="12"/>
        <v>BTR-London &amp; SE</v>
      </c>
      <c r="I366" s="69" t="str">
        <f t="shared" si="13"/>
        <v>Enigma Square</v>
      </c>
      <c r="J366" s="292" t="s">
        <v>62</v>
      </c>
      <c r="L366" s="283" t="s">
        <v>81</v>
      </c>
      <c r="M366" s="283" t="s">
        <v>81</v>
      </c>
      <c r="N366" s="212"/>
      <c r="O366" s="213"/>
      <c r="P366" s="283" t="s">
        <v>81</v>
      </c>
      <c r="Q366" s="283" t="s">
        <v>81</v>
      </c>
      <c r="R366" s="283" t="s">
        <v>81</v>
      </c>
      <c r="S366" s="283" t="s">
        <v>81</v>
      </c>
      <c r="T366" s="284" t="s">
        <v>81</v>
      </c>
      <c r="U366" s="284" t="s">
        <v>81</v>
      </c>
      <c r="V366" s="283" t="s">
        <v>81</v>
      </c>
      <c r="W366" s="283" t="s">
        <v>81</v>
      </c>
      <c r="X366" s="283" t="s">
        <v>81</v>
      </c>
      <c r="Y366" s="283" t="s">
        <v>81</v>
      </c>
    </row>
    <row r="367" spans="3:25" ht="13.5" customHeight="1" x14ac:dyDescent="0.2">
      <c r="C367" s="82"/>
      <c r="D367" s="292" t="s">
        <v>81</v>
      </c>
      <c r="E367" s="139"/>
      <c r="F367" s="139"/>
      <c r="H367" s="69" t="str">
        <f t="shared" si="12"/>
        <v>BTR-London &amp; SE</v>
      </c>
      <c r="I367" s="69" t="str">
        <f t="shared" si="13"/>
        <v>Enigma Square</v>
      </c>
      <c r="J367" s="292" t="s">
        <v>62</v>
      </c>
      <c r="L367" s="283" t="s">
        <v>81</v>
      </c>
      <c r="M367" s="283" t="s">
        <v>81</v>
      </c>
      <c r="N367" s="212"/>
      <c r="O367" s="213"/>
      <c r="P367" s="283" t="s">
        <v>81</v>
      </c>
      <c r="Q367" s="283" t="s">
        <v>81</v>
      </c>
      <c r="R367" s="283" t="s">
        <v>81</v>
      </c>
      <c r="S367" s="283" t="s">
        <v>81</v>
      </c>
      <c r="T367" s="284" t="s">
        <v>81</v>
      </c>
      <c r="U367" s="284" t="s">
        <v>81</v>
      </c>
      <c r="V367" s="283" t="s">
        <v>81</v>
      </c>
      <c r="W367" s="283" t="s">
        <v>81</v>
      </c>
      <c r="X367" s="283" t="s">
        <v>81</v>
      </c>
      <c r="Y367" s="283" t="s">
        <v>81</v>
      </c>
    </row>
    <row r="368" spans="3:25" ht="13.5" customHeight="1" x14ac:dyDescent="0.2">
      <c r="C368" s="82"/>
      <c r="D368" s="292" t="s">
        <v>81</v>
      </c>
      <c r="E368" s="139"/>
      <c r="F368" s="139"/>
      <c r="H368" s="69" t="str">
        <f t="shared" si="12"/>
        <v>BTR-London &amp; SE</v>
      </c>
      <c r="I368" s="69" t="str">
        <f t="shared" si="13"/>
        <v>Enigma Square</v>
      </c>
      <c r="J368" s="292" t="s">
        <v>62</v>
      </c>
      <c r="L368" s="283" t="s">
        <v>81</v>
      </c>
      <c r="M368" s="283" t="s">
        <v>81</v>
      </c>
      <c r="N368" s="212"/>
      <c r="O368" s="213"/>
      <c r="P368" s="283" t="s">
        <v>81</v>
      </c>
      <c r="Q368" s="283" t="s">
        <v>81</v>
      </c>
      <c r="R368" s="283" t="s">
        <v>81</v>
      </c>
      <c r="S368" s="283" t="s">
        <v>81</v>
      </c>
      <c r="T368" s="284" t="s">
        <v>81</v>
      </c>
      <c r="U368" s="284" t="s">
        <v>81</v>
      </c>
      <c r="V368" s="283" t="s">
        <v>81</v>
      </c>
      <c r="W368" s="283" t="s">
        <v>81</v>
      </c>
      <c r="X368" s="283" t="s">
        <v>81</v>
      </c>
      <c r="Y368" s="283" t="s">
        <v>81</v>
      </c>
    </row>
    <row r="369" spans="3:25" ht="13.5" customHeight="1" x14ac:dyDescent="0.2">
      <c r="C369" s="82"/>
      <c r="D369" s="292" t="s">
        <v>81</v>
      </c>
      <c r="E369" s="139"/>
      <c r="F369" s="139"/>
      <c r="H369" s="69" t="str">
        <f t="shared" si="12"/>
        <v>BTR-London &amp; SE</v>
      </c>
      <c r="I369" s="69" t="str">
        <f t="shared" si="13"/>
        <v>Enigma Square</v>
      </c>
      <c r="J369" s="292" t="s">
        <v>62</v>
      </c>
      <c r="L369" s="283" t="s">
        <v>81</v>
      </c>
      <c r="M369" s="283" t="s">
        <v>81</v>
      </c>
      <c r="N369" s="212"/>
      <c r="O369" s="213"/>
      <c r="P369" s="283" t="s">
        <v>81</v>
      </c>
      <c r="Q369" s="283" t="s">
        <v>81</v>
      </c>
      <c r="R369" s="283" t="s">
        <v>81</v>
      </c>
      <c r="S369" s="283" t="s">
        <v>81</v>
      </c>
      <c r="T369" s="284" t="s">
        <v>81</v>
      </c>
      <c r="U369" s="284" t="s">
        <v>81</v>
      </c>
      <c r="V369" s="283" t="s">
        <v>81</v>
      </c>
      <c r="W369" s="283" t="s">
        <v>81</v>
      </c>
      <c r="X369" s="283" t="s">
        <v>81</v>
      </c>
      <c r="Y369" s="283" t="s">
        <v>81</v>
      </c>
    </row>
    <row r="370" spans="3:25" ht="13.5" customHeight="1" x14ac:dyDescent="0.2">
      <c r="C370" s="82"/>
      <c r="D370" s="292" t="s">
        <v>81</v>
      </c>
      <c r="E370" s="139"/>
      <c r="F370" s="139"/>
      <c r="H370" s="69" t="str">
        <f t="shared" si="12"/>
        <v>BTR-London &amp; SE</v>
      </c>
      <c r="I370" s="69" t="str">
        <f t="shared" si="13"/>
        <v>Enigma Square</v>
      </c>
      <c r="J370" s="292" t="s">
        <v>62</v>
      </c>
      <c r="L370" s="283" t="s">
        <v>81</v>
      </c>
      <c r="M370" s="283" t="s">
        <v>81</v>
      </c>
      <c r="N370" s="212"/>
      <c r="O370" s="213"/>
      <c r="P370" s="283" t="s">
        <v>81</v>
      </c>
      <c r="Q370" s="283" t="s">
        <v>81</v>
      </c>
      <c r="R370" s="283" t="s">
        <v>81</v>
      </c>
      <c r="S370" s="283" t="s">
        <v>81</v>
      </c>
      <c r="T370" s="284" t="s">
        <v>81</v>
      </c>
      <c r="U370" s="284" t="s">
        <v>81</v>
      </c>
      <c r="V370" s="283" t="s">
        <v>81</v>
      </c>
      <c r="W370" s="283" t="s">
        <v>81</v>
      </c>
      <c r="X370" s="283" t="s">
        <v>81</v>
      </c>
      <c r="Y370" s="283" t="s">
        <v>81</v>
      </c>
    </row>
    <row r="371" spans="3:25" ht="13.5" customHeight="1" x14ac:dyDescent="0.2">
      <c r="C371" s="82"/>
      <c r="D371" s="292" t="s">
        <v>81</v>
      </c>
      <c r="E371" s="139"/>
      <c r="F371" s="139"/>
      <c r="H371" s="69" t="str">
        <f t="shared" si="12"/>
        <v>BTR-London &amp; SE</v>
      </c>
      <c r="I371" s="69" t="str">
        <f t="shared" si="13"/>
        <v>Enigma Square</v>
      </c>
      <c r="J371" s="292" t="s">
        <v>62</v>
      </c>
      <c r="L371" s="283" t="s">
        <v>81</v>
      </c>
      <c r="M371" s="283" t="s">
        <v>81</v>
      </c>
      <c r="N371" s="212"/>
      <c r="O371" s="213"/>
      <c r="P371" s="283" t="s">
        <v>81</v>
      </c>
      <c r="Q371" s="283" t="s">
        <v>81</v>
      </c>
      <c r="R371" s="283" t="s">
        <v>81</v>
      </c>
      <c r="S371" s="283" t="s">
        <v>81</v>
      </c>
      <c r="T371" s="284" t="s">
        <v>81</v>
      </c>
      <c r="U371" s="284" t="s">
        <v>81</v>
      </c>
      <c r="V371" s="283" t="s">
        <v>81</v>
      </c>
      <c r="W371" s="283" t="s">
        <v>81</v>
      </c>
      <c r="X371" s="283" t="s">
        <v>81</v>
      </c>
      <c r="Y371" s="283" t="s">
        <v>81</v>
      </c>
    </row>
    <row r="372" spans="3:25" ht="13.5" customHeight="1" x14ac:dyDescent="0.2">
      <c r="C372" s="82"/>
      <c r="D372" s="292" t="s">
        <v>81</v>
      </c>
      <c r="E372" s="139"/>
      <c r="F372" s="139"/>
      <c r="H372" s="69" t="str">
        <f t="shared" si="12"/>
        <v>BTR-London &amp; SE</v>
      </c>
      <c r="I372" s="69" t="str">
        <f t="shared" si="13"/>
        <v>Enigma Square</v>
      </c>
      <c r="J372" s="292" t="s">
        <v>62</v>
      </c>
      <c r="L372" s="283" t="s">
        <v>81</v>
      </c>
      <c r="M372" s="283" t="s">
        <v>81</v>
      </c>
      <c r="N372" s="212"/>
      <c r="O372" s="213"/>
      <c r="P372" s="283" t="s">
        <v>81</v>
      </c>
      <c r="Q372" s="283" t="s">
        <v>81</v>
      </c>
      <c r="R372" s="283" t="s">
        <v>81</v>
      </c>
      <c r="S372" s="283" t="s">
        <v>81</v>
      </c>
      <c r="T372" s="284" t="s">
        <v>81</v>
      </c>
      <c r="U372" s="284" t="s">
        <v>81</v>
      </c>
      <c r="V372" s="283" t="s">
        <v>81</v>
      </c>
      <c r="W372" s="283" t="s">
        <v>81</v>
      </c>
      <c r="X372" s="283" t="s">
        <v>81</v>
      </c>
      <c r="Y372" s="283" t="s">
        <v>81</v>
      </c>
    </row>
    <row r="373" spans="3:25" ht="13.5" customHeight="1" x14ac:dyDescent="0.2">
      <c r="C373" s="82"/>
      <c r="D373" s="292" t="s">
        <v>81</v>
      </c>
      <c r="E373" s="139"/>
      <c r="F373" s="139"/>
      <c r="H373" s="69" t="str">
        <f t="shared" si="12"/>
        <v>BTR-London &amp; SE</v>
      </c>
      <c r="I373" s="69" t="str">
        <f t="shared" si="13"/>
        <v>Enigma Square</v>
      </c>
      <c r="J373" s="292" t="s">
        <v>62</v>
      </c>
      <c r="L373" s="283" t="s">
        <v>81</v>
      </c>
      <c r="M373" s="283" t="s">
        <v>81</v>
      </c>
      <c r="N373" s="212"/>
      <c r="O373" s="213"/>
      <c r="P373" s="283" t="s">
        <v>81</v>
      </c>
      <c r="Q373" s="283" t="s">
        <v>81</v>
      </c>
      <c r="R373" s="283" t="s">
        <v>81</v>
      </c>
      <c r="S373" s="283" t="s">
        <v>81</v>
      </c>
      <c r="T373" s="284" t="s">
        <v>81</v>
      </c>
      <c r="U373" s="284" t="s">
        <v>81</v>
      </c>
      <c r="V373" s="283" t="s">
        <v>81</v>
      </c>
      <c r="W373" s="283" t="s">
        <v>81</v>
      </c>
      <c r="X373" s="283" t="s">
        <v>81</v>
      </c>
      <c r="Y373" s="283" t="s">
        <v>81</v>
      </c>
    </row>
    <row r="374" spans="3:25" ht="13.5" customHeight="1" x14ac:dyDescent="0.2">
      <c r="C374" s="82"/>
      <c r="D374" s="292" t="s">
        <v>81</v>
      </c>
      <c r="E374" s="139"/>
      <c r="F374" s="139"/>
      <c r="H374" s="69" t="str">
        <f t="shared" si="12"/>
        <v>BTR-London &amp; SE</v>
      </c>
      <c r="I374" s="69" t="str">
        <f t="shared" si="13"/>
        <v>Enigma Square</v>
      </c>
      <c r="J374" s="292" t="s">
        <v>62</v>
      </c>
      <c r="L374" s="283" t="s">
        <v>81</v>
      </c>
      <c r="M374" s="283" t="s">
        <v>81</v>
      </c>
      <c r="N374" s="212"/>
      <c r="O374" s="213"/>
      <c r="P374" s="283" t="s">
        <v>81</v>
      </c>
      <c r="Q374" s="283" t="s">
        <v>81</v>
      </c>
      <c r="R374" s="283" t="s">
        <v>81</v>
      </c>
      <c r="S374" s="283" t="s">
        <v>81</v>
      </c>
      <c r="T374" s="284" t="s">
        <v>81</v>
      </c>
      <c r="U374" s="284" t="s">
        <v>81</v>
      </c>
      <c r="V374" s="283" t="s">
        <v>81</v>
      </c>
      <c r="W374" s="283" t="s">
        <v>81</v>
      </c>
      <c r="X374" s="283" t="s">
        <v>81</v>
      </c>
      <c r="Y374" s="283" t="s">
        <v>81</v>
      </c>
    </row>
    <row r="375" spans="3:25" ht="13.5" customHeight="1" x14ac:dyDescent="0.2">
      <c r="C375" s="82"/>
      <c r="D375" s="292" t="s">
        <v>81</v>
      </c>
      <c r="E375" s="139"/>
      <c r="F375" s="139"/>
      <c r="H375" s="69" t="str">
        <f t="shared" si="12"/>
        <v>BTR-London &amp; SE</v>
      </c>
      <c r="I375" s="69" t="str">
        <f t="shared" si="13"/>
        <v>Enigma Square</v>
      </c>
      <c r="J375" s="292" t="s">
        <v>62</v>
      </c>
      <c r="L375" s="283" t="s">
        <v>81</v>
      </c>
      <c r="M375" s="283" t="s">
        <v>81</v>
      </c>
      <c r="N375" s="212"/>
      <c r="O375" s="213"/>
      <c r="P375" s="283" t="s">
        <v>81</v>
      </c>
      <c r="Q375" s="283" t="s">
        <v>81</v>
      </c>
      <c r="R375" s="283" t="s">
        <v>81</v>
      </c>
      <c r="S375" s="283" t="s">
        <v>81</v>
      </c>
      <c r="T375" s="284" t="s">
        <v>81</v>
      </c>
      <c r="U375" s="284" t="s">
        <v>81</v>
      </c>
      <c r="V375" s="283" t="s">
        <v>81</v>
      </c>
      <c r="W375" s="283" t="s">
        <v>81</v>
      </c>
      <c r="X375" s="283" t="s">
        <v>81</v>
      </c>
      <c r="Y375" s="283" t="s">
        <v>81</v>
      </c>
    </row>
    <row r="376" spans="3:25" ht="13.5" customHeight="1" x14ac:dyDescent="0.2">
      <c r="C376" s="82"/>
      <c r="D376" s="292" t="s">
        <v>81</v>
      </c>
      <c r="E376" s="139"/>
      <c r="F376" s="139"/>
      <c r="H376" s="69" t="str">
        <f t="shared" si="12"/>
        <v>BTR-London &amp; SE</v>
      </c>
      <c r="I376" s="69" t="str">
        <f t="shared" si="13"/>
        <v>Enigma Square</v>
      </c>
      <c r="J376" s="292" t="s">
        <v>62</v>
      </c>
      <c r="L376" s="283" t="s">
        <v>81</v>
      </c>
      <c r="M376" s="283" t="s">
        <v>81</v>
      </c>
      <c r="N376" s="212"/>
      <c r="O376" s="213"/>
      <c r="P376" s="283" t="s">
        <v>81</v>
      </c>
      <c r="Q376" s="283" t="s">
        <v>81</v>
      </c>
      <c r="R376" s="283" t="s">
        <v>81</v>
      </c>
      <c r="S376" s="283" t="s">
        <v>81</v>
      </c>
      <c r="T376" s="284" t="s">
        <v>81</v>
      </c>
      <c r="U376" s="284" t="s">
        <v>81</v>
      </c>
      <c r="V376" s="283" t="s">
        <v>81</v>
      </c>
      <c r="W376" s="283" t="s">
        <v>81</v>
      </c>
      <c r="X376" s="283" t="s">
        <v>81</v>
      </c>
      <c r="Y376" s="283" t="s">
        <v>81</v>
      </c>
    </row>
    <row r="377" spans="3:25" ht="13.5" customHeight="1" x14ac:dyDescent="0.2">
      <c r="C377" s="82"/>
      <c r="D377" s="292" t="s">
        <v>81</v>
      </c>
      <c r="E377" s="139"/>
      <c r="F377" s="139"/>
      <c r="H377" s="69" t="str">
        <f t="shared" si="12"/>
        <v>BTR-London &amp; SE</v>
      </c>
      <c r="I377" s="69" t="str">
        <f t="shared" si="13"/>
        <v>Enigma Square</v>
      </c>
      <c r="J377" s="292" t="s">
        <v>62</v>
      </c>
      <c r="L377" s="283" t="s">
        <v>81</v>
      </c>
      <c r="M377" s="283" t="s">
        <v>81</v>
      </c>
      <c r="N377" s="212"/>
      <c r="O377" s="213"/>
      <c r="P377" s="283" t="s">
        <v>81</v>
      </c>
      <c r="Q377" s="283" t="s">
        <v>81</v>
      </c>
      <c r="R377" s="283" t="s">
        <v>81</v>
      </c>
      <c r="S377" s="283" t="s">
        <v>81</v>
      </c>
      <c r="T377" s="284" t="s">
        <v>81</v>
      </c>
      <c r="U377" s="284" t="s">
        <v>81</v>
      </c>
      <c r="V377" s="283" t="s">
        <v>81</v>
      </c>
      <c r="W377" s="283" t="s">
        <v>81</v>
      </c>
      <c r="X377" s="283" t="s">
        <v>81</v>
      </c>
      <c r="Y377" s="283" t="s">
        <v>81</v>
      </c>
    </row>
    <row r="378" spans="3:25" ht="13.5" customHeight="1" x14ac:dyDescent="0.2">
      <c r="C378" s="82"/>
      <c r="D378" s="292" t="s">
        <v>81</v>
      </c>
      <c r="E378" s="139"/>
      <c r="F378" s="139"/>
      <c r="H378" s="69" t="str">
        <f t="shared" si="12"/>
        <v>BTR-London &amp; SE</v>
      </c>
      <c r="I378" s="69" t="str">
        <f t="shared" si="13"/>
        <v>Enigma Square</v>
      </c>
      <c r="J378" s="292" t="s">
        <v>62</v>
      </c>
      <c r="L378" s="283" t="s">
        <v>81</v>
      </c>
      <c r="M378" s="283" t="s">
        <v>81</v>
      </c>
      <c r="N378" s="212"/>
      <c r="O378" s="213"/>
      <c r="P378" s="283" t="s">
        <v>81</v>
      </c>
      <c r="Q378" s="283" t="s">
        <v>81</v>
      </c>
      <c r="R378" s="283" t="s">
        <v>81</v>
      </c>
      <c r="S378" s="283" t="s">
        <v>81</v>
      </c>
      <c r="T378" s="284" t="s">
        <v>81</v>
      </c>
      <c r="U378" s="284" t="s">
        <v>81</v>
      </c>
      <c r="V378" s="283" t="s">
        <v>81</v>
      </c>
      <c r="W378" s="283" t="s">
        <v>81</v>
      </c>
      <c r="X378" s="283" t="s">
        <v>81</v>
      </c>
      <c r="Y378" s="283" t="s">
        <v>81</v>
      </c>
    </row>
    <row r="379" spans="3:25" ht="13.5" customHeight="1" x14ac:dyDescent="0.2">
      <c r="C379" s="82"/>
      <c r="D379" s="292" t="s">
        <v>81</v>
      </c>
      <c r="E379" s="139"/>
      <c r="F379" s="139"/>
      <c r="H379" s="69" t="str">
        <f t="shared" si="12"/>
        <v>BTR-London &amp; SE</v>
      </c>
      <c r="I379" s="69" t="str">
        <f t="shared" si="13"/>
        <v>Enigma Square</v>
      </c>
      <c r="J379" s="292" t="s">
        <v>62</v>
      </c>
      <c r="L379" s="283" t="s">
        <v>81</v>
      </c>
      <c r="M379" s="283" t="s">
        <v>81</v>
      </c>
      <c r="N379" s="212"/>
      <c r="O379" s="213"/>
      <c r="P379" s="283" t="s">
        <v>81</v>
      </c>
      <c r="Q379" s="283" t="s">
        <v>81</v>
      </c>
      <c r="R379" s="283" t="s">
        <v>81</v>
      </c>
      <c r="S379" s="283" t="s">
        <v>81</v>
      </c>
      <c r="T379" s="284" t="s">
        <v>81</v>
      </c>
      <c r="U379" s="284" t="s">
        <v>81</v>
      </c>
      <c r="V379" s="283" t="s">
        <v>81</v>
      </c>
      <c r="W379" s="283" t="s">
        <v>81</v>
      </c>
      <c r="X379" s="283" t="s">
        <v>81</v>
      </c>
      <c r="Y379" s="283" t="s">
        <v>81</v>
      </c>
    </row>
    <row r="380" spans="3:25" ht="13.5" customHeight="1" x14ac:dyDescent="0.2">
      <c r="C380" s="82"/>
      <c r="D380" s="292" t="s">
        <v>81</v>
      </c>
      <c r="E380" s="139"/>
      <c r="F380" s="139"/>
      <c r="H380" s="69" t="str">
        <f t="shared" si="12"/>
        <v>BTR-London &amp; SE</v>
      </c>
      <c r="I380" s="69" t="str">
        <f t="shared" si="13"/>
        <v>Enigma Square</v>
      </c>
      <c r="J380" s="292" t="s">
        <v>62</v>
      </c>
      <c r="L380" s="283" t="s">
        <v>81</v>
      </c>
      <c r="M380" s="283" t="s">
        <v>81</v>
      </c>
      <c r="N380" s="212"/>
      <c r="O380" s="213"/>
      <c r="P380" s="283" t="s">
        <v>81</v>
      </c>
      <c r="Q380" s="283" t="s">
        <v>81</v>
      </c>
      <c r="R380" s="283" t="s">
        <v>81</v>
      </c>
      <c r="S380" s="283" t="s">
        <v>81</v>
      </c>
      <c r="T380" s="284" t="s">
        <v>81</v>
      </c>
      <c r="U380" s="284" t="s">
        <v>81</v>
      </c>
      <c r="V380" s="283" t="s">
        <v>81</v>
      </c>
      <c r="W380" s="283" t="s">
        <v>81</v>
      </c>
      <c r="X380" s="283" t="s">
        <v>81</v>
      </c>
      <c r="Y380" s="283" t="s">
        <v>81</v>
      </c>
    </row>
    <row r="381" spans="3:25" ht="13.5" customHeight="1" x14ac:dyDescent="0.2">
      <c r="C381" s="82"/>
      <c r="D381" s="292" t="s">
        <v>81</v>
      </c>
      <c r="E381" s="139"/>
      <c r="F381" s="139"/>
      <c r="H381" s="69" t="str">
        <f t="shared" si="12"/>
        <v>BTR-London &amp; SE</v>
      </c>
      <c r="I381" s="69" t="str">
        <f t="shared" si="13"/>
        <v>Enigma Square</v>
      </c>
      <c r="J381" s="292" t="s">
        <v>62</v>
      </c>
      <c r="L381" s="283" t="s">
        <v>81</v>
      </c>
      <c r="M381" s="283" t="s">
        <v>81</v>
      </c>
      <c r="N381" s="212"/>
      <c r="O381" s="213"/>
      <c r="P381" s="283" t="s">
        <v>81</v>
      </c>
      <c r="Q381" s="283" t="s">
        <v>81</v>
      </c>
      <c r="R381" s="283" t="s">
        <v>81</v>
      </c>
      <c r="S381" s="283" t="s">
        <v>81</v>
      </c>
      <c r="T381" s="284" t="s">
        <v>81</v>
      </c>
      <c r="U381" s="284" t="s">
        <v>81</v>
      </c>
      <c r="V381" s="283" t="s">
        <v>81</v>
      </c>
      <c r="W381" s="283" t="s">
        <v>81</v>
      </c>
      <c r="X381" s="283" t="s">
        <v>81</v>
      </c>
      <c r="Y381" s="283" t="s">
        <v>81</v>
      </c>
    </row>
    <row r="382" spans="3:25" ht="13.5" customHeight="1" x14ac:dyDescent="0.2">
      <c r="C382" s="82"/>
      <c r="D382" s="292" t="s">
        <v>81</v>
      </c>
      <c r="E382" s="139"/>
      <c r="F382" s="139"/>
      <c r="H382" s="69" t="str">
        <f t="shared" si="12"/>
        <v>BTR-London &amp; SE</v>
      </c>
      <c r="I382" s="69" t="str">
        <f t="shared" si="13"/>
        <v>Enigma Square</v>
      </c>
      <c r="J382" s="292" t="s">
        <v>62</v>
      </c>
      <c r="L382" s="283" t="s">
        <v>81</v>
      </c>
      <c r="M382" s="283" t="s">
        <v>81</v>
      </c>
      <c r="N382" s="212"/>
      <c r="O382" s="213"/>
      <c r="P382" s="283" t="s">
        <v>81</v>
      </c>
      <c r="Q382" s="283" t="s">
        <v>81</v>
      </c>
      <c r="R382" s="283" t="s">
        <v>81</v>
      </c>
      <c r="S382" s="283" t="s">
        <v>81</v>
      </c>
      <c r="T382" s="284" t="s">
        <v>81</v>
      </c>
      <c r="U382" s="284" t="s">
        <v>81</v>
      </c>
      <c r="V382" s="283" t="s">
        <v>81</v>
      </c>
      <c r="W382" s="283" t="s">
        <v>81</v>
      </c>
      <c r="X382" s="283" t="s">
        <v>81</v>
      </c>
      <c r="Y382" s="283" t="s">
        <v>81</v>
      </c>
    </row>
    <row r="383" spans="3:25" ht="13.5" customHeight="1" x14ac:dyDescent="0.2">
      <c r="C383" s="82"/>
      <c r="D383" s="292" t="s">
        <v>81</v>
      </c>
      <c r="E383" s="139"/>
      <c r="F383" s="139"/>
      <c r="H383" s="69" t="str">
        <f t="shared" si="12"/>
        <v>BTR-London &amp; SE</v>
      </c>
      <c r="I383" s="69" t="str">
        <f t="shared" si="13"/>
        <v>Enigma Square</v>
      </c>
      <c r="J383" s="292" t="s">
        <v>62</v>
      </c>
      <c r="L383" s="283" t="s">
        <v>81</v>
      </c>
      <c r="M383" s="283" t="s">
        <v>81</v>
      </c>
      <c r="N383" s="212"/>
      <c r="O383" s="213"/>
      <c r="P383" s="283" t="s">
        <v>81</v>
      </c>
      <c r="Q383" s="283" t="s">
        <v>81</v>
      </c>
      <c r="R383" s="283" t="s">
        <v>81</v>
      </c>
      <c r="S383" s="283" t="s">
        <v>81</v>
      </c>
      <c r="T383" s="284" t="s">
        <v>81</v>
      </c>
      <c r="U383" s="284" t="s">
        <v>81</v>
      </c>
      <c r="V383" s="283" t="s">
        <v>81</v>
      </c>
      <c r="W383" s="283" t="s">
        <v>81</v>
      </c>
      <c r="X383" s="283" t="s">
        <v>81</v>
      </c>
      <c r="Y383" s="283" t="s">
        <v>81</v>
      </c>
    </row>
    <row r="384" spans="3:25" ht="13.5" customHeight="1" x14ac:dyDescent="0.2">
      <c r="C384" s="82"/>
      <c r="D384" s="292" t="s">
        <v>81</v>
      </c>
      <c r="E384" s="139"/>
      <c r="F384" s="139"/>
      <c r="H384" s="69" t="str">
        <f t="shared" si="12"/>
        <v>BTR-London &amp; SE</v>
      </c>
      <c r="I384" s="69" t="str">
        <f t="shared" si="13"/>
        <v>Enigma Square</v>
      </c>
      <c r="J384" s="292" t="s">
        <v>62</v>
      </c>
      <c r="L384" s="283" t="s">
        <v>81</v>
      </c>
      <c r="M384" s="283" t="s">
        <v>81</v>
      </c>
      <c r="N384" s="212"/>
      <c r="O384" s="213"/>
      <c r="P384" s="283" t="s">
        <v>81</v>
      </c>
      <c r="Q384" s="283" t="s">
        <v>81</v>
      </c>
      <c r="R384" s="283" t="s">
        <v>81</v>
      </c>
      <c r="S384" s="283" t="s">
        <v>81</v>
      </c>
      <c r="T384" s="284" t="s">
        <v>81</v>
      </c>
      <c r="U384" s="284" t="s">
        <v>81</v>
      </c>
      <c r="V384" s="283" t="s">
        <v>81</v>
      </c>
      <c r="W384" s="283" t="s">
        <v>81</v>
      </c>
      <c r="X384" s="283" t="s">
        <v>81</v>
      </c>
      <c r="Y384" s="283" t="s">
        <v>81</v>
      </c>
    </row>
    <row r="385" spans="3:25" ht="13.5" customHeight="1" x14ac:dyDescent="0.2">
      <c r="C385" s="82"/>
      <c r="D385" s="292" t="s">
        <v>81</v>
      </c>
      <c r="E385" s="139"/>
      <c r="F385" s="139"/>
      <c r="H385" s="69" t="str">
        <f t="shared" si="12"/>
        <v>BTR-London &amp; SE</v>
      </c>
      <c r="I385" s="69" t="str">
        <f t="shared" si="13"/>
        <v>Enigma Square</v>
      </c>
      <c r="J385" s="292" t="s">
        <v>62</v>
      </c>
      <c r="L385" s="283" t="s">
        <v>81</v>
      </c>
      <c r="M385" s="283" t="s">
        <v>81</v>
      </c>
      <c r="N385" s="212"/>
      <c r="O385" s="213"/>
      <c r="P385" s="283" t="s">
        <v>81</v>
      </c>
      <c r="Q385" s="283" t="s">
        <v>81</v>
      </c>
      <c r="R385" s="283" t="s">
        <v>81</v>
      </c>
      <c r="S385" s="283" t="s">
        <v>81</v>
      </c>
      <c r="T385" s="284" t="s">
        <v>81</v>
      </c>
      <c r="U385" s="284" t="s">
        <v>81</v>
      </c>
      <c r="V385" s="283" t="s">
        <v>81</v>
      </c>
      <c r="W385" s="283" t="s">
        <v>81</v>
      </c>
      <c r="X385" s="283" t="s">
        <v>81</v>
      </c>
      <c r="Y385" s="283" t="s">
        <v>81</v>
      </c>
    </row>
    <row r="386" spans="3:25" ht="13.5" customHeight="1" x14ac:dyDescent="0.2">
      <c r="C386" s="82"/>
      <c r="D386" s="292" t="s">
        <v>81</v>
      </c>
      <c r="E386" s="139"/>
      <c r="F386" s="139"/>
      <c r="H386" s="69" t="str">
        <f t="shared" si="12"/>
        <v>BTR-London &amp; SE</v>
      </c>
      <c r="I386" s="69" t="str">
        <f t="shared" si="13"/>
        <v>Enigma Square</v>
      </c>
      <c r="J386" s="292" t="s">
        <v>62</v>
      </c>
      <c r="L386" s="283" t="s">
        <v>81</v>
      </c>
      <c r="M386" s="283" t="s">
        <v>81</v>
      </c>
      <c r="N386" s="212"/>
      <c r="O386" s="213"/>
      <c r="P386" s="283" t="s">
        <v>81</v>
      </c>
      <c r="Q386" s="283" t="s">
        <v>81</v>
      </c>
      <c r="R386" s="283" t="s">
        <v>81</v>
      </c>
      <c r="S386" s="283" t="s">
        <v>81</v>
      </c>
      <c r="T386" s="284" t="s">
        <v>81</v>
      </c>
      <c r="U386" s="284" t="s">
        <v>81</v>
      </c>
      <c r="V386" s="283" t="s">
        <v>81</v>
      </c>
      <c r="W386" s="283" t="s">
        <v>81</v>
      </c>
      <c r="X386" s="283" t="s">
        <v>81</v>
      </c>
      <c r="Y386" s="283" t="s">
        <v>81</v>
      </c>
    </row>
    <row r="387" spans="3:25" ht="13.5" customHeight="1" x14ac:dyDescent="0.2">
      <c r="C387" s="82"/>
      <c r="D387" s="292" t="s">
        <v>81</v>
      </c>
      <c r="E387" s="139"/>
      <c r="F387" s="139"/>
      <c r="H387" s="69" t="str">
        <f t="shared" si="12"/>
        <v>BTR-London &amp; SE</v>
      </c>
      <c r="I387" s="69" t="str">
        <f t="shared" si="13"/>
        <v>Enigma Square</v>
      </c>
      <c r="J387" s="292" t="s">
        <v>62</v>
      </c>
      <c r="L387" s="283" t="s">
        <v>81</v>
      </c>
      <c r="M387" s="283" t="s">
        <v>81</v>
      </c>
      <c r="N387" s="212"/>
      <c r="O387" s="213"/>
      <c r="P387" s="283" t="s">
        <v>81</v>
      </c>
      <c r="Q387" s="283" t="s">
        <v>81</v>
      </c>
      <c r="R387" s="283" t="s">
        <v>81</v>
      </c>
      <c r="S387" s="283" t="s">
        <v>81</v>
      </c>
      <c r="T387" s="284" t="s">
        <v>81</v>
      </c>
      <c r="U387" s="284" t="s">
        <v>81</v>
      </c>
      <c r="V387" s="283" t="s">
        <v>81</v>
      </c>
      <c r="W387" s="283" t="s">
        <v>81</v>
      </c>
      <c r="X387" s="283" t="s">
        <v>81</v>
      </c>
      <c r="Y387" s="283" t="s">
        <v>81</v>
      </c>
    </row>
    <row r="388" spans="3:25" ht="13.5" customHeight="1" x14ac:dyDescent="0.2">
      <c r="C388" s="82"/>
      <c r="D388" s="292" t="s">
        <v>81</v>
      </c>
      <c r="E388" s="139"/>
      <c r="F388" s="139"/>
      <c r="H388" s="69" t="str">
        <f t="shared" si="12"/>
        <v>BTR-London &amp; SE</v>
      </c>
      <c r="I388" s="69" t="str">
        <f t="shared" si="13"/>
        <v>Enigma Square</v>
      </c>
      <c r="J388" s="292" t="s">
        <v>62</v>
      </c>
      <c r="L388" s="283" t="s">
        <v>81</v>
      </c>
      <c r="M388" s="283" t="s">
        <v>81</v>
      </c>
      <c r="N388" s="212"/>
      <c r="O388" s="213"/>
      <c r="P388" s="283" t="s">
        <v>81</v>
      </c>
      <c r="Q388" s="283" t="s">
        <v>81</v>
      </c>
      <c r="R388" s="283" t="s">
        <v>81</v>
      </c>
      <c r="S388" s="283" t="s">
        <v>81</v>
      </c>
      <c r="T388" s="284" t="s">
        <v>81</v>
      </c>
      <c r="U388" s="284" t="s">
        <v>81</v>
      </c>
      <c r="V388" s="283" t="s">
        <v>81</v>
      </c>
      <c r="W388" s="283" t="s">
        <v>81</v>
      </c>
      <c r="X388" s="283" t="s">
        <v>81</v>
      </c>
      <c r="Y388" s="283" t="s">
        <v>81</v>
      </c>
    </row>
    <row r="389" spans="3:25" ht="13.5" customHeight="1" x14ac:dyDescent="0.2">
      <c r="C389" s="82"/>
      <c r="D389" s="292" t="s">
        <v>81</v>
      </c>
      <c r="E389" s="139"/>
      <c r="F389" s="139"/>
      <c r="H389" s="69" t="str">
        <f t="shared" si="12"/>
        <v>BTR-London &amp; SE</v>
      </c>
      <c r="I389" s="69" t="str">
        <f t="shared" si="13"/>
        <v>Enigma Square</v>
      </c>
      <c r="J389" s="292" t="s">
        <v>62</v>
      </c>
      <c r="L389" s="283" t="s">
        <v>81</v>
      </c>
      <c r="M389" s="283" t="s">
        <v>81</v>
      </c>
      <c r="N389" s="212"/>
      <c r="O389" s="213"/>
      <c r="P389" s="283" t="s">
        <v>81</v>
      </c>
      <c r="Q389" s="283" t="s">
        <v>81</v>
      </c>
      <c r="R389" s="283" t="s">
        <v>81</v>
      </c>
      <c r="S389" s="283" t="s">
        <v>81</v>
      </c>
      <c r="T389" s="284" t="s">
        <v>81</v>
      </c>
      <c r="U389" s="284" t="s">
        <v>81</v>
      </c>
      <c r="V389" s="283" t="s">
        <v>81</v>
      </c>
      <c r="W389" s="283" t="s">
        <v>81</v>
      </c>
      <c r="X389" s="283" t="s">
        <v>81</v>
      </c>
      <c r="Y389" s="283" t="s">
        <v>81</v>
      </c>
    </row>
    <row r="390" spans="3:25" ht="13.5" customHeight="1" x14ac:dyDescent="0.2">
      <c r="C390" s="82"/>
      <c r="D390" s="292" t="s">
        <v>81</v>
      </c>
      <c r="E390" s="139"/>
      <c r="F390" s="139"/>
      <c r="H390" s="69" t="str">
        <f t="shared" si="12"/>
        <v>BTR-London &amp; SE</v>
      </c>
      <c r="I390" s="69" t="str">
        <f t="shared" si="13"/>
        <v>Enigma Square</v>
      </c>
      <c r="J390" s="292" t="s">
        <v>62</v>
      </c>
      <c r="L390" s="283" t="s">
        <v>81</v>
      </c>
      <c r="M390" s="283" t="s">
        <v>81</v>
      </c>
      <c r="N390" s="212"/>
      <c r="O390" s="213"/>
      <c r="P390" s="283" t="s">
        <v>81</v>
      </c>
      <c r="Q390" s="283" t="s">
        <v>81</v>
      </c>
      <c r="R390" s="283" t="s">
        <v>81</v>
      </c>
      <c r="S390" s="283" t="s">
        <v>81</v>
      </c>
      <c r="T390" s="284" t="s">
        <v>81</v>
      </c>
      <c r="U390" s="284" t="s">
        <v>81</v>
      </c>
      <c r="V390" s="283" t="s">
        <v>81</v>
      </c>
      <c r="W390" s="283" t="s">
        <v>81</v>
      </c>
      <c r="X390" s="283" t="s">
        <v>81</v>
      </c>
      <c r="Y390" s="283" t="s">
        <v>81</v>
      </c>
    </row>
    <row r="391" spans="3:25" ht="13.5" customHeight="1" x14ac:dyDescent="0.2">
      <c r="C391" s="82"/>
      <c r="D391" s="292" t="s">
        <v>81</v>
      </c>
      <c r="E391" s="139"/>
      <c r="F391" s="139"/>
      <c r="H391" s="69" t="str">
        <f t="shared" si="12"/>
        <v>BTR-London &amp; SE</v>
      </c>
      <c r="I391" s="69" t="str">
        <f t="shared" si="13"/>
        <v>Enigma Square</v>
      </c>
      <c r="J391" s="292" t="s">
        <v>62</v>
      </c>
      <c r="L391" s="283" t="s">
        <v>81</v>
      </c>
      <c r="M391" s="283" t="s">
        <v>81</v>
      </c>
      <c r="N391" s="212"/>
      <c r="O391" s="213"/>
      <c r="P391" s="283" t="s">
        <v>81</v>
      </c>
      <c r="Q391" s="283" t="s">
        <v>81</v>
      </c>
      <c r="R391" s="283" t="s">
        <v>81</v>
      </c>
      <c r="S391" s="283" t="s">
        <v>81</v>
      </c>
      <c r="T391" s="284" t="s">
        <v>81</v>
      </c>
      <c r="U391" s="284" t="s">
        <v>81</v>
      </c>
      <c r="V391" s="283" t="s">
        <v>81</v>
      </c>
      <c r="W391" s="283" t="s">
        <v>81</v>
      </c>
      <c r="X391" s="283" t="s">
        <v>81</v>
      </c>
      <c r="Y391" s="283" t="s">
        <v>81</v>
      </c>
    </row>
    <row r="392" spans="3:25" ht="13.5" customHeight="1" x14ac:dyDescent="0.2">
      <c r="C392" s="82"/>
      <c r="D392" s="292" t="s">
        <v>81</v>
      </c>
      <c r="E392" s="139"/>
      <c r="F392" s="139"/>
      <c r="H392" s="69" t="str">
        <f t="shared" si="12"/>
        <v>BTR-London &amp; SE</v>
      </c>
      <c r="I392" s="69" t="str">
        <f t="shared" si="13"/>
        <v>Enigma Square</v>
      </c>
      <c r="J392" s="292" t="s">
        <v>62</v>
      </c>
      <c r="L392" s="283" t="s">
        <v>81</v>
      </c>
      <c r="M392" s="283" t="s">
        <v>81</v>
      </c>
      <c r="N392" s="212"/>
      <c r="O392" s="213"/>
      <c r="P392" s="283" t="s">
        <v>81</v>
      </c>
      <c r="Q392" s="283" t="s">
        <v>81</v>
      </c>
      <c r="R392" s="283" t="s">
        <v>81</v>
      </c>
      <c r="S392" s="283" t="s">
        <v>81</v>
      </c>
      <c r="T392" s="284" t="s">
        <v>81</v>
      </c>
      <c r="U392" s="284" t="s">
        <v>81</v>
      </c>
      <c r="V392" s="283" t="s">
        <v>81</v>
      </c>
      <c r="W392" s="283" t="s">
        <v>81</v>
      </c>
      <c r="X392" s="283" t="s">
        <v>81</v>
      </c>
      <c r="Y392" s="283" t="s">
        <v>81</v>
      </c>
    </row>
    <row r="393" spans="3:25" ht="13.5" customHeight="1" x14ac:dyDescent="0.2">
      <c r="C393" s="82"/>
      <c r="D393" s="292" t="s">
        <v>81</v>
      </c>
      <c r="E393" s="139"/>
      <c r="F393" s="139"/>
      <c r="H393" s="69" t="str">
        <f t="shared" si="12"/>
        <v>BTR-London &amp; SE</v>
      </c>
      <c r="I393" s="69" t="str">
        <f t="shared" si="13"/>
        <v>Enigma Square</v>
      </c>
      <c r="J393" s="292" t="s">
        <v>62</v>
      </c>
      <c r="L393" s="283" t="s">
        <v>81</v>
      </c>
      <c r="M393" s="283" t="s">
        <v>81</v>
      </c>
      <c r="N393" s="212"/>
      <c r="O393" s="213"/>
      <c r="P393" s="283" t="s">
        <v>81</v>
      </c>
      <c r="Q393" s="283" t="s">
        <v>81</v>
      </c>
      <c r="R393" s="283" t="s">
        <v>81</v>
      </c>
      <c r="S393" s="283" t="s">
        <v>81</v>
      </c>
      <c r="T393" s="284" t="s">
        <v>81</v>
      </c>
      <c r="U393" s="284" t="s">
        <v>81</v>
      </c>
      <c r="V393" s="283" t="s">
        <v>81</v>
      </c>
      <c r="W393" s="283" t="s">
        <v>81</v>
      </c>
      <c r="X393" s="283" t="s">
        <v>81</v>
      </c>
      <c r="Y393" s="283" t="s">
        <v>81</v>
      </c>
    </row>
    <row r="394" spans="3:25" ht="13.5" customHeight="1" x14ac:dyDescent="0.2">
      <c r="C394" s="82"/>
      <c r="D394" s="292" t="s">
        <v>81</v>
      </c>
      <c r="E394" s="139"/>
      <c r="F394" s="139"/>
      <c r="H394" s="69" t="str">
        <f t="shared" si="12"/>
        <v>BTR-London &amp; SE</v>
      </c>
      <c r="I394" s="69" t="str">
        <f t="shared" si="13"/>
        <v>Enigma Square</v>
      </c>
      <c r="J394" s="292" t="s">
        <v>62</v>
      </c>
      <c r="L394" s="283" t="s">
        <v>81</v>
      </c>
      <c r="M394" s="283" t="s">
        <v>81</v>
      </c>
      <c r="N394" s="212"/>
      <c r="O394" s="213"/>
      <c r="P394" s="283" t="s">
        <v>81</v>
      </c>
      <c r="Q394" s="283" t="s">
        <v>81</v>
      </c>
      <c r="R394" s="283" t="s">
        <v>81</v>
      </c>
      <c r="S394" s="283" t="s">
        <v>81</v>
      </c>
      <c r="T394" s="284" t="s">
        <v>81</v>
      </c>
      <c r="U394" s="284" t="s">
        <v>81</v>
      </c>
      <c r="V394" s="283" t="s">
        <v>81</v>
      </c>
      <c r="W394" s="283" t="s">
        <v>81</v>
      </c>
      <c r="X394" s="283" t="s">
        <v>81</v>
      </c>
      <c r="Y394" s="283" t="s">
        <v>81</v>
      </c>
    </row>
    <row r="395" spans="3:25" ht="13.5" customHeight="1" x14ac:dyDescent="0.2">
      <c r="C395" s="82"/>
      <c r="D395" s="292" t="s">
        <v>81</v>
      </c>
      <c r="E395" s="139"/>
      <c r="F395" s="139"/>
      <c r="H395" s="69" t="str">
        <f t="shared" si="12"/>
        <v>BTR-London &amp; SE</v>
      </c>
      <c r="I395" s="69" t="str">
        <f t="shared" si="13"/>
        <v>Enigma Square</v>
      </c>
      <c r="J395" s="292" t="s">
        <v>62</v>
      </c>
      <c r="L395" s="283" t="s">
        <v>81</v>
      </c>
      <c r="M395" s="283" t="s">
        <v>81</v>
      </c>
      <c r="N395" s="212"/>
      <c r="O395" s="213"/>
      <c r="P395" s="283" t="s">
        <v>81</v>
      </c>
      <c r="Q395" s="283" t="s">
        <v>81</v>
      </c>
      <c r="R395" s="283" t="s">
        <v>81</v>
      </c>
      <c r="S395" s="283" t="s">
        <v>81</v>
      </c>
      <c r="T395" s="284" t="s">
        <v>81</v>
      </c>
      <c r="U395" s="284" t="s">
        <v>81</v>
      </c>
      <c r="V395" s="283" t="s">
        <v>81</v>
      </c>
      <c r="W395" s="283" t="s">
        <v>81</v>
      </c>
      <c r="X395" s="283" t="s">
        <v>81</v>
      </c>
      <c r="Y395" s="283" t="s">
        <v>81</v>
      </c>
    </row>
    <row r="396" spans="3:25" ht="13.5" customHeight="1" x14ac:dyDescent="0.2">
      <c r="C396" s="82"/>
      <c r="D396" s="292" t="s">
        <v>81</v>
      </c>
      <c r="E396" s="139"/>
      <c r="F396" s="139"/>
      <c r="H396" s="69" t="str">
        <f t="shared" si="12"/>
        <v>BTR-London &amp; SE</v>
      </c>
      <c r="I396" s="69" t="str">
        <f t="shared" si="13"/>
        <v>Enigma Square</v>
      </c>
      <c r="J396" s="292" t="s">
        <v>62</v>
      </c>
      <c r="L396" s="283" t="s">
        <v>81</v>
      </c>
      <c r="M396" s="283" t="s">
        <v>81</v>
      </c>
      <c r="N396" s="212"/>
      <c r="O396" s="213"/>
      <c r="P396" s="283" t="s">
        <v>81</v>
      </c>
      <c r="Q396" s="283" t="s">
        <v>81</v>
      </c>
      <c r="R396" s="283" t="s">
        <v>81</v>
      </c>
      <c r="S396" s="283" t="s">
        <v>81</v>
      </c>
      <c r="T396" s="284" t="s">
        <v>81</v>
      </c>
      <c r="U396" s="284" t="s">
        <v>81</v>
      </c>
      <c r="V396" s="283" t="s">
        <v>81</v>
      </c>
      <c r="W396" s="283" t="s">
        <v>81</v>
      </c>
      <c r="X396" s="283" t="s">
        <v>81</v>
      </c>
      <c r="Y396" s="283" t="s">
        <v>81</v>
      </c>
    </row>
    <row r="397" spans="3:25" ht="13.5" customHeight="1" x14ac:dyDescent="0.2">
      <c r="C397" s="82"/>
      <c r="D397" s="292" t="s">
        <v>81</v>
      </c>
      <c r="E397" s="139"/>
      <c r="F397" s="139"/>
      <c r="H397" s="69" t="str">
        <f t="shared" si="12"/>
        <v>BTR-London &amp; SE</v>
      </c>
      <c r="I397" s="69" t="str">
        <f t="shared" si="13"/>
        <v>Enigma Square</v>
      </c>
      <c r="J397" s="292" t="s">
        <v>62</v>
      </c>
      <c r="L397" s="283" t="s">
        <v>81</v>
      </c>
      <c r="M397" s="283" t="s">
        <v>81</v>
      </c>
      <c r="N397" s="212"/>
      <c r="O397" s="213"/>
      <c r="P397" s="283" t="s">
        <v>81</v>
      </c>
      <c r="Q397" s="283" t="s">
        <v>81</v>
      </c>
      <c r="R397" s="283" t="s">
        <v>81</v>
      </c>
      <c r="S397" s="283" t="s">
        <v>81</v>
      </c>
      <c r="T397" s="284" t="s">
        <v>81</v>
      </c>
      <c r="U397" s="284" t="s">
        <v>81</v>
      </c>
      <c r="V397" s="283" t="s">
        <v>81</v>
      </c>
      <c r="W397" s="283" t="s">
        <v>81</v>
      </c>
      <c r="X397" s="283" t="s">
        <v>81</v>
      </c>
      <c r="Y397" s="283" t="s">
        <v>81</v>
      </c>
    </row>
    <row r="398" spans="3:25" ht="13.5" customHeight="1" x14ac:dyDescent="0.2">
      <c r="C398" s="82"/>
      <c r="D398" s="292" t="s">
        <v>81</v>
      </c>
      <c r="E398" s="139"/>
      <c r="F398" s="139"/>
      <c r="H398" s="69" t="str">
        <f t="shared" si="12"/>
        <v>BTR-London &amp; SE</v>
      </c>
      <c r="I398" s="69" t="str">
        <f t="shared" si="13"/>
        <v>Enigma Square</v>
      </c>
      <c r="J398" s="292" t="s">
        <v>62</v>
      </c>
      <c r="L398" s="283" t="s">
        <v>81</v>
      </c>
      <c r="M398" s="283" t="s">
        <v>81</v>
      </c>
      <c r="N398" s="212"/>
      <c r="O398" s="213"/>
      <c r="P398" s="283" t="s">
        <v>81</v>
      </c>
      <c r="Q398" s="283" t="s">
        <v>81</v>
      </c>
      <c r="R398" s="283" t="s">
        <v>81</v>
      </c>
      <c r="S398" s="283" t="s">
        <v>81</v>
      </c>
      <c r="T398" s="284" t="s">
        <v>81</v>
      </c>
      <c r="U398" s="284" t="s">
        <v>81</v>
      </c>
      <c r="V398" s="283" t="s">
        <v>81</v>
      </c>
      <c r="W398" s="283" t="s">
        <v>81</v>
      </c>
      <c r="X398" s="283" t="s">
        <v>81</v>
      </c>
      <c r="Y398" s="283" t="s">
        <v>81</v>
      </c>
    </row>
    <row r="399" spans="3:25" ht="13.5" customHeight="1" x14ac:dyDescent="0.2">
      <c r="C399" s="82"/>
      <c r="D399" s="292" t="s">
        <v>81</v>
      </c>
      <c r="E399" s="139"/>
      <c r="F399" s="139"/>
      <c r="H399" s="69" t="str">
        <f t="shared" si="12"/>
        <v>BTR-London &amp; SE</v>
      </c>
      <c r="I399" s="69" t="str">
        <f t="shared" si="13"/>
        <v>Enigma Square</v>
      </c>
      <c r="J399" s="292" t="s">
        <v>62</v>
      </c>
      <c r="L399" s="283" t="s">
        <v>81</v>
      </c>
      <c r="M399" s="283" t="s">
        <v>81</v>
      </c>
      <c r="N399" s="212"/>
      <c r="O399" s="213"/>
      <c r="P399" s="283" t="s">
        <v>81</v>
      </c>
      <c r="Q399" s="283" t="s">
        <v>81</v>
      </c>
      <c r="R399" s="283" t="s">
        <v>81</v>
      </c>
      <c r="S399" s="283" t="s">
        <v>81</v>
      </c>
      <c r="T399" s="284" t="s">
        <v>81</v>
      </c>
      <c r="U399" s="284" t="s">
        <v>81</v>
      </c>
      <c r="V399" s="283" t="s">
        <v>81</v>
      </c>
      <c r="W399" s="283" t="s">
        <v>81</v>
      </c>
      <c r="X399" s="283" t="s">
        <v>81</v>
      </c>
      <c r="Y399" s="283" t="s">
        <v>81</v>
      </c>
    </row>
    <row r="400" spans="3:25" ht="13.5" customHeight="1" x14ac:dyDescent="0.2">
      <c r="C400" s="82"/>
      <c r="D400" s="292" t="s">
        <v>81</v>
      </c>
      <c r="E400" s="139"/>
      <c r="F400" s="139"/>
      <c r="H400" s="69" t="str">
        <f t="shared" si="12"/>
        <v>BTR-London &amp; SE</v>
      </c>
      <c r="I400" s="69" t="str">
        <f t="shared" si="13"/>
        <v>Enigma Square</v>
      </c>
      <c r="J400" s="292" t="s">
        <v>62</v>
      </c>
      <c r="L400" s="283" t="s">
        <v>81</v>
      </c>
      <c r="M400" s="283" t="s">
        <v>81</v>
      </c>
      <c r="N400" s="212"/>
      <c r="O400" s="213"/>
      <c r="P400" s="283" t="s">
        <v>81</v>
      </c>
      <c r="Q400" s="283" t="s">
        <v>81</v>
      </c>
      <c r="R400" s="283" t="s">
        <v>81</v>
      </c>
      <c r="S400" s="283" t="s">
        <v>81</v>
      </c>
      <c r="T400" s="284" t="s">
        <v>81</v>
      </c>
      <c r="U400" s="284" t="s">
        <v>81</v>
      </c>
      <c r="V400" s="283" t="s">
        <v>81</v>
      </c>
      <c r="W400" s="283" t="s">
        <v>81</v>
      </c>
      <c r="X400" s="283" t="s">
        <v>81</v>
      </c>
      <c r="Y400" s="283" t="s">
        <v>81</v>
      </c>
    </row>
    <row r="401" spans="3:25" ht="13.5" customHeight="1" x14ac:dyDescent="0.2">
      <c r="C401" s="82"/>
      <c r="D401" s="292" t="s">
        <v>81</v>
      </c>
      <c r="E401" s="139"/>
      <c r="F401" s="139"/>
      <c r="H401" s="69" t="str">
        <f t="shared" si="12"/>
        <v>BTR-London &amp; SE</v>
      </c>
      <c r="I401" s="69" t="str">
        <f t="shared" si="13"/>
        <v>Enigma Square</v>
      </c>
      <c r="J401" s="292" t="s">
        <v>62</v>
      </c>
      <c r="L401" s="283" t="s">
        <v>81</v>
      </c>
      <c r="M401" s="283" t="s">
        <v>81</v>
      </c>
      <c r="N401" s="212"/>
      <c r="O401" s="213"/>
      <c r="P401" s="283" t="s">
        <v>81</v>
      </c>
      <c r="Q401" s="283" t="s">
        <v>81</v>
      </c>
      <c r="R401" s="283" t="s">
        <v>81</v>
      </c>
      <c r="S401" s="283" t="s">
        <v>81</v>
      </c>
      <c r="T401" s="284" t="s">
        <v>81</v>
      </c>
      <c r="U401" s="284" t="s">
        <v>81</v>
      </c>
      <c r="V401" s="283" t="s">
        <v>81</v>
      </c>
      <c r="W401" s="283" t="s">
        <v>81</v>
      </c>
      <c r="X401" s="283" t="s">
        <v>81</v>
      </c>
      <c r="Y401" s="283" t="s">
        <v>81</v>
      </c>
    </row>
    <row r="402" spans="3:25" ht="13.5" customHeight="1" x14ac:dyDescent="0.2">
      <c r="C402" s="82"/>
      <c r="D402" s="292" t="s">
        <v>81</v>
      </c>
      <c r="E402" s="139"/>
      <c r="F402" s="139"/>
      <c r="H402" s="69" t="str">
        <f t="shared" si="12"/>
        <v>BTR-London &amp; SE</v>
      </c>
      <c r="I402" s="69" t="str">
        <f t="shared" si="13"/>
        <v>Enigma Square</v>
      </c>
      <c r="J402" s="292" t="s">
        <v>62</v>
      </c>
      <c r="L402" s="283" t="s">
        <v>81</v>
      </c>
      <c r="M402" s="283" t="s">
        <v>81</v>
      </c>
      <c r="N402" s="212"/>
      <c r="O402" s="213"/>
      <c r="P402" s="283" t="s">
        <v>81</v>
      </c>
      <c r="Q402" s="283" t="s">
        <v>81</v>
      </c>
      <c r="R402" s="283" t="s">
        <v>81</v>
      </c>
      <c r="S402" s="283" t="s">
        <v>81</v>
      </c>
      <c r="T402" s="284" t="s">
        <v>81</v>
      </c>
      <c r="U402" s="284" t="s">
        <v>81</v>
      </c>
      <c r="V402" s="283" t="s">
        <v>81</v>
      </c>
      <c r="W402" s="283" t="s">
        <v>81</v>
      </c>
      <c r="X402" s="283" t="s">
        <v>81</v>
      </c>
      <c r="Y402" s="283" t="s">
        <v>81</v>
      </c>
    </row>
    <row r="403" spans="3:25" ht="13.5" customHeight="1" x14ac:dyDescent="0.2">
      <c r="C403" s="82"/>
      <c r="D403" s="292" t="s">
        <v>81</v>
      </c>
      <c r="E403" s="139"/>
      <c r="F403" s="139"/>
      <c r="H403" s="69" t="str">
        <f t="shared" si="12"/>
        <v>BTR-London &amp; SE</v>
      </c>
      <c r="I403" s="69" t="str">
        <f t="shared" si="13"/>
        <v>Enigma Square</v>
      </c>
      <c r="J403" s="292" t="s">
        <v>62</v>
      </c>
      <c r="L403" s="283" t="s">
        <v>81</v>
      </c>
      <c r="M403" s="283" t="s">
        <v>81</v>
      </c>
      <c r="N403" s="212"/>
      <c r="O403" s="213"/>
      <c r="P403" s="283" t="s">
        <v>81</v>
      </c>
      <c r="Q403" s="283" t="s">
        <v>81</v>
      </c>
      <c r="R403" s="283" t="s">
        <v>81</v>
      </c>
      <c r="S403" s="283" t="s">
        <v>81</v>
      </c>
      <c r="T403" s="284" t="s">
        <v>81</v>
      </c>
      <c r="U403" s="284" t="s">
        <v>81</v>
      </c>
      <c r="V403" s="283" t="s">
        <v>81</v>
      </c>
      <c r="W403" s="283" t="s">
        <v>81</v>
      </c>
      <c r="X403" s="283" t="s">
        <v>81</v>
      </c>
      <c r="Y403" s="283" t="s">
        <v>81</v>
      </c>
    </row>
    <row r="404" spans="3:25" ht="13.5" customHeight="1" x14ac:dyDescent="0.2">
      <c r="C404" s="82"/>
      <c r="D404" s="292" t="s">
        <v>81</v>
      </c>
      <c r="E404" s="139"/>
      <c r="F404" s="139"/>
      <c r="H404" s="69" t="str">
        <f t="shared" si="12"/>
        <v>BTR-London &amp; SE</v>
      </c>
      <c r="I404" s="69" t="str">
        <f t="shared" si="13"/>
        <v>Enigma Square</v>
      </c>
      <c r="J404" s="292" t="s">
        <v>62</v>
      </c>
      <c r="L404" s="283" t="s">
        <v>81</v>
      </c>
      <c r="M404" s="283" t="s">
        <v>81</v>
      </c>
      <c r="N404" s="212"/>
      <c r="O404" s="213"/>
      <c r="P404" s="283" t="s">
        <v>81</v>
      </c>
      <c r="Q404" s="283" t="s">
        <v>81</v>
      </c>
      <c r="R404" s="283" t="s">
        <v>81</v>
      </c>
      <c r="S404" s="283" t="s">
        <v>81</v>
      </c>
      <c r="T404" s="284" t="s">
        <v>81</v>
      </c>
      <c r="U404" s="284" t="s">
        <v>81</v>
      </c>
      <c r="V404" s="283" t="s">
        <v>81</v>
      </c>
      <c r="W404" s="283" t="s">
        <v>81</v>
      </c>
      <c r="X404" s="283" t="s">
        <v>81</v>
      </c>
      <c r="Y404" s="283" t="s">
        <v>81</v>
      </c>
    </row>
    <row r="405" spans="3:25" ht="13.5" customHeight="1" x14ac:dyDescent="0.2">
      <c r="C405" s="82"/>
      <c r="D405" s="292" t="s">
        <v>81</v>
      </c>
      <c r="E405" s="139"/>
      <c r="F405" s="139"/>
      <c r="H405" s="69" t="str">
        <f t="shared" si="12"/>
        <v>BTR-London &amp; SE</v>
      </c>
      <c r="I405" s="69" t="str">
        <f t="shared" si="13"/>
        <v>Enigma Square</v>
      </c>
      <c r="J405" s="292" t="s">
        <v>62</v>
      </c>
      <c r="L405" s="283" t="s">
        <v>81</v>
      </c>
      <c r="M405" s="283" t="s">
        <v>81</v>
      </c>
      <c r="N405" s="212"/>
      <c r="O405" s="213"/>
      <c r="P405" s="283" t="s">
        <v>81</v>
      </c>
      <c r="Q405" s="283" t="s">
        <v>81</v>
      </c>
      <c r="R405" s="283" t="s">
        <v>81</v>
      </c>
      <c r="S405" s="283" t="s">
        <v>81</v>
      </c>
      <c r="T405" s="284" t="s">
        <v>81</v>
      </c>
      <c r="U405" s="284" t="s">
        <v>81</v>
      </c>
      <c r="V405" s="283" t="s">
        <v>81</v>
      </c>
      <c r="W405" s="283" t="s">
        <v>81</v>
      </c>
      <c r="X405" s="283" t="s">
        <v>81</v>
      </c>
      <c r="Y405" s="283" t="s">
        <v>81</v>
      </c>
    </row>
    <row r="406" spans="3:25" ht="13.5" customHeight="1" x14ac:dyDescent="0.2">
      <c r="C406" s="82"/>
      <c r="D406" s="292" t="s">
        <v>81</v>
      </c>
      <c r="E406" s="139"/>
      <c r="F406" s="139"/>
      <c r="H406" s="69" t="str">
        <f t="shared" ref="H406:H469" si="14">$I$9</f>
        <v>BTR-London &amp; SE</v>
      </c>
      <c r="I406" s="69" t="str">
        <f t="shared" ref="I406:I469" si="15">$I$10</f>
        <v>Enigma Square</v>
      </c>
      <c r="J406" s="292" t="s">
        <v>62</v>
      </c>
      <c r="L406" s="283" t="s">
        <v>81</v>
      </c>
      <c r="M406" s="283" t="s">
        <v>81</v>
      </c>
      <c r="N406" s="212"/>
      <c r="O406" s="213"/>
      <c r="P406" s="283" t="s">
        <v>81</v>
      </c>
      <c r="Q406" s="283" t="s">
        <v>81</v>
      </c>
      <c r="R406" s="283" t="s">
        <v>81</v>
      </c>
      <c r="S406" s="283" t="s">
        <v>81</v>
      </c>
      <c r="T406" s="284" t="s">
        <v>81</v>
      </c>
      <c r="U406" s="284" t="s">
        <v>81</v>
      </c>
      <c r="V406" s="283" t="s">
        <v>81</v>
      </c>
      <c r="W406" s="283" t="s">
        <v>81</v>
      </c>
      <c r="X406" s="283" t="s">
        <v>81</v>
      </c>
      <c r="Y406" s="283" t="s">
        <v>81</v>
      </c>
    </row>
    <row r="407" spans="3:25" ht="13.5" customHeight="1" x14ac:dyDescent="0.2">
      <c r="C407" s="82"/>
      <c r="D407" s="292" t="s">
        <v>81</v>
      </c>
      <c r="E407" s="139"/>
      <c r="F407" s="139"/>
      <c r="H407" s="69" t="str">
        <f t="shared" si="14"/>
        <v>BTR-London &amp; SE</v>
      </c>
      <c r="I407" s="69" t="str">
        <f t="shared" si="15"/>
        <v>Enigma Square</v>
      </c>
      <c r="J407" s="292" t="s">
        <v>62</v>
      </c>
      <c r="L407" s="283" t="s">
        <v>81</v>
      </c>
      <c r="M407" s="283" t="s">
        <v>81</v>
      </c>
      <c r="N407" s="212"/>
      <c r="O407" s="213"/>
      <c r="P407" s="283" t="s">
        <v>81</v>
      </c>
      <c r="Q407" s="283" t="s">
        <v>81</v>
      </c>
      <c r="R407" s="283" t="s">
        <v>81</v>
      </c>
      <c r="S407" s="283" t="s">
        <v>81</v>
      </c>
      <c r="T407" s="284" t="s">
        <v>81</v>
      </c>
      <c r="U407" s="284" t="s">
        <v>81</v>
      </c>
      <c r="V407" s="283" t="s">
        <v>81</v>
      </c>
      <c r="W407" s="283" t="s">
        <v>81</v>
      </c>
      <c r="X407" s="283" t="s">
        <v>81</v>
      </c>
      <c r="Y407" s="283" t="s">
        <v>81</v>
      </c>
    </row>
    <row r="408" spans="3:25" ht="13.5" customHeight="1" x14ac:dyDescent="0.2">
      <c r="C408" s="82"/>
      <c r="D408" s="292" t="s">
        <v>81</v>
      </c>
      <c r="E408" s="139"/>
      <c r="F408" s="139"/>
      <c r="H408" s="69" t="str">
        <f t="shared" si="14"/>
        <v>BTR-London &amp; SE</v>
      </c>
      <c r="I408" s="69" t="str">
        <f t="shared" si="15"/>
        <v>Enigma Square</v>
      </c>
      <c r="J408" s="292" t="s">
        <v>62</v>
      </c>
      <c r="L408" s="283" t="s">
        <v>81</v>
      </c>
      <c r="M408" s="283" t="s">
        <v>81</v>
      </c>
      <c r="N408" s="212"/>
      <c r="O408" s="213"/>
      <c r="P408" s="283" t="s">
        <v>81</v>
      </c>
      <c r="Q408" s="283" t="s">
        <v>81</v>
      </c>
      <c r="R408" s="283" t="s">
        <v>81</v>
      </c>
      <c r="S408" s="283" t="s">
        <v>81</v>
      </c>
      <c r="T408" s="284" t="s">
        <v>81</v>
      </c>
      <c r="U408" s="284" t="s">
        <v>81</v>
      </c>
      <c r="V408" s="283" t="s">
        <v>81</v>
      </c>
      <c r="W408" s="283" t="s">
        <v>81</v>
      </c>
      <c r="X408" s="283" t="s">
        <v>81</v>
      </c>
      <c r="Y408" s="283" t="s">
        <v>81</v>
      </c>
    </row>
    <row r="409" spans="3:25" ht="13.5" customHeight="1" x14ac:dyDescent="0.2">
      <c r="C409" s="82"/>
      <c r="D409" s="292" t="s">
        <v>81</v>
      </c>
      <c r="E409" s="139"/>
      <c r="F409" s="139"/>
      <c r="H409" s="69" t="str">
        <f t="shared" si="14"/>
        <v>BTR-London &amp; SE</v>
      </c>
      <c r="I409" s="69" t="str">
        <f t="shared" si="15"/>
        <v>Enigma Square</v>
      </c>
      <c r="J409" s="292" t="s">
        <v>62</v>
      </c>
      <c r="L409" s="283" t="s">
        <v>81</v>
      </c>
      <c r="M409" s="283" t="s">
        <v>81</v>
      </c>
      <c r="N409" s="212"/>
      <c r="O409" s="213"/>
      <c r="P409" s="283" t="s">
        <v>81</v>
      </c>
      <c r="Q409" s="283" t="s">
        <v>81</v>
      </c>
      <c r="R409" s="283" t="s">
        <v>81</v>
      </c>
      <c r="S409" s="283" t="s">
        <v>81</v>
      </c>
      <c r="T409" s="284" t="s">
        <v>81</v>
      </c>
      <c r="U409" s="284" t="s">
        <v>81</v>
      </c>
      <c r="V409" s="283" t="s">
        <v>81</v>
      </c>
      <c r="W409" s="283" t="s">
        <v>81</v>
      </c>
      <c r="X409" s="283" t="s">
        <v>81</v>
      </c>
      <c r="Y409" s="283" t="s">
        <v>81</v>
      </c>
    </row>
    <row r="410" spans="3:25" ht="13.5" customHeight="1" x14ac:dyDescent="0.2">
      <c r="C410" s="82"/>
      <c r="D410" s="292" t="s">
        <v>81</v>
      </c>
      <c r="E410" s="139"/>
      <c r="F410" s="139"/>
      <c r="H410" s="69" t="str">
        <f t="shared" si="14"/>
        <v>BTR-London &amp; SE</v>
      </c>
      <c r="I410" s="69" t="str">
        <f t="shared" si="15"/>
        <v>Enigma Square</v>
      </c>
      <c r="J410" s="292" t="s">
        <v>62</v>
      </c>
      <c r="L410" s="283" t="s">
        <v>81</v>
      </c>
      <c r="M410" s="283" t="s">
        <v>81</v>
      </c>
      <c r="N410" s="212"/>
      <c r="O410" s="213"/>
      <c r="P410" s="283" t="s">
        <v>81</v>
      </c>
      <c r="Q410" s="283" t="s">
        <v>81</v>
      </c>
      <c r="R410" s="283" t="s">
        <v>81</v>
      </c>
      <c r="S410" s="283" t="s">
        <v>81</v>
      </c>
      <c r="T410" s="284" t="s">
        <v>81</v>
      </c>
      <c r="U410" s="284" t="s">
        <v>81</v>
      </c>
      <c r="V410" s="283" t="s">
        <v>81</v>
      </c>
      <c r="W410" s="283" t="s">
        <v>81</v>
      </c>
      <c r="X410" s="283" t="s">
        <v>81</v>
      </c>
      <c r="Y410" s="283" t="s">
        <v>81</v>
      </c>
    </row>
    <row r="411" spans="3:25" ht="13.5" customHeight="1" x14ac:dyDescent="0.2">
      <c r="C411" s="82"/>
      <c r="D411" s="292" t="s">
        <v>81</v>
      </c>
      <c r="E411" s="139"/>
      <c r="F411" s="139"/>
      <c r="H411" s="69" t="str">
        <f t="shared" si="14"/>
        <v>BTR-London &amp; SE</v>
      </c>
      <c r="I411" s="69" t="str">
        <f t="shared" si="15"/>
        <v>Enigma Square</v>
      </c>
      <c r="J411" s="292" t="s">
        <v>62</v>
      </c>
      <c r="L411" s="283" t="s">
        <v>81</v>
      </c>
      <c r="M411" s="283" t="s">
        <v>81</v>
      </c>
      <c r="N411" s="212"/>
      <c r="O411" s="213"/>
      <c r="P411" s="283" t="s">
        <v>81</v>
      </c>
      <c r="Q411" s="283" t="s">
        <v>81</v>
      </c>
      <c r="R411" s="283" t="s">
        <v>81</v>
      </c>
      <c r="S411" s="283" t="s">
        <v>81</v>
      </c>
      <c r="T411" s="284" t="s">
        <v>81</v>
      </c>
      <c r="U411" s="284" t="s">
        <v>81</v>
      </c>
      <c r="V411" s="283" t="s">
        <v>81</v>
      </c>
      <c r="W411" s="283" t="s">
        <v>81</v>
      </c>
      <c r="X411" s="283" t="s">
        <v>81</v>
      </c>
      <c r="Y411" s="283" t="s">
        <v>81</v>
      </c>
    </row>
    <row r="412" spans="3:25" ht="13.5" customHeight="1" x14ac:dyDescent="0.2">
      <c r="C412" s="82"/>
      <c r="D412" s="292" t="s">
        <v>81</v>
      </c>
      <c r="E412" s="139"/>
      <c r="F412" s="139"/>
      <c r="H412" s="69" t="str">
        <f t="shared" si="14"/>
        <v>BTR-London &amp; SE</v>
      </c>
      <c r="I412" s="69" t="str">
        <f t="shared" si="15"/>
        <v>Enigma Square</v>
      </c>
      <c r="J412" s="292" t="s">
        <v>62</v>
      </c>
      <c r="L412" s="283" t="s">
        <v>81</v>
      </c>
      <c r="M412" s="283" t="s">
        <v>81</v>
      </c>
      <c r="N412" s="212"/>
      <c r="O412" s="213"/>
      <c r="P412" s="283" t="s">
        <v>81</v>
      </c>
      <c r="Q412" s="283" t="s">
        <v>81</v>
      </c>
      <c r="R412" s="283" t="s">
        <v>81</v>
      </c>
      <c r="S412" s="283" t="s">
        <v>81</v>
      </c>
      <c r="T412" s="284" t="s">
        <v>81</v>
      </c>
      <c r="U412" s="284" t="s">
        <v>81</v>
      </c>
      <c r="V412" s="283" t="s">
        <v>81</v>
      </c>
      <c r="W412" s="283" t="s">
        <v>81</v>
      </c>
      <c r="X412" s="283" t="s">
        <v>81</v>
      </c>
      <c r="Y412" s="283" t="s">
        <v>81</v>
      </c>
    </row>
    <row r="413" spans="3:25" ht="13.5" customHeight="1" x14ac:dyDescent="0.2">
      <c r="C413" s="82"/>
      <c r="D413" s="292" t="s">
        <v>81</v>
      </c>
      <c r="E413" s="139"/>
      <c r="F413" s="139"/>
      <c r="H413" s="69" t="str">
        <f t="shared" si="14"/>
        <v>BTR-London &amp; SE</v>
      </c>
      <c r="I413" s="69" t="str">
        <f t="shared" si="15"/>
        <v>Enigma Square</v>
      </c>
      <c r="J413" s="292" t="s">
        <v>62</v>
      </c>
      <c r="L413" s="283" t="s">
        <v>81</v>
      </c>
      <c r="M413" s="283" t="s">
        <v>81</v>
      </c>
      <c r="N413" s="212"/>
      <c r="O413" s="213"/>
      <c r="P413" s="283" t="s">
        <v>81</v>
      </c>
      <c r="Q413" s="283" t="s">
        <v>81</v>
      </c>
      <c r="R413" s="283" t="s">
        <v>81</v>
      </c>
      <c r="S413" s="283" t="s">
        <v>81</v>
      </c>
      <c r="T413" s="284" t="s">
        <v>81</v>
      </c>
      <c r="U413" s="284" t="s">
        <v>81</v>
      </c>
      <c r="V413" s="283" t="s">
        <v>81</v>
      </c>
      <c r="W413" s="283" t="s">
        <v>81</v>
      </c>
      <c r="X413" s="283" t="s">
        <v>81</v>
      </c>
      <c r="Y413" s="283" t="s">
        <v>81</v>
      </c>
    </row>
    <row r="414" spans="3:25" ht="13.5" customHeight="1" x14ac:dyDescent="0.2">
      <c r="C414" s="82"/>
      <c r="D414" s="292" t="s">
        <v>81</v>
      </c>
      <c r="E414" s="139"/>
      <c r="F414" s="139"/>
      <c r="H414" s="69" t="str">
        <f t="shared" si="14"/>
        <v>BTR-London &amp; SE</v>
      </c>
      <c r="I414" s="69" t="str">
        <f t="shared" si="15"/>
        <v>Enigma Square</v>
      </c>
      <c r="J414" s="292" t="s">
        <v>62</v>
      </c>
      <c r="L414" s="283" t="s">
        <v>81</v>
      </c>
      <c r="M414" s="283" t="s">
        <v>81</v>
      </c>
      <c r="N414" s="212"/>
      <c r="O414" s="213"/>
      <c r="P414" s="283" t="s">
        <v>81</v>
      </c>
      <c r="Q414" s="283" t="s">
        <v>81</v>
      </c>
      <c r="R414" s="283" t="s">
        <v>81</v>
      </c>
      <c r="S414" s="283" t="s">
        <v>81</v>
      </c>
      <c r="T414" s="284" t="s">
        <v>81</v>
      </c>
      <c r="U414" s="284" t="s">
        <v>81</v>
      </c>
      <c r="V414" s="283" t="s">
        <v>81</v>
      </c>
      <c r="W414" s="283" t="s">
        <v>81</v>
      </c>
      <c r="X414" s="283" t="s">
        <v>81</v>
      </c>
      <c r="Y414" s="283" t="s">
        <v>81</v>
      </c>
    </row>
    <row r="415" spans="3:25" ht="13.5" customHeight="1" x14ac:dyDescent="0.2">
      <c r="C415" s="82"/>
      <c r="D415" s="292" t="s">
        <v>81</v>
      </c>
      <c r="E415" s="139"/>
      <c r="F415" s="139"/>
      <c r="H415" s="69" t="str">
        <f t="shared" si="14"/>
        <v>BTR-London &amp; SE</v>
      </c>
      <c r="I415" s="69" t="str">
        <f t="shared" si="15"/>
        <v>Enigma Square</v>
      </c>
      <c r="J415" s="292" t="s">
        <v>62</v>
      </c>
      <c r="L415" s="283" t="s">
        <v>81</v>
      </c>
      <c r="M415" s="283" t="s">
        <v>81</v>
      </c>
      <c r="N415" s="212"/>
      <c r="O415" s="213"/>
      <c r="P415" s="283" t="s">
        <v>81</v>
      </c>
      <c r="Q415" s="283" t="s">
        <v>81</v>
      </c>
      <c r="R415" s="283" t="s">
        <v>81</v>
      </c>
      <c r="S415" s="283" t="s">
        <v>81</v>
      </c>
      <c r="T415" s="284" t="s">
        <v>81</v>
      </c>
      <c r="U415" s="284" t="s">
        <v>81</v>
      </c>
      <c r="V415" s="283" t="s">
        <v>81</v>
      </c>
      <c r="W415" s="283" t="s">
        <v>81</v>
      </c>
      <c r="X415" s="283" t="s">
        <v>81</v>
      </c>
      <c r="Y415" s="283" t="s">
        <v>81</v>
      </c>
    </row>
    <row r="416" spans="3:25" ht="13.5" customHeight="1" x14ac:dyDescent="0.2">
      <c r="C416" s="82"/>
      <c r="D416" s="292" t="s">
        <v>81</v>
      </c>
      <c r="E416" s="139"/>
      <c r="F416" s="139"/>
      <c r="H416" s="69" t="str">
        <f t="shared" si="14"/>
        <v>BTR-London &amp; SE</v>
      </c>
      <c r="I416" s="69" t="str">
        <f t="shared" si="15"/>
        <v>Enigma Square</v>
      </c>
      <c r="J416" s="292" t="s">
        <v>62</v>
      </c>
      <c r="L416" s="283" t="s">
        <v>81</v>
      </c>
      <c r="M416" s="283" t="s">
        <v>81</v>
      </c>
      <c r="N416" s="212"/>
      <c r="O416" s="213"/>
      <c r="P416" s="283" t="s">
        <v>81</v>
      </c>
      <c r="Q416" s="283" t="s">
        <v>81</v>
      </c>
      <c r="R416" s="283" t="s">
        <v>81</v>
      </c>
      <c r="S416" s="283" t="s">
        <v>81</v>
      </c>
      <c r="T416" s="284" t="s">
        <v>81</v>
      </c>
      <c r="U416" s="284" t="s">
        <v>81</v>
      </c>
      <c r="V416" s="283" t="s">
        <v>81</v>
      </c>
      <c r="W416" s="283" t="s">
        <v>81</v>
      </c>
      <c r="X416" s="283" t="s">
        <v>81</v>
      </c>
      <c r="Y416" s="283" t="s">
        <v>81</v>
      </c>
    </row>
    <row r="417" spans="3:25" ht="13.5" customHeight="1" x14ac:dyDescent="0.2">
      <c r="C417" s="82"/>
      <c r="D417" s="292" t="s">
        <v>81</v>
      </c>
      <c r="E417" s="139"/>
      <c r="F417" s="139"/>
      <c r="H417" s="69" t="str">
        <f t="shared" si="14"/>
        <v>BTR-London &amp; SE</v>
      </c>
      <c r="I417" s="69" t="str">
        <f t="shared" si="15"/>
        <v>Enigma Square</v>
      </c>
      <c r="J417" s="292" t="s">
        <v>62</v>
      </c>
      <c r="L417" s="283" t="s">
        <v>81</v>
      </c>
      <c r="M417" s="283" t="s">
        <v>81</v>
      </c>
      <c r="N417" s="212"/>
      <c r="O417" s="213"/>
      <c r="P417" s="283" t="s">
        <v>81</v>
      </c>
      <c r="Q417" s="283" t="s">
        <v>81</v>
      </c>
      <c r="R417" s="283" t="s">
        <v>81</v>
      </c>
      <c r="S417" s="283" t="s">
        <v>81</v>
      </c>
      <c r="T417" s="284" t="s">
        <v>81</v>
      </c>
      <c r="U417" s="284" t="s">
        <v>81</v>
      </c>
      <c r="V417" s="283" t="s">
        <v>81</v>
      </c>
      <c r="W417" s="283" t="s">
        <v>81</v>
      </c>
      <c r="X417" s="283" t="s">
        <v>81</v>
      </c>
      <c r="Y417" s="283" t="s">
        <v>81</v>
      </c>
    </row>
    <row r="418" spans="3:25" ht="13.5" customHeight="1" x14ac:dyDescent="0.2">
      <c r="C418" s="82"/>
      <c r="D418" s="292" t="s">
        <v>81</v>
      </c>
      <c r="E418" s="139"/>
      <c r="F418" s="139"/>
      <c r="H418" s="69" t="str">
        <f t="shared" si="14"/>
        <v>BTR-London &amp; SE</v>
      </c>
      <c r="I418" s="69" t="str">
        <f t="shared" si="15"/>
        <v>Enigma Square</v>
      </c>
      <c r="J418" s="292" t="s">
        <v>62</v>
      </c>
      <c r="L418" s="283" t="s">
        <v>81</v>
      </c>
      <c r="M418" s="283" t="s">
        <v>81</v>
      </c>
      <c r="N418" s="212"/>
      <c r="O418" s="213"/>
      <c r="P418" s="283" t="s">
        <v>81</v>
      </c>
      <c r="Q418" s="283" t="s">
        <v>81</v>
      </c>
      <c r="R418" s="283" t="s">
        <v>81</v>
      </c>
      <c r="S418" s="283" t="s">
        <v>81</v>
      </c>
      <c r="T418" s="284" t="s">
        <v>81</v>
      </c>
      <c r="U418" s="284" t="s">
        <v>81</v>
      </c>
      <c r="V418" s="283" t="s">
        <v>81</v>
      </c>
      <c r="W418" s="283" t="s">
        <v>81</v>
      </c>
      <c r="X418" s="283" t="s">
        <v>81</v>
      </c>
      <c r="Y418" s="283" t="s">
        <v>81</v>
      </c>
    </row>
    <row r="419" spans="3:25" ht="13.5" customHeight="1" x14ac:dyDescent="0.2">
      <c r="C419" s="82"/>
      <c r="D419" s="292" t="s">
        <v>81</v>
      </c>
      <c r="E419" s="139"/>
      <c r="F419" s="139"/>
      <c r="H419" s="69" t="str">
        <f t="shared" si="14"/>
        <v>BTR-London &amp; SE</v>
      </c>
      <c r="I419" s="69" t="str">
        <f t="shared" si="15"/>
        <v>Enigma Square</v>
      </c>
      <c r="J419" s="292" t="s">
        <v>62</v>
      </c>
      <c r="L419" s="283" t="s">
        <v>81</v>
      </c>
      <c r="M419" s="283" t="s">
        <v>81</v>
      </c>
      <c r="N419" s="212"/>
      <c r="O419" s="213"/>
      <c r="P419" s="283" t="s">
        <v>81</v>
      </c>
      <c r="Q419" s="283" t="s">
        <v>81</v>
      </c>
      <c r="R419" s="283" t="s">
        <v>81</v>
      </c>
      <c r="S419" s="283" t="s">
        <v>81</v>
      </c>
      <c r="T419" s="284" t="s">
        <v>81</v>
      </c>
      <c r="U419" s="284" t="s">
        <v>81</v>
      </c>
      <c r="V419" s="283" t="s">
        <v>81</v>
      </c>
      <c r="W419" s="283" t="s">
        <v>81</v>
      </c>
      <c r="X419" s="283" t="s">
        <v>81</v>
      </c>
      <c r="Y419" s="283" t="s">
        <v>81</v>
      </c>
    </row>
    <row r="420" spans="3:25" ht="13.5" customHeight="1" x14ac:dyDescent="0.2">
      <c r="C420" s="82"/>
      <c r="D420" s="292" t="s">
        <v>81</v>
      </c>
      <c r="E420" s="139"/>
      <c r="F420" s="139"/>
      <c r="H420" s="69" t="str">
        <f t="shared" si="14"/>
        <v>BTR-London &amp; SE</v>
      </c>
      <c r="I420" s="69" t="str">
        <f t="shared" si="15"/>
        <v>Enigma Square</v>
      </c>
      <c r="J420" s="292" t="s">
        <v>62</v>
      </c>
      <c r="L420" s="283" t="s">
        <v>81</v>
      </c>
      <c r="M420" s="283" t="s">
        <v>81</v>
      </c>
      <c r="N420" s="212"/>
      <c r="O420" s="213"/>
      <c r="P420" s="283" t="s">
        <v>81</v>
      </c>
      <c r="Q420" s="283" t="s">
        <v>81</v>
      </c>
      <c r="R420" s="283" t="s">
        <v>81</v>
      </c>
      <c r="S420" s="283" t="s">
        <v>81</v>
      </c>
      <c r="T420" s="284" t="s">
        <v>81</v>
      </c>
      <c r="U420" s="284" t="s">
        <v>81</v>
      </c>
      <c r="V420" s="283" t="s">
        <v>81</v>
      </c>
      <c r="W420" s="283" t="s">
        <v>81</v>
      </c>
      <c r="X420" s="283" t="s">
        <v>81</v>
      </c>
      <c r="Y420" s="283" t="s">
        <v>81</v>
      </c>
    </row>
    <row r="421" spans="3:25" ht="13.5" customHeight="1" x14ac:dyDescent="0.2">
      <c r="C421" s="82"/>
      <c r="D421" s="292" t="s">
        <v>81</v>
      </c>
      <c r="E421" s="139"/>
      <c r="F421" s="139"/>
      <c r="H421" s="69" t="str">
        <f t="shared" si="14"/>
        <v>BTR-London &amp; SE</v>
      </c>
      <c r="I421" s="69" t="str">
        <f t="shared" si="15"/>
        <v>Enigma Square</v>
      </c>
      <c r="J421" s="292" t="s">
        <v>62</v>
      </c>
      <c r="L421" s="283" t="s">
        <v>81</v>
      </c>
      <c r="M421" s="283" t="s">
        <v>81</v>
      </c>
      <c r="N421" s="212"/>
      <c r="O421" s="213"/>
      <c r="P421" s="283" t="s">
        <v>81</v>
      </c>
      <c r="Q421" s="283" t="s">
        <v>81</v>
      </c>
      <c r="R421" s="283" t="s">
        <v>81</v>
      </c>
      <c r="S421" s="283" t="s">
        <v>81</v>
      </c>
      <c r="T421" s="284" t="s">
        <v>81</v>
      </c>
      <c r="U421" s="284" t="s">
        <v>81</v>
      </c>
      <c r="V421" s="283" t="s">
        <v>81</v>
      </c>
      <c r="W421" s="283" t="s">
        <v>81</v>
      </c>
      <c r="X421" s="283" t="s">
        <v>81</v>
      </c>
      <c r="Y421" s="283" t="s">
        <v>81</v>
      </c>
    </row>
    <row r="422" spans="3:25" ht="13.5" customHeight="1" x14ac:dyDescent="0.2">
      <c r="C422" s="82"/>
      <c r="D422" s="292" t="s">
        <v>81</v>
      </c>
      <c r="E422" s="139"/>
      <c r="F422" s="139"/>
      <c r="H422" s="69" t="str">
        <f t="shared" si="14"/>
        <v>BTR-London &amp; SE</v>
      </c>
      <c r="I422" s="69" t="str">
        <f t="shared" si="15"/>
        <v>Enigma Square</v>
      </c>
      <c r="J422" s="292" t="s">
        <v>62</v>
      </c>
      <c r="L422" s="283" t="s">
        <v>81</v>
      </c>
      <c r="M422" s="283" t="s">
        <v>81</v>
      </c>
      <c r="N422" s="212"/>
      <c r="O422" s="213"/>
      <c r="P422" s="283" t="s">
        <v>81</v>
      </c>
      <c r="Q422" s="283" t="s">
        <v>81</v>
      </c>
      <c r="R422" s="283" t="s">
        <v>81</v>
      </c>
      <c r="S422" s="283" t="s">
        <v>81</v>
      </c>
      <c r="T422" s="284" t="s">
        <v>81</v>
      </c>
      <c r="U422" s="284" t="s">
        <v>81</v>
      </c>
      <c r="V422" s="283" t="s">
        <v>81</v>
      </c>
      <c r="W422" s="283" t="s">
        <v>81</v>
      </c>
      <c r="X422" s="283" t="s">
        <v>81</v>
      </c>
      <c r="Y422" s="283" t="s">
        <v>81</v>
      </c>
    </row>
    <row r="423" spans="3:25" ht="13.5" customHeight="1" x14ac:dyDescent="0.2">
      <c r="C423" s="82"/>
      <c r="D423" s="292" t="s">
        <v>81</v>
      </c>
      <c r="E423" s="139"/>
      <c r="F423" s="139"/>
      <c r="H423" s="69" t="str">
        <f t="shared" si="14"/>
        <v>BTR-London &amp; SE</v>
      </c>
      <c r="I423" s="69" t="str">
        <f t="shared" si="15"/>
        <v>Enigma Square</v>
      </c>
      <c r="J423" s="292" t="s">
        <v>62</v>
      </c>
      <c r="L423" s="283" t="s">
        <v>81</v>
      </c>
      <c r="M423" s="283" t="s">
        <v>81</v>
      </c>
      <c r="N423" s="212"/>
      <c r="O423" s="213"/>
      <c r="P423" s="283" t="s">
        <v>81</v>
      </c>
      <c r="Q423" s="283" t="s">
        <v>81</v>
      </c>
      <c r="R423" s="283" t="s">
        <v>81</v>
      </c>
      <c r="S423" s="283" t="s">
        <v>81</v>
      </c>
      <c r="T423" s="284" t="s">
        <v>81</v>
      </c>
      <c r="U423" s="284" t="s">
        <v>81</v>
      </c>
      <c r="V423" s="283" t="s">
        <v>81</v>
      </c>
      <c r="W423" s="283" t="s">
        <v>81</v>
      </c>
      <c r="X423" s="283" t="s">
        <v>81</v>
      </c>
      <c r="Y423" s="283" t="s">
        <v>81</v>
      </c>
    </row>
    <row r="424" spans="3:25" ht="13.5" customHeight="1" x14ac:dyDescent="0.2">
      <c r="C424" s="82"/>
      <c r="D424" s="292" t="s">
        <v>81</v>
      </c>
      <c r="E424" s="139"/>
      <c r="F424" s="139"/>
      <c r="H424" s="69" t="str">
        <f t="shared" si="14"/>
        <v>BTR-London &amp; SE</v>
      </c>
      <c r="I424" s="69" t="str">
        <f t="shared" si="15"/>
        <v>Enigma Square</v>
      </c>
      <c r="J424" s="292" t="s">
        <v>62</v>
      </c>
      <c r="L424" s="283" t="s">
        <v>81</v>
      </c>
      <c r="M424" s="283" t="s">
        <v>81</v>
      </c>
      <c r="N424" s="212"/>
      <c r="O424" s="213"/>
      <c r="P424" s="283" t="s">
        <v>81</v>
      </c>
      <c r="Q424" s="283" t="s">
        <v>81</v>
      </c>
      <c r="R424" s="283" t="s">
        <v>81</v>
      </c>
      <c r="S424" s="283" t="s">
        <v>81</v>
      </c>
      <c r="T424" s="284" t="s">
        <v>81</v>
      </c>
      <c r="U424" s="284" t="s">
        <v>81</v>
      </c>
      <c r="V424" s="283" t="s">
        <v>81</v>
      </c>
      <c r="W424" s="283" t="s">
        <v>81</v>
      </c>
      <c r="X424" s="283" t="s">
        <v>81</v>
      </c>
      <c r="Y424" s="283" t="s">
        <v>81</v>
      </c>
    </row>
    <row r="425" spans="3:25" ht="13.5" customHeight="1" x14ac:dyDescent="0.2">
      <c r="C425" s="82"/>
      <c r="D425" s="292" t="s">
        <v>81</v>
      </c>
      <c r="E425" s="139"/>
      <c r="F425" s="139"/>
      <c r="H425" s="69" t="str">
        <f t="shared" si="14"/>
        <v>BTR-London &amp; SE</v>
      </c>
      <c r="I425" s="69" t="str">
        <f t="shared" si="15"/>
        <v>Enigma Square</v>
      </c>
      <c r="J425" s="292" t="s">
        <v>62</v>
      </c>
      <c r="L425" s="283" t="s">
        <v>81</v>
      </c>
      <c r="M425" s="283" t="s">
        <v>81</v>
      </c>
      <c r="N425" s="212"/>
      <c r="O425" s="213"/>
      <c r="P425" s="283" t="s">
        <v>81</v>
      </c>
      <c r="Q425" s="283" t="s">
        <v>81</v>
      </c>
      <c r="R425" s="283" t="s">
        <v>81</v>
      </c>
      <c r="S425" s="283" t="s">
        <v>81</v>
      </c>
      <c r="T425" s="284" t="s">
        <v>81</v>
      </c>
      <c r="U425" s="284" t="s">
        <v>81</v>
      </c>
      <c r="V425" s="283" t="s">
        <v>81</v>
      </c>
      <c r="W425" s="283" t="s">
        <v>81</v>
      </c>
      <c r="X425" s="283" t="s">
        <v>81</v>
      </c>
      <c r="Y425" s="283" t="s">
        <v>81</v>
      </c>
    </row>
    <row r="426" spans="3:25" ht="13.5" customHeight="1" x14ac:dyDescent="0.2">
      <c r="C426" s="82"/>
      <c r="D426" s="292" t="s">
        <v>81</v>
      </c>
      <c r="E426" s="139"/>
      <c r="F426" s="139"/>
      <c r="H426" s="69" t="str">
        <f t="shared" si="14"/>
        <v>BTR-London &amp; SE</v>
      </c>
      <c r="I426" s="69" t="str">
        <f t="shared" si="15"/>
        <v>Enigma Square</v>
      </c>
      <c r="J426" s="292" t="s">
        <v>62</v>
      </c>
      <c r="L426" s="283" t="s">
        <v>81</v>
      </c>
      <c r="M426" s="283" t="s">
        <v>81</v>
      </c>
      <c r="N426" s="212"/>
      <c r="O426" s="213"/>
      <c r="P426" s="283" t="s">
        <v>81</v>
      </c>
      <c r="Q426" s="283" t="s">
        <v>81</v>
      </c>
      <c r="R426" s="283" t="s">
        <v>81</v>
      </c>
      <c r="S426" s="283" t="s">
        <v>81</v>
      </c>
      <c r="T426" s="284" t="s">
        <v>81</v>
      </c>
      <c r="U426" s="284" t="s">
        <v>81</v>
      </c>
      <c r="V426" s="283" t="s">
        <v>81</v>
      </c>
      <c r="W426" s="283" t="s">
        <v>81</v>
      </c>
      <c r="X426" s="283" t="s">
        <v>81</v>
      </c>
      <c r="Y426" s="283" t="s">
        <v>81</v>
      </c>
    </row>
    <row r="427" spans="3:25" ht="13.5" customHeight="1" x14ac:dyDescent="0.2">
      <c r="C427" s="82"/>
      <c r="D427" s="292" t="s">
        <v>81</v>
      </c>
      <c r="E427" s="139"/>
      <c r="F427" s="139"/>
      <c r="H427" s="69" t="str">
        <f t="shared" si="14"/>
        <v>BTR-London &amp; SE</v>
      </c>
      <c r="I427" s="69" t="str">
        <f t="shared" si="15"/>
        <v>Enigma Square</v>
      </c>
      <c r="J427" s="292" t="s">
        <v>62</v>
      </c>
      <c r="L427" s="283" t="s">
        <v>81</v>
      </c>
      <c r="M427" s="283" t="s">
        <v>81</v>
      </c>
      <c r="N427" s="212"/>
      <c r="O427" s="213"/>
      <c r="P427" s="283" t="s">
        <v>81</v>
      </c>
      <c r="Q427" s="283" t="s">
        <v>81</v>
      </c>
      <c r="R427" s="283" t="s">
        <v>81</v>
      </c>
      <c r="S427" s="283" t="s">
        <v>81</v>
      </c>
      <c r="T427" s="284" t="s">
        <v>81</v>
      </c>
      <c r="U427" s="284" t="s">
        <v>81</v>
      </c>
      <c r="V427" s="283" t="s">
        <v>81</v>
      </c>
      <c r="W427" s="283" t="s">
        <v>81</v>
      </c>
      <c r="X427" s="283" t="s">
        <v>81</v>
      </c>
      <c r="Y427" s="283" t="s">
        <v>81</v>
      </c>
    </row>
    <row r="428" spans="3:25" ht="13.5" customHeight="1" x14ac:dyDescent="0.2">
      <c r="C428" s="82"/>
      <c r="D428" s="292" t="s">
        <v>81</v>
      </c>
      <c r="E428" s="139"/>
      <c r="F428" s="139"/>
      <c r="H428" s="69" t="str">
        <f t="shared" si="14"/>
        <v>BTR-London &amp; SE</v>
      </c>
      <c r="I428" s="69" t="str">
        <f t="shared" si="15"/>
        <v>Enigma Square</v>
      </c>
      <c r="J428" s="292" t="s">
        <v>62</v>
      </c>
      <c r="L428" s="283" t="s">
        <v>81</v>
      </c>
      <c r="M428" s="283" t="s">
        <v>81</v>
      </c>
      <c r="N428" s="212"/>
      <c r="O428" s="213"/>
      <c r="P428" s="283" t="s">
        <v>81</v>
      </c>
      <c r="Q428" s="283" t="s">
        <v>81</v>
      </c>
      <c r="R428" s="283" t="s">
        <v>81</v>
      </c>
      <c r="S428" s="283" t="s">
        <v>81</v>
      </c>
      <c r="T428" s="284" t="s">
        <v>81</v>
      </c>
      <c r="U428" s="284" t="s">
        <v>81</v>
      </c>
      <c r="V428" s="283" t="s">
        <v>81</v>
      </c>
      <c r="W428" s="283" t="s">
        <v>81</v>
      </c>
      <c r="X428" s="283" t="s">
        <v>81</v>
      </c>
      <c r="Y428" s="283" t="s">
        <v>81</v>
      </c>
    </row>
    <row r="429" spans="3:25" ht="13.5" customHeight="1" x14ac:dyDescent="0.2">
      <c r="C429" s="82"/>
      <c r="D429" s="292" t="s">
        <v>81</v>
      </c>
      <c r="E429" s="139"/>
      <c r="F429" s="139"/>
      <c r="H429" s="69" t="str">
        <f t="shared" si="14"/>
        <v>BTR-London &amp; SE</v>
      </c>
      <c r="I429" s="69" t="str">
        <f t="shared" si="15"/>
        <v>Enigma Square</v>
      </c>
      <c r="J429" s="292" t="s">
        <v>62</v>
      </c>
      <c r="L429" s="283" t="s">
        <v>81</v>
      </c>
      <c r="M429" s="283" t="s">
        <v>81</v>
      </c>
      <c r="N429" s="212"/>
      <c r="O429" s="213"/>
      <c r="P429" s="283" t="s">
        <v>81</v>
      </c>
      <c r="Q429" s="283" t="s">
        <v>81</v>
      </c>
      <c r="R429" s="283" t="s">
        <v>81</v>
      </c>
      <c r="S429" s="283" t="s">
        <v>81</v>
      </c>
      <c r="T429" s="284" t="s">
        <v>81</v>
      </c>
      <c r="U429" s="284" t="s">
        <v>81</v>
      </c>
      <c r="V429" s="283" t="s">
        <v>81</v>
      </c>
      <c r="W429" s="283" t="s">
        <v>81</v>
      </c>
      <c r="X429" s="283" t="s">
        <v>81</v>
      </c>
      <c r="Y429" s="283" t="s">
        <v>81</v>
      </c>
    </row>
    <row r="430" spans="3:25" ht="13.5" customHeight="1" x14ac:dyDescent="0.2">
      <c r="C430" s="82"/>
      <c r="D430" s="292" t="s">
        <v>81</v>
      </c>
      <c r="E430" s="139"/>
      <c r="F430" s="139"/>
      <c r="H430" s="69" t="str">
        <f t="shared" si="14"/>
        <v>BTR-London &amp; SE</v>
      </c>
      <c r="I430" s="69" t="str">
        <f t="shared" si="15"/>
        <v>Enigma Square</v>
      </c>
      <c r="J430" s="292" t="s">
        <v>62</v>
      </c>
      <c r="L430" s="283" t="s">
        <v>81</v>
      </c>
      <c r="M430" s="283" t="s">
        <v>81</v>
      </c>
      <c r="N430" s="212"/>
      <c r="O430" s="213"/>
      <c r="P430" s="283" t="s">
        <v>81</v>
      </c>
      <c r="Q430" s="283" t="s">
        <v>81</v>
      </c>
      <c r="R430" s="283" t="s">
        <v>81</v>
      </c>
      <c r="S430" s="283" t="s">
        <v>81</v>
      </c>
      <c r="T430" s="284" t="s">
        <v>81</v>
      </c>
      <c r="U430" s="284" t="s">
        <v>81</v>
      </c>
      <c r="V430" s="283" t="s">
        <v>81</v>
      </c>
      <c r="W430" s="283" t="s">
        <v>81</v>
      </c>
      <c r="X430" s="283" t="s">
        <v>81</v>
      </c>
      <c r="Y430" s="283" t="s">
        <v>81</v>
      </c>
    </row>
    <row r="431" spans="3:25" ht="13.5" customHeight="1" x14ac:dyDescent="0.2">
      <c r="C431" s="82"/>
      <c r="D431" s="292" t="s">
        <v>81</v>
      </c>
      <c r="E431" s="139"/>
      <c r="F431" s="139"/>
      <c r="H431" s="69" t="str">
        <f t="shared" si="14"/>
        <v>BTR-London &amp; SE</v>
      </c>
      <c r="I431" s="69" t="str">
        <f t="shared" si="15"/>
        <v>Enigma Square</v>
      </c>
      <c r="J431" s="292" t="s">
        <v>62</v>
      </c>
      <c r="L431" s="283" t="s">
        <v>81</v>
      </c>
      <c r="M431" s="283" t="s">
        <v>81</v>
      </c>
      <c r="N431" s="212"/>
      <c r="O431" s="213"/>
      <c r="P431" s="283" t="s">
        <v>81</v>
      </c>
      <c r="Q431" s="283" t="s">
        <v>81</v>
      </c>
      <c r="R431" s="283" t="s">
        <v>81</v>
      </c>
      <c r="S431" s="283" t="s">
        <v>81</v>
      </c>
      <c r="T431" s="284" t="s">
        <v>81</v>
      </c>
      <c r="U431" s="284" t="s">
        <v>81</v>
      </c>
      <c r="V431" s="283" t="s">
        <v>81</v>
      </c>
      <c r="W431" s="283" t="s">
        <v>81</v>
      </c>
      <c r="X431" s="283" t="s">
        <v>81</v>
      </c>
      <c r="Y431" s="283" t="s">
        <v>81</v>
      </c>
    </row>
    <row r="432" spans="3:25" ht="13.5" customHeight="1" x14ac:dyDescent="0.2">
      <c r="C432" s="82"/>
      <c r="D432" s="292" t="s">
        <v>81</v>
      </c>
      <c r="E432" s="139"/>
      <c r="F432" s="139"/>
      <c r="H432" s="69" t="str">
        <f t="shared" si="14"/>
        <v>BTR-London &amp; SE</v>
      </c>
      <c r="I432" s="69" t="str">
        <f t="shared" si="15"/>
        <v>Enigma Square</v>
      </c>
      <c r="J432" s="292" t="s">
        <v>62</v>
      </c>
      <c r="L432" s="283" t="s">
        <v>81</v>
      </c>
      <c r="M432" s="283" t="s">
        <v>81</v>
      </c>
      <c r="N432" s="212"/>
      <c r="O432" s="213"/>
      <c r="P432" s="283" t="s">
        <v>81</v>
      </c>
      <c r="Q432" s="283" t="s">
        <v>81</v>
      </c>
      <c r="R432" s="283" t="s">
        <v>81</v>
      </c>
      <c r="S432" s="283" t="s">
        <v>81</v>
      </c>
      <c r="T432" s="284" t="s">
        <v>81</v>
      </c>
      <c r="U432" s="284" t="s">
        <v>81</v>
      </c>
      <c r="V432" s="283" t="s">
        <v>81</v>
      </c>
      <c r="W432" s="283" t="s">
        <v>81</v>
      </c>
      <c r="X432" s="283" t="s">
        <v>81</v>
      </c>
      <c r="Y432" s="283" t="s">
        <v>81</v>
      </c>
    </row>
    <row r="433" spans="3:25" ht="13.5" customHeight="1" x14ac:dyDescent="0.2">
      <c r="C433" s="82"/>
      <c r="D433" s="292" t="s">
        <v>81</v>
      </c>
      <c r="E433" s="139"/>
      <c r="F433" s="139"/>
      <c r="H433" s="69" t="str">
        <f t="shared" si="14"/>
        <v>BTR-London &amp; SE</v>
      </c>
      <c r="I433" s="69" t="str">
        <f t="shared" si="15"/>
        <v>Enigma Square</v>
      </c>
      <c r="J433" s="292" t="s">
        <v>62</v>
      </c>
      <c r="L433" s="283" t="s">
        <v>81</v>
      </c>
      <c r="M433" s="283" t="s">
        <v>81</v>
      </c>
      <c r="N433" s="212"/>
      <c r="O433" s="213"/>
      <c r="P433" s="283" t="s">
        <v>81</v>
      </c>
      <c r="Q433" s="283" t="s">
        <v>81</v>
      </c>
      <c r="R433" s="283" t="s">
        <v>81</v>
      </c>
      <c r="S433" s="283" t="s">
        <v>81</v>
      </c>
      <c r="T433" s="284" t="s">
        <v>81</v>
      </c>
      <c r="U433" s="284" t="s">
        <v>81</v>
      </c>
      <c r="V433" s="283" t="s">
        <v>81</v>
      </c>
      <c r="W433" s="283" t="s">
        <v>81</v>
      </c>
      <c r="X433" s="283" t="s">
        <v>81</v>
      </c>
      <c r="Y433" s="283" t="s">
        <v>81</v>
      </c>
    </row>
    <row r="434" spans="3:25" ht="13.5" customHeight="1" x14ac:dyDescent="0.2">
      <c r="C434" s="82"/>
      <c r="D434" s="292" t="s">
        <v>81</v>
      </c>
      <c r="E434" s="139"/>
      <c r="F434" s="139"/>
      <c r="H434" s="69" t="str">
        <f t="shared" si="14"/>
        <v>BTR-London &amp; SE</v>
      </c>
      <c r="I434" s="69" t="str">
        <f t="shared" si="15"/>
        <v>Enigma Square</v>
      </c>
      <c r="J434" s="292" t="s">
        <v>62</v>
      </c>
      <c r="L434" s="283" t="s">
        <v>81</v>
      </c>
      <c r="M434" s="283" t="s">
        <v>81</v>
      </c>
      <c r="N434" s="212"/>
      <c r="O434" s="213"/>
      <c r="P434" s="283" t="s">
        <v>81</v>
      </c>
      <c r="Q434" s="283" t="s">
        <v>81</v>
      </c>
      <c r="R434" s="283" t="s">
        <v>81</v>
      </c>
      <c r="S434" s="283" t="s">
        <v>81</v>
      </c>
      <c r="T434" s="284" t="s">
        <v>81</v>
      </c>
      <c r="U434" s="284" t="s">
        <v>81</v>
      </c>
      <c r="V434" s="283" t="s">
        <v>81</v>
      </c>
      <c r="W434" s="283" t="s">
        <v>81</v>
      </c>
      <c r="X434" s="283" t="s">
        <v>81</v>
      </c>
      <c r="Y434" s="283" t="s">
        <v>81</v>
      </c>
    </row>
    <row r="435" spans="3:25" ht="13.5" customHeight="1" x14ac:dyDescent="0.2">
      <c r="C435" s="82"/>
      <c r="D435" s="292" t="s">
        <v>81</v>
      </c>
      <c r="E435" s="139"/>
      <c r="F435" s="139"/>
      <c r="H435" s="69" t="str">
        <f t="shared" si="14"/>
        <v>BTR-London &amp; SE</v>
      </c>
      <c r="I435" s="69" t="str">
        <f t="shared" si="15"/>
        <v>Enigma Square</v>
      </c>
      <c r="J435" s="292" t="s">
        <v>62</v>
      </c>
      <c r="L435" s="283" t="s">
        <v>81</v>
      </c>
      <c r="M435" s="283" t="s">
        <v>81</v>
      </c>
      <c r="N435" s="212"/>
      <c r="O435" s="213"/>
      <c r="P435" s="283" t="s">
        <v>81</v>
      </c>
      <c r="Q435" s="283" t="s">
        <v>81</v>
      </c>
      <c r="R435" s="283" t="s">
        <v>81</v>
      </c>
      <c r="S435" s="283" t="s">
        <v>81</v>
      </c>
      <c r="T435" s="284" t="s">
        <v>81</v>
      </c>
      <c r="U435" s="284" t="s">
        <v>81</v>
      </c>
      <c r="V435" s="283" t="s">
        <v>81</v>
      </c>
      <c r="W435" s="283" t="s">
        <v>81</v>
      </c>
      <c r="X435" s="283" t="s">
        <v>81</v>
      </c>
      <c r="Y435" s="283" t="s">
        <v>81</v>
      </c>
    </row>
    <row r="436" spans="3:25" ht="13.5" customHeight="1" x14ac:dyDescent="0.2">
      <c r="C436" s="82"/>
      <c r="D436" s="292" t="s">
        <v>81</v>
      </c>
      <c r="E436" s="139"/>
      <c r="F436" s="139"/>
      <c r="H436" s="69" t="str">
        <f t="shared" si="14"/>
        <v>BTR-London &amp; SE</v>
      </c>
      <c r="I436" s="69" t="str">
        <f t="shared" si="15"/>
        <v>Enigma Square</v>
      </c>
      <c r="J436" s="292" t="s">
        <v>62</v>
      </c>
      <c r="L436" s="283" t="s">
        <v>81</v>
      </c>
      <c r="M436" s="283" t="s">
        <v>81</v>
      </c>
      <c r="N436" s="212"/>
      <c r="O436" s="213"/>
      <c r="P436" s="283" t="s">
        <v>81</v>
      </c>
      <c r="Q436" s="283" t="s">
        <v>81</v>
      </c>
      <c r="R436" s="283" t="s">
        <v>81</v>
      </c>
      <c r="S436" s="283" t="s">
        <v>81</v>
      </c>
      <c r="T436" s="284" t="s">
        <v>81</v>
      </c>
      <c r="U436" s="284" t="s">
        <v>81</v>
      </c>
      <c r="V436" s="283" t="s">
        <v>81</v>
      </c>
      <c r="W436" s="283" t="s">
        <v>81</v>
      </c>
      <c r="X436" s="283" t="s">
        <v>81</v>
      </c>
      <c r="Y436" s="283" t="s">
        <v>81</v>
      </c>
    </row>
    <row r="437" spans="3:25" ht="13.5" customHeight="1" x14ac:dyDescent="0.2">
      <c r="C437" s="82"/>
      <c r="D437" s="292" t="s">
        <v>81</v>
      </c>
      <c r="E437" s="139"/>
      <c r="F437" s="139"/>
      <c r="H437" s="69" t="str">
        <f t="shared" si="14"/>
        <v>BTR-London &amp; SE</v>
      </c>
      <c r="I437" s="69" t="str">
        <f t="shared" si="15"/>
        <v>Enigma Square</v>
      </c>
      <c r="J437" s="292" t="s">
        <v>62</v>
      </c>
      <c r="L437" s="283" t="s">
        <v>81</v>
      </c>
      <c r="M437" s="283" t="s">
        <v>81</v>
      </c>
      <c r="N437" s="212"/>
      <c r="O437" s="213"/>
      <c r="P437" s="283" t="s">
        <v>81</v>
      </c>
      <c r="Q437" s="283" t="s">
        <v>81</v>
      </c>
      <c r="R437" s="283" t="s">
        <v>81</v>
      </c>
      <c r="S437" s="283" t="s">
        <v>81</v>
      </c>
      <c r="T437" s="284" t="s">
        <v>81</v>
      </c>
      <c r="U437" s="284" t="s">
        <v>81</v>
      </c>
      <c r="V437" s="283" t="s">
        <v>81</v>
      </c>
      <c r="W437" s="283" t="s">
        <v>81</v>
      </c>
      <c r="X437" s="283" t="s">
        <v>81</v>
      </c>
      <c r="Y437" s="283" t="s">
        <v>81</v>
      </c>
    </row>
    <row r="438" spans="3:25" ht="13.5" customHeight="1" x14ac:dyDescent="0.2">
      <c r="C438" s="82"/>
      <c r="D438" s="292" t="s">
        <v>81</v>
      </c>
      <c r="E438" s="139"/>
      <c r="F438" s="139"/>
      <c r="H438" s="69" t="str">
        <f t="shared" si="14"/>
        <v>BTR-London &amp; SE</v>
      </c>
      <c r="I438" s="69" t="str">
        <f t="shared" si="15"/>
        <v>Enigma Square</v>
      </c>
      <c r="J438" s="292" t="s">
        <v>62</v>
      </c>
      <c r="L438" s="283" t="s">
        <v>81</v>
      </c>
      <c r="M438" s="283" t="s">
        <v>81</v>
      </c>
      <c r="N438" s="212"/>
      <c r="O438" s="213"/>
      <c r="P438" s="283" t="s">
        <v>81</v>
      </c>
      <c r="Q438" s="283" t="s">
        <v>81</v>
      </c>
      <c r="R438" s="283" t="s">
        <v>81</v>
      </c>
      <c r="S438" s="283" t="s">
        <v>81</v>
      </c>
      <c r="T438" s="284" t="s">
        <v>81</v>
      </c>
      <c r="U438" s="284" t="s">
        <v>81</v>
      </c>
      <c r="V438" s="283" t="s">
        <v>81</v>
      </c>
      <c r="W438" s="283" t="s">
        <v>81</v>
      </c>
      <c r="X438" s="283" t="s">
        <v>81</v>
      </c>
      <c r="Y438" s="283" t="s">
        <v>81</v>
      </c>
    </row>
    <row r="439" spans="3:25" ht="13.5" customHeight="1" x14ac:dyDescent="0.2">
      <c r="C439" s="82"/>
      <c r="D439" s="292" t="s">
        <v>81</v>
      </c>
      <c r="E439" s="139"/>
      <c r="F439" s="139"/>
      <c r="H439" s="69" t="str">
        <f t="shared" si="14"/>
        <v>BTR-London &amp; SE</v>
      </c>
      <c r="I439" s="69" t="str">
        <f t="shared" si="15"/>
        <v>Enigma Square</v>
      </c>
      <c r="J439" s="292" t="s">
        <v>62</v>
      </c>
      <c r="L439" s="283" t="s">
        <v>81</v>
      </c>
      <c r="M439" s="283" t="s">
        <v>81</v>
      </c>
      <c r="N439" s="212"/>
      <c r="O439" s="213"/>
      <c r="P439" s="283" t="s">
        <v>81</v>
      </c>
      <c r="Q439" s="283" t="s">
        <v>81</v>
      </c>
      <c r="R439" s="283" t="s">
        <v>81</v>
      </c>
      <c r="S439" s="283" t="s">
        <v>81</v>
      </c>
      <c r="T439" s="284" t="s">
        <v>81</v>
      </c>
      <c r="U439" s="284" t="s">
        <v>81</v>
      </c>
      <c r="V439" s="283" t="s">
        <v>81</v>
      </c>
      <c r="W439" s="283" t="s">
        <v>81</v>
      </c>
      <c r="X439" s="283" t="s">
        <v>81</v>
      </c>
      <c r="Y439" s="283" t="s">
        <v>81</v>
      </c>
    </row>
    <row r="440" spans="3:25" ht="13.5" customHeight="1" x14ac:dyDescent="0.2">
      <c r="C440" s="82"/>
      <c r="D440" s="292" t="s">
        <v>81</v>
      </c>
      <c r="E440" s="139"/>
      <c r="F440" s="139"/>
      <c r="H440" s="69" t="str">
        <f t="shared" si="14"/>
        <v>BTR-London &amp; SE</v>
      </c>
      <c r="I440" s="69" t="str">
        <f t="shared" si="15"/>
        <v>Enigma Square</v>
      </c>
      <c r="J440" s="292" t="s">
        <v>62</v>
      </c>
      <c r="L440" s="283" t="s">
        <v>81</v>
      </c>
      <c r="M440" s="283" t="s">
        <v>81</v>
      </c>
      <c r="N440" s="212"/>
      <c r="O440" s="213"/>
      <c r="P440" s="283" t="s">
        <v>81</v>
      </c>
      <c r="Q440" s="283" t="s">
        <v>81</v>
      </c>
      <c r="R440" s="283" t="s">
        <v>81</v>
      </c>
      <c r="S440" s="283" t="s">
        <v>81</v>
      </c>
      <c r="T440" s="284" t="s">
        <v>81</v>
      </c>
      <c r="U440" s="284" t="s">
        <v>81</v>
      </c>
      <c r="V440" s="283" t="s">
        <v>81</v>
      </c>
      <c r="W440" s="283" t="s">
        <v>81</v>
      </c>
      <c r="X440" s="283" t="s">
        <v>81</v>
      </c>
      <c r="Y440" s="283" t="s">
        <v>81</v>
      </c>
    </row>
    <row r="441" spans="3:25" ht="13.5" customHeight="1" x14ac:dyDescent="0.2">
      <c r="C441" s="82"/>
      <c r="D441" s="292" t="s">
        <v>81</v>
      </c>
      <c r="E441" s="139"/>
      <c r="F441" s="139"/>
      <c r="H441" s="69" t="str">
        <f t="shared" si="14"/>
        <v>BTR-London &amp; SE</v>
      </c>
      <c r="I441" s="69" t="str">
        <f t="shared" si="15"/>
        <v>Enigma Square</v>
      </c>
      <c r="J441" s="292" t="s">
        <v>62</v>
      </c>
      <c r="L441" s="283" t="s">
        <v>81</v>
      </c>
      <c r="M441" s="283" t="s">
        <v>81</v>
      </c>
      <c r="N441" s="212"/>
      <c r="O441" s="213"/>
      <c r="P441" s="283" t="s">
        <v>81</v>
      </c>
      <c r="Q441" s="283" t="s">
        <v>81</v>
      </c>
      <c r="R441" s="283" t="s">
        <v>81</v>
      </c>
      <c r="S441" s="283" t="s">
        <v>81</v>
      </c>
      <c r="T441" s="284" t="s">
        <v>81</v>
      </c>
      <c r="U441" s="284" t="s">
        <v>81</v>
      </c>
      <c r="V441" s="283" t="s">
        <v>81</v>
      </c>
      <c r="W441" s="283" t="s">
        <v>81</v>
      </c>
      <c r="X441" s="283" t="s">
        <v>81</v>
      </c>
      <c r="Y441" s="283" t="s">
        <v>81</v>
      </c>
    </row>
    <row r="442" spans="3:25" ht="13.5" customHeight="1" x14ac:dyDescent="0.2">
      <c r="C442" s="82"/>
      <c r="D442" s="292" t="s">
        <v>81</v>
      </c>
      <c r="E442" s="139"/>
      <c r="F442" s="139"/>
      <c r="H442" s="69" t="str">
        <f t="shared" si="14"/>
        <v>BTR-London &amp; SE</v>
      </c>
      <c r="I442" s="69" t="str">
        <f t="shared" si="15"/>
        <v>Enigma Square</v>
      </c>
      <c r="J442" s="292" t="s">
        <v>62</v>
      </c>
      <c r="L442" s="283" t="s">
        <v>81</v>
      </c>
      <c r="M442" s="283" t="s">
        <v>81</v>
      </c>
      <c r="N442" s="212"/>
      <c r="O442" s="213"/>
      <c r="P442" s="283" t="s">
        <v>81</v>
      </c>
      <c r="Q442" s="283" t="s">
        <v>81</v>
      </c>
      <c r="R442" s="283" t="s">
        <v>81</v>
      </c>
      <c r="S442" s="283" t="s">
        <v>81</v>
      </c>
      <c r="T442" s="284" t="s">
        <v>81</v>
      </c>
      <c r="U442" s="284" t="s">
        <v>81</v>
      </c>
      <c r="V442" s="283" t="s">
        <v>81</v>
      </c>
      <c r="W442" s="283" t="s">
        <v>81</v>
      </c>
      <c r="X442" s="283" t="s">
        <v>81</v>
      </c>
      <c r="Y442" s="283" t="s">
        <v>81</v>
      </c>
    </row>
    <row r="443" spans="3:25" ht="13.5" customHeight="1" x14ac:dyDescent="0.2">
      <c r="C443" s="82"/>
      <c r="D443" s="292" t="s">
        <v>81</v>
      </c>
      <c r="E443" s="139"/>
      <c r="F443" s="139"/>
      <c r="H443" s="69" t="str">
        <f t="shared" si="14"/>
        <v>BTR-London &amp; SE</v>
      </c>
      <c r="I443" s="69" t="str">
        <f t="shared" si="15"/>
        <v>Enigma Square</v>
      </c>
      <c r="J443" s="292" t="s">
        <v>62</v>
      </c>
      <c r="L443" s="283" t="s">
        <v>81</v>
      </c>
      <c r="M443" s="283" t="s">
        <v>81</v>
      </c>
      <c r="N443" s="212"/>
      <c r="O443" s="213"/>
      <c r="P443" s="283" t="s">
        <v>81</v>
      </c>
      <c r="Q443" s="283" t="s">
        <v>81</v>
      </c>
      <c r="R443" s="283" t="s">
        <v>81</v>
      </c>
      <c r="S443" s="283" t="s">
        <v>81</v>
      </c>
      <c r="T443" s="284" t="s">
        <v>81</v>
      </c>
      <c r="U443" s="284" t="s">
        <v>81</v>
      </c>
      <c r="V443" s="283" t="s">
        <v>81</v>
      </c>
      <c r="W443" s="283" t="s">
        <v>81</v>
      </c>
      <c r="X443" s="283" t="s">
        <v>81</v>
      </c>
      <c r="Y443" s="283" t="s">
        <v>81</v>
      </c>
    </row>
    <row r="444" spans="3:25" ht="13.5" customHeight="1" x14ac:dyDescent="0.2">
      <c r="C444" s="82"/>
      <c r="D444" s="292" t="s">
        <v>81</v>
      </c>
      <c r="E444" s="139"/>
      <c r="F444" s="139"/>
      <c r="H444" s="69" t="str">
        <f t="shared" si="14"/>
        <v>BTR-London &amp; SE</v>
      </c>
      <c r="I444" s="69" t="str">
        <f t="shared" si="15"/>
        <v>Enigma Square</v>
      </c>
      <c r="J444" s="292" t="s">
        <v>62</v>
      </c>
      <c r="L444" s="283" t="s">
        <v>81</v>
      </c>
      <c r="M444" s="283" t="s">
        <v>81</v>
      </c>
      <c r="N444" s="212"/>
      <c r="O444" s="213"/>
      <c r="P444" s="283" t="s">
        <v>81</v>
      </c>
      <c r="Q444" s="283" t="s">
        <v>81</v>
      </c>
      <c r="R444" s="283" t="s">
        <v>81</v>
      </c>
      <c r="S444" s="283" t="s">
        <v>81</v>
      </c>
      <c r="T444" s="284" t="s">
        <v>81</v>
      </c>
      <c r="U444" s="284" t="s">
        <v>81</v>
      </c>
      <c r="V444" s="283" t="s">
        <v>81</v>
      </c>
      <c r="W444" s="283" t="s">
        <v>81</v>
      </c>
      <c r="X444" s="283" t="s">
        <v>81</v>
      </c>
      <c r="Y444" s="283" t="s">
        <v>81</v>
      </c>
    </row>
    <row r="445" spans="3:25" ht="13.5" customHeight="1" x14ac:dyDescent="0.2">
      <c r="C445" s="82"/>
      <c r="D445" s="292" t="s">
        <v>81</v>
      </c>
      <c r="E445" s="139"/>
      <c r="F445" s="139"/>
      <c r="H445" s="69" t="str">
        <f t="shared" si="14"/>
        <v>BTR-London &amp; SE</v>
      </c>
      <c r="I445" s="69" t="str">
        <f t="shared" si="15"/>
        <v>Enigma Square</v>
      </c>
      <c r="J445" s="292" t="s">
        <v>62</v>
      </c>
      <c r="L445" s="283" t="s">
        <v>81</v>
      </c>
      <c r="M445" s="283" t="s">
        <v>81</v>
      </c>
      <c r="N445" s="212"/>
      <c r="O445" s="213"/>
      <c r="P445" s="283" t="s">
        <v>81</v>
      </c>
      <c r="Q445" s="283" t="s">
        <v>81</v>
      </c>
      <c r="R445" s="283" t="s">
        <v>81</v>
      </c>
      <c r="S445" s="283" t="s">
        <v>81</v>
      </c>
      <c r="T445" s="284" t="s">
        <v>81</v>
      </c>
      <c r="U445" s="284" t="s">
        <v>81</v>
      </c>
      <c r="V445" s="283" t="s">
        <v>81</v>
      </c>
      <c r="W445" s="283" t="s">
        <v>81</v>
      </c>
      <c r="X445" s="283" t="s">
        <v>81</v>
      </c>
      <c r="Y445" s="283" t="s">
        <v>81</v>
      </c>
    </row>
    <row r="446" spans="3:25" ht="13.5" customHeight="1" x14ac:dyDescent="0.2">
      <c r="C446" s="82"/>
      <c r="D446" s="292" t="s">
        <v>81</v>
      </c>
      <c r="E446" s="139"/>
      <c r="F446" s="139"/>
      <c r="H446" s="69" t="str">
        <f t="shared" si="14"/>
        <v>BTR-London &amp; SE</v>
      </c>
      <c r="I446" s="69" t="str">
        <f t="shared" si="15"/>
        <v>Enigma Square</v>
      </c>
      <c r="J446" s="292" t="s">
        <v>62</v>
      </c>
      <c r="L446" s="283" t="s">
        <v>81</v>
      </c>
      <c r="M446" s="283" t="s">
        <v>81</v>
      </c>
      <c r="N446" s="212"/>
      <c r="O446" s="213"/>
      <c r="P446" s="283" t="s">
        <v>81</v>
      </c>
      <c r="Q446" s="283" t="s">
        <v>81</v>
      </c>
      <c r="R446" s="283" t="s">
        <v>81</v>
      </c>
      <c r="S446" s="283" t="s">
        <v>81</v>
      </c>
      <c r="T446" s="284" t="s">
        <v>81</v>
      </c>
      <c r="U446" s="284" t="s">
        <v>81</v>
      </c>
      <c r="V446" s="283" t="s">
        <v>81</v>
      </c>
      <c r="W446" s="283" t="s">
        <v>81</v>
      </c>
      <c r="X446" s="283" t="s">
        <v>81</v>
      </c>
      <c r="Y446" s="283" t="s">
        <v>81</v>
      </c>
    </row>
    <row r="447" spans="3:25" ht="13.5" customHeight="1" x14ac:dyDescent="0.2">
      <c r="C447" s="82"/>
      <c r="D447" s="292" t="s">
        <v>81</v>
      </c>
      <c r="E447" s="139"/>
      <c r="F447" s="139"/>
      <c r="H447" s="69" t="str">
        <f t="shared" si="14"/>
        <v>BTR-London &amp; SE</v>
      </c>
      <c r="I447" s="69" t="str">
        <f t="shared" si="15"/>
        <v>Enigma Square</v>
      </c>
      <c r="J447" s="292" t="s">
        <v>62</v>
      </c>
      <c r="L447" s="283" t="s">
        <v>81</v>
      </c>
      <c r="M447" s="283" t="s">
        <v>81</v>
      </c>
      <c r="N447" s="212"/>
      <c r="O447" s="213"/>
      <c r="P447" s="283" t="s">
        <v>81</v>
      </c>
      <c r="Q447" s="283" t="s">
        <v>81</v>
      </c>
      <c r="R447" s="283" t="s">
        <v>81</v>
      </c>
      <c r="S447" s="283" t="s">
        <v>81</v>
      </c>
      <c r="T447" s="284" t="s">
        <v>81</v>
      </c>
      <c r="U447" s="284" t="s">
        <v>81</v>
      </c>
      <c r="V447" s="283" t="s">
        <v>81</v>
      </c>
      <c r="W447" s="283" t="s">
        <v>81</v>
      </c>
      <c r="X447" s="283" t="s">
        <v>81</v>
      </c>
      <c r="Y447" s="283" t="s">
        <v>81</v>
      </c>
    </row>
    <row r="448" spans="3:25" ht="13.5" customHeight="1" x14ac:dyDescent="0.2">
      <c r="C448" s="82"/>
      <c r="D448" s="292" t="s">
        <v>81</v>
      </c>
      <c r="E448" s="139"/>
      <c r="F448" s="139"/>
      <c r="H448" s="69" t="str">
        <f t="shared" si="14"/>
        <v>BTR-London &amp; SE</v>
      </c>
      <c r="I448" s="69" t="str">
        <f t="shared" si="15"/>
        <v>Enigma Square</v>
      </c>
      <c r="J448" s="292" t="s">
        <v>62</v>
      </c>
      <c r="L448" s="283" t="s">
        <v>81</v>
      </c>
      <c r="M448" s="283" t="s">
        <v>81</v>
      </c>
      <c r="N448" s="212"/>
      <c r="O448" s="213"/>
      <c r="P448" s="283" t="s">
        <v>81</v>
      </c>
      <c r="Q448" s="283" t="s">
        <v>81</v>
      </c>
      <c r="R448" s="283" t="s">
        <v>81</v>
      </c>
      <c r="S448" s="283" t="s">
        <v>81</v>
      </c>
      <c r="T448" s="284" t="s">
        <v>81</v>
      </c>
      <c r="U448" s="284" t="s">
        <v>81</v>
      </c>
      <c r="V448" s="283" t="s">
        <v>81</v>
      </c>
      <c r="W448" s="283" t="s">
        <v>81</v>
      </c>
      <c r="X448" s="283" t="s">
        <v>81</v>
      </c>
      <c r="Y448" s="283" t="s">
        <v>81</v>
      </c>
    </row>
    <row r="449" spans="3:25" ht="13.5" customHeight="1" x14ac:dyDescent="0.2">
      <c r="C449" s="82"/>
      <c r="D449" s="292" t="s">
        <v>81</v>
      </c>
      <c r="E449" s="139"/>
      <c r="F449" s="139"/>
      <c r="H449" s="69" t="str">
        <f t="shared" si="14"/>
        <v>BTR-London &amp; SE</v>
      </c>
      <c r="I449" s="69" t="str">
        <f t="shared" si="15"/>
        <v>Enigma Square</v>
      </c>
      <c r="J449" s="292" t="s">
        <v>62</v>
      </c>
      <c r="L449" s="283" t="s">
        <v>81</v>
      </c>
      <c r="M449" s="283" t="s">
        <v>81</v>
      </c>
      <c r="N449" s="212"/>
      <c r="O449" s="213"/>
      <c r="P449" s="283" t="s">
        <v>81</v>
      </c>
      <c r="Q449" s="283" t="s">
        <v>81</v>
      </c>
      <c r="R449" s="283" t="s">
        <v>81</v>
      </c>
      <c r="S449" s="283" t="s">
        <v>81</v>
      </c>
      <c r="T449" s="284" t="s">
        <v>81</v>
      </c>
      <c r="U449" s="284" t="s">
        <v>81</v>
      </c>
      <c r="V449" s="283" t="s">
        <v>81</v>
      </c>
      <c r="W449" s="283" t="s">
        <v>81</v>
      </c>
      <c r="X449" s="283" t="s">
        <v>81</v>
      </c>
      <c r="Y449" s="283" t="s">
        <v>81</v>
      </c>
    </row>
    <row r="450" spans="3:25" ht="13.5" customHeight="1" x14ac:dyDescent="0.2">
      <c r="C450" s="82"/>
      <c r="D450" s="292" t="s">
        <v>81</v>
      </c>
      <c r="E450" s="139"/>
      <c r="F450" s="139"/>
      <c r="H450" s="69" t="str">
        <f t="shared" si="14"/>
        <v>BTR-London &amp; SE</v>
      </c>
      <c r="I450" s="69" t="str">
        <f t="shared" si="15"/>
        <v>Enigma Square</v>
      </c>
      <c r="J450" s="292" t="s">
        <v>62</v>
      </c>
      <c r="L450" s="283" t="s">
        <v>81</v>
      </c>
      <c r="M450" s="283" t="s">
        <v>81</v>
      </c>
      <c r="N450" s="212"/>
      <c r="O450" s="213"/>
      <c r="P450" s="283" t="s">
        <v>81</v>
      </c>
      <c r="Q450" s="283" t="s">
        <v>81</v>
      </c>
      <c r="R450" s="283" t="s">
        <v>81</v>
      </c>
      <c r="S450" s="283" t="s">
        <v>81</v>
      </c>
      <c r="T450" s="284" t="s">
        <v>81</v>
      </c>
      <c r="U450" s="284" t="s">
        <v>81</v>
      </c>
      <c r="V450" s="283" t="s">
        <v>81</v>
      </c>
      <c r="W450" s="283" t="s">
        <v>81</v>
      </c>
      <c r="X450" s="283" t="s">
        <v>81</v>
      </c>
      <c r="Y450" s="283" t="s">
        <v>81</v>
      </c>
    </row>
    <row r="451" spans="3:25" ht="13.5" customHeight="1" x14ac:dyDescent="0.2">
      <c r="C451" s="82"/>
      <c r="D451" s="292" t="s">
        <v>81</v>
      </c>
      <c r="E451" s="139"/>
      <c r="F451" s="139"/>
      <c r="H451" s="69" t="str">
        <f t="shared" si="14"/>
        <v>BTR-London &amp; SE</v>
      </c>
      <c r="I451" s="69" t="str">
        <f t="shared" si="15"/>
        <v>Enigma Square</v>
      </c>
      <c r="J451" s="292" t="s">
        <v>62</v>
      </c>
      <c r="L451" s="283" t="s">
        <v>81</v>
      </c>
      <c r="M451" s="283" t="s">
        <v>81</v>
      </c>
      <c r="N451" s="212"/>
      <c r="O451" s="213"/>
      <c r="P451" s="283" t="s">
        <v>81</v>
      </c>
      <c r="Q451" s="283" t="s">
        <v>81</v>
      </c>
      <c r="R451" s="283" t="s">
        <v>81</v>
      </c>
      <c r="S451" s="283" t="s">
        <v>81</v>
      </c>
      <c r="T451" s="284" t="s">
        <v>81</v>
      </c>
      <c r="U451" s="284" t="s">
        <v>81</v>
      </c>
      <c r="V451" s="283" t="s">
        <v>81</v>
      </c>
      <c r="W451" s="283" t="s">
        <v>81</v>
      </c>
      <c r="X451" s="283" t="s">
        <v>81</v>
      </c>
      <c r="Y451" s="283" t="s">
        <v>81</v>
      </c>
    </row>
    <row r="452" spans="3:25" ht="13.5" customHeight="1" x14ac:dyDescent="0.2">
      <c r="C452" s="82"/>
      <c r="D452" s="292" t="s">
        <v>81</v>
      </c>
      <c r="E452" s="139"/>
      <c r="F452" s="139"/>
      <c r="H452" s="69" t="str">
        <f t="shared" si="14"/>
        <v>BTR-London &amp; SE</v>
      </c>
      <c r="I452" s="69" t="str">
        <f t="shared" si="15"/>
        <v>Enigma Square</v>
      </c>
      <c r="J452" s="292" t="s">
        <v>62</v>
      </c>
      <c r="L452" s="283" t="s">
        <v>81</v>
      </c>
      <c r="M452" s="283" t="s">
        <v>81</v>
      </c>
      <c r="N452" s="212"/>
      <c r="O452" s="213"/>
      <c r="P452" s="283" t="s">
        <v>81</v>
      </c>
      <c r="Q452" s="283" t="s">
        <v>81</v>
      </c>
      <c r="R452" s="283" t="s">
        <v>81</v>
      </c>
      <c r="S452" s="283" t="s">
        <v>81</v>
      </c>
      <c r="T452" s="284" t="s">
        <v>81</v>
      </c>
      <c r="U452" s="284" t="s">
        <v>81</v>
      </c>
      <c r="V452" s="283" t="s">
        <v>81</v>
      </c>
      <c r="W452" s="283" t="s">
        <v>81</v>
      </c>
      <c r="X452" s="283" t="s">
        <v>81</v>
      </c>
      <c r="Y452" s="283" t="s">
        <v>81</v>
      </c>
    </row>
    <row r="453" spans="3:25" ht="13.5" customHeight="1" x14ac:dyDescent="0.2">
      <c r="C453" s="82"/>
      <c r="D453" s="292" t="s">
        <v>81</v>
      </c>
      <c r="E453" s="139"/>
      <c r="F453" s="139"/>
      <c r="H453" s="69" t="str">
        <f t="shared" si="14"/>
        <v>BTR-London &amp; SE</v>
      </c>
      <c r="I453" s="69" t="str">
        <f t="shared" si="15"/>
        <v>Enigma Square</v>
      </c>
      <c r="J453" s="292" t="s">
        <v>62</v>
      </c>
      <c r="L453" s="283" t="s">
        <v>81</v>
      </c>
      <c r="M453" s="283" t="s">
        <v>81</v>
      </c>
      <c r="N453" s="212"/>
      <c r="O453" s="213"/>
      <c r="P453" s="283" t="s">
        <v>81</v>
      </c>
      <c r="Q453" s="283" t="s">
        <v>81</v>
      </c>
      <c r="R453" s="283" t="s">
        <v>81</v>
      </c>
      <c r="S453" s="283" t="s">
        <v>81</v>
      </c>
      <c r="T453" s="284" t="s">
        <v>81</v>
      </c>
      <c r="U453" s="284" t="s">
        <v>81</v>
      </c>
      <c r="V453" s="283" t="s">
        <v>81</v>
      </c>
      <c r="W453" s="283" t="s">
        <v>81</v>
      </c>
      <c r="X453" s="283" t="s">
        <v>81</v>
      </c>
      <c r="Y453" s="283" t="s">
        <v>81</v>
      </c>
    </row>
    <row r="454" spans="3:25" ht="13.5" customHeight="1" x14ac:dyDescent="0.2">
      <c r="C454" s="82"/>
      <c r="D454" s="292" t="s">
        <v>81</v>
      </c>
      <c r="E454" s="139"/>
      <c r="F454" s="139"/>
      <c r="H454" s="69" t="str">
        <f t="shared" si="14"/>
        <v>BTR-London &amp; SE</v>
      </c>
      <c r="I454" s="69" t="str">
        <f t="shared" si="15"/>
        <v>Enigma Square</v>
      </c>
      <c r="J454" s="292" t="s">
        <v>62</v>
      </c>
      <c r="L454" s="283" t="s">
        <v>81</v>
      </c>
      <c r="M454" s="283" t="s">
        <v>81</v>
      </c>
      <c r="N454" s="212"/>
      <c r="O454" s="213"/>
      <c r="P454" s="283" t="s">
        <v>81</v>
      </c>
      <c r="Q454" s="283" t="s">
        <v>81</v>
      </c>
      <c r="R454" s="283" t="s">
        <v>81</v>
      </c>
      <c r="S454" s="283" t="s">
        <v>81</v>
      </c>
      <c r="T454" s="284" t="s">
        <v>81</v>
      </c>
      <c r="U454" s="284" t="s">
        <v>81</v>
      </c>
      <c r="V454" s="283" t="s">
        <v>81</v>
      </c>
      <c r="W454" s="283" t="s">
        <v>81</v>
      </c>
      <c r="X454" s="283" t="s">
        <v>81</v>
      </c>
      <c r="Y454" s="283" t="s">
        <v>81</v>
      </c>
    </row>
    <row r="455" spans="3:25" ht="13.5" customHeight="1" x14ac:dyDescent="0.2">
      <c r="C455" s="82"/>
      <c r="D455" s="292" t="s">
        <v>81</v>
      </c>
      <c r="E455" s="139"/>
      <c r="F455" s="139"/>
      <c r="H455" s="69" t="str">
        <f t="shared" si="14"/>
        <v>BTR-London &amp; SE</v>
      </c>
      <c r="I455" s="69" t="str">
        <f t="shared" si="15"/>
        <v>Enigma Square</v>
      </c>
      <c r="J455" s="292" t="s">
        <v>62</v>
      </c>
      <c r="L455" s="283" t="s">
        <v>81</v>
      </c>
      <c r="M455" s="283" t="s">
        <v>81</v>
      </c>
      <c r="N455" s="212"/>
      <c r="O455" s="213"/>
      <c r="P455" s="283" t="s">
        <v>81</v>
      </c>
      <c r="Q455" s="283" t="s">
        <v>81</v>
      </c>
      <c r="R455" s="283" t="s">
        <v>81</v>
      </c>
      <c r="S455" s="283" t="s">
        <v>81</v>
      </c>
      <c r="T455" s="284" t="s">
        <v>81</v>
      </c>
      <c r="U455" s="284" t="s">
        <v>81</v>
      </c>
      <c r="V455" s="283" t="s">
        <v>81</v>
      </c>
      <c r="W455" s="283" t="s">
        <v>81</v>
      </c>
      <c r="X455" s="283" t="s">
        <v>81</v>
      </c>
      <c r="Y455" s="283" t="s">
        <v>81</v>
      </c>
    </row>
    <row r="456" spans="3:25" ht="13.5" customHeight="1" x14ac:dyDescent="0.2">
      <c r="C456" s="82"/>
      <c r="D456" s="292" t="s">
        <v>81</v>
      </c>
      <c r="E456" s="139"/>
      <c r="F456" s="139"/>
      <c r="H456" s="69" t="str">
        <f t="shared" si="14"/>
        <v>BTR-London &amp; SE</v>
      </c>
      <c r="I456" s="69" t="str">
        <f t="shared" si="15"/>
        <v>Enigma Square</v>
      </c>
      <c r="J456" s="292" t="s">
        <v>62</v>
      </c>
      <c r="L456" s="283" t="s">
        <v>81</v>
      </c>
      <c r="M456" s="283" t="s">
        <v>81</v>
      </c>
      <c r="N456" s="212"/>
      <c r="O456" s="213"/>
      <c r="P456" s="283" t="s">
        <v>81</v>
      </c>
      <c r="Q456" s="283" t="s">
        <v>81</v>
      </c>
      <c r="R456" s="283" t="s">
        <v>81</v>
      </c>
      <c r="S456" s="283" t="s">
        <v>81</v>
      </c>
      <c r="T456" s="284" t="s">
        <v>81</v>
      </c>
      <c r="U456" s="284" t="s">
        <v>81</v>
      </c>
      <c r="V456" s="283" t="s">
        <v>81</v>
      </c>
      <c r="W456" s="283" t="s">
        <v>81</v>
      </c>
      <c r="X456" s="283" t="s">
        <v>81</v>
      </c>
      <c r="Y456" s="283" t="s">
        <v>81</v>
      </c>
    </row>
    <row r="457" spans="3:25" ht="13.5" customHeight="1" x14ac:dyDescent="0.2">
      <c r="C457" s="82"/>
      <c r="D457" s="292" t="s">
        <v>81</v>
      </c>
      <c r="E457" s="139"/>
      <c r="F457" s="139"/>
      <c r="H457" s="69" t="str">
        <f t="shared" si="14"/>
        <v>BTR-London &amp; SE</v>
      </c>
      <c r="I457" s="69" t="str">
        <f t="shared" si="15"/>
        <v>Enigma Square</v>
      </c>
      <c r="J457" s="292" t="s">
        <v>62</v>
      </c>
      <c r="L457" s="283" t="s">
        <v>81</v>
      </c>
      <c r="M457" s="283" t="s">
        <v>81</v>
      </c>
      <c r="N457" s="212"/>
      <c r="O457" s="213"/>
      <c r="P457" s="283" t="s">
        <v>81</v>
      </c>
      <c r="Q457" s="283" t="s">
        <v>81</v>
      </c>
      <c r="R457" s="283" t="s">
        <v>81</v>
      </c>
      <c r="S457" s="283" t="s">
        <v>81</v>
      </c>
      <c r="T457" s="284" t="s">
        <v>81</v>
      </c>
      <c r="U457" s="284" t="s">
        <v>81</v>
      </c>
      <c r="V457" s="283" t="s">
        <v>81</v>
      </c>
      <c r="W457" s="283" t="s">
        <v>81</v>
      </c>
      <c r="X457" s="283" t="s">
        <v>81</v>
      </c>
      <c r="Y457" s="283" t="s">
        <v>81</v>
      </c>
    </row>
    <row r="458" spans="3:25" ht="13.5" customHeight="1" x14ac:dyDescent="0.2">
      <c r="C458" s="82"/>
      <c r="D458" s="292" t="s">
        <v>81</v>
      </c>
      <c r="E458" s="139"/>
      <c r="F458" s="139"/>
      <c r="H458" s="69" t="str">
        <f t="shared" si="14"/>
        <v>BTR-London &amp; SE</v>
      </c>
      <c r="I458" s="69" t="str">
        <f t="shared" si="15"/>
        <v>Enigma Square</v>
      </c>
      <c r="J458" s="292" t="s">
        <v>62</v>
      </c>
      <c r="L458" s="283" t="s">
        <v>81</v>
      </c>
      <c r="M458" s="283" t="s">
        <v>81</v>
      </c>
      <c r="N458" s="212"/>
      <c r="O458" s="213"/>
      <c r="P458" s="283" t="s">
        <v>81</v>
      </c>
      <c r="Q458" s="283" t="s">
        <v>81</v>
      </c>
      <c r="R458" s="283" t="s">
        <v>81</v>
      </c>
      <c r="S458" s="283" t="s">
        <v>81</v>
      </c>
      <c r="T458" s="284" t="s">
        <v>81</v>
      </c>
      <c r="U458" s="284" t="s">
        <v>81</v>
      </c>
      <c r="V458" s="283" t="s">
        <v>81</v>
      </c>
      <c r="W458" s="283" t="s">
        <v>81</v>
      </c>
      <c r="X458" s="283" t="s">
        <v>81</v>
      </c>
      <c r="Y458" s="283" t="s">
        <v>81</v>
      </c>
    </row>
    <row r="459" spans="3:25" ht="13.5" customHeight="1" x14ac:dyDescent="0.2">
      <c r="C459" s="82"/>
      <c r="D459" s="292" t="s">
        <v>81</v>
      </c>
      <c r="E459" s="139"/>
      <c r="F459" s="139"/>
      <c r="H459" s="69" t="str">
        <f t="shared" si="14"/>
        <v>BTR-London &amp; SE</v>
      </c>
      <c r="I459" s="69" t="str">
        <f t="shared" si="15"/>
        <v>Enigma Square</v>
      </c>
      <c r="J459" s="292" t="s">
        <v>62</v>
      </c>
      <c r="L459" s="283" t="s">
        <v>81</v>
      </c>
      <c r="M459" s="283" t="s">
        <v>81</v>
      </c>
      <c r="N459" s="212"/>
      <c r="O459" s="213"/>
      <c r="P459" s="283" t="s">
        <v>81</v>
      </c>
      <c r="Q459" s="283" t="s">
        <v>81</v>
      </c>
      <c r="R459" s="283" t="s">
        <v>81</v>
      </c>
      <c r="S459" s="283" t="s">
        <v>81</v>
      </c>
      <c r="T459" s="284" t="s">
        <v>81</v>
      </c>
      <c r="U459" s="284" t="s">
        <v>81</v>
      </c>
      <c r="V459" s="283" t="s">
        <v>81</v>
      </c>
      <c r="W459" s="283" t="s">
        <v>81</v>
      </c>
      <c r="X459" s="283" t="s">
        <v>81</v>
      </c>
      <c r="Y459" s="283" t="s">
        <v>81</v>
      </c>
    </row>
    <row r="460" spans="3:25" ht="13.5" customHeight="1" x14ac:dyDescent="0.2">
      <c r="C460" s="82"/>
      <c r="D460" s="292" t="s">
        <v>81</v>
      </c>
      <c r="E460" s="139"/>
      <c r="F460" s="139"/>
      <c r="H460" s="69" t="str">
        <f t="shared" si="14"/>
        <v>BTR-London &amp; SE</v>
      </c>
      <c r="I460" s="69" t="str">
        <f t="shared" si="15"/>
        <v>Enigma Square</v>
      </c>
      <c r="J460" s="292" t="s">
        <v>62</v>
      </c>
      <c r="L460" s="283" t="s">
        <v>81</v>
      </c>
      <c r="M460" s="283" t="s">
        <v>81</v>
      </c>
      <c r="N460" s="212"/>
      <c r="O460" s="213"/>
      <c r="P460" s="283" t="s">
        <v>81</v>
      </c>
      <c r="Q460" s="283" t="s">
        <v>81</v>
      </c>
      <c r="R460" s="283" t="s">
        <v>81</v>
      </c>
      <c r="S460" s="283" t="s">
        <v>81</v>
      </c>
      <c r="T460" s="284" t="s">
        <v>81</v>
      </c>
      <c r="U460" s="284" t="s">
        <v>81</v>
      </c>
      <c r="V460" s="283" t="s">
        <v>81</v>
      </c>
      <c r="W460" s="283" t="s">
        <v>81</v>
      </c>
      <c r="X460" s="283" t="s">
        <v>81</v>
      </c>
      <c r="Y460" s="283" t="s">
        <v>81</v>
      </c>
    </row>
    <row r="461" spans="3:25" ht="13.5" customHeight="1" x14ac:dyDescent="0.2">
      <c r="C461" s="82"/>
      <c r="D461" s="292" t="s">
        <v>81</v>
      </c>
      <c r="E461" s="139"/>
      <c r="F461" s="139"/>
      <c r="H461" s="69" t="str">
        <f t="shared" si="14"/>
        <v>BTR-London &amp; SE</v>
      </c>
      <c r="I461" s="69" t="str">
        <f t="shared" si="15"/>
        <v>Enigma Square</v>
      </c>
      <c r="J461" s="292" t="s">
        <v>62</v>
      </c>
      <c r="L461" s="283" t="s">
        <v>81</v>
      </c>
      <c r="M461" s="283" t="s">
        <v>81</v>
      </c>
      <c r="N461" s="212"/>
      <c r="O461" s="213"/>
      <c r="P461" s="283" t="s">
        <v>81</v>
      </c>
      <c r="Q461" s="283" t="s">
        <v>81</v>
      </c>
      <c r="R461" s="283" t="s">
        <v>81</v>
      </c>
      <c r="S461" s="283" t="s">
        <v>81</v>
      </c>
      <c r="T461" s="284" t="s">
        <v>81</v>
      </c>
      <c r="U461" s="284" t="s">
        <v>81</v>
      </c>
      <c r="V461" s="283" t="s">
        <v>81</v>
      </c>
      <c r="W461" s="283" t="s">
        <v>81</v>
      </c>
      <c r="X461" s="283" t="s">
        <v>81</v>
      </c>
      <c r="Y461" s="283" t="s">
        <v>81</v>
      </c>
    </row>
    <row r="462" spans="3:25" ht="13.5" customHeight="1" x14ac:dyDescent="0.2">
      <c r="C462" s="82"/>
      <c r="D462" s="292" t="s">
        <v>81</v>
      </c>
      <c r="E462" s="139"/>
      <c r="F462" s="139"/>
      <c r="H462" s="69" t="str">
        <f t="shared" si="14"/>
        <v>BTR-London &amp; SE</v>
      </c>
      <c r="I462" s="69" t="str">
        <f t="shared" si="15"/>
        <v>Enigma Square</v>
      </c>
      <c r="J462" s="292" t="s">
        <v>62</v>
      </c>
      <c r="L462" s="283" t="s">
        <v>81</v>
      </c>
      <c r="M462" s="283" t="s">
        <v>81</v>
      </c>
      <c r="N462" s="212"/>
      <c r="O462" s="213"/>
      <c r="P462" s="283" t="s">
        <v>81</v>
      </c>
      <c r="Q462" s="283" t="s">
        <v>81</v>
      </c>
      <c r="R462" s="283" t="s">
        <v>81</v>
      </c>
      <c r="S462" s="283" t="s">
        <v>81</v>
      </c>
      <c r="T462" s="284" t="s">
        <v>81</v>
      </c>
      <c r="U462" s="284" t="s">
        <v>81</v>
      </c>
      <c r="V462" s="283" t="s">
        <v>81</v>
      </c>
      <c r="W462" s="283" t="s">
        <v>81</v>
      </c>
      <c r="X462" s="283" t="s">
        <v>81</v>
      </c>
      <c r="Y462" s="283" t="s">
        <v>81</v>
      </c>
    </row>
    <row r="463" spans="3:25" ht="13.5" customHeight="1" x14ac:dyDescent="0.2">
      <c r="C463" s="82"/>
      <c r="D463" s="292" t="s">
        <v>81</v>
      </c>
      <c r="E463" s="139"/>
      <c r="F463" s="139"/>
      <c r="H463" s="69" t="str">
        <f t="shared" si="14"/>
        <v>BTR-London &amp; SE</v>
      </c>
      <c r="I463" s="69" t="str">
        <f t="shared" si="15"/>
        <v>Enigma Square</v>
      </c>
      <c r="J463" s="292" t="s">
        <v>62</v>
      </c>
      <c r="L463" s="283" t="s">
        <v>81</v>
      </c>
      <c r="M463" s="283" t="s">
        <v>81</v>
      </c>
      <c r="N463" s="212"/>
      <c r="O463" s="213"/>
      <c r="P463" s="283" t="s">
        <v>81</v>
      </c>
      <c r="Q463" s="283" t="s">
        <v>81</v>
      </c>
      <c r="R463" s="283" t="s">
        <v>81</v>
      </c>
      <c r="S463" s="283" t="s">
        <v>81</v>
      </c>
      <c r="T463" s="284" t="s">
        <v>81</v>
      </c>
      <c r="U463" s="284" t="s">
        <v>81</v>
      </c>
      <c r="V463" s="283" t="s">
        <v>81</v>
      </c>
      <c r="W463" s="283" t="s">
        <v>81</v>
      </c>
      <c r="X463" s="283" t="s">
        <v>81</v>
      </c>
      <c r="Y463" s="283" t="s">
        <v>81</v>
      </c>
    </row>
    <row r="464" spans="3:25" ht="13.5" customHeight="1" x14ac:dyDescent="0.2">
      <c r="C464" s="82"/>
      <c r="D464" s="292" t="s">
        <v>81</v>
      </c>
      <c r="E464" s="139"/>
      <c r="F464" s="139"/>
      <c r="H464" s="69" t="str">
        <f t="shared" si="14"/>
        <v>BTR-London &amp; SE</v>
      </c>
      <c r="I464" s="69" t="str">
        <f t="shared" si="15"/>
        <v>Enigma Square</v>
      </c>
      <c r="J464" s="292" t="s">
        <v>62</v>
      </c>
      <c r="L464" s="283" t="s">
        <v>81</v>
      </c>
      <c r="M464" s="283" t="s">
        <v>81</v>
      </c>
      <c r="N464" s="212"/>
      <c r="O464" s="213"/>
      <c r="P464" s="283" t="s">
        <v>81</v>
      </c>
      <c r="Q464" s="283" t="s">
        <v>81</v>
      </c>
      <c r="R464" s="283" t="s">
        <v>81</v>
      </c>
      <c r="S464" s="283" t="s">
        <v>81</v>
      </c>
      <c r="T464" s="284" t="s">
        <v>81</v>
      </c>
      <c r="U464" s="284" t="s">
        <v>81</v>
      </c>
      <c r="V464" s="283" t="s">
        <v>81</v>
      </c>
      <c r="W464" s="283" t="s">
        <v>81</v>
      </c>
      <c r="X464" s="283" t="s">
        <v>81</v>
      </c>
      <c r="Y464" s="283" t="s">
        <v>81</v>
      </c>
    </row>
    <row r="465" spans="3:25" ht="13.5" customHeight="1" x14ac:dyDescent="0.2">
      <c r="C465" s="82"/>
      <c r="D465" s="292" t="s">
        <v>81</v>
      </c>
      <c r="E465" s="139"/>
      <c r="F465" s="139"/>
      <c r="H465" s="69" t="str">
        <f t="shared" si="14"/>
        <v>BTR-London &amp; SE</v>
      </c>
      <c r="I465" s="69" t="str">
        <f t="shared" si="15"/>
        <v>Enigma Square</v>
      </c>
      <c r="J465" s="292" t="s">
        <v>62</v>
      </c>
      <c r="L465" s="283" t="s">
        <v>81</v>
      </c>
      <c r="M465" s="283" t="s">
        <v>81</v>
      </c>
      <c r="N465" s="212"/>
      <c r="O465" s="213"/>
      <c r="P465" s="283" t="s">
        <v>81</v>
      </c>
      <c r="Q465" s="283" t="s">
        <v>81</v>
      </c>
      <c r="R465" s="283" t="s">
        <v>81</v>
      </c>
      <c r="S465" s="283" t="s">
        <v>81</v>
      </c>
      <c r="T465" s="284" t="s">
        <v>81</v>
      </c>
      <c r="U465" s="284" t="s">
        <v>81</v>
      </c>
      <c r="V465" s="283" t="s">
        <v>81</v>
      </c>
      <c r="W465" s="283" t="s">
        <v>81</v>
      </c>
      <c r="X465" s="283" t="s">
        <v>81</v>
      </c>
      <c r="Y465" s="283" t="s">
        <v>81</v>
      </c>
    </row>
    <row r="466" spans="3:25" ht="13.5" customHeight="1" x14ac:dyDescent="0.2">
      <c r="C466" s="82"/>
      <c r="D466" s="292" t="s">
        <v>81</v>
      </c>
      <c r="E466" s="139"/>
      <c r="F466" s="139"/>
      <c r="H466" s="69" t="str">
        <f t="shared" si="14"/>
        <v>BTR-London &amp; SE</v>
      </c>
      <c r="I466" s="69" t="str">
        <f t="shared" si="15"/>
        <v>Enigma Square</v>
      </c>
      <c r="J466" s="292" t="s">
        <v>62</v>
      </c>
      <c r="L466" s="283" t="s">
        <v>81</v>
      </c>
      <c r="M466" s="283" t="s">
        <v>81</v>
      </c>
      <c r="N466" s="212"/>
      <c r="O466" s="213"/>
      <c r="P466" s="283" t="s">
        <v>81</v>
      </c>
      <c r="Q466" s="283" t="s">
        <v>81</v>
      </c>
      <c r="R466" s="283" t="s">
        <v>81</v>
      </c>
      <c r="S466" s="283" t="s">
        <v>81</v>
      </c>
      <c r="T466" s="284" t="s">
        <v>81</v>
      </c>
      <c r="U466" s="284" t="s">
        <v>81</v>
      </c>
      <c r="V466" s="283" t="s">
        <v>81</v>
      </c>
      <c r="W466" s="283" t="s">
        <v>81</v>
      </c>
      <c r="X466" s="283" t="s">
        <v>81</v>
      </c>
      <c r="Y466" s="283" t="s">
        <v>81</v>
      </c>
    </row>
    <row r="467" spans="3:25" ht="13.5" customHeight="1" x14ac:dyDescent="0.2">
      <c r="C467" s="82"/>
      <c r="D467" s="292" t="s">
        <v>81</v>
      </c>
      <c r="E467" s="139"/>
      <c r="F467" s="139"/>
      <c r="H467" s="69" t="str">
        <f t="shared" si="14"/>
        <v>BTR-London &amp; SE</v>
      </c>
      <c r="I467" s="69" t="str">
        <f t="shared" si="15"/>
        <v>Enigma Square</v>
      </c>
      <c r="J467" s="292" t="s">
        <v>62</v>
      </c>
      <c r="L467" s="283" t="s">
        <v>81</v>
      </c>
      <c r="M467" s="283" t="s">
        <v>81</v>
      </c>
      <c r="N467" s="212"/>
      <c r="O467" s="213"/>
      <c r="P467" s="283" t="s">
        <v>81</v>
      </c>
      <c r="Q467" s="283" t="s">
        <v>81</v>
      </c>
      <c r="R467" s="283" t="s">
        <v>81</v>
      </c>
      <c r="S467" s="283" t="s">
        <v>81</v>
      </c>
      <c r="T467" s="284" t="s">
        <v>81</v>
      </c>
      <c r="U467" s="284" t="s">
        <v>81</v>
      </c>
      <c r="V467" s="283" t="s">
        <v>81</v>
      </c>
      <c r="W467" s="283" t="s">
        <v>81</v>
      </c>
      <c r="X467" s="283" t="s">
        <v>81</v>
      </c>
      <c r="Y467" s="283" t="s">
        <v>81</v>
      </c>
    </row>
    <row r="468" spans="3:25" ht="13.5" customHeight="1" x14ac:dyDescent="0.2">
      <c r="C468" s="82"/>
      <c r="D468" s="292" t="s">
        <v>81</v>
      </c>
      <c r="E468" s="139"/>
      <c r="F468" s="139"/>
      <c r="H468" s="69" t="str">
        <f t="shared" si="14"/>
        <v>BTR-London &amp; SE</v>
      </c>
      <c r="I468" s="69" t="str">
        <f t="shared" si="15"/>
        <v>Enigma Square</v>
      </c>
      <c r="J468" s="292" t="s">
        <v>62</v>
      </c>
      <c r="L468" s="283" t="s">
        <v>81</v>
      </c>
      <c r="M468" s="283" t="s">
        <v>81</v>
      </c>
      <c r="N468" s="212"/>
      <c r="O468" s="213"/>
      <c r="P468" s="283" t="s">
        <v>81</v>
      </c>
      <c r="Q468" s="283" t="s">
        <v>81</v>
      </c>
      <c r="R468" s="283" t="s">
        <v>81</v>
      </c>
      <c r="S468" s="283" t="s">
        <v>81</v>
      </c>
      <c r="T468" s="284" t="s">
        <v>81</v>
      </c>
      <c r="U468" s="284" t="s">
        <v>81</v>
      </c>
      <c r="V468" s="283" t="s">
        <v>81</v>
      </c>
      <c r="W468" s="283" t="s">
        <v>81</v>
      </c>
      <c r="X468" s="283" t="s">
        <v>81</v>
      </c>
      <c r="Y468" s="283" t="s">
        <v>81</v>
      </c>
    </row>
    <row r="469" spans="3:25" ht="13.5" customHeight="1" x14ac:dyDescent="0.2">
      <c r="C469" s="82"/>
      <c r="D469" s="292" t="s">
        <v>81</v>
      </c>
      <c r="E469" s="139"/>
      <c r="F469" s="139"/>
      <c r="H469" s="69" t="str">
        <f t="shared" si="14"/>
        <v>BTR-London &amp; SE</v>
      </c>
      <c r="I469" s="69" t="str">
        <f t="shared" si="15"/>
        <v>Enigma Square</v>
      </c>
      <c r="J469" s="292" t="s">
        <v>62</v>
      </c>
      <c r="L469" s="283" t="s">
        <v>81</v>
      </c>
      <c r="M469" s="283" t="s">
        <v>81</v>
      </c>
      <c r="N469" s="212"/>
      <c r="O469" s="213"/>
      <c r="P469" s="283" t="s">
        <v>81</v>
      </c>
      <c r="Q469" s="283" t="s">
        <v>81</v>
      </c>
      <c r="R469" s="283" t="s">
        <v>81</v>
      </c>
      <c r="S469" s="283" t="s">
        <v>81</v>
      </c>
      <c r="T469" s="284" t="s">
        <v>81</v>
      </c>
      <c r="U469" s="284" t="s">
        <v>81</v>
      </c>
      <c r="V469" s="283" t="s">
        <v>81</v>
      </c>
      <c r="W469" s="283" t="s">
        <v>81</v>
      </c>
      <c r="X469" s="283" t="s">
        <v>81</v>
      </c>
      <c r="Y469" s="283" t="s">
        <v>81</v>
      </c>
    </row>
    <row r="470" spans="3:25" ht="13.5" customHeight="1" x14ac:dyDescent="0.2">
      <c r="C470" s="82"/>
      <c r="D470" s="292" t="s">
        <v>81</v>
      </c>
      <c r="E470" s="139"/>
      <c r="F470" s="139"/>
      <c r="H470" s="69" t="str">
        <f t="shared" ref="H470:H533" si="16">$I$9</f>
        <v>BTR-London &amp; SE</v>
      </c>
      <c r="I470" s="69" t="str">
        <f t="shared" ref="I470:I533" si="17">$I$10</f>
        <v>Enigma Square</v>
      </c>
      <c r="J470" s="292" t="s">
        <v>62</v>
      </c>
      <c r="L470" s="283" t="s">
        <v>81</v>
      </c>
      <c r="M470" s="283" t="s">
        <v>81</v>
      </c>
      <c r="N470" s="212"/>
      <c r="O470" s="213"/>
      <c r="P470" s="283" t="s">
        <v>81</v>
      </c>
      <c r="Q470" s="283" t="s">
        <v>81</v>
      </c>
      <c r="R470" s="283" t="s">
        <v>81</v>
      </c>
      <c r="S470" s="283" t="s">
        <v>81</v>
      </c>
      <c r="T470" s="284" t="s">
        <v>81</v>
      </c>
      <c r="U470" s="284" t="s">
        <v>81</v>
      </c>
      <c r="V470" s="283" t="s">
        <v>81</v>
      </c>
      <c r="W470" s="283" t="s">
        <v>81</v>
      </c>
      <c r="X470" s="283" t="s">
        <v>81</v>
      </c>
      <c r="Y470" s="283" t="s">
        <v>81</v>
      </c>
    </row>
    <row r="471" spans="3:25" ht="13.5" customHeight="1" x14ac:dyDescent="0.2">
      <c r="C471" s="82"/>
      <c r="D471" s="292" t="s">
        <v>81</v>
      </c>
      <c r="E471" s="139"/>
      <c r="F471" s="139"/>
      <c r="H471" s="69" t="str">
        <f t="shared" si="16"/>
        <v>BTR-London &amp; SE</v>
      </c>
      <c r="I471" s="69" t="str">
        <f t="shared" si="17"/>
        <v>Enigma Square</v>
      </c>
      <c r="J471" s="292" t="s">
        <v>62</v>
      </c>
      <c r="L471" s="283" t="s">
        <v>81</v>
      </c>
      <c r="M471" s="283" t="s">
        <v>81</v>
      </c>
      <c r="N471" s="212"/>
      <c r="O471" s="213"/>
      <c r="P471" s="283" t="s">
        <v>81</v>
      </c>
      <c r="Q471" s="283" t="s">
        <v>81</v>
      </c>
      <c r="R471" s="283" t="s">
        <v>81</v>
      </c>
      <c r="S471" s="283" t="s">
        <v>81</v>
      </c>
      <c r="T471" s="284" t="s">
        <v>81</v>
      </c>
      <c r="U471" s="284" t="s">
        <v>81</v>
      </c>
      <c r="V471" s="283" t="s">
        <v>81</v>
      </c>
      <c r="W471" s="283" t="s">
        <v>81</v>
      </c>
      <c r="X471" s="283" t="s">
        <v>81</v>
      </c>
      <c r="Y471" s="283" t="s">
        <v>81</v>
      </c>
    </row>
    <row r="472" spans="3:25" ht="13.5" customHeight="1" x14ac:dyDescent="0.2">
      <c r="C472" s="82"/>
      <c r="D472" s="292" t="s">
        <v>81</v>
      </c>
      <c r="E472" s="139"/>
      <c r="F472" s="139"/>
      <c r="H472" s="69" t="str">
        <f t="shared" si="16"/>
        <v>BTR-London &amp; SE</v>
      </c>
      <c r="I472" s="69" t="str">
        <f t="shared" si="17"/>
        <v>Enigma Square</v>
      </c>
      <c r="J472" s="292" t="s">
        <v>62</v>
      </c>
      <c r="L472" s="283" t="s">
        <v>81</v>
      </c>
      <c r="M472" s="283" t="s">
        <v>81</v>
      </c>
      <c r="N472" s="212"/>
      <c r="O472" s="213"/>
      <c r="P472" s="283" t="s">
        <v>81</v>
      </c>
      <c r="Q472" s="283" t="s">
        <v>81</v>
      </c>
      <c r="R472" s="283" t="s">
        <v>81</v>
      </c>
      <c r="S472" s="283" t="s">
        <v>81</v>
      </c>
      <c r="T472" s="284" t="s">
        <v>81</v>
      </c>
      <c r="U472" s="284" t="s">
        <v>81</v>
      </c>
      <c r="V472" s="283" t="s">
        <v>81</v>
      </c>
      <c r="W472" s="283" t="s">
        <v>81</v>
      </c>
      <c r="X472" s="283" t="s">
        <v>81</v>
      </c>
      <c r="Y472" s="283" t="s">
        <v>81</v>
      </c>
    </row>
    <row r="473" spans="3:25" ht="13.5" customHeight="1" x14ac:dyDescent="0.2">
      <c r="C473" s="82"/>
      <c r="D473" s="292" t="s">
        <v>81</v>
      </c>
      <c r="E473" s="139"/>
      <c r="F473" s="139"/>
      <c r="H473" s="69" t="str">
        <f t="shared" si="16"/>
        <v>BTR-London &amp; SE</v>
      </c>
      <c r="I473" s="69" t="str">
        <f t="shared" si="17"/>
        <v>Enigma Square</v>
      </c>
      <c r="J473" s="292" t="s">
        <v>62</v>
      </c>
      <c r="L473" s="283" t="s">
        <v>81</v>
      </c>
      <c r="M473" s="283" t="s">
        <v>81</v>
      </c>
      <c r="N473" s="212"/>
      <c r="O473" s="213"/>
      <c r="P473" s="283" t="s">
        <v>81</v>
      </c>
      <c r="Q473" s="283" t="s">
        <v>81</v>
      </c>
      <c r="R473" s="283" t="s">
        <v>81</v>
      </c>
      <c r="S473" s="283" t="s">
        <v>81</v>
      </c>
      <c r="T473" s="284" t="s">
        <v>81</v>
      </c>
      <c r="U473" s="284" t="s">
        <v>81</v>
      </c>
      <c r="V473" s="283" t="s">
        <v>81</v>
      </c>
      <c r="W473" s="283" t="s">
        <v>81</v>
      </c>
      <c r="X473" s="283" t="s">
        <v>81</v>
      </c>
      <c r="Y473" s="283" t="s">
        <v>81</v>
      </c>
    </row>
    <row r="474" spans="3:25" ht="13.5" customHeight="1" x14ac:dyDescent="0.2">
      <c r="C474" s="82"/>
      <c r="D474" s="292" t="s">
        <v>81</v>
      </c>
      <c r="E474" s="139"/>
      <c r="F474" s="139"/>
      <c r="H474" s="69" t="str">
        <f t="shared" si="16"/>
        <v>BTR-London &amp; SE</v>
      </c>
      <c r="I474" s="69" t="str">
        <f t="shared" si="17"/>
        <v>Enigma Square</v>
      </c>
      <c r="J474" s="292" t="s">
        <v>62</v>
      </c>
      <c r="L474" s="283" t="s">
        <v>81</v>
      </c>
      <c r="M474" s="283" t="s">
        <v>81</v>
      </c>
      <c r="N474" s="212"/>
      <c r="O474" s="213"/>
      <c r="P474" s="283" t="s">
        <v>81</v>
      </c>
      <c r="Q474" s="283" t="s">
        <v>81</v>
      </c>
      <c r="R474" s="283" t="s">
        <v>81</v>
      </c>
      <c r="S474" s="283" t="s">
        <v>81</v>
      </c>
      <c r="T474" s="284" t="s">
        <v>81</v>
      </c>
      <c r="U474" s="284" t="s">
        <v>81</v>
      </c>
      <c r="V474" s="283" t="s">
        <v>81</v>
      </c>
      <c r="W474" s="283" t="s">
        <v>81</v>
      </c>
      <c r="X474" s="283" t="s">
        <v>81</v>
      </c>
      <c r="Y474" s="283" t="s">
        <v>81</v>
      </c>
    </row>
    <row r="475" spans="3:25" ht="13.5" customHeight="1" x14ac:dyDescent="0.2">
      <c r="C475" s="82"/>
      <c r="D475" s="292" t="s">
        <v>81</v>
      </c>
      <c r="E475" s="139"/>
      <c r="F475" s="139"/>
      <c r="H475" s="69" t="str">
        <f t="shared" si="16"/>
        <v>BTR-London &amp; SE</v>
      </c>
      <c r="I475" s="69" t="str">
        <f t="shared" si="17"/>
        <v>Enigma Square</v>
      </c>
      <c r="J475" s="292" t="s">
        <v>62</v>
      </c>
      <c r="L475" s="283" t="s">
        <v>81</v>
      </c>
      <c r="M475" s="283" t="s">
        <v>81</v>
      </c>
      <c r="N475" s="212"/>
      <c r="O475" s="213"/>
      <c r="P475" s="283" t="s">
        <v>81</v>
      </c>
      <c r="Q475" s="283" t="s">
        <v>81</v>
      </c>
      <c r="R475" s="283" t="s">
        <v>81</v>
      </c>
      <c r="S475" s="283" t="s">
        <v>81</v>
      </c>
      <c r="T475" s="284" t="s">
        <v>81</v>
      </c>
      <c r="U475" s="284" t="s">
        <v>81</v>
      </c>
      <c r="V475" s="283" t="s">
        <v>81</v>
      </c>
      <c r="W475" s="283" t="s">
        <v>81</v>
      </c>
      <c r="X475" s="283" t="s">
        <v>81</v>
      </c>
      <c r="Y475" s="283" t="s">
        <v>81</v>
      </c>
    </row>
    <row r="476" spans="3:25" ht="13.5" customHeight="1" x14ac:dyDescent="0.2">
      <c r="C476" s="82"/>
      <c r="D476" s="292" t="s">
        <v>81</v>
      </c>
      <c r="E476" s="139"/>
      <c r="F476" s="139"/>
      <c r="H476" s="69" t="str">
        <f t="shared" si="16"/>
        <v>BTR-London &amp; SE</v>
      </c>
      <c r="I476" s="69" t="str">
        <f t="shared" si="17"/>
        <v>Enigma Square</v>
      </c>
      <c r="J476" s="292" t="s">
        <v>62</v>
      </c>
      <c r="L476" s="283" t="s">
        <v>81</v>
      </c>
      <c r="M476" s="283" t="s">
        <v>81</v>
      </c>
      <c r="N476" s="212"/>
      <c r="O476" s="213"/>
      <c r="P476" s="283" t="s">
        <v>81</v>
      </c>
      <c r="Q476" s="283" t="s">
        <v>81</v>
      </c>
      <c r="R476" s="283" t="s">
        <v>81</v>
      </c>
      <c r="S476" s="283" t="s">
        <v>81</v>
      </c>
      <c r="T476" s="284" t="s">
        <v>81</v>
      </c>
      <c r="U476" s="284" t="s">
        <v>81</v>
      </c>
      <c r="V476" s="283" t="s">
        <v>81</v>
      </c>
      <c r="W476" s="283" t="s">
        <v>81</v>
      </c>
      <c r="X476" s="283" t="s">
        <v>81</v>
      </c>
      <c r="Y476" s="283" t="s">
        <v>81</v>
      </c>
    </row>
    <row r="477" spans="3:25" ht="13.5" customHeight="1" x14ac:dyDescent="0.2">
      <c r="C477" s="82"/>
      <c r="D477" s="292" t="s">
        <v>81</v>
      </c>
      <c r="E477" s="139"/>
      <c r="F477" s="139"/>
      <c r="H477" s="69" t="str">
        <f t="shared" si="16"/>
        <v>BTR-London &amp; SE</v>
      </c>
      <c r="I477" s="69" t="str">
        <f t="shared" si="17"/>
        <v>Enigma Square</v>
      </c>
      <c r="J477" s="292" t="s">
        <v>62</v>
      </c>
      <c r="L477" s="283" t="s">
        <v>81</v>
      </c>
      <c r="M477" s="283" t="s">
        <v>81</v>
      </c>
      <c r="N477" s="212"/>
      <c r="O477" s="213"/>
      <c r="P477" s="283" t="s">
        <v>81</v>
      </c>
      <c r="Q477" s="283" t="s">
        <v>81</v>
      </c>
      <c r="R477" s="283" t="s">
        <v>81</v>
      </c>
      <c r="S477" s="283" t="s">
        <v>81</v>
      </c>
      <c r="T477" s="284" t="s">
        <v>81</v>
      </c>
      <c r="U477" s="284" t="s">
        <v>81</v>
      </c>
      <c r="V477" s="283" t="s">
        <v>81</v>
      </c>
      <c r="W477" s="283" t="s">
        <v>81</v>
      </c>
      <c r="X477" s="283" t="s">
        <v>81</v>
      </c>
      <c r="Y477" s="283" t="s">
        <v>81</v>
      </c>
    </row>
    <row r="478" spans="3:25" ht="13.5" customHeight="1" x14ac:dyDescent="0.2">
      <c r="C478" s="82"/>
      <c r="D478" s="292" t="s">
        <v>81</v>
      </c>
      <c r="E478" s="139"/>
      <c r="F478" s="139"/>
      <c r="H478" s="69" t="str">
        <f t="shared" si="16"/>
        <v>BTR-London &amp; SE</v>
      </c>
      <c r="I478" s="69" t="str">
        <f t="shared" si="17"/>
        <v>Enigma Square</v>
      </c>
      <c r="J478" s="292" t="s">
        <v>62</v>
      </c>
      <c r="L478" s="283" t="s">
        <v>81</v>
      </c>
      <c r="M478" s="283" t="s">
        <v>81</v>
      </c>
      <c r="N478" s="212"/>
      <c r="O478" s="213"/>
      <c r="P478" s="283" t="s">
        <v>81</v>
      </c>
      <c r="Q478" s="283" t="s">
        <v>81</v>
      </c>
      <c r="R478" s="283" t="s">
        <v>81</v>
      </c>
      <c r="S478" s="283" t="s">
        <v>81</v>
      </c>
      <c r="T478" s="284" t="s">
        <v>81</v>
      </c>
      <c r="U478" s="284" t="s">
        <v>81</v>
      </c>
      <c r="V478" s="283" t="s">
        <v>81</v>
      </c>
      <c r="W478" s="283" t="s">
        <v>81</v>
      </c>
      <c r="X478" s="283" t="s">
        <v>81</v>
      </c>
      <c r="Y478" s="283" t="s">
        <v>81</v>
      </c>
    </row>
    <row r="479" spans="3:25" ht="13.5" customHeight="1" x14ac:dyDescent="0.2">
      <c r="C479" s="82"/>
      <c r="D479" s="292" t="s">
        <v>81</v>
      </c>
      <c r="E479" s="139"/>
      <c r="F479" s="139"/>
      <c r="H479" s="69" t="str">
        <f t="shared" si="16"/>
        <v>BTR-London &amp; SE</v>
      </c>
      <c r="I479" s="69" t="str">
        <f t="shared" si="17"/>
        <v>Enigma Square</v>
      </c>
      <c r="J479" s="292" t="s">
        <v>62</v>
      </c>
      <c r="L479" s="283" t="s">
        <v>81</v>
      </c>
      <c r="M479" s="283" t="s">
        <v>81</v>
      </c>
      <c r="N479" s="212"/>
      <c r="O479" s="213"/>
      <c r="P479" s="283" t="s">
        <v>81</v>
      </c>
      <c r="Q479" s="283" t="s">
        <v>81</v>
      </c>
      <c r="R479" s="283" t="s">
        <v>81</v>
      </c>
      <c r="S479" s="283" t="s">
        <v>81</v>
      </c>
      <c r="T479" s="284" t="s">
        <v>81</v>
      </c>
      <c r="U479" s="284" t="s">
        <v>81</v>
      </c>
      <c r="V479" s="283" t="s">
        <v>81</v>
      </c>
      <c r="W479" s="283" t="s">
        <v>81</v>
      </c>
      <c r="X479" s="283" t="s">
        <v>81</v>
      </c>
      <c r="Y479" s="283" t="s">
        <v>81</v>
      </c>
    </row>
    <row r="480" spans="3:25" ht="13.5" customHeight="1" x14ac:dyDescent="0.2">
      <c r="C480" s="82"/>
      <c r="D480" s="292" t="s">
        <v>81</v>
      </c>
      <c r="E480" s="139"/>
      <c r="F480" s="139"/>
      <c r="H480" s="69" t="str">
        <f t="shared" si="16"/>
        <v>BTR-London &amp; SE</v>
      </c>
      <c r="I480" s="69" t="str">
        <f t="shared" si="17"/>
        <v>Enigma Square</v>
      </c>
      <c r="J480" s="292" t="s">
        <v>62</v>
      </c>
      <c r="L480" s="283" t="s">
        <v>81</v>
      </c>
      <c r="M480" s="283" t="s">
        <v>81</v>
      </c>
      <c r="N480" s="212"/>
      <c r="O480" s="213"/>
      <c r="P480" s="283" t="s">
        <v>81</v>
      </c>
      <c r="Q480" s="283" t="s">
        <v>81</v>
      </c>
      <c r="R480" s="283" t="s">
        <v>81</v>
      </c>
      <c r="S480" s="283" t="s">
        <v>81</v>
      </c>
      <c r="T480" s="284" t="s">
        <v>81</v>
      </c>
      <c r="U480" s="284" t="s">
        <v>81</v>
      </c>
      <c r="V480" s="283" t="s">
        <v>81</v>
      </c>
      <c r="W480" s="283" t="s">
        <v>81</v>
      </c>
      <c r="X480" s="283" t="s">
        <v>81</v>
      </c>
      <c r="Y480" s="283" t="s">
        <v>81</v>
      </c>
    </row>
    <row r="481" spans="3:25" ht="13.5" customHeight="1" x14ac:dyDescent="0.2">
      <c r="C481" s="82"/>
      <c r="D481" s="292" t="s">
        <v>81</v>
      </c>
      <c r="E481" s="139"/>
      <c r="F481" s="139"/>
      <c r="H481" s="69" t="str">
        <f t="shared" si="16"/>
        <v>BTR-London &amp; SE</v>
      </c>
      <c r="I481" s="69" t="str">
        <f t="shared" si="17"/>
        <v>Enigma Square</v>
      </c>
      <c r="J481" s="292" t="s">
        <v>62</v>
      </c>
      <c r="L481" s="283" t="s">
        <v>81</v>
      </c>
      <c r="M481" s="283" t="s">
        <v>81</v>
      </c>
      <c r="N481" s="212"/>
      <c r="O481" s="213"/>
      <c r="P481" s="283" t="s">
        <v>81</v>
      </c>
      <c r="Q481" s="283" t="s">
        <v>81</v>
      </c>
      <c r="R481" s="283" t="s">
        <v>81</v>
      </c>
      <c r="S481" s="283" t="s">
        <v>81</v>
      </c>
      <c r="T481" s="284" t="s">
        <v>81</v>
      </c>
      <c r="U481" s="284" t="s">
        <v>81</v>
      </c>
      <c r="V481" s="283" t="s">
        <v>81</v>
      </c>
      <c r="W481" s="283" t="s">
        <v>81</v>
      </c>
      <c r="X481" s="283" t="s">
        <v>81</v>
      </c>
      <c r="Y481" s="283" t="s">
        <v>81</v>
      </c>
    </row>
    <row r="482" spans="3:25" ht="13.5" customHeight="1" x14ac:dyDescent="0.2">
      <c r="C482" s="82"/>
      <c r="D482" s="292" t="s">
        <v>81</v>
      </c>
      <c r="E482" s="139"/>
      <c r="F482" s="139"/>
      <c r="H482" s="69" t="str">
        <f t="shared" si="16"/>
        <v>BTR-London &amp; SE</v>
      </c>
      <c r="I482" s="69" t="str">
        <f t="shared" si="17"/>
        <v>Enigma Square</v>
      </c>
      <c r="J482" s="292" t="s">
        <v>62</v>
      </c>
      <c r="L482" s="283" t="s">
        <v>81</v>
      </c>
      <c r="M482" s="283" t="s">
        <v>81</v>
      </c>
      <c r="N482" s="212"/>
      <c r="O482" s="213"/>
      <c r="P482" s="283" t="s">
        <v>81</v>
      </c>
      <c r="Q482" s="283" t="s">
        <v>81</v>
      </c>
      <c r="R482" s="283" t="s">
        <v>81</v>
      </c>
      <c r="S482" s="283" t="s">
        <v>81</v>
      </c>
      <c r="T482" s="284" t="s">
        <v>81</v>
      </c>
      <c r="U482" s="284" t="s">
        <v>81</v>
      </c>
      <c r="V482" s="283" t="s">
        <v>81</v>
      </c>
      <c r="W482" s="283" t="s">
        <v>81</v>
      </c>
      <c r="X482" s="283" t="s">
        <v>81</v>
      </c>
      <c r="Y482" s="283" t="s">
        <v>81</v>
      </c>
    </row>
    <row r="483" spans="3:25" ht="13.5" customHeight="1" x14ac:dyDescent="0.2">
      <c r="C483" s="82"/>
      <c r="D483" s="292" t="s">
        <v>81</v>
      </c>
      <c r="E483" s="139"/>
      <c r="F483" s="139"/>
      <c r="H483" s="69" t="str">
        <f t="shared" si="16"/>
        <v>BTR-London &amp; SE</v>
      </c>
      <c r="I483" s="69" t="str">
        <f t="shared" si="17"/>
        <v>Enigma Square</v>
      </c>
      <c r="J483" s="292" t="s">
        <v>62</v>
      </c>
      <c r="L483" s="283" t="s">
        <v>81</v>
      </c>
      <c r="M483" s="283" t="s">
        <v>81</v>
      </c>
      <c r="N483" s="212"/>
      <c r="O483" s="213"/>
      <c r="P483" s="283" t="s">
        <v>81</v>
      </c>
      <c r="Q483" s="283" t="s">
        <v>81</v>
      </c>
      <c r="R483" s="283" t="s">
        <v>81</v>
      </c>
      <c r="S483" s="283" t="s">
        <v>81</v>
      </c>
      <c r="T483" s="284" t="s">
        <v>81</v>
      </c>
      <c r="U483" s="284" t="s">
        <v>81</v>
      </c>
      <c r="V483" s="283" t="s">
        <v>81</v>
      </c>
      <c r="W483" s="283" t="s">
        <v>81</v>
      </c>
      <c r="X483" s="283" t="s">
        <v>81</v>
      </c>
      <c r="Y483" s="283" t="s">
        <v>81</v>
      </c>
    </row>
    <row r="484" spans="3:25" ht="13.5" customHeight="1" x14ac:dyDescent="0.2">
      <c r="C484" s="82"/>
      <c r="D484" s="292" t="s">
        <v>81</v>
      </c>
      <c r="E484" s="139"/>
      <c r="F484" s="139"/>
      <c r="H484" s="69" t="str">
        <f t="shared" si="16"/>
        <v>BTR-London &amp; SE</v>
      </c>
      <c r="I484" s="69" t="str">
        <f t="shared" si="17"/>
        <v>Enigma Square</v>
      </c>
      <c r="J484" s="292" t="s">
        <v>62</v>
      </c>
      <c r="L484" s="283" t="s">
        <v>81</v>
      </c>
      <c r="M484" s="283" t="s">
        <v>81</v>
      </c>
      <c r="N484" s="212"/>
      <c r="O484" s="213"/>
      <c r="P484" s="283" t="s">
        <v>81</v>
      </c>
      <c r="Q484" s="283" t="s">
        <v>81</v>
      </c>
      <c r="R484" s="283" t="s">
        <v>81</v>
      </c>
      <c r="S484" s="283" t="s">
        <v>81</v>
      </c>
      <c r="T484" s="284" t="s">
        <v>81</v>
      </c>
      <c r="U484" s="284" t="s">
        <v>81</v>
      </c>
      <c r="V484" s="283" t="s">
        <v>81</v>
      </c>
      <c r="W484" s="283" t="s">
        <v>81</v>
      </c>
      <c r="X484" s="283" t="s">
        <v>81</v>
      </c>
      <c r="Y484" s="283" t="s">
        <v>81</v>
      </c>
    </row>
    <row r="485" spans="3:25" ht="13.5" customHeight="1" x14ac:dyDescent="0.2">
      <c r="C485" s="82"/>
      <c r="D485" s="292" t="s">
        <v>81</v>
      </c>
      <c r="E485" s="139"/>
      <c r="F485" s="139"/>
      <c r="H485" s="69" t="str">
        <f t="shared" si="16"/>
        <v>BTR-London &amp; SE</v>
      </c>
      <c r="I485" s="69" t="str">
        <f t="shared" si="17"/>
        <v>Enigma Square</v>
      </c>
      <c r="J485" s="292" t="s">
        <v>62</v>
      </c>
      <c r="L485" s="283" t="s">
        <v>81</v>
      </c>
      <c r="M485" s="283" t="s">
        <v>81</v>
      </c>
      <c r="N485" s="212"/>
      <c r="O485" s="213"/>
      <c r="P485" s="283" t="s">
        <v>81</v>
      </c>
      <c r="Q485" s="283" t="s">
        <v>81</v>
      </c>
      <c r="R485" s="283" t="s">
        <v>81</v>
      </c>
      <c r="S485" s="283" t="s">
        <v>81</v>
      </c>
      <c r="T485" s="284" t="s">
        <v>81</v>
      </c>
      <c r="U485" s="284" t="s">
        <v>81</v>
      </c>
      <c r="V485" s="283" t="s">
        <v>81</v>
      </c>
      <c r="W485" s="283" t="s">
        <v>81</v>
      </c>
      <c r="X485" s="283" t="s">
        <v>81</v>
      </c>
      <c r="Y485" s="283" t="s">
        <v>81</v>
      </c>
    </row>
    <row r="486" spans="3:25" ht="13.5" customHeight="1" x14ac:dyDescent="0.2">
      <c r="C486" s="82"/>
      <c r="D486" s="292" t="s">
        <v>81</v>
      </c>
      <c r="E486" s="139"/>
      <c r="F486" s="139"/>
      <c r="H486" s="69" t="str">
        <f t="shared" si="16"/>
        <v>BTR-London &amp; SE</v>
      </c>
      <c r="I486" s="69" t="str">
        <f t="shared" si="17"/>
        <v>Enigma Square</v>
      </c>
      <c r="J486" s="292" t="s">
        <v>62</v>
      </c>
      <c r="L486" s="283" t="s">
        <v>81</v>
      </c>
      <c r="M486" s="283" t="s">
        <v>81</v>
      </c>
      <c r="N486" s="212"/>
      <c r="O486" s="213"/>
      <c r="P486" s="283" t="s">
        <v>81</v>
      </c>
      <c r="Q486" s="283" t="s">
        <v>81</v>
      </c>
      <c r="R486" s="283" t="s">
        <v>81</v>
      </c>
      <c r="S486" s="283" t="s">
        <v>81</v>
      </c>
      <c r="T486" s="284" t="s">
        <v>81</v>
      </c>
      <c r="U486" s="284" t="s">
        <v>81</v>
      </c>
      <c r="V486" s="283" t="s">
        <v>81</v>
      </c>
      <c r="W486" s="283" t="s">
        <v>81</v>
      </c>
      <c r="X486" s="283" t="s">
        <v>81</v>
      </c>
      <c r="Y486" s="283" t="s">
        <v>81</v>
      </c>
    </row>
    <row r="487" spans="3:25" ht="13.5" customHeight="1" x14ac:dyDescent="0.2">
      <c r="C487" s="82"/>
      <c r="D487" s="292" t="s">
        <v>81</v>
      </c>
      <c r="E487" s="139"/>
      <c r="F487" s="139"/>
      <c r="H487" s="69" t="str">
        <f t="shared" si="16"/>
        <v>BTR-London &amp; SE</v>
      </c>
      <c r="I487" s="69" t="str">
        <f t="shared" si="17"/>
        <v>Enigma Square</v>
      </c>
      <c r="J487" s="292" t="s">
        <v>62</v>
      </c>
      <c r="L487" s="283" t="s">
        <v>81</v>
      </c>
      <c r="M487" s="283" t="s">
        <v>81</v>
      </c>
      <c r="N487" s="212"/>
      <c r="O487" s="213"/>
      <c r="P487" s="283" t="s">
        <v>81</v>
      </c>
      <c r="Q487" s="283" t="s">
        <v>81</v>
      </c>
      <c r="R487" s="283" t="s">
        <v>81</v>
      </c>
      <c r="S487" s="283" t="s">
        <v>81</v>
      </c>
      <c r="T487" s="284" t="s">
        <v>81</v>
      </c>
      <c r="U487" s="284" t="s">
        <v>81</v>
      </c>
      <c r="V487" s="283" t="s">
        <v>81</v>
      </c>
      <c r="W487" s="283" t="s">
        <v>81</v>
      </c>
      <c r="X487" s="283" t="s">
        <v>81</v>
      </c>
      <c r="Y487" s="283" t="s">
        <v>81</v>
      </c>
    </row>
    <row r="488" spans="3:25" ht="13.5" customHeight="1" x14ac:dyDescent="0.2">
      <c r="C488" s="82"/>
      <c r="D488" s="292" t="s">
        <v>81</v>
      </c>
      <c r="E488" s="139"/>
      <c r="F488" s="139"/>
      <c r="H488" s="69" t="str">
        <f t="shared" si="16"/>
        <v>BTR-London &amp; SE</v>
      </c>
      <c r="I488" s="69" t="str">
        <f t="shared" si="17"/>
        <v>Enigma Square</v>
      </c>
      <c r="J488" s="292" t="s">
        <v>62</v>
      </c>
      <c r="L488" s="283" t="s">
        <v>81</v>
      </c>
      <c r="M488" s="283" t="s">
        <v>81</v>
      </c>
      <c r="N488" s="212"/>
      <c r="O488" s="213"/>
      <c r="P488" s="283" t="s">
        <v>81</v>
      </c>
      <c r="Q488" s="283" t="s">
        <v>81</v>
      </c>
      <c r="R488" s="283" t="s">
        <v>81</v>
      </c>
      <c r="S488" s="283" t="s">
        <v>81</v>
      </c>
      <c r="T488" s="284" t="s">
        <v>81</v>
      </c>
      <c r="U488" s="284" t="s">
        <v>81</v>
      </c>
      <c r="V488" s="283" t="s">
        <v>81</v>
      </c>
      <c r="W488" s="283" t="s">
        <v>81</v>
      </c>
      <c r="X488" s="283" t="s">
        <v>81</v>
      </c>
      <c r="Y488" s="283" t="s">
        <v>81</v>
      </c>
    </row>
    <row r="489" spans="3:25" ht="13.5" customHeight="1" x14ac:dyDescent="0.2">
      <c r="C489" s="82"/>
      <c r="D489" s="292" t="s">
        <v>81</v>
      </c>
      <c r="E489" s="139"/>
      <c r="F489" s="139"/>
      <c r="H489" s="69" t="str">
        <f t="shared" si="16"/>
        <v>BTR-London &amp; SE</v>
      </c>
      <c r="I489" s="69" t="str">
        <f t="shared" si="17"/>
        <v>Enigma Square</v>
      </c>
      <c r="J489" s="292" t="s">
        <v>62</v>
      </c>
      <c r="L489" s="283" t="s">
        <v>81</v>
      </c>
      <c r="M489" s="283" t="s">
        <v>81</v>
      </c>
      <c r="N489" s="212"/>
      <c r="O489" s="213"/>
      <c r="P489" s="283" t="s">
        <v>81</v>
      </c>
      <c r="Q489" s="283" t="s">
        <v>81</v>
      </c>
      <c r="R489" s="283" t="s">
        <v>81</v>
      </c>
      <c r="S489" s="283" t="s">
        <v>81</v>
      </c>
      <c r="T489" s="284" t="s">
        <v>81</v>
      </c>
      <c r="U489" s="284" t="s">
        <v>81</v>
      </c>
      <c r="V489" s="283" t="s">
        <v>81</v>
      </c>
      <c r="W489" s="283" t="s">
        <v>81</v>
      </c>
      <c r="X489" s="283" t="s">
        <v>81</v>
      </c>
      <c r="Y489" s="283" t="s">
        <v>81</v>
      </c>
    </row>
    <row r="490" spans="3:25" ht="13.5" customHeight="1" x14ac:dyDescent="0.2">
      <c r="C490" s="82"/>
      <c r="D490" s="292" t="s">
        <v>81</v>
      </c>
      <c r="E490" s="139"/>
      <c r="F490" s="139"/>
      <c r="H490" s="69" t="str">
        <f t="shared" si="16"/>
        <v>BTR-London &amp; SE</v>
      </c>
      <c r="I490" s="69" t="str">
        <f t="shared" si="17"/>
        <v>Enigma Square</v>
      </c>
      <c r="J490" s="292" t="s">
        <v>62</v>
      </c>
      <c r="L490" s="283" t="s">
        <v>81</v>
      </c>
      <c r="M490" s="283" t="s">
        <v>81</v>
      </c>
      <c r="N490" s="212"/>
      <c r="O490" s="213"/>
      <c r="P490" s="283" t="s">
        <v>81</v>
      </c>
      <c r="Q490" s="283" t="s">
        <v>81</v>
      </c>
      <c r="R490" s="283" t="s">
        <v>81</v>
      </c>
      <c r="S490" s="283" t="s">
        <v>81</v>
      </c>
      <c r="T490" s="284" t="s">
        <v>81</v>
      </c>
      <c r="U490" s="284" t="s">
        <v>81</v>
      </c>
      <c r="V490" s="283" t="s">
        <v>81</v>
      </c>
      <c r="W490" s="283" t="s">
        <v>81</v>
      </c>
      <c r="X490" s="283" t="s">
        <v>81</v>
      </c>
      <c r="Y490" s="283" t="s">
        <v>81</v>
      </c>
    </row>
    <row r="491" spans="3:25" ht="13.5" customHeight="1" x14ac:dyDescent="0.2">
      <c r="C491" s="82"/>
      <c r="D491" s="292" t="s">
        <v>81</v>
      </c>
      <c r="E491" s="139"/>
      <c r="F491" s="139"/>
      <c r="H491" s="69" t="str">
        <f t="shared" si="16"/>
        <v>BTR-London &amp; SE</v>
      </c>
      <c r="I491" s="69" t="str">
        <f t="shared" si="17"/>
        <v>Enigma Square</v>
      </c>
      <c r="J491" s="292" t="s">
        <v>62</v>
      </c>
      <c r="L491" s="283" t="s">
        <v>81</v>
      </c>
      <c r="M491" s="283" t="s">
        <v>81</v>
      </c>
      <c r="N491" s="212"/>
      <c r="O491" s="213"/>
      <c r="P491" s="283" t="s">
        <v>81</v>
      </c>
      <c r="Q491" s="283" t="s">
        <v>81</v>
      </c>
      <c r="R491" s="283" t="s">
        <v>81</v>
      </c>
      <c r="S491" s="283" t="s">
        <v>81</v>
      </c>
      <c r="T491" s="284" t="s">
        <v>81</v>
      </c>
      <c r="U491" s="284" t="s">
        <v>81</v>
      </c>
      <c r="V491" s="283" t="s">
        <v>81</v>
      </c>
      <c r="W491" s="283" t="s">
        <v>81</v>
      </c>
      <c r="X491" s="283" t="s">
        <v>81</v>
      </c>
      <c r="Y491" s="283" t="s">
        <v>81</v>
      </c>
    </row>
    <row r="492" spans="3:25" ht="13.5" customHeight="1" x14ac:dyDescent="0.2">
      <c r="C492" s="82"/>
      <c r="D492" s="292" t="s">
        <v>81</v>
      </c>
      <c r="E492" s="139"/>
      <c r="F492" s="139"/>
      <c r="H492" s="69" t="str">
        <f t="shared" si="16"/>
        <v>BTR-London &amp; SE</v>
      </c>
      <c r="I492" s="69" t="str">
        <f t="shared" si="17"/>
        <v>Enigma Square</v>
      </c>
      <c r="J492" s="292" t="s">
        <v>62</v>
      </c>
      <c r="L492" s="283" t="s">
        <v>81</v>
      </c>
      <c r="M492" s="283" t="s">
        <v>81</v>
      </c>
      <c r="N492" s="212"/>
      <c r="O492" s="213"/>
      <c r="P492" s="283" t="s">
        <v>81</v>
      </c>
      <c r="Q492" s="283" t="s">
        <v>81</v>
      </c>
      <c r="R492" s="283" t="s">
        <v>81</v>
      </c>
      <c r="S492" s="283" t="s">
        <v>81</v>
      </c>
      <c r="T492" s="284" t="s">
        <v>81</v>
      </c>
      <c r="U492" s="284" t="s">
        <v>81</v>
      </c>
      <c r="V492" s="283" t="s">
        <v>81</v>
      </c>
      <c r="W492" s="283" t="s">
        <v>81</v>
      </c>
      <c r="X492" s="283" t="s">
        <v>81</v>
      </c>
      <c r="Y492" s="283" t="s">
        <v>81</v>
      </c>
    </row>
    <row r="493" spans="3:25" ht="13.5" customHeight="1" x14ac:dyDescent="0.2">
      <c r="C493" s="82"/>
      <c r="D493" s="292" t="s">
        <v>81</v>
      </c>
      <c r="E493" s="139"/>
      <c r="F493" s="139"/>
      <c r="H493" s="69" t="str">
        <f t="shared" si="16"/>
        <v>BTR-London &amp; SE</v>
      </c>
      <c r="I493" s="69" t="str">
        <f t="shared" si="17"/>
        <v>Enigma Square</v>
      </c>
      <c r="J493" s="292" t="s">
        <v>62</v>
      </c>
      <c r="L493" s="283" t="s">
        <v>81</v>
      </c>
      <c r="M493" s="283" t="s">
        <v>81</v>
      </c>
      <c r="N493" s="212"/>
      <c r="O493" s="213"/>
      <c r="P493" s="283" t="s">
        <v>81</v>
      </c>
      <c r="Q493" s="283" t="s">
        <v>81</v>
      </c>
      <c r="R493" s="283" t="s">
        <v>81</v>
      </c>
      <c r="S493" s="283" t="s">
        <v>81</v>
      </c>
      <c r="T493" s="284" t="s">
        <v>81</v>
      </c>
      <c r="U493" s="284" t="s">
        <v>81</v>
      </c>
      <c r="V493" s="283" t="s">
        <v>81</v>
      </c>
      <c r="W493" s="283" t="s">
        <v>81</v>
      </c>
      <c r="X493" s="283" t="s">
        <v>81</v>
      </c>
      <c r="Y493" s="283" t="s">
        <v>81</v>
      </c>
    </row>
    <row r="494" spans="3:25" ht="13.5" customHeight="1" x14ac:dyDescent="0.2">
      <c r="C494" s="82"/>
      <c r="D494" s="292" t="s">
        <v>81</v>
      </c>
      <c r="E494" s="139"/>
      <c r="F494" s="139"/>
      <c r="H494" s="69" t="str">
        <f t="shared" si="16"/>
        <v>BTR-London &amp; SE</v>
      </c>
      <c r="I494" s="69" t="str">
        <f t="shared" si="17"/>
        <v>Enigma Square</v>
      </c>
      <c r="J494" s="292" t="s">
        <v>62</v>
      </c>
      <c r="L494" s="283" t="s">
        <v>81</v>
      </c>
      <c r="M494" s="283" t="s">
        <v>81</v>
      </c>
      <c r="N494" s="212"/>
      <c r="O494" s="213"/>
      <c r="P494" s="283" t="s">
        <v>81</v>
      </c>
      <c r="Q494" s="283" t="s">
        <v>81</v>
      </c>
      <c r="R494" s="283" t="s">
        <v>81</v>
      </c>
      <c r="S494" s="283" t="s">
        <v>81</v>
      </c>
      <c r="T494" s="284" t="s">
        <v>81</v>
      </c>
      <c r="U494" s="284" t="s">
        <v>81</v>
      </c>
      <c r="V494" s="283" t="s">
        <v>81</v>
      </c>
      <c r="W494" s="283" t="s">
        <v>81</v>
      </c>
      <c r="X494" s="283" t="s">
        <v>81</v>
      </c>
      <c r="Y494" s="283" t="s">
        <v>81</v>
      </c>
    </row>
    <row r="495" spans="3:25" ht="13.5" customHeight="1" x14ac:dyDescent="0.2">
      <c r="C495" s="82"/>
      <c r="D495" s="292" t="s">
        <v>81</v>
      </c>
      <c r="E495" s="139"/>
      <c r="F495" s="139"/>
      <c r="H495" s="69" t="str">
        <f t="shared" si="16"/>
        <v>BTR-London &amp; SE</v>
      </c>
      <c r="I495" s="69" t="str">
        <f t="shared" si="17"/>
        <v>Enigma Square</v>
      </c>
      <c r="J495" s="292" t="s">
        <v>62</v>
      </c>
      <c r="L495" s="283" t="s">
        <v>81</v>
      </c>
      <c r="M495" s="283" t="s">
        <v>81</v>
      </c>
      <c r="N495" s="212"/>
      <c r="O495" s="213"/>
      <c r="P495" s="283" t="s">
        <v>81</v>
      </c>
      <c r="Q495" s="283" t="s">
        <v>81</v>
      </c>
      <c r="R495" s="283" t="s">
        <v>81</v>
      </c>
      <c r="S495" s="283" t="s">
        <v>81</v>
      </c>
      <c r="T495" s="284" t="s">
        <v>81</v>
      </c>
      <c r="U495" s="284" t="s">
        <v>81</v>
      </c>
      <c r="V495" s="283" t="s">
        <v>81</v>
      </c>
      <c r="W495" s="283" t="s">
        <v>81</v>
      </c>
      <c r="X495" s="283" t="s">
        <v>81</v>
      </c>
      <c r="Y495" s="283" t="s">
        <v>81</v>
      </c>
    </row>
    <row r="496" spans="3:25" ht="13.5" customHeight="1" x14ac:dyDescent="0.2">
      <c r="C496" s="82"/>
      <c r="D496" s="292" t="s">
        <v>81</v>
      </c>
      <c r="E496" s="139"/>
      <c r="F496" s="139"/>
      <c r="H496" s="69" t="str">
        <f t="shared" si="16"/>
        <v>BTR-London &amp; SE</v>
      </c>
      <c r="I496" s="69" t="str">
        <f t="shared" si="17"/>
        <v>Enigma Square</v>
      </c>
      <c r="J496" s="292" t="s">
        <v>62</v>
      </c>
      <c r="L496" s="283" t="s">
        <v>81</v>
      </c>
      <c r="M496" s="283" t="s">
        <v>81</v>
      </c>
      <c r="N496" s="212"/>
      <c r="O496" s="213"/>
      <c r="P496" s="283" t="s">
        <v>81</v>
      </c>
      <c r="Q496" s="283" t="s">
        <v>81</v>
      </c>
      <c r="R496" s="283" t="s">
        <v>81</v>
      </c>
      <c r="S496" s="283" t="s">
        <v>81</v>
      </c>
      <c r="T496" s="284" t="s">
        <v>81</v>
      </c>
      <c r="U496" s="284" t="s">
        <v>81</v>
      </c>
      <c r="V496" s="283" t="s">
        <v>81</v>
      </c>
      <c r="W496" s="283" t="s">
        <v>81</v>
      </c>
      <c r="X496" s="283" t="s">
        <v>81</v>
      </c>
      <c r="Y496" s="283" t="s">
        <v>81</v>
      </c>
    </row>
    <row r="497" spans="3:25" ht="13.5" customHeight="1" x14ac:dyDescent="0.2">
      <c r="C497" s="82"/>
      <c r="D497" s="292" t="s">
        <v>81</v>
      </c>
      <c r="E497" s="139"/>
      <c r="F497" s="139"/>
      <c r="H497" s="69" t="str">
        <f t="shared" si="16"/>
        <v>BTR-London &amp; SE</v>
      </c>
      <c r="I497" s="69" t="str">
        <f t="shared" si="17"/>
        <v>Enigma Square</v>
      </c>
      <c r="J497" s="292" t="s">
        <v>62</v>
      </c>
      <c r="L497" s="283" t="s">
        <v>81</v>
      </c>
      <c r="M497" s="283" t="s">
        <v>81</v>
      </c>
      <c r="N497" s="212"/>
      <c r="O497" s="213"/>
      <c r="P497" s="283" t="s">
        <v>81</v>
      </c>
      <c r="Q497" s="283" t="s">
        <v>81</v>
      </c>
      <c r="R497" s="283" t="s">
        <v>81</v>
      </c>
      <c r="S497" s="283" t="s">
        <v>81</v>
      </c>
      <c r="T497" s="284" t="s">
        <v>81</v>
      </c>
      <c r="U497" s="284" t="s">
        <v>81</v>
      </c>
      <c r="V497" s="283" t="s">
        <v>81</v>
      </c>
      <c r="W497" s="283" t="s">
        <v>81</v>
      </c>
      <c r="X497" s="283" t="s">
        <v>81</v>
      </c>
      <c r="Y497" s="283" t="s">
        <v>81</v>
      </c>
    </row>
    <row r="498" spans="3:25" ht="13.5" customHeight="1" x14ac:dyDescent="0.2">
      <c r="C498" s="82"/>
      <c r="D498" s="292" t="s">
        <v>81</v>
      </c>
      <c r="E498" s="139"/>
      <c r="F498" s="139"/>
      <c r="H498" s="69" t="str">
        <f t="shared" si="16"/>
        <v>BTR-London &amp; SE</v>
      </c>
      <c r="I498" s="69" t="str">
        <f t="shared" si="17"/>
        <v>Enigma Square</v>
      </c>
      <c r="J498" s="292" t="s">
        <v>62</v>
      </c>
      <c r="L498" s="283" t="s">
        <v>81</v>
      </c>
      <c r="M498" s="283" t="s">
        <v>81</v>
      </c>
      <c r="N498" s="212"/>
      <c r="O498" s="213"/>
      <c r="P498" s="283" t="s">
        <v>81</v>
      </c>
      <c r="Q498" s="283" t="s">
        <v>81</v>
      </c>
      <c r="R498" s="283" t="s">
        <v>81</v>
      </c>
      <c r="S498" s="283" t="s">
        <v>81</v>
      </c>
      <c r="T498" s="284" t="s">
        <v>81</v>
      </c>
      <c r="U498" s="284" t="s">
        <v>81</v>
      </c>
      <c r="V498" s="283" t="s">
        <v>81</v>
      </c>
      <c r="W498" s="283" t="s">
        <v>81</v>
      </c>
      <c r="X498" s="283" t="s">
        <v>81</v>
      </c>
      <c r="Y498" s="283" t="s">
        <v>81</v>
      </c>
    </row>
    <row r="499" spans="3:25" ht="13.5" customHeight="1" x14ac:dyDescent="0.2">
      <c r="C499" s="82"/>
      <c r="D499" s="292" t="s">
        <v>81</v>
      </c>
      <c r="E499" s="139"/>
      <c r="F499" s="139"/>
      <c r="H499" s="69" t="str">
        <f t="shared" si="16"/>
        <v>BTR-London &amp; SE</v>
      </c>
      <c r="I499" s="69" t="str">
        <f t="shared" si="17"/>
        <v>Enigma Square</v>
      </c>
      <c r="J499" s="292" t="s">
        <v>62</v>
      </c>
      <c r="L499" s="283" t="s">
        <v>81</v>
      </c>
      <c r="M499" s="283" t="s">
        <v>81</v>
      </c>
      <c r="N499" s="212"/>
      <c r="O499" s="213"/>
      <c r="P499" s="283" t="s">
        <v>81</v>
      </c>
      <c r="Q499" s="283" t="s">
        <v>81</v>
      </c>
      <c r="R499" s="283" t="s">
        <v>81</v>
      </c>
      <c r="S499" s="283" t="s">
        <v>81</v>
      </c>
      <c r="T499" s="284" t="s">
        <v>81</v>
      </c>
      <c r="U499" s="284" t="s">
        <v>81</v>
      </c>
      <c r="V499" s="283" t="s">
        <v>81</v>
      </c>
      <c r="W499" s="283" t="s">
        <v>81</v>
      </c>
      <c r="X499" s="283" t="s">
        <v>81</v>
      </c>
      <c r="Y499" s="283" t="s">
        <v>81</v>
      </c>
    </row>
    <row r="500" spans="3:25" ht="13.5" customHeight="1" x14ac:dyDescent="0.2">
      <c r="C500" s="82"/>
      <c r="D500" s="292" t="s">
        <v>81</v>
      </c>
      <c r="E500" s="139"/>
      <c r="F500" s="139"/>
      <c r="H500" s="69" t="str">
        <f t="shared" si="16"/>
        <v>BTR-London &amp; SE</v>
      </c>
      <c r="I500" s="69" t="str">
        <f t="shared" si="17"/>
        <v>Enigma Square</v>
      </c>
      <c r="J500" s="292" t="s">
        <v>62</v>
      </c>
      <c r="L500" s="283" t="s">
        <v>81</v>
      </c>
      <c r="M500" s="283" t="s">
        <v>81</v>
      </c>
      <c r="N500" s="212"/>
      <c r="O500" s="213"/>
      <c r="P500" s="283" t="s">
        <v>81</v>
      </c>
      <c r="Q500" s="283" t="s">
        <v>81</v>
      </c>
      <c r="R500" s="283" t="s">
        <v>81</v>
      </c>
      <c r="S500" s="283" t="s">
        <v>81</v>
      </c>
      <c r="T500" s="284" t="s">
        <v>81</v>
      </c>
      <c r="U500" s="284" t="s">
        <v>81</v>
      </c>
      <c r="V500" s="283" t="s">
        <v>81</v>
      </c>
      <c r="W500" s="283" t="s">
        <v>81</v>
      </c>
      <c r="X500" s="283" t="s">
        <v>81</v>
      </c>
      <c r="Y500" s="283" t="s">
        <v>81</v>
      </c>
    </row>
    <row r="501" spans="3:25" ht="13.5" customHeight="1" x14ac:dyDescent="0.2">
      <c r="C501" s="82"/>
      <c r="D501" s="292" t="s">
        <v>81</v>
      </c>
      <c r="E501" s="139"/>
      <c r="F501" s="139"/>
      <c r="H501" s="69" t="str">
        <f t="shared" si="16"/>
        <v>BTR-London &amp; SE</v>
      </c>
      <c r="I501" s="69" t="str">
        <f t="shared" si="17"/>
        <v>Enigma Square</v>
      </c>
      <c r="J501" s="292" t="s">
        <v>62</v>
      </c>
      <c r="L501" s="283" t="s">
        <v>81</v>
      </c>
      <c r="M501" s="283" t="s">
        <v>81</v>
      </c>
      <c r="N501" s="212"/>
      <c r="O501" s="213"/>
      <c r="P501" s="283" t="s">
        <v>81</v>
      </c>
      <c r="Q501" s="283" t="s">
        <v>81</v>
      </c>
      <c r="R501" s="283" t="s">
        <v>81</v>
      </c>
      <c r="S501" s="283" t="s">
        <v>81</v>
      </c>
      <c r="T501" s="284" t="s">
        <v>81</v>
      </c>
      <c r="U501" s="284" t="s">
        <v>81</v>
      </c>
      <c r="V501" s="283" t="s">
        <v>81</v>
      </c>
      <c r="W501" s="283" t="s">
        <v>81</v>
      </c>
      <c r="X501" s="283" t="s">
        <v>81</v>
      </c>
      <c r="Y501" s="283" t="s">
        <v>81</v>
      </c>
    </row>
    <row r="502" spans="3:25" ht="13.5" customHeight="1" x14ac:dyDescent="0.2">
      <c r="C502" s="82"/>
      <c r="D502" s="292" t="s">
        <v>81</v>
      </c>
      <c r="E502" s="139"/>
      <c r="F502" s="139"/>
      <c r="H502" s="69" t="str">
        <f t="shared" si="16"/>
        <v>BTR-London &amp; SE</v>
      </c>
      <c r="I502" s="69" t="str">
        <f t="shared" si="17"/>
        <v>Enigma Square</v>
      </c>
      <c r="J502" s="292" t="s">
        <v>62</v>
      </c>
      <c r="L502" s="283" t="s">
        <v>81</v>
      </c>
      <c r="M502" s="283" t="s">
        <v>81</v>
      </c>
      <c r="N502" s="212"/>
      <c r="O502" s="213"/>
      <c r="P502" s="283" t="s">
        <v>81</v>
      </c>
      <c r="Q502" s="283" t="s">
        <v>81</v>
      </c>
      <c r="R502" s="283" t="s">
        <v>81</v>
      </c>
      <c r="S502" s="283" t="s">
        <v>81</v>
      </c>
      <c r="T502" s="284" t="s">
        <v>81</v>
      </c>
      <c r="U502" s="284" t="s">
        <v>81</v>
      </c>
      <c r="V502" s="283" t="s">
        <v>81</v>
      </c>
      <c r="W502" s="283" t="s">
        <v>81</v>
      </c>
      <c r="X502" s="283" t="s">
        <v>81</v>
      </c>
      <c r="Y502" s="283" t="s">
        <v>81</v>
      </c>
    </row>
    <row r="503" spans="3:25" ht="13.5" customHeight="1" x14ac:dyDescent="0.2">
      <c r="C503" s="82"/>
      <c r="D503" s="292" t="s">
        <v>81</v>
      </c>
      <c r="E503" s="139"/>
      <c r="F503" s="139"/>
      <c r="H503" s="69" t="str">
        <f t="shared" si="16"/>
        <v>BTR-London &amp; SE</v>
      </c>
      <c r="I503" s="69" t="str">
        <f t="shared" si="17"/>
        <v>Enigma Square</v>
      </c>
      <c r="J503" s="292" t="s">
        <v>62</v>
      </c>
      <c r="L503" s="283" t="s">
        <v>81</v>
      </c>
      <c r="M503" s="283" t="s">
        <v>81</v>
      </c>
      <c r="N503" s="212"/>
      <c r="O503" s="213"/>
      <c r="P503" s="283" t="s">
        <v>81</v>
      </c>
      <c r="Q503" s="283" t="s">
        <v>81</v>
      </c>
      <c r="R503" s="283" t="s">
        <v>81</v>
      </c>
      <c r="S503" s="283" t="s">
        <v>81</v>
      </c>
      <c r="T503" s="284" t="s">
        <v>81</v>
      </c>
      <c r="U503" s="284" t="s">
        <v>81</v>
      </c>
      <c r="V503" s="283" t="s">
        <v>81</v>
      </c>
      <c r="W503" s="283" t="s">
        <v>81</v>
      </c>
      <c r="X503" s="283" t="s">
        <v>81</v>
      </c>
      <c r="Y503" s="283" t="s">
        <v>81</v>
      </c>
    </row>
    <row r="504" spans="3:25" ht="13.5" customHeight="1" x14ac:dyDescent="0.2">
      <c r="C504" s="82"/>
      <c r="D504" s="292" t="s">
        <v>81</v>
      </c>
      <c r="E504" s="139"/>
      <c r="F504" s="139"/>
      <c r="H504" s="69" t="str">
        <f t="shared" si="16"/>
        <v>BTR-London &amp; SE</v>
      </c>
      <c r="I504" s="69" t="str">
        <f t="shared" si="17"/>
        <v>Enigma Square</v>
      </c>
      <c r="J504" s="292" t="s">
        <v>62</v>
      </c>
      <c r="L504" s="283" t="s">
        <v>81</v>
      </c>
      <c r="M504" s="283" t="s">
        <v>81</v>
      </c>
      <c r="N504" s="212"/>
      <c r="O504" s="213"/>
      <c r="P504" s="283" t="s">
        <v>81</v>
      </c>
      <c r="Q504" s="283" t="s">
        <v>81</v>
      </c>
      <c r="R504" s="283" t="s">
        <v>81</v>
      </c>
      <c r="S504" s="283" t="s">
        <v>81</v>
      </c>
      <c r="T504" s="284" t="s">
        <v>81</v>
      </c>
      <c r="U504" s="284" t="s">
        <v>81</v>
      </c>
      <c r="V504" s="283" t="s">
        <v>81</v>
      </c>
      <c r="W504" s="283" t="s">
        <v>81</v>
      </c>
      <c r="X504" s="283" t="s">
        <v>81</v>
      </c>
      <c r="Y504" s="283" t="s">
        <v>81</v>
      </c>
    </row>
    <row r="505" spans="3:25" ht="13.5" customHeight="1" x14ac:dyDescent="0.2">
      <c r="C505" s="82"/>
      <c r="D505" s="292" t="s">
        <v>81</v>
      </c>
      <c r="E505" s="139"/>
      <c r="F505" s="139"/>
      <c r="H505" s="69" t="str">
        <f t="shared" si="16"/>
        <v>BTR-London &amp; SE</v>
      </c>
      <c r="I505" s="69" t="str">
        <f t="shared" si="17"/>
        <v>Enigma Square</v>
      </c>
      <c r="J505" s="292" t="s">
        <v>62</v>
      </c>
      <c r="L505" s="283" t="s">
        <v>81</v>
      </c>
      <c r="M505" s="283" t="s">
        <v>81</v>
      </c>
      <c r="N505" s="212"/>
      <c r="O505" s="213"/>
      <c r="P505" s="283" t="s">
        <v>81</v>
      </c>
      <c r="Q505" s="283" t="s">
        <v>81</v>
      </c>
      <c r="R505" s="283" t="s">
        <v>81</v>
      </c>
      <c r="S505" s="283" t="s">
        <v>81</v>
      </c>
      <c r="T505" s="284" t="s">
        <v>81</v>
      </c>
      <c r="U505" s="284" t="s">
        <v>81</v>
      </c>
      <c r="V505" s="283" t="s">
        <v>81</v>
      </c>
      <c r="W505" s="283" t="s">
        <v>81</v>
      </c>
      <c r="X505" s="283" t="s">
        <v>81</v>
      </c>
      <c r="Y505" s="283" t="s">
        <v>81</v>
      </c>
    </row>
    <row r="506" spans="3:25" ht="13.5" customHeight="1" x14ac:dyDescent="0.2">
      <c r="C506" s="82"/>
      <c r="D506" s="292" t="s">
        <v>81</v>
      </c>
      <c r="E506" s="139"/>
      <c r="F506" s="139"/>
      <c r="H506" s="69" t="str">
        <f t="shared" si="16"/>
        <v>BTR-London &amp; SE</v>
      </c>
      <c r="I506" s="69" t="str">
        <f t="shared" si="17"/>
        <v>Enigma Square</v>
      </c>
      <c r="J506" s="292" t="s">
        <v>62</v>
      </c>
      <c r="L506" s="283" t="s">
        <v>81</v>
      </c>
      <c r="M506" s="283" t="s">
        <v>81</v>
      </c>
      <c r="N506" s="212"/>
      <c r="O506" s="213"/>
      <c r="P506" s="283" t="s">
        <v>81</v>
      </c>
      <c r="Q506" s="283" t="s">
        <v>81</v>
      </c>
      <c r="R506" s="283" t="s">
        <v>81</v>
      </c>
      <c r="S506" s="283" t="s">
        <v>81</v>
      </c>
      <c r="T506" s="284" t="s">
        <v>81</v>
      </c>
      <c r="U506" s="284" t="s">
        <v>81</v>
      </c>
      <c r="V506" s="283" t="s">
        <v>81</v>
      </c>
      <c r="W506" s="283" t="s">
        <v>81</v>
      </c>
      <c r="X506" s="283" t="s">
        <v>81</v>
      </c>
      <c r="Y506" s="283" t="s">
        <v>81</v>
      </c>
    </row>
    <row r="507" spans="3:25" ht="13.5" customHeight="1" x14ac:dyDescent="0.2">
      <c r="C507" s="82"/>
      <c r="D507" s="292" t="s">
        <v>81</v>
      </c>
      <c r="E507" s="139"/>
      <c r="F507" s="139"/>
      <c r="H507" s="69" t="str">
        <f t="shared" si="16"/>
        <v>BTR-London &amp; SE</v>
      </c>
      <c r="I507" s="69" t="str">
        <f t="shared" si="17"/>
        <v>Enigma Square</v>
      </c>
      <c r="J507" s="292" t="s">
        <v>62</v>
      </c>
      <c r="L507" s="283" t="s">
        <v>81</v>
      </c>
      <c r="M507" s="283" t="s">
        <v>81</v>
      </c>
      <c r="N507" s="212"/>
      <c r="O507" s="213"/>
      <c r="P507" s="283" t="s">
        <v>81</v>
      </c>
      <c r="Q507" s="283" t="s">
        <v>81</v>
      </c>
      <c r="R507" s="283" t="s">
        <v>81</v>
      </c>
      <c r="S507" s="283" t="s">
        <v>81</v>
      </c>
      <c r="T507" s="284" t="s">
        <v>81</v>
      </c>
      <c r="U507" s="284" t="s">
        <v>81</v>
      </c>
      <c r="V507" s="283" t="s">
        <v>81</v>
      </c>
      <c r="W507" s="283" t="s">
        <v>81</v>
      </c>
      <c r="X507" s="283" t="s">
        <v>81</v>
      </c>
      <c r="Y507" s="283" t="s">
        <v>81</v>
      </c>
    </row>
    <row r="508" spans="3:25" ht="13.5" customHeight="1" x14ac:dyDescent="0.2">
      <c r="C508" s="82"/>
      <c r="D508" s="292" t="s">
        <v>81</v>
      </c>
      <c r="E508" s="139"/>
      <c r="F508" s="139"/>
      <c r="H508" s="69" t="str">
        <f t="shared" si="16"/>
        <v>BTR-London &amp; SE</v>
      </c>
      <c r="I508" s="69" t="str">
        <f t="shared" si="17"/>
        <v>Enigma Square</v>
      </c>
      <c r="J508" s="292" t="s">
        <v>62</v>
      </c>
      <c r="L508" s="283" t="s">
        <v>81</v>
      </c>
      <c r="M508" s="283" t="s">
        <v>81</v>
      </c>
      <c r="N508" s="212"/>
      <c r="O508" s="213"/>
      <c r="P508" s="283" t="s">
        <v>81</v>
      </c>
      <c r="Q508" s="283" t="s">
        <v>81</v>
      </c>
      <c r="R508" s="283" t="s">
        <v>81</v>
      </c>
      <c r="S508" s="283" t="s">
        <v>81</v>
      </c>
      <c r="T508" s="284" t="s">
        <v>81</v>
      </c>
      <c r="U508" s="284" t="s">
        <v>81</v>
      </c>
      <c r="V508" s="283" t="s">
        <v>81</v>
      </c>
      <c r="W508" s="283" t="s">
        <v>81</v>
      </c>
      <c r="X508" s="283" t="s">
        <v>81</v>
      </c>
      <c r="Y508" s="283" t="s">
        <v>81</v>
      </c>
    </row>
    <row r="509" spans="3:25" ht="13.5" customHeight="1" x14ac:dyDescent="0.2">
      <c r="C509" s="82"/>
      <c r="D509" s="292" t="s">
        <v>81</v>
      </c>
      <c r="E509" s="139"/>
      <c r="F509" s="139"/>
      <c r="H509" s="69" t="str">
        <f t="shared" si="16"/>
        <v>BTR-London &amp; SE</v>
      </c>
      <c r="I509" s="69" t="str">
        <f t="shared" si="17"/>
        <v>Enigma Square</v>
      </c>
      <c r="J509" s="292" t="s">
        <v>62</v>
      </c>
      <c r="L509" s="283" t="s">
        <v>81</v>
      </c>
      <c r="M509" s="283" t="s">
        <v>81</v>
      </c>
      <c r="N509" s="212"/>
      <c r="O509" s="213"/>
      <c r="P509" s="283" t="s">
        <v>81</v>
      </c>
      <c r="Q509" s="283" t="s">
        <v>81</v>
      </c>
      <c r="R509" s="283" t="s">
        <v>81</v>
      </c>
      <c r="S509" s="283" t="s">
        <v>81</v>
      </c>
      <c r="T509" s="284" t="s">
        <v>81</v>
      </c>
      <c r="U509" s="284" t="s">
        <v>81</v>
      </c>
      <c r="V509" s="283" t="s">
        <v>81</v>
      </c>
      <c r="W509" s="283" t="s">
        <v>81</v>
      </c>
      <c r="X509" s="283" t="s">
        <v>81</v>
      </c>
      <c r="Y509" s="283" t="s">
        <v>81</v>
      </c>
    </row>
    <row r="510" spans="3:25" ht="13.5" customHeight="1" x14ac:dyDescent="0.2">
      <c r="C510" s="82"/>
      <c r="D510" s="292" t="s">
        <v>81</v>
      </c>
      <c r="E510" s="139"/>
      <c r="F510" s="139"/>
      <c r="H510" s="69" t="str">
        <f t="shared" si="16"/>
        <v>BTR-London &amp; SE</v>
      </c>
      <c r="I510" s="69" t="str">
        <f t="shared" si="17"/>
        <v>Enigma Square</v>
      </c>
      <c r="J510" s="292" t="s">
        <v>62</v>
      </c>
      <c r="L510" s="283" t="s">
        <v>81</v>
      </c>
      <c r="M510" s="283" t="s">
        <v>81</v>
      </c>
      <c r="N510" s="212"/>
      <c r="O510" s="213"/>
      <c r="P510" s="283" t="s">
        <v>81</v>
      </c>
      <c r="Q510" s="283" t="s">
        <v>81</v>
      </c>
      <c r="R510" s="283" t="s">
        <v>81</v>
      </c>
      <c r="S510" s="283" t="s">
        <v>81</v>
      </c>
      <c r="T510" s="284" t="s">
        <v>81</v>
      </c>
      <c r="U510" s="284" t="s">
        <v>81</v>
      </c>
      <c r="V510" s="283" t="s">
        <v>81</v>
      </c>
      <c r="W510" s="283" t="s">
        <v>81</v>
      </c>
      <c r="X510" s="283" t="s">
        <v>81</v>
      </c>
      <c r="Y510" s="283" t="s">
        <v>81</v>
      </c>
    </row>
    <row r="511" spans="3:25" ht="13.5" customHeight="1" x14ac:dyDescent="0.2">
      <c r="C511" s="82"/>
      <c r="D511" s="292" t="s">
        <v>81</v>
      </c>
      <c r="E511" s="139"/>
      <c r="F511" s="139"/>
      <c r="H511" s="69" t="str">
        <f t="shared" si="16"/>
        <v>BTR-London &amp; SE</v>
      </c>
      <c r="I511" s="69" t="str">
        <f t="shared" si="17"/>
        <v>Enigma Square</v>
      </c>
      <c r="J511" s="292" t="s">
        <v>62</v>
      </c>
      <c r="L511" s="283" t="s">
        <v>81</v>
      </c>
      <c r="M511" s="283" t="s">
        <v>81</v>
      </c>
      <c r="N511" s="212"/>
      <c r="O511" s="213"/>
      <c r="P511" s="283" t="s">
        <v>81</v>
      </c>
      <c r="Q511" s="283" t="s">
        <v>81</v>
      </c>
      <c r="R511" s="283" t="s">
        <v>81</v>
      </c>
      <c r="S511" s="283" t="s">
        <v>81</v>
      </c>
      <c r="T511" s="284" t="s">
        <v>81</v>
      </c>
      <c r="U511" s="284" t="s">
        <v>81</v>
      </c>
      <c r="V511" s="283" t="s">
        <v>81</v>
      </c>
      <c r="W511" s="283" t="s">
        <v>81</v>
      </c>
      <c r="X511" s="283" t="s">
        <v>81</v>
      </c>
      <c r="Y511" s="283" t="s">
        <v>81</v>
      </c>
    </row>
    <row r="512" spans="3:25" ht="13.5" customHeight="1" x14ac:dyDescent="0.2">
      <c r="C512" s="82"/>
      <c r="D512" s="292" t="s">
        <v>81</v>
      </c>
      <c r="E512" s="139"/>
      <c r="F512" s="139"/>
      <c r="H512" s="69" t="str">
        <f t="shared" si="16"/>
        <v>BTR-London &amp; SE</v>
      </c>
      <c r="I512" s="69" t="str">
        <f t="shared" si="17"/>
        <v>Enigma Square</v>
      </c>
      <c r="J512" s="292" t="s">
        <v>62</v>
      </c>
      <c r="L512" s="283" t="s">
        <v>81</v>
      </c>
      <c r="M512" s="283" t="s">
        <v>81</v>
      </c>
      <c r="N512" s="212"/>
      <c r="O512" s="213"/>
      <c r="P512" s="283" t="s">
        <v>81</v>
      </c>
      <c r="Q512" s="283" t="s">
        <v>81</v>
      </c>
      <c r="R512" s="283" t="s">
        <v>81</v>
      </c>
      <c r="S512" s="283" t="s">
        <v>81</v>
      </c>
      <c r="T512" s="284" t="s">
        <v>81</v>
      </c>
      <c r="U512" s="284" t="s">
        <v>81</v>
      </c>
      <c r="V512" s="283" t="s">
        <v>81</v>
      </c>
      <c r="W512" s="283" t="s">
        <v>81</v>
      </c>
      <c r="X512" s="283" t="s">
        <v>81</v>
      </c>
      <c r="Y512" s="283" t="s">
        <v>81</v>
      </c>
    </row>
    <row r="513" spans="3:25" ht="13.5" customHeight="1" x14ac:dyDescent="0.2">
      <c r="C513" s="82"/>
      <c r="D513" s="292" t="s">
        <v>81</v>
      </c>
      <c r="E513" s="139"/>
      <c r="F513" s="139"/>
      <c r="H513" s="69" t="str">
        <f t="shared" si="16"/>
        <v>BTR-London &amp; SE</v>
      </c>
      <c r="I513" s="69" t="str">
        <f t="shared" si="17"/>
        <v>Enigma Square</v>
      </c>
      <c r="J513" s="292" t="s">
        <v>62</v>
      </c>
      <c r="L513" s="283" t="s">
        <v>81</v>
      </c>
      <c r="M513" s="283" t="s">
        <v>81</v>
      </c>
      <c r="N513" s="212"/>
      <c r="O513" s="213"/>
      <c r="P513" s="283" t="s">
        <v>81</v>
      </c>
      <c r="Q513" s="283" t="s">
        <v>81</v>
      </c>
      <c r="R513" s="283" t="s">
        <v>81</v>
      </c>
      <c r="S513" s="283" t="s">
        <v>81</v>
      </c>
      <c r="T513" s="284" t="s">
        <v>81</v>
      </c>
      <c r="U513" s="284" t="s">
        <v>81</v>
      </c>
      <c r="V513" s="283" t="s">
        <v>81</v>
      </c>
      <c r="W513" s="283" t="s">
        <v>81</v>
      </c>
      <c r="X513" s="283" t="s">
        <v>81</v>
      </c>
      <c r="Y513" s="283" t="s">
        <v>81</v>
      </c>
    </row>
    <row r="514" spans="3:25" ht="13.5" customHeight="1" x14ac:dyDescent="0.2">
      <c r="C514" s="82"/>
      <c r="D514" s="292" t="s">
        <v>81</v>
      </c>
      <c r="E514" s="139"/>
      <c r="F514" s="139"/>
      <c r="H514" s="69" t="str">
        <f t="shared" si="16"/>
        <v>BTR-London &amp; SE</v>
      </c>
      <c r="I514" s="69" t="str">
        <f t="shared" si="17"/>
        <v>Enigma Square</v>
      </c>
      <c r="J514" s="292" t="s">
        <v>62</v>
      </c>
      <c r="L514" s="283" t="s">
        <v>81</v>
      </c>
      <c r="M514" s="283" t="s">
        <v>81</v>
      </c>
      <c r="N514" s="212"/>
      <c r="O514" s="213"/>
      <c r="P514" s="283" t="s">
        <v>81</v>
      </c>
      <c r="Q514" s="283" t="s">
        <v>81</v>
      </c>
      <c r="R514" s="283" t="s">
        <v>81</v>
      </c>
      <c r="S514" s="283" t="s">
        <v>81</v>
      </c>
      <c r="T514" s="284" t="s">
        <v>81</v>
      </c>
      <c r="U514" s="284" t="s">
        <v>81</v>
      </c>
      <c r="V514" s="283" t="s">
        <v>81</v>
      </c>
      <c r="W514" s="283" t="s">
        <v>81</v>
      </c>
      <c r="X514" s="283" t="s">
        <v>81</v>
      </c>
      <c r="Y514" s="283" t="s">
        <v>81</v>
      </c>
    </row>
    <row r="515" spans="3:25" ht="13.5" customHeight="1" x14ac:dyDescent="0.2">
      <c r="C515" s="82"/>
      <c r="D515" s="292" t="s">
        <v>81</v>
      </c>
      <c r="E515" s="139"/>
      <c r="F515" s="139"/>
      <c r="H515" s="69" t="str">
        <f t="shared" si="16"/>
        <v>BTR-London &amp; SE</v>
      </c>
      <c r="I515" s="69" t="str">
        <f t="shared" si="17"/>
        <v>Enigma Square</v>
      </c>
      <c r="J515" s="292" t="s">
        <v>62</v>
      </c>
      <c r="L515" s="283" t="s">
        <v>81</v>
      </c>
      <c r="M515" s="283" t="s">
        <v>81</v>
      </c>
      <c r="N515" s="212"/>
      <c r="O515" s="213"/>
      <c r="P515" s="283" t="s">
        <v>81</v>
      </c>
      <c r="Q515" s="283" t="s">
        <v>81</v>
      </c>
      <c r="R515" s="283" t="s">
        <v>81</v>
      </c>
      <c r="S515" s="283" t="s">
        <v>81</v>
      </c>
      <c r="T515" s="284" t="s">
        <v>81</v>
      </c>
      <c r="U515" s="284" t="s">
        <v>81</v>
      </c>
      <c r="V515" s="283" t="s">
        <v>81</v>
      </c>
      <c r="W515" s="283" t="s">
        <v>81</v>
      </c>
      <c r="X515" s="283" t="s">
        <v>81</v>
      </c>
      <c r="Y515" s="283" t="s">
        <v>81</v>
      </c>
    </row>
    <row r="516" spans="3:25" ht="13.5" customHeight="1" x14ac:dyDescent="0.2">
      <c r="C516" s="82"/>
      <c r="D516" s="292" t="s">
        <v>81</v>
      </c>
      <c r="E516" s="139"/>
      <c r="F516" s="139"/>
      <c r="H516" s="69" t="str">
        <f t="shared" si="16"/>
        <v>BTR-London &amp; SE</v>
      </c>
      <c r="I516" s="69" t="str">
        <f t="shared" si="17"/>
        <v>Enigma Square</v>
      </c>
      <c r="J516" s="292" t="s">
        <v>62</v>
      </c>
      <c r="L516" s="283" t="s">
        <v>81</v>
      </c>
      <c r="M516" s="283" t="s">
        <v>81</v>
      </c>
      <c r="N516" s="212"/>
      <c r="O516" s="213"/>
      <c r="P516" s="283" t="s">
        <v>81</v>
      </c>
      <c r="Q516" s="283" t="s">
        <v>81</v>
      </c>
      <c r="R516" s="283" t="s">
        <v>81</v>
      </c>
      <c r="S516" s="283" t="s">
        <v>81</v>
      </c>
      <c r="T516" s="284" t="s">
        <v>81</v>
      </c>
      <c r="U516" s="284" t="s">
        <v>81</v>
      </c>
      <c r="V516" s="283" t="s">
        <v>81</v>
      </c>
      <c r="W516" s="283" t="s">
        <v>81</v>
      </c>
      <c r="X516" s="283" t="s">
        <v>81</v>
      </c>
      <c r="Y516" s="283" t="s">
        <v>81</v>
      </c>
    </row>
    <row r="517" spans="3:25" ht="13.5" customHeight="1" x14ac:dyDescent="0.2">
      <c r="C517" s="82"/>
      <c r="D517" s="292" t="s">
        <v>81</v>
      </c>
      <c r="E517" s="139"/>
      <c r="F517" s="139"/>
      <c r="H517" s="69" t="str">
        <f t="shared" si="16"/>
        <v>BTR-London &amp; SE</v>
      </c>
      <c r="I517" s="69" t="str">
        <f t="shared" si="17"/>
        <v>Enigma Square</v>
      </c>
      <c r="J517" s="292" t="s">
        <v>62</v>
      </c>
      <c r="L517" s="283" t="s">
        <v>81</v>
      </c>
      <c r="M517" s="283" t="s">
        <v>81</v>
      </c>
      <c r="N517" s="212"/>
      <c r="O517" s="213"/>
      <c r="P517" s="283" t="s">
        <v>81</v>
      </c>
      <c r="Q517" s="283" t="s">
        <v>81</v>
      </c>
      <c r="R517" s="283" t="s">
        <v>81</v>
      </c>
      <c r="S517" s="283" t="s">
        <v>81</v>
      </c>
      <c r="T517" s="284" t="s">
        <v>81</v>
      </c>
      <c r="U517" s="284" t="s">
        <v>81</v>
      </c>
      <c r="V517" s="283" t="s">
        <v>81</v>
      </c>
      <c r="W517" s="283" t="s">
        <v>81</v>
      </c>
      <c r="X517" s="283" t="s">
        <v>81</v>
      </c>
      <c r="Y517" s="283" t="s">
        <v>81</v>
      </c>
    </row>
    <row r="518" spans="3:25" ht="13.5" customHeight="1" x14ac:dyDescent="0.2">
      <c r="C518" s="82"/>
      <c r="D518" s="292" t="s">
        <v>81</v>
      </c>
      <c r="E518" s="139"/>
      <c r="F518" s="139"/>
      <c r="H518" s="69" t="str">
        <f t="shared" si="16"/>
        <v>BTR-London &amp; SE</v>
      </c>
      <c r="I518" s="69" t="str">
        <f t="shared" si="17"/>
        <v>Enigma Square</v>
      </c>
      <c r="J518" s="292" t="s">
        <v>62</v>
      </c>
      <c r="L518" s="283" t="s">
        <v>81</v>
      </c>
      <c r="M518" s="283" t="s">
        <v>81</v>
      </c>
      <c r="N518" s="212"/>
      <c r="O518" s="213"/>
      <c r="P518" s="283" t="s">
        <v>81</v>
      </c>
      <c r="Q518" s="283" t="s">
        <v>81</v>
      </c>
      <c r="R518" s="283" t="s">
        <v>81</v>
      </c>
      <c r="S518" s="283" t="s">
        <v>81</v>
      </c>
      <c r="T518" s="284" t="s">
        <v>81</v>
      </c>
      <c r="U518" s="284" t="s">
        <v>81</v>
      </c>
      <c r="V518" s="283" t="s">
        <v>81</v>
      </c>
      <c r="W518" s="283" t="s">
        <v>81</v>
      </c>
      <c r="X518" s="283" t="s">
        <v>81</v>
      </c>
      <c r="Y518" s="283" t="s">
        <v>81</v>
      </c>
    </row>
    <row r="519" spans="3:25" ht="13.5" customHeight="1" x14ac:dyDescent="0.2">
      <c r="C519" s="82"/>
      <c r="D519" s="292" t="s">
        <v>81</v>
      </c>
      <c r="E519" s="139"/>
      <c r="F519" s="139"/>
      <c r="H519" s="69" t="str">
        <f t="shared" si="16"/>
        <v>BTR-London &amp; SE</v>
      </c>
      <c r="I519" s="69" t="str">
        <f t="shared" si="17"/>
        <v>Enigma Square</v>
      </c>
      <c r="J519" s="292" t="s">
        <v>62</v>
      </c>
      <c r="L519" s="283" t="s">
        <v>81</v>
      </c>
      <c r="M519" s="283" t="s">
        <v>81</v>
      </c>
      <c r="N519" s="212"/>
      <c r="O519" s="213"/>
      <c r="P519" s="283" t="s">
        <v>81</v>
      </c>
      <c r="Q519" s="283" t="s">
        <v>81</v>
      </c>
      <c r="R519" s="283" t="s">
        <v>81</v>
      </c>
      <c r="S519" s="283" t="s">
        <v>81</v>
      </c>
      <c r="T519" s="284" t="s">
        <v>81</v>
      </c>
      <c r="U519" s="284" t="s">
        <v>81</v>
      </c>
      <c r="V519" s="283" t="s">
        <v>81</v>
      </c>
      <c r="W519" s="283" t="s">
        <v>81</v>
      </c>
      <c r="X519" s="283" t="s">
        <v>81</v>
      </c>
      <c r="Y519" s="283" t="s">
        <v>81</v>
      </c>
    </row>
    <row r="520" spans="3:25" ht="13.5" customHeight="1" x14ac:dyDescent="0.2">
      <c r="C520" s="82"/>
      <c r="D520" s="292" t="s">
        <v>81</v>
      </c>
      <c r="E520" s="139"/>
      <c r="F520" s="139"/>
      <c r="H520" s="69" t="str">
        <f t="shared" si="16"/>
        <v>BTR-London &amp; SE</v>
      </c>
      <c r="I520" s="69" t="str">
        <f t="shared" si="17"/>
        <v>Enigma Square</v>
      </c>
      <c r="J520" s="292" t="s">
        <v>62</v>
      </c>
      <c r="L520" s="283" t="s">
        <v>81</v>
      </c>
      <c r="M520" s="283" t="s">
        <v>81</v>
      </c>
      <c r="N520" s="212"/>
      <c r="O520" s="213"/>
      <c r="P520" s="283" t="s">
        <v>81</v>
      </c>
      <c r="Q520" s="283" t="s">
        <v>81</v>
      </c>
      <c r="R520" s="283" t="s">
        <v>81</v>
      </c>
      <c r="S520" s="283" t="s">
        <v>81</v>
      </c>
      <c r="T520" s="284" t="s">
        <v>81</v>
      </c>
      <c r="U520" s="284" t="s">
        <v>81</v>
      </c>
      <c r="V520" s="283" t="s">
        <v>81</v>
      </c>
      <c r="W520" s="283" t="s">
        <v>81</v>
      </c>
      <c r="X520" s="283" t="s">
        <v>81</v>
      </c>
      <c r="Y520" s="283" t="s">
        <v>81</v>
      </c>
    </row>
    <row r="521" spans="3:25" ht="13.5" customHeight="1" x14ac:dyDescent="0.2">
      <c r="C521" s="82"/>
      <c r="D521" s="292" t="s">
        <v>81</v>
      </c>
      <c r="E521" s="139"/>
      <c r="F521" s="139"/>
      <c r="H521" s="69" t="str">
        <f t="shared" si="16"/>
        <v>BTR-London &amp; SE</v>
      </c>
      <c r="I521" s="69" t="str">
        <f t="shared" si="17"/>
        <v>Enigma Square</v>
      </c>
      <c r="J521" s="292" t="s">
        <v>62</v>
      </c>
      <c r="L521" s="283" t="s">
        <v>81</v>
      </c>
      <c r="M521" s="283" t="s">
        <v>81</v>
      </c>
      <c r="N521" s="212"/>
      <c r="O521" s="213"/>
      <c r="P521" s="283" t="s">
        <v>81</v>
      </c>
      <c r="Q521" s="283" t="s">
        <v>81</v>
      </c>
      <c r="R521" s="283" t="s">
        <v>81</v>
      </c>
      <c r="S521" s="283" t="s">
        <v>81</v>
      </c>
      <c r="T521" s="284" t="s">
        <v>81</v>
      </c>
      <c r="U521" s="284" t="s">
        <v>81</v>
      </c>
      <c r="V521" s="283" t="s">
        <v>81</v>
      </c>
      <c r="W521" s="283" t="s">
        <v>81</v>
      </c>
      <c r="X521" s="283" t="s">
        <v>81</v>
      </c>
      <c r="Y521" s="283" t="s">
        <v>81</v>
      </c>
    </row>
    <row r="522" spans="3:25" ht="13.5" customHeight="1" x14ac:dyDescent="0.2">
      <c r="C522" s="82"/>
      <c r="D522" s="292" t="s">
        <v>81</v>
      </c>
      <c r="E522" s="139"/>
      <c r="F522" s="139"/>
      <c r="H522" s="69" t="str">
        <f t="shared" si="16"/>
        <v>BTR-London &amp; SE</v>
      </c>
      <c r="I522" s="69" t="str">
        <f t="shared" si="17"/>
        <v>Enigma Square</v>
      </c>
      <c r="J522" s="292" t="s">
        <v>62</v>
      </c>
      <c r="L522" s="283" t="s">
        <v>81</v>
      </c>
      <c r="M522" s="283" t="s">
        <v>81</v>
      </c>
      <c r="N522" s="212"/>
      <c r="O522" s="213"/>
      <c r="P522" s="283" t="s">
        <v>81</v>
      </c>
      <c r="Q522" s="283" t="s">
        <v>81</v>
      </c>
      <c r="R522" s="283" t="s">
        <v>81</v>
      </c>
      <c r="S522" s="283" t="s">
        <v>81</v>
      </c>
      <c r="T522" s="284" t="s">
        <v>81</v>
      </c>
      <c r="U522" s="284" t="s">
        <v>81</v>
      </c>
      <c r="V522" s="283" t="s">
        <v>81</v>
      </c>
      <c r="W522" s="283" t="s">
        <v>81</v>
      </c>
      <c r="X522" s="283" t="s">
        <v>81</v>
      </c>
      <c r="Y522" s="283" t="s">
        <v>81</v>
      </c>
    </row>
    <row r="523" spans="3:25" ht="13.5" customHeight="1" x14ac:dyDescent="0.2">
      <c r="C523" s="82"/>
      <c r="D523" s="292" t="s">
        <v>81</v>
      </c>
      <c r="E523" s="139"/>
      <c r="F523" s="139"/>
      <c r="H523" s="69" t="str">
        <f t="shared" si="16"/>
        <v>BTR-London &amp; SE</v>
      </c>
      <c r="I523" s="69" t="str">
        <f t="shared" si="17"/>
        <v>Enigma Square</v>
      </c>
      <c r="J523" s="292" t="s">
        <v>62</v>
      </c>
      <c r="L523" s="283" t="s">
        <v>81</v>
      </c>
      <c r="M523" s="283" t="s">
        <v>81</v>
      </c>
      <c r="N523" s="212"/>
      <c r="O523" s="213"/>
      <c r="P523" s="283" t="s">
        <v>81</v>
      </c>
      <c r="Q523" s="283" t="s">
        <v>81</v>
      </c>
      <c r="R523" s="283" t="s">
        <v>81</v>
      </c>
      <c r="S523" s="283" t="s">
        <v>81</v>
      </c>
      <c r="T523" s="284" t="s">
        <v>81</v>
      </c>
      <c r="U523" s="284" t="s">
        <v>81</v>
      </c>
      <c r="V523" s="283" t="s">
        <v>81</v>
      </c>
      <c r="W523" s="283" t="s">
        <v>81</v>
      </c>
      <c r="X523" s="283" t="s">
        <v>81</v>
      </c>
      <c r="Y523" s="283" t="s">
        <v>81</v>
      </c>
    </row>
    <row r="524" spans="3:25" ht="13.5" customHeight="1" x14ac:dyDescent="0.2">
      <c r="C524" s="82"/>
      <c r="D524" s="292" t="s">
        <v>81</v>
      </c>
      <c r="E524" s="139"/>
      <c r="F524" s="139"/>
      <c r="H524" s="69" t="str">
        <f t="shared" si="16"/>
        <v>BTR-London &amp; SE</v>
      </c>
      <c r="I524" s="69" t="str">
        <f t="shared" si="17"/>
        <v>Enigma Square</v>
      </c>
      <c r="J524" s="292" t="s">
        <v>62</v>
      </c>
      <c r="L524" s="283" t="s">
        <v>81</v>
      </c>
      <c r="M524" s="283" t="s">
        <v>81</v>
      </c>
      <c r="N524" s="212"/>
      <c r="O524" s="213"/>
      <c r="P524" s="283" t="s">
        <v>81</v>
      </c>
      <c r="Q524" s="283" t="s">
        <v>81</v>
      </c>
      <c r="R524" s="283" t="s">
        <v>81</v>
      </c>
      <c r="S524" s="283" t="s">
        <v>81</v>
      </c>
      <c r="T524" s="284" t="s">
        <v>81</v>
      </c>
      <c r="U524" s="284" t="s">
        <v>81</v>
      </c>
      <c r="V524" s="283" t="s">
        <v>81</v>
      </c>
      <c r="W524" s="283" t="s">
        <v>81</v>
      </c>
      <c r="X524" s="283" t="s">
        <v>81</v>
      </c>
      <c r="Y524" s="283" t="s">
        <v>81</v>
      </c>
    </row>
    <row r="525" spans="3:25" ht="13.5" customHeight="1" x14ac:dyDescent="0.2">
      <c r="C525" s="82"/>
      <c r="D525" s="292" t="s">
        <v>81</v>
      </c>
      <c r="E525" s="139"/>
      <c r="F525" s="139"/>
      <c r="H525" s="69" t="str">
        <f t="shared" si="16"/>
        <v>BTR-London &amp; SE</v>
      </c>
      <c r="I525" s="69" t="str">
        <f t="shared" si="17"/>
        <v>Enigma Square</v>
      </c>
      <c r="J525" s="292" t="s">
        <v>62</v>
      </c>
      <c r="L525" s="283" t="s">
        <v>81</v>
      </c>
      <c r="M525" s="283" t="s">
        <v>81</v>
      </c>
      <c r="N525" s="212"/>
      <c r="O525" s="213"/>
      <c r="P525" s="283" t="s">
        <v>81</v>
      </c>
      <c r="Q525" s="283" t="s">
        <v>81</v>
      </c>
      <c r="R525" s="283" t="s">
        <v>81</v>
      </c>
      <c r="S525" s="283" t="s">
        <v>81</v>
      </c>
      <c r="T525" s="284" t="s">
        <v>81</v>
      </c>
      <c r="U525" s="284" t="s">
        <v>81</v>
      </c>
      <c r="V525" s="283" t="s">
        <v>81</v>
      </c>
      <c r="W525" s="283" t="s">
        <v>81</v>
      </c>
      <c r="X525" s="283" t="s">
        <v>81</v>
      </c>
      <c r="Y525" s="283" t="s">
        <v>81</v>
      </c>
    </row>
    <row r="526" spans="3:25" ht="13.5" customHeight="1" x14ac:dyDescent="0.2">
      <c r="C526" s="82"/>
      <c r="D526" s="292" t="s">
        <v>81</v>
      </c>
      <c r="E526" s="139"/>
      <c r="F526" s="139"/>
      <c r="H526" s="69" t="str">
        <f t="shared" si="16"/>
        <v>BTR-London &amp; SE</v>
      </c>
      <c r="I526" s="69" t="str">
        <f t="shared" si="17"/>
        <v>Enigma Square</v>
      </c>
      <c r="J526" s="292" t="s">
        <v>62</v>
      </c>
      <c r="L526" s="283" t="s">
        <v>81</v>
      </c>
      <c r="M526" s="283" t="s">
        <v>81</v>
      </c>
      <c r="N526" s="212"/>
      <c r="O526" s="213"/>
      <c r="P526" s="283" t="s">
        <v>81</v>
      </c>
      <c r="Q526" s="283" t="s">
        <v>81</v>
      </c>
      <c r="R526" s="283" t="s">
        <v>81</v>
      </c>
      <c r="S526" s="283" t="s">
        <v>81</v>
      </c>
      <c r="T526" s="284" t="s">
        <v>81</v>
      </c>
      <c r="U526" s="284" t="s">
        <v>81</v>
      </c>
      <c r="V526" s="283" t="s">
        <v>81</v>
      </c>
      <c r="W526" s="283" t="s">
        <v>81</v>
      </c>
      <c r="X526" s="283" t="s">
        <v>81</v>
      </c>
      <c r="Y526" s="283" t="s">
        <v>81</v>
      </c>
    </row>
    <row r="527" spans="3:25" ht="13.5" customHeight="1" x14ac:dyDescent="0.2">
      <c r="C527" s="82"/>
      <c r="D527" s="292" t="s">
        <v>81</v>
      </c>
      <c r="E527" s="139"/>
      <c r="F527" s="139"/>
      <c r="H527" s="69" t="str">
        <f t="shared" si="16"/>
        <v>BTR-London &amp; SE</v>
      </c>
      <c r="I527" s="69" t="str">
        <f t="shared" si="17"/>
        <v>Enigma Square</v>
      </c>
      <c r="J527" s="292" t="s">
        <v>62</v>
      </c>
      <c r="L527" s="283" t="s">
        <v>81</v>
      </c>
      <c r="M527" s="283" t="s">
        <v>81</v>
      </c>
      <c r="N527" s="212"/>
      <c r="O527" s="213"/>
      <c r="P527" s="283" t="s">
        <v>81</v>
      </c>
      <c r="Q527" s="283" t="s">
        <v>81</v>
      </c>
      <c r="R527" s="283" t="s">
        <v>81</v>
      </c>
      <c r="S527" s="283" t="s">
        <v>81</v>
      </c>
      <c r="T527" s="284" t="s">
        <v>81</v>
      </c>
      <c r="U527" s="284" t="s">
        <v>81</v>
      </c>
      <c r="V527" s="283" t="s">
        <v>81</v>
      </c>
      <c r="W527" s="283" t="s">
        <v>81</v>
      </c>
      <c r="X527" s="283" t="s">
        <v>81</v>
      </c>
      <c r="Y527" s="283" t="s">
        <v>81</v>
      </c>
    </row>
    <row r="528" spans="3:25" ht="13.5" customHeight="1" x14ac:dyDescent="0.2">
      <c r="C528" s="82"/>
      <c r="D528" s="292" t="s">
        <v>81</v>
      </c>
      <c r="E528" s="139"/>
      <c r="F528" s="139"/>
      <c r="H528" s="69" t="str">
        <f t="shared" si="16"/>
        <v>BTR-London &amp; SE</v>
      </c>
      <c r="I528" s="69" t="str">
        <f t="shared" si="17"/>
        <v>Enigma Square</v>
      </c>
      <c r="J528" s="292" t="s">
        <v>62</v>
      </c>
      <c r="L528" s="283" t="s">
        <v>81</v>
      </c>
      <c r="M528" s="283" t="s">
        <v>81</v>
      </c>
      <c r="N528" s="212"/>
      <c r="O528" s="213"/>
      <c r="P528" s="283" t="s">
        <v>81</v>
      </c>
      <c r="Q528" s="283" t="s">
        <v>81</v>
      </c>
      <c r="R528" s="283" t="s">
        <v>81</v>
      </c>
      <c r="S528" s="283" t="s">
        <v>81</v>
      </c>
      <c r="T528" s="284" t="s">
        <v>81</v>
      </c>
      <c r="U528" s="284" t="s">
        <v>81</v>
      </c>
      <c r="V528" s="283" t="s">
        <v>81</v>
      </c>
      <c r="W528" s="283" t="s">
        <v>81</v>
      </c>
      <c r="X528" s="283" t="s">
        <v>81</v>
      </c>
      <c r="Y528" s="283" t="s">
        <v>81</v>
      </c>
    </row>
    <row r="529" spans="3:25" ht="13.5" customHeight="1" x14ac:dyDescent="0.2">
      <c r="C529" s="82"/>
      <c r="D529" s="292" t="s">
        <v>81</v>
      </c>
      <c r="E529" s="139"/>
      <c r="F529" s="139"/>
      <c r="H529" s="69" t="str">
        <f t="shared" si="16"/>
        <v>BTR-London &amp; SE</v>
      </c>
      <c r="I529" s="69" t="str">
        <f t="shared" si="17"/>
        <v>Enigma Square</v>
      </c>
      <c r="J529" s="292" t="s">
        <v>62</v>
      </c>
      <c r="L529" s="283" t="s">
        <v>81</v>
      </c>
      <c r="M529" s="283" t="s">
        <v>81</v>
      </c>
      <c r="N529" s="212"/>
      <c r="O529" s="213"/>
      <c r="P529" s="283" t="s">
        <v>81</v>
      </c>
      <c r="Q529" s="283" t="s">
        <v>81</v>
      </c>
      <c r="R529" s="283" t="s">
        <v>81</v>
      </c>
      <c r="S529" s="283" t="s">
        <v>81</v>
      </c>
      <c r="T529" s="284" t="s">
        <v>81</v>
      </c>
      <c r="U529" s="284" t="s">
        <v>81</v>
      </c>
      <c r="V529" s="283" t="s">
        <v>81</v>
      </c>
      <c r="W529" s="283" t="s">
        <v>81</v>
      </c>
      <c r="X529" s="283" t="s">
        <v>81</v>
      </c>
      <c r="Y529" s="283" t="s">
        <v>81</v>
      </c>
    </row>
    <row r="530" spans="3:25" ht="13.5" customHeight="1" x14ac:dyDescent="0.2">
      <c r="C530" s="82"/>
      <c r="D530" s="292" t="s">
        <v>81</v>
      </c>
      <c r="E530" s="139"/>
      <c r="F530" s="139"/>
      <c r="H530" s="69" t="str">
        <f t="shared" si="16"/>
        <v>BTR-London &amp; SE</v>
      </c>
      <c r="I530" s="69" t="str">
        <f t="shared" si="17"/>
        <v>Enigma Square</v>
      </c>
      <c r="J530" s="292" t="s">
        <v>62</v>
      </c>
      <c r="L530" s="283" t="s">
        <v>81</v>
      </c>
      <c r="M530" s="283" t="s">
        <v>81</v>
      </c>
      <c r="N530" s="212"/>
      <c r="O530" s="213"/>
      <c r="P530" s="283" t="s">
        <v>81</v>
      </c>
      <c r="Q530" s="283" t="s">
        <v>81</v>
      </c>
      <c r="R530" s="283" t="s">
        <v>81</v>
      </c>
      <c r="S530" s="283" t="s">
        <v>81</v>
      </c>
      <c r="T530" s="284" t="s">
        <v>81</v>
      </c>
      <c r="U530" s="284" t="s">
        <v>81</v>
      </c>
      <c r="V530" s="283" t="s">
        <v>81</v>
      </c>
      <c r="W530" s="283" t="s">
        <v>81</v>
      </c>
      <c r="X530" s="283" t="s">
        <v>81</v>
      </c>
      <c r="Y530" s="283" t="s">
        <v>81</v>
      </c>
    </row>
    <row r="531" spans="3:25" ht="13.5" customHeight="1" x14ac:dyDescent="0.2">
      <c r="C531" s="82"/>
      <c r="D531" s="292" t="s">
        <v>81</v>
      </c>
      <c r="E531" s="139"/>
      <c r="F531" s="139"/>
      <c r="H531" s="69" t="str">
        <f t="shared" si="16"/>
        <v>BTR-London &amp; SE</v>
      </c>
      <c r="I531" s="69" t="str">
        <f t="shared" si="17"/>
        <v>Enigma Square</v>
      </c>
      <c r="J531" s="292" t="s">
        <v>62</v>
      </c>
      <c r="L531" s="283" t="s">
        <v>81</v>
      </c>
      <c r="M531" s="283" t="s">
        <v>81</v>
      </c>
      <c r="N531" s="212"/>
      <c r="O531" s="213"/>
      <c r="P531" s="283" t="s">
        <v>81</v>
      </c>
      <c r="Q531" s="283" t="s">
        <v>81</v>
      </c>
      <c r="R531" s="283" t="s">
        <v>81</v>
      </c>
      <c r="S531" s="283" t="s">
        <v>81</v>
      </c>
      <c r="T531" s="284" t="s">
        <v>81</v>
      </c>
      <c r="U531" s="284" t="s">
        <v>81</v>
      </c>
      <c r="V531" s="283" t="s">
        <v>81</v>
      </c>
      <c r="W531" s="283" t="s">
        <v>81</v>
      </c>
      <c r="X531" s="283" t="s">
        <v>81</v>
      </c>
      <c r="Y531" s="283" t="s">
        <v>81</v>
      </c>
    </row>
    <row r="532" spans="3:25" ht="13.5" customHeight="1" x14ac:dyDescent="0.2">
      <c r="C532" s="82"/>
      <c r="D532" s="292" t="s">
        <v>81</v>
      </c>
      <c r="E532" s="139"/>
      <c r="F532" s="139"/>
      <c r="H532" s="69" t="str">
        <f t="shared" si="16"/>
        <v>BTR-London &amp; SE</v>
      </c>
      <c r="I532" s="69" t="str">
        <f t="shared" si="17"/>
        <v>Enigma Square</v>
      </c>
      <c r="J532" s="292" t="s">
        <v>62</v>
      </c>
      <c r="L532" s="283" t="s">
        <v>81</v>
      </c>
      <c r="M532" s="283" t="s">
        <v>81</v>
      </c>
      <c r="N532" s="212"/>
      <c r="O532" s="213"/>
      <c r="P532" s="283" t="s">
        <v>81</v>
      </c>
      <c r="Q532" s="283" t="s">
        <v>81</v>
      </c>
      <c r="R532" s="283" t="s">
        <v>81</v>
      </c>
      <c r="S532" s="283" t="s">
        <v>81</v>
      </c>
      <c r="T532" s="284" t="s">
        <v>81</v>
      </c>
      <c r="U532" s="284" t="s">
        <v>81</v>
      </c>
      <c r="V532" s="283" t="s">
        <v>81</v>
      </c>
      <c r="W532" s="283" t="s">
        <v>81</v>
      </c>
      <c r="X532" s="283" t="s">
        <v>81</v>
      </c>
      <c r="Y532" s="283" t="s">
        <v>81</v>
      </c>
    </row>
    <row r="533" spans="3:25" ht="13.5" customHeight="1" x14ac:dyDescent="0.2">
      <c r="C533" s="82"/>
      <c r="D533" s="292" t="s">
        <v>81</v>
      </c>
      <c r="E533" s="139"/>
      <c r="F533" s="139"/>
      <c r="H533" s="69" t="str">
        <f t="shared" si="16"/>
        <v>BTR-London &amp; SE</v>
      </c>
      <c r="I533" s="69" t="str">
        <f t="shared" si="17"/>
        <v>Enigma Square</v>
      </c>
      <c r="J533" s="292" t="s">
        <v>62</v>
      </c>
      <c r="L533" s="283" t="s">
        <v>81</v>
      </c>
      <c r="M533" s="283" t="s">
        <v>81</v>
      </c>
      <c r="N533" s="212"/>
      <c r="O533" s="213"/>
      <c r="P533" s="283" t="s">
        <v>81</v>
      </c>
      <c r="Q533" s="283" t="s">
        <v>81</v>
      </c>
      <c r="R533" s="283" t="s">
        <v>81</v>
      </c>
      <c r="S533" s="283" t="s">
        <v>81</v>
      </c>
      <c r="T533" s="284" t="s">
        <v>81</v>
      </c>
      <c r="U533" s="284" t="s">
        <v>81</v>
      </c>
      <c r="V533" s="283" t="s">
        <v>81</v>
      </c>
      <c r="W533" s="283" t="s">
        <v>81</v>
      </c>
      <c r="X533" s="283" t="s">
        <v>81</v>
      </c>
      <c r="Y533" s="283" t="s">
        <v>81</v>
      </c>
    </row>
    <row r="534" spans="3:25" ht="13.5" customHeight="1" x14ac:dyDescent="0.2">
      <c r="C534" s="82"/>
      <c r="D534" s="292" t="s">
        <v>81</v>
      </c>
      <c r="E534" s="139"/>
      <c r="F534" s="139"/>
      <c r="H534" s="69" t="str">
        <f t="shared" ref="H534:H597" si="18">$I$9</f>
        <v>BTR-London &amp; SE</v>
      </c>
      <c r="I534" s="69" t="str">
        <f t="shared" ref="I534:I597" si="19">$I$10</f>
        <v>Enigma Square</v>
      </c>
      <c r="J534" s="292" t="s">
        <v>62</v>
      </c>
      <c r="L534" s="283" t="s">
        <v>81</v>
      </c>
      <c r="M534" s="283" t="s">
        <v>81</v>
      </c>
      <c r="N534" s="212"/>
      <c r="O534" s="213"/>
      <c r="P534" s="283" t="s">
        <v>81</v>
      </c>
      <c r="Q534" s="283" t="s">
        <v>81</v>
      </c>
      <c r="R534" s="283" t="s">
        <v>81</v>
      </c>
      <c r="S534" s="283" t="s">
        <v>81</v>
      </c>
      <c r="T534" s="284" t="s">
        <v>81</v>
      </c>
      <c r="U534" s="284" t="s">
        <v>81</v>
      </c>
      <c r="V534" s="283" t="s">
        <v>81</v>
      </c>
      <c r="W534" s="283" t="s">
        <v>81</v>
      </c>
      <c r="X534" s="283" t="s">
        <v>81</v>
      </c>
      <c r="Y534" s="283" t="s">
        <v>81</v>
      </c>
    </row>
    <row r="535" spans="3:25" ht="13.5" customHeight="1" x14ac:dyDescent="0.2">
      <c r="C535" s="82"/>
      <c r="D535" s="292" t="s">
        <v>81</v>
      </c>
      <c r="E535" s="139"/>
      <c r="F535" s="139"/>
      <c r="H535" s="69" t="str">
        <f t="shared" si="18"/>
        <v>BTR-London &amp; SE</v>
      </c>
      <c r="I535" s="69" t="str">
        <f t="shared" si="19"/>
        <v>Enigma Square</v>
      </c>
      <c r="J535" s="292" t="s">
        <v>62</v>
      </c>
      <c r="L535" s="283" t="s">
        <v>81</v>
      </c>
      <c r="M535" s="283" t="s">
        <v>81</v>
      </c>
      <c r="N535" s="212"/>
      <c r="O535" s="213"/>
      <c r="P535" s="283" t="s">
        <v>81</v>
      </c>
      <c r="Q535" s="283" t="s">
        <v>81</v>
      </c>
      <c r="R535" s="283" t="s">
        <v>81</v>
      </c>
      <c r="S535" s="283" t="s">
        <v>81</v>
      </c>
      <c r="T535" s="284" t="s">
        <v>81</v>
      </c>
      <c r="U535" s="284" t="s">
        <v>81</v>
      </c>
      <c r="V535" s="283" t="s">
        <v>81</v>
      </c>
      <c r="W535" s="283" t="s">
        <v>81</v>
      </c>
      <c r="X535" s="283" t="s">
        <v>81</v>
      </c>
      <c r="Y535" s="283" t="s">
        <v>81</v>
      </c>
    </row>
    <row r="536" spans="3:25" ht="13.5" customHeight="1" x14ac:dyDescent="0.2">
      <c r="C536" s="82"/>
      <c r="D536" s="292" t="s">
        <v>81</v>
      </c>
      <c r="E536" s="139"/>
      <c r="F536" s="139"/>
      <c r="H536" s="69" t="str">
        <f t="shared" si="18"/>
        <v>BTR-London &amp; SE</v>
      </c>
      <c r="I536" s="69" t="str">
        <f t="shared" si="19"/>
        <v>Enigma Square</v>
      </c>
      <c r="J536" s="292" t="s">
        <v>62</v>
      </c>
      <c r="L536" s="283" t="s">
        <v>81</v>
      </c>
      <c r="M536" s="283" t="s">
        <v>81</v>
      </c>
      <c r="N536" s="212"/>
      <c r="O536" s="213"/>
      <c r="P536" s="283" t="s">
        <v>81</v>
      </c>
      <c r="Q536" s="283" t="s">
        <v>81</v>
      </c>
      <c r="R536" s="283" t="s">
        <v>81</v>
      </c>
      <c r="S536" s="283" t="s">
        <v>81</v>
      </c>
      <c r="T536" s="284" t="s">
        <v>81</v>
      </c>
      <c r="U536" s="284" t="s">
        <v>81</v>
      </c>
      <c r="V536" s="283" t="s">
        <v>81</v>
      </c>
      <c r="W536" s="283" t="s">
        <v>81</v>
      </c>
      <c r="X536" s="283" t="s">
        <v>81</v>
      </c>
      <c r="Y536" s="283" t="s">
        <v>81</v>
      </c>
    </row>
    <row r="537" spans="3:25" ht="13.5" customHeight="1" x14ac:dyDescent="0.2">
      <c r="C537" s="82"/>
      <c r="D537" s="292" t="s">
        <v>81</v>
      </c>
      <c r="E537" s="139"/>
      <c r="F537" s="139"/>
      <c r="H537" s="69" t="str">
        <f t="shared" si="18"/>
        <v>BTR-London &amp; SE</v>
      </c>
      <c r="I537" s="69" t="str">
        <f t="shared" si="19"/>
        <v>Enigma Square</v>
      </c>
      <c r="J537" s="292" t="s">
        <v>62</v>
      </c>
      <c r="L537" s="283" t="s">
        <v>81</v>
      </c>
      <c r="M537" s="283" t="s">
        <v>81</v>
      </c>
      <c r="N537" s="212"/>
      <c r="O537" s="213"/>
      <c r="P537" s="283" t="s">
        <v>81</v>
      </c>
      <c r="Q537" s="283" t="s">
        <v>81</v>
      </c>
      <c r="R537" s="283" t="s">
        <v>81</v>
      </c>
      <c r="S537" s="283" t="s">
        <v>81</v>
      </c>
      <c r="T537" s="284" t="s">
        <v>81</v>
      </c>
      <c r="U537" s="284" t="s">
        <v>81</v>
      </c>
      <c r="V537" s="283" t="s">
        <v>81</v>
      </c>
      <c r="W537" s="283" t="s">
        <v>81</v>
      </c>
      <c r="X537" s="283" t="s">
        <v>81</v>
      </c>
      <c r="Y537" s="283" t="s">
        <v>81</v>
      </c>
    </row>
    <row r="538" spans="3:25" ht="13.5" customHeight="1" x14ac:dyDescent="0.2">
      <c r="C538" s="82"/>
      <c r="D538" s="292" t="s">
        <v>81</v>
      </c>
      <c r="E538" s="139"/>
      <c r="F538" s="139"/>
      <c r="H538" s="69" t="str">
        <f t="shared" si="18"/>
        <v>BTR-London &amp; SE</v>
      </c>
      <c r="I538" s="69" t="str">
        <f t="shared" si="19"/>
        <v>Enigma Square</v>
      </c>
      <c r="J538" s="292" t="s">
        <v>62</v>
      </c>
      <c r="L538" s="283" t="s">
        <v>81</v>
      </c>
      <c r="M538" s="283" t="s">
        <v>81</v>
      </c>
      <c r="N538" s="212"/>
      <c r="O538" s="213"/>
      <c r="P538" s="283" t="s">
        <v>81</v>
      </c>
      <c r="Q538" s="283" t="s">
        <v>81</v>
      </c>
      <c r="R538" s="283" t="s">
        <v>81</v>
      </c>
      <c r="S538" s="283" t="s">
        <v>81</v>
      </c>
      <c r="T538" s="284" t="s">
        <v>81</v>
      </c>
      <c r="U538" s="284" t="s">
        <v>81</v>
      </c>
      <c r="V538" s="283" t="s">
        <v>81</v>
      </c>
      <c r="W538" s="283" t="s">
        <v>81</v>
      </c>
      <c r="X538" s="283" t="s">
        <v>81</v>
      </c>
      <c r="Y538" s="283" t="s">
        <v>81</v>
      </c>
    </row>
    <row r="539" spans="3:25" ht="13.5" customHeight="1" x14ac:dyDescent="0.2">
      <c r="C539" s="82"/>
      <c r="D539" s="292" t="s">
        <v>81</v>
      </c>
      <c r="E539" s="139"/>
      <c r="F539" s="139"/>
      <c r="H539" s="69" t="str">
        <f t="shared" si="18"/>
        <v>BTR-London &amp; SE</v>
      </c>
      <c r="I539" s="69" t="str">
        <f t="shared" si="19"/>
        <v>Enigma Square</v>
      </c>
      <c r="J539" s="292" t="s">
        <v>62</v>
      </c>
      <c r="L539" s="283" t="s">
        <v>81</v>
      </c>
      <c r="M539" s="283" t="s">
        <v>81</v>
      </c>
      <c r="N539" s="212"/>
      <c r="O539" s="213"/>
      <c r="P539" s="283" t="s">
        <v>81</v>
      </c>
      <c r="Q539" s="283" t="s">
        <v>81</v>
      </c>
      <c r="R539" s="283" t="s">
        <v>81</v>
      </c>
      <c r="S539" s="283" t="s">
        <v>81</v>
      </c>
      <c r="T539" s="284" t="s">
        <v>81</v>
      </c>
      <c r="U539" s="284" t="s">
        <v>81</v>
      </c>
      <c r="V539" s="283" t="s">
        <v>81</v>
      </c>
      <c r="W539" s="283" t="s">
        <v>81</v>
      </c>
      <c r="X539" s="283" t="s">
        <v>81</v>
      </c>
      <c r="Y539" s="283" t="s">
        <v>81</v>
      </c>
    </row>
    <row r="540" spans="3:25" ht="13.5" customHeight="1" x14ac:dyDescent="0.2">
      <c r="C540" s="82"/>
      <c r="D540" s="292" t="s">
        <v>81</v>
      </c>
      <c r="E540" s="139"/>
      <c r="F540" s="139"/>
      <c r="H540" s="69" t="str">
        <f t="shared" si="18"/>
        <v>BTR-London &amp; SE</v>
      </c>
      <c r="I540" s="69" t="str">
        <f t="shared" si="19"/>
        <v>Enigma Square</v>
      </c>
      <c r="J540" s="292" t="s">
        <v>62</v>
      </c>
      <c r="L540" s="283" t="s">
        <v>81</v>
      </c>
      <c r="M540" s="283" t="s">
        <v>81</v>
      </c>
      <c r="N540" s="212"/>
      <c r="O540" s="213"/>
      <c r="P540" s="283" t="s">
        <v>81</v>
      </c>
      <c r="Q540" s="283" t="s">
        <v>81</v>
      </c>
      <c r="R540" s="283" t="s">
        <v>81</v>
      </c>
      <c r="S540" s="283" t="s">
        <v>81</v>
      </c>
      <c r="T540" s="284" t="s">
        <v>81</v>
      </c>
      <c r="U540" s="284" t="s">
        <v>81</v>
      </c>
      <c r="V540" s="283" t="s">
        <v>81</v>
      </c>
      <c r="W540" s="283" t="s">
        <v>81</v>
      </c>
      <c r="X540" s="283" t="s">
        <v>81</v>
      </c>
      <c r="Y540" s="283" t="s">
        <v>81</v>
      </c>
    </row>
    <row r="541" spans="3:25" ht="13.5" customHeight="1" x14ac:dyDescent="0.2">
      <c r="C541" s="82"/>
      <c r="D541" s="292" t="s">
        <v>81</v>
      </c>
      <c r="E541" s="139"/>
      <c r="F541" s="139"/>
      <c r="H541" s="69" t="str">
        <f t="shared" si="18"/>
        <v>BTR-London &amp; SE</v>
      </c>
      <c r="I541" s="69" t="str">
        <f t="shared" si="19"/>
        <v>Enigma Square</v>
      </c>
      <c r="J541" s="292" t="s">
        <v>62</v>
      </c>
      <c r="L541" s="283" t="s">
        <v>81</v>
      </c>
      <c r="M541" s="283" t="s">
        <v>81</v>
      </c>
      <c r="N541" s="212"/>
      <c r="O541" s="213"/>
      <c r="P541" s="283" t="s">
        <v>81</v>
      </c>
      <c r="Q541" s="283" t="s">
        <v>81</v>
      </c>
      <c r="R541" s="283" t="s">
        <v>81</v>
      </c>
      <c r="S541" s="283" t="s">
        <v>81</v>
      </c>
      <c r="T541" s="284" t="s">
        <v>81</v>
      </c>
      <c r="U541" s="284" t="s">
        <v>81</v>
      </c>
      <c r="V541" s="283" t="s">
        <v>81</v>
      </c>
      <c r="W541" s="283" t="s">
        <v>81</v>
      </c>
      <c r="X541" s="283" t="s">
        <v>81</v>
      </c>
      <c r="Y541" s="283" t="s">
        <v>81</v>
      </c>
    </row>
    <row r="542" spans="3:25" ht="13.5" customHeight="1" x14ac:dyDescent="0.2">
      <c r="C542" s="82"/>
      <c r="D542" s="292" t="s">
        <v>81</v>
      </c>
      <c r="E542" s="139"/>
      <c r="F542" s="139"/>
      <c r="H542" s="69" t="str">
        <f t="shared" si="18"/>
        <v>BTR-London &amp; SE</v>
      </c>
      <c r="I542" s="69" t="str">
        <f t="shared" si="19"/>
        <v>Enigma Square</v>
      </c>
      <c r="J542" s="292" t="s">
        <v>62</v>
      </c>
      <c r="L542" s="283" t="s">
        <v>81</v>
      </c>
      <c r="M542" s="283" t="s">
        <v>81</v>
      </c>
      <c r="N542" s="212"/>
      <c r="O542" s="213"/>
      <c r="P542" s="283" t="s">
        <v>81</v>
      </c>
      <c r="Q542" s="283" t="s">
        <v>81</v>
      </c>
      <c r="R542" s="283" t="s">
        <v>81</v>
      </c>
      <c r="S542" s="283" t="s">
        <v>81</v>
      </c>
      <c r="T542" s="284" t="s">
        <v>81</v>
      </c>
      <c r="U542" s="284" t="s">
        <v>81</v>
      </c>
      <c r="V542" s="283" t="s">
        <v>81</v>
      </c>
      <c r="W542" s="283" t="s">
        <v>81</v>
      </c>
      <c r="X542" s="283" t="s">
        <v>81</v>
      </c>
      <c r="Y542" s="283" t="s">
        <v>81</v>
      </c>
    </row>
    <row r="543" spans="3:25" ht="13.5" customHeight="1" x14ac:dyDescent="0.2">
      <c r="C543" s="82"/>
      <c r="D543" s="292" t="s">
        <v>81</v>
      </c>
      <c r="E543" s="139"/>
      <c r="F543" s="139"/>
      <c r="H543" s="69" t="str">
        <f t="shared" si="18"/>
        <v>BTR-London &amp; SE</v>
      </c>
      <c r="I543" s="69" t="str">
        <f t="shared" si="19"/>
        <v>Enigma Square</v>
      </c>
      <c r="J543" s="292" t="s">
        <v>62</v>
      </c>
      <c r="L543" s="283" t="s">
        <v>81</v>
      </c>
      <c r="M543" s="283" t="s">
        <v>81</v>
      </c>
      <c r="N543" s="212"/>
      <c r="O543" s="213"/>
      <c r="P543" s="283" t="s">
        <v>81</v>
      </c>
      <c r="Q543" s="283" t="s">
        <v>81</v>
      </c>
      <c r="R543" s="283" t="s">
        <v>81</v>
      </c>
      <c r="S543" s="283" t="s">
        <v>81</v>
      </c>
      <c r="T543" s="284" t="s">
        <v>81</v>
      </c>
      <c r="U543" s="284" t="s">
        <v>81</v>
      </c>
      <c r="V543" s="283" t="s">
        <v>81</v>
      </c>
      <c r="W543" s="283" t="s">
        <v>81</v>
      </c>
      <c r="X543" s="283" t="s">
        <v>81</v>
      </c>
      <c r="Y543" s="283" t="s">
        <v>81</v>
      </c>
    </row>
    <row r="544" spans="3:25" ht="13.5" customHeight="1" x14ac:dyDescent="0.2">
      <c r="C544" s="82"/>
      <c r="D544" s="292" t="s">
        <v>81</v>
      </c>
      <c r="E544" s="139"/>
      <c r="F544" s="139"/>
      <c r="H544" s="69" t="str">
        <f t="shared" si="18"/>
        <v>BTR-London &amp; SE</v>
      </c>
      <c r="I544" s="69" t="str">
        <f t="shared" si="19"/>
        <v>Enigma Square</v>
      </c>
      <c r="J544" s="292" t="s">
        <v>62</v>
      </c>
      <c r="L544" s="283" t="s">
        <v>81</v>
      </c>
      <c r="M544" s="283" t="s">
        <v>81</v>
      </c>
      <c r="N544" s="212"/>
      <c r="O544" s="213"/>
      <c r="P544" s="283" t="s">
        <v>81</v>
      </c>
      <c r="Q544" s="283" t="s">
        <v>81</v>
      </c>
      <c r="R544" s="283" t="s">
        <v>81</v>
      </c>
      <c r="S544" s="283" t="s">
        <v>81</v>
      </c>
      <c r="T544" s="284" t="s">
        <v>81</v>
      </c>
      <c r="U544" s="284" t="s">
        <v>81</v>
      </c>
      <c r="V544" s="283" t="s">
        <v>81</v>
      </c>
      <c r="W544" s="283" t="s">
        <v>81</v>
      </c>
      <c r="X544" s="283" t="s">
        <v>81</v>
      </c>
      <c r="Y544" s="283" t="s">
        <v>81</v>
      </c>
    </row>
    <row r="545" spans="3:25" ht="13.5" customHeight="1" x14ac:dyDescent="0.2">
      <c r="C545" s="82"/>
      <c r="D545" s="292" t="s">
        <v>81</v>
      </c>
      <c r="E545" s="139"/>
      <c r="F545" s="139"/>
      <c r="H545" s="69" t="str">
        <f t="shared" si="18"/>
        <v>BTR-London &amp; SE</v>
      </c>
      <c r="I545" s="69" t="str">
        <f t="shared" si="19"/>
        <v>Enigma Square</v>
      </c>
      <c r="J545" s="292" t="s">
        <v>62</v>
      </c>
      <c r="L545" s="283" t="s">
        <v>81</v>
      </c>
      <c r="M545" s="283" t="s">
        <v>81</v>
      </c>
      <c r="N545" s="212"/>
      <c r="O545" s="213"/>
      <c r="P545" s="283" t="s">
        <v>81</v>
      </c>
      <c r="Q545" s="283" t="s">
        <v>81</v>
      </c>
      <c r="R545" s="283" t="s">
        <v>81</v>
      </c>
      <c r="S545" s="283" t="s">
        <v>81</v>
      </c>
      <c r="T545" s="284" t="s">
        <v>81</v>
      </c>
      <c r="U545" s="284" t="s">
        <v>81</v>
      </c>
      <c r="V545" s="283" t="s">
        <v>81</v>
      </c>
      <c r="W545" s="283" t="s">
        <v>81</v>
      </c>
      <c r="X545" s="283" t="s">
        <v>81</v>
      </c>
      <c r="Y545" s="283" t="s">
        <v>81</v>
      </c>
    </row>
    <row r="546" spans="3:25" ht="13.5" customHeight="1" x14ac:dyDescent="0.2">
      <c r="C546" s="82"/>
      <c r="D546" s="292" t="s">
        <v>81</v>
      </c>
      <c r="E546" s="139"/>
      <c r="F546" s="139"/>
      <c r="H546" s="69" t="str">
        <f t="shared" si="18"/>
        <v>BTR-London &amp; SE</v>
      </c>
      <c r="I546" s="69" t="str">
        <f t="shared" si="19"/>
        <v>Enigma Square</v>
      </c>
      <c r="J546" s="292" t="s">
        <v>62</v>
      </c>
      <c r="L546" s="283" t="s">
        <v>81</v>
      </c>
      <c r="M546" s="283" t="s">
        <v>81</v>
      </c>
      <c r="N546" s="212"/>
      <c r="O546" s="213"/>
      <c r="P546" s="283" t="s">
        <v>81</v>
      </c>
      <c r="Q546" s="283" t="s">
        <v>81</v>
      </c>
      <c r="R546" s="283" t="s">
        <v>81</v>
      </c>
      <c r="S546" s="283" t="s">
        <v>81</v>
      </c>
      <c r="T546" s="284" t="s">
        <v>81</v>
      </c>
      <c r="U546" s="284" t="s">
        <v>81</v>
      </c>
      <c r="V546" s="283" t="s">
        <v>81</v>
      </c>
      <c r="W546" s="283" t="s">
        <v>81</v>
      </c>
      <c r="X546" s="283" t="s">
        <v>81</v>
      </c>
      <c r="Y546" s="283" t="s">
        <v>81</v>
      </c>
    </row>
    <row r="547" spans="3:25" ht="13.5" customHeight="1" x14ac:dyDescent="0.2">
      <c r="C547" s="82"/>
      <c r="D547" s="292" t="s">
        <v>81</v>
      </c>
      <c r="E547" s="139"/>
      <c r="F547" s="139"/>
      <c r="H547" s="69" t="str">
        <f t="shared" si="18"/>
        <v>BTR-London &amp; SE</v>
      </c>
      <c r="I547" s="69" t="str">
        <f t="shared" si="19"/>
        <v>Enigma Square</v>
      </c>
      <c r="J547" s="292" t="s">
        <v>62</v>
      </c>
      <c r="L547" s="283" t="s">
        <v>81</v>
      </c>
      <c r="M547" s="283" t="s">
        <v>81</v>
      </c>
      <c r="N547" s="212"/>
      <c r="O547" s="213"/>
      <c r="P547" s="283" t="s">
        <v>81</v>
      </c>
      <c r="Q547" s="283" t="s">
        <v>81</v>
      </c>
      <c r="R547" s="283" t="s">
        <v>81</v>
      </c>
      <c r="S547" s="283" t="s">
        <v>81</v>
      </c>
      <c r="T547" s="284" t="s">
        <v>81</v>
      </c>
      <c r="U547" s="284" t="s">
        <v>81</v>
      </c>
      <c r="V547" s="283" t="s">
        <v>81</v>
      </c>
      <c r="W547" s="283" t="s">
        <v>81</v>
      </c>
      <c r="X547" s="283" t="s">
        <v>81</v>
      </c>
      <c r="Y547" s="283" t="s">
        <v>81</v>
      </c>
    </row>
    <row r="548" spans="3:25" ht="13.5" customHeight="1" x14ac:dyDescent="0.2">
      <c r="C548" s="82"/>
      <c r="D548" s="292" t="s">
        <v>81</v>
      </c>
      <c r="E548" s="139"/>
      <c r="F548" s="139"/>
      <c r="H548" s="69" t="str">
        <f t="shared" si="18"/>
        <v>BTR-London &amp; SE</v>
      </c>
      <c r="I548" s="69" t="str">
        <f t="shared" si="19"/>
        <v>Enigma Square</v>
      </c>
      <c r="J548" s="292" t="s">
        <v>62</v>
      </c>
      <c r="L548" s="283" t="s">
        <v>81</v>
      </c>
      <c r="M548" s="283" t="s">
        <v>81</v>
      </c>
      <c r="N548" s="212"/>
      <c r="O548" s="213"/>
      <c r="P548" s="283" t="s">
        <v>81</v>
      </c>
      <c r="Q548" s="283" t="s">
        <v>81</v>
      </c>
      <c r="R548" s="283" t="s">
        <v>81</v>
      </c>
      <c r="S548" s="283" t="s">
        <v>81</v>
      </c>
      <c r="T548" s="284" t="s">
        <v>81</v>
      </c>
      <c r="U548" s="284" t="s">
        <v>81</v>
      </c>
      <c r="V548" s="283" t="s">
        <v>81</v>
      </c>
      <c r="W548" s="283" t="s">
        <v>81</v>
      </c>
      <c r="X548" s="283" t="s">
        <v>81</v>
      </c>
      <c r="Y548" s="283" t="s">
        <v>81</v>
      </c>
    </row>
    <row r="549" spans="3:25" ht="13.5" customHeight="1" x14ac:dyDescent="0.2">
      <c r="C549" s="82"/>
      <c r="D549" s="292" t="s">
        <v>81</v>
      </c>
      <c r="E549" s="139"/>
      <c r="F549" s="139"/>
      <c r="H549" s="69" t="str">
        <f t="shared" si="18"/>
        <v>BTR-London &amp; SE</v>
      </c>
      <c r="I549" s="69" t="str">
        <f t="shared" si="19"/>
        <v>Enigma Square</v>
      </c>
      <c r="J549" s="292" t="s">
        <v>62</v>
      </c>
      <c r="L549" s="283" t="s">
        <v>81</v>
      </c>
      <c r="M549" s="283" t="s">
        <v>81</v>
      </c>
      <c r="N549" s="212"/>
      <c r="O549" s="213"/>
      <c r="P549" s="283" t="s">
        <v>81</v>
      </c>
      <c r="Q549" s="283" t="s">
        <v>81</v>
      </c>
      <c r="R549" s="283" t="s">
        <v>81</v>
      </c>
      <c r="S549" s="283" t="s">
        <v>81</v>
      </c>
      <c r="T549" s="284" t="s">
        <v>81</v>
      </c>
      <c r="U549" s="284" t="s">
        <v>81</v>
      </c>
      <c r="V549" s="283" t="s">
        <v>81</v>
      </c>
      <c r="W549" s="283" t="s">
        <v>81</v>
      </c>
      <c r="X549" s="283" t="s">
        <v>81</v>
      </c>
      <c r="Y549" s="283" t="s">
        <v>81</v>
      </c>
    </row>
    <row r="550" spans="3:25" ht="13.5" customHeight="1" x14ac:dyDescent="0.2">
      <c r="C550" s="82"/>
      <c r="D550" s="292" t="s">
        <v>81</v>
      </c>
      <c r="E550" s="139"/>
      <c r="F550" s="139"/>
      <c r="H550" s="69" t="str">
        <f t="shared" si="18"/>
        <v>BTR-London &amp; SE</v>
      </c>
      <c r="I550" s="69" t="str">
        <f t="shared" si="19"/>
        <v>Enigma Square</v>
      </c>
      <c r="J550" s="292" t="s">
        <v>62</v>
      </c>
      <c r="L550" s="283" t="s">
        <v>81</v>
      </c>
      <c r="M550" s="283" t="s">
        <v>81</v>
      </c>
      <c r="N550" s="212"/>
      <c r="O550" s="213"/>
      <c r="P550" s="283" t="s">
        <v>81</v>
      </c>
      <c r="Q550" s="283" t="s">
        <v>81</v>
      </c>
      <c r="R550" s="283" t="s">
        <v>81</v>
      </c>
      <c r="S550" s="283" t="s">
        <v>81</v>
      </c>
      <c r="T550" s="284" t="s">
        <v>81</v>
      </c>
      <c r="U550" s="284" t="s">
        <v>81</v>
      </c>
      <c r="V550" s="283" t="s">
        <v>81</v>
      </c>
      <c r="W550" s="283" t="s">
        <v>81</v>
      </c>
      <c r="X550" s="283" t="s">
        <v>81</v>
      </c>
      <c r="Y550" s="283" t="s">
        <v>81</v>
      </c>
    </row>
    <row r="551" spans="3:25" ht="13.5" customHeight="1" x14ac:dyDescent="0.2">
      <c r="C551" s="82"/>
      <c r="D551" s="292" t="s">
        <v>81</v>
      </c>
      <c r="E551" s="139"/>
      <c r="F551" s="139"/>
      <c r="H551" s="69" t="str">
        <f t="shared" si="18"/>
        <v>BTR-London &amp; SE</v>
      </c>
      <c r="I551" s="69" t="str">
        <f t="shared" si="19"/>
        <v>Enigma Square</v>
      </c>
      <c r="J551" s="292" t="s">
        <v>62</v>
      </c>
      <c r="L551" s="283" t="s">
        <v>81</v>
      </c>
      <c r="M551" s="283" t="s">
        <v>81</v>
      </c>
      <c r="N551" s="212"/>
      <c r="O551" s="213"/>
      <c r="P551" s="283" t="s">
        <v>81</v>
      </c>
      <c r="Q551" s="283" t="s">
        <v>81</v>
      </c>
      <c r="R551" s="283" t="s">
        <v>81</v>
      </c>
      <c r="S551" s="283" t="s">
        <v>81</v>
      </c>
      <c r="T551" s="284" t="s">
        <v>81</v>
      </c>
      <c r="U551" s="284" t="s">
        <v>81</v>
      </c>
      <c r="V551" s="283" t="s">
        <v>81</v>
      </c>
      <c r="W551" s="283" t="s">
        <v>81</v>
      </c>
      <c r="X551" s="283" t="s">
        <v>81</v>
      </c>
      <c r="Y551" s="283" t="s">
        <v>81</v>
      </c>
    </row>
    <row r="552" spans="3:25" ht="13.5" customHeight="1" x14ac:dyDescent="0.2">
      <c r="C552" s="82"/>
      <c r="D552" s="292" t="s">
        <v>81</v>
      </c>
      <c r="E552" s="139"/>
      <c r="F552" s="139"/>
      <c r="H552" s="69" t="str">
        <f t="shared" si="18"/>
        <v>BTR-London &amp; SE</v>
      </c>
      <c r="I552" s="69" t="str">
        <f t="shared" si="19"/>
        <v>Enigma Square</v>
      </c>
      <c r="J552" s="292" t="s">
        <v>62</v>
      </c>
      <c r="L552" s="283" t="s">
        <v>81</v>
      </c>
      <c r="M552" s="283" t="s">
        <v>81</v>
      </c>
      <c r="N552" s="212"/>
      <c r="O552" s="213"/>
      <c r="P552" s="283" t="s">
        <v>81</v>
      </c>
      <c r="Q552" s="283" t="s">
        <v>81</v>
      </c>
      <c r="R552" s="283" t="s">
        <v>81</v>
      </c>
      <c r="S552" s="283" t="s">
        <v>81</v>
      </c>
      <c r="T552" s="284" t="s">
        <v>81</v>
      </c>
      <c r="U552" s="284" t="s">
        <v>81</v>
      </c>
      <c r="V552" s="283" t="s">
        <v>81</v>
      </c>
      <c r="W552" s="283" t="s">
        <v>81</v>
      </c>
      <c r="X552" s="283" t="s">
        <v>81</v>
      </c>
      <c r="Y552" s="283" t="s">
        <v>81</v>
      </c>
    </row>
    <row r="553" spans="3:25" ht="13.5" customHeight="1" x14ac:dyDescent="0.2">
      <c r="C553" s="82"/>
      <c r="D553" s="292" t="s">
        <v>81</v>
      </c>
      <c r="E553" s="139"/>
      <c r="F553" s="139"/>
      <c r="H553" s="69" t="str">
        <f t="shared" si="18"/>
        <v>BTR-London &amp; SE</v>
      </c>
      <c r="I553" s="69" t="str">
        <f t="shared" si="19"/>
        <v>Enigma Square</v>
      </c>
      <c r="J553" s="292" t="s">
        <v>62</v>
      </c>
      <c r="L553" s="283" t="s">
        <v>81</v>
      </c>
      <c r="M553" s="283" t="s">
        <v>81</v>
      </c>
      <c r="N553" s="212"/>
      <c r="O553" s="213"/>
      <c r="P553" s="283" t="s">
        <v>81</v>
      </c>
      <c r="Q553" s="283" t="s">
        <v>81</v>
      </c>
      <c r="R553" s="283" t="s">
        <v>81</v>
      </c>
      <c r="S553" s="283" t="s">
        <v>81</v>
      </c>
      <c r="T553" s="284" t="s">
        <v>81</v>
      </c>
      <c r="U553" s="284" t="s">
        <v>81</v>
      </c>
      <c r="V553" s="283" t="s">
        <v>81</v>
      </c>
      <c r="W553" s="283" t="s">
        <v>81</v>
      </c>
      <c r="X553" s="283" t="s">
        <v>81</v>
      </c>
      <c r="Y553" s="283" t="s">
        <v>81</v>
      </c>
    </row>
    <row r="554" spans="3:25" ht="13.5" customHeight="1" x14ac:dyDescent="0.2">
      <c r="C554" s="82"/>
      <c r="D554" s="292" t="s">
        <v>81</v>
      </c>
      <c r="E554" s="139"/>
      <c r="F554" s="139"/>
      <c r="H554" s="69" t="str">
        <f t="shared" si="18"/>
        <v>BTR-London &amp; SE</v>
      </c>
      <c r="I554" s="69" t="str">
        <f t="shared" si="19"/>
        <v>Enigma Square</v>
      </c>
      <c r="J554" s="292" t="s">
        <v>62</v>
      </c>
      <c r="L554" s="283" t="s">
        <v>81</v>
      </c>
      <c r="M554" s="283" t="s">
        <v>81</v>
      </c>
      <c r="N554" s="212"/>
      <c r="O554" s="213"/>
      <c r="P554" s="283" t="s">
        <v>81</v>
      </c>
      <c r="Q554" s="283" t="s">
        <v>81</v>
      </c>
      <c r="R554" s="283" t="s">
        <v>81</v>
      </c>
      <c r="S554" s="283" t="s">
        <v>81</v>
      </c>
      <c r="T554" s="284" t="s">
        <v>81</v>
      </c>
      <c r="U554" s="284" t="s">
        <v>81</v>
      </c>
      <c r="V554" s="283" t="s">
        <v>81</v>
      </c>
      <c r="W554" s="283" t="s">
        <v>81</v>
      </c>
      <c r="X554" s="283" t="s">
        <v>81</v>
      </c>
      <c r="Y554" s="283" t="s">
        <v>81</v>
      </c>
    </row>
    <row r="555" spans="3:25" ht="13.5" customHeight="1" x14ac:dyDescent="0.2">
      <c r="C555" s="82"/>
      <c r="D555" s="292" t="s">
        <v>81</v>
      </c>
      <c r="E555" s="139"/>
      <c r="F555" s="139"/>
      <c r="H555" s="69" t="str">
        <f t="shared" si="18"/>
        <v>BTR-London &amp; SE</v>
      </c>
      <c r="I555" s="69" t="str">
        <f t="shared" si="19"/>
        <v>Enigma Square</v>
      </c>
      <c r="J555" s="292" t="s">
        <v>62</v>
      </c>
      <c r="L555" s="283" t="s">
        <v>81</v>
      </c>
      <c r="M555" s="283" t="s">
        <v>81</v>
      </c>
      <c r="N555" s="212"/>
      <c r="O555" s="213"/>
      <c r="P555" s="283" t="s">
        <v>81</v>
      </c>
      <c r="Q555" s="283" t="s">
        <v>81</v>
      </c>
      <c r="R555" s="283" t="s">
        <v>81</v>
      </c>
      <c r="S555" s="283" t="s">
        <v>81</v>
      </c>
      <c r="T555" s="284" t="s">
        <v>81</v>
      </c>
      <c r="U555" s="284" t="s">
        <v>81</v>
      </c>
      <c r="V555" s="283" t="s">
        <v>81</v>
      </c>
      <c r="W555" s="283" t="s">
        <v>81</v>
      </c>
      <c r="X555" s="283" t="s">
        <v>81</v>
      </c>
      <c r="Y555" s="283" t="s">
        <v>81</v>
      </c>
    </row>
    <row r="556" spans="3:25" ht="13.5" customHeight="1" x14ac:dyDescent="0.2">
      <c r="C556" s="82"/>
      <c r="D556" s="292" t="s">
        <v>81</v>
      </c>
      <c r="E556" s="139"/>
      <c r="F556" s="139"/>
      <c r="H556" s="69" t="str">
        <f t="shared" si="18"/>
        <v>BTR-London &amp; SE</v>
      </c>
      <c r="I556" s="69" t="str">
        <f t="shared" si="19"/>
        <v>Enigma Square</v>
      </c>
      <c r="J556" s="292" t="s">
        <v>62</v>
      </c>
      <c r="L556" s="283" t="s">
        <v>81</v>
      </c>
      <c r="M556" s="283" t="s">
        <v>81</v>
      </c>
      <c r="N556" s="212"/>
      <c r="O556" s="213"/>
      <c r="P556" s="283" t="s">
        <v>81</v>
      </c>
      <c r="Q556" s="283" t="s">
        <v>81</v>
      </c>
      <c r="R556" s="283" t="s">
        <v>81</v>
      </c>
      <c r="S556" s="283" t="s">
        <v>81</v>
      </c>
      <c r="T556" s="284" t="s">
        <v>81</v>
      </c>
      <c r="U556" s="284" t="s">
        <v>81</v>
      </c>
      <c r="V556" s="283" t="s">
        <v>81</v>
      </c>
      <c r="W556" s="283" t="s">
        <v>81</v>
      </c>
      <c r="X556" s="283" t="s">
        <v>81</v>
      </c>
      <c r="Y556" s="283" t="s">
        <v>81</v>
      </c>
    </row>
    <row r="557" spans="3:25" ht="13.5" customHeight="1" x14ac:dyDescent="0.2">
      <c r="C557" s="82"/>
      <c r="D557" s="292" t="s">
        <v>81</v>
      </c>
      <c r="E557" s="139"/>
      <c r="F557" s="139"/>
      <c r="H557" s="69" t="str">
        <f t="shared" si="18"/>
        <v>BTR-London &amp; SE</v>
      </c>
      <c r="I557" s="69" t="str">
        <f t="shared" si="19"/>
        <v>Enigma Square</v>
      </c>
      <c r="J557" s="292" t="s">
        <v>62</v>
      </c>
      <c r="L557" s="283" t="s">
        <v>81</v>
      </c>
      <c r="M557" s="283" t="s">
        <v>81</v>
      </c>
      <c r="N557" s="212"/>
      <c r="O557" s="213"/>
      <c r="P557" s="283" t="s">
        <v>81</v>
      </c>
      <c r="Q557" s="283" t="s">
        <v>81</v>
      </c>
      <c r="R557" s="283" t="s">
        <v>81</v>
      </c>
      <c r="S557" s="283" t="s">
        <v>81</v>
      </c>
      <c r="T557" s="284" t="s">
        <v>81</v>
      </c>
      <c r="U557" s="284" t="s">
        <v>81</v>
      </c>
      <c r="V557" s="283" t="s">
        <v>81</v>
      </c>
      <c r="W557" s="283" t="s">
        <v>81</v>
      </c>
      <c r="X557" s="283" t="s">
        <v>81</v>
      </c>
      <c r="Y557" s="283" t="s">
        <v>81</v>
      </c>
    </row>
    <row r="558" spans="3:25" ht="13.5" customHeight="1" x14ac:dyDescent="0.2">
      <c r="C558" s="82"/>
      <c r="D558" s="292" t="s">
        <v>81</v>
      </c>
      <c r="E558" s="139"/>
      <c r="F558" s="139"/>
      <c r="H558" s="69" t="str">
        <f t="shared" si="18"/>
        <v>BTR-London &amp; SE</v>
      </c>
      <c r="I558" s="69" t="str">
        <f t="shared" si="19"/>
        <v>Enigma Square</v>
      </c>
      <c r="J558" s="292" t="s">
        <v>62</v>
      </c>
      <c r="L558" s="283" t="s">
        <v>81</v>
      </c>
      <c r="M558" s="283" t="s">
        <v>81</v>
      </c>
      <c r="N558" s="212"/>
      <c r="O558" s="213"/>
      <c r="P558" s="283" t="s">
        <v>81</v>
      </c>
      <c r="Q558" s="283" t="s">
        <v>81</v>
      </c>
      <c r="R558" s="283" t="s">
        <v>81</v>
      </c>
      <c r="S558" s="283" t="s">
        <v>81</v>
      </c>
      <c r="T558" s="284" t="s">
        <v>81</v>
      </c>
      <c r="U558" s="284" t="s">
        <v>81</v>
      </c>
      <c r="V558" s="283" t="s">
        <v>81</v>
      </c>
      <c r="W558" s="283" t="s">
        <v>81</v>
      </c>
      <c r="X558" s="283" t="s">
        <v>81</v>
      </c>
      <c r="Y558" s="283" t="s">
        <v>81</v>
      </c>
    </row>
    <row r="559" spans="3:25" ht="13.5" customHeight="1" x14ac:dyDescent="0.2">
      <c r="C559" s="82"/>
      <c r="D559" s="292" t="s">
        <v>81</v>
      </c>
      <c r="E559" s="139"/>
      <c r="F559" s="139"/>
      <c r="H559" s="69" t="str">
        <f t="shared" si="18"/>
        <v>BTR-London &amp; SE</v>
      </c>
      <c r="I559" s="69" t="str">
        <f t="shared" si="19"/>
        <v>Enigma Square</v>
      </c>
      <c r="J559" s="292" t="s">
        <v>62</v>
      </c>
      <c r="L559" s="283" t="s">
        <v>81</v>
      </c>
      <c r="M559" s="283" t="s">
        <v>81</v>
      </c>
      <c r="N559" s="212"/>
      <c r="O559" s="213"/>
      <c r="P559" s="283" t="s">
        <v>81</v>
      </c>
      <c r="Q559" s="283" t="s">
        <v>81</v>
      </c>
      <c r="R559" s="283" t="s">
        <v>81</v>
      </c>
      <c r="S559" s="283" t="s">
        <v>81</v>
      </c>
      <c r="T559" s="284" t="s">
        <v>81</v>
      </c>
      <c r="U559" s="284" t="s">
        <v>81</v>
      </c>
      <c r="V559" s="283" t="s">
        <v>81</v>
      </c>
      <c r="W559" s="283" t="s">
        <v>81</v>
      </c>
      <c r="X559" s="283" t="s">
        <v>81</v>
      </c>
      <c r="Y559" s="283" t="s">
        <v>81</v>
      </c>
    </row>
    <row r="560" spans="3:25" ht="13.5" customHeight="1" x14ac:dyDescent="0.2">
      <c r="C560" s="82"/>
      <c r="D560" s="292" t="s">
        <v>81</v>
      </c>
      <c r="E560" s="139"/>
      <c r="F560" s="139"/>
      <c r="H560" s="69" t="str">
        <f t="shared" si="18"/>
        <v>BTR-London &amp; SE</v>
      </c>
      <c r="I560" s="69" t="str">
        <f t="shared" si="19"/>
        <v>Enigma Square</v>
      </c>
      <c r="J560" s="292" t="s">
        <v>62</v>
      </c>
      <c r="L560" s="283" t="s">
        <v>81</v>
      </c>
      <c r="M560" s="283" t="s">
        <v>81</v>
      </c>
      <c r="N560" s="212"/>
      <c r="O560" s="213"/>
      <c r="P560" s="283" t="s">
        <v>81</v>
      </c>
      <c r="Q560" s="283" t="s">
        <v>81</v>
      </c>
      <c r="R560" s="283" t="s">
        <v>81</v>
      </c>
      <c r="S560" s="283" t="s">
        <v>81</v>
      </c>
      <c r="T560" s="284" t="s">
        <v>81</v>
      </c>
      <c r="U560" s="284" t="s">
        <v>81</v>
      </c>
      <c r="V560" s="283" t="s">
        <v>81</v>
      </c>
      <c r="W560" s="283" t="s">
        <v>81</v>
      </c>
      <c r="X560" s="283" t="s">
        <v>81</v>
      </c>
      <c r="Y560" s="283" t="s">
        <v>81</v>
      </c>
    </row>
    <row r="561" spans="3:25" ht="13.5" customHeight="1" x14ac:dyDescent="0.2">
      <c r="C561" s="82"/>
      <c r="D561" s="292" t="s">
        <v>81</v>
      </c>
      <c r="E561" s="139"/>
      <c r="F561" s="139"/>
      <c r="H561" s="69" t="str">
        <f t="shared" si="18"/>
        <v>BTR-London &amp; SE</v>
      </c>
      <c r="I561" s="69" t="str">
        <f t="shared" si="19"/>
        <v>Enigma Square</v>
      </c>
      <c r="J561" s="292" t="s">
        <v>62</v>
      </c>
      <c r="L561" s="283" t="s">
        <v>81</v>
      </c>
      <c r="M561" s="283" t="s">
        <v>81</v>
      </c>
      <c r="N561" s="212"/>
      <c r="O561" s="213"/>
      <c r="P561" s="283" t="s">
        <v>81</v>
      </c>
      <c r="Q561" s="283" t="s">
        <v>81</v>
      </c>
      <c r="R561" s="283" t="s">
        <v>81</v>
      </c>
      <c r="S561" s="283" t="s">
        <v>81</v>
      </c>
      <c r="T561" s="284" t="s">
        <v>81</v>
      </c>
      <c r="U561" s="284" t="s">
        <v>81</v>
      </c>
      <c r="V561" s="283" t="s">
        <v>81</v>
      </c>
      <c r="W561" s="283" t="s">
        <v>81</v>
      </c>
      <c r="X561" s="283" t="s">
        <v>81</v>
      </c>
      <c r="Y561" s="283" t="s">
        <v>81</v>
      </c>
    </row>
    <row r="562" spans="3:25" ht="13.5" customHeight="1" x14ac:dyDescent="0.2">
      <c r="C562" s="82"/>
      <c r="D562" s="292" t="s">
        <v>81</v>
      </c>
      <c r="E562" s="139"/>
      <c r="F562" s="139"/>
      <c r="H562" s="69" t="str">
        <f t="shared" si="18"/>
        <v>BTR-London &amp; SE</v>
      </c>
      <c r="I562" s="69" t="str">
        <f t="shared" si="19"/>
        <v>Enigma Square</v>
      </c>
      <c r="J562" s="292" t="s">
        <v>62</v>
      </c>
      <c r="L562" s="283" t="s">
        <v>81</v>
      </c>
      <c r="M562" s="283" t="s">
        <v>81</v>
      </c>
      <c r="N562" s="212"/>
      <c r="O562" s="213"/>
      <c r="P562" s="283" t="s">
        <v>81</v>
      </c>
      <c r="Q562" s="283" t="s">
        <v>81</v>
      </c>
      <c r="R562" s="283" t="s">
        <v>81</v>
      </c>
      <c r="S562" s="283" t="s">
        <v>81</v>
      </c>
      <c r="T562" s="284" t="s">
        <v>81</v>
      </c>
      <c r="U562" s="284" t="s">
        <v>81</v>
      </c>
      <c r="V562" s="283" t="s">
        <v>81</v>
      </c>
      <c r="W562" s="283" t="s">
        <v>81</v>
      </c>
      <c r="X562" s="283" t="s">
        <v>81</v>
      </c>
      <c r="Y562" s="283" t="s">
        <v>81</v>
      </c>
    </row>
    <row r="563" spans="3:25" ht="13.5" customHeight="1" x14ac:dyDescent="0.2">
      <c r="C563" s="82"/>
      <c r="D563" s="292" t="s">
        <v>81</v>
      </c>
      <c r="E563" s="139"/>
      <c r="F563" s="139"/>
      <c r="H563" s="69" t="str">
        <f t="shared" si="18"/>
        <v>BTR-London &amp; SE</v>
      </c>
      <c r="I563" s="69" t="str">
        <f t="shared" si="19"/>
        <v>Enigma Square</v>
      </c>
      <c r="J563" s="292" t="s">
        <v>62</v>
      </c>
      <c r="L563" s="283" t="s">
        <v>81</v>
      </c>
      <c r="M563" s="283" t="s">
        <v>81</v>
      </c>
      <c r="N563" s="212"/>
      <c r="O563" s="213"/>
      <c r="P563" s="283" t="s">
        <v>81</v>
      </c>
      <c r="Q563" s="283" t="s">
        <v>81</v>
      </c>
      <c r="R563" s="283" t="s">
        <v>81</v>
      </c>
      <c r="S563" s="283" t="s">
        <v>81</v>
      </c>
      <c r="T563" s="284" t="s">
        <v>81</v>
      </c>
      <c r="U563" s="284" t="s">
        <v>81</v>
      </c>
      <c r="V563" s="283" t="s">
        <v>81</v>
      </c>
      <c r="W563" s="283" t="s">
        <v>81</v>
      </c>
      <c r="X563" s="283" t="s">
        <v>81</v>
      </c>
      <c r="Y563" s="283" t="s">
        <v>81</v>
      </c>
    </row>
    <row r="564" spans="3:25" ht="13.5" customHeight="1" x14ac:dyDescent="0.2">
      <c r="C564" s="82"/>
      <c r="D564" s="292" t="s">
        <v>81</v>
      </c>
      <c r="E564" s="139"/>
      <c r="F564" s="139"/>
      <c r="H564" s="69" t="str">
        <f t="shared" si="18"/>
        <v>BTR-London &amp; SE</v>
      </c>
      <c r="I564" s="69" t="str">
        <f t="shared" si="19"/>
        <v>Enigma Square</v>
      </c>
      <c r="J564" s="292" t="s">
        <v>62</v>
      </c>
      <c r="L564" s="283" t="s">
        <v>81</v>
      </c>
      <c r="M564" s="283" t="s">
        <v>81</v>
      </c>
      <c r="N564" s="212"/>
      <c r="O564" s="213"/>
      <c r="P564" s="283" t="s">
        <v>81</v>
      </c>
      <c r="Q564" s="283" t="s">
        <v>81</v>
      </c>
      <c r="R564" s="283" t="s">
        <v>81</v>
      </c>
      <c r="S564" s="283" t="s">
        <v>81</v>
      </c>
      <c r="T564" s="284" t="s">
        <v>81</v>
      </c>
      <c r="U564" s="284" t="s">
        <v>81</v>
      </c>
      <c r="V564" s="283" t="s">
        <v>81</v>
      </c>
      <c r="W564" s="283" t="s">
        <v>81</v>
      </c>
      <c r="X564" s="283" t="s">
        <v>81</v>
      </c>
      <c r="Y564" s="283" t="s">
        <v>81</v>
      </c>
    </row>
    <row r="565" spans="3:25" ht="13.5" customHeight="1" x14ac:dyDescent="0.2">
      <c r="C565" s="82"/>
      <c r="D565" s="292" t="s">
        <v>81</v>
      </c>
      <c r="E565" s="139"/>
      <c r="F565" s="139"/>
      <c r="H565" s="69" t="str">
        <f t="shared" si="18"/>
        <v>BTR-London &amp; SE</v>
      </c>
      <c r="I565" s="69" t="str">
        <f t="shared" si="19"/>
        <v>Enigma Square</v>
      </c>
      <c r="J565" s="292" t="s">
        <v>62</v>
      </c>
      <c r="L565" s="283" t="s">
        <v>81</v>
      </c>
      <c r="M565" s="283" t="s">
        <v>81</v>
      </c>
      <c r="N565" s="212"/>
      <c r="O565" s="213"/>
      <c r="P565" s="283" t="s">
        <v>81</v>
      </c>
      <c r="Q565" s="283" t="s">
        <v>81</v>
      </c>
      <c r="R565" s="283" t="s">
        <v>81</v>
      </c>
      <c r="S565" s="283" t="s">
        <v>81</v>
      </c>
      <c r="T565" s="284" t="s">
        <v>81</v>
      </c>
      <c r="U565" s="284" t="s">
        <v>81</v>
      </c>
      <c r="V565" s="283" t="s">
        <v>81</v>
      </c>
      <c r="W565" s="283" t="s">
        <v>81</v>
      </c>
      <c r="X565" s="283" t="s">
        <v>81</v>
      </c>
      <c r="Y565" s="283" t="s">
        <v>81</v>
      </c>
    </row>
    <row r="566" spans="3:25" ht="13.5" customHeight="1" x14ac:dyDescent="0.2">
      <c r="C566" s="82"/>
      <c r="D566" s="292" t="s">
        <v>81</v>
      </c>
      <c r="E566" s="139"/>
      <c r="F566" s="139"/>
      <c r="H566" s="69" t="str">
        <f t="shared" si="18"/>
        <v>BTR-London &amp; SE</v>
      </c>
      <c r="I566" s="69" t="str">
        <f t="shared" si="19"/>
        <v>Enigma Square</v>
      </c>
      <c r="J566" s="292" t="s">
        <v>62</v>
      </c>
      <c r="L566" s="283" t="s">
        <v>81</v>
      </c>
      <c r="M566" s="283" t="s">
        <v>81</v>
      </c>
      <c r="N566" s="212"/>
      <c r="O566" s="213"/>
      <c r="P566" s="283" t="s">
        <v>81</v>
      </c>
      <c r="Q566" s="283" t="s">
        <v>81</v>
      </c>
      <c r="R566" s="283" t="s">
        <v>81</v>
      </c>
      <c r="S566" s="283" t="s">
        <v>81</v>
      </c>
      <c r="T566" s="284" t="s">
        <v>81</v>
      </c>
      <c r="U566" s="284" t="s">
        <v>81</v>
      </c>
      <c r="V566" s="283" t="s">
        <v>81</v>
      </c>
      <c r="W566" s="283" t="s">
        <v>81</v>
      </c>
      <c r="X566" s="283" t="s">
        <v>81</v>
      </c>
      <c r="Y566" s="283" t="s">
        <v>81</v>
      </c>
    </row>
    <row r="567" spans="3:25" ht="13.5" customHeight="1" x14ac:dyDescent="0.2">
      <c r="C567" s="82"/>
      <c r="D567" s="292" t="s">
        <v>81</v>
      </c>
      <c r="E567" s="139"/>
      <c r="F567" s="139"/>
      <c r="H567" s="69" t="str">
        <f t="shared" si="18"/>
        <v>BTR-London &amp; SE</v>
      </c>
      <c r="I567" s="69" t="str">
        <f t="shared" si="19"/>
        <v>Enigma Square</v>
      </c>
      <c r="J567" s="292" t="s">
        <v>62</v>
      </c>
      <c r="L567" s="283" t="s">
        <v>81</v>
      </c>
      <c r="M567" s="283" t="s">
        <v>81</v>
      </c>
      <c r="N567" s="212"/>
      <c r="O567" s="213"/>
      <c r="P567" s="283" t="s">
        <v>81</v>
      </c>
      <c r="Q567" s="283" t="s">
        <v>81</v>
      </c>
      <c r="R567" s="283" t="s">
        <v>81</v>
      </c>
      <c r="S567" s="283" t="s">
        <v>81</v>
      </c>
      <c r="T567" s="284" t="s">
        <v>81</v>
      </c>
      <c r="U567" s="284" t="s">
        <v>81</v>
      </c>
      <c r="V567" s="283" t="s">
        <v>81</v>
      </c>
      <c r="W567" s="283" t="s">
        <v>81</v>
      </c>
      <c r="X567" s="283" t="s">
        <v>81</v>
      </c>
      <c r="Y567" s="283" t="s">
        <v>81</v>
      </c>
    </row>
    <row r="568" spans="3:25" ht="13.5" customHeight="1" x14ac:dyDescent="0.2">
      <c r="C568" s="82"/>
      <c r="D568" s="292" t="s">
        <v>81</v>
      </c>
      <c r="E568" s="139"/>
      <c r="F568" s="139"/>
      <c r="H568" s="69" t="str">
        <f t="shared" si="18"/>
        <v>BTR-London &amp; SE</v>
      </c>
      <c r="I568" s="69" t="str">
        <f t="shared" si="19"/>
        <v>Enigma Square</v>
      </c>
      <c r="J568" s="292" t="s">
        <v>62</v>
      </c>
      <c r="L568" s="283" t="s">
        <v>81</v>
      </c>
      <c r="M568" s="283" t="s">
        <v>81</v>
      </c>
      <c r="N568" s="212"/>
      <c r="O568" s="213"/>
      <c r="P568" s="283" t="s">
        <v>81</v>
      </c>
      <c r="Q568" s="283" t="s">
        <v>81</v>
      </c>
      <c r="R568" s="283" t="s">
        <v>81</v>
      </c>
      <c r="S568" s="283" t="s">
        <v>81</v>
      </c>
      <c r="T568" s="284" t="s">
        <v>81</v>
      </c>
      <c r="U568" s="284" t="s">
        <v>81</v>
      </c>
      <c r="V568" s="283" t="s">
        <v>81</v>
      </c>
      <c r="W568" s="283" t="s">
        <v>81</v>
      </c>
      <c r="X568" s="283" t="s">
        <v>81</v>
      </c>
      <c r="Y568" s="283" t="s">
        <v>81</v>
      </c>
    </row>
    <row r="569" spans="3:25" ht="13.5" customHeight="1" x14ac:dyDescent="0.2">
      <c r="C569" s="82"/>
      <c r="D569" s="292" t="s">
        <v>81</v>
      </c>
      <c r="E569" s="139"/>
      <c r="F569" s="139"/>
      <c r="H569" s="69" t="str">
        <f t="shared" si="18"/>
        <v>BTR-London &amp; SE</v>
      </c>
      <c r="I569" s="69" t="str">
        <f t="shared" si="19"/>
        <v>Enigma Square</v>
      </c>
      <c r="J569" s="292" t="s">
        <v>62</v>
      </c>
      <c r="L569" s="283" t="s">
        <v>81</v>
      </c>
      <c r="M569" s="283" t="s">
        <v>81</v>
      </c>
      <c r="N569" s="212"/>
      <c r="O569" s="213"/>
      <c r="P569" s="283" t="s">
        <v>81</v>
      </c>
      <c r="Q569" s="283" t="s">
        <v>81</v>
      </c>
      <c r="R569" s="283" t="s">
        <v>81</v>
      </c>
      <c r="S569" s="283" t="s">
        <v>81</v>
      </c>
      <c r="T569" s="284" t="s">
        <v>81</v>
      </c>
      <c r="U569" s="284" t="s">
        <v>81</v>
      </c>
      <c r="V569" s="283" t="s">
        <v>81</v>
      </c>
      <c r="W569" s="283" t="s">
        <v>81</v>
      </c>
      <c r="X569" s="283" t="s">
        <v>81</v>
      </c>
      <c r="Y569" s="283" t="s">
        <v>81</v>
      </c>
    </row>
    <row r="570" spans="3:25" ht="13.5" customHeight="1" x14ac:dyDescent="0.2">
      <c r="C570" s="82"/>
      <c r="D570" s="292" t="s">
        <v>81</v>
      </c>
      <c r="E570" s="139"/>
      <c r="F570" s="139"/>
      <c r="H570" s="69" t="str">
        <f t="shared" si="18"/>
        <v>BTR-London &amp; SE</v>
      </c>
      <c r="I570" s="69" t="str">
        <f t="shared" si="19"/>
        <v>Enigma Square</v>
      </c>
      <c r="J570" s="292" t="s">
        <v>62</v>
      </c>
      <c r="L570" s="283" t="s">
        <v>81</v>
      </c>
      <c r="M570" s="283" t="s">
        <v>81</v>
      </c>
      <c r="N570" s="212"/>
      <c r="O570" s="213"/>
      <c r="P570" s="283" t="s">
        <v>81</v>
      </c>
      <c r="Q570" s="283" t="s">
        <v>81</v>
      </c>
      <c r="R570" s="283" t="s">
        <v>81</v>
      </c>
      <c r="S570" s="283" t="s">
        <v>81</v>
      </c>
      <c r="T570" s="284" t="s">
        <v>81</v>
      </c>
      <c r="U570" s="284" t="s">
        <v>81</v>
      </c>
      <c r="V570" s="283" t="s">
        <v>81</v>
      </c>
      <c r="W570" s="283" t="s">
        <v>81</v>
      </c>
      <c r="X570" s="283" t="s">
        <v>81</v>
      </c>
      <c r="Y570" s="283" t="s">
        <v>81</v>
      </c>
    </row>
    <row r="571" spans="3:25" ht="13.5" customHeight="1" x14ac:dyDescent="0.2">
      <c r="C571" s="82"/>
      <c r="D571" s="292" t="s">
        <v>81</v>
      </c>
      <c r="E571" s="139"/>
      <c r="F571" s="139"/>
      <c r="H571" s="69" t="str">
        <f t="shared" si="18"/>
        <v>BTR-London &amp; SE</v>
      </c>
      <c r="I571" s="69" t="str">
        <f t="shared" si="19"/>
        <v>Enigma Square</v>
      </c>
      <c r="J571" s="292" t="s">
        <v>62</v>
      </c>
      <c r="L571" s="283" t="s">
        <v>81</v>
      </c>
      <c r="M571" s="283" t="s">
        <v>81</v>
      </c>
      <c r="N571" s="212"/>
      <c r="O571" s="213"/>
      <c r="P571" s="283" t="s">
        <v>81</v>
      </c>
      <c r="Q571" s="283" t="s">
        <v>81</v>
      </c>
      <c r="R571" s="283" t="s">
        <v>81</v>
      </c>
      <c r="S571" s="283" t="s">
        <v>81</v>
      </c>
      <c r="T571" s="284" t="s">
        <v>81</v>
      </c>
      <c r="U571" s="284" t="s">
        <v>81</v>
      </c>
      <c r="V571" s="283" t="s">
        <v>81</v>
      </c>
      <c r="W571" s="283" t="s">
        <v>81</v>
      </c>
      <c r="X571" s="283" t="s">
        <v>81</v>
      </c>
      <c r="Y571" s="283" t="s">
        <v>81</v>
      </c>
    </row>
    <row r="572" spans="3:25" ht="13.5" customHeight="1" x14ac:dyDescent="0.2">
      <c r="C572" s="82"/>
      <c r="D572" s="292" t="s">
        <v>81</v>
      </c>
      <c r="E572" s="139"/>
      <c r="F572" s="139"/>
      <c r="H572" s="69" t="str">
        <f t="shared" si="18"/>
        <v>BTR-London &amp; SE</v>
      </c>
      <c r="I572" s="69" t="str">
        <f t="shared" si="19"/>
        <v>Enigma Square</v>
      </c>
      <c r="J572" s="292" t="s">
        <v>62</v>
      </c>
      <c r="L572" s="283" t="s">
        <v>81</v>
      </c>
      <c r="M572" s="283" t="s">
        <v>81</v>
      </c>
      <c r="N572" s="212"/>
      <c r="O572" s="213"/>
      <c r="P572" s="283" t="s">
        <v>81</v>
      </c>
      <c r="Q572" s="283" t="s">
        <v>81</v>
      </c>
      <c r="R572" s="283" t="s">
        <v>81</v>
      </c>
      <c r="S572" s="283" t="s">
        <v>81</v>
      </c>
      <c r="T572" s="284" t="s">
        <v>81</v>
      </c>
      <c r="U572" s="284" t="s">
        <v>81</v>
      </c>
      <c r="V572" s="283" t="s">
        <v>81</v>
      </c>
      <c r="W572" s="283" t="s">
        <v>81</v>
      </c>
      <c r="X572" s="283" t="s">
        <v>81</v>
      </c>
      <c r="Y572" s="283" t="s">
        <v>81</v>
      </c>
    </row>
    <row r="573" spans="3:25" ht="13.5" customHeight="1" x14ac:dyDescent="0.2">
      <c r="C573" s="82"/>
      <c r="D573" s="292" t="s">
        <v>81</v>
      </c>
      <c r="E573" s="139"/>
      <c r="F573" s="139"/>
      <c r="H573" s="69" t="str">
        <f t="shared" si="18"/>
        <v>BTR-London &amp; SE</v>
      </c>
      <c r="I573" s="69" t="str">
        <f t="shared" si="19"/>
        <v>Enigma Square</v>
      </c>
      <c r="J573" s="292" t="s">
        <v>62</v>
      </c>
      <c r="L573" s="283" t="s">
        <v>81</v>
      </c>
      <c r="M573" s="283" t="s">
        <v>81</v>
      </c>
      <c r="N573" s="212"/>
      <c r="O573" s="213"/>
      <c r="P573" s="283" t="s">
        <v>81</v>
      </c>
      <c r="Q573" s="283" t="s">
        <v>81</v>
      </c>
      <c r="R573" s="283" t="s">
        <v>81</v>
      </c>
      <c r="S573" s="283" t="s">
        <v>81</v>
      </c>
      <c r="T573" s="284" t="s">
        <v>81</v>
      </c>
      <c r="U573" s="284" t="s">
        <v>81</v>
      </c>
      <c r="V573" s="283" t="s">
        <v>81</v>
      </c>
      <c r="W573" s="283" t="s">
        <v>81</v>
      </c>
      <c r="X573" s="283" t="s">
        <v>81</v>
      </c>
      <c r="Y573" s="283" t="s">
        <v>81</v>
      </c>
    </row>
    <row r="574" spans="3:25" ht="13.5" customHeight="1" x14ac:dyDescent="0.2">
      <c r="C574" s="82"/>
      <c r="D574" s="292" t="s">
        <v>81</v>
      </c>
      <c r="E574" s="139"/>
      <c r="F574" s="139"/>
      <c r="H574" s="69" t="str">
        <f t="shared" si="18"/>
        <v>BTR-London &amp; SE</v>
      </c>
      <c r="I574" s="69" t="str">
        <f t="shared" si="19"/>
        <v>Enigma Square</v>
      </c>
      <c r="J574" s="292" t="s">
        <v>62</v>
      </c>
      <c r="L574" s="283" t="s">
        <v>81</v>
      </c>
      <c r="M574" s="283" t="s">
        <v>81</v>
      </c>
      <c r="N574" s="212"/>
      <c r="O574" s="213"/>
      <c r="P574" s="283" t="s">
        <v>81</v>
      </c>
      <c r="Q574" s="283" t="s">
        <v>81</v>
      </c>
      <c r="R574" s="283" t="s">
        <v>81</v>
      </c>
      <c r="S574" s="283" t="s">
        <v>81</v>
      </c>
      <c r="T574" s="284" t="s">
        <v>81</v>
      </c>
      <c r="U574" s="284" t="s">
        <v>81</v>
      </c>
      <c r="V574" s="283" t="s">
        <v>81</v>
      </c>
      <c r="W574" s="283" t="s">
        <v>81</v>
      </c>
      <c r="X574" s="283" t="s">
        <v>81</v>
      </c>
      <c r="Y574" s="283" t="s">
        <v>81</v>
      </c>
    </row>
    <row r="575" spans="3:25" ht="13.5" customHeight="1" x14ac:dyDescent="0.2">
      <c r="C575" s="82"/>
      <c r="D575" s="292" t="s">
        <v>81</v>
      </c>
      <c r="E575" s="139"/>
      <c r="F575" s="139"/>
      <c r="H575" s="69" t="str">
        <f t="shared" si="18"/>
        <v>BTR-London &amp; SE</v>
      </c>
      <c r="I575" s="69" t="str">
        <f t="shared" si="19"/>
        <v>Enigma Square</v>
      </c>
      <c r="J575" s="292" t="s">
        <v>62</v>
      </c>
      <c r="L575" s="283" t="s">
        <v>81</v>
      </c>
      <c r="M575" s="283" t="s">
        <v>81</v>
      </c>
      <c r="N575" s="212"/>
      <c r="O575" s="213"/>
      <c r="P575" s="283" t="s">
        <v>81</v>
      </c>
      <c r="Q575" s="283" t="s">
        <v>81</v>
      </c>
      <c r="R575" s="283" t="s">
        <v>81</v>
      </c>
      <c r="S575" s="283" t="s">
        <v>81</v>
      </c>
      <c r="T575" s="284" t="s">
        <v>81</v>
      </c>
      <c r="U575" s="284" t="s">
        <v>81</v>
      </c>
      <c r="V575" s="283" t="s">
        <v>81</v>
      </c>
      <c r="W575" s="283" t="s">
        <v>81</v>
      </c>
      <c r="X575" s="283" t="s">
        <v>81</v>
      </c>
      <c r="Y575" s="283" t="s">
        <v>81</v>
      </c>
    </row>
    <row r="576" spans="3:25" ht="13.5" customHeight="1" x14ac:dyDescent="0.2">
      <c r="C576" s="82"/>
      <c r="D576" s="292" t="s">
        <v>81</v>
      </c>
      <c r="E576" s="139"/>
      <c r="F576" s="139"/>
      <c r="H576" s="69" t="str">
        <f t="shared" si="18"/>
        <v>BTR-London &amp; SE</v>
      </c>
      <c r="I576" s="69" t="str">
        <f t="shared" si="19"/>
        <v>Enigma Square</v>
      </c>
      <c r="J576" s="292" t="s">
        <v>62</v>
      </c>
      <c r="L576" s="283" t="s">
        <v>81</v>
      </c>
      <c r="M576" s="283" t="s">
        <v>81</v>
      </c>
      <c r="N576" s="212"/>
      <c r="O576" s="213"/>
      <c r="P576" s="283" t="s">
        <v>81</v>
      </c>
      <c r="Q576" s="283" t="s">
        <v>81</v>
      </c>
      <c r="R576" s="283" t="s">
        <v>81</v>
      </c>
      <c r="S576" s="283" t="s">
        <v>81</v>
      </c>
      <c r="T576" s="284" t="s">
        <v>81</v>
      </c>
      <c r="U576" s="284" t="s">
        <v>81</v>
      </c>
      <c r="V576" s="283" t="s">
        <v>81</v>
      </c>
      <c r="W576" s="283" t="s">
        <v>81</v>
      </c>
      <c r="X576" s="283" t="s">
        <v>81</v>
      </c>
      <c r="Y576" s="283" t="s">
        <v>81</v>
      </c>
    </row>
    <row r="577" spans="3:25" ht="13.5" customHeight="1" x14ac:dyDescent="0.2">
      <c r="C577" s="82"/>
      <c r="D577" s="292" t="s">
        <v>81</v>
      </c>
      <c r="E577" s="139"/>
      <c r="F577" s="139"/>
      <c r="H577" s="69" t="str">
        <f t="shared" si="18"/>
        <v>BTR-London &amp; SE</v>
      </c>
      <c r="I577" s="69" t="str">
        <f t="shared" si="19"/>
        <v>Enigma Square</v>
      </c>
      <c r="J577" s="292" t="s">
        <v>62</v>
      </c>
      <c r="L577" s="283" t="s">
        <v>81</v>
      </c>
      <c r="M577" s="283" t="s">
        <v>81</v>
      </c>
      <c r="N577" s="212"/>
      <c r="O577" s="213"/>
      <c r="P577" s="283" t="s">
        <v>81</v>
      </c>
      <c r="Q577" s="283" t="s">
        <v>81</v>
      </c>
      <c r="R577" s="283" t="s">
        <v>81</v>
      </c>
      <c r="S577" s="283" t="s">
        <v>81</v>
      </c>
      <c r="T577" s="284" t="s">
        <v>81</v>
      </c>
      <c r="U577" s="284" t="s">
        <v>81</v>
      </c>
      <c r="V577" s="283" t="s">
        <v>81</v>
      </c>
      <c r="W577" s="283" t="s">
        <v>81</v>
      </c>
      <c r="X577" s="283" t="s">
        <v>81</v>
      </c>
      <c r="Y577" s="283" t="s">
        <v>81</v>
      </c>
    </row>
    <row r="578" spans="3:25" ht="13.5" customHeight="1" x14ac:dyDescent="0.2">
      <c r="C578" s="82"/>
      <c r="D578" s="292" t="s">
        <v>81</v>
      </c>
      <c r="E578" s="139"/>
      <c r="F578" s="139"/>
      <c r="H578" s="69" t="str">
        <f t="shared" si="18"/>
        <v>BTR-London &amp; SE</v>
      </c>
      <c r="I578" s="69" t="str">
        <f t="shared" si="19"/>
        <v>Enigma Square</v>
      </c>
      <c r="J578" s="292" t="s">
        <v>62</v>
      </c>
      <c r="L578" s="283" t="s">
        <v>81</v>
      </c>
      <c r="M578" s="283" t="s">
        <v>81</v>
      </c>
      <c r="N578" s="212"/>
      <c r="O578" s="213"/>
      <c r="P578" s="283" t="s">
        <v>81</v>
      </c>
      <c r="Q578" s="283" t="s">
        <v>81</v>
      </c>
      <c r="R578" s="283" t="s">
        <v>81</v>
      </c>
      <c r="S578" s="283" t="s">
        <v>81</v>
      </c>
      <c r="T578" s="284" t="s">
        <v>81</v>
      </c>
      <c r="U578" s="284" t="s">
        <v>81</v>
      </c>
      <c r="V578" s="283" t="s">
        <v>81</v>
      </c>
      <c r="W578" s="283" t="s">
        <v>81</v>
      </c>
      <c r="X578" s="283" t="s">
        <v>81</v>
      </c>
      <c r="Y578" s="283" t="s">
        <v>81</v>
      </c>
    </row>
    <row r="579" spans="3:25" ht="13.5" customHeight="1" x14ac:dyDescent="0.2">
      <c r="C579" s="82"/>
      <c r="D579" s="292" t="s">
        <v>81</v>
      </c>
      <c r="E579" s="139"/>
      <c r="F579" s="139"/>
      <c r="H579" s="69" t="str">
        <f t="shared" si="18"/>
        <v>BTR-London &amp; SE</v>
      </c>
      <c r="I579" s="69" t="str">
        <f t="shared" si="19"/>
        <v>Enigma Square</v>
      </c>
      <c r="J579" s="292" t="s">
        <v>62</v>
      </c>
      <c r="L579" s="283" t="s">
        <v>81</v>
      </c>
      <c r="M579" s="283" t="s">
        <v>81</v>
      </c>
      <c r="N579" s="212"/>
      <c r="O579" s="213"/>
      <c r="P579" s="283" t="s">
        <v>81</v>
      </c>
      <c r="Q579" s="283" t="s">
        <v>81</v>
      </c>
      <c r="R579" s="283" t="s">
        <v>81</v>
      </c>
      <c r="S579" s="283" t="s">
        <v>81</v>
      </c>
      <c r="T579" s="284" t="s">
        <v>81</v>
      </c>
      <c r="U579" s="284" t="s">
        <v>81</v>
      </c>
      <c r="V579" s="283" t="s">
        <v>81</v>
      </c>
      <c r="W579" s="283" t="s">
        <v>81</v>
      </c>
      <c r="X579" s="283" t="s">
        <v>81</v>
      </c>
      <c r="Y579" s="283" t="s">
        <v>81</v>
      </c>
    </row>
    <row r="580" spans="3:25" ht="13.5" customHeight="1" x14ac:dyDescent="0.2">
      <c r="C580" s="82"/>
      <c r="D580" s="292" t="s">
        <v>81</v>
      </c>
      <c r="E580" s="139"/>
      <c r="F580" s="139"/>
      <c r="H580" s="69" t="str">
        <f t="shared" si="18"/>
        <v>BTR-London &amp; SE</v>
      </c>
      <c r="I580" s="69" t="str">
        <f t="shared" si="19"/>
        <v>Enigma Square</v>
      </c>
      <c r="J580" s="292" t="s">
        <v>62</v>
      </c>
      <c r="L580" s="283" t="s">
        <v>81</v>
      </c>
      <c r="M580" s="283" t="s">
        <v>81</v>
      </c>
      <c r="N580" s="212"/>
      <c r="O580" s="213"/>
      <c r="P580" s="283" t="s">
        <v>81</v>
      </c>
      <c r="Q580" s="283" t="s">
        <v>81</v>
      </c>
      <c r="R580" s="283" t="s">
        <v>81</v>
      </c>
      <c r="S580" s="283" t="s">
        <v>81</v>
      </c>
      <c r="T580" s="284" t="s">
        <v>81</v>
      </c>
      <c r="U580" s="284" t="s">
        <v>81</v>
      </c>
      <c r="V580" s="283" t="s">
        <v>81</v>
      </c>
      <c r="W580" s="283" t="s">
        <v>81</v>
      </c>
      <c r="X580" s="283" t="s">
        <v>81</v>
      </c>
      <c r="Y580" s="283" t="s">
        <v>81</v>
      </c>
    </row>
    <row r="581" spans="3:25" ht="13.5" customHeight="1" x14ac:dyDescent="0.2">
      <c r="C581" s="82"/>
      <c r="D581" s="292" t="s">
        <v>81</v>
      </c>
      <c r="E581" s="139"/>
      <c r="F581" s="139"/>
      <c r="H581" s="69" t="str">
        <f t="shared" si="18"/>
        <v>BTR-London &amp; SE</v>
      </c>
      <c r="I581" s="69" t="str">
        <f t="shared" si="19"/>
        <v>Enigma Square</v>
      </c>
      <c r="J581" s="292" t="s">
        <v>62</v>
      </c>
      <c r="L581" s="283" t="s">
        <v>81</v>
      </c>
      <c r="M581" s="283" t="s">
        <v>81</v>
      </c>
      <c r="N581" s="212"/>
      <c r="O581" s="213"/>
      <c r="P581" s="283" t="s">
        <v>81</v>
      </c>
      <c r="Q581" s="283" t="s">
        <v>81</v>
      </c>
      <c r="R581" s="283" t="s">
        <v>81</v>
      </c>
      <c r="S581" s="283" t="s">
        <v>81</v>
      </c>
      <c r="T581" s="284" t="s">
        <v>81</v>
      </c>
      <c r="U581" s="284" t="s">
        <v>81</v>
      </c>
      <c r="V581" s="283" t="s">
        <v>81</v>
      </c>
      <c r="W581" s="283" t="s">
        <v>81</v>
      </c>
      <c r="X581" s="283" t="s">
        <v>81</v>
      </c>
      <c r="Y581" s="283" t="s">
        <v>81</v>
      </c>
    </row>
    <row r="582" spans="3:25" ht="13.5" customHeight="1" x14ac:dyDescent="0.2">
      <c r="C582" s="82"/>
      <c r="D582" s="292" t="s">
        <v>81</v>
      </c>
      <c r="E582" s="139"/>
      <c r="F582" s="139"/>
      <c r="H582" s="69" t="str">
        <f t="shared" si="18"/>
        <v>BTR-London &amp; SE</v>
      </c>
      <c r="I582" s="69" t="str">
        <f t="shared" si="19"/>
        <v>Enigma Square</v>
      </c>
      <c r="J582" s="292" t="s">
        <v>62</v>
      </c>
      <c r="L582" s="283" t="s">
        <v>81</v>
      </c>
      <c r="M582" s="283" t="s">
        <v>81</v>
      </c>
      <c r="N582" s="212"/>
      <c r="O582" s="213"/>
      <c r="P582" s="283" t="s">
        <v>81</v>
      </c>
      <c r="Q582" s="283" t="s">
        <v>81</v>
      </c>
      <c r="R582" s="283" t="s">
        <v>81</v>
      </c>
      <c r="S582" s="283" t="s">
        <v>81</v>
      </c>
      <c r="T582" s="284" t="s">
        <v>81</v>
      </c>
      <c r="U582" s="284" t="s">
        <v>81</v>
      </c>
      <c r="V582" s="283" t="s">
        <v>81</v>
      </c>
      <c r="W582" s="283" t="s">
        <v>81</v>
      </c>
      <c r="X582" s="283" t="s">
        <v>81</v>
      </c>
      <c r="Y582" s="283" t="s">
        <v>81</v>
      </c>
    </row>
    <row r="583" spans="3:25" ht="13.5" customHeight="1" x14ac:dyDescent="0.2">
      <c r="C583" s="82"/>
      <c r="D583" s="292" t="s">
        <v>81</v>
      </c>
      <c r="E583" s="139"/>
      <c r="F583" s="139"/>
      <c r="H583" s="69" t="str">
        <f t="shared" si="18"/>
        <v>BTR-London &amp; SE</v>
      </c>
      <c r="I583" s="69" t="str">
        <f t="shared" si="19"/>
        <v>Enigma Square</v>
      </c>
      <c r="J583" s="292" t="s">
        <v>62</v>
      </c>
      <c r="L583" s="283" t="s">
        <v>81</v>
      </c>
      <c r="M583" s="283" t="s">
        <v>81</v>
      </c>
      <c r="N583" s="212"/>
      <c r="O583" s="213"/>
      <c r="P583" s="283" t="s">
        <v>81</v>
      </c>
      <c r="Q583" s="283" t="s">
        <v>81</v>
      </c>
      <c r="R583" s="283" t="s">
        <v>81</v>
      </c>
      <c r="S583" s="283" t="s">
        <v>81</v>
      </c>
      <c r="T583" s="284" t="s">
        <v>81</v>
      </c>
      <c r="U583" s="284" t="s">
        <v>81</v>
      </c>
      <c r="V583" s="283" t="s">
        <v>81</v>
      </c>
      <c r="W583" s="283" t="s">
        <v>81</v>
      </c>
      <c r="X583" s="283" t="s">
        <v>81</v>
      </c>
      <c r="Y583" s="283" t="s">
        <v>81</v>
      </c>
    </row>
    <row r="584" spans="3:25" ht="13.5" customHeight="1" x14ac:dyDescent="0.2">
      <c r="C584" s="82"/>
      <c r="D584" s="292" t="s">
        <v>81</v>
      </c>
      <c r="E584" s="139"/>
      <c r="F584" s="139"/>
      <c r="H584" s="69" t="str">
        <f t="shared" si="18"/>
        <v>BTR-London &amp; SE</v>
      </c>
      <c r="I584" s="69" t="str">
        <f t="shared" si="19"/>
        <v>Enigma Square</v>
      </c>
      <c r="J584" s="292" t="s">
        <v>62</v>
      </c>
      <c r="L584" s="283" t="s">
        <v>81</v>
      </c>
      <c r="M584" s="283" t="s">
        <v>81</v>
      </c>
      <c r="N584" s="212"/>
      <c r="O584" s="213"/>
      <c r="P584" s="283" t="s">
        <v>81</v>
      </c>
      <c r="Q584" s="283" t="s">
        <v>81</v>
      </c>
      <c r="R584" s="283" t="s">
        <v>81</v>
      </c>
      <c r="S584" s="283" t="s">
        <v>81</v>
      </c>
      <c r="T584" s="284" t="s">
        <v>81</v>
      </c>
      <c r="U584" s="284" t="s">
        <v>81</v>
      </c>
      <c r="V584" s="283" t="s">
        <v>81</v>
      </c>
      <c r="W584" s="283" t="s">
        <v>81</v>
      </c>
      <c r="X584" s="283" t="s">
        <v>81</v>
      </c>
      <c r="Y584" s="283" t="s">
        <v>81</v>
      </c>
    </row>
    <row r="585" spans="3:25" ht="13.5" customHeight="1" x14ac:dyDescent="0.2">
      <c r="C585" s="82"/>
      <c r="D585" s="292" t="s">
        <v>81</v>
      </c>
      <c r="E585" s="139"/>
      <c r="F585" s="139"/>
      <c r="H585" s="69" t="str">
        <f t="shared" si="18"/>
        <v>BTR-London &amp; SE</v>
      </c>
      <c r="I585" s="69" t="str">
        <f t="shared" si="19"/>
        <v>Enigma Square</v>
      </c>
      <c r="J585" s="292" t="s">
        <v>62</v>
      </c>
      <c r="L585" s="283" t="s">
        <v>81</v>
      </c>
      <c r="M585" s="283" t="s">
        <v>81</v>
      </c>
      <c r="N585" s="212"/>
      <c r="O585" s="213"/>
      <c r="P585" s="283" t="s">
        <v>81</v>
      </c>
      <c r="Q585" s="283" t="s">
        <v>81</v>
      </c>
      <c r="R585" s="283" t="s">
        <v>81</v>
      </c>
      <c r="S585" s="283" t="s">
        <v>81</v>
      </c>
      <c r="T585" s="284" t="s">
        <v>81</v>
      </c>
      <c r="U585" s="284" t="s">
        <v>81</v>
      </c>
      <c r="V585" s="283" t="s">
        <v>81</v>
      </c>
      <c r="W585" s="283" t="s">
        <v>81</v>
      </c>
      <c r="X585" s="283" t="s">
        <v>81</v>
      </c>
      <c r="Y585" s="283" t="s">
        <v>81</v>
      </c>
    </row>
    <row r="586" spans="3:25" ht="13.5" customHeight="1" x14ac:dyDescent="0.2">
      <c r="C586" s="82"/>
      <c r="D586" s="292" t="s">
        <v>81</v>
      </c>
      <c r="E586" s="139"/>
      <c r="F586" s="139"/>
      <c r="H586" s="69" t="str">
        <f t="shared" si="18"/>
        <v>BTR-London &amp; SE</v>
      </c>
      <c r="I586" s="69" t="str">
        <f t="shared" si="19"/>
        <v>Enigma Square</v>
      </c>
      <c r="J586" s="292" t="s">
        <v>62</v>
      </c>
      <c r="L586" s="283" t="s">
        <v>81</v>
      </c>
      <c r="M586" s="283" t="s">
        <v>81</v>
      </c>
      <c r="N586" s="212"/>
      <c r="O586" s="213"/>
      <c r="P586" s="283" t="s">
        <v>81</v>
      </c>
      <c r="Q586" s="283" t="s">
        <v>81</v>
      </c>
      <c r="R586" s="283" t="s">
        <v>81</v>
      </c>
      <c r="S586" s="283" t="s">
        <v>81</v>
      </c>
      <c r="T586" s="284" t="s">
        <v>81</v>
      </c>
      <c r="U586" s="284" t="s">
        <v>81</v>
      </c>
      <c r="V586" s="283" t="s">
        <v>81</v>
      </c>
      <c r="W586" s="283" t="s">
        <v>81</v>
      </c>
      <c r="X586" s="283" t="s">
        <v>81</v>
      </c>
      <c r="Y586" s="283" t="s">
        <v>81</v>
      </c>
    </row>
    <row r="587" spans="3:25" ht="13.5" customHeight="1" x14ac:dyDescent="0.2">
      <c r="C587" s="82"/>
      <c r="D587" s="292" t="s">
        <v>81</v>
      </c>
      <c r="E587" s="139"/>
      <c r="F587" s="139"/>
      <c r="H587" s="69" t="str">
        <f t="shared" si="18"/>
        <v>BTR-London &amp; SE</v>
      </c>
      <c r="I587" s="69" t="str">
        <f t="shared" si="19"/>
        <v>Enigma Square</v>
      </c>
      <c r="J587" s="292" t="s">
        <v>62</v>
      </c>
      <c r="L587" s="283" t="s">
        <v>81</v>
      </c>
      <c r="M587" s="283" t="s">
        <v>81</v>
      </c>
      <c r="N587" s="212"/>
      <c r="O587" s="213"/>
      <c r="P587" s="283" t="s">
        <v>81</v>
      </c>
      <c r="Q587" s="283" t="s">
        <v>81</v>
      </c>
      <c r="R587" s="283" t="s">
        <v>81</v>
      </c>
      <c r="S587" s="283" t="s">
        <v>81</v>
      </c>
      <c r="T587" s="284" t="s">
        <v>81</v>
      </c>
      <c r="U587" s="284" t="s">
        <v>81</v>
      </c>
      <c r="V587" s="283" t="s">
        <v>81</v>
      </c>
      <c r="W587" s="283" t="s">
        <v>81</v>
      </c>
      <c r="X587" s="283" t="s">
        <v>81</v>
      </c>
      <c r="Y587" s="283" t="s">
        <v>81</v>
      </c>
    </row>
    <row r="588" spans="3:25" ht="13.5" customHeight="1" x14ac:dyDescent="0.2">
      <c r="C588" s="82"/>
      <c r="D588" s="292" t="s">
        <v>81</v>
      </c>
      <c r="E588" s="139"/>
      <c r="F588" s="139"/>
      <c r="H588" s="69" t="str">
        <f t="shared" si="18"/>
        <v>BTR-London &amp; SE</v>
      </c>
      <c r="I588" s="69" t="str">
        <f t="shared" si="19"/>
        <v>Enigma Square</v>
      </c>
      <c r="J588" s="292" t="s">
        <v>62</v>
      </c>
      <c r="L588" s="283" t="s">
        <v>81</v>
      </c>
      <c r="M588" s="283" t="s">
        <v>81</v>
      </c>
      <c r="N588" s="212"/>
      <c r="O588" s="213"/>
      <c r="P588" s="283" t="s">
        <v>81</v>
      </c>
      <c r="Q588" s="283" t="s">
        <v>81</v>
      </c>
      <c r="R588" s="283" t="s">
        <v>81</v>
      </c>
      <c r="S588" s="283" t="s">
        <v>81</v>
      </c>
      <c r="T588" s="284" t="s">
        <v>81</v>
      </c>
      <c r="U588" s="284" t="s">
        <v>81</v>
      </c>
      <c r="V588" s="283" t="s">
        <v>81</v>
      </c>
      <c r="W588" s="283" t="s">
        <v>81</v>
      </c>
      <c r="X588" s="283" t="s">
        <v>81</v>
      </c>
      <c r="Y588" s="283" t="s">
        <v>81</v>
      </c>
    </row>
    <row r="589" spans="3:25" ht="13.5" customHeight="1" x14ac:dyDescent="0.2">
      <c r="C589" s="82"/>
      <c r="D589" s="292" t="s">
        <v>81</v>
      </c>
      <c r="E589" s="139"/>
      <c r="F589" s="139"/>
      <c r="H589" s="69" t="str">
        <f t="shared" si="18"/>
        <v>BTR-London &amp; SE</v>
      </c>
      <c r="I589" s="69" t="str">
        <f t="shared" si="19"/>
        <v>Enigma Square</v>
      </c>
      <c r="J589" s="292" t="s">
        <v>62</v>
      </c>
      <c r="L589" s="283" t="s">
        <v>81</v>
      </c>
      <c r="M589" s="283" t="s">
        <v>81</v>
      </c>
      <c r="N589" s="212"/>
      <c r="O589" s="213"/>
      <c r="P589" s="283" t="s">
        <v>81</v>
      </c>
      <c r="Q589" s="283" t="s">
        <v>81</v>
      </c>
      <c r="R589" s="283" t="s">
        <v>81</v>
      </c>
      <c r="S589" s="283" t="s">
        <v>81</v>
      </c>
      <c r="T589" s="284" t="s">
        <v>81</v>
      </c>
      <c r="U589" s="284" t="s">
        <v>81</v>
      </c>
      <c r="V589" s="283" t="s">
        <v>81</v>
      </c>
      <c r="W589" s="283" t="s">
        <v>81</v>
      </c>
      <c r="X589" s="283" t="s">
        <v>81</v>
      </c>
      <c r="Y589" s="283" t="s">
        <v>81</v>
      </c>
    </row>
    <row r="590" spans="3:25" ht="13.5" customHeight="1" x14ac:dyDescent="0.2">
      <c r="C590" s="82"/>
      <c r="D590" s="292" t="s">
        <v>81</v>
      </c>
      <c r="E590" s="139"/>
      <c r="F590" s="139"/>
      <c r="H590" s="69" t="str">
        <f t="shared" si="18"/>
        <v>BTR-London &amp; SE</v>
      </c>
      <c r="I590" s="69" t="str">
        <f t="shared" si="19"/>
        <v>Enigma Square</v>
      </c>
      <c r="J590" s="292" t="s">
        <v>62</v>
      </c>
      <c r="L590" s="283" t="s">
        <v>81</v>
      </c>
      <c r="M590" s="283" t="s">
        <v>81</v>
      </c>
      <c r="N590" s="212"/>
      <c r="O590" s="213"/>
      <c r="P590" s="283" t="s">
        <v>81</v>
      </c>
      <c r="Q590" s="283" t="s">
        <v>81</v>
      </c>
      <c r="R590" s="283" t="s">
        <v>81</v>
      </c>
      <c r="S590" s="283" t="s">
        <v>81</v>
      </c>
      <c r="T590" s="284" t="s">
        <v>81</v>
      </c>
      <c r="U590" s="284" t="s">
        <v>81</v>
      </c>
      <c r="V590" s="283" t="s">
        <v>81</v>
      </c>
      <c r="W590" s="283" t="s">
        <v>81</v>
      </c>
      <c r="X590" s="283" t="s">
        <v>81</v>
      </c>
      <c r="Y590" s="283" t="s">
        <v>81</v>
      </c>
    </row>
    <row r="591" spans="3:25" ht="13.5" customHeight="1" x14ac:dyDescent="0.2">
      <c r="C591" s="82"/>
      <c r="D591" s="292" t="s">
        <v>81</v>
      </c>
      <c r="E591" s="139"/>
      <c r="F591" s="139"/>
      <c r="H591" s="69" t="str">
        <f t="shared" si="18"/>
        <v>BTR-London &amp; SE</v>
      </c>
      <c r="I591" s="69" t="str">
        <f t="shared" si="19"/>
        <v>Enigma Square</v>
      </c>
      <c r="J591" s="292" t="s">
        <v>62</v>
      </c>
      <c r="L591" s="283" t="s">
        <v>81</v>
      </c>
      <c r="M591" s="283" t="s">
        <v>81</v>
      </c>
      <c r="N591" s="212"/>
      <c r="O591" s="213"/>
      <c r="P591" s="283" t="s">
        <v>81</v>
      </c>
      <c r="Q591" s="283" t="s">
        <v>81</v>
      </c>
      <c r="R591" s="283" t="s">
        <v>81</v>
      </c>
      <c r="S591" s="283" t="s">
        <v>81</v>
      </c>
      <c r="T591" s="284" t="s">
        <v>81</v>
      </c>
      <c r="U591" s="284" t="s">
        <v>81</v>
      </c>
      <c r="V591" s="283" t="s">
        <v>81</v>
      </c>
      <c r="W591" s="283" t="s">
        <v>81</v>
      </c>
      <c r="X591" s="283" t="s">
        <v>81</v>
      </c>
      <c r="Y591" s="283" t="s">
        <v>81</v>
      </c>
    </row>
    <row r="592" spans="3:25" ht="13.5" customHeight="1" x14ac:dyDescent="0.2">
      <c r="C592" s="82"/>
      <c r="D592" s="292" t="s">
        <v>81</v>
      </c>
      <c r="E592" s="139"/>
      <c r="F592" s="139"/>
      <c r="H592" s="69" t="str">
        <f t="shared" si="18"/>
        <v>BTR-London &amp; SE</v>
      </c>
      <c r="I592" s="69" t="str">
        <f t="shared" si="19"/>
        <v>Enigma Square</v>
      </c>
      <c r="J592" s="292" t="s">
        <v>62</v>
      </c>
      <c r="L592" s="283" t="s">
        <v>81</v>
      </c>
      <c r="M592" s="283" t="s">
        <v>81</v>
      </c>
      <c r="N592" s="212"/>
      <c r="O592" s="213"/>
      <c r="P592" s="283" t="s">
        <v>81</v>
      </c>
      <c r="Q592" s="283" t="s">
        <v>81</v>
      </c>
      <c r="R592" s="283" t="s">
        <v>81</v>
      </c>
      <c r="S592" s="283" t="s">
        <v>81</v>
      </c>
      <c r="T592" s="284" t="s">
        <v>81</v>
      </c>
      <c r="U592" s="284" t="s">
        <v>81</v>
      </c>
      <c r="V592" s="283" t="s">
        <v>81</v>
      </c>
      <c r="W592" s="283" t="s">
        <v>81</v>
      </c>
      <c r="X592" s="283" t="s">
        <v>81</v>
      </c>
      <c r="Y592" s="283" t="s">
        <v>81</v>
      </c>
    </row>
    <row r="593" spans="3:25" ht="13.5" customHeight="1" x14ac:dyDescent="0.2">
      <c r="C593" s="82"/>
      <c r="D593" s="292" t="s">
        <v>81</v>
      </c>
      <c r="E593" s="139"/>
      <c r="F593" s="139"/>
      <c r="H593" s="69" t="str">
        <f t="shared" si="18"/>
        <v>BTR-London &amp; SE</v>
      </c>
      <c r="I593" s="69" t="str">
        <f t="shared" si="19"/>
        <v>Enigma Square</v>
      </c>
      <c r="J593" s="292" t="s">
        <v>62</v>
      </c>
      <c r="L593" s="283" t="s">
        <v>81</v>
      </c>
      <c r="M593" s="283" t="s">
        <v>81</v>
      </c>
      <c r="N593" s="212"/>
      <c r="O593" s="213"/>
      <c r="P593" s="283" t="s">
        <v>81</v>
      </c>
      <c r="Q593" s="283" t="s">
        <v>81</v>
      </c>
      <c r="R593" s="283" t="s">
        <v>81</v>
      </c>
      <c r="S593" s="283" t="s">
        <v>81</v>
      </c>
      <c r="T593" s="284" t="s">
        <v>81</v>
      </c>
      <c r="U593" s="284" t="s">
        <v>81</v>
      </c>
      <c r="V593" s="283" t="s">
        <v>81</v>
      </c>
      <c r="W593" s="283" t="s">
        <v>81</v>
      </c>
      <c r="X593" s="283" t="s">
        <v>81</v>
      </c>
      <c r="Y593" s="283" t="s">
        <v>81</v>
      </c>
    </row>
    <row r="594" spans="3:25" ht="13.5" customHeight="1" x14ac:dyDescent="0.2">
      <c r="C594" s="82"/>
      <c r="D594" s="292" t="s">
        <v>81</v>
      </c>
      <c r="E594" s="139"/>
      <c r="F594" s="139"/>
      <c r="H594" s="69" t="str">
        <f t="shared" si="18"/>
        <v>BTR-London &amp; SE</v>
      </c>
      <c r="I594" s="69" t="str">
        <f t="shared" si="19"/>
        <v>Enigma Square</v>
      </c>
      <c r="J594" s="292" t="s">
        <v>62</v>
      </c>
      <c r="L594" s="283" t="s">
        <v>81</v>
      </c>
      <c r="M594" s="283" t="s">
        <v>81</v>
      </c>
      <c r="N594" s="212"/>
      <c r="O594" s="213"/>
      <c r="P594" s="283" t="s">
        <v>81</v>
      </c>
      <c r="Q594" s="283" t="s">
        <v>81</v>
      </c>
      <c r="R594" s="283" t="s">
        <v>81</v>
      </c>
      <c r="S594" s="283" t="s">
        <v>81</v>
      </c>
      <c r="T594" s="284" t="s">
        <v>81</v>
      </c>
      <c r="U594" s="284" t="s">
        <v>81</v>
      </c>
      <c r="V594" s="283" t="s">
        <v>81</v>
      </c>
      <c r="W594" s="283" t="s">
        <v>81</v>
      </c>
      <c r="X594" s="283" t="s">
        <v>81</v>
      </c>
      <c r="Y594" s="283" t="s">
        <v>81</v>
      </c>
    </row>
    <row r="595" spans="3:25" ht="13.5" customHeight="1" x14ac:dyDescent="0.2">
      <c r="C595" s="82"/>
      <c r="D595" s="292" t="s">
        <v>81</v>
      </c>
      <c r="E595" s="139"/>
      <c r="F595" s="139"/>
      <c r="H595" s="69" t="str">
        <f t="shared" si="18"/>
        <v>BTR-London &amp; SE</v>
      </c>
      <c r="I595" s="69" t="str">
        <f t="shared" si="19"/>
        <v>Enigma Square</v>
      </c>
      <c r="J595" s="292" t="s">
        <v>62</v>
      </c>
      <c r="L595" s="283" t="s">
        <v>81</v>
      </c>
      <c r="M595" s="283" t="s">
        <v>81</v>
      </c>
      <c r="N595" s="212"/>
      <c r="O595" s="213"/>
      <c r="P595" s="283" t="s">
        <v>81</v>
      </c>
      <c r="Q595" s="283" t="s">
        <v>81</v>
      </c>
      <c r="R595" s="283" t="s">
        <v>81</v>
      </c>
      <c r="S595" s="283" t="s">
        <v>81</v>
      </c>
      <c r="T595" s="284" t="s">
        <v>81</v>
      </c>
      <c r="U595" s="284" t="s">
        <v>81</v>
      </c>
      <c r="V595" s="283" t="s">
        <v>81</v>
      </c>
      <c r="W595" s="283" t="s">
        <v>81</v>
      </c>
      <c r="X595" s="283" t="s">
        <v>81</v>
      </c>
      <c r="Y595" s="283" t="s">
        <v>81</v>
      </c>
    </row>
    <row r="596" spans="3:25" ht="13.5" customHeight="1" x14ac:dyDescent="0.2">
      <c r="C596" s="82"/>
      <c r="D596" s="292" t="s">
        <v>81</v>
      </c>
      <c r="E596" s="139"/>
      <c r="F596" s="139"/>
      <c r="H596" s="69" t="str">
        <f t="shared" si="18"/>
        <v>BTR-London &amp; SE</v>
      </c>
      <c r="I596" s="69" t="str">
        <f t="shared" si="19"/>
        <v>Enigma Square</v>
      </c>
      <c r="J596" s="292" t="s">
        <v>62</v>
      </c>
      <c r="L596" s="283" t="s">
        <v>81</v>
      </c>
      <c r="M596" s="283" t="s">
        <v>81</v>
      </c>
      <c r="N596" s="212"/>
      <c r="O596" s="213"/>
      <c r="P596" s="283" t="s">
        <v>81</v>
      </c>
      <c r="Q596" s="283" t="s">
        <v>81</v>
      </c>
      <c r="R596" s="283" t="s">
        <v>81</v>
      </c>
      <c r="S596" s="283" t="s">
        <v>81</v>
      </c>
      <c r="T596" s="284" t="s">
        <v>81</v>
      </c>
      <c r="U596" s="284" t="s">
        <v>81</v>
      </c>
      <c r="V596" s="283" t="s">
        <v>81</v>
      </c>
      <c r="W596" s="283" t="s">
        <v>81</v>
      </c>
      <c r="X596" s="283" t="s">
        <v>81</v>
      </c>
      <c r="Y596" s="283" t="s">
        <v>81</v>
      </c>
    </row>
    <row r="597" spans="3:25" ht="13.5" customHeight="1" x14ac:dyDescent="0.2">
      <c r="C597" s="82"/>
      <c r="D597" s="292" t="s">
        <v>81</v>
      </c>
      <c r="E597" s="139"/>
      <c r="F597" s="139"/>
      <c r="H597" s="69" t="str">
        <f t="shared" si="18"/>
        <v>BTR-London &amp; SE</v>
      </c>
      <c r="I597" s="69" t="str">
        <f t="shared" si="19"/>
        <v>Enigma Square</v>
      </c>
      <c r="J597" s="292" t="s">
        <v>62</v>
      </c>
      <c r="L597" s="283" t="s">
        <v>81</v>
      </c>
      <c r="M597" s="283" t="s">
        <v>81</v>
      </c>
      <c r="N597" s="212"/>
      <c r="O597" s="213"/>
      <c r="P597" s="283" t="s">
        <v>81</v>
      </c>
      <c r="Q597" s="283" t="s">
        <v>81</v>
      </c>
      <c r="R597" s="283" t="s">
        <v>81</v>
      </c>
      <c r="S597" s="283" t="s">
        <v>81</v>
      </c>
      <c r="T597" s="284" t="s">
        <v>81</v>
      </c>
      <c r="U597" s="284" t="s">
        <v>81</v>
      </c>
      <c r="V597" s="283" t="s">
        <v>81</v>
      </c>
      <c r="W597" s="283" t="s">
        <v>81</v>
      </c>
      <c r="X597" s="283" t="s">
        <v>81</v>
      </c>
      <c r="Y597" s="283" t="s">
        <v>81</v>
      </c>
    </row>
    <row r="598" spans="3:25" ht="13.5" customHeight="1" x14ac:dyDescent="0.2">
      <c r="C598" s="82"/>
      <c r="D598" s="292" t="s">
        <v>81</v>
      </c>
      <c r="E598" s="139"/>
      <c r="F598" s="139"/>
      <c r="H598" s="69" t="str">
        <f t="shared" ref="H598:H620" si="20">$I$9</f>
        <v>BTR-London &amp; SE</v>
      </c>
      <c r="I598" s="69" t="str">
        <f t="shared" ref="I598:I620" si="21">$I$10</f>
        <v>Enigma Square</v>
      </c>
      <c r="J598" s="292" t="s">
        <v>62</v>
      </c>
      <c r="L598" s="283" t="s">
        <v>81</v>
      </c>
      <c r="M598" s="283" t="s">
        <v>81</v>
      </c>
      <c r="N598" s="212"/>
      <c r="O598" s="213"/>
      <c r="P598" s="283" t="s">
        <v>81</v>
      </c>
      <c r="Q598" s="283" t="s">
        <v>81</v>
      </c>
      <c r="R598" s="283" t="s">
        <v>81</v>
      </c>
      <c r="S598" s="283" t="s">
        <v>81</v>
      </c>
      <c r="T598" s="284" t="s">
        <v>81</v>
      </c>
      <c r="U598" s="284" t="s">
        <v>81</v>
      </c>
      <c r="V598" s="283" t="s">
        <v>81</v>
      </c>
      <c r="W598" s="283" t="s">
        <v>81</v>
      </c>
      <c r="X598" s="283" t="s">
        <v>81</v>
      </c>
      <c r="Y598" s="283" t="s">
        <v>81</v>
      </c>
    </row>
    <row r="599" spans="3:25" ht="13.5" customHeight="1" x14ac:dyDescent="0.2">
      <c r="C599" s="82"/>
      <c r="D599" s="292" t="s">
        <v>81</v>
      </c>
      <c r="E599" s="139"/>
      <c r="F599" s="139"/>
      <c r="H599" s="69" t="str">
        <f t="shared" si="20"/>
        <v>BTR-London &amp; SE</v>
      </c>
      <c r="I599" s="69" t="str">
        <f t="shared" si="21"/>
        <v>Enigma Square</v>
      </c>
      <c r="J599" s="292" t="s">
        <v>62</v>
      </c>
      <c r="L599" s="283" t="s">
        <v>81</v>
      </c>
      <c r="M599" s="283" t="s">
        <v>81</v>
      </c>
      <c r="N599" s="212"/>
      <c r="O599" s="213"/>
      <c r="P599" s="283" t="s">
        <v>81</v>
      </c>
      <c r="Q599" s="283" t="s">
        <v>81</v>
      </c>
      <c r="R599" s="283" t="s">
        <v>81</v>
      </c>
      <c r="S599" s="283" t="s">
        <v>81</v>
      </c>
      <c r="T599" s="284" t="s">
        <v>81</v>
      </c>
      <c r="U599" s="284" t="s">
        <v>81</v>
      </c>
      <c r="V599" s="283" t="s">
        <v>81</v>
      </c>
      <c r="W599" s="283" t="s">
        <v>81</v>
      </c>
      <c r="X599" s="283" t="s">
        <v>81</v>
      </c>
      <c r="Y599" s="283" t="s">
        <v>81</v>
      </c>
    </row>
    <row r="600" spans="3:25" ht="13.5" customHeight="1" x14ac:dyDescent="0.2">
      <c r="C600" s="82"/>
      <c r="D600" s="292" t="s">
        <v>81</v>
      </c>
      <c r="E600" s="139"/>
      <c r="F600" s="139"/>
      <c r="H600" s="69" t="str">
        <f t="shared" si="20"/>
        <v>BTR-London &amp; SE</v>
      </c>
      <c r="I600" s="69" t="str">
        <f t="shared" si="21"/>
        <v>Enigma Square</v>
      </c>
      <c r="J600" s="292" t="s">
        <v>62</v>
      </c>
      <c r="L600" s="283" t="s">
        <v>81</v>
      </c>
      <c r="M600" s="283" t="s">
        <v>81</v>
      </c>
      <c r="N600" s="212"/>
      <c r="O600" s="213"/>
      <c r="P600" s="283" t="s">
        <v>81</v>
      </c>
      <c r="Q600" s="283" t="s">
        <v>81</v>
      </c>
      <c r="R600" s="283" t="s">
        <v>81</v>
      </c>
      <c r="S600" s="283" t="s">
        <v>81</v>
      </c>
      <c r="T600" s="284" t="s">
        <v>81</v>
      </c>
      <c r="U600" s="284" t="s">
        <v>81</v>
      </c>
      <c r="V600" s="283" t="s">
        <v>81</v>
      </c>
      <c r="W600" s="283" t="s">
        <v>81</v>
      </c>
      <c r="X600" s="283" t="s">
        <v>81</v>
      </c>
      <c r="Y600" s="283" t="s">
        <v>81</v>
      </c>
    </row>
    <row r="601" spans="3:25" ht="13.5" customHeight="1" x14ac:dyDescent="0.2">
      <c r="C601" s="82"/>
      <c r="D601" s="292" t="s">
        <v>81</v>
      </c>
      <c r="E601" s="139"/>
      <c r="F601" s="139"/>
      <c r="H601" s="69" t="str">
        <f t="shared" si="20"/>
        <v>BTR-London &amp; SE</v>
      </c>
      <c r="I601" s="69" t="str">
        <f t="shared" si="21"/>
        <v>Enigma Square</v>
      </c>
      <c r="J601" s="292" t="s">
        <v>62</v>
      </c>
      <c r="L601" s="283" t="s">
        <v>81</v>
      </c>
      <c r="M601" s="283" t="s">
        <v>81</v>
      </c>
      <c r="N601" s="212"/>
      <c r="O601" s="213"/>
      <c r="P601" s="283" t="s">
        <v>81</v>
      </c>
      <c r="Q601" s="283" t="s">
        <v>81</v>
      </c>
      <c r="R601" s="283" t="s">
        <v>81</v>
      </c>
      <c r="S601" s="283" t="s">
        <v>81</v>
      </c>
      <c r="T601" s="284" t="s">
        <v>81</v>
      </c>
      <c r="U601" s="284" t="s">
        <v>81</v>
      </c>
      <c r="V601" s="283" t="s">
        <v>81</v>
      </c>
      <c r="W601" s="283" t="s">
        <v>81</v>
      </c>
      <c r="X601" s="283" t="s">
        <v>81</v>
      </c>
      <c r="Y601" s="283" t="s">
        <v>81</v>
      </c>
    </row>
    <row r="602" spans="3:25" ht="13.5" customHeight="1" x14ac:dyDescent="0.2">
      <c r="C602" s="82"/>
      <c r="D602" s="292" t="s">
        <v>81</v>
      </c>
      <c r="E602" s="139"/>
      <c r="F602" s="139"/>
      <c r="H602" s="69" t="str">
        <f t="shared" si="20"/>
        <v>BTR-London &amp; SE</v>
      </c>
      <c r="I602" s="69" t="str">
        <f t="shared" si="21"/>
        <v>Enigma Square</v>
      </c>
      <c r="J602" s="292" t="s">
        <v>62</v>
      </c>
      <c r="L602" s="283" t="s">
        <v>81</v>
      </c>
      <c r="M602" s="283" t="s">
        <v>81</v>
      </c>
      <c r="N602" s="212"/>
      <c r="O602" s="213"/>
      <c r="P602" s="283" t="s">
        <v>81</v>
      </c>
      <c r="Q602" s="283" t="s">
        <v>81</v>
      </c>
      <c r="R602" s="283" t="s">
        <v>81</v>
      </c>
      <c r="S602" s="283" t="s">
        <v>81</v>
      </c>
      <c r="T602" s="284" t="s">
        <v>81</v>
      </c>
      <c r="U602" s="284" t="s">
        <v>81</v>
      </c>
      <c r="V602" s="283" t="s">
        <v>81</v>
      </c>
      <c r="W602" s="283" t="s">
        <v>81</v>
      </c>
      <c r="X602" s="283" t="s">
        <v>81</v>
      </c>
      <c r="Y602" s="283" t="s">
        <v>81</v>
      </c>
    </row>
    <row r="603" spans="3:25" ht="13.5" customHeight="1" x14ac:dyDescent="0.2">
      <c r="C603" s="82"/>
      <c r="D603" s="292" t="s">
        <v>81</v>
      </c>
      <c r="E603" s="139"/>
      <c r="F603" s="139"/>
      <c r="H603" s="69" t="str">
        <f t="shared" si="20"/>
        <v>BTR-London &amp; SE</v>
      </c>
      <c r="I603" s="69" t="str">
        <f t="shared" si="21"/>
        <v>Enigma Square</v>
      </c>
      <c r="J603" s="292" t="s">
        <v>62</v>
      </c>
      <c r="L603" s="283" t="s">
        <v>81</v>
      </c>
      <c r="M603" s="283" t="s">
        <v>81</v>
      </c>
      <c r="N603" s="212"/>
      <c r="O603" s="213"/>
      <c r="P603" s="283" t="s">
        <v>81</v>
      </c>
      <c r="Q603" s="283" t="s">
        <v>81</v>
      </c>
      <c r="R603" s="283" t="s">
        <v>81</v>
      </c>
      <c r="S603" s="283" t="s">
        <v>81</v>
      </c>
      <c r="T603" s="284" t="s">
        <v>81</v>
      </c>
      <c r="U603" s="284" t="s">
        <v>81</v>
      </c>
      <c r="V603" s="283" t="s">
        <v>81</v>
      </c>
      <c r="W603" s="283" t="s">
        <v>81</v>
      </c>
      <c r="X603" s="283" t="s">
        <v>81</v>
      </c>
      <c r="Y603" s="283" t="s">
        <v>81</v>
      </c>
    </row>
    <row r="604" spans="3:25" ht="13.5" customHeight="1" x14ac:dyDescent="0.2">
      <c r="C604" s="82"/>
      <c r="D604" s="292" t="s">
        <v>81</v>
      </c>
      <c r="E604" s="139"/>
      <c r="F604" s="139"/>
      <c r="H604" s="69" t="str">
        <f t="shared" si="20"/>
        <v>BTR-London &amp; SE</v>
      </c>
      <c r="I604" s="69" t="str">
        <f t="shared" si="21"/>
        <v>Enigma Square</v>
      </c>
      <c r="J604" s="292" t="s">
        <v>62</v>
      </c>
      <c r="L604" s="283" t="s">
        <v>81</v>
      </c>
      <c r="M604" s="283" t="s">
        <v>81</v>
      </c>
      <c r="N604" s="212"/>
      <c r="O604" s="213"/>
      <c r="P604" s="283" t="s">
        <v>81</v>
      </c>
      <c r="Q604" s="283" t="s">
        <v>81</v>
      </c>
      <c r="R604" s="283" t="s">
        <v>81</v>
      </c>
      <c r="S604" s="283" t="s">
        <v>81</v>
      </c>
      <c r="T604" s="284" t="s">
        <v>81</v>
      </c>
      <c r="U604" s="284" t="s">
        <v>81</v>
      </c>
      <c r="V604" s="283" t="s">
        <v>81</v>
      </c>
      <c r="W604" s="283" t="s">
        <v>81</v>
      </c>
      <c r="X604" s="283" t="s">
        <v>81</v>
      </c>
      <c r="Y604" s="283" t="s">
        <v>81</v>
      </c>
    </row>
    <row r="605" spans="3:25" ht="13.5" customHeight="1" x14ac:dyDescent="0.2">
      <c r="C605" s="82"/>
      <c r="D605" s="292" t="s">
        <v>81</v>
      </c>
      <c r="E605" s="139"/>
      <c r="F605" s="139"/>
      <c r="H605" s="69" t="str">
        <f t="shared" si="20"/>
        <v>BTR-London &amp; SE</v>
      </c>
      <c r="I605" s="69" t="str">
        <f t="shared" si="21"/>
        <v>Enigma Square</v>
      </c>
      <c r="J605" s="292" t="s">
        <v>62</v>
      </c>
      <c r="L605" s="283" t="s">
        <v>81</v>
      </c>
      <c r="M605" s="283" t="s">
        <v>81</v>
      </c>
      <c r="N605" s="212"/>
      <c r="O605" s="213"/>
      <c r="P605" s="283" t="s">
        <v>81</v>
      </c>
      <c r="Q605" s="283" t="s">
        <v>81</v>
      </c>
      <c r="R605" s="283" t="s">
        <v>81</v>
      </c>
      <c r="S605" s="283" t="s">
        <v>81</v>
      </c>
      <c r="T605" s="284" t="s">
        <v>81</v>
      </c>
      <c r="U605" s="284" t="s">
        <v>81</v>
      </c>
      <c r="V605" s="283" t="s">
        <v>81</v>
      </c>
      <c r="W605" s="283" t="s">
        <v>81</v>
      </c>
      <c r="X605" s="283" t="s">
        <v>81</v>
      </c>
      <c r="Y605" s="283" t="s">
        <v>81</v>
      </c>
    </row>
    <row r="606" spans="3:25" ht="13.5" customHeight="1" x14ac:dyDescent="0.2">
      <c r="C606" s="82"/>
      <c r="D606" s="292" t="s">
        <v>81</v>
      </c>
      <c r="E606" s="139"/>
      <c r="F606" s="139"/>
      <c r="H606" s="69" t="str">
        <f t="shared" si="20"/>
        <v>BTR-London &amp; SE</v>
      </c>
      <c r="I606" s="69" t="str">
        <f t="shared" si="21"/>
        <v>Enigma Square</v>
      </c>
      <c r="J606" s="292" t="s">
        <v>62</v>
      </c>
      <c r="L606" s="283" t="s">
        <v>81</v>
      </c>
      <c r="M606" s="283" t="s">
        <v>81</v>
      </c>
      <c r="N606" s="212"/>
      <c r="O606" s="213"/>
      <c r="P606" s="283" t="s">
        <v>81</v>
      </c>
      <c r="Q606" s="283" t="s">
        <v>81</v>
      </c>
      <c r="R606" s="283" t="s">
        <v>81</v>
      </c>
      <c r="S606" s="283" t="s">
        <v>81</v>
      </c>
      <c r="T606" s="284" t="s">
        <v>81</v>
      </c>
      <c r="U606" s="284" t="s">
        <v>81</v>
      </c>
      <c r="V606" s="283" t="s">
        <v>81</v>
      </c>
      <c r="W606" s="283" t="s">
        <v>81</v>
      </c>
      <c r="X606" s="283" t="s">
        <v>81</v>
      </c>
      <c r="Y606" s="283" t="s">
        <v>81</v>
      </c>
    </row>
    <row r="607" spans="3:25" ht="13.5" customHeight="1" x14ac:dyDescent="0.2">
      <c r="C607" s="82"/>
      <c r="D607" s="292" t="s">
        <v>81</v>
      </c>
      <c r="E607" s="139"/>
      <c r="F607" s="139"/>
      <c r="H607" s="69" t="str">
        <f t="shared" si="20"/>
        <v>BTR-London &amp; SE</v>
      </c>
      <c r="I607" s="69" t="str">
        <f t="shared" si="21"/>
        <v>Enigma Square</v>
      </c>
      <c r="J607" s="292" t="s">
        <v>62</v>
      </c>
      <c r="L607" s="283" t="s">
        <v>81</v>
      </c>
      <c r="M607" s="283" t="s">
        <v>81</v>
      </c>
      <c r="N607" s="212"/>
      <c r="O607" s="213"/>
      <c r="P607" s="283" t="s">
        <v>81</v>
      </c>
      <c r="Q607" s="283" t="s">
        <v>81</v>
      </c>
      <c r="R607" s="283" t="s">
        <v>81</v>
      </c>
      <c r="S607" s="283" t="s">
        <v>81</v>
      </c>
      <c r="T607" s="284" t="s">
        <v>81</v>
      </c>
      <c r="U607" s="284" t="s">
        <v>81</v>
      </c>
      <c r="V607" s="283" t="s">
        <v>81</v>
      </c>
      <c r="W607" s="283" t="s">
        <v>81</v>
      </c>
      <c r="X607" s="283" t="s">
        <v>81</v>
      </c>
      <c r="Y607" s="283" t="s">
        <v>81</v>
      </c>
    </row>
    <row r="608" spans="3:25" ht="13.5" customHeight="1" x14ac:dyDescent="0.2">
      <c r="C608" s="82"/>
      <c r="D608" s="292" t="s">
        <v>81</v>
      </c>
      <c r="E608" s="139"/>
      <c r="F608" s="139"/>
      <c r="H608" s="69" t="str">
        <f t="shared" si="20"/>
        <v>BTR-London &amp; SE</v>
      </c>
      <c r="I608" s="69" t="str">
        <f t="shared" si="21"/>
        <v>Enigma Square</v>
      </c>
      <c r="J608" s="292" t="s">
        <v>62</v>
      </c>
      <c r="L608" s="283" t="s">
        <v>81</v>
      </c>
      <c r="M608" s="283" t="s">
        <v>81</v>
      </c>
      <c r="N608" s="212"/>
      <c r="O608" s="213"/>
      <c r="P608" s="283" t="s">
        <v>81</v>
      </c>
      <c r="Q608" s="283" t="s">
        <v>81</v>
      </c>
      <c r="R608" s="283" t="s">
        <v>81</v>
      </c>
      <c r="S608" s="283" t="s">
        <v>81</v>
      </c>
      <c r="T608" s="284" t="s">
        <v>81</v>
      </c>
      <c r="U608" s="284" t="s">
        <v>81</v>
      </c>
      <c r="V608" s="283" t="s">
        <v>81</v>
      </c>
      <c r="W608" s="283" t="s">
        <v>81</v>
      </c>
      <c r="X608" s="283" t="s">
        <v>81</v>
      </c>
      <c r="Y608" s="283" t="s">
        <v>81</v>
      </c>
    </row>
    <row r="609" spans="3:25" ht="13.5" customHeight="1" x14ac:dyDescent="0.2">
      <c r="C609" s="82"/>
      <c r="D609" s="292" t="s">
        <v>81</v>
      </c>
      <c r="E609" s="139"/>
      <c r="F609" s="139"/>
      <c r="H609" s="69" t="str">
        <f t="shared" si="20"/>
        <v>BTR-London &amp; SE</v>
      </c>
      <c r="I609" s="69" t="str">
        <f t="shared" si="21"/>
        <v>Enigma Square</v>
      </c>
      <c r="J609" s="292" t="s">
        <v>62</v>
      </c>
      <c r="L609" s="283" t="s">
        <v>81</v>
      </c>
      <c r="M609" s="283" t="s">
        <v>81</v>
      </c>
      <c r="N609" s="212"/>
      <c r="O609" s="213"/>
      <c r="P609" s="283" t="s">
        <v>81</v>
      </c>
      <c r="Q609" s="283" t="s">
        <v>81</v>
      </c>
      <c r="R609" s="283" t="s">
        <v>81</v>
      </c>
      <c r="S609" s="283" t="s">
        <v>81</v>
      </c>
      <c r="T609" s="284" t="s">
        <v>81</v>
      </c>
      <c r="U609" s="284" t="s">
        <v>81</v>
      </c>
      <c r="V609" s="283" t="s">
        <v>81</v>
      </c>
      <c r="W609" s="283" t="s">
        <v>81</v>
      </c>
      <c r="X609" s="283" t="s">
        <v>81</v>
      </c>
      <c r="Y609" s="283" t="s">
        <v>81</v>
      </c>
    </row>
    <row r="610" spans="3:25" ht="13.5" customHeight="1" x14ac:dyDescent="0.2">
      <c r="C610" s="82"/>
      <c r="D610" s="292" t="s">
        <v>81</v>
      </c>
      <c r="E610" s="139"/>
      <c r="F610" s="139"/>
      <c r="H610" s="69" t="str">
        <f t="shared" si="20"/>
        <v>BTR-London &amp; SE</v>
      </c>
      <c r="I610" s="69" t="str">
        <f t="shared" si="21"/>
        <v>Enigma Square</v>
      </c>
      <c r="J610" s="292" t="s">
        <v>62</v>
      </c>
      <c r="L610" s="283" t="s">
        <v>81</v>
      </c>
      <c r="M610" s="283" t="s">
        <v>81</v>
      </c>
      <c r="N610" s="212"/>
      <c r="O610" s="213"/>
      <c r="P610" s="283" t="s">
        <v>81</v>
      </c>
      <c r="Q610" s="283" t="s">
        <v>81</v>
      </c>
      <c r="R610" s="283" t="s">
        <v>81</v>
      </c>
      <c r="S610" s="283" t="s">
        <v>81</v>
      </c>
      <c r="T610" s="284" t="s">
        <v>81</v>
      </c>
      <c r="U610" s="284" t="s">
        <v>81</v>
      </c>
      <c r="V610" s="283" t="s">
        <v>81</v>
      </c>
      <c r="W610" s="283" t="s">
        <v>81</v>
      </c>
      <c r="X610" s="283" t="s">
        <v>81</v>
      </c>
      <c r="Y610" s="283" t="s">
        <v>81</v>
      </c>
    </row>
    <row r="611" spans="3:25" ht="13.5" customHeight="1" x14ac:dyDescent="0.2">
      <c r="C611" s="82"/>
      <c r="D611" s="292" t="s">
        <v>81</v>
      </c>
      <c r="E611" s="139"/>
      <c r="F611" s="139"/>
      <c r="H611" s="69" t="str">
        <f t="shared" si="20"/>
        <v>BTR-London &amp; SE</v>
      </c>
      <c r="I611" s="69" t="str">
        <f t="shared" si="21"/>
        <v>Enigma Square</v>
      </c>
      <c r="J611" s="292" t="s">
        <v>62</v>
      </c>
      <c r="L611" s="283" t="s">
        <v>81</v>
      </c>
      <c r="M611" s="283" t="s">
        <v>81</v>
      </c>
      <c r="N611" s="212"/>
      <c r="O611" s="213"/>
      <c r="P611" s="283" t="s">
        <v>81</v>
      </c>
      <c r="Q611" s="283" t="s">
        <v>81</v>
      </c>
      <c r="R611" s="283" t="s">
        <v>81</v>
      </c>
      <c r="S611" s="283" t="s">
        <v>81</v>
      </c>
      <c r="T611" s="284" t="s">
        <v>81</v>
      </c>
      <c r="U611" s="284" t="s">
        <v>81</v>
      </c>
      <c r="V611" s="283" t="s">
        <v>81</v>
      </c>
      <c r="W611" s="283" t="s">
        <v>81</v>
      </c>
      <c r="X611" s="283" t="s">
        <v>81</v>
      </c>
      <c r="Y611" s="283" t="s">
        <v>81</v>
      </c>
    </row>
    <row r="612" spans="3:25" ht="13.5" customHeight="1" x14ac:dyDescent="0.2">
      <c r="C612" s="82"/>
      <c r="D612" s="292" t="s">
        <v>81</v>
      </c>
      <c r="E612" s="139"/>
      <c r="F612" s="139"/>
      <c r="H612" s="69" t="str">
        <f t="shared" si="20"/>
        <v>BTR-London &amp; SE</v>
      </c>
      <c r="I612" s="69" t="str">
        <f t="shared" si="21"/>
        <v>Enigma Square</v>
      </c>
      <c r="J612" s="292" t="s">
        <v>62</v>
      </c>
      <c r="L612" s="283" t="s">
        <v>81</v>
      </c>
      <c r="M612" s="283" t="s">
        <v>81</v>
      </c>
      <c r="N612" s="212"/>
      <c r="O612" s="213"/>
      <c r="P612" s="283" t="s">
        <v>81</v>
      </c>
      <c r="Q612" s="283" t="s">
        <v>81</v>
      </c>
      <c r="R612" s="283" t="s">
        <v>81</v>
      </c>
      <c r="S612" s="283" t="s">
        <v>81</v>
      </c>
      <c r="T612" s="284" t="s">
        <v>81</v>
      </c>
      <c r="U612" s="284" t="s">
        <v>81</v>
      </c>
      <c r="V612" s="283" t="s">
        <v>81</v>
      </c>
      <c r="W612" s="283" t="s">
        <v>81</v>
      </c>
      <c r="X612" s="283" t="s">
        <v>81</v>
      </c>
      <c r="Y612" s="283" t="s">
        <v>81</v>
      </c>
    </row>
    <row r="613" spans="3:25" ht="13.5" customHeight="1" x14ac:dyDescent="0.2">
      <c r="C613" s="82"/>
      <c r="D613" s="292" t="s">
        <v>81</v>
      </c>
      <c r="E613" s="139"/>
      <c r="F613" s="139"/>
      <c r="H613" s="69" t="str">
        <f t="shared" si="20"/>
        <v>BTR-London &amp; SE</v>
      </c>
      <c r="I613" s="69" t="str">
        <f t="shared" si="21"/>
        <v>Enigma Square</v>
      </c>
      <c r="J613" s="292" t="s">
        <v>62</v>
      </c>
      <c r="L613" s="283" t="s">
        <v>81</v>
      </c>
      <c r="M613" s="283" t="s">
        <v>81</v>
      </c>
      <c r="N613" s="212"/>
      <c r="O613" s="213"/>
      <c r="P613" s="283" t="s">
        <v>81</v>
      </c>
      <c r="Q613" s="283" t="s">
        <v>81</v>
      </c>
      <c r="R613" s="283" t="s">
        <v>81</v>
      </c>
      <c r="S613" s="283" t="s">
        <v>81</v>
      </c>
      <c r="T613" s="284" t="s">
        <v>81</v>
      </c>
      <c r="U613" s="284" t="s">
        <v>81</v>
      </c>
      <c r="V613" s="283" t="s">
        <v>81</v>
      </c>
      <c r="W613" s="283" t="s">
        <v>81</v>
      </c>
      <c r="X613" s="283" t="s">
        <v>81</v>
      </c>
      <c r="Y613" s="283" t="s">
        <v>81</v>
      </c>
    </row>
    <row r="614" spans="3:25" ht="13.5" customHeight="1" x14ac:dyDescent="0.2">
      <c r="C614" s="82"/>
      <c r="D614" s="292" t="s">
        <v>81</v>
      </c>
      <c r="E614" s="139"/>
      <c r="F614" s="139"/>
      <c r="H614" s="69" t="str">
        <f t="shared" si="20"/>
        <v>BTR-London &amp; SE</v>
      </c>
      <c r="I614" s="69" t="str">
        <f t="shared" si="21"/>
        <v>Enigma Square</v>
      </c>
      <c r="J614" s="292" t="s">
        <v>62</v>
      </c>
      <c r="L614" s="283" t="s">
        <v>81</v>
      </c>
      <c r="M614" s="283" t="s">
        <v>81</v>
      </c>
      <c r="N614" s="212"/>
      <c r="O614" s="213"/>
      <c r="P614" s="283" t="s">
        <v>81</v>
      </c>
      <c r="Q614" s="283" t="s">
        <v>81</v>
      </c>
      <c r="R614" s="283" t="s">
        <v>81</v>
      </c>
      <c r="S614" s="283" t="s">
        <v>81</v>
      </c>
      <c r="T614" s="284" t="s">
        <v>81</v>
      </c>
      <c r="U614" s="284" t="s">
        <v>81</v>
      </c>
      <c r="V614" s="283" t="s">
        <v>81</v>
      </c>
      <c r="W614" s="283" t="s">
        <v>81</v>
      </c>
      <c r="X614" s="283" t="s">
        <v>81</v>
      </c>
      <c r="Y614" s="283" t="s">
        <v>81</v>
      </c>
    </row>
    <row r="615" spans="3:25" ht="13.5" customHeight="1" x14ac:dyDescent="0.2">
      <c r="C615" s="82"/>
      <c r="D615" s="292" t="s">
        <v>81</v>
      </c>
      <c r="E615" s="139"/>
      <c r="F615" s="139"/>
      <c r="H615" s="69" t="str">
        <f t="shared" si="20"/>
        <v>BTR-London &amp; SE</v>
      </c>
      <c r="I615" s="69" t="str">
        <f t="shared" si="21"/>
        <v>Enigma Square</v>
      </c>
      <c r="J615" s="292" t="s">
        <v>62</v>
      </c>
      <c r="L615" s="283" t="s">
        <v>81</v>
      </c>
      <c r="M615" s="283" t="s">
        <v>81</v>
      </c>
      <c r="N615" s="212"/>
      <c r="O615" s="213"/>
      <c r="P615" s="283" t="s">
        <v>81</v>
      </c>
      <c r="Q615" s="283" t="s">
        <v>81</v>
      </c>
      <c r="R615" s="283" t="s">
        <v>81</v>
      </c>
      <c r="S615" s="283" t="s">
        <v>81</v>
      </c>
      <c r="T615" s="284" t="s">
        <v>81</v>
      </c>
      <c r="U615" s="284" t="s">
        <v>81</v>
      </c>
      <c r="V615" s="283" t="s">
        <v>81</v>
      </c>
      <c r="W615" s="283" t="s">
        <v>81</v>
      </c>
      <c r="X615" s="283" t="s">
        <v>81</v>
      </c>
      <c r="Y615" s="283" t="s">
        <v>81</v>
      </c>
    </row>
    <row r="616" spans="3:25" ht="13.5" customHeight="1" x14ac:dyDescent="0.2">
      <c r="C616" s="82"/>
      <c r="D616" s="292" t="s">
        <v>81</v>
      </c>
      <c r="E616" s="139"/>
      <c r="F616" s="139"/>
      <c r="H616" s="69" t="str">
        <f t="shared" si="20"/>
        <v>BTR-London &amp; SE</v>
      </c>
      <c r="I616" s="69" t="str">
        <f t="shared" si="21"/>
        <v>Enigma Square</v>
      </c>
      <c r="J616" s="292" t="s">
        <v>62</v>
      </c>
      <c r="L616" s="283" t="s">
        <v>81</v>
      </c>
      <c r="M616" s="283" t="s">
        <v>81</v>
      </c>
      <c r="N616" s="212"/>
      <c r="O616" s="213"/>
      <c r="P616" s="283" t="s">
        <v>81</v>
      </c>
      <c r="Q616" s="283" t="s">
        <v>81</v>
      </c>
      <c r="R616" s="283" t="s">
        <v>81</v>
      </c>
      <c r="S616" s="283" t="s">
        <v>81</v>
      </c>
      <c r="T616" s="284" t="s">
        <v>81</v>
      </c>
      <c r="U616" s="284" t="s">
        <v>81</v>
      </c>
      <c r="V616" s="283" t="s">
        <v>81</v>
      </c>
      <c r="W616" s="283" t="s">
        <v>81</v>
      </c>
      <c r="X616" s="283" t="s">
        <v>81</v>
      </c>
      <c r="Y616" s="283" t="s">
        <v>81</v>
      </c>
    </row>
    <row r="617" spans="3:25" ht="13.5" customHeight="1" x14ac:dyDescent="0.2">
      <c r="C617" s="82"/>
      <c r="D617" s="292" t="s">
        <v>81</v>
      </c>
      <c r="E617" s="139"/>
      <c r="F617" s="139"/>
      <c r="H617" s="69" t="str">
        <f t="shared" si="20"/>
        <v>BTR-London &amp; SE</v>
      </c>
      <c r="I617" s="69" t="str">
        <f t="shared" si="21"/>
        <v>Enigma Square</v>
      </c>
      <c r="J617" s="292" t="s">
        <v>62</v>
      </c>
      <c r="L617" s="283" t="s">
        <v>81</v>
      </c>
      <c r="M617" s="283" t="s">
        <v>81</v>
      </c>
      <c r="N617" s="212"/>
      <c r="O617" s="213"/>
      <c r="P617" s="283" t="s">
        <v>81</v>
      </c>
      <c r="Q617" s="283" t="s">
        <v>81</v>
      </c>
      <c r="R617" s="283" t="s">
        <v>81</v>
      </c>
      <c r="S617" s="283" t="s">
        <v>81</v>
      </c>
      <c r="T617" s="284" t="s">
        <v>81</v>
      </c>
      <c r="U617" s="284" t="s">
        <v>81</v>
      </c>
      <c r="V617" s="283" t="s">
        <v>81</v>
      </c>
      <c r="W617" s="283" t="s">
        <v>81</v>
      </c>
      <c r="X617" s="283" t="s">
        <v>81</v>
      </c>
      <c r="Y617" s="283" t="s">
        <v>81</v>
      </c>
    </row>
    <row r="618" spans="3:25" ht="13.5" customHeight="1" x14ac:dyDescent="0.2">
      <c r="C618" s="82"/>
      <c r="D618" s="292" t="s">
        <v>81</v>
      </c>
      <c r="E618" s="139"/>
      <c r="F618" s="139"/>
      <c r="H618" s="69" t="str">
        <f t="shared" si="20"/>
        <v>BTR-London &amp; SE</v>
      </c>
      <c r="I618" s="69" t="str">
        <f t="shared" si="21"/>
        <v>Enigma Square</v>
      </c>
      <c r="J618" s="292" t="s">
        <v>62</v>
      </c>
      <c r="L618" s="283" t="s">
        <v>81</v>
      </c>
      <c r="M618" s="283" t="s">
        <v>81</v>
      </c>
      <c r="N618" s="212"/>
      <c r="O618" s="213"/>
      <c r="P618" s="283" t="s">
        <v>81</v>
      </c>
      <c r="Q618" s="283" t="s">
        <v>81</v>
      </c>
      <c r="R618" s="283" t="s">
        <v>81</v>
      </c>
      <c r="S618" s="283" t="s">
        <v>81</v>
      </c>
      <c r="T618" s="284" t="s">
        <v>81</v>
      </c>
      <c r="U618" s="284" t="s">
        <v>81</v>
      </c>
      <c r="V618" s="283" t="s">
        <v>81</v>
      </c>
      <c r="W618" s="283" t="s">
        <v>81</v>
      </c>
      <c r="X618" s="283" t="s">
        <v>81</v>
      </c>
      <c r="Y618" s="283" t="s">
        <v>81</v>
      </c>
    </row>
    <row r="619" spans="3:25" ht="13.5" customHeight="1" x14ac:dyDescent="0.2">
      <c r="C619" s="82"/>
      <c r="D619" s="292" t="s">
        <v>81</v>
      </c>
      <c r="E619" s="139"/>
      <c r="F619" s="139"/>
      <c r="H619" s="69" t="str">
        <f t="shared" si="20"/>
        <v>BTR-London &amp; SE</v>
      </c>
      <c r="I619" s="69" t="str">
        <f t="shared" si="21"/>
        <v>Enigma Square</v>
      </c>
      <c r="J619" s="292" t="s">
        <v>62</v>
      </c>
      <c r="L619" s="283" t="s">
        <v>81</v>
      </c>
      <c r="M619" s="283" t="s">
        <v>81</v>
      </c>
      <c r="N619" s="212"/>
      <c r="O619" s="213"/>
      <c r="P619" s="283" t="s">
        <v>81</v>
      </c>
      <c r="Q619" s="283" t="s">
        <v>81</v>
      </c>
      <c r="R619" s="283" t="s">
        <v>81</v>
      </c>
      <c r="S619" s="283" t="s">
        <v>81</v>
      </c>
      <c r="T619" s="284" t="s">
        <v>81</v>
      </c>
      <c r="U619" s="284" t="s">
        <v>81</v>
      </c>
      <c r="V619" s="283" t="s">
        <v>81</v>
      </c>
      <c r="W619" s="283" t="s">
        <v>81</v>
      </c>
      <c r="X619" s="283" t="s">
        <v>81</v>
      </c>
      <c r="Y619" s="283" t="s">
        <v>81</v>
      </c>
    </row>
    <row r="620" spans="3:25" ht="13.5" customHeight="1" x14ac:dyDescent="0.2">
      <c r="C620" s="82"/>
      <c r="D620" s="292" t="s">
        <v>81</v>
      </c>
      <c r="E620" s="139"/>
      <c r="F620" s="139"/>
      <c r="H620" s="69" t="str">
        <f t="shared" si="20"/>
        <v>BTR-London &amp; SE</v>
      </c>
      <c r="I620" s="69" t="str">
        <f t="shared" si="21"/>
        <v>Enigma Square</v>
      </c>
      <c r="J620" s="292" t="s">
        <v>62</v>
      </c>
      <c r="L620" s="283" t="s">
        <v>81</v>
      </c>
      <c r="M620" s="283" t="s">
        <v>81</v>
      </c>
      <c r="N620" s="212"/>
      <c r="O620" s="213"/>
      <c r="P620" s="283" t="s">
        <v>81</v>
      </c>
      <c r="Q620" s="283" t="s">
        <v>81</v>
      </c>
      <c r="R620" s="283" t="s">
        <v>81</v>
      </c>
      <c r="S620" s="283" t="s">
        <v>81</v>
      </c>
      <c r="T620" s="284" t="s">
        <v>81</v>
      </c>
      <c r="U620" s="284" t="s">
        <v>81</v>
      </c>
      <c r="V620" s="283" t="s">
        <v>81</v>
      </c>
      <c r="W620" s="283" t="s">
        <v>81</v>
      </c>
      <c r="X620" s="283" t="s">
        <v>81</v>
      </c>
      <c r="Y620" s="283" t="s">
        <v>81</v>
      </c>
    </row>
  </sheetData>
  <sheetProtection algorithmName="SHA-512" hashValue="qN6uXRTB47tADk0TJ5k04ZlJvxH3tlJFjDl3lEfZRSVTU6qdYz6sPNEHUNNHwksdJPMUxqtfcMKtQy6xEXzULg==" saltValue="N5wm2dIsFK3/0+VEEbZgrg==" spinCount="100000" sheet="1" objects="1" scenarios="1"/>
  <autoFilter ref="M20:V620" xr:uid="{1BFEF715-F219-4A6B-977D-780B43CDD4D8}"/>
  <mergeCells count="5">
    <mergeCell ref="H19:J19"/>
    <mergeCell ref="D19:F19"/>
    <mergeCell ref="I5:J5"/>
    <mergeCell ref="H11:H16"/>
    <mergeCell ref="H7:J7"/>
  </mergeCells>
  <phoneticPr fontId="13" type="noConversion"/>
  <dataValidations count="2">
    <dataValidation type="list" allowBlank="1" showInputMessage="1" showErrorMessage="1" sqref="I9" xr:uid="{E1F5473B-C2DB-4D46-8CAC-6F517C57F4B4}">
      <formula1>"BTR-London &amp; SE, BTR-Regions, PRS-London &amp; SE, PRS-Regions"</formula1>
    </dataValidation>
    <dataValidation type="list" allowBlank="1" showInputMessage="1" showErrorMessage="1" sqref="J21:J620" xr:uid="{E3CE03FB-32FB-4B66-AC1B-3689672E9432}">
      <formula1>$I$11:$I$15</formula1>
    </dataValidation>
  </dataValidations>
  <pageMargins left="0.70866141732283472" right="0.70866141732283472" top="0.74803149606299213" bottom="0.74803149606299213" header="0.31496062992125984" footer="0.31496062992125984"/>
  <pageSetup paperSize="9" scale="4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54E2673A-A0AA-4F74-BC7F-CAC4F9280CB0}">
          <x14:formula1>
            <xm:f>'2. GRI Pricing Inputs'!$D$7:$G$7</xm:f>
          </x14:formula1>
          <xm:sqref>D21:D620 M21:M620</xm:sqref>
        </x14:dataValidation>
        <x14:dataValidation type="list" allowBlank="1" showInputMessage="1" showErrorMessage="1" xr:uid="{B1380402-2900-48FF-9C26-5A0E1C8586B8}">
          <x14:formula1>
            <xm:f>'2. GRI Pricing Inputs'!$D$9:$J$9</xm:f>
          </x14:formula1>
          <xm:sqref>L21:L620</xm:sqref>
        </x14:dataValidation>
        <x14:dataValidation type="list" allowBlank="1" showInputMessage="1" showErrorMessage="1" xr:uid="{AEF6E7FD-0F8E-443F-9651-1FD3B91E43C1}">
          <x14:formula1>
            <xm:f>'2. GRI Pricing Inputs'!$D$67:$AI$67</xm:f>
          </x14:formula1>
          <xm:sqref>U21:U620</xm:sqref>
        </x14:dataValidation>
        <x14:dataValidation type="list" allowBlank="1" showInputMessage="1" showErrorMessage="1" xr:uid="{D2DB877A-B843-4E39-98F8-6CFA8FB899CA}">
          <x14:formula1>
            <xm:f>'2. GRI Pricing Inputs'!$D$15:$AI$15</xm:f>
          </x14:formula1>
          <xm:sqref>P21:P620</xm:sqref>
        </x14:dataValidation>
        <x14:dataValidation type="list" allowBlank="1" showInputMessage="1" showErrorMessage="1" xr:uid="{5439E8C8-9A66-4BEB-B73F-B9DDF18BDAC8}">
          <x14:formula1>
            <xm:f>'2. GRI Pricing Inputs'!$D$22:$AI$22</xm:f>
          </x14:formula1>
          <xm:sqref>Q21:Q620</xm:sqref>
        </x14:dataValidation>
        <x14:dataValidation type="list" allowBlank="1" showInputMessage="1" showErrorMessage="1" xr:uid="{991E38A9-C530-4338-AC6A-00741F9EAADD}">
          <x14:formula1>
            <xm:f>'2. GRI Pricing Inputs'!$D$45:$AI$45</xm:f>
          </x14:formula1>
          <xm:sqref>R21:R620</xm:sqref>
        </x14:dataValidation>
        <x14:dataValidation type="list" allowBlank="1" showInputMessage="1" showErrorMessage="1" xr:uid="{16286618-5FB8-40A9-95DF-CB8E7B5476E8}">
          <x14:formula1>
            <xm:f>'2. GRI Pricing Inputs'!$D$53:$AI$53</xm:f>
          </x14:formula1>
          <xm:sqref>S21:S620</xm:sqref>
        </x14:dataValidation>
        <x14:dataValidation type="list" allowBlank="1" showInputMessage="1" showErrorMessage="1" xr:uid="{14CDABA6-AC1B-47DB-8318-FE7AF355E3C3}">
          <x14:formula1>
            <xm:f>'2. GRI Pricing Inputs'!$D$60:$AI$60</xm:f>
          </x14:formula1>
          <xm:sqref>T21:T620</xm:sqref>
        </x14:dataValidation>
        <x14:dataValidation type="list" allowBlank="1" showInputMessage="1" showErrorMessage="1" xr:uid="{B22E229A-995E-4155-B01F-540842351D29}">
          <x14:formula1>
            <xm:f>'2. GRI Pricing Inputs'!$D$82:$AI$82</xm:f>
          </x14:formula1>
          <xm:sqref>V21:V620</xm:sqref>
        </x14:dataValidation>
        <x14:dataValidation type="list" allowBlank="1" showInputMessage="1" showErrorMessage="1" xr:uid="{4D331FE2-9A23-446D-BFFD-7B35A03A1F62}">
          <x14:formula1>
            <xm:f>'2. GRI Pricing Inputs'!$D$89:$AI$89</xm:f>
          </x14:formula1>
          <xm:sqref>W21:W620</xm:sqref>
        </x14:dataValidation>
        <x14:dataValidation type="list" allowBlank="1" showInputMessage="1" showErrorMessage="1" xr:uid="{FDE92718-7B46-481A-981D-35C47C8EB51F}">
          <x14:formula1>
            <xm:f>'2. GRI Pricing Inputs'!$D$97:$AI$97</xm:f>
          </x14:formula1>
          <xm:sqref>X21:X620</xm:sqref>
        </x14:dataValidation>
        <x14:dataValidation type="list" allowBlank="1" showInputMessage="1" showErrorMessage="1" xr:uid="{79AED84D-4359-49EC-AF5A-52354735207C}">
          <x14:formula1>
            <xm:f>'2. GRI Pricing Inputs'!$D$104:$AI$104</xm:f>
          </x14:formula1>
          <xm:sqref>Y21:Y620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13E7-C3A8-435A-AD70-DDD0CC9F9B28}">
  <sheetPr codeName="Sheet3">
    <tabColor theme="7" tint="-0.249977111117893"/>
    <pageSetUpPr fitToPage="1"/>
  </sheetPr>
  <dimension ref="C2:AT512"/>
  <sheetViews>
    <sheetView showGridLines="0" view="pageBreakPreview" topLeftCell="A81" zoomScale="80" zoomScaleNormal="100" zoomScaleSheetLayoutView="80" workbookViewId="0">
      <selection activeCell="T113" sqref="T113"/>
    </sheetView>
  </sheetViews>
  <sheetFormatPr defaultColWidth="8.59765625" defaultRowHeight="11.4" x14ac:dyDescent="0.2"/>
  <cols>
    <col min="1" max="1" width="3.09765625" style="40" customWidth="1"/>
    <col min="2" max="2" width="1.59765625" style="40" customWidth="1"/>
    <col min="3" max="3" width="23.8984375" style="40" customWidth="1"/>
    <col min="4" max="4" width="10.3984375" style="62" customWidth="1"/>
    <col min="5" max="20" width="10.5" style="40" bestFit="1" customWidth="1"/>
    <col min="21" max="34" width="10.5" style="40" customWidth="1"/>
    <col min="35" max="35" width="8.8984375" style="40" customWidth="1"/>
    <col min="36" max="36" width="6.09765625" style="40" bestFit="1" customWidth="1"/>
    <col min="37" max="37" width="2.09765625" style="40" customWidth="1"/>
    <col min="38" max="45" width="8.59765625" style="40"/>
    <col min="46" max="46" width="11.09765625" style="40" customWidth="1"/>
    <col min="47" max="16384" width="8.59765625" style="40"/>
  </cols>
  <sheetData>
    <row r="2" spans="3:46" x14ac:dyDescent="0.2">
      <c r="AL2" s="110"/>
      <c r="AM2" s="110"/>
      <c r="AN2" s="110"/>
      <c r="AO2" s="110"/>
      <c r="AP2" s="110"/>
      <c r="AQ2" s="110"/>
    </row>
    <row r="3" spans="3:46" ht="17.399999999999999" x14ac:dyDescent="0.3">
      <c r="C3" s="146" t="s">
        <v>112</v>
      </c>
      <c r="D3" s="285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8"/>
      <c r="AK3" s="148"/>
      <c r="AL3" s="146" t="s">
        <v>113</v>
      </c>
      <c r="AM3" s="146"/>
      <c r="AN3" s="145"/>
      <c r="AO3" s="145"/>
      <c r="AP3" s="145"/>
      <c r="AQ3" s="110"/>
      <c r="AT3" s="145"/>
    </row>
    <row r="4" spans="3:46" x14ac:dyDescent="0.2">
      <c r="AQ4" s="110"/>
    </row>
    <row r="5" spans="3:46" ht="12" x14ac:dyDescent="0.25">
      <c r="C5" s="337" t="s">
        <v>114</v>
      </c>
      <c r="D5" s="286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5"/>
      <c r="AL5" s="64"/>
      <c r="AM5" s="64"/>
      <c r="AN5" s="64"/>
      <c r="AO5" s="64"/>
      <c r="AP5" s="64"/>
      <c r="AQ5" s="110"/>
    </row>
    <row r="6" spans="3:46" x14ac:dyDescent="0.2">
      <c r="AQ6" s="110"/>
    </row>
    <row r="7" spans="3:46" ht="12" x14ac:dyDescent="0.25">
      <c r="C7" s="269" t="s">
        <v>115</v>
      </c>
      <c r="D7" s="287" t="s">
        <v>81</v>
      </c>
      <c r="E7" s="223" t="s">
        <v>83</v>
      </c>
      <c r="F7" s="223" t="s">
        <v>116</v>
      </c>
      <c r="G7" s="223" t="s">
        <v>117</v>
      </c>
      <c r="H7" s="223"/>
      <c r="I7" s="223"/>
      <c r="J7" s="223"/>
      <c r="AS7" s="110"/>
    </row>
    <row r="8" spans="3:46" x14ac:dyDescent="0.2">
      <c r="D8" s="40"/>
      <c r="AQ8" s="110"/>
    </row>
    <row r="9" spans="3:46" ht="12" x14ac:dyDescent="0.25">
      <c r="C9" s="269" t="s">
        <v>79</v>
      </c>
      <c r="D9" s="287" t="s">
        <v>81</v>
      </c>
      <c r="E9" s="223"/>
      <c r="F9" s="223"/>
      <c r="G9" s="223"/>
      <c r="H9" s="223"/>
      <c r="I9" s="223"/>
      <c r="J9" s="223"/>
      <c r="AQ9" s="110"/>
    </row>
    <row r="10" spans="3:46" x14ac:dyDescent="0.2">
      <c r="D10" s="40"/>
      <c r="AQ10" s="110"/>
    </row>
    <row r="11" spans="3:46" ht="12" x14ac:dyDescent="0.25">
      <c r="C11" s="337" t="s">
        <v>118</v>
      </c>
      <c r="D11" s="286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5"/>
      <c r="AL11" s="64"/>
      <c r="AM11" s="64"/>
      <c r="AN11" s="64"/>
      <c r="AO11" s="64"/>
      <c r="AP11" s="64"/>
      <c r="AQ11" s="110"/>
    </row>
    <row r="12" spans="3:46" x14ac:dyDescent="0.2">
      <c r="AL12" s="140"/>
      <c r="AM12" s="140"/>
      <c r="AN12" s="140"/>
      <c r="AO12" s="140"/>
      <c r="AP12" s="140"/>
      <c r="AQ12" s="110"/>
    </row>
    <row r="13" spans="3:46" ht="12" thickBot="1" x14ac:dyDescent="0.25">
      <c r="C13" s="40" t="s">
        <v>119</v>
      </c>
      <c r="AL13" s="401"/>
      <c r="AM13" s="402"/>
      <c r="AN13" s="402"/>
      <c r="AO13" s="402"/>
      <c r="AP13" s="403"/>
      <c r="AQ13" s="110"/>
    </row>
    <row r="14" spans="3:46" ht="12" x14ac:dyDescent="0.25">
      <c r="AL14" s="404"/>
      <c r="AM14" s="405"/>
      <c r="AN14" s="405"/>
      <c r="AO14" s="405"/>
      <c r="AP14" s="406"/>
      <c r="AQ14" s="110"/>
      <c r="AT14" s="327"/>
    </row>
    <row r="15" spans="3:46" ht="12" x14ac:dyDescent="0.25">
      <c r="C15" s="293" t="s">
        <v>51</v>
      </c>
      <c r="D15" s="294" t="s">
        <v>81</v>
      </c>
      <c r="E15" s="69" t="str">
        <f>'1. Accomodation'!L9</f>
        <v>Studio</v>
      </c>
      <c r="F15" s="69" t="str">
        <f>'1. Accomodation'!L10</f>
        <v>1 Bed</v>
      </c>
      <c r="G15" s="69" t="str">
        <f>'1. Accomodation'!L11</f>
        <v>2 Bed</v>
      </c>
      <c r="H15" s="69" t="str">
        <f>'1. Accomodation'!L12</f>
        <v>3 bed</v>
      </c>
      <c r="I15" s="69">
        <f>'1. Accomodation'!L13</f>
        <v>0</v>
      </c>
      <c r="J15" s="69">
        <f>'1. Accomodation'!M13</f>
        <v>0</v>
      </c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L15" s="404"/>
      <c r="AM15" s="405"/>
      <c r="AN15" s="405"/>
      <c r="AO15" s="405"/>
      <c r="AP15" s="406"/>
      <c r="AQ15" s="110"/>
    </row>
    <row r="16" spans="3:46" x14ac:dyDescent="0.2">
      <c r="C16" s="295" t="s">
        <v>120</v>
      </c>
      <c r="D16" s="296"/>
      <c r="E16" s="199">
        <v>1175</v>
      </c>
      <c r="F16" s="199">
        <v>1275</v>
      </c>
      <c r="G16" s="199">
        <v>1665</v>
      </c>
      <c r="H16" s="199">
        <v>1915</v>
      </c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L16" s="407"/>
      <c r="AM16" s="408"/>
      <c r="AN16" s="408"/>
      <c r="AO16" s="408"/>
      <c r="AP16" s="409"/>
      <c r="AQ16" s="110"/>
    </row>
    <row r="17" spans="3:43" x14ac:dyDescent="0.2">
      <c r="AL17" s="140"/>
      <c r="AM17" s="140"/>
      <c r="AN17" s="140"/>
      <c r="AO17" s="140"/>
      <c r="AP17" s="140"/>
      <c r="AQ17" s="110"/>
    </row>
    <row r="18" spans="3:43" ht="12" x14ac:dyDescent="0.25">
      <c r="C18" s="337" t="s">
        <v>121</v>
      </c>
      <c r="D18" s="28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4"/>
      <c r="AL18" s="64"/>
      <c r="AM18" s="64"/>
      <c r="AN18" s="64"/>
      <c r="AO18" s="64"/>
      <c r="AP18" s="64"/>
      <c r="AQ18" s="110"/>
    </row>
    <row r="19" spans="3:43" x14ac:dyDescent="0.2">
      <c r="AL19" s="140"/>
      <c r="AM19" s="140"/>
      <c r="AN19" s="140"/>
      <c r="AO19" s="140"/>
      <c r="AP19" s="140"/>
      <c r="AQ19" s="110"/>
    </row>
    <row r="20" spans="3:43" ht="10.35" customHeight="1" x14ac:dyDescent="0.2">
      <c r="C20" s="40" t="s">
        <v>122</v>
      </c>
      <c r="AL20" s="401"/>
      <c r="AM20" s="402"/>
      <c r="AN20" s="402"/>
      <c r="AO20" s="402"/>
      <c r="AP20" s="403"/>
      <c r="AQ20" s="110"/>
    </row>
    <row r="21" spans="3:43" x14ac:dyDescent="0.2">
      <c r="AL21" s="404"/>
      <c r="AM21" s="405"/>
      <c r="AN21" s="405"/>
      <c r="AO21" s="405"/>
      <c r="AP21" s="406"/>
      <c r="AQ21" s="110"/>
    </row>
    <row r="22" spans="3:43" ht="12" x14ac:dyDescent="0.25">
      <c r="C22" s="293" t="s">
        <v>123</v>
      </c>
      <c r="D22" s="294" t="s">
        <v>81</v>
      </c>
      <c r="E22" s="223">
        <v>1</v>
      </c>
      <c r="F22" s="223">
        <v>2</v>
      </c>
      <c r="G22" s="223"/>
      <c r="H22" s="223"/>
      <c r="I22" s="223"/>
      <c r="J22" s="223"/>
      <c r="K22" s="223"/>
      <c r="L22" s="223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  <c r="AA22" s="223"/>
      <c r="AB22" s="223"/>
      <c r="AC22" s="223"/>
      <c r="AD22" s="223"/>
      <c r="AE22" s="223"/>
      <c r="AF22" s="223"/>
      <c r="AG22" s="223"/>
      <c r="AH22" s="223"/>
      <c r="AI22" s="223"/>
      <c r="AL22" s="404"/>
      <c r="AM22" s="405"/>
      <c r="AN22" s="405"/>
      <c r="AO22" s="405"/>
      <c r="AP22" s="406"/>
      <c r="AQ22" s="110"/>
    </row>
    <row r="23" spans="3:43" x14ac:dyDescent="0.2">
      <c r="C23" s="295" t="s">
        <v>124</v>
      </c>
      <c r="D23" s="296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4"/>
      <c r="AL23" s="407"/>
      <c r="AM23" s="408"/>
      <c r="AN23" s="408"/>
      <c r="AO23" s="408"/>
      <c r="AP23" s="409"/>
      <c r="AQ23" s="110"/>
    </row>
    <row r="24" spans="3:43" x14ac:dyDescent="0.2">
      <c r="AQ24" s="110"/>
    </row>
    <row r="25" spans="3:43" ht="12" x14ac:dyDescent="0.25">
      <c r="C25" s="337" t="s">
        <v>125</v>
      </c>
      <c r="D25" s="286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L25" s="64"/>
      <c r="AM25" s="64"/>
      <c r="AN25" s="64"/>
      <c r="AO25" s="64"/>
      <c r="AP25" s="64"/>
      <c r="AQ25" s="110"/>
    </row>
    <row r="26" spans="3:43" x14ac:dyDescent="0.2">
      <c r="AL26" s="140"/>
      <c r="AM26" s="140"/>
      <c r="AN26" s="140"/>
      <c r="AO26" s="140"/>
      <c r="AP26" s="140"/>
      <c r="AQ26" s="110"/>
    </row>
    <row r="27" spans="3:43" x14ac:dyDescent="0.2">
      <c r="C27" s="40" t="s">
        <v>126</v>
      </c>
      <c r="AL27" s="410"/>
      <c r="AM27" s="411"/>
      <c r="AN27" s="411"/>
      <c r="AO27" s="411"/>
      <c r="AP27" s="412"/>
      <c r="AQ27" s="110"/>
    </row>
    <row r="28" spans="3:43" x14ac:dyDescent="0.2">
      <c r="AI28" s="141"/>
      <c r="AL28" s="413"/>
      <c r="AM28" s="414"/>
      <c r="AN28" s="414"/>
      <c r="AO28" s="414"/>
      <c r="AP28" s="415"/>
      <c r="AQ28" s="110"/>
    </row>
    <row r="29" spans="3:43" ht="12" x14ac:dyDescent="0.25">
      <c r="C29" s="269" t="s">
        <v>51</v>
      </c>
      <c r="D29" s="287" t="s">
        <v>81</v>
      </c>
      <c r="E29" s="198" t="s">
        <v>60</v>
      </c>
      <c r="F29" s="198" t="s">
        <v>64</v>
      </c>
      <c r="G29" s="198" t="s">
        <v>105</v>
      </c>
      <c r="H29" s="198" t="s">
        <v>81</v>
      </c>
      <c r="I29" s="198" t="s">
        <v>81</v>
      </c>
      <c r="J29" s="198" t="s">
        <v>81</v>
      </c>
      <c r="K29" s="198" t="s">
        <v>81</v>
      </c>
      <c r="L29" s="198" t="s">
        <v>81</v>
      </c>
      <c r="M29" s="198" t="s">
        <v>81</v>
      </c>
      <c r="N29" s="198" t="s">
        <v>81</v>
      </c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L29" s="413"/>
      <c r="AM29" s="414"/>
      <c r="AN29" s="414"/>
      <c r="AO29" s="414"/>
      <c r="AP29" s="415"/>
      <c r="AQ29" s="110"/>
    </row>
    <row r="30" spans="3:43" x14ac:dyDescent="0.2">
      <c r="C30" s="270" t="s">
        <v>127</v>
      </c>
      <c r="D30" s="288"/>
      <c r="E30" s="377">
        <f>IFERROR(INDEX('1. Accomodation'!$N$9:$N$14,MATCH('2. GRI Pricing Inputs'!E$29,'1. Accomodation'!$L$9:$L$14,0)),0)</f>
        <v>504.70417582417559</v>
      </c>
      <c r="F30" s="377">
        <f>IFERROR(INDEX('1. Accomodation'!$N$9:$N$14,MATCH('2. GRI Pricing Inputs'!F$29,'1. Accomodation'!$L$9:$L$14,0)),0)</f>
        <v>734.66111111111104</v>
      </c>
      <c r="G30" s="377">
        <f>IFERROR(INDEX('1. Accomodation'!$N$9:$N$14,MATCH('2. GRI Pricing Inputs'!G$29,'1. Accomodation'!$L$9:$L$14,0)),0)</f>
        <v>1007.4291666666667</v>
      </c>
      <c r="H30" s="377">
        <f>IFERROR(INDEX('1. Accomodation'!$N$9:$N$14,MATCH('2. GRI Pricing Inputs'!H$29,'1. Accomodation'!$L$9:$L$14,0)),0)</f>
        <v>0</v>
      </c>
      <c r="I30" s="377">
        <f>IFERROR(INDEX('1. Accomodation'!$N$9:$N$14,MATCH('2. GRI Pricing Inputs'!I$29,'1. Accomodation'!$L$9:$L$14,0)),0)</f>
        <v>0</v>
      </c>
      <c r="J30" s="377">
        <f>IFERROR(INDEX('1. Accomodation'!$N$9:$N$14,MATCH('2. GRI Pricing Inputs'!J$29,'1. Accomodation'!$L$9:$L$14,0)),0)</f>
        <v>0</v>
      </c>
      <c r="K30" s="377">
        <f>IFERROR(INDEX('1. Accomodation'!$N$9:$N$14,MATCH('2. GRI Pricing Inputs'!K$29,'1. Accomodation'!$L$9:$L$14,0)),0)</f>
        <v>0</v>
      </c>
      <c r="L30" s="377">
        <f>IFERROR(INDEX('1. Accomodation'!$N$9:$N$14,MATCH('2. GRI Pricing Inputs'!L$29,'1. Accomodation'!$L$9:$L$14,0)),0)</f>
        <v>0</v>
      </c>
      <c r="M30" s="377">
        <f>IFERROR(INDEX('1. Accomodation'!$N$9:$N$14,MATCH('2. GRI Pricing Inputs'!M$29,'1. Accomodation'!$L$9:$L$14,0)),0)</f>
        <v>0</v>
      </c>
      <c r="N30" s="377">
        <f>IFERROR(INDEX('1. Accomodation'!$N$9:$N$14,MATCH('2. GRI Pricing Inputs'!N$29,'1. Accomodation'!$L$9:$L$14,0)),0)</f>
        <v>0</v>
      </c>
      <c r="O30" s="325"/>
      <c r="P30" s="325"/>
      <c r="Q30" s="325"/>
      <c r="R30" s="325"/>
      <c r="S30" s="325"/>
      <c r="T30" s="325"/>
      <c r="U30" s="325"/>
      <c r="V30" s="325"/>
      <c r="W30" s="325"/>
      <c r="X30" s="325"/>
      <c r="Y30" s="325"/>
      <c r="Z30" s="325"/>
      <c r="AA30" s="325"/>
      <c r="AB30" s="325"/>
      <c r="AC30" s="325"/>
      <c r="AD30" s="325"/>
      <c r="AE30" s="325"/>
      <c r="AF30" s="325"/>
      <c r="AG30" s="325"/>
      <c r="AH30" s="325"/>
      <c r="AI30" s="325"/>
      <c r="AL30" s="413"/>
      <c r="AM30" s="414"/>
      <c r="AN30" s="414"/>
      <c r="AO30" s="414"/>
      <c r="AP30" s="415"/>
      <c r="AQ30" s="110"/>
    </row>
    <row r="31" spans="3:43" x14ac:dyDescent="0.2">
      <c r="AI31" s="141"/>
      <c r="AL31" s="413"/>
      <c r="AM31" s="414"/>
      <c r="AN31" s="414"/>
      <c r="AO31" s="414"/>
      <c r="AP31" s="415"/>
      <c r="AQ31" s="110"/>
    </row>
    <row r="32" spans="3:43" ht="15.6" customHeight="1" x14ac:dyDescent="0.2">
      <c r="C32" s="447" t="s">
        <v>128</v>
      </c>
      <c r="D32" s="442">
        <v>1</v>
      </c>
      <c r="E32" s="441"/>
      <c r="F32" s="440">
        <v>2</v>
      </c>
      <c r="G32" s="441"/>
      <c r="H32" s="440">
        <v>3</v>
      </c>
      <c r="I32" s="441"/>
      <c r="J32" s="440">
        <v>4</v>
      </c>
      <c r="K32" s="441"/>
      <c r="L32" s="440">
        <v>5</v>
      </c>
      <c r="M32" s="441"/>
      <c r="N32" s="440">
        <v>6</v>
      </c>
      <c r="O32" s="441"/>
      <c r="P32" s="440">
        <v>7</v>
      </c>
      <c r="Q32" s="441"/>
      <c r="R32" s="440">
        <v>8</v>
      </c>
      <c r="S32" s="444"/>
      <c r="T32" s="440">
        <v>9</v>
      </c>
      <c r="U32" s="444"/>
      <c r="V32" s="440">
        <v>10</v>
      </c>
      <c r="W32" s="444"/>
      <c r="X32" s="440">
        <v>11</v>
      </c>
      <c r="Y32" s="444"/>
      <c r="Z32" s="440">
        <v>12</v>
      </c>
      <c r="AA32" s="444"/>
      <c r="AB32" s="440">
        <v>13</v>
      </c>
      <c r="AC32" s="444"/>
      <c r="AD32" s="440">
        <v>14</v>
      </c>
      <c r="AE32" s="444"/>
      <c r="AF32" s="440">
        <v>15</v>
      </c>
      <c r="AG32" s="444"/>
      <c r="AH32" s="440"/>
      <c r="AI32" s="444"/>
      <c r="AL32" s="413"/>
      <c r="AM32" s="414"/>
      <c r="AN32" s="414"/>
      <c r="AO32" s="414"/>
      <c r="AP32" s="415"/>
      <c r="AQ32" s="110"/>
    </row>
    <row r="33" spans="3:43" ht="12" customHeight="1" x14ac:dyDescent="0.2">
      <c r="C33" s="448"/>
      <c r="D33" s="314">
        <v>385</v>
      </c>
      <c r="E33" s="198">
        <v>395</v>
      </c>
      <c r="F33" s="198">
        <v>437</v>
      </c>
      <c r="G33" s="198">
        <v>437</v>
      </c>
      <c r="H33" s="198">
        <v>485</v>
      </c>
      <c r="I33" s="198">
        <v>489</v>
      </c>
      <c r="J33" s="198">
        <v>492</v>
      </c>
      <c r="K33" s="198">
        <v>497</v>
      </c>
      <c r="L33" s="198">
        <v>506</v>
      </c>
      <c r="M33" s="198">
        <v>512</v>
      </c>
      <c r="N33" s="198">
        <v>517</v>
      </c>
      <c r="O33" s="198">
        <v>524</v>
      </c>
      <c r="P33" s="198">
        <v>529</v>
      </c>
      <c r="Q33" s="198">
        <v>532</v>
      </c>
      <c r="R33" s="198">
        <v>656</v>
      </c>
      <c r="S33" s="315">
        <v>666</v>
      </c>
      <c r="T33" s="198">
        <v>728</v>
      </c>
      <c r="U33" s="315">
        <v>728</v>
      </c>
      <c r="V33" s="198">
        <v>747</v>
      </c>
      <c r="W33" s="315">
        <v>749</v>
      </c>
      <c r="X33" s="198">
        <v>759</v>
      </c>
      <c r="Y33" s="315">
        <v>763</v>
      </c>
      <c r="Z33" s="198">
        <v>972</v>
      </c>
      <c r="AA33" s="315">
        <v>973</v>
      </c>
      <c r="AB33" s="198">
        <v>986</v>
      </c>
      <c r="AC33" s="315">
        <v>996</v>
      </c>
      <c r="AD33" s="198">
        <v>1015</v>
      </c>
      <c r="AE33" s="315">
        <v>1017</v>
      </c>
      <c r="AF33" s="198">
        <v>1052</v>
      </c>
      <c r="AG33" s="315">
        <v>1066</v>
      </c>
      <c r="AH33" s="198"/>
      <c r="AI33" s="315"/>
      <c r="AL33" s="413"/>
      <c r="AM33" s="414"/>
      <c r="AN33" s="414"/>
      <c r="AO33" s="414"/>
      <c r="AP33" s="415"/>
      <c r="AQ33" s="110"/>
    </row>
    <row r="34" spans="3:43" x14ac:dyDescent="0.2">
      <c r="C34" s="313" t="s">
        <v>57</v>
      </c>
      <c r="D34" s="443">
        <v>0</v>
      </c>
      <c r="E34" s="439"/>
      <c r="F34" s="438"/>
      <c r="G34" s="439"/>
      <c r="H34" s="438"/>
      <c r="I34" s="439"/>
      <c r="J34" s="438"/>
      <c r="K34" s="439"/>
      <c r="L34" s="438"/>
      <c r="M34" s="439"/>
      <c r="N34" s="438"/>
      <c r="O34" s="439"/>
      <c r="P34" s="438"/>
      <c r="Q34" s="439"/>
      <c r="R34" s="438"/>
      <c r="S34" s="445"/>
      <c r="T34" s="438"/>
      <c r="U34" s="445"/>
      <c r="V34" s="438"/>
      <c r="W34" s="445"/>
      <c r="X34" s="438"/>
      <c r="Y34" s="445"/>
      <c r="Z34" s="438"/>
      <c r="AA34" s="445"/>
      <c r="AB34" s="438"/>
      <c r="AC34" s="445"/>
      <c r="AD34" s="438"/>
      <c r="AE34" s="445"/>
      <c r="AF34" s="438"/>
      <c r="AG34" s="445"/>
      <c r="AH34" s="438"/>
      <c r="AI34" s="445"/>
      <c r="AL34" s="413"/>
      <c r="AM34" s="414"/>
      <c r="AN34" s="414"/>
      <c r="AO34" s="414"/>
      <c r="AP34" s="415"/>
      <c r="AQ34" s="110"/>
    </row>
    <row r="35" spans="3:43" x14ac:dyDescent="0.2">
      <c r="C35" s="313" t="s">
        <v>60</v>
      </c>
      <c r="D35" s="443"/>
      <c r="E35" s="439"/>
      <c r="F35" s="438">
        <v>-10</v>
      </c>
      <c r="G35" s="439"/>
      <c r="H35" s="438">
        <v>-5</v>
      </c>
      <c r="I35" s="439"/>
      <c r="J35" s="438">
        <v>0</v>
      </c>
      <c r="K35" s="439"/>
      <c r="L35" s="438">
        <v>5</v>
      </c>
      <c r="M35" s="439"/>
      <c r="N35" s="438">
        <v>10</v>
      </c>
      <c r="O35" s="439"/>
      <c r="P35" s="438">
        <v>20</v>
      </c>
      <c r="Q35" s="439"/>
      <c r="R35" s="438"/>
      <c r="S35" s="445"/>
      <c r="T35" s="438"/>
      <c r="U35" s="445"/>
      <c r="V35" s="438"/>
      <c r="W35" s="445"/>
      <c r="X35" s="438"/>
      <c r="Y35" s="445"/>
      <c r="Z35" s="438"/>
      <c r="AA35" s="445"/>
      <c r="AB35" s="438"/>
      <c r="AC35" s="445"/>
      <c r="AD35" s="438"/>
      <c r="AE35" s="445"/>
      <c r="AF35" s="438"/>
      <c r="AG35" s="445"/>
      <c r="AH35" s="438"/>
      <c r="AI35" s="445"/>
      <c r="AL35" s="413"/>
      <c r="AM35" s="414"/>
      <c r="AN35" s="414"/>
      <c r="AO35" s="414"/>
      <c r="AP35" s="415"/>
      <c r="AQ35" s="110"/>
    </row>
    <row r="36" spans="3:43" x14ac:dyDescent="0.2">
      <c r="C36" s="313" t="s">
        <v>64</v>
      </c>
      <c r="D36" s="443"/>
      <c r="E36" s="439"/>
      <c r="F36" s="438"/>
      <c r="G36" s="439"/>
      <c r="H36" s="438"/>
      <c r="I36" s="439"/>
      <c r="J36" s="438"/>
      <c r="K36" s="439"/>
      <c r="L36" s="438"/>
      <c r="M36" s="439"/>
      <c r="N36" s="438"/>
      <c r="O36" s="439"/>
      <c r="P36" s="438"/>
      <c r="Q36" s="439"/>
      <c r="R36" s="438">
        <v>-30</v>
      </c>
      <c r="S36" s="445"/>
      <c r="T36" s="438">
        <v>0</v>
      </c>
      <c r="U36" s="445"/>
      <c r="V36" s="438">
        <v>15</v>
      </c>
      <c r="W36" s="445"/>
      <c r="X36" s="438">
        <v>30</v>
      </c>
      <c r="Y36" s="445"/>
      <c r="Z36" s="438"/>
      <c r="AA36" s="445"/>
      <c r="AB36" s="438"/>
      <c r="AC36" s="445"/>
      <c r="AD36" s="438"/>
      <c r="AE36" s="445"/>
      <c r="AF36" s="438"/>
      <c r="AG36" s="445"/>
      <c r="AH36" s="438"/>
      <c r="AI36" s="445"/>
      <c r="AL36" s="413"/>
      <c r="AM36" s="414"/>
      <c r="AN36" s="414"/>
      <c r="AO36" s="414"/>
      <c r="AP36" s="415"/>
      <c r="AQ36" s="110"/>
    </row>
    <row r="37" spans="3:43" x14ac:dyDescent="0.2">
      <c r="C37" s="313" t="s">
        <v>66</v>
      </c>
      <c r="D37" s="443"/>
      <c r="E37" s="439"/>
      <c r="F37" s="438"/>
      <c r="G37" s="439"/>
      <c r="H37" s="438"/>
      <c r="I37" s="439"/>
      <c r="J37" s="438"/>
      <c r="K37" s="439"/>
      <c r="L37" s="438"/>
      <c r="M37" s="439"/>
      <c r="N37" s="438"/>
      <c r="O37" s="439"/>
      <c r="P37" s="438"/>
      <c r="Q37" s="439"/>
      <c r="R37" s="438"/>
      <c r="S37" s="445"/>
      <c r="T37" s="438"/>
      <c r="U37" s="445"/>
      <c r="V37" s="438"/>
      <c r="W37" s="445"/>
      <c r="X37" s="438"/>
      <c r="Y37" s="445"/>
      <c r="Z37" s="438">
        <v>-5</v>
      </c>
      <c r="AA37" s="445"/>
      <c r="AB37" s="438">
        <v>0</v>
      </c>
      <c r="AC37" s="445"/>
      <c r="AD37" s="438">
        <v>10</v>
      </c>
      <c r="AE37" s="445"/>
      <c r="AF37" s="438">
        <v>20</v>
      </c>
      <c r="AG37" s="445"/>
      <c r="AH37" s="438"/>
      <c r="AI37" s="445"/>
      <c r="AL37" s="413"/>
      <c r="AM37" s="414"/>
      <c r="AN37" s="414"/>
      <c r="AO37" s="414"/>
      <c r="AP37" s="415"/>
      <c r="AQ37" s="110"/>
    </row>
    <row r="38" spans="3:43" x14ac:dyDescent="0.2">
      <c r="C38" s="313" t="s">
        <v>81</v>
      </c>
      <c r="D38" s="443"/>
      <c r="E38" s="439"/>
      <c r="F38" s="438"/>
      <c r="G38" s="439"/>
      <c r="H38" s="438"/>
      <c r="I38" s="439"/>
      <c r="J38" s="438"/>
      <c r="K38" s="439"/>
      <c r="L38" s="438"/>
      <c r="M38" s="439"/>
      <c r="N38" s="438"/>
      <c r="O38" s="439"/>
      <c r="P38" s="438"/>
      <c r="Q38" s="439"/>
      <c r="R38" s="438"/>
      <c r="S38" s="445"/>
      <c r="T38" s="438"/>
      <c r="U38" s="445"/>
      <c r="V38" s="438"/>
      <c r="W38" s="445"/>
      <c r="X38" s="438"/>
      <c r="Y38" s="445"/>
      <c r="Z38" s="438"/>
      <c r="AA38" s="445"/>
      <c r="AB38" s="438"/>
      <c r="AC38" s="445"/>
      <c r="AD38" s="438"/>
      <c r="AE38" s="445"/>
      <c r="AF38" s="438"/>
      <c r="AG38" s="445"/>
      <c r="AH38" s="438"/>
      <c r="AI38" s="445"/>
      <c r="AL38" s="413"/>
      <c r="AM38" s="414"/>
      <c r="AN38" s="414"/>
      <c r="AO38" s="414"/>
      <c r="AP38" s="415"/>
      <c r="AQ38" s="110"/>
    </row>
    <row r="39" spans="3:43" x14ac:dyDescent="0.2">
      <c r="C39" s="313" t="s">
        <v>81</v>
      </c>
      <c r="D39" s="435"/>
      <c r="E39" s="436"/>
      <c r="F39" s="437"/>
      <c r="G39" s="436"/>
      <c r="H39" s="437"/>
      <c r="I39" s="436"/>
      <c r="J39" s="437"/>
      <c r="K39" s="436"/>
      <c r="L39" s="437"/>
      <c r="M39" s="436"/>
      <c r="N39" s="437"/>
      <c r="O39" s="436"/>
      <c r="P39" s="437"/>
      <c r="Q39" s="436"/>
      <c r="R39" s="437"/>
      <c r="S39" s="446"/>
      <c r="T39" s="437"/>
      <c r="U39" s="446"/>
      <c r="V39" s="437"/>
      <c r="W39" s="446"/>
      <c r="X39" s="437"/>
      <c r="Y39" s="446"/>
      <c r="Z39" s="437"/>
      <c r="AA39" s="446"/>
      <c r="AB39" s="437"/>
      <c r="AC39" s="446"/>
      <c r="AD39" s="437"/>
      <c r="AE39" s="446"/>
      <c r="AF39" s="437"/>
      <c r="AG39" s="446"/>
      <c r="AH39" s="437"/>
      <c r="AI39" s="446"/>
      <c r="AL39" s="416"/>
      <c r="AM39" s="417"/>
      <c r="AN39" s="417"/>
      <c r="AO39" s="417"/>
      <c r="AP39" s="418"/>
      <c r="AQ39" s="110"/>
    </row>
    <row r="40" spans="3:43" x14ac:dyDescent="0.2">
      <c r="AL40" s="140"/>
      <c r="AM40" s="140"/>
      <c r="AN40" s="140"/>
      <c r="AO40" s="140"/>
      <c r="AP40" s="140"/>
      <c r="AQ40" s="110"/>
    </row>
    <row r="41" spans="3:43" ht="12" x14ac:dyDescent="0.25">
      <c r="C41" s="337" t="s">
        <v>129</v>
      </c>
      <c r="D41" s="286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L41" s="64"/>
      <c r="AM41" s="64"/>
      <c r="AN41" s="64"/>
      <c r="AO41" s="64"/>
      <c r="AP41" s="64"/>
      <c r="AQ41" s="110"/>
    </row>
    <row r="42" spans="3:43" x14ac:dyDescent="0.2">
      <c r="AL42" s="140"/>
      <c r="AM42" s="140"/>
      <c r="AN42" s="140"/>
      <c r="AO42" s="140"/>
      <c r="AP42" s="140"/>
      <c r="AQ42" s="110"/>
    </row>
    <row r="43" spans="3:43" x14ac:dyDescent="0.2">
      <c r="C43" s="40" t="s">
        <v>130</v>
      </c>
      <c r="AL43" s="316"/>
      <c r="AM43" s="317"/>
      <c r="AN43" s="317"/>
      <c r="AO43" s="317"/>
      <c r="AP43" s="318"/>
      <c r="AQ43" s="110"/>
    </row>
    <row r="44" spans="3:43" x14ac:dyDescent="0.2">
      <c r="AL44" s="319"/>
      <c r="AM44" s="320"/>
      <c r="AN44" s="320"/>
      <c r="AO44" s="320"/>
      <c r="AP44" s="321"/>
      <c r="AQ44" s="110"/>
    </row>
    <row r="45" spans="3:43" ht="12" x14ac:dyDescent="0.25">
      <c r="C45" s="269" t="s">
        <v>131</v>
      </c>
      <c r="D45" s="287" t="s">
        <v>81</v>
      </c>
      <c r="E45" s="198">
        <v>1</v>
      </c>
      <c r="F45" s="198">
        <v>2</v>
      </c>
      <c r="G45" s="198">
        <v>3</v>
      </c>
      <c r="H45" s="198">
        <v>4</v>
      </c>
      <c r="I45" s="198">
        <v>5</v>
      </c>
      <c r="J45" s="198">
        <v>6</v>
      </c>
      <c r="K45" s="198">
        <v>7</v>
      </c>
      <c r="L45" s="198">
        <v>8</v>
      </c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  <c r="AC45" s="198"/>
      <c r="AD45" s="198"/>
      <c r="AE45" s="198"/>
      <c r="AF45" s="198"/>
      <c r="AG45" s="198"/>
      <c r="AH45" s="198"/>
      <c r="AI45" s="198"/>
      <c r="AL45" s="319"/>
      <c r="AM45" s="320"/>
      <c r="AN45" s="320"/>
      <c r="AO45" s="320"/>
      <c r="AP45" s="321"/>
      <c r="AQ45" s="110"/>
    </row>
    <row r="46" spans="3:43" x14ac:dyDescent="0.2">
      <c r="C46" s="270" t="s">
        <v>132</v>
      </c>
      <c r="D46" s="296"/>
      <c r="E46" s="199">
        <v>20</v>
      </c>
      <c r="F46" s="199">
        <v>25</v>
      </c>
      <c r="G46" s="199">
        <v>30</v>
      </c>
      <c r="H46" s="199">
        <v>35</v>
      </c>
      <c r="I46" s="199">
        <v>40</v>
      </c>
      <c r="J46" s="199">
        <v>45</v>
      </c>
      <c r="K46" s="199">
        <v>50</v>
      </c>
      <c r="L46" s="199">
        <v>55</v>
      </c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L46" s="322"/>
      <c r="AM46" s="323"/>
      <c r="AN46" s="323"/>
      <c r="AO46" s="323"/>
      <c r="AP46" s="324"/>
      <c r="AQ46" s="110"/>
    </row>
    <row r="47" spans="3:43" x14ac:dyDescent="0.2">
      <c r="AL47" s="140"/>
      <c r="AM47" s="140"/>
      <c r="AN47" s="140"/>
      <c r="AO47" s="140"/>
      <c r="AP47" s="140"/>
      <c r="AQ47" s="110"/>
    </row>
    <row r="48" spans="3:43" x14ac:dyDescent="0.2">
      <c r="AL48" s="140"/>
      <c r="AM48" s="140"/>
      <c r="AN48" s="140"/>
      <c r="AO48" s="140"/>
      <c r="AP48" s="140"/>
      <c r="AQ48" s="110"/>
    </row>
    <row r="49" spans="3:43" ht="12" x14ac:dyDescent="0.25">
      <c r="C49" s="337" t="s">
        <v>133</v>
      </c>
      <c r="D49" s="289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L49" s="64"/>
      <c r="AM49" s="64"/>
      <c r="AN49" s="64"/>
      <c r="AO49" s="64"/>
      <c r="AP49" s="64"/>
      <c r="AQ49" s="110"/>
    </row>
    <row r="50" spans="3:43" x14ac:dyDescent="0.2">
      <c r="AL50" s="140"/>
      <c r="AM50" s="140"/>
      <c r="AN50" s="140"/>
      <c r="AO50" s="140"/>
      <c r="AP50" s="140"/>
      <c r="AQ50" s="110"/>
    </row>
    <row r="51" spans="3:43" x14ac:dyDescent="0.2">
      <c r="C51" s="40" t="s">
        <v>134</v>
      </c>
      <c r="AL51" s="425"/>
      <c r="AM51" s="426"/>
      <c r="AN51" s="426"/>
      <c r="AO51" s="426"/>
      <c r="AP51" s="427"/>
      <c r="AQ51" s="110"/>
    </row>
    <row r="52" spans="3:43" x14ac:dyDescent="0.2">
      <c r="AL52" s="428"/>
      <c r="AM52" s="405"/>
      <c r="AN52" s="405"/>
      <c r="AO52" s="405"/>
      <c r="AP52" s="429"/>
      <c r="AQ52" s="110"/>
    </row>
    <row r="53" spans="3:43" s="266" customFormat="1" ht="23.1" customHeight="1" x14ac:dyDescent="0.25">
      <c r="C53" s="269" t="s">
        <v>135</v>
      </c>
      <c r="D53" s="287" t="s">
        <v>81</v>
      </c>
      <c r="E53" s="265" t="s">
        <v>102</v>
      </c>
      <c r="F53" s="265" t="s">
        <v>103</v>
      </c>
      <c r="G53" s="265" t="s">
        <v>84</v>
      </c>
      <c r="H53" s="265" t="s">
        <v>99</v>
      </c>
      <c r="I53" s="265" t="s">
        <v>101</v>
      </c>
      <c r="J53" s="265" t="s">
        <v>96</v>
      </c>
      <c r="K53" s="265" t="s">
        <v>94</v>
      </c>
      <c r="L53" s="265" t="s">
        <v>88</v>
      </c>
      <c r="M53" s="265" t="s">
        <v>136</v>
      </c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65"/>
      <c r="AL53" s="428"/>
      <c r="AM53" s="405"/>
      <c r="AN53" s="405"/>
      <c r="AO53" s="405"/>
      <c r="AP53" s="429"/>
      <c r="AQ53" s="267"/>
    </row>
    <row r="54" spans="3:43" x14ac:dyDescent="0.2">
      <c r="C54" s="270" t="s">
        <v>137</v>
      </c>
      <c r="D54" s="288"/>
      <c r="E54" s="199">
        <v>50</v>
      </c>
      <c r="F54" s="199">
        <v>50</v>
      </c>
      <c r="G54" s="199">
        <v>30</v>
      </c>
      <c r="H54" s="199">
        <v>30</v>
      </c>
      <c r="I54" s="199">
        <v>15</v>
      </c>
      <c r="J54" s="199">
        <v>10</v>
      </c>
      <c r="K54" s="199">
        <v>10</v>
      </c>
      <c r="L54" s="199">
        <v>5</v>
      </c>
      <c r="M54" s="199">
        <v>-20</v>
      </c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199"/>
      <c r="AL54" s="430"/>
      <c r="AM54" s="431"/>
      <c r="AN54" s="431"/>
      <c r="AO54" s="431"/>
      <c r="AP54" s="432"/>
      <c r="AQ54" s="110"/>
    </row>
    <row r="55" spans="3:43" x14ac:dyDescent="0.2">
      <c r="AL55" s="140"/>
      <c r="AM55" s="140"/>
      <c r="AN55" s="140"/>
      <c r="AO55" s="140"/>
      <c r="AP55" s="140"/>
      <c r="AQ55" s="110"/>
    </row>
    <row r="56" spans="3:43" ht="12" x14ac:dyDescent="0.25">
      <c r="C56" s="337" t="s">
        <v>138</v>
      </c>
      <c r="D56" s="286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L56" s="64"/>
      <c r="AM56" s="64"/>
      <c r="AN56" s="64"/>
      <c r="AO56" s="64"/>
      <c r="AP56" s="64"/>
      <c r="AQ56" s="110"/>
    </row>
    <row r="57" spans="3:43" x14ac:dyDescent="0.2">
      <c r="AL57" s="140"/>
      <c r="AM57" s="140"/>
      <c r="AN57" s="140"/>
      <c r="AO57" s="140"/>
      <c r="AP57" s="140"/>
      <c r="AQ57" s="110"/>
    </row>
    <row r="58" spans="3:43" x14ac:dyDescent="0.2">
      <c r="C58" s="40" t="s">
        <v>139</v>
      </c>
      <c r="AL58" s="425"/>
      <c r="AM58" s="426"/>
      <c r="AN58" s="426"/>
      <c r="AO58" s="426"/>
      <c r="AP58" s="427"/>
      <c r="AQ58" s="110"/>
    </row>
    <row r="59" spans="3:43" x14ac:dyDescent="0.2">
      <c r="C59" s="141"/>
      <c r="D59" s="290"/>
      <c r="AL59" s="428"/>
      <c r="AM59" s="405"/>
      <c r="AN59" s="405"/>
      <c r="AO59" s="405"/>
      <c r="AP59" s="429"/>
      <c r="AQ59" s="110"/>
    </row>
    <row r="60" spans="3:43" s="266" customFormat="1" ht="23.1" customHeight="1" x14ac:dyDescent="0.25">
      <c r="C60" s="269" t="s">
        <v>140</v>
      </c>
      <c r="D60" s="287" t="s">
        <v>81</v>
      </c>
      <c r="E60" s="259" t="s">
        <v>92</v>
      </c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L60" s="428"/>
      <c r="AM60" s="405"/>
      <c r="AN60" s="405"/>
      <c r="AO60" s="405"/>
      <c r="AP60" s="429"/>
      <c r="AQ60" s="267"/>
    </row>
    <row r="61" spans="3:43" x14ac:dyDescent="0.2">
      <c r="C61" s="270" t="s">
        <v>141</v>
      </c>
      <c r="D61" s="288"/>
      <c r="E61" s="199">
        <v>10</v>
      </c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199"/>
      <c r="AL61" s="195"/>
      <c r="AM61" s="196"/>
      <c r="AN61" s="196"/>
      <c r="AO61" s="196"/>
      <c r="AP61" s="197"/>
      <c r="AQ61" s="110"/>
    </row>
    <row r="62" spans="3:43" s="126" customFormat="1" ht="12" x14ac:dyDescent="0.25">
      <c r="C62" s="260"/>
      <c r="D62" s="291"/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  <c r="AA62" s="261"/>
      <c r="AB62" s="261"/>
      <c r="AC62" s="261"/>
      <c r="AD62" s="261"/>
      <c r="AE62" s="261"/>
      <c r="AF62" s="261"/>
      <c r="AG62" s="261"/>
      <c r="AH62" s="261"/>
      <c r="AI62" s="261"/>
      <c r="AL62" s="262"/>
      <c r="AM62" s="262"/>
      <c r="AN62" s="262"/>
      <c r="AO62" s="262"/>
      <c r="AP62" s="262"/>
      <c r="AQ62" s="263"/>
    </row>
    <row r="63" spans="3:43" ht="12" x14ac:dyDescent="0.25">
      <c r="C63" s="337" t="s">
        <v>142</v>
      </c>
      <c r="D63" s="286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L63" s="64"/>
      <c r="AM63" s="64"/>
      <c r="AN63" s="64"/>
      <c r="AO63" s="64"/>
      <c r="AP63" s="64"/>
      <c r="AQ63" s="110"/>
    </row>
    <row r="64" spans="3:43" x14ac:dyDescent="0.2">
      <c r="AL64" s="140"/>
      <c r="AM64" s="140"/>
      <c r="AN64" s="140"/>
      <c r="AO64" s="140"/>
      <c r="AP64" s="140"/>
      <c r="AQ64" s="110"/>
    </row>
    <row r="65" spans="3:43" x14ac:dyDescent="0.2">
      <c r="C65" s="40" t="s">
        <v>143</v>
      </c>
      <c r="AL65" s="401"/>
      <c r="AM65" s="402"/>
      <c r="AN65" s="402"/>
      <c r="AO65" s="402"/>
      <c r="AP65" s="403"/>
      <c r="AQ65" s="110"/>
    </row>
    <row r="66" spans="3:43" x14ac:dyDescent="0.2">
      <c r="AL66" s="404"/>
      <c r="AM66" s="405"/>
      <c r="AN66" s="405"/>
      <c r="AO66" s="405"/>
      <c r="AP66" s="406"/>
      <c r="AQ66" s="110"/>
    </row>
    <row r="67" spans="3:43" s="266" customFormat="1" ht="29.1" customHeight="1" x14ac:dyDescent="0.25">
      <c r="C67" s="269" t="s">
        <v>144</v>
      </c>
      <c r="D67" s="287" t="s">
        <v>81</v>
      </c>
      <c r="E67" s="259" t="s">
        <v>111</v>
      </c>
      <c r="F67" s="259" t="s">
        <v>89</v>
      </c>
      <c r="G67" s="259" t="s">
        <v>107</v>
      </c>
      <c r="H67" s="259" t="s">
        <v>108</v>
      </c>
      <c r="I67" s="259" t="s">
        <v>90</v>
      </c>
      <c r="J67" s="259" t="s">
        <v>85</v>
      </c>
      <c r="K67" s="259" t="s">
        <v>145</v>
      </c>
      <c r="L67" s="259" t="s">
        <v>97</v>
      </c>
      <c r="M67" s="259" t="s">
        <v>91</v>
      </c>
      <c r="N67" s="259" t="s">
        <v>87</v>
      </c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L67" s="404"/>
      <c r="AM67" s="405"/>
      <c r="AN67" s="405"/>
      <c r="AO67" s="405"/>
      <c r="AP67" s="406"/>
      <c r="AQ67" s="267"/>
    </row>
    <row r="68" spans="3:43" x14ac:dyDescent="0.2">
      <c r="C68" s="270" t="s">
        <v>146</v>
      </c>
      <c r="D68" s="288"/>
      <c r="E68" s="199">
        <v>80</v>
      </c>
      <c r="F68" s="199">
        <v>55</v>
      </c>
      <c r="G68" s="199">
        <v>30</v>
      </c>
      <c r="H68" s="199">
        <v>30</v>
      </c>
      <c r="I68" s="199">
        <v>40</v>
      </c>
      <c r="J68" s="199">
        <v>30</v>
      </c>
      <c r="K68" s="199">
        <v>30</v>
      </c>
      <c r="L68" s="199">
        <v>15</v>
      </c>
      <c r="M68" s="199">
        <v>10</v>
      </c>
      <c r="N68" s="199">
        <v>0</v>
      </c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199"/>
      <c r="AL68" s="407"/>
      <c r="AM68" s="408"/>
      <c r="AN68" s="408"/>
      <c r="AO68" s="408"/>
      <c r="AP68" s="409"/>
      <c r="AQ68" s="110"/>
    </row>
    <row r="69" spans="3:43" x14ac:dyDescent="0.2">
      <c r="AL69" s="140"/>
      <c r="AM69" s="140"/>
      <c r="AN69" s="140"/>
      <c r="AO69" s="140"/>
      <c r="AP69" s="140"/>
      <c r="AQ69" s="110"/>
    </row>
    <row r="70" spans="3:43" ht="12" x14ac:dyDescent="0.25">
      <c r="C70" s="337" t="s">
        <v>147</v>
      </c>
      <c r="D70" s="286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L70" s="64"/>
      <c r="AM70" s="64"/>
      <c r="AN70" s="64"/>
      <c r="AO70" s="64"/>
      <c r="AP70" s="64"/>
      <c r="AQ70" s="110"/>
    </row>
    <row r="71" spans="3:43" x14ac:dyDescent="0.2">
      <c r="C71" s="141"/>
      <c r="D71" s="290"/>
      <c r="AL71" s="140"/>
      <c r="AM71" s="140"/>
      <c r="AN71" s="140"/>
      <c r="AO71" s="140"/>
      <c r="AP71" s="140"/>
      <c r="AQ71" s="110"/>
    </row>
    <row r="72" spans="3:43" x14ac:dyDescent="0.2">
      <c r="C72" s="40" t="s">
        <v>148</v>
      </c>
      <c r="AL72" s="425"/>
      <c r="AM72" s="426"/>
      <c r="AN72" s="426"/>
      <c r="AO72" s="426"/>
      <c r="AP72" s="427"/>
      <c r="AQ72" s="110"/>
    </row>
    <row r="73" spans="3:43" x14ac:dyDescent="0.2">
      <c r="C73" s="141"/>
      <c r="D73" s="290"/>
      <c r="AL73" s="428"/>
      <c r="AM73" s="405"/>
      <c r="AN73" s="405"/>
      <c r="AO73" s="405"/>
      <c r="AP73" s="429"/>
      <c r="AQ73" s="110"/>
    </row>
    <row r="74" spans="3:43" s="266" customFormat="1" ht="34.35" customHeight="1" x14ac:dyDescent="0.25">
      <c r="C74" s="269" t="s">
        <v>149</v>
      </c>
      <c r="D74" s="287" t="s">
        <v>81</v>
      </c>
      <c r="E74" s="201" t="s">
        <v>150</v>
      </c>
      <c r="F74" s="201" t="s">
        <v>151</v>
      </c>
      <c r="G74" s="201" t="s">
        <v>152</v>
      </c>
      <c r="H74" s="201" t="s">
        <v>153</v>
      </c>
      <c r="I74" s="201" t="s">
        <v>154</v>
      </c>
      <c r="J74" s="201" t="s">
        <v>155</v>
      </c>
      <c r="K74" s="201" t="s">
        <v>156</v>
      </c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1"/>
      <c r="AH74" s="201"/>
      <c r="AI74" s="268" t="s">
        <v>157</v>
      </c>
      <c r="AL74" s="428"/>
      <c r="AM74" s="405"/>
      <c r="AN74" s="405"/>
      <c r="AO74" s="405"/>
      <c r="AP74" s="429"/>
      <c r="AQ74" s="267"/>
    </row>
    <row r="75" spans="3:43" ht="12" customHeight="1" x14ac:dyDescent="0.2">
      <c r="C75" s="270" t="s">
        <v>158</v>
      </c>
      <c r="D75" s="288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200">
        <f>SUM(E75:AH75)</f>
        <v>0</v>
      </c>
      <c r="AL75" s="195"/>
      <c r="AM75" s="196"/>
      <c r="AN75" s="196"/>
      <c r="AO75" s="196"/>
      <c r="AP75" s="197"/>
      <c r="AQ75" s="110"/>
    </row>
    <row r="76" spans="3:43" x14ac:dyDescent="0.2">
      <c r="AL76" s="140"/>
      <c r="AM76" s="140"/>
      <c r="AN76" s="140"/>
      <c r="AO76" s="140"/>
      <c r="AP76" s="140"/>
      <c r="AQ76" s="110"/>
    </row>
    <row r="77" spans="3:43" x14ac:dyDescent="0.2">
      <c r="AL77" s="140"/>
      <c r="AM77" s="140"/>
      <c r="AN77" s="140"/>
      <c r="AO77" s="140"/>
      <c r="AP77" s="140"/>
      <c r="AQ77" s="110"/>
    </row>
    <row r="78" spans="3:43" ht="12" x14ac:dyDescent="0.25">
      <c r="C78" s="337" t="s">
        <v>159</v>
      </c>
      <c r="D78" s="286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L78" s="64"/>
      <c r="AM78" s="64"/>
      <c r="AN78" s="64"/>
      <c r="AO78" s="64"/>
      <c r="AP78" s="64"/>
      <c r="AQ78" s="110"/>
    </row>
    <row r="79" spans="3:43" x14ac:dyDescent="0.2">
      <c r="AL79" s="140"/>
      <c r="AM79" s="140"/>
      <c r="AN79" s="140"/>
      <c r="AO79" s="140"/>
      <c r="AP79" s="140"/>
      <c r="AQ79" s="110"/>
    </row>
    <row r="80" spans="3:43" x14ac:dyDescent="0.2">
      <c r="C80" s="40" t="s">
        <v>160</v>
      </c>
      <c r="AL80" s="401"/>
      <c r="AM80" s="402"/>
      <c r="AN80" s="402"/>
      <c r="AO80" s="402"/>
      <c r="AP80" s="403"/>
      <c r="AQ80" s="110"/>
    </row>
    <row r="81" spans="3:43" x14ac:dyDescent="0.2">
      <c r="AL81" s="404"/>
      <c r="AM81" s="405"/>
      <c r="AN81" s="405"/>
      <c r="AO81" s="405"/>
      <c r="AP81" s="406"/>
      <c r="AQ81" s="110"/>
    </row>
    <row r="82" spans="3:43" s="111" customFormat="1" ht="23.1" customHeight="1" x14ac:dyDescent="0.25">
      <c r="C82" s="269" t="s">
        <v>161</v>
      </c>
      <c r="D82" s="287" t="s">
        <v>81</v>
      </c>
      <c r="E82" s="259" t="s">
        <v>98</v>
      </c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L82" s="404"/>
      <c r="AM82" s="405"/>
      <c r="AN82" s="405"/>
      <c r="AO82" s="405"/>
      <c r="AP82" s="406"/>
      <c r="AQ82" s="264"/>
    </row>
    <row r="83" spans="3:43" x14ac:dyDescent="0.2">
      <c r="C83" s="298" t="s">
        <v>162</v>
      </c>
      <c r="D83" s="288"/>
      <c r="E83" s="199">
        <v>15</v>
      </c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199"/>
      <c r="AB83" s="199"/>
      <c r="AC83" s="199"/>
      <c r="AD83" s="199"/>
      <c r="AE83" s="199"/>
      <c r="AF83" s="199"/>
      <c r="AG83" s="199"/>
      <c r="AH83" s="199"/>
      <c r="AI83" s="199"/>
      <c r="AJ83" s="142"/>
      <c r="AL83" s="407"/>
      <c r="AM83" s="408"/>
      <c r="AN83" s="408"/>
      <c r="AO83" s="408"/>
      <c r="AP83" s="409"/>
      <c r="AQ83" s="110"/>
    </row>
    <row r="84" spans="3:43" x14ac:dyDescent="0.2">
      <c r="AL84" s="140"/>
      <c r="AM84" s="140"/>
      <c r="AN84" s="140"/>
      <c r="AO84" s="140"/>
      <c r="AP84" s="140"/>
      <c r="AQ84" s="110"/>
    </row>
    <row r="85" spans="3:43" ht="12" x14ac:dyDescent="0.25">
      <c r="C85" s="337" t="s">
        <v>163</v>
      </c>
      <c r="D85" s="286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L85" s="64"/>
      <c r="AM85" s="64"/>
      <c r="AN85" s="64"/>
      <c r="AO85" s="64"/>
      <c r="AP85" s="64"/>
      <c r="AQ85" s="110"/>
    </row>
    <row r="86" spans="3:43" x14ac:dyDescent="0.2">
      <c r="AL86" s="140"/>
      <c r="AM86" s="140"/>
      <c r="AN86" s="140"/>
      <c r="AO86" s="140"/>
      <c r="AP86" s="140"/>
      <c r="AQ86" s="110"/>
    </row>
    <row r="87" spans="3:43" x14ac:dyDescent="0.2">
      <c r="C87" s="40" t="s">
        <v>160</v>
      </c>
      <c r="AL87" s="401"/>
      <c r="AM87" s="402"/>
      <c r="AN87" s="402"/>
      <c r="AO87" s="402"/>
      <c r="AP87" s="403"/>
      <c r="AQ87" s="110"/>
    </row>
    <row r="88" spans="3:43" x14ac:dyDescent="0.2">
      <c r="AL88" s="404"/>
      <c r="AM88" s="405"/>
      <c r="AN88" s="405"/>
      <c r="AO88" s="405"/>
      <c r="AP88" s="406"/>
      <c r="AQ88" s="110"/>
    </row>
    <row r="89" spans="3:43" s="111" customFormat="1" ht="25.35" customHeight="1" x14ac:dyDescent="0.25">
      <c r="C89" s="269" t="s">
        <v>161</v>
      </c>
      <c r="D89" s="287" t="s">
        <v>81</v>
      </c>
      <c r="E89" s="259" t="s">
        <v>98</v>
      </c>
      <c r="F89" s="259"/>
      <c r="G89" s="259"/>
      <c r="H89" s="259"/>
      <c r="I89" s="259"/>
      <c r="J89" s="259"/>
      <c r="K89" s="259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  <c r="AA89" s="201"/>
      <c r="AB89" s="201"/>
      <c r="AC89" s="201"/>
      <c r="AD89" s="201"/>
      <c r="AE89" s="201"/>
      <c r="AF89" s="201"/>
      <c r="AG89" s="201"/>
      <c r="AH89" s="201"/>
      <c r="AI89" s="201"/>
      <c r="AL89" s="404"/>
      <c r="AM89" s="405"/>
      <c r="AN89" s="405"/>
      <c r="AO89" s="405"/>
      <c r="AP89" s="406"/>
      <c r="AQ89" s="264"/>
    </row>
    <row r="90" spans="3:43" x14ac:dyDescent="0.2">
      <c r="C90" s="298" t="s">
        <v>164</v>
      </c>
      <c r="D90" s="288"/>
      <c r="E90" s="199">
        <v>10</v>
      </c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199"/>
      <c r="AB90" s="199"/>
      <c r="AC90" s="199"/>
      <c r="AD90" s="199"/>
      <c r="AE90" s="199"/>
      <c r="AF90" s="199"/>
      <c r="AG90" s="199"/>
      <c r="AH90" s="199"/>
      <c r="AI90" s="199"/>
      <c r="AJ90" s="142" t="b">
        <f>SUM(E90:J90)='1. Accomodation'!E14</f>
        <v>0</v>
      </c>
      <c r="AL90" s="407"/>
      <c r="AM90" s="408"/>
      <c r="AN90" s="408"/>
      <c r="AO90" s="408"/>
      <c r="AP90" s="409"/>
      <c r="AQ90" s="110"/>
    </row>
    <row r="91" spans="3:43" x14ac:dyDescent="0.2">
      <c r="AL91" s="140"/>
      <c r="AM91" s="140"/>
      <c r="AN91" s="140"/>
      <c r="AO91" s="140"/>
      <c r="AP91" s="140"/>
      <c r="AQ91" s="110"/>
    </row>
    <row r="92" spans="3:43" x14ac:dyDescent="0.2">
      <c r="AL92" s="140"/>
      <c r="AM92" s="140"/>
      <c r="AN92" s="140"/>
      <c r="AO92" s="140"/>
      <c r="AP92" s="140"/>
      <c r="AQ92" s="110"/>
    </row>
    <row r="93" spans="3:43" ht="12" x14ac:dyDescent="0.25">
      <c r="C93" s="337" t="s">
        <v>165</v>
      </c>
      <c r="D93" s="286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L93" s="64"/>
      <c r="AM93" s="64"/>
      <c r="AN93" s="64"/>
      <c r="AO93" s="64"/>
      <c r="AP93" s="64"/>
      <c r="AQ93" s="110"/>
    </row>
    <row r="94" spans="3:43" x14ac:dyDescent="0.2">
      <c r="AL94" s="140"/>
      <c r="AM94" s="140"/>
      <c r="AN94" s="140"/>
      <c r="AO94" s="140"/>
      <c r="AP94" s="140"/>
      <c r="AQ94" s="110"/>
    </row>
    <row r="95" spans="3:43" x14ac:dyDescent="0.2">
      <c r="C95" s="40" t="s">
        <v>160</v>
      </c>
      <c r="AL95" s="401"/>
      <c r="AM95" s="402"/>
      <c r="AN95" s="402"/>
      <c r="AO95" s="402"/>
      <c r="AP95" s="403"/>
      <c r="AQ95" s="110"/>
    </row>
    <row r="96" spans="3:43" x14ac:dyDescent="0.2">
      <c r="AL96" s="404"/>
      <c r="AM96" s="405"/>
      <c r="AN96" s="405"/>
      <c r="AO96" s="405"/>
      <c r="AP96" s="406"/>
      <c r="AQ96" s="110"/>
    </row>
    <row r="97" spans="3:43" s="111" customFormat="1" ht="23.1" customHeight="1" x14ac:dyDescent="0.25">
      <c r="C97" s="269" t="s">
        <v>161</v>
      </c>
      <c r="D97" s="287" t="s">
        <v>81</v>
      </c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L97" s="404"/>
      <c r="AM97" s="405"/>
      <c r="AN97" s="405"/>
      <c r="AO97" s="405"/>
      <c r="AP97" s="406"/>
      <c r="AQ97" s="264"/>
    </row>
    <row r="98" spans="3:43" x14ac:dyDescent="0.2">
      <c r="C98" s="298"/>
      <c r="D98" s="288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  <c r="AB98" s="199"/>
      <c r="AC98" s="199"/>
      <c r="AD98" s="199"/>
      <c r="AE98" s="199"/>
      <c r="AF98" s="199"/>
      <c r="AG98" s="199"/>
      <c r="AH98" s="199"/>
      <c r="AI98" s="199"/>
      <c r="AJ98" s="142"/>
      <c r="AL98" s="407"/>
      <c r="AM98" s="408"/>
      <c r="AN98" s="408"/>
      <c r="AO98" s="408"/>
      <c r="AP98" s="409"/>
      <c r="AQ98" s="110"/>
    </row>
    <row r="99" spans="3:43" x14ac:dyDescent="0.2">
      <c r="AL99" s="140"/>
      <c r="AM99" s="140"/>
      <c r="AN99" s="140"/>
      <c r="AO99" s="140"/>
      <c r="AP99" s="140"/>
      <c r="AQ99" s="110"/>
    </row>
    <row r="100" spans="3:43" ht="12" x14ac:dyDescent="0.25">
      <c r="C100" s="337" t="s">
        <v>166</v>
      </c>
      <c r="D100" s="286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L100" s="64"/>
      <c r="AM100" s="64"/>
      <c r="AN100" s="64"/>
      <c r="AO100" s="64"/>
      <c r="AP100" s="64"/>
      <c r="AQ100" s="110"/>
    </row>
    <row r="101" spans="3:43" x14ac:dyDescent="0.2">
      <c r="AL101" s="140"/>
      <c r="AM101" s="140"/>
      <c r="AN101" s="140"/>
      <c r="AO101" s="140"/>
      <c r="AP101" s="140"/>
      <c r="AQ101" s="110"/>
    </row>
    <row r="102" spans="3:43" x14ac:dyDescent="0.2">
      <c r="C102" s="40" t="s">
        <v>160</v>
      </c>
      <c r="AL102" s="401"/>
      <c r="AM102" s="402"/>
      <c r="AN102" s="402"/>
      <c r="AO102" s="402"/>
      <c r="AP102" s="403"/>
      <c r="AQ102" s="110"/>
    </row>
    <row r="103" spans="3:43" x14ac:dyDescent="0.2">
      <c r="AL103" s="404"/>
      <c r="AM103" s="405"/>
      <c r="AN103" s="405"/>
      <c r="AO103" s="405"/>
      <c r="AP103" s="406"/>
      <c r="AQ103" s="110"/>
    </row>
    <row r="104" spans="3:43" s="111" customFormat="1" ht="24.6" customHeight="1" x14ac:dyDescent="0.25">
      <c r="C104" s="269" t="s">
        <v>161</v>
      </c>
      <c r="D104" s="287" t="s">
        <v>81</v>
      </c>
      <c r="E104" s="259"/>
      <c r="F104" s="259"/>
      <c r="G104" s="259"/>
      <c r="H104" s="259"/>
      <c r="I104" s="259"/>
      <c r="J104" s="259"/>
      <c r="K104" s="259"/>
      <c r="L104" s="201"/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  <c r="AA104" s="201"/>
      <c r="AB104" s="201"/>
      <c r="AC104" s="201"/>
      <c r="AD104" s="201"/>
      <c r="AE104" s="201"/>
      <c r="AF104" s="201"/>
      <c r="AG104" s="201"/>
      <c r="AH104" s="201"/>
      <c r="AI104" s="201"/>
      <c r="AL104" s="404"/>
      <c r="AM104" s="405"/>
      <c r="AN104" s="405"/>
      <c r="AO104" s="405"/>
      <c r="AP104" s="406"/>
      <c r="AQ104" s="264"/>
    </row>
    <row r="105" spans="3:43" x14ac:dyDescent="0.2">
      <c r="C105" s="298"/>
      <c r="D105" s="288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  <c r="AA105" s="199"/>
      <c r="AB105" s="199"/>
      <c r="AC105" s="199"/>
      <c r="AD105" s="199"/>
      <c r="AE105" s="199"/>
      <c r="AF105" s="199"/>
      <c r="AG105" s="199"/>
      <c r="AH105" s="199"/>
      <c r="AI105" s="199"/>
      <c r="AJ105" s="142"/>
      <c r="AL105" s="407"/>
      <c r="AM105" s="408"/>
      <c r="AN105" s="408"/>
      <c r="AO105" s="408"/>
      <c r="AP105" s="409"/>
      <c r="AQ105" s="110"/>
    </row>
    <row r="106" spans="3:43" x14ac:dyDescent="0.2">
      <c r="AL106" s="140"/>
      <c r="AM106" s="140"/>
      <c r="AN106" s="140"/>
      <c r="AO106" s="140"/>
      <c r="AP106" s="140"/>
      <c r="AQ106" s="110"/>
    </row>
    <row r="107" spans="3:43" x14ac:dyDescent="0.2">
      <c r="AL107" s="140"/>
      <c r="AM107" s="140"/>
      <c r="AN107" s="140"/>
      <c r="AO107" s="140"/>
      <c r="AP107" s="140"/>
      <c r="AQ107" s="110"/>
    </row>
    <row r="108" spans="3:43" ht="12" x14ac:dyDescent="0.25">
      <c r="C108" s="337" t="s">
        <v>167</v>
      </c>
      <c r="D108" s="286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L108" s="64"/>
      <c r="AM108" s="64"/>
      <c r="AN108" s="64"/>
      <c r="AO108" s="64"/>
      <c r="AP108" s="64"/>
      <c r="AQ108" s="110"/>
    </row>
    <row r="109" spans="3:43" x14ac:dyDescent="0.2">
      <c r="AL109" s="140"/>
      <c r="AM109" s="140"/>
      <c r="AN109" s="140"/>
      <c r="AO109" s="140"/>
      <c r="AP109" s="140"/>
      <c r="AQ109" s="110"/>
    </row>
    <row r="110" spans="3:43" x14ac:dyDescent="0.2">
      <c r="C110" s="40" t="s">
        <v>168</v>
      </c>
      <c r="AL110" s="419" t="s">
        <v>169</v>
      </c>
      <c r="AM110" s="420"/>
      <c r="AN110" s="420"/>
      <c r="AO110" s="420"/>
      <c r="AP110" s="421"/>
      <c r="AQ110" s="110"/>
    </row>
    <row r="111" spans="3:43" x14ac:dyDescent="0.2">
      <c r="AL111" s="433"/>
      <c r="AM111" s="414"/>
      <c r="AN111" s="414"/>
      <c r="AO111" s="414"/>
      <c r="AP111" s="434"/>
      <c r="AQ111" s="110"/>
    </row>
    <row r="112" spans="3:43" x14ac:dyDescent="0.2">
      <c r="D112" s="40"/>
      <c r="AL112" s="433"/>
      <c r="AM112" s="414"/>
      <c r="AN112" s="414"/>
      <c r="AO112" s="414"/>
      <c r="AP112" s="434"/>
      <c r="AQ112" s="110"/>
    </row>
    <row r="113" spans="3:43" x14ac:dyDescent="0.2">
      <c r="AL113" s="433"/>
      <c r="AM113" s="414"/>
      <c r="AN113" s="414"/>
      <c r="AO113" s="414"/>
      <c r="AP113" s="434"/>
      <c r="AQ113" s="110"/>
    </row>
    <row r="114" spans="3:43" ht="12" x14ac:dyDescent="0.2">
      <c r="C114" s="270" t="s">
        <v>170</v>
      </c>
      <c r="D114" s="379" t="s">
        <v>171</v>
      </c>
      <c r="E114" s="299">
        <f>'3. GRI Pricing'!AD16</f>
        <v>45596</v>
      </c>
      <c r="F114" s="299">
        <f>'3. GRI Pricing'!AE16</f>
        <v>45626</v>
      </c>
      <c r="G114" s="299">
        <f>'3. GRI Pricing'!AF16</f>
        <v>45657</v>
      </c>
      <c r="H114" s="299">
        <f>'3. GRI Pricing'!AG16</f>
        <v>45688</v>
      </c>
      <c r="I114" s="299">
        <f>'3. GRI Pricing'!AH16</f>
        <v>45716</v>
      </c>
      <c r="J114" s="299">
        <f>'3. GRI Pricing'!AI16</f>
        <v>45747</v>
      </c>
      <c r="K114" s="299">
        <f>'3. GRI Pricing'!AJ16</f>
        <v>45777</v>
      </c>
      <c r="L114" s="299">
        <f>'3. GRI Pricing'!AK16</f>
        <v>45808</v>
      </c>
      <c r="M114" s="299">
        <f>'3. GRI Pricing'!AL16</f>
        <v>45838</v>
      </c>
      <c r="N114" s="299">
        <f>'3. GRI Pricing'!AM16</f>
        <v>45869</v>
      </c>
      <c r="O114" s="299">
        <f>'3. GRI Pricing'!AN16</f>
        <v>45900</v>
      </c>
      <c r="P114" s="299">
        <f>'3. GRI Pricing'!AO16</f>
        <v>45930</v>
      </c>
      <c r="Q114" s="299">
        <f>'3. GRI Pricing'!AP16</f>
        <v>45961</v>
      </c>
      <c r="AL114" s="422"/>
      <c r="AM114" s="423"/>
      <c r="AN114" s="423"/>
      <c r="AO114" s="423"/>
      <c r="AP114" s="424"/>
      <c r="AQ114" s="110"/>
    </row>
    <row r="115" spans="3:43" x14ac:dyDescent="0.2">
      <c r="C115" s="143" t="s">
        <v>172</v>
      </c>
      <c r="D115" s="207">
        <v>0.06</v>
      </c>
      <c r="E115" s="207">
        <v>0.06</v>
      </c>
      <c r="F115" s="207">
        <v>0.06</v>
      </c>
      <c r="G115" s="207">
        <v>0.06</v>
      </c>
      <c r="H115" s="207">
        <v>0.06</v>
      </c>
      <c r="I115" s="207">
        <v>0.06</v>
      </c>
      <c r="J115" s="207">
        <v>0.06</v>
      </c>
      <c r="K115" s="207">
        <v>0.06</v>
      </c>
      <c r="L115" s="207">
        <v>0.06</v>
      </c>
      <c r="M115" s="207">
        <v>0.06</v>
      </c>
      <c r="N115" s="207">
        <v>0.06</v>
      </c>
      <c r="O115" s="207">
        <v>0.06</v>
      </c>
      <c r="P115" s="207">
        <v>0.06</v>
      </c>
      <c r="Q115" s="207">
        <v>0.06</v>
      </c>
      <c r="AL115" s="140"/>
      <c r="AM115" s="140"/>
      <c r="AN115" s="140"/>
      <c r="AO115" s="140"/>
      <c r="AP115" s="140"/>
      <c r="AQ115" s="110"/>
    </row>
    <row r="116" spans="3:43" x14ac:dyDescent="0.2">
      <c r="C116" s="143" t="s">
        <v>173</v>
      </c>
      <c r="D116" s="207">
        <v>0.02</v>
      </c>
      <c r="AL116" s="140"/>
      <c r="AM116" s="140"/>
      <c r="AN116" s="140"/>
      <c r="AO116" s="140"/>
      <c r="AP116" s="140"/>
      <c r="AQ116" s="110"/>
    </row>
    <row r="117" spans="3:43" x14ac:dyDescent="0.2">
      <c r="C117" s="143" t="s">
        <v>174</v>
      </c>
      <c r="D117" s="207">
        <v>0</v>
      </c>
      <c r="AL117" s="140"/>
      <c r="AM117" s="140"/>
      <c r="AN117" s="140"/>
      <c r="AO117" s="140"/>
      <c r="AP117" s="140"/>
      <c r="AQ117" s="110"/>
    </row>
    <row r="118" spans="3:43" x14ac:dyDescent="0.2">
      <c r="AL118" s="140"/>
      <c r="AM118" s="140"/>
      <c r="AN118" s="140"/>
      <c r="AO118" s="140"/>
      <c r="AP118" s="140"/>
      <c r="AQ118" s="110"/>
    </row>
    <row r="119" spans="3:43" ht="12" x14ac:dyDescent="0.25">
      <c r="C119" s="337" t="s">
        <v>175</v>
      </c>
      <c r="D119" s="286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L119" s="64"/>
      <c r="AM119" s="64"/>
      <c r="AN119" s="64"/>
      <c r="AO119" s="64"/>
      <c r="AP119" s="64"/>
      <c r="AQ119" s="110"/>
    </row>
    <row r="120" spans="3:43" x14ac:dyDescent="0.2">
      <c r="AL120" s="140"/>
      <c r="AM120" s="140"/>
      <c r="AN120" s="140"/>
      <c r="AO120" s="140"/>
      <c r="AP120" s="140"/>
      <c r="AQ120" s="110"/>
    </row>
    <row r="121" spans="3:43" ht="12" x14ac:dyDescent="0.25">
      <c r="C121" s="269" t="s">
        <v>176</v>
      </c>
      <c r="D121" s="144">
        <f>'1. Accomodation'!M16</f>
        <v>178</v>
      </c>
      <c r="AL121" s="419" t="s">
        <v>177</v>
      </c>
      <c r="AM121" s="420"/>
      <c r="AN121" s="420"/>
      <c r="AO121" s="420"/>
      <c r="AP121" s="421"/>
      <c r="AQ121" s="110"/>
    </row>
    <row r="122" spans="3:43" x14ac:dyDescent="0.2">
      <c r="C122" s="270" t="s">
        <v>178</v>
      </c>
      <c r="D122" s="104"/>
      <c r="AL122" s="422"/>
      <c r="AM122" s="423"/>
      <c r="AN122" s="423"/>
      <c r="AO122" s="423"/>
      <c r="AP122" s="424"/>
      <c r="AQ122" s="110"/>
    </row>
    <row r="123" spans="3:43" x14ac:dyDescent="0.2">
      <c r="AQ123" s="110"/>
    </row>
    <row r="124" spans="3:43" x14ac:dyDescent="0.2">
      <c r="AQ124" s="110"/>
    </row>
    <row r="125" spans="3:43" x14ac:dyDescent="0.2">
      <c r="AL125" s="140"/>
      <c r="AM125" s="140"/>
      <c r="AN125" s="140"/>
      <c r="AO125" s="140"/>
      <c r="AP125" s="140"/>
    </row>
    <row r="512" spans="46:46" ht="12" thickBot="1" x14ac:dyDescent="0.25">
      <c r="AT512" s="60"/>
    </row>
  </sheetData>
  <sheetProtection algorithmName="SHA-512" hashValue="6uuirW+YUedF6296BUXsNLCzZvoFoPk5bcxG5LuomzR0t0umsQTOW1Nln18jFQhw7kshLbyx0w2yKEgvxiXfcQ==" saltValue="VdIWDiKXGRWWrwZCpdDkRQ==" spinCount="100000" sheet="1" objects="1" scenarios="1"/>
  <mergeCells count="133">
    <mergeCell ref="C32:C33"/>
    <mergeCell ref="AF38:AG38"/>
    <mergeCell ref="AF39:AG39"/>
    <mergeCell ref="AH32:AI32"/>
    <mergeCell ref="AH34:AI34"/>
    <mergeCell ref="AH35:AI35"/>
    <mergeCell ref="AH36:AI36"/>
    <mergeCell ref="AH37:AI37"/>
    <mergeCell ref="AH38:AI38"/>
    <mergeCell ref="AH39:AI39"/>
    <mergeCell ref="AF32:AG32"/>
    <mergeCell ref="AF34:AG34"/>
    <mergeCell ref="AF35:AG35"/>
    <mergeCell ref="AF36:AG36"/>
    <mergeCell ref="AF37:AG37"/>
    <mergeCell ref="AB38:AC38"/>
    <mergeCell ref="AB39:AC39"/>
    <mergeCell ref="AD32:AE32"/>
    <mergeCell ref="AD34:AE34"/>
    <mergeCell ref="AD35:AE35"/>
    <mergeCell ref="AD36:AE36"/>
    <mergeCell ref="AD37:AE37"/>
    <mergeCell ref="AD38:AE38"/>
    <mergeCell ref="AD39:AE39"/>
    <mergeCell ref="AB32:AC32"/>
    <mergeCell ref="AB34:AC34"/>
    <mergeCell ref="AB35:AC35"/>
    <mergeCell ref="AB36:AC36"/>
    <mergeCell ref="AB37:AC37"/>
    <mergeCell ref="X38:Y38"/>
    <mergeCell ref="X39:Y39"/>
    <mergeCell ref="Z32:AA32"/>
    <mergeCell ref="Z34:AA34"/>
    <mergeCell ref="Z35:AA35"/>
    <mergeCell ref="Z36:AA36"/>
    <mergeCell ref="Z37:AA37"/>
    <mergeCell ref="Z38:AA38"/>
    <mergeCell ref="Z39:AA39"/>
    <mergeCell ref="X32:Y32"/>
    <mergeCell ref="X34:Y34"/>
    <mergeCell ref="X35:Y35"/>
    <mergeCell ref="X36:Y36"/>
    <mergeCell ref="X37:Y37"/>
    <mergeCell ref="T38:U38"/>
    <mergeCell ref="T39:U39"/>
    <mergeCell ref="V32:W32"/>
    <mergeCell ref="V34:W34"/>
    <mergeCell ref="V35:W35"/>
    <mergeCell ref="V36:W36"/>
    <mergeCell ref="V37:W37"/>
    <mergeCell ref="V38:W38"/>
    <mergeCell ref="V39:W39"/>
    <mergeCell ref="T32:U32"/>
    <mergeCell ref="T34:U34"/>
    <mergeCell ref="T35:U35"/>
    <mergeCell ref="T36:U36"/>
    <mergeCell ref="T37:U37"/>
    <mergeCell ref="R32:S32"/>
    <mergeCell ref="R34:S34"/>
    <mergeCell ref="R35:S35"/>
    <mergeCell ref="R36:S36"/>
    <mergeCell ref="R37:S37"/>
    <mergeCell ref="R38:S38"/>
    <mergeCell ref="R39:S39"/>
    <mergeCell ref="P32:Q32"/>
    <mergeCell ref="P34:Q34"/>
    <mergeCell ref="P35:Q35"/>
    <mergeCell ref="P36:Q36"/>
    <mergeCell ref="P37:Q37"/>
    <mergeCell ref="N38:O38"/>
    <mergeCell ref="N39:O39"/>
    <mergeCell ref="L32:M32"/>
    <mergeCell ref="L34:M34"/>
    <mergeCell ref="L35:M35"/>
    <mergeCell ref="L36:M36"/>
    <mergeCell ref="L37:M37"/>
    <mergeCell ref="P38:Q38"/>
    <mergeCell ref="P39:Q39"/>
    <mergeCell ref="D37:E37"/>
    <mergeCell ref="F37:G37"/>
    <mergeCell ref="H37:I37"/>
    <mergeCell ref="J37:K37"/>
    <mergeCell ref="J32:K32"/>
    <mergeCell ref="D34:E34"/>
    <mergeCell ref="J34:K34"/>
    <mergeCell ref="D38:E38"/>
    <mergeCell ref="F38:G38"/>
    <mergeCell ref="H38:I38"/>
    <mergeCell ref="J38:K38"/>
    <mergeCell ref="D39:E39"/>
    <mergeCell ref="F39:G39"/>
    <mergeCell ref="H39:I39"/>
    <mergeCell ref="J39:K39"/>
    <mergeCell ref="J36:K36"/>
    <mergeCell ref="L38:M38"/>
    <mergeCell ref="L39:M39"/>
    <mergeCell ref="N32:O32"/>
    <mergeCell ref="N34:O34"/>
    <mergeCell ref="N35:O35"/>
    <mergeCell ref="N36:O36"/>
    <mergeCell ref="N37:O37"/>
    <mergeCell ref="F34:G34"/>
    <mergeCell ref="F35:G35"/>
    <mergeCell ref="H34:I34"/>
    <mergeCell ref="H35:I35"/>
    <mergeCell ref="D32:E32"/>
    <mergeCell ref="F32:G32"/>
    <mergeCell ref="H32:I32"/>
    <mergeCell ref="J35:K35"/>
    <mergeCell ref="D36:E36"/>
    <mergeCell ref="F36:G36"/>
    <mergeCell ref="H36:I36"/>
    <mergeCell ref="D35:E35"/>
    <mergeCell ref="AL13:AP16"/>
    <mergeCell ref="AL20:AP23"/>
    <mergeCell ref="AL65:AP68"/>
    <mergeCell ref="AL27:AP39"/>
    <mergeCell ref="AL121:AP122"/>
    <mergeCell ref="AL51:AP51"/>
    <mergeCell ref="AL52:AP52"/>
    <mergeCell ref="AL53:AP53"/>
    <mergeCell ref="AL54:AP54"/>
    <mergeCell ref="AL72:AP72"/>
    <mergeCell ref="AL73:AP73"/>
    <mergeCell ref="AL58:AP58"/>
    <mergeCell ref="AL59:AP59"/>
    <mergeCell ref="AL60:AP60"/>
    <mergeCell ref="AL80:AP83"/>
    <mergeCell ref="AL87:AP90"/>
    <mergeCell ref="AL95:AP98"/>
    <mergeCell ref="AL102:AP105"/>
    <mergeCell ref="AL74:AP74"/>
    <mergeCell ref="AL110:AP114"/>
  </mergeCells>
  <conditionalFormatting sqref="AJ83">
    <cfRule type="containsText" dxfId="3" priority="7" operator="containsText" text="FALSE">
      <formula>NOT(ISERROR(SEARCH("FALSE",AJ83)))</formula>
    </cfRule>
  </conditionalFormatting>
  <conditionalFormatting sqref="AJ90">
    <cfRule type="containsText" dxfId="2" priority="6" operator="containsText" text="FALSE">
      <formula>NOT(ISERROR(SEARCH("FALSE",AJ90)))</formula>
    </cfRule>
  </conditionalFormatting>
  <conditionalFormatting sqref="AJ98">
    <cfRule type="containsText" dxfId="1" priority="3" operator="containsText" text="FALSE">
      <formula>NOT(ISERROR(SEARCH("FALSE",AJ98)))</formula>
    </cfRule>
  </conditionalFormatting>
  <conditionalFormatting sqref="AJ105">
    <cfRule type="containsText" dxfId="0" priority="2" operator="containsText" text="FALSE">
      <formula>NOT(ISERROR(SEARCH("FALSE",AJ105)))</formula>
    </cfRule>
  </conditionalFormatting>
  <dataValidations disablePrompts="1" count="1">
    <dataValidation type="list" allowBlank="1" showInputMessage="1" showErrorMessage="1" sqref="C34:C39 E29:AI29" xr:uid="{4EC805E7-995C-4A89-84E1-78566A4E556F}">
      <formula1>$D$15:$AI$15</formula1>
    </dataValidation>
  </dataValidations>
  <pageMargins left="0.70866141732283472" right="0.70866141732283472" top="0.74803149606299213" bottom="0.74803149606299213" header="0.31496062992125984" footer="0.31496062992125984"/>
  <pageSetup paperSize="9" scale="1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F43A-CABE-44A3-8AFA-157B34DEA03A}">
  <sheetPr codeName="Sheet4">
    <tabColor theme="7" tint="-0.249977111117893"/>
    <pageSetUpPr fitToPage="1"/>
  </sheetPr>
  <dimension ref="A3:BG621"/>
  <sheetViews>
    <sheetView showGridLines="0" view="pageBreakPreview" zoomScaleNormal="80" zoomScaleSheetLayoutView="100" workbookViewId="0">
      <selection activeCell="J7" sqref="J7"/>
    </sheetView>
  </sheetViews>
  <sheetFormatPr defaultColWidth="12.59765625" defaultRowHeight="13.8" outlineLevelRow="1" outlineLevelCol="1" x14ac:dyDescent="0.25"/>
  <cols>
    <col min="1" max="1" width="10.09765625" style="110" customWidth="1"/>
    <col min="2" max="2" width="2.09765625" style="40" customWidth="1"/>
    <col min="3" max="9" width="12.59765625" style="40"/>
    <col min="10" max="10" width="2.59765625" style="40" customWidth="1"/>
    <col min="11" max="11" width="2.8984375" style="40" customWidth="1"/>
    <col min="12" max="12" width="12.59765625" style="40"/>
    <col min="13" max="13" width="11.09765625" style="40" customWidth="1"/>
    <col min="14" max="14" width="12.59765625" hidden="1" customWidth="1" outlineLevel="1"/>
    <col min="15" max="15" width="11.09765625" style="40" customWidth="1" collapsed="1"/>
    <col min="16" max="25" width="12.59765625" style="40"/>
    <col min="26" max="26" width="12.59765625" style="40" outlineLevel="1"/>
    <col min="27" max="27" width="3.09765625" style="40" customWidth="1" outlineLevel="1"/>
    <col min="28" max="28" width="2.09765625" style="40" customWidth="1"/>
    <col min="29" max="29" width="14.59765625" style="40" bestFit="1" customWidth="1"/>
    <col min="30" max="30" width="8.09765625" style="40" customWidth="1"/>
    <col min="31" max="37" width="8.09765625" style="40" bestFit="1" customWidth="1"/>
    <col min="38" max="39" width="7.59765625" style="40" bestFit="1" customWidth="1"/>
    <col min="40" max="42" width="8.09765625" style="40" bestFit="1" customWidth="1"/>
    <col min="43" max="16384" width="12.59765625" style="40"/>
  </cols>
  <sheetData>
    <row r="3" spans="1:59" s="111" customFormat="1" ht="32.25" customHeight="1" x14ac:dyDescent="0.25">
      <c r="A3" s="264"/>
      <c r="C3" s="146" t="s">
        <v>179</v>
      </c>
      <c r="D3" s="146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</row>
    <row r="5" spans="1:59" s="111" customFormat="1" ht="24" x14ac:dyDescent="0.25">
      <c r="A5" s="264"/>
      <c r="C5" s="214" t="str">
        <f>'1. Accomodation'!L8</f>
        <v>Bedroom</v>
      </c>
      <c r="D5" s="214" t="str">
        <f>'1. Accomodation'!M8</f>
        <v>No. of Homes</v>
      </c>
      <c r="E5" s="214" t="s">
        <v>53</v>
      </c>
      <c r="F5" s="370" t="s">
        <v>180</v>
      </c>
      <c r="G5" s="214" t="s">
        <v>181</v>
      </c>
      <c r="H5" s="214" t="s">
        <v>182</v>
      </c>
      <c r="N5" s="371"/>
      <c r="AC5" s="372" t="str">
        <f t="shared" ref="AC5:AC13" si="0">C5</f>
        <v>Bedroom</v>
      </c>
      <c r="AD5" s="204">
        <f>AD16</f>
        <v>45596</v>
      </c>
      <c r="AE5" s="204">
        <f t="shared" ref="AE5:AP5" si="1">AE16</f>
        <v>45626</v>
      </c>
      <c r="AF5" s="204">
        <f t="shared" si="1"/>
        <v>45657</v>
      </c>
      <c r="AG5" s="204">
        <f t="shared" si="1"/>
        <v>45688</v>
      </c>
      <c r="AH5" s="204">
        <f t="shared" si="1"/>
        <v>45716</v>
      </c>
      <c r="AI5" s="204">
        <f t="shared" si="1"/>
        <v>45747</v>
      </c>
      <c r="AJ5" s="204">
        <f t="shared" si="1"/>
        <v>45777</v>
      </c>
      <c r="AK5" s="204">
        <f t="shared" si="1"/>
        <v>45808</v>
      </c>
      <c r="AL5" s="204">
        <f t="shared" si="1"/>
        <v>45838</v>
      </c>
      <c r="AM5" s="204">
        <f t="shared" si="1"/>
        <v>45869</v>
      </c>
      <c r="AN5" s="204">
        <f t="shared" si="1"/>
        <v>45900</v>
      </c>
      <c r="AO5" s="204">
        <f t="shared" si="1"/>
        <v>45930</v>
      </c>
      <c r="AP5" s="204">
        <f t="shared" si="1"/>
        <v>45961</v>
      </c>
    </row>
    <row r="6" spans="1:59" x14ac:dyDescent="0.25">
      <c r="C6" s="69" t="str">
        <f>'1. Accomodation'!L9</f>
        <v>Studio</v>
      </c>
      <c r="D6" s="69">
        <f>'1. Accomodation'!M9</f>
        <v>13</v>
      </c>
      <c r="E6" s="69">
        <f>'1. Accomodation'!N9</f>
        <v>389.98461538461538</v>
      </c>
      <c r="F6" s="15">
        <f t="shared" ref="F6:F11" si="2">IFERROR(AVERAGEIF($E$17:$E$616,$C6,$Z$17:$Z$616),0)</f>
        <v>1216.5384615384614</v>
      </c>
      <c r="G6" s="15">
        <f t="shared" ref="G6:G11" si="3">F6*12</f>
        <v>14598.461538461537</v>
      </c>
      <c r="H6" s="18">
        <f t="shared" ref="H6:H11" si="4">IFERROR(G6/E6,0)</f>
        <v>37.433429326600653</v>
      </c>
      <c r="AC6" s="205" t="str">
        <f t="shared" si="0"/>
        <v>Studio</v>
      </c>
      <c r="AD6" s="15">
        <f t="shared" ref="AD6:AP13" si="5">IFERROR(AVERAGEIF($E$17:$E$616,$C6,AD$17:AD$616),0)</f>
        <v>1222.5738694697502</v>
      </c>
      <c r="AE6" s="15">
        <f t="shared" si="5"/>
        <v>1228.4430945096406</v>
      </c>
      <c r="AF6" s="15">
        <f t="shared" si="5"/>
        <v>1234.5375628969077</v>
      </c>
      <c r="AG6" s="15">
        <f t="shared" si="5"/>
        <v>1240.6622667465163</v>
      </c>
      <c r="AH6" s="15">
        <f t="shared" si="5"/>
        <v>1246.2203701012509</v>
      </c>
      <c r="AI6" s="15">
        <f t="shared" si="5"/>
        <v>1252.4030338999203</v>
      </c>
      <c r="AJ6" s="15">
        <f t="shared" si="5"/>
        <v>1258.4154601672903</v>
      </c>
      <c r="AK6" s="15">
        <f t="shared" si="5"/>
        <v>1264.6586254179351</v>
      </c>
      <c r="AL6" s="15">
        <f t="shared" si="5"/>
        <v>1270.7298872505112</v>
      </c>
      <c r="AM6" s="15">
        <f t="shared" si="5"/>
        <v>1277.0341459998306</v>
      </c>
      <c r="AN6" s="15">
        <f t="shared" si="5"/>
        <v>1283.3696810091774</v>
      </c>
      <c r="AO6" s="15">
        <f t="shared" si="5"/>
        <v>1289.5307692307688</v>
      </c>
      <c r="AP6" s="15">
        <f t="shared" si="5"/>
        <v>1295.9283016379345</v>
      </c>
      <c r="AQ6" s="70"/>
    </row>
    <row r="7" spans="1:59" x14ac:dyDescent="0.25">
      <c r="C7" s="69" t="str">
        <f>'1. Accomodation'!L10</f>
        <v>1 Bed</v>
      </c>
      <c r="D7" s="69">
        <f>'1. Accomodation'!M10</f>
        <v>182</v>
      </c>
      <c r="E7" s="69">
        <f>'1. Accomodation'!N10</f>
        <v>504.70417582417559</v>
      </c>
      <c r="F7" s="15">
        <f t="shared" si="2"/>
        <v>1360.467032967033</v>
      </c>
      <c r="G7" s="15">
        <f t="shared" si="3"/>
        <v>16325.604395604396</v>
      </c>
      <c r="H7" s="18">
        <f t="shared" si="4"/>
        <v>32.346877988367915</v>
      </c>
      <c r="AC7" s="205" t="str">
        <f t="shared" si="0"/>
        <v>1 Bed</v>
      </c>
      <c r="AD7" s="15">
        <f t="shared" si="5"/>
        <v>1367.2164895445449</v>
      </c>
      <c r="AE7" s="15">
        <f t="shared" si="5"/>
        <v>1373.7801021456096</v>
      </c>
      <c r="AF7" s="15">
        <f t="shared" si="5"/>
        <v>1380.5956066170852</v>
      </c>
      <c r="AG7" s="15">
        <f t="shared" si="5"/>
        <v>1387.4449237061151</v>
      </c>
      <c r="AH7" s="15">
        <f t="shared" si="5"/>
        <v>1393.6606058394841</v>
      </c>
      <c r="AI7" s="15">
        <f t="shared" si="5"/>
        <v>1400.5747401146718</v>
      </c>
      <c r="AJ7" s="15">
        <f t="shared" si="5"/>
        <v>1407.2984960693834</v>
      </c>
      <c r="AK7" s="15">
        <f t="shared" si="5"/>
        <v>1414.2802897186561</v>
      </c>
      <c r="AL7" s="15">
        <f t="shared" si="5"/>
        <v>1421.0698420697483</v>
      </c>
      <c r="AM7" s="15">
        <f t="shared" si="5"/>
        <v>1428.1199571848063</v>
      </c>
      <c r="AN7" s="15">
        <f t="shared" si="5"/>
        <v>1435.2050488518014</v>
      </c>
      <c r="AO7" s="15">
        <f t="shared" si="5"/>
        <v>1442.0950549450545</v>
      </c>
      <c r="AP7" s="15">
        <f t="shared" si="5"/>
        <v>1449.2494789172174</v>
      </c>
      <c r="AQ7" s="70"/>
    </row>
    <row r="8" spans="1:59" outlineLevel="1" x14ac:dyDescent="0.25">
      <c r="C8" s="69" t="str">
        <f>'1. Accomodation'!L11</f>
        <v>2 Bed</v>
      </c>
      <c r="D8" s="69">
        <f>'1. Accomodation'!M11</f>
        <v>54</v>
      </c>
      <c r="E8" s="69">
        <f>'1. Accomodation'!N11</f>
        <v>734.66111111111104</v>
      </c>
      <c r="F8" s="15">
        <f t="shared" si="2"/>
        <v>1770.8333333333333</v>
      </c>
      <c r="G8" s="15">
        <f t="shared" si="3"/>
        <v>21250</v>
      </c>
      <c r="H8" s="18">
        <f t="shared" si="4"/>
        <v>28.924901125991578</v>
      </c>
      <c r="AC8" s="205" t="str">
        <f t="shared" si="0"/>
        <v>2 Bed</v>
      </c>
      <c r="AD8" s="15">
        <f t="shared" si="5"/>
        <v>1779.6186713089817</v>
      </c>
      <c r="AE8" s="15">
        <f t="shared" si="5"/>
        <v>1788.1621080107934</v>
      </c>
      <c r="AF8" s="15">
        <f t="shared" si="5"/>
        <v>1797.0334163255911</v>
      </c>
      <c r="AG8" s="15">
        <f t="shared" si="5"/>
        <v>1805.9487363722476</v>
      </c>
      <c r="AH8" s="15">
        <f t="shared" si="5"/>
        <v>1814.0392941325233</v>
      </c>
      <c r="AI8" s="15">
        <f t="shared" si="5"/>
        <v>1823.0389825843231</v>
      </c>
      <c r="AJ8" s="15">
        <f t="shared" si="5"/>
        <v>1831.7908676953002</v>
      </c>
      <c r="AK8" s="15">
        <f t="shared" si="5"/>
        <v>1840.878624047341</v>
      </c>
      <c r="AL8" s="15">
        <f t="shared" si="5"/>
        <v>1849.7161521390751</v>
      </c>
      <c r="AM8" s="15">
        <f t="shared" si="5"/>
        <v>1858.8928381939784</v>
      </c>
      <c r="AN8" s="15">
        <f t="shared" si="5"/>
        <v>1868.1150510000284</v>
      </c>
      <c r="AO8" s="15">
        <f t="shared" si="5"/>
        <v>1877.0833333333319</v>
      </c>
      <c r="AP8" s="15">
        <f t="shared" si="5"/>
        <v>1886.3957915875203</v>
      </c>
      <c r="AQ8" s="70"/>
    </row>
    <row r="9" spans="1:59" outlineLevel="1" x14ac:dyDescent="0.25">
      <c r="C9" s="69" t="str">
        <f>'1. Accomodation'!L12</f>
        <v>3 bed</v>
      </c>
      <c r="D9" s="69">
        <f>'1. Accomodation'!M12</f>
        <v>12</v>
      </c>
      <c r="E9" s="69">
        <f>'1. Accomodation'!N12</f>
        <v>1007.4291666666667</v>
      </c>
      <c r="F9" s="15">
        <f t="shared" si="2"/>
        <v>2069.1666666666665</v>
      </c>
      <c r="G9" s="15">
        <f t="shared" si="3"/>
        <v>24830</v>
      </c>
      <c r="H9" s="18">
        <f t="shared" si="4"/>
        <v>24.646894115798052</v>
      </c>
      <c r="AC9" s="205" t="str">
        <f t="shared" si="0"/>
        <v>3 bed</v>
      </c>
      <c r="AD9" s="15">
        <f t="shared" si="5"/>
        <v>2079.4320756989177</v>
      </c>
      <c r="AE9" s="15">
        <f t="shared" si="5"/>
        <v>2089.4148302074345</v>
      </c>
      <c r="AF9" s="15">
        <f t="shared" si="5"/>
        <v>2099.7806930524439</v>
      </c>
      <c r="AG9" s="15">
        <f t="shared" si="5"/>
        <v>2110.1979823116662</v>
      </c>
      <c r="AH9" s="15">
        <f t="shared" si="5"/>
        <v>2119.6515610969686</v>
      </c>
      <c r="AI9" s="15">
        <f t="shared" si="5"/>
        <v>2130.1674323561761</v>
      </c>
      <c r="AJ9" s="15">
        <f t="shared" si="5"/>
        <v>2140.3937526999657</v>
      </c>
      <c r="AK9" s="15">
        <f t="shared" si="5"/>
        <v>2151.0125287103765</v>
      </c>
      <c r="AL9" s="15">
        <f t="shared" si="5"/>
        <v>2161.3389203582701</v>
      </c>
      <c r="AM9" s="15">
        <f t="shared" si="5"/>
        <v>2172.0616081108933</v>
      </c>
      <c r="AN9" s="15">
        <f t="shared" si="5"/>
        <v>2182.8374925332087</v>
      </c>
      <c r="AO9" s="15">
        <f t="shared" si="5"/>
        <v>2193.3166666666652</v>
      </c>
      <c r="AP9" s="15">
        <f t="shared" si="5"/>
        <v>2204.1980002408523</v>
      </c>
      <c r="AQ9" s="70"/>
    </row>
    <row r="10" spans="1:59" outlineLevel="1" x14ac:dyDescent="0.25">
      <c r="C10" s="69">
        <f>'1. Accomodation'!L13</f>
        <v>0</v>
      </c>
      <c r="D10" s="69">
        <f>'1. Accomodation'!M13</f>
        <v>0</v>
      </c>
      <c r="E10" s="69" t="str">
        <f>'1. Accomodation'!N13</f>
        <v>-</v>
      </c>
      <c r="F10" s="15">
        <f t="shared" si="2"/>
        <v>0</v>
      </c>
      <c r="G10" s="15">
        <f t="shared" si="3"/>
        <v>0</v>
      </c>
      <c r="H10" s="18">
        <f t="shared" si="4"/>
        <v>0</v>
      </c>
      <c r="AC10" s="205">
        <f t="shared" si="0"/>
        <v>0</v>
      </c>
      <c r="AD10" s="15">
        <f t="shared" si="5"/>
        <v>0</v>
      </c>
      <c r="AE10" s="15">
        <f t="shared" si="5"/>
        <v>0</v>
      </c>
      <c r="AF10" s="15">
        <f t="shared" si="5"/>
        <v>0</v>
      </c>
      <c r="AG10" s="15">
        <f t="shared" si="5"/>
        <v>0</v>
      </c>
      <c r="AH10" s="15">
        <f t="shared" si="5"/>
        <v>0</v>
      </c>
      <c r="AI10" s="15">
        <f t="shared" si="5"/>
        <v>0</v>
      </c>
      <c r="AJ10" s="15">
        <f t="shared" si="5"/>
        <v>0</v>
      </c>
      <c r="AK10" s="15">
        <f t="shared" si="5"/>
        <v>0</v>
      </c>
      <c r="AL10" s="15">
        <f t="shared" si="5"/>
        <v>0</v>
      </c>
      <c r="AM10" s="15">
        <f t="shared" si="5"/>
        <v>0</v>
      </c>
      <c r="AN10" s="15">
        <f t="shared" si="5"/>
        <v>0</v>
      </c>
      <c r="AO10" s="15">
        <f t="shared" si="5"/>
        <v>0</v>
      </c>
      <c r="AP10" s="15">
        <f t="shared" si="5"/>
        <v>0</v>
      </c>
      <c r="AQ10" s="70"/>
    </row>
    <row r="11" spans="1:59" outlineLevel="1" x14ac:dyDescent="0.25">
      <c r="C11" s="69">
        <f>'1. Accomodation'!L14</f>
        <v>0</v>
      </c>
      <c r="D11" s="69">
        <f>'1. Accomodation'!M14</f>
        <v>0</v>
      </c>
      <c r="E11" s="69" t="str">
        <f>'1. Accomodation'!N14</f>
        <v>-</v>
      </c>
      <c r="F11" s="15">
        <f t="shared" si="2"/>
        <v>0</v>
      </c>
      <c r="G11" s="15">
        <f t="shared" si="3"/>
        <v>0</v>
      </c>
      <c r="H11" s="18">
        <f t="shared" si="4"/>
        <v>0</v>
      </c>
      <c r="AC11" s="205">
        <f t="shared" si="0"/>
        <v>0</v>
      </c>
      <c r="AD11" s="15">
        <f t="shared" si="5"/>
        <v>0</v>
      </c>
      <c r="AE11" s="15">
        <f t="shared" si="5"/>
        <v>0</v>
      </c>
      <c r="AF11" s="15">
        <f t="shared" si="5"/>
        <v>0</v>
      </c>
      <c r="AG11" s="15">
        <f t="shared" si="5"/>
        <v>0</v>
      </c>
      <c r="AH11" s="15">
        <f t="shared" si="5"/>
        <v>0</v>
      </c>
      <c r="AI11" s="15">
        <f t="shared" si="5"/>
        <v>0</v>
      </c>
      <c r="AJ11" s="15">
        <f t="shared" si="5"/>
        <v>0</v>
      </c>
      <c r="AK11" s="15">
        <f t="shared" si="5"/>
        <v>0</v>
      </c>
      <c r="AL11" s="15">
        <f t="shared" si="5"/>
        <v>0</v>
      </c>
      <c r="AM11" s="15">
        <f t="shared" si="5"/>
        <v>0</v>
      </c>
      <c r="AN11" s="15">
        <f t="shared" si="5"/>
        <v>0</v>
      </c>
      <c r="AO11" s="15">
        <f t="shared" si="5"/>
        <v>0</v>
      </c>
      <c r="AP11" s="15">
        <f t="shared" si="5"/>
        <v>0</v>
      </c>
      <c r="AQ11" s="70"/>
    </row>
    <row r="12" spans="1:59" x14ac:dyDescent="0.25">
      <c r="C12" s="71" t="s">
        <v>183</v>
      </c>
      <c r="D12" s="71">
        <f>'1. Accomodation'!M15</f>
        <v>261</v>
      </c>
      <c r="E12" s="106">
        <f>IFERROR('1. Accomodation'!N15,0)</f>
        <v>569.68126436781677</v>
      </c>
      <c r="F12" s="19">
        <f>IFERROR(G12/12,0)</f>
        <v>1470.7854406130266</v>
      </c>
      <c r="G12" s="19">
        <f>IFERROR(Z617/$D$12,0)</f>
        <v>17649.42528735632</v>
      </c>
      <c r="H12" s="72">
        <f>IFERROR(G12/$E$12,0)</f>
        <v>30.981228260933126</v>
      </c>
      <c r="AC12" s="206" t="str">
        <f t="shared" si="0"/>
        <v>AVERAGE</v>
      </c>
      <c r="AD12" s="19">
        <f t="shared" si="5"/>
        <v>0</v>
      </c>
      <c r="AE12" s="19">
        <f t="shared" si="5"/>
        <v>0</v>
      </c>
      <c r="AF12" s="19">
        <f t="shared" si="5"/>
        <v>0</v>
      </c>
      <c r="AG12" s="19">
        <f t="shared" si="5"/>
        <v>0</v>
      </c>
      <c r="AH12" s="19">
        <f t="shared" si="5"/>
        <v>0</v>
      </c>
      <c r="AI12" s="19">
        <f t="shared" si="5"/>
        <v>0</v>
      </c>
      <c r="AJ12" s="19">
        <f t="shared" si="5"/>
        <v>0</v>
      </c>
      <c r="AK12" s="19">
        <f t="shared" si="5"/>
        <v>0</v>
      </c>
      <c r="AL12" s="19">
        <f t="shared" si="5"/>
        <v>0</v>
      </c>
      <c r="AM12" s="19">
        <f t="shared" si="5"/>
        <v>0</v>
      </c>
      <c r="AN12" s="19">
        <f t="shared" si="5"/>
        <v>0</v>
      </c>
      <c r="AO12" s="19">
        <f t="shared" si="5"/>
        <v>0</v>
      </c>
      <c r="AP12" s="19">
        <f t="shared" si="5"/>
        <v>0</v>
      </c>
      <c r="AQ12" s="70"/>
    </row>
    <row r="13" spans="1:59" x14ac:dyDescent="0.25">
      <c r="C13" s="69" t="s">
        <v>184</v>
      </c>
      <c r="D13" s="69">
        <f>'1. Accomodation'!M16</f>
        <v>178</v>
      </c>
      <c r="E13" s="339"/>
      <c r="F13" s="15">
        <f>'2. GRI Pricing Inputs'!D122</f>
        <v>0</v>
      </c>
      <c r="G13" s="15">
        <f>F13*12</f>
        <v>0</v>
      </c>
      <c r="H13" s="109"/>
      <c r="AC13" s="205" t="str">
        <f t="shared" si="0"/>
        <v>Car park</v>
      </c>
      <c r="AD13" s="15">
        <f t="shared" si="5"/>
        <v>0</v>
      </c>
      <c r="AE13" s="15">
        <f t="shared" si="5"/>
        <v>0</v>
      </c>
      <c r="AF13" s="15">
        <f t="shared" si="5"/>
        <v>0</v>
      </c>
      <c r="AG13" s="15">
        <f t="shared" si="5"/>
        <v>0</v>
      </c>
      <c r="AH13" s="15">
        <f t="shared" si="5"/>
        <v>0</v>
      </c>
      <c r="AI13" s="15">
        <f t="shared" si="5"/>
        <v>0</v>
      </c>
      <c r="AJ13" s="15">
        <f t="shared" si="5"/>
        <v>0</v>
      </c>
      <c r="AK13" s="15">
        <f t="shared" si="5"/>
        <v>0</v>
      </c>
      <c r="AL13" s="15">
        <f t="shared" si="5"/>
        <v>0</v>
      </c>
      <c r="AM13" s="15">
        <f t="shared" si="5"/>
        <v>0</v>
      </c>
      <c r="AN13" s="15">
        <f t="shared" si="5"/>
        <v>0</v>
      </c>
      <c r="AO13" s="15">
        <f t="shared" si="5"/>
        <v>0</v>
      </c>
      <c r="AP13" s="15">
        <f t="shared" si="5"/>
        <v>0</v>
      </c>
      <c r="AQ13" s="70"/>
    </row>
    <row r="14" spans="1:59" ht="14.4" thickBot="1" x14ac:dyDescent="0.3">
      <c r="C14" s="12"/>
      <c r="D14" s="12"/>
      <c r="E14" s="12"/>
      <c r="F14" s="73"/>
      <c r="G14" s="74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59" ht="14.4" customHeight="1" thickBot="1" x14ac:dyDescent="0.3">
      <c r="C15" s="449" t="s">
        <v>185</v>
      </c>
      <c r="D15" s="450"/>
      <c r="E15" s="450"/>
      <c r="F15" s="450"/>
      <c r="G15" s="450"/>
      <c r="H15" s="450"/>
      <c r="I15" s="450"/>
      <c r="L15" s="449" t="s">
        <v>186</v>
      </c>
      <c r="M15" s="450"/>
      <c r="N15" s="450"/>
      <c r="O15" s="450"/>
      <c r="P15" s="450"/>
      <c r="Q15" s="450"/>
      <c r="R15" s="450"/>
      <c r="S15" s="450"/>
      <c r="T15" s="450"/>
      <c r="U15" s="450"/>
      <c r="V15" s="450"/>
      <c r="W15" s="450"/>
      <c r="X15" s="450"/>
      <c r="Y15" s="450"/>
      <c r="Z15" s="453"/>
      <c r="AC15" s="155">
        <v>45565</v>
      </c>
      <c r="AD15" s="451" t="s">
        <v>187</v>
      </c>
      <c r="AE15" s="451"/>
      <c r="AF15" s="451"/>
      <c r="AG15" s="451"/>
      <c r="AH15" s="451"/>
      <c r="AI15" s="451"/>
      <c r="AJ15" s="451"/>
      <c r="AK15" s="451"/>
      <c r="AL15" s="451"/>
      <c r="AM15" s="451"/>
      <c r="AN15" s="451"/>
      <c r="AO15" s="451"/>
      <c r="AP15" s="452"/>
    </row>
    <row r="16" spans="1:59" s="75" customFormat="1" ht="48" x14ac:dyDescent="0.25">
      <c r="A16" s="228" t="s">
        <v>188</v>
      </c>
      <c r="C16" s="225" t="str">
        <f>'1. Accomodation'!N20</f>
        <v>Door Number</v>
      </c>
      <c r="D16" s="368" t="str">
        <f>'1. Accomodation'!L20</f>
        <v>Block Name</v>
      </c>
      <c r="E16" s="226" t="str">
        <f>'1. Accomodation'!P20</f>
        <v>Bedroom</v>
      </c>
      <c r="F16" s="226" t="str">
        <f>'1. Accomodation'!Q20</f>
        <v>Bath</v>
      </c>
      <c r="G16" s="226" t="str">
        <f>'1. Accomodation'!O20</f>
        <v>Size (sq.ft)</v>
      </c>
      <c r="H16" s="227" t="str">
        <f>'1. Accomodation'!R20</f>
        <v>Floor</v>
      </c>
      <c r="I16" s="227" t="str">
        <f>'1. Accomodation'!S20</f>
        <v>Aspect</v>
      </c>
      <c r="J16" s="111"/>
      <c r="K16" s="111"/>
      <c r="L16" s="228" t="str">
        <f>'2. GRI Pricing Inputs'!C16</f>
        <v>Base Price 
(£pm)</v>
      </c>
      <c r="M16" s="326" t="str">
        <f>'2. GRI Pricing Inputs'!C23</f>
        <v>Bath Premium</v>
      </c>
      <c r="N16" s="328" t="s">
        <v>189</v>
      </c>
      <c r="O16" s="226" t="str">
        <f>'2. GRI Pricing Inputs'!C32</f>
        <v xml:space="preserve">Size premium </v>
      </c>
      <c r="P16" s="226" t="str">
        <f>'2. GRI Pricing Inputs'!C46</f>
        <v>Floor premium</v>
      </c>
      <c r="Q16" s="226" t="str">
        <f>'2. GRI Pricing Inputs'!C54</f>
        <v>Aspect premium</v>
      </c>
      <c r="R16" s="226" t="str">
        <f>'2. GRI Pricing Inputs'!C61</f>
        <v>Storage premium</v>
      </c>
      <c r="S16" s="226" t="str">
        <f>'2. GRI Pricing Inputs'!C68</f>
        <v>Balcony premium</v>
      </c>
      <c r="T16" s="226" t="str">
        <f>'2. GRI Pricing Inputs'!C75</f>
        <v>Amenity premium</v>
      </c>
      <c r="U16" s="226" t="str">
        <f>'2. GRI Pricing Inputs'!C83</f>
        <v>Additional Toilet</v>
      </c>
      <c r="V16" s="226" t="str">
        <f>'2. GRI Pricing Inputs'!C90</f>
        <v>Larger Master Bedroom</v>
      </c>
      <c r="W16" s="226">
        <f>'2. GRI Pricing Inputs'!C98</f>
        <v>0</v>
      </c>
      <c r="X16" s="226">
        <f>'2. GRI Pricing Inputs'!C105</f>
        <v>0</v>
      </c>
      <c r="Y16" s="226" t="s">
        <v>190</v>
      </c>
      <c r="Z16" s="229" t="s">
        <v>191</v>
      </c>
      <c r="AA16" s="111"/>
      <c r="AB16" s="111"/>
      <c r="AC16" s="111"/>
      <c r="AD16" s="299">
        <f>EOMONTH(AC15,1)</f>
        <v>45596</v>
      </c>
      <c r="AE16" s="300">
        <f>EOMONTH(AD16,1)</f>
        <v>45626</v>
      </c>
      <c r="AF16" s="230">
        <f t="shared" ref="AF16:AP16" si="6">EOMONTH(AE16,1)</f>
        <v>45657</v>
      </c>
      <c r="AG16" s="230">
        <f t="shared" si="6"/>
        <v>45688</v>
      </c>
      <c r="AH16" s="230">
        <f t="shared" si="6"/>
        <v>45716</v>
      </c>
      <c r="AI16" s="230">
        <f t="shared" si="6"/>
        <v>45747</v>
      </c>
      <c r="AJ16" s="230">
        <f t="shared" si="6"/>
        <v>45777</v>
      </c>
      <c r="AK16" s="230">
        <f t="shared" si="6"/>
        <v>45808</v>
      </c>
      <c r="AL16" s="230">
        <f t="shared" si="6"/>
        <v>45838</v>
      </c>
      <c r="AM16" s="230">
        <f t="shared" si="6"/>
        <v>45869</v>
      </c>
      <c r="AN16" s="230">
        <f t="shared" si="6"/>
        <v>45900</v>
      </c>
      <c r="AO16" s="230">
        <f t="shared" si="6"/>
        <v>45930</v>
      </c>
      <c r="AP16" s="231">
        <f t="shared" si="6"/>
        <v>45961</v>
      </c>
      <c r="AQ16" s="229" t="s">
        <v>192</v>
      </c>
    </row>
    <row r="17" spans="1:43" ht="11.4" x14ac:dyDescent="0.2">
      <c r="A17" s="110" t="str">
        <f>_xlfn.XLOOKUP($C17,'Data Ref'!$D:$D,'Data Ref'!$B:$B,0)</f>
        <v>222708001</v>
      </c>
      <c r="C17" s="76">
        <f>'1. Accomodation'!N21</f>
        <v>101</v>
      </c>
      <c r="D17" s="362" t="str">
        <f>'1. Accomodation'!L21</f>
        <v>C</v>
      </c>
      <c r="E17" s="69" t="str">
        <f>'1. Accomodation'!P21</f>
        <v>1 Bed</v>
      </c>
      <c r="F17" s="69">
        <f>'1. Accomodation'!Q21</f>
        <v>1</v>
      </c>
      <c r="G17" s="77">
        <f>'1. Accomodation'!O21</f>
        <v>517.1</v>
      </c>
      <c r="H17" s="69">
        <f>'1. Accomodation'!R21</f>
        <v>1</v>
      </c>
      <c r="I17" s="69" t="str">
        <f>'1. Accomodation'!S21</f>
        <v>North Row below Treeline</v>
      </c>
      <c r="J17" s="62"/>
      <c r="L17" s="271">
        <f>IFERROR(INDEX('2. GRI Pricing Inputs'!$C$15:$AI$16,MATCH($L$16,'2. GRI Pricing Inputs'!$C$15:$C$16,0),MATCH(E17,'2. GRI Pricing Inputs'!$C$15:$AI$15,0)),0)</f>
        <v>1275</v>
      </c>
      <c r="M17" s="272">
        <f>IFERROR(INDEX('2. GRI Pricing Inputs'!$C$22:$AI$23,MATCH($M$16,'2. GRI Pricing Inputs'!$C$22:$C$23,0),MATCH(F17,'2. GRI Pricing Inputs'!$C$22:$AI$22,0)),0)</f>
        <v>0</v>
      </c>
      <c r="N17" s="329">
        <f>IF(AND('3. GRI Pricing'!$G17&gt;='2. GRI Pricing Inputs'!$D$33,'3. GRI Pricing'!$G17&lt;='2. GRI Pricing Inputs'!$E$33),'2. GRI Pricing Inputs'!$D$32,IF(AND('3. GRI Pricing'!$G17&gt;='2. GRI Pricing Inputs'!$F$33,'3. GRI Pricing'!$G17&lt;='2. GRI Pricing Inputs'!$G$33),'2. GRI Pricing Inputs'!$F$32,IF(AND('3. GRI Pricing'!$G17&gt;='2. GRI Pricing Inputs'!$H$33,'3. GRI Pricing'!$G17&lt;='2. GRI Pricing Inputs'!$I$33),'2. GRI Pricing Inputs'!$H$32,IF(AND('3. GRI Pricing'!$G17&gt;='2. GRI Pricing Inputs'!$J$33,'3. GRI Pricing'!$G17&lt;='2. GRI Pricing Inputs'!$K$33),'2. GRI Pricing Inputs'!$J$32,IF(AND('3. GRI Pricing'!$G17&gt;='2. GRI Pricing Inputs'!$L$33,'3. GRI Pricing'!$G17&lt;='2. GRI Pricing Inputs'!$M$33),'2. GRI Pricing Inputs'!$L$32,IF(AND('3. GRI Pricing'!$G17&gt;='2. GRI Pricing Inputs'!$N$33,'3. GRI Pricing'!$G17&lt;='2. GRI Pricing Inputs'!$O$33),'2. GRI Pricing Inputs'!$N$32,IF(AND('3. GRI Pricing'!$G17&gt;='2. GRI Pricing Inputs'!$P$33,'3. GRI Pricing'!$G17&lt;='2. GRI Pricing Inputs'!$Q$33),'2. GRI Pricing Inputs'!$P$32,IF(AND('3. GRI Pricing'!$G17&gt;='2. GRI Pricing Inputs'!$R$33,'3. GRI Pricing'!$G17&lt;='2. GRI Pricing Inputs'!$S$33),'2. GRI Pricing Inputs'!$R$32,IF(AND('3. GRI Pricing'!$G17&gt;='2. GRI Pricing Inputs'!$T$33,'3. GRI Pricing'!$G17&lt;='2. GRI Pricing Inputs'!$U$33),'2. GRI Pricing Inputs'!$T$32,IF(AND('3. GRI Pricing'!$G17&gt;='2. GRI Pricing Inputs'!$V$33,'3. GRI Pricing'!$G17&lt;='2. GRI Pricing Inputs'!$W$33),'2. GRI Pricing Inputs'!$V$32,IF(AND('3. GRI Pricing'!$G17&gt;='2. GRI Pricing Inputs'!$X$33,'3. GRI Pricing'!$G17&lt;='2. GRI Pricing Inputs'!$Y$33),'2. GRI Pricing Inputs'!$X$32,IF(AND('3. GRI Pricing'!$G17&gt;='2. GRI Pricing Inputs'!$Z$33,'3. GRI Pricing'!$G17&lt;='2. GRI Pricing Inputs'!$AA$33),'2. GRI Pricing Inputs'!$Z$32,IF(AND('3. GRI Pricing'!$G17&gt;='2. GRI Pricing Inputs'!$AB$33,'3. GRI Pricing'!$G17&lt;='2. GRI Pricing Inputs'!$AC$33),'2. GRI Pricing Inputs'!$AB$32,IF(AND('3. GRI Pricing'!$G17&gt;='2. GRI Pricing Inputs'!$AD$33,'3. GRI Pricing'!$G17&lt;='2. GRI Pricing Inputs'!$AE$33),'2. GRI Pricing Inputs'!$AD$32,IF(AND('3. GRI Pricing'!$G17&gt;='2. GRI Pricing Inputs'!$AF$33,'3. GRI Pricing'!$G17&lt;='2. GRI Pricing Inputs'!$AG$33),'2. GRI Pricing Inputs'!$AF$32,IF(AND('3. GRI Pricing'!$G17&gt;='2. GRI Pricing Inputs'!$AH$33,'3. GRI Pricing'!$G17&lt;='2. GRI Pricing Inputs'!$AI$33),'2. GRI Pricing Inputs'!$AH$32,0))))))))))))))))</f>
        <v>6</v>
      </c>
      <c r="O17" s="272" cm="1">
        <f t="array" ref="O17">IFERROR(INDEX('2. GRI Pricing Inputs'!$C$32:$AI$39,MATCH('3. GRI Pricing'!E17,'2. GRI Pricing Inputs'!$C$32:$C$39,0),(MATCH('3. GRI Pricing'!N17,'2. GRI Pricing Inputs'!$D$32:$AI$32,0)+1)),0)</f>
        <v>10</v>
      </c>
      <c r="P17" s="272">
        <f>IFERROR(INDEX('2. GRI Pricing Inputs'!$C$45:$AI$46,MATCH($P$16,'2. GRI Pricing Inputs'!$C$45:$C$46,0),MATCH(H17,'2. GRI Pricing Inputs'!$C$45:$AI$45,0)),0)</f>
        <v>20</v>
      </c>
      <c r="Q17" s="272">
        <f>IFERROR(INDEX('2. GRI Pricing Inputs'!$C$53:$AI$54,MATCH('3. GRI Pricing'!$Q$16,'2. GRI Pricing Inputs'!$C$53:$C$54,0),MATCH('3. GRI Pricing'!I17,'2. GRI Pricing Inputs'!$C$53:$AI$53,0)),0)</f>
        <v>30</v>
      </c>
      <c r="R17" s="272">
        <f>IFERROR(INDEX('2. GRI Pricing Inputs'!$C$60:$AI$61,MATCH('3. GRI Pricing'!$R$16,'2. GRI Pricing Inputs'!$C$60:$C$61,0),MATCH('1. Accomodation'!T21,'2. GRI Pricing Inputs'!$C$60:$AI$60,0)),0)</f>
        <v>0</v>
      </c>
      <c r="S17" s="272">
        <f>IFERROR(INDEX('2. GRI Pricing Inputs'!$C$67:$AI$68,MATCH('3. GRI Pricing'!$S$16,'2. GRI Pricing Inputs'!$C$67:$C$68,0),MATCH('1. Accomodation'!U21,'2. GRI Pricing Inputs'!$C$67:$AI$67,0)),0)</f>
        <v>30</v>
      </c>
      <c r="T17" s="272">
        <f>IF(E17=0,0,'2. GRI Pricing Inputs'!$AI$75)</f>
        <v>0</v>
      </c>
      <c r="U17" s="272">
        <f>IFERROR(INDEX('2. GRI Pricing Inputs'!$C$82:$AI$83,MATCH('3. GRI Pricing'!$U$16,'2. GRI Pricing Inputs'!$C$82:$C$83,0),MATCH('1. Accomodation'!V21,'2. GRI Pricing Inputs'!$C$82:$AI$82,0)),0)</f>
        <v>0</v>
      </c>
      <c r="V17" s="272">
        <f>IFERROR(INDEX('2. GRI Pricing Inputs'!$C$89:$AI$90,MATCH('3. GRI Pricing'!$V$16,'2. GRI Pricing Inputs'!$C$89:$C$90,0),MATCH('1. Accomodation'!W21,'2. GRI Pricing Inputs'!$C$89:$AI$89,0)),0)</f>
        <v>0</v>
      </c>
      <c r="W17" s="272">
        <f>IFERROR(INDEX('2. GRI Pricing Inputs'!$C$97:$AI$98,MATCH('3. GRI Pricing'!$W$16,'2. GRI Pricing Inputs'!$C$97:$C$98,0),MATCH('1. Accomodation'!X21,'2. GRI Pricing Inputs'!$C$97:$AI$97,0)),0)</f>
        <v>0</v>
      </c>
      <c r="X17" s="272">
        <f>IFERROR(INDEX('2. GRI Pricing Inputs'!$C$104:$AI$105,MATCH('3. GRI Pricing'!$X$16,'2. GRI Pricing Inputs'!$C$104:$C$105,0),MATCH('1. Accomodation'!Y21,'2. GRI Pricing Inputs'!$C$104:$AI$104,0)),0)</f>
        <v>0</v>
      </c>
      <c r="Y17" s="273"/>
      <c r="Z17" s="274">
        <f>L17+M17+O17+P17+Q17+R17+S17+T17+U17+V17+W17+X17+Y17</f>
        <v>1365</v>
      </c>
      <c r="AA17" s="275"/>
      <c r="AB17" s="275"/>
      <c r="AC17" s="275"/>
      <c r="AD17" s="271">
        <f>Z17*(1+'2. GRI Pricing Inputs'!E$115)^(($AD$16-$AC$15)/365)</f>
        <v>1371.7719452254644</v>
      </c>
      <c r="AE17" s="272">
        <f>AD17*(1+'2. GRI Pricing Inputs'!F$115)^((AE$16-AD$16)/365)</f>
        <v>1378.3574272572607</v>
      </c>
      <c r="AF17" s="272">
        <f>AE17*(1+'2. GRI Pricing Inputs'!G$115)^((AF$16-AE$16)/365)</f>
        <v>1385.1956404429736</v>
      </c>
      <c r="AG17" s="272">
        <f>AF17*(1+'2. GRI Pricing Inputs'!H$115)^((AG$16-AF$16)/365)</f>
        <v>1392.0677789071726</v>
      </c>
      <c r="AH17" s="272">
        <f>AG17*(1+'2. GRI Pricing Inputs'!I$115)^((AH$16-AG$16)/365)</f>
        <v>1398.3041711948592</v>
      </c>
      <c r="AI17" s="272">
        <f>AH17*(1+'2. GRI Pricing Inputs'!J$115)^((AI$16-AH$16)/365)</f>
        <v>1405.2413428108812</v>
      </c>
      <c r="AJ17" s="272">
        <f>AI17*(1+'2. GRI Pricing Inputs'!K$115)^((AJ$16-AI$16)/365)</f>
        <v>1411.9875017811298</v>
      </c>
      <c r="AK17" s="272">
        <f>AJ17*(1+'2. GRI Pricing Inputs'!L$115)^((AK$16-AJ$16)/365)</f>
        <v>1418.9925582068456</v>
      </c>
      <c r="AL17" s="272">
        <f>AK17*(1+'2. GRI Pricing Inputs'!M$115)^((AL$16-AK$16)/365)</f>
        <v>1425.804732801791</v>
      </c>
      <c r="AM17" s="272">
        <f>AL17*(1+'2. GRI Pricing Inputs'!N$115)^((AM$16-AL$16)/365)</f>
        <v>1432.8783383349351</v>
      </c>
      <c r="AN17" s="272">
        <f>AM17*(1+'2. GRI Pricing Inputs'!O$115)^((AN$16-AM$16)/365)</f>
        <v>1439.9870369590803</v>
      </c>
      <c r="AO17" s="272">
        <f>AN17*(1+'2. GRI Pricing Inputs'!P$115)^((AO$16-AN$16)/365)</f>
        <v>1446.8999999999996</v>
      </c>
      <c r="AP17" s="276">
        <f>AO17*(1+'2. GRI Pricing Inputs'!Q$115)^((AP$16-AO$16)/365)</f>
        <v>1454.0782619389918</v>
      </c>
      <c r="AQ17" s="380">
        <f>IFERROR(AP17/AD17-1,0)</f>
        <v>5.9999999999999609E-2</v>
      </c>
    </row>
    <row r="18" spans="1:43" ht="11.4" x14ac:dyDescent="0.2">
      <c r="A18" s="110" t="str">
        <f>_xlfn.XLOOKUP($C18,'Data Ref'!$D:$D,'Data Ref'!$B:$B,0)</f>
        <v>222708002</v>
      </c>
      <c r="C18" s="76">
        <f>'1. Accomodation'!N22</f>
        <v>102</v>
      </c>
      <c r="D18" s="362" t="str">
        <f>'1. Accomodation'!L22</f>
        <v>C</v>
      </c>
      <c r="E18" s="69" t="str">
        <f>'1. Accomodation'!P22</f>
        <v>Studio</v>
      </c>
      <c r="F18" s="69">
        <f>'1. Accomodation'!Q22</f>
        <v>1</v>
      </c>
      <c r="G18" s="77">
        <f>'1. Accomodation'!O22</f>
        <v>385.46</v>
      </c>
      <c r="H18" s="69">
        <f>'1. Accomodation'!R22</f>
        <v>1</v>
      </c>
      <c r="I18" s="69" t="str">
        <f>'1. Accomodation'!S22</f>
        <v>Nursery and mixed other buildings</v>
      </c>
      <c r="J18" s="62"/>
      <c r="L18" s="271">
        <f>IFERROR(INDEX('2. GRI Pricing Inputs'!$C$15:$AI$16,MATCH($L$16,'2. GRI Pricing Inputs'!$C$15:$C$16,0),MATCH(E18,'2. GRI Pricing Inputs'!$C$15:$AI$15,0)),0)</f>
        <v>1175</v>
      </c>
      <c r="M18" s="272">
        <f>IFERROR(INDEX('2. GRI Pricing Inputs'!$C$22:$AI$23,MATCH($M$16,'2. GRI Pricing Inputs'!$C$22:$C$23,0),MATCH(F18,'2. GRI Pricing Inputs'!$C$22:$AI$22,0)),0)</f>
        <v>0</v>
      </c>
      <c r="N18" s="329">
        <f>IF(AND('3. GRI Pricing'!$G18&gt;='2. GRI Pricing Inputs'!$D$33,'3. GRI Pricing'!$G18&lt;='2. GRI Pricing Inputs'!$E$33),'2. GRI Pricing Inputs'!$D$32,IF(AND('3. GRI Pricing'!$G18&gt;='2. GRI Pricing Inputs'!$F$33,'3. GRI Pricing'!$G18&lt;='2. GRI Pricing Inputs'!$G$33),'2. GRI Pricing Inputs'!$F$32,IF(AND('3. GRI Pricing'!$G18&gt;='2. GRI Pricing Inputs'!$H$33,'3. GRI Pricing'!$G18&lt;='2. GRI Pricing Inputs'!$I$33),'2. GRI Pricing Inputs'!$H$32,IF(AND('3. GRI Pricing'!$G18&gt;='2. GRI Pricing Inputs'!$J$33,'3. GRI Pricing'!$G18&lt;='2. GRI Pricing Inputs'!$K$33),'2. GRI Pricing Inputs'!$J$32,IF(AND('3. GRI Pricing'!$G18&gt;='2. GRI Pricing Inputs'!$L$33,'3. GRI Pricing'!$G18&lt;='2. GRI Pricing Inputs'!$M$33),'2. GRI Pricing Inputs'!$L$32,IF(AND('3. GRI Pricing'!$G18&gt;='2. GRI Pricing Inputs'!$N$33,'3. GRI Pricing'!$G18&lt;='2. GRI Pricing Inputs'!$O$33),'2. GRI Pricing Inputs'!$N$32,IF(AND('3. GRI Pricing'!$G18&gt;='2. GRI Pricing Inputs'!$P$33,'3. GRI Pricing'!$G18&lt;='2. GRI Pricing Inputs'!$Q$33),'2. GRI Pricing Inputs'!$P$32,IF(AND('3. GRI Pricing'!$G18&gt;='2. GRI Pricing Inputs'!$R$33,'3. GRI Pricing'!$G18&lt;='2. GRI Pricing Inputs'!$S$33),'2. GRI Pricing Inputs'!$R$32,IF(AND('3. GRI Pricing'!$G18&gt;='2. GRI Pricing Inputs'!$T$33,'3. GRI Pricing'!$G18&lt;='2. GRI Pricing Inputs'!$U$33),'2. GRI Pricing Inputs'!$T$32,IF(AND('3. GRI Pricing'!$G18&gt;='2. GRI Pricing Inputs'!$V$33,'3. GRI Pricing'!$G18&lt;='2. GRI Pricing Inputs'!$W$33),'2. GRI Pricing Inputs'!$V$32,IF(AND('3. GRI Pricing'!$G18&gt;='2. GRI Pricing Inputs'!$X$33,'3. GRI Pricing'!$G18&lt;='2. GRI Pricing Inputs'!$Y$33),'2. GRI Pricing Inputs'!$X$32,IF(AND('3. GRI Pricing'!$G18&gt;='2. GRI Pricing Inputs'!$Z$33,'3. GRI Pricing'!$G18&lt;='2. GRI Pricing Inputs'!$AA$33),'2. GRI Pricing Inputs'!$Z$32,IF(AND('3. GRI Pricing'!$G18&gt;='2. GRI Pricing Inputs'!$AB$33,'3. GRI Pricing'!$G18&lt;='2. GRI Pricing Inputs'!$AC$33),'2. GRI Pricing Inputs'!$AB$32,IF(AND('3. GRI Pricing'!$G18&gt;='2. GRI Pricing Inputs'!$AD$33,'3. GRI Pricing'!$G18&lt;='2. GRI Pricing Inputs'!$AE$33),'2. GRI Pricing Inputs'!$AD$32,IF(AND('3. GRI Pricing'!$G18&gt;='2. GRI Pricing Inputs'!$AF$33,'3. GRI Pricing'!$G18&lt;='2. GRI Pricing Inputs'!$AG$33),'2. GRI Pricing Inputs'!$AF$32,IF(AND('3. GRI Pricing'!$G18&gt;='2. GRI Pricing Inputs'!$AH$33,'3. GRI Pricing'!$G18&lt;='2. GRI Pricing Inputs'!$AI$33),'2. GRI Pricing Inputs'!$AH$32,0))))))))))))))))</f>
        <v>1</v>
      </c>
      <c r="O18" s="272" cm="1">
        <f t="array" ref="O18">IFERROR(INDEX('2. GRI Pricing Inputs'!$C$32:$AI$39,MATCH('3. GRI Pricing'!E18,'2. GRI Pricing Inputs'!$C$32:$C$39,0),(MATCH('3. GRI Pricing'!N18,'2. GRI Pricing Inputs'!$D$32:$AI$32,0)+1)),0)</f>
        <v>0</v>
      </c>
      <c r="P18" s="272">
        <f>IFERROR(INDEX('2. GRI Pricing Inputs'!$C$45:$AI$46,MATCH($P$16,'2. GRI Pricing Inputs'!$C$45:$C$46,0),MATCH(H18,'2. GRI Pricing Inputs'!$C$45:$AI$45,0)),0)</f>
        <v>20</v>
      </c>
      <c r="Q18" s="272">
        <f>IFERROR(INDEX('2. GRI Pricing Inputs'!$C$53:$AI$54,MATCH('3. GRI Pricing'!$Q$16,'2. GRI Pricing Inputs'!$C$53:$C$54,0),MATCH('3. GRI Pricing'!I18,'2. GRI Pricing Inputs'!$C$53:$AI$53,0)),0)</f>
        <v>0</v>
      </c>
      <c r="R18" s="272">
        <f>IFERROR(INDEX('2. GRI Pricing Inputs'!$C$60:$AI$61,MATCH('3. GRI Pricing'!$R$16,'2. GRI Pricing Inputs'!$C$60:$C$61,0),MATCH('1. Accomodation'!T22,'2. GRI Pricing Inputs'!$C$60:$AI$60,0)),0)</f>
        <v>0</v>
      </c>
      <c r="S18" s="272">
        <f>IFERROR(INDEX('2. GRI Pricing Inputs'!$C$67:$AI$68,MATCH('3. GRI Pricing'!$S$16,'2. GRI Pricing Inputs'!$C$67:$C$68,0),MATCH('1. Accomodation'!U22,'2. GRI Pricing Inputs'!$C$67:$AI$67,0)),0)</f>
        <v>0</v>
      </c>
      <c r="T18" s="272">
        <f>IF(E18=0,0,'2. GRI Pricing Inputs'!$AI$75)</f>
        <v>0</v>
      </c>
      <c r="U18" s="272">
        <f>IFERROR(INDEX('2. GRI Pricing Inputs'!$C$82:$AI$83,MATCH('3. GRI Pricing'!$U$16,'2. GRI Pricing Inputs'!$C$82:$C$83,0),MATCH('1. Accomodation'!V22,'2. GRI Pricing Inputs'!$C$82:$AI$82,0)),0)</f>
        <v>0</v>
      </c>
      <c r="V18" s="272">
        <f>IFERROR(INDEX('2. GRI Pricing Inputs'!$C$89:$AI$90,MATCH('3. GRI Pricing'!$V$16,'2. GRI Pricing Inputs'!$C$89:$C$90,0),MATCH('1. Accomodation'!W22,'2. GRI Pricing Inputs'!$C$89:$AI$89,0)),0)</f>
        <v>0</v>
      </c>
      <c r="W18" s="272">
        <f>IFERROR(INDEX('2. GRI Pricing Inputs'!$C$97:$AI$98,MATCH('3. GRI Pricing'!$W$16,'2. GRI Pricing Inputs'!$C$97:$C$98,0),MATCH('1. Accomodation'!X22,'2. GRI Pricing Inputs'!$C$97:$AI$97,0)),0)</f>
        <v>0</v>
      </c>
      <c r="X18" s="272">
        <f>IFERROR(INDEX('2. GRI Pricing Inputs'!$C$104:$AI$105,MATCH('3. GRI Pricing'!$X$16,'2. GRI Pricing Inputs'!$C$104:$C$105,0),MATCH('1. Accomodation'!Y22,'2. GRI Pricing Inputs'!$C$104:$AI$104,0)),0)</f>
        <v>0</v>
      </c>
      <c r="Y18" s="273"/>
      <c r="Z18" s="274">
        <f t="shared" ref="Z18:Z81" si="7">L18+M18+O18+P18+Q18+R18+S18+T18+U18+V18+W18+X18+Y18</f>
        <v>1195</v>
      </c>
      <c r="AA18" s="275"/>
      <c r="AB18" s="275"/>
      <c r="AC18" s="275"/>
      <c r="AD18" s="271">
        <f>Z18*(1+'2. GRI Pricing Inputs'!E$115)^(($AD$16-$AC$15)/365)</f>
        <v>1200.928552779802</v>
      </c>
      <c r="AE18" s="272">
        <f>AD18*(1+'2. GRI Pricing Inputs'!F$115)^((AE$16-AD$16)/365)</f>
        <v>1206.6938648882244</v>
      </c>
      <c r="AF18" s="272">
        <f>AE18*(1+'2. GRI Pricing Inputs'!G$115)^((AF$16-AE$16)/365)</f>
        <v>1212.6804324757165</v>
      </c>
      <c r="AG18" s="272">
        <f>AF18*(1+'2. GRI Pricing Inputs'!H$115)^((AG$16-AF$16)/365)</f>
        <v>1218.6967002154365</v>
      </c>
      <c r="AH18" s="272">
        <f>AG18*(1+'2. GRI Pricing Inputs'!I$115)^((AH$16-AG$16)/365)</f>
        <v>1224.1563989581364</v>
      </c>
      <c r="AI18" s="272">
        <f>AH18*(1+'2. GRI Pricing Inputs'!J$115)^((AI$16-AH$16)/365)</f>
        <v>1230.2296004827856</v>
      </c>
      <c r="AJ18" s="272">
        <f>AI18*(1+'2. GRI Pricing Inputs'!K$115)^((AJ$16-AI$16)/365)</f>
        <v>1236.1355784823807</v>
      </c>
      <c r="AK18" s="272">
        <f>AJ18*(1+'2. GRI Pricing Inputs'!L$115)^((AK$16-AJ$16)/365)</f>
        <v>1242.2682102983003</v>
      </c>
      <c r="AL18" s="272">
        <f>AK18*(1+'2. GRI Pricing Inputs'!M$115)^((AL$16-AK$16)/365)</f>
        <v>1248.2319821964395</v>
      </c>
      <c r="AM18" s="272">
        <f>AL18*(1+'2. GRI Pricing Inputs'!N$115)^((AM$16-AL$16)/365)</f>
        <v>1254.4246258683127</v>
      </c>
      <c r="AN18" s="272">
        <f>AM18*(1+'2. GRI Pricing Inputs'!O$115)^((AN$16-AM$16)/365)</f>
        <v>1260.6479920630773</v>
      </c>
      <c r="AO18" s="272">
        <f>AN18*(1+'2. GRI Pricing Inputs'!P$115)^((AO$16-AN$16)/365)</f>
        <v>1266.6999999999991</v>
      </c>
      <c r="AP18" s="276">
        <f>AO18*(1+'2. GRI Pricing Inputs'!Q$115)^((AP$16-AO$16)/365)</f>
        <v>1272.9842659465894</v>
      </c>
      <c r="AQ18" s="380">
        <f t="shared" ref="AQ18:AQ81" si="8">IFERROR(AP18/AD18-1,0)</f>
        <v>5.9999999999999387E-2</v>
      </c>
    </row>
    <row r="19" spans="1:43" ht="11.4" x14ac:dyDescent="0.2">
      <c r="A19" s="110" t="str">
        <f>_xlfn.XLOOKUP($C19,'Data Ref'!$D:$D,'Data Ref'!$B:$B,0)</f>
        <v>222708003</v>
      </c>
      <c r="C19" s="76">
        <f>'1. Accomodation'!N23</f>
        <v>103</v>
      </c>
      <c r="D19" s="362" t="str">
        <f>'1. Accomodation'!L23</f>
        <v>C</v>
      </c>
      <c r="E19" s="69" t="str">
        <f>'1. Accomodation'!P23</f>
        <v>Studio</v>
      </c>
      <c r="F19" s="69">
        <f>'1. Accomodation'!Q23</f>
        <v>1</v>
      </c>
      <c r="G19" s="77">
        <f>'1. Accomodation'!O23</f>
        <v>394.17</v>
      </c>
      <c r="H19" s="69">
        <f>'1. Accomodation'!R23</f>
        <v>1</v>
      </c>
      <c r="I19" s="69" t="str">
        <f>'1. Accomodation'!S23</f>
        <v>Nursery and mixed other buildings</v>
      </c>
      <c r="J19" s="62"/>
      <c r="L19" s="271">
        <f>IFERROR(INDEX('2. GRI Pricing Inputs'!$C$15:$AI$16,MATCH($L$16,'2. GRI Pricing Inputs'!$C$15:$C$16,0),MATCH(E19,'2. GRI Pricing Inputs'!$C$15:$AI$15,0)),0)</f>
        <v>1175</v>
      </c>
      <c r="M19" s="272">
        <f>IFERROR(INDEX('2. GRI Pricing Inputs'!$C$22:$AI$23,MATCH($M$16,'2. GRI Pricing Inputs'!$C$22:$C$23,0),MATCH(F19,'2. GRI Pricing Inputs'!$C$22:$AI$22,0)),0)</f>
        <v>0</v>
      </c>
      <c r="N19" s="329">
        <f>IF(AND('3. GRI Pricing'!$G19&gt;='2. GRI Pricing Inputs'!$D$33,'3. GRI Pricing'!$G19&lt;='2. GRI Pricing Inputs'!$E$33),'2. GRI Pricing Inputs'!$D$32,IF(AND('3. GRI Pricing'!$G19&gt;='2. GRI Pricing Inputs'!$F$33,'3. GRI Pricing'!$G19&lt;='2. GRI Pricing Inputs'!$G$33),'2. GRI Pricing Inputs'!$F$32,IF(AND('3. GRI Pricing'!$G19&gt;='2. GRI Pricing Inputs'!$H$33,'3. GRI Pricing'!$G19&lt;='2. GRI Pricing Inputs'!$I$33),'2. GRI Pricing Inputs'!$H$32,IF(AND('3. GRI Pricing'!$G19&gt;='2. GRI Pricing Inputs'!$J$33,'3. GRI Pricing'!$G19&lt;='2. GRI Pricing Inputs'!$K$33),'2. GRI Pricing Inputs'!$J$32,IF(AND('3. GRI Pricing'!$G19&gt;='2. GRI Pricing Inputs'!$L$33,'3. GRI Pricing'!$G19&lt;='2. GRI Pricing Inputs'!$M$33),'2. GRI Pricing Inputs'!$L$32,IF(AND('3. GRI Pricing'!$G19&gt;='2. GRI Pricing Inputs'!$N$33,'3. GRI Pricing'!$G19&lt;='2. GRI Pricing Inputs'!$O$33),'2. GRI Pricing Inputs'!$N$32,IF(AND('3. GRI Pricing'!$G19&gt;='2. GRI Pricing Inputs'!$P$33,'3. GRI Pricing'!$G19&lt;='2. GRI Pricing Inputs'!$Q$33),'2. GRI Pricing Inputs'!$P$32,IF(AND('3. GRI Pricing'!$G19&gt;='2. GRI Pricing Inputs'!$R$33,'3. GRI Pricing'!$G19&lt;='2. GRI Pricing Inputs'!$S$33),'2. GRI Pricing Inputs'!$R$32,IF(AND('3. GRI Pricing'!$G19&gt;='2. GRI Pricing Inputs'!$T$33,'3. GRI Pricing'!$G19&lt;='2. GRI Pricing Inputs'!$U$33),'2. GRI Pricing Inputs'!$T$32,IF(AND('3. GRI Pricing'!$G19&gt;='2. GRI Pricing Inputs'!$V$33,'3. GRI Pricing'!$G19&lt;='2. GRI Pricing Inputs'!$W$33),'2. GRI Pricing Inputs'!$V$32,IF(AND('3. GRI Pricing'!$G19&gt;='2. GRI Pricing Inputs'!$X$33,'3. GRI Pricing'!$G19&lt;='2. GRI Pricing Inputs'!$Y$33),'2. GRI Pricing Inputs'!$X$32,IF(AND('3. GRI Pricing'!$G19&gt;='2. GRI Pricing Inputs'!$Z$33,'3. GRI Pricing'!$G19&lt;='2. GRI Pricing Inputs'!$AA$33),'2. GRI Pricing Inputs'!$Z$32,IF(AND('3. GRI Pricing'!$G19&gt;='2. GRI Pricing Inputs'!$AB$33,'3. GRI Pricing'!$G19&lt;='2. GRI Pricing Inputs'!$AC$33),'2. GRI Pricing Inputs'!$AB$32,IF(AND('3. GRI Pricing'!$G19&gt;='2. GRI Pricing Inputs'!$AD$33,'3. GRI Pricing'!$G19&lt;='2. GRI Pricing Inputs'!$AE$33),'2. GRI Pricing Inputs'!$AD$32,IF(AND('3. GRI Pricing'!$G19&gt;='2. GRI Pricing Inputs'!$AF$33,'3. GRI Pricing'!$G19&lt;='2. GRI Pricing Inputs'!$AG$33),'2. GRI Pricing Inputs'!$AF$32,IF(AND('3. GRI Pricing'!$G19&gt;='2. GRI Pricing Inputs'!$AH$33,'3. GRI Pricing'!$G19&lt;='2. GRI Pricing Inputs'!$AI$33),'2. GRI Pricing Inputs'!$AH$32,0))))))))))))))))</f>
        <v>1</v>
      </c>
      <c r="O19" s="272" cm="1">
        <f t="array" ref="O19">IFERROR(INDEX('2. GRI Pricing Inputs'!$C$32:$AI$39,MATCH('3. GRI Pricing'!E19,'2. GRI Pricing Inputs'!$C$32:$C$39,0),(MATCH('3. GRI Pricing'!N19,'2. GRI Pricing Inputs'!$D$32:$AI$32,0)+1)),0)</f>
        <v>0</v>
      </c>
      <c r="P19" s="272">
        <f>IFERROR(INDEX('2. GRI Pricing Inputs'!$C$45:$AI$46,MATCH($P$16,'2. GRI Pricing Inputs'!$C$45:$C$46,0),MATCH(H19,'2. GRI Pricing Inputs'!$C$45:$AI$45,0)),0)</f>
        <v>20</v>
      </c>
      <c r="Q19" s="272">
        <f>IFERROR(INDEX('2. GRI Pricing Inputs'!$C$53:$AI$54,MATCH('3. GRI Pricing'!$Q$16,'2. GRI Pricing Inputs'!$C$53:$C$54,0),MATCH('3. GRI Pricing'!I19,'2. GRI Pricing Inputs'!$C$53:$AI$53,0)),0)</f>
        <v>0</v>
      </c>
      <c r="R19" s="272">
        <f>IFERROR(INDEX('2. GRI Pricing Inputs'!$C$60:$AI$61,MATCH('3. GRI Pricing'!$R$16,'2. GRI Pricing Inputs'!$C$60:$C$61,0),MATCH('1. Accomodation'!T23,'2. GRI Pricing Inputs'!$C$60:$AI$60,0)),0)</f>
        <v>0</v>
      </c>
      <c r="S19" s="272">
        <f>IFERROR(INDEX('2. GRI Pricing Inputs'!$C$67:$AI$68,MATCH('3. GRI Pricing'!$S$16,'2. GRI Pricing Inputs'!$C$67:$C$68,0),MATCH('1. Accomodation'!U23,'2. GRI Pricing Inputs'!$C$67:$AI$67,0)),0)</f>
        <v>0</v>
      </c>
      <c r="T19" s="272">
        <f>IF(E19=0,0,'2. GRI Pricing Inputs'!$AI$75)</f>
        <v>0</v>
      </c>
      <c r="U19" s="272">
        <f>IFERROR(INDEX('2. GRI Pricing Inputs'!$C$82:$AI$83,MATCH('3. GRI Pricing'!$U$16,'2. GRI Pricing Inputs'!$C$82:$C$83,0),MATCH('1. Accomodation'!V23,'2. GRI Pricing Inputs'!$C$82:$AI$82,0)),0)</f>
        <v>0</v>
      </c>
      <c r="V19" s="272">
        <f>IFERROR(INDEX('2. GRI Pricing Inputs'!$C$89:$AI$90,MATCH('3. GRI Pricing'!$V$16,'2. GRI Pricing Inputs'!$C$89:$C$90,0),MATCH('1. Accomodation'!W23,'2. GRI Pricing Inputs'!$C$89:$AI$89,0)),0)</f>
        <v>0</v>
      </c>
      <c r="W19" s="272">
        <f>IFERROR(INDEX('2. GRI Pricing Inputs'!$C$97:$AI$98,MATCH('3. GRI Pricing'!$W$16,'2. GRI Pricing Inputs'!$C$97:$C$98,0),MATCH('1. Accomodation'!X23,'2. GRI Pricing Inputs'!$C$97:$AI$97,0)),0)</f>
        <v>0</v>
      </c>
      <c r="X19" s="272">
        <f>IFERROR(INDEX('2. GRI Pricing Inputs'!$C$104:$AI$105,MATCH('3. GRI Pricing'!$X$16,'2. GRI Pricing Inputs'!$C$104:$C$105,0),MATCH('1. Accomodation'!Y23,'2. GRI Pricing Inputs'!$C$104:$AI$104,0)),0)</f>
        <v>0</v>
      </c>
      <c r="Y19" s="273"/>
      <c r="Z19" s="274">
        <f t="shared" si="7"/>
        <v>1195</v>
      </c>
      <c r="AA19" s="275"/>
      <c r="AB19" s="275"/>
      <c r="AC19" s="275"/>
      <c r="AD19" s="271">
        <f>Z19*(1+'2. GRI Pricing Inputs'!E$115)^(($AD$16-$AC$15)/365)</f>
        <v>1200.928552779802</v>
      </c>
      <c r="AE19" s="272">
        <f>AD19*(1+'2. GRI Pricing Inputs'!F$115)^((AE$16-AD$16)/365)</f>
        <v>1206.6938648882244</v>
      </c>
      <c r="AF19" s="272">
        <f>AE19*(1+'2. GRI Pricing Inputs'!G$115)^((AF$16-AE$16)/365)</f>
        <v>1212.6804324757165</v>
      </c>
      <c r="AG19" s="272">
        <f>AF19*(1+'2. GRI Pricing Inputs'!H$115)^((AG$16-AF$16)/365)</f>
        <v>1218.6967002154365</v>
      </c>
      <c r="AH19" s="272">
        <f>AG19*(1+'2. GRI Pricing Inputs'!I$115)^((AH$16-AG$16)/365)</f>
        <v>1224.1563989581364</v>
      </c>
      <c r="AI19" s="272">
        <f>AH19*(1+'2. GRI Pricing Inputs'!J$115)^((AI$16-AH$16)/365)</f>
        <v>1230.2296004827856</v>
      </c>
      <c r="AJ19" s="272">
        <f>AI19*(1+'2. GRI Pricing Inputs'!K$115)^((AJ$16-AI$16)/365)</f>
        <v>1236.1355784823807</v>
      </c>
      <c r="AK19" s="272">
        <f>AJ19*(1+'2. GRI Pricing Inputs'!L$115)^((AK$16-AJ$16)/365)</f>
        <v>1242.2682102983003</v>
      </c>
      <c r="AL19" s="272">
        <f>AK19*(1+'2. GRI Pricing Inputs'!M$115)^((AL$16-AK$16)/365)</f>
        <v>1248.2319821964395</v>
      </c>
      <c r="AM19" s="272">
        <f>AL19*(1+'2. GRI Pricing Inputs'!N$115)^((AM$16-AL$16)/365)</f>
        <v>1254.4246258683127</v>
      </c>
      <c r="AN19" s="272">
        <f>AM19*(1+'2. GRI Pricing Inputs'!O$115)^((AN$16-AM$16)/365)</f>
        <v>1260.6479920630773</v>
      </c>
      <c r="AO19" s="272">
        <f>AN19*(1+'2. GRI Pricing Inputs'!P$115)^((AO$16-AN$16)/365)</f>
        <v>1266.6999999999991</v>
      </c>
      <c r="AP19" s="276">
        <f>AO19*(1+'2. GRI Pricing Inputs'!Q$115)^((AP$16-AO$16)/365)</f>
        <v>1272.9842659465894</v>
      </c>
      <c r="AQ19" s="380">
        <f t="shared" si="8"/>
        <v>5.9999999999999387E-2</v>
      </c>
    </row>
    <row r="20" spans="1:43" ht="11.4" x14ac:dyDescent="0.2">
      <c r="A20" s="110" t="str">
        <f>_xlfn.XLOOKUP($C20,'Data Ref'!$D:$D,'Data Ref'!$B:$B,0)</f>
        <v>222708004</v>
      </c>
      <c r="C20" s="76">
        <f>'1. Accomodation'!N24</f>
        <v>104</v>
      </c>
      <c r="D20" s="362" t="str">
        <f>'1. Accomodation'!L24</f>
        <v>C</v>
      </c>
      <c r="E20" s="69" t="str">
        <f>'1. Accomodation'!P24</f>
        <v>1 Bed</v>
      </c>
      <c r="F20" s="69">
        <f>'1. Accomodation'!Q24</f>
        <v>1</v>
      </c>
      <c r="G20" s="77">
        <f>'1. Accomodation'!O24</f>
        <v>521.51</v>
      </c>
      <c r="H20" s="69">
        <f>'1. Accomodation'!R24</f>
        <v>1</v>
      </c>
      <c r="I20" s="69" t="str">
        <f>'1. Accomodation'!S24</f>
        <v>North Row below Treeline</v>
      </c>
      <c r="J20" s="62"/>
      <c r="L20" s="271">
        <f>IFERROR(INDEX('2. GRI Pricing Inputs'!$C$15:$AI$16,MATCH($L$16,'2. GRI Pricing Inputs'!$C$15:$C$16,0),MATCH(E20,'2. GRI Pricing Inputs'!$C$15:$AI$15,0)),0)</f>
        <v>1275</v>
      </c>
      <c r="M20" s="272">
        <f>IFERROR(INDEX('2. GRI Pricing Inputs'!$C$22:$AI$23,MATCH($M$16,'2. GRI Pricing Inputs'!$C$22:$C$23,0),MATCH(F20,'2. GRI Pricing Inputs'!$C$22:$AI$22,0)),0)</f>
        <v>0</v>
      </c>
      <c r="N20" s="329">
        <f>IF(AND('3. GRI Pricing'!$G20&gt;='2. GRI Pricing Inputs'!$D$33,'3. GRI Pricing'!$G20&lt;='2. GRI Pricing Inputs'!$E$33),'2. GRI Pricing Inputs'!$D$32,IF(AND('3. GRI Pricing'!$G20&gt;='2. GRI Pricing Inputs'!$F$33,'3. GRI Pricing'!$G20&lt;='2. GRI Pricing Inputs'!$G$33),'2. GRI Pricing Inputs'!$F$32,IF(AND('3. GRI Pricing'!$G20&gt;='2. GRI Pricing Inputs'!$H$33,'3. GRI Pricing'!$G20&lt;='2. GRI Pricing Inputs'!$I$33),'2. GRI Pricing Inputs'!$H$32,IF(AND('3. GRI Pricing'!$G20&gt;='2. GRI Pricing Inputs'!$J$33,'3. GRI Pricing'!$G20&lt;='2. GRI Pricing Inputs'!$K$33),'2. GRI Pricing Inputs'!$J$32,IF(AND('3. GRI Pricing'!$G20&gt;='2. GRI Pricing Inputs'!$L$33,'3. GRI Pricing'!$G20&lt;='2. GRI Pricing Inputs'!$M$33),'2. GRI Pricing Inputs'!$L$32,IF(AND('3. GRI Pricing'!$G20&gt;='2. GRI Pricing Inputs'!$N$33,'3. GRI Pricing'!$G20&lt;='2. GRI Pricing Inputs'!$O$33),'2. GRI Pricing Inputs'!$N$32,IF(AND('3. GRI Pricing'!$G20&gt;='2. GRI Pricing Inputs'!$P$33,'3. GRI Pricing'!$G20&lt;='2. GRI Pricing Inputs'!$Q$33),'2. GRI Pricing Inputs'!$P$32,IF(AND('3. GRI Pricing'!$G20&gt;='2. GRI Pricing Inputs'!$R$33,'3. GRI Pricing'!$G20&lt;='2. GRI Pricing Inputs'!$S$33),'2. GRI Pricing Inputs'!$R$32,IF(AND('3. GRI Pricing'!$G20&gt;='2. GRI Pricing Inputs'!$T$33,'3. GRI Pricing'!$G20&lt;='2. GRI Pricing Inputs'!$U$33),'2. GRI Pricing Inputs'!$T$32,IF(AND('3. GRI Pricing'!$G20&gt;='2. GRI Pricing Inputs'!$V$33,'3. GRI Pricing'!$G20&lt;='2. GRI Pricing Inputs'!$W$33),'2. GRI Pricing Inputs'!$V$32,IF(AND('3. GRI Pricing'!$G20&gt;='2. GRI Pricing Inputs'!$X$33,'3. GRI Pricing'!$G20&lt;='2. GRI Pricing Inputs'!$Y$33),'2. GRI Pricing Inputs'!$X$32,IF(AND('3. GRI Pricing'!$G20&gt;='2. GRI Pricing Inputs'!$Z$33,'3. GRI Pricing'!$G20&lt;='2. GRI Pricing Inputs'!$AA$33),'2. GRI Pricing Inputs'!$Z$32,IF(AND('3. GRI Pricing'!$G20&gt;='2. GRI Pricing Inputs'!$AB$33,'3. GRI Pricing'!$G20&lt;='2. GRI Pricing Inputs'!$AC$33),'2. GRI Pricing Inputs'!$AB$32,IF(AND('3. GRI Pricing'!$G20&gt;='2. GRI Pricing Inputs'!$AD$33,'3. GRI Pricing'!$G20&lt;='2. GRI Pricing Inputs'!$AE$33),'2. GRI Pricing Inputs'!$AD$32,IF(AND('3. GRI Pricing'!$G20&gt;='2. GRI Pricing Inputs'!$AF$33,'3. GRI Pricing'!$G20&lt;='2. GRI Pricing Inputs'!$AG$33),'2. GRI Pricing Inputs'!$AF$32,IF(AND('3. GRI Pricing'!$G20&gt;='2. GRI Pricing Inputs'!$AH$33,'3. GRI Pricing'!$G20&lt;='2. GRI Pricing Inputs'!$AI$33),'2. GRI Pricing Inputs'!$AH$32,0))))))))))))))))</f>
        <v>6</v>
      </c>
      <c r="O20" s="272" cm="1">
        <f t="array" ref="O20">IFERROR(INDEX('2. GRI Pricing Inputs'!$C$32:$AI$39,MATCH('3. GRI Pricing'!E20,'2. GRI Pricing Inputs'!$C$32:$C$39,0),(MATCH('3. GRI Pricing'!N20,'2. GRI Pricing Inputs'!$D$32:$AI$32,0)+1)),0)</f>
        <v>10</v>
      </c>
      <c r="P20" s="272">
        <f>IFERROR(INDEX('2. GRI Pricing Inputs'!$C$45:$AI$46,MATCH($P$16,'2. GRI Pricing Inputs'!$C$45:$C$46,0),MATCH(H20,'2. GRI Pricing Inputs'!$C$45:$AI$45,0)),0)</f>
        <v>20</v>
      </c>
      <c r="Q20" s="272">
        <f>IFERROR(INDEX('2. GRI Pricing Inputs'!$C$53:$AI$54,MATCH('3. GRI Pricing'!$Q$16,'2. GRI Pricing Inputs'!$C$53:$C$54,0),MATCH('3. GRI Pricing'!I20,'2. GRI Pricing Inputs'!$C$53:$AI$53,0)),0)</f>
        <v>30</v>
      </c>
      <c r="R20" s="272">
        <f>IFERROR(INDEX('2. GRI Pricing Inputs'!$C$60:$AI$61,MATCH('3. GRI Pricing'!$R$16,'2. GRI Pricing Inputs'!$C$60:$C$61,0),MATCH('1. Accomodation'!T24,'2. GRI Pricing Inputs'!$C$60:$AI$60,0)),0)</f>
        <v>0</v>
      </c>
      <c r="S20" s="272">
        <f>IFERROR(INDEX('2. GRI Pricing Inputs'!$C$67:$AI$68,MATCH('3. GRI Pricing'!$S$16,'2. GRI Pricing Inputs'!$C$67:$C$68,0),MATCH('1. Accomodation'!U24,'2. GRI Pricing Inputs'!$C$67:$AI$67,0)),0)</f>
        <v>30</v>
      </c>
      <c r="T20" s="272">
        <f>IF(E20=0,0,'2. GRI Pricing Inputs'!$AI$75)</f>
        <v>0</v>
      </c>
      <c r="U20" s="272">
        <f>IFERROR(INDEX('2. GRI Pricing Inputs'!$C$82:$AI$83,MATCH('3. GRI Pricing'!$U$16,'2. GRI Pricing Inputs'!$C$82:$C$83,0),MATCH('1. Accomodation'!V24,'2. GRI Pricing Inputs'!$C$82:$AI$82,0)),0)</f>
        <v>0</v>
      </c>
      <c r="V20" s="272">
        <f>IFERROR(INDEX('2. GRI Pricing Inputs'!$C$89:$AI$90,MATCH('3. GRI Pricing'!$V$16,'2. GRI Pricing Inputs'!$C$89:$C$90,0),MATCH('1. Accomodation'!W24,'2. GRI Pricing Inputs'!$C$89:$AI$89,0)),0)</f>
        <v>0</v>
      </c>
      <c r="W20" s="272">
        <f>IFERROR(INDEX('2. GRI Pricing Inputs'!$C$97:$AI$98,MATCH('3. GRI Pricing'!$W$16,'2. GRI Pricing Inputs'!$C$97:$C$98,0),MATCH('1. Accomodation'!X24,'2. GRI Pricing Inputs'!$C$97:$AI$97,0)),0)</f>
        <v>0</v>
      </c>
      <c r="X20" s="272">
        <f>IFERROR(INDEX('2. GRI Pricing Inputs'!$C$104:$AI$105,MATCH('3. GRI Pricing'!$X$16,'2. GRI Pricing Inputs'!$C$104:$C$105,0),MATCH('1. Accomodation'!Y24,'2. GRI Pricing Inputs'!$C$104:$AI$104,0)),0)</f>
        <v>0</v>
      </c>
      <c r="Y20" s="273"/>
      <c r="Z20" s="274">
        <f t="shared" si="7"/>
        <v>1365</v>
      </c>
      <c r="AA20" s="275"/>
      <c r="AB20" s="275"/>
      <c r="AC20" s="275"/>
      <c r="AD20" s="271">
        <f>Z20*(1+'2. GRI Pricing Inputs'!E$115)^(($AD$16-$AC$15)/365)</f>
        <v>1371.7719452254644</v>
      </c>
      <c r="AE20" s="272">
        <f>AD20*(1+'2. GRI Pricing Inputs'!F$115)^((AE$16-AD$16)/365)</f>
        <v>1378.3574272572607</v>
      </c>
      <c r="AF20" s="272">
        <f>AE20*(1+'2. GRI Pricing Inputs'!G$115)^((AF$16-AE$16)/365)</f>
        <v>1385.1956404429736</v>
      </c>
      <c r="AG20" s="272">
        <f>AF20*(1+'2. GRI Pricing Inputs'!H$115)^((AG$16-AF$16)/365)</f>
        <v>1392.0677789071726</v>
      </c>
      <c r="AH20" s="272">
        <f>AG20*(1+'2. GRI Pricing Inputs'!I$115)^((AH$16-AG$16)/365)</f>
        <v>1398.3041711948592</v>
      </c>
      <c r="AI20" s="272">
        <f>AH20*(1+'2. GRI Pricing Inputs'!J$115)^((AI$16-AH$16)/365)</f>
        <v>1405.2413428108812</v>
      </c>
      <c r="AJ20" s="272">
        <f>AI20*(1+'2. GRI Pricing Inputs'!K$115)^((AJ$16-AI$16)/365)</f>
        <v>1411.9875017811298</v>
      </c>
      <c r="AK20" s="272">
        <f>AJ20*(1+'2. GRI Pricing Inputs'!L$115)^((AK$16-AJ$16)/365)</f>
        <v>1418.9925582068456</v>
      </c>
      <c r="AL20" s="272">
        <f>AK20*(1+'2. GRI Pricing Inputs'!M$115)^((AL$16-AK$16)/365)</f>
        <v>1425.804732801791</v>
      </c>
      <c r="AM20" s="272">
        <f>AL20*(1+'2. GRI Pricing Inputs'!N$115)^((AM$16-AL$16)/365)</f>
        <v>1432.8783383349351</v>
      </c>
      <c r="AN20" s="272">
        <f>AM20*(1+'2. GRI Pricing Inputs'!O$115)^((AN$16-AM$16)/365)</f>
        <v>1439.9870369590803</v>
      </c>
      <c r="AO20" s="272">
        <f>AN20*(1+'2. GRI Pricing Inputs'!P$115)^((AO$16-AN$16)/365)</f>
        <v>1446.8999999999996</v>
      </c>
      <c r="AP20" s="276">
        <f>AO20*(1+'2. GRI Pricing Inputs'!Q$115)^((AP$16-AO$16)/365)</f>
        <v>1454.0782619389918</v>
      </c>
      <c r="AQ20" s="380">
        <f t="shared" si="8"/>
        <v>5.9999999999999609E-2</v>
      </c>
    </row>
    <row r="21" spans="1:43" ht="11.4" x14ac:dyDescent="0.2">
      <c r="A21" s="110" t="str">
        <f>_xlfn.XLOOKUP($C21,'Data Ref'!$D:$D,'Data Ref'!$B:$B,0)</f>
        <v>222708005</v>
      </c>
      <c r="C21" s="76">
        <f>'1. Accomodation'!N25</f>
        <v>105</v>
      </c>
      <c r="D21" s="362" t="str">
        <f>'1. Accomodation'!L25</f>
        <v>C</v>
      </c>
      <c r="E21" s="69" t="str">
        <f>'1. Accomodation'!P25</f>
        <v>1 Bed</v>
      </c>
      <c r="F21" s="69">
        <f>'1. Accomodation'!Q25</f>
        <v>1</v>
      </c>
      <c r="G21" s="77">
        <f>'1. Accomodation'!O25</f>
        <v>532.49</v>
      </c>
      <c r="H21" s="69">
        <f>'1. Accomodation'!R25</f>
        <v>1</v>
      </c>
      <c r="I21" s="69" t="str">
        <f>'1. Accomodation'!S25</f>
        <v>North Row below Treeline</v>
      </c>
      <c r="J21" s="62"/>
      <c r="L21" s="271">
        <f>IFERROR(INDEX('2. GRI Pricing Inputs'!$C$15:$AI$16,MATCH($L$16,'2. GRI Pricing Inputs'!$C$15:$C$16,0),MATCH(E21,'2. GRI Pricing Inputs'!$C$15:$AI$15,0)),0)</f>
        <v>1275</v>
      </c>
      <c r="M21" s="272">
        <f>IFERROR(INDEX('2. GRI Pricing Inputs'!$C$22:$AI$23,MATCH($M$16,'2. GRI Pricing Inputs'!$C$22:$C$23,0),MATCH(F21,'2. GRI Pricing Inputs'!$C$22:$AI$22,0)),0)</f>
        <v>0</v>
      </c>
      <c r="N21" s="329">
        <f>IF(AND('3. GRI Pricing'!$G21&gt;='2. GRI Pricing Inputs'!$D$33,'3. GRI Pricing'!$G21&lt;='2. GRI Pricing Inputs'!$E$33),'2. GRI Pricing Inputs'!$D$32,IF(AND('3. GRI Pricing'!$G21&gt;='2. GRI Pricing Inputs'!$F$33,'3. GRI Pricing'!$G21&lt;='2. GRI Pricing Inputs'!$G$33),'2. GRI Pricing Inputs'!$F$32,IF(AND('3. GRI Pricing'!$G21&gt;='2. GRI Pricing Inputs'!$H$33,'3. GRI Pricing'!$G21&lt;='2. GRI Pricing Inputs'!$I$33),'2. GRI Pricing Inputs'!$H$32,IF(AND('3. GRI Pricing'!$G21&gt;='2. GRI Pricing Inputs'!$J$33,'3. GRI Pricing'!$G21&lt;='2. GRI Pricing Inputs'!$K$33),'2. GRI Pricing Inputs'!$J$32,IF(AND('3. GRI Pricing'!$G21&gt;='2. GRI Pricing Inputs'!$L$33,'3. GRI Pricing'!$G21&lt;='2. GRI Pricing Inputs'!$M$33),'2. GRI Pricing Inputs'!$L$32,IF(AND('3. GRI Pricing'!$G21&gt;='2. GRI Pricing Inputs'!$N$33,'3. GRI Pricing'!$G21&lt;='2. GRI Pricing Inputs'!$O$33),'2. GRI Pricing Inputs'!$N$32,IF(AND('3. GRI Pricing'!$G21&gt;='2. GRI Pricing Inputs'!$P$33,'3. GRI Pricing'!$G21&lt;='2. GRI Pricing Inputs'!$Q$33),'2. GRI Pricing Inputs'!$P$32,IF(AND('3. GRI Pricing'!$G21&gt;='2. GRI Pricing Inputs'!$R$33,'3. GRI Pricing'!$G21&lt;='2. GRI Pricing Inputs'!$S$33),'2. GRI Pricing Inputs'!$R$32,IF(AND('3. GRI Pricing'!$G21&gt;='2. GRI Pricing Inputs'!$T$33,'3. GRI Pricing'!$G21&lt;='2. GRI Pricing Inputs'!$U$33),'2. GRI Pricing Inputs'!$T$32,IF(AND('3. GRI Pricing'!$G21&gt;='2. GRI Pricing Inputs'!$V$33,'3. GRI Pricing'!$G21&lt;='2. GRI Pricing Inputs'!$W$33),'2. GRI Pricing Inputs'!$V$32,IF(AND('3. GRI Pricing'!$G21&gt;='2. GRI Pricing Inputs'!$X$33,'3. GRI Pricing'!$G21&lt;='2. GRI Pricing Inputs'!$Y$33),'2. GRI Pricing Inputs'!$X$32,IF(AND('3. GRI Pricing'!$G21&gt;='2. GRI Pricing Inputs'!$Z$33,'3. GRI Pricing'!$G21&lt;='2. GRI Pricing Inputs'!$AA$33),'2. GRI Pricing Inputs'!$Z$32,IF(AND('3. GRI Pricing'!$G21&gt;='2. GRI Pricing Inputs'!$AB$33,'3. GRI Pricing'!$G21&lt;='2. GRI Pricing Inputs'!$AC$33),'2. GRI Pricing Inputs'!$AB$32,IF(AND('3. GRI Pricing'!$G21&gt;='2. GRI Pricing Inputs'!$AD$33,'3. GRI Pricing'!$G21&lt;='2. GRI Pricing Inputs'!$AE$33),'2. GRI Pricing Inputs'!$AD$32,IF(AND('3. GRI Pricing'!$G21&gt;='2. GRI Pricing Inputs'!$AF$33,'3. GRI Pricing'!$G21&lt;='2. GRI Pricing Inputs'!$AG$33),'2. GRI Pricing Inputs'!$AF$32,IF(AND('3. GRI Pricing'!$G21&gt;='2. GRI Pricing Inputs'!$AH$33,'3. GRI Pricing'!$G21&lt;='2. GRI Pricing Inputs'!$AI$33),'2. GRI Pricing Inputs'!$AH$32,0))))))))))))))))</f>
        <v>0</v>
      </c>
      <c r="O21" s="272" cm="1">
        <f t="array" ref="O21">IFERROR(INDEX('2. GRI Pricing Inputs'!$C$32:$AI$39,MATCH('3. GRI Pricing'!E21,'2. GRI Pricing Inputs'!$C$32:$C$39,0),(MATCH('3. GRI Pricing'!N21,'2. GRI Pricing Inputs'!$D$32:$AI$32,0)+1)),0)</f>
        <v>0</v>
      </c>
      <c r="P21" s="272">
        <f>IFERROR(INDEX('2. GRI Pricing Inputs'!$C$45:$AI$46,MATCH($P$16,'2. GRI Pricing Inputs'!$C$45:$C$46,0),MATCH(H21,'2. GRI Pricing Inputs'!$C$45:$AI$45,0)),0)</f>
        <v>20</v>
      </c>
      <c r="Q21" s="272">
        <f>IFERROR(INDEX('2. GRI Pricing Inputs'!$C$53:$AI$54,MATCH('3. GRI Pricing'!$Q$16,'2. GRI Pricing Inputs'!$C$53:$C$54,0),MATCH('3. GRI Pricing'!I21,'2. GRI Pricing Inputs'!$C$53:$AI$53,0)),0)</f>
        <v>30</v>
      </c>
      <c r="R21" s="272">
        <f>IFERROR(INDEX('2. GRI Pricing Inputs'!$C$60:$AI$61,MATCH('3. GRI Pricing'!$R$16,'2. GRI Pricing Inputs'!$C$60:$C$61,0),MATCH('1. Accomodation'!T25,'2. GRI Pricing Inputs'!$C$60:$AI$60,0)),0)</f>
        <v>0</v>
      </c>
      <c r="S21" s="272">
        <f>IFERROR(INDEX('2. GRI Pricing Inputs'!$C$67:$AI$68,MATCH('3. GRI Pricing'!$S$16,'2. GRI Pricing Inputs'!$C$67:$C$68,0),MATCH('1. Accomodation'!U25,'2. GRI Pricing Inputs'!$C$67:$AI$67,0)),0)</f>
        <v>30</v>
      </c>
      <c r="T21" s="272">
        <f>IF(E21=0,0,'2. GRI Pricing Inputs'!$AI$75)</f>
        <v>0</v>
      </c>
      <c r="U21" s="272">
        <f>IFERROR(INDEX('2. GRI Pricing Inputs'!$C$82:$AI$83,MATCH('3. GRI Pricing'!$U$16,'2. GRI Pricing Inputs'!$C$82:$C$83,0),MATCH('1. Accomodation'!V25,'2. GRI Pricing Inputs'!$C$82:$AI$82,0)),0)</f>
        <v>0</v>
      </c>
      <c r="V21" s="272">
        <f>IFERROR(INDEX('2. GRI Pricing Inputs'!$C$89:$AI$90,MATCH('3. GRI Pricing'!$V$16,'2. GRI Pricing Inputs'!$C$89:$C$90,0),MATCH('1. Accomodation'!W25,'2. GRI Pricing Inputs'!$C$89:$AI$89,0)),0)</f>
        <v>0</v>
      </c>
      <c r="W21" s="272">
        <f>IFERROR(INDEX('2. GRI Pricing Inputs'!$C$97:$AI$98,MATCH('3. GRI Pricing'!$W$16,'2. GRI Pricing Inputs'!$C$97:$C$98,0),MATCH('1. Accomodation'!X25,'2. GRI Pricing Inputs'!$C$97:$AI$97,0)),0)</f>
        <v>0</v>
      </c>
      <c r="X21" s="272">
        <f>IFERROR(INDEX('2. GRI Pricing Inputs'!$C$104:$AI$105,MATCH('3. GRI Pricing'!$X$16,'2. GRI Pricing Inputs'!$C$104:$C$105,0),MATCH('1. Accomodation'!Y25,'2. GRI Pricing Inputs'!$C$104:$AI$104,0)),0)</f>
        <v>0</v>
      </c>
      <c r="Y21" s="273"/>
      <c r="Z21" s="274">
        <f t="shared" si="7"/>
        <v>1355</v>
      </c>
      <c r="AA21" s="275"/>
      <c r="AB21" s="275"/>
      <c r="AC21" s="275"/>
      <c r="AD21" s="271">
        <f>Z21*(1+'2. GRI Pricing Inputs'!E$115)^(($AD$16-$AC$15)/365)</f>
        <v>1361.7223339051311</v>
      </c>
      <c r="AE21" s="272">
        <f>AD21*(1+'2. GRI Pricing Inputs'!F$115)^((AE$16-AD$16)/365)</f>
        <v>1368.2595706473171</v>
      </c>
      <c r="AF21" s="272">
        <f>AE21*(1+'2. GRI Pricing Inputs'!G$115)^((AF$16-AE$16)/365)</f>
        <v>1375.0476870331347</v>
      </c>
      <c r="AG21" s="272">
        <f>AF21*(1+'2. GRI Pricing Inputs'!H$115)^((AG$16-AF$16)/365)</f>
        <v>1381.8694801605998</v>
      </c>
      <c r="AH21" s="272">
        <f>AG21*(1+'2. GRI Pricing Inputs'!I$115)^((AH$16-AG$16)/365)</f>
        <v>1388.060184592699</v>
      </c>
      <c r="AI21" s="272">
        <f>AH21*(1+'2. GRI Pricing Inputs'!J$115)^((AI$16-AH$16)/365)</f>
        <v>1394.9465344386401</v>
      </c>
      <c r="AJ21" s="272">
        <f>AI21*(1+'2. GRI Pricing Inputs'!K$115)^((AJ$16-AI$16)/365)</f>
        <v>1401.6432709988503</v>
      </c>
      <c r="AK21" s="272">
        <f>AJ21*(1+'2. GRI Pricing Inputs'!L$115)^((AK$16-AJ$16)/365)</f>
        <v>1408.5970083298721</v>
      </c>
      <c r="AL21" s="272">
        <f>AK21*(1+'2. GRI Pricing Inputs'!M$115)^((AL$16-AK$16)/365)</f>
        <v>1415.3592768838289</v>
      </c>
      <c r="AM21" s="272">
        <f>AL21*(1+'2. GRI Pricing Inputs'!N$115)^((AM$16-AL$16)/365)</f>
        <v>1422.3810611310157</v>
      </c>
      <c r="AN21" s="272">
        <f>AM21*(1+'2. GRI Pricing Inputs'!O$115)^((AN$16-AM$16)/365)</f>
        <v>1429.4376813769622</v>
      </c>
      <c r="AO21" s="272">
        <f>AN21*(1+'2. GRI Pricing Inputs'!P$115)^((AO$16-AN$16)/365)</f>
        <v>1436.2999999999993</v>
      </c>
      <c r="AP21" s="276">
        <f>AO21*(1+'2. GRI Pricing Inputs'!Q$115)^((AP$16-AO$16)/365)</f>
        <v>1443.4256739394384</v>
      </c>
      <c r="AQ21" s="380">
        <f t="shared" si="8"/>
        <v>5.9999999999999609E-2</v>
      </c>
    </row>
    <row r="22" spans="1:43" ht="11.4" x14ac:dyDescent="0.2">
      <c r="A22" s="110" t="str">
        <f>_xlfn.XLOOKUP($C22,'Data Ref'!$D:$D,'Data Ref'!$B:$B,0)</f>
        <v>222708006</v>
      </c>
      <c r="C22" s="76">
        <f>'1. Accomodation'!N26</f>
        <v>106</v>
      </c>
      <c r="D22" s="362" t="str">
        <f>'1. Accomodation'!L26</f>
        <v>C</v>
      </c>
      <c r="E22" s="69" t="str">
        <f>'1. Accomodation'!P26</f>
        <v>2 Bed</v>
      </c>
      <c r="F22" s="69">
        <f>'1. Accomodation'!Q26</f>
        <v>2</v>
      </c>
      <c r="G22" s="77">
        <f>'1. Accomodation'!O26</f>
        <v>728.18</v>
      </c>
      <c r="H22" s="69">
        <f>'1. Accomodation'!R26</f>
        <v>1</v>
      </c>
      <c r="I22" s="69" t="str">
        <f>'1. Accomodation'!S26</f>
        <v>Carpark and other block</v>
      </c>
      <c r="J22" s="62"/>
      <c r="L22" s="271">
        <f>IFERROR(INDEX('2. GRI Pricing Inputs'!$C$15:$AI$16,MATCH($L$16,'2. GRI Pricing Inputs'!$C$15:$C$16,0),MATCH(E22,'2. GRI Pricing Inputs'!$C$15:$AI$15,0)),0)</f>
        <v>1665</v>
      </c>
      <c r="M22" s="272">
        <f>IFERROR(INDEX('2. GRI Pricing Inputs'!$C$22:$AI$23,MATCH($M$16,'2. GRI Pricing Inputs'!$C$22:$C$23,0),MATCH(F22,'2. GRI Pricing Inputs'!$C$22:$AI$22,0)),0)</f>
        <v>0</v>
      </c>
      <c r="N22" s="329">
        <f>IF(AND('3. GRI Pricing'!$G22&gt;='2. GRI Pricing Inputs'!$D$33,'3. GRI Pricing'!$G22&lt;='2. GRI Pricing Inputs'!$E$33),'2. GRI Pricing Inputs'!$D$32,IF(AND('3. GRI Pricing'!$G22&gt;='2. GRI Pricing Inputs'!$F$33,'3. GRI Pricing'!$G22&lt;='2. GRI Pricing Inputs'!$G$33),'2. GRI Pricing Inputs'!$F$32,IF(AND('3. GRI Pricing'!$G22&gt;='2. GRI Pricing Inputs'!$H$33,'3. GRI Pricing'!$G22&lt;='2. GRI Pricing Inputs'!$I$33),'2. GRI Pricing Inputs'!$H$32,IF(AND('3. GRI Pricing'!$G22&gt;='2. GRI Pricing Inputs'!$J$33,'3. GRI Pricing'!$G22&lt;='2. GRI Pricing Inputs'!$K$33),'2. GRI Pricing Inputs'!$J$32,IF(AND('3. GRI Pricing'!$G22&gt;='2. GRI Pricing Inputs'!$L$33,'3. GRI Pricing'!$G22&lt;='2. GRI Pricing Inputs'!$M$33),'2. GRI Pricing Inputs'!$L$32,IF(AND('3. GRI Pricing'!$G22&gt;='2. GRI Pricing Inputs'!$N$33,'3. GRI Pricing'!$G22&lt;='2. GRI Pricing Inputs'!$O$33),'2. GRI Pricing Inputs'!$N$32,IF(AND('3. GRI Pricing'!$G22&gt;='2. GRI Pricing Inputs'!$P$33,'3. GRI Pricing'!$G22&lt;='2. GRI Pricing Inputs'!$Q$33),'2. GRI Pricing Inputs'!$P$32,IF(AND('3. GRI Pricing'!$G22&gt;='2. GRI Pricing Inputs'!$R$33,'3. GRI Pricing'!$G22&lt;='2. GRI Pricing Inputs'!$S$33),'2. GRI Pricing Inputs'!$R$32,IF(AND('3. GRI Pricing'!$G22&gt;='2. GRI Pricing Inputs'!$T$33,'3. GRI Pricing'!$G22&lt;='2. GRI Pricing Inputs'!$U$33),'2. GRI Pricing Inputs'!$T$32,IF(AND('3. GRI Pricing'!$G22&gt;='2. GRI Pricing Inputs'!$V$33,'3. GRI Pricing'!$G22&lt;='2. GRI Pricing Inputs'!$W$33),'2. GRI Pricing Inputs'!$V$32,IF(AND('3. GRI Pricing'!$G22&gt;='2. GRI Pricing Inputs'!$X$33,'3. GRI Pricing'!$G22&lt;='2. GRI Pricing Inputs'!$Y$33),'2. GRI Pricing Inputs'!$X$32,IF(AND('3. GRI Pricing'!$G22&gt;='2. GRI Pricing Inputs'!$Z$33,'3. GRI Pricing'!$G22&lt;='2. GRI Pricing Inputs'!$AA$33),'2. GRI Pricing Inputs'!$Z$32,IF(AND('3. GRI Pricing'!$G22&gt;='2. GRI Pricing Inputs'!$AB$33,'3. GRI Pricing'!$G22&lt;='2. GRI Pricing Inputs'!$AC$33),'2. GRI Pricing Inputs'!$AB$32,IF(AND('3. GRI Pricing'!$G22&gt;='2. GRI Pricing Inputs'!$AD$33,'3. GRI Pricing'!$G22&lt;='2. GRI Pricing Inputs'!$AE$33),'2. GRI Pricing Inputs'!$AD$32,IF(AND('3. GRI Pricing'!$G22&gt;='2. GRI Pricing Inputs'!$AF$33,'3. GRI Pricing'!$G22&lt;='2. GRI Pricing Inputs'!$AG$33),'2. GRI Pricing Inputs'!$AF$32,IF(AND('3. GRI Pricing'!$G22&gt;='2. GRI Pricing Inputs'!$AH$33,'3. GRI Pricing'!$G22&lt;='2. GRI Pricing Inputs'!$AI$33),'2. GRI Pricing Inputs'!$AH$32,0))))))))))))))))</f>
        <v>0</v>
      </c>
      <c r="O22" s="272" cm="1">
        <f t="array" ref="O22">IFERROR(INDEX('2. GRI Pricing Inputs'!$C$32:$AI$39,MATCH('3. GRI Pricing'!E22,'2. GRI Pricing Inputs'!$C$32:$C$39,0),(MATCH('3. GRI Pricing'!N22,'2. GRI Pricing Inputs'!$D$32:$AI$32,0)+1)),0)</f>
        <v>0</v>
      </c>
      <c r="P22" s="272">
        <f>IFERROR(INDEX('2. GRI Pricing Inputs'!$C$45:$AI$46,MATCH($P$16,'2. GRI Pricing Inputs'!$C$45:$C$46,0),MATCH(H22,'2. GRI Pricing Inputs'!$C$45:$AI$45,0)),0)</f>
        <v>20</v>
      </c>
      <c r="Q22" s="272">
        <f>IFERROR(INDEX('2. GRI Pricing Inputs'!$C$53:$AI$54,MATCH('3. GRI Pricing'!$Q$16,'2. GRI Pricing Inputs'!$C$53:$C$54,0),MATCH('3. GRI Pricing'!I22,'2. GRI Pricing Inputs'!$C$53:$AI$53,0)),0)</f>
        <v>5</v>
      </c>
      <c r="R22" s="272">
        <f>IFERROR(INDEX('2. GRI Pricing Inputs'!$C$60:$AI$61,MATCH('3. GRI Pricing'!$R$16,'2. GRI Pricing Inputs'!$C$60:$C$61,0),MATCH('1. Accomodation'!T26,'2. GRI Pricing Inputs'!$C$60:$AI$60,0)),0)</f>
        <v>0</v>
      </c>
      <c r="S22" s="272">
        <f>IFERROR(INDEX('2. GRI Pricing Inputs'!$C$67:$AI$68,MATCH('3. GRI Pricing'!$S$16,'2. GRI Pricing Inputs'!$C$67:$C$68,0),MATCH('1. Accomodation'!U26,'2. GRI Pricing Inputs'!$C$67:$AI$67,0)),0)</f>
        <v>55</v>
      </c>
      <c r="T22" s="272">
        <f>IF(E22=0,0,'2. GRI Pricing Inputs'!$AI$75)</f>
        <v>0</v>
      </c>
      <c r="U22" s="272">
        <f>IFERROR(INDEX('2. GRI Pricing Inputs'!$C$82:$AI$83,MATCH('3. GRI Pricing'!$U$16,'2. GRI Pricing Inputs'!$C$82:$C$83,0),MATCH('1. Accomodation'!V26,'2. GRI Pricing Inputs'!$C$82:$AI$82,0)),0)</f>
        <v>0</v>
      </c>
      <c r="V22" s="272">
        <f>IFERROR(INDEX('2. GRI Pricing Inputs'!$C$89:$AI$90,MATCH('3. GRI Pricing'!$V$16,'2. GRI Pricing Inputs'!$C$89:$C$90,0),MATCH('1. Accomodation'!W26,'2. GRI Pricing Inputs'!$C$89:$AI$89,0)),0)</f>
        <v>0</v>
      </c>
      <c r="W22" s="272">
        <f>IFERROR(INDEX('2. GRI Pricing Inputs'!$C$97:$AI$98,MATCH('3. GRI Pricing'!$W$16,'2. GRI Pricing Inputs'!$C$97:$C$98,0),MATCH('1. Accomodation'!X26,'2. GRI Pricing Inputs'!$C$97:$AI$97,0)),0)</f>
        <v>0</v>
      </c>
      <c r="X22" s="272">
        <f>IFERROR(INDEX('2. GRI Pricing Inputs'!$C$104:$AI$105,MATCH('3. GRI Pricing'!$X$16,'2. GRI Pricing Inputs'!$C$104:$C$105,0),MATCH('1. Accomodation'!Y26,'2. GRI Pricing Inputs'!$C$104:$AI$104,0)),0)</f>
        <v>0</v>
      </c>
      <c r="Y22" s="273"/>
      <c r="Z22" s="274">
        <f t="shared" si="7"/>
        <v>1745</v>
      </c>
      <c r="AA22" s="275"/>
      <c r="AB22" s="275"/>
      <c r="AC22" s="275"/>
      <c r="AD22" s="271">
        <f>Z22*(1+'2. GRI Pricing Inputs'!E$115)^(($AD$16-$AC$15)/365)</f>
        <v>1753.6571753981209</v>
      </c>
      <c r="AE22" s="272">
        <f>AD22*(1+'2. GRI Pricing Inputs'!F$115)^((AE$16-AD$16)/365)</f>
        <v>1762.0759784351058</v>
      </c>
      <c r="AF22" s="272">
        <f>AE22*(1+'2. GRI Pricing Inputs'!G$115)^((AF$16-AE$16)/365)</f>
        <v>1770.8178700168412</v>
      </c>
      <c r="AG22" s="272">
        <f>AF22*(1+'2. GRI Pricing Inputs'!H$115)^((AG$16-AF$16)/365)</f>
        <v>1779.6031312769346</v>
      </c>
      <c r="AH22" s="272">
        <f>AG22*(1+'2. GRI Pricing Inputs'!I$115)^((AH$16-AG$16)/365)</f>
        <v>1787.5756620769441</v>
      </c>
      <c r="AI22" s="272">
        <f>AH22*(1+'2. GRI Pricing Inputs'!J$115)^((AI$16-AH$16)/365)</f>
        <v>1796.4440609560343</v>
      </c>
      <c r="AJ22" s="272">
        <f>AI22*(1+'2. GRI Pricing Inputs'!K$115)^((AJ$16-AI$16)/365)</f>
        <v>1805.0682715077442</v>
      </c>
      <c r="AK22" s="272">
        <f>AJ22*(1+'2. GRI Pricing Inputs'!L$115)^((AK$16-AJ$16)/365)</f>
        <v>1814.0234535318277</v>
      </c>
      <c r="AL22" s="272">
        <f>AK22*(1+'2. GRI Pricing Inputs'!M$115)^((AL$16-AK$16)/365)</f>
        <v>1822.7320576843404</v>
      </c>
      <c r="AM22" s="272">
        <f>AL22*(1+'2. GRI Pricing Inputs'!N$115)^((AM$16-AL$16)/365)</f>
        <v>1831.774872083854</v>
      </c>
      <c r="AN22" s="272">
        <f>AM22*(1+'2. GRI Pricing Inputs'!O$115)^((AN$16-AM$16)/365)</f>
        <v>1840.8625490795564</v>
      </c>
      <c r="AO22" s="272">
        <f>AN22*(1+'2. GRI Pricing Inputs'!P$115)^((AO$16-AN$16)/365)</f>
        <v>1849.6999999999989</v>
      </c>
      <c r="AP22" s="276">
        <f>AO22*(1+'2. GRI Pricing Inputs'!Q$115)^((AP$16-AO$16)/365)</f>
        <v>1858.8766059220072</v>
      </c>
      <c r="AQ22" s="380">
        <f t="shared" si="8"/>
        <v>5.9999999999999387E-2</v>
      </c>
    </row>
    <row r="23" spans="1:43" ht="11.4" x14ac:dyDescent="0.2">
      <c r="A23" s="110" t="str">
        <f>_xlfn.XLOOKUP($C23,'Data Ref'!$D:$D,'Data Ref'!$B:$B,0)</f>
        <v>222708007</v>
      </c>
      <c r="C23" s="76">
        <f>'1. Accomodation'!N27</f>
        <v>107</v>
      </c>
      <c r="D23" s="362" t="str">
        <f>'1. Accomodation'!L27</f>
        <v>C</v>
      </c>
      <c r="E23" s="69" t="str">
        <f>'1. Accomodation'!P27</f>
        <v>1 Bed</v>
      </c>
      <c r="F23" s="69">
        <f>'1. Accomodation'!Q27</f>
        <v>1</v>
      </c>
      <c r="G23" s="77">
        <f>'1. Accomodation'!O27</f>
        <v>489.44</v>
      </c>
      <c r="H23" s="69">
        <f>'1. Accomodation'!R27</f>
        <v>1</v>
      </c>
      <c r="I23" s="69" t="str">
        <f>'1. Accomodation'!S27</f>
        <v>Nursery and mixed other buildings</v>
      </c>
      <c r="J23" s="62"/>
      <c r="L23" s="271">
        <f>IFERROR(INDEX('2. GRI Pricing Inputs'!$C$15:$AI$16,MATCH($L$16,'2. GRI Pricing Inputs'!$C$15:$C$16,0),MATCH(E23,'2. GRI Pricing Inputs'!$C$15:$AI$15,0)),0)</f>
        <v>1275</v>
      </c>
      <c r="M23" s="272">
        <f>IFERROR(INDEX('2. GRI Pricing Inputs'!$C$22:$AI$23,MATCH($M$16,'2. GRI Pricing Inputs'!$C$22:$C$23,0),MATCH(F23,'2. GRI Pricing Inputs'!$C$22:$AI$22,0)),0)</f>
        <v>0</v>
      </c>
      <c r="N23" s="329">
        <f>IF(AND('3. GRI Pricing'!$G23&gt;='2. GRI Pricing Inputs'!$D$33,'3. GRI Pricing'!$G23&lt;='2. GRI Pricing Inputs'!$E$33),'2. GRI Pricing Inputs'!$D$32,IF(AND('3. GRI Pricing'!$G23&gt;='2. GRI Pricing Inputs'!$F$33,'3. GRI Pricing'!$G23&lt;='2. GRI Pricing Inputs'!$G$33),'2. GRI Pricing Inputs'!$F$32,IF(AND('3. GRI Pricing'!$G23&gt;='2. GRI Pricing Inputs'!$H$33,'3. GRI Pricing'!$G23&lt;='2. GRI Pricing Inputs'!$I$33),'2. GRI Pricing Inputs'!$H$32,IF(AND('3. GRI Pricing'!$G23&gt;='2. GRI Pricing Inputs'!$J$33,'3. GRI Pricing'!$G23&lt;='2. GRI Pricing Inputs'!$K$33),'2. GRI Pricing Inputs'!$J$32,IF(AND('3. GRI Pricing'!$G23&gt;='2. GRI Pricing Inputs'!$L$33,'3. GRI Pricing'!$G23&lt;='2. GRI Pricing Inputs'!$M$33),'2. GRI Pricing Inputs'!$L$32,IF(AND('3. GRI Pricing'!$G23&gt;='2. GRI Pricing Inputs'!$N$33,'3. GRI Pricing'!$G23&lt;='2. GRI Pricing Inputs'!$O$33),'2. GRI Pricing Inputs'!$N$32,IF(AND('3. GRI Pricing'!$G23&gt;='2. GRI Pricing Inputs'!$P$33,'3. GRI Pricing'!$G23&lt;='2. GRI Pricing Inputs'!$Q$33),'2. GRI Pricing Inputs'!$P$32,IF(AND('3. GRI Pricing'!$G23&gt;='2. GRI Pricing Inputs'!$R$33,'3. GRI Pricing'!$G23&lt;='2. GRI Pricing Inputs'!$S$33),'2. GRI Pricing Inputs'!$R$32,IF(AND('3. GRI Pricing'!$G23&gt;='2. GRI Pricing Inputs'!$T$33,'3. GRI Pricing'!$G23&lt;='2. GRI Pricing Inputs'!$U$33),'2. GRI Pricing Inputs'!$T$32,IF(AND('3. GRI Pricing'!$G23&gt;='2. GRI Pricing Inputs'!$V$33,'3. GRI Pricing'!$G23&lt;='2. GRI Pricing Inputs'!$W$33),'2. GRI Pricing Inputs'!$V$32,IF(AND('3. GRI Pricing'!$G23&gt;='2. GRI Pricing Inputs'!$X$33,'3. GRI Pricing'!$G23&lt;='2. GRI Pricing Inputs'!$Y$33),'2. GRI Pricing Inputs'!$X$32,IF(AND('3. GRI Pricing'!$G23&gt;='2. GRI Pricing Inputs'!$Z$33,'3. GRI Pricing'!$G23&lt;='2. GRI Pricing Inputs'!$AA$33),'2. GRI Pricing Inputs'!$Z$32,IF(AND('3. GRI Pricing'!$G23&gt;='2. GRI Pricing Inputs'!$AB$33,'3. GRI Pricing'!$G23&lt;='2. GRI Pricing Inputs'!$AC$33),'2. GRI Pricing Inputs'!$AB$32,IF(AND('3. GRI Pricing'!$G23&gt;='2. GRI Pricing Inputs'!$AD$33,'3. GRI Pricing'!$G23&lt;='2. GRI Pricing Inputs'!$AE$33),'2. GRI Pricing Inputs'!$AD$32,IF(AND('3. GRI Pricing'!$G23&gt;='2. GRI Pricing Inputs'!$AF$33,'3. GRI Pricing'!$G23&lt;='2. GRI Pricing Inputs'!$AG$33),'2. GRI Pricing Inputs'!$AF$32,IF(AND('3. GRI Pricing'!$G23&gt;='2. GRI Pricing Inputs'!$AH$33,'3. GRI Pricing'!$G23&lt;='2. GRI Pricing Inputs'!$AI$33),'2. GRI Pricing Inputs'!$AH$32,0))))))))))))))))</f>
        <v>0</v>
      </c>
      <c r="O23" s="272" cm="1">
        <f t="array" ref="O23">IFERROR(INDEX('2. GRI Pricing Inputs'!$C$32:$AI$39,MATCH('3. GRI Pricing'!E23,'2. GRI Pricing Inputs'!$C$32:$C$39,0),(MATCH('3. GRI Pricing'!N23,'2. GRI Pricing Inputs'!$D$32:$AI$32,0)+1)),0)</f>
        <v>0</v>
      </c>
      <c r="P23" s="272">
        <f>IFERROR(INDEX('2. GRI Pricing Inputs'!$C$45:$AI$46,MATCH($P$16,'2. GRI Pricing Inputs'!$C$45:$C$46,0),MATCH(H23,'2. GRI Pricing Inputs'!$C$45:$AI$45,0)),0)</f>
        <v>20</v>
      </c>
      <c r="Q23" s="272">
        <f>IFERROR(INDEX('2. GRI Pricing Inputs'!$C$53:$AI$54,MATCH('3. GRI Pricing'!$Q$16,'2. GRI Pricing Inputs'!$C$53:$C$54,0),MATCH('3. GRI Pricing'!I23,'2. GRI Pricing Inputs'!$C$53:$AI$53,0)),0)</f>
        <v>0</v>
      </c>
      <c r="R23" s="272">
        <f>IFERROR(INDEX('2. GRI Pricing Inputs'!$C$60:$AI$61,MATCH('3. GRI Pricing'!$R$16,'2. GRI Pricing Inputs'!$C$60:$C$61,0),MATCH('1. Accomodation'!T27,'2. GRI Pricing Inputs'!$C$60:$AI$60,0)),0)</f>
        <v>0</v>
      </c>
      <c r="S23" s="272">
        <f>IFERROR(INDEX('2. GRI Pricing Inputs'!$C$67:$AI$68,MATCH('3. GRI Pricing'!$S$16,'2. GRI Pricing Inputs'!$C$67:$C$68,0),MATCH('1. Accomodation'!U27,'2. GRI Pricing Inputs'!$C$67:$AI$67,0)),0)</f>
        <v>0</v>
      </c>
      <c r="T23" s="272">
        <f>IF(E23=0,0,'2. GRI Pricing Inputs'!$AI$75)</f>
        <v>0</v>
      </c>
      <c r="U23" s="272">
        <f>IFERROR(INDEX('2. GRI Pricing Inputs'!$C$82:$AI$83,MATCH('3. GRI Pricing'!$U$16,'2. GRI Pricing Inputs'!$C$82:$C$83,0),MATCH('1. Accomodation'!V27,'2. GRI Pricing Inputs'!$C$82:$AI$82,0)),0)</f>
        <v>0</v>
      </c>
      <c r="V23" s="272">
        <f>IFERROR(INDEX('2. GRI Pricing Inputs'!$C$89:$AI$90,MATCH('3. GRI Pricing'!$V$16,'2. GRI Pricing Inputs'!$C$89:$C$90,0),MATCH('1. Accomodation'!W27,'2. GRI Pricing Inputs'!$C$89:$AI$89,0)),0)</f>
        <v>0</v>
      </c>
      <c r="W23" s="272">
        <f>IFERROR(INDEX('2. GRI Pricing Inputs'!$C$97:$AI$98,MATCH('3. GRI Pricing'!$W$16,'2. GRI Pricing Inputs'!$C$97:$C$98,0),MATCH('1. Accomodation'!X27,'2. GRI Pricing Inputs'!$C$97:$AI$97,0)),0)</f>
        <v>0</v>
      </c>
      <c r="X23" s="272">
        <f>IFERROR(INDEX('2. GRI Pricing Inputs'!$C$104:$AI$105,MATCH('3. GRI Pricing'!$X$16,'2. GRI Pricing Inputs'!$C$104:$C$105,0),MATCH('1. Accomodation'!Y27,'2. GRI Pricing Inputs'!$C$104:$AI$104,0)),0)</f>
        <v>0</v>
      </c>
      <c r="Y23" s="273"/>
      <c r="Z23" s="274">
        <f t="shared" si="7"/>
        <v>1295</v>
      </c>
      <c r="AA23" s="275"/>
      <c r="AB23" s="275"/>
      <c r="AC23" s="275"/>
      <c r="AD23" s="271">
        <f>Z23*(1+'2. GRI Pricing Inputs'!E$115)^(($AD$16-$AC$15)/365)</f>
        <v>1301.4246659831329</v>
      </c>
      <c r="AE23" s="272">
        <f>AD23*(1+'2. GRI Pricing Inputs'!F$115)^((AE$16-AD$16)/365)</f>
        <v>1307.6724309876574</v>
      </c>
      <c r="AF23" s="272">
        <f>AE23*(1+'2. GRI Pricing Inputs'!G$115)^((AF$16-AE$16)/365)</f>
        <v>1314.159966574103</v>
      </c>
      <c r="AG23" s="272">
        <f>AF23*(1+'2. GRI Pricing Inputs'!H$115)^((AG$16-AF$16)/365)</f>
        <v>1320.6796876811636</v>
      </c>
      <c r="AH23" s="272">
        <f>AG23*(1+'2. GRI Pricing Inputs'!I$115)^((AH$16-AG$16)/365)</f>
        <v>1326.596264979738</v>
      </c>
      <c r="AI23" s="272">
        <f>AH23*(1+'2. GRI Pricing Inputs'!J$115)^((AI$16-AH$16)/365)</f>
        <v>1333.1776842051945</v>
      </c>
      <c r="AJ23" s="272">
        <f>AI23*(1+'2. GRI Pricing Inputs'!K$115)^((AJ$16-AI$16)/365)</f>
        <v>1339.5778863051742</v>
      </c>
      <c r="AK23" s="272">
        <f>AJ23*(1+'2. GRI Pricing Inputs'!L$115)^((AK$16-AJ$16)/365)</f>
        <v>1346.2237090680326</v>
      </c>
      <c r="AL23" s="272">
        <f>AK23*(1+'2. GRI Pricing Inputs'!M$115)^((AL$16-AK$16)/365)</f>
        <v>1352.6865413760577</v>
      </c>
      <c r="AM23" s="272">
        <f>AL23*(1+'2. GRI Pricing Inputs'!N$115)^((AM$16-AL$16)/365)</f>
        <v>1359.397397907502</v>
      </c>
      <c r="AN23" s="272">
        <f>AM23*(1+'2. GRI Pricing Inputs'!O$115)^((AN$16-AM$16)/365)</f>
        <v>1366.1415478842553</v>
      </c>
      <c r="AO23" s="272">
        <f>AN23*(1+'2. GRI Pricing Inputs'!P$115)^((AO$16-AN$16)/365)</f>
        <v>1372.6999999999991</v>
      </c>
      <c r="AP23" s="276">
        <f>AO23*(1+'2. GRI Pricing Inputs'!Q$115)^((AP$16-AO$16)/365)</f>
        <v>1379.5101459421198</v>
      </c>
      <c r="AQ23" s="380">
        <f t="shared" si="8"/>
        <v>5.9999999999999165E-2</v>
      </c>
    </row>
    <row r="24" spans="1:43" ht="11.4" x14ac:dyDescent="0.2">
      <c r="A24" s="110" t="str">
        <f>_xlfn.XLOOKUP($C24,'Data Ref'!$D:$D,'Data Ref'!$B:$B,0)</f>
        <v>222708008</v>
      </c>
      <c r="C24" s="76">
        <f>'1. Accomodation'!N28</f>
        <v>108</v>
      </c>
      <c r="D24" s="362" t="str">
        <f>'1. Accomodation'!L28</f>
        <v>C</v>
      </c>
      <c r="E24" s="69" t="str">
        <f>'1. Accomodation'!P28</f>
        <v>1 Bed</v>
      </c>
      <c r="F24" s="69">
        <f>'1. Accomodation'!Q28</f>
        <v>1</v>
      </c>
      <c r="G24" s="77">
        <f>'1. Accomodation'!O28</f>
        <v>509.56</v>
      </c>
      <c r="H24" s="69">
        <f>'1. Accomodation'!R28</f>
        <v>1</v>
      </c>
      <c r="I24" s="69" t="str">
        <f>'1. Accomodation'!S28</f>
        <v>Carpark and other block</v>
      </c>
      <c r="J24" s="62"/>
      <c r="L24" s="271">
        <f>IFERROR(INDEX('2. GRI Pricing Inputs'!$C$15:$AI$16,MATCH($L$16,'2. GRI Pricing Inputs'!$C$15:$C$16,0),MATCH(E24,'2. GRI Pricing Inputs'!$C$15:$AI$15,0)),0)</f>
        <v>1275</v>
      </c>
      <c r="M24" s="272">
        <f>IFERROR(INDEX('2. GRI Pricing Inputs'!$C$22:$AI$23,MATCH($M$16,'2. GRI Pricing Inputs'!$C$22:$C$23,0),MATCH(F24,'2. GRI Pricing Inputs'!$C$22:$AI$22,0)),0)</f>
        <v>0</v>
      </c>
      <c r="N24" s="329">
        <f>IF(AND('3. GRI Pricing'!$G24&gt;='2. GRI Pricing Inputs'!$D$33,'3. GRI Pricing'!$G24&lt;='2. GRI Pricing Inputs'!$E$33),'2. GRI Pricing Inputs'!$D$32,IF(AND('3. GRI Pricing'!$G24&gt;='2. GRI Pricing Inputs'!$F$33,'3. GRI Pricing'!$G24&lt;='2. GRI Pricing Inputs'!$G$33),'2. GRI Pricing Inputs'!$F$32,IF(AND('3. GRI Pricing'!$G24&gt;='2. GRI Pricing Inputs'!$H$33,'3. GRI Pricing'!$G24&lt;='2. GRI Pricing Inputs'!$I$33),'2. GRI Pricing Inputs'!$H$32,IF(AND('3. GRI Pricing'!$G24&gt;='2. GRI Pricing Inputs'!$J$33,'3. GRI Pricing'!$G24&lt;='2. GRI Pricing Inputs'!$K$33),'2. GRI Pricing Inputs'!$J$32,IF(AND('3. GRI Pricing'!$G24&gt;='2. GRI Pricing Inputs'!$L$33,'3. GRI Pricing'!$G24&lt;='2. GRI Pricing Inputs'!$M$33),'2. GRI Pricing Inputs'!$L$32,IF(AND('3. GRI Pricing'!$G24&gt;='2. GRI Pricing Inputs'!$N$33,'3. GRI Pricing'!$G24&lt;='2. GRI Pricing Inputs'!$O$33),'2. GRI Pricing Inputs'!$N$32,IF(AND('3. GRI Pricing'!$G24&gt;='2. GRI Pricing Inputs'!$P$33,'3. GRI Pricing'!$G24&lt;='2. GRI Pricing Inputs'!$Q$33),'2. GRI Pricing Inputs'!$P$32,IF(AND('3. GRI Pricing'!$G24&gt;='2. GRI Pricing Inputs'!$R$33,'3. GRI Pricing'!$G24&lt;='2. GRI Pricing Inputs'!$S$33),'2. GRI Pricing Inputs'!$R$32,IF(AND('3. GRI Pricing'!$G24&gt;='2. GRI Pricing Inputs'!$T$33,'3. GRI Pricing'!$G24&lt;='2. GRI Pricing Inputs'!$U$33),'2. GRI Pricing Inputs'!$T$32,IF(AND('3. GRI Pricing'!$G24&gt;='2. GRI Pricing Inputs'!$V$33,'3. GRI Pricing'!$G24&lt;='2. GRI Pricing Inputs'!$W$33),'2. GRI Pricing Inputs'!$V$32,IF(AND('3. GRI Pricing'!$G24&gt;='2. GRI Pricing Inputs'!$X$33,'3. GRI Pricing'!$G24&lt;='2. GRI Pricing Inputs'!$Y$33),'2. GRI Pricing Inputs'!$X$32,IF(AND('3. GRI Pricing'!$G24&gt;='2. GRI Pricing Inputs'!$Z$33,'3. GRI Pricing'!$G24&lt;='2. GRI Pricing Inputs'!$AA$33),'2. GRI Pricing Inputs'!$Z$32,IF(AND('3. GRI Pricing'!$G24&gt;='2. GRI Pricing Inputs'!$AB$33,'3. GRI Pricing'!$G24&lt;='2. GRI Pricing Inputs'!$AC$33),'2. GRI Pricing Inputs'!$AB$32,IF(AND('3. GRI Pricing'!$G24&gt;='2. GRI Pricing Inputs'!$AD$33,'3. GRI Pricing'!$G24&lt;='2. GRI Pricing Inputs'!$AE$33),'2. GRI Pricing Inputs'!$AD$32,IF(AND('3. GRI Pricing'!$G24&gt;='2. GRI Pricing Inputs'!$AF$33,'3. GRI Pricing'!$G24&lt;='2. GRI Pricing Inputs'!$AG$33),'2. GRI Pricing Inputs'!$AF$32,IF(AND('3. GRI Pricing'!$G24&gt;='2. GRI Pricing Inputs'!$AH$33,'3. GRI Pricing'!$G24&lt;='2. GRI Pricing Inputs'!$AI$33),'2. GRI Pricing Inputs'!$AH$32,0))))))))))))))))</f>
        <v>5</v>
      </c>
      <c r="O24" s="272" cm="1">
        <f t="array" ref="O24">IFERROR(INDEX('2. GRI Pricing Inputs'!$C$32:$AI$39,MATCH('3. GRI Pricing'!E24,'2. GRI Pricing Inputs'!$C$32:$C$39,0),(MATCH('3. GRI Pricing'!N24,'2. GRI Pricing Inputs'!$D$32:$AI$32,0)+1)),0)</f>
        <v>5</v>
      </c>
      <c r="P24" s="272">
        <f>IFERROR(INDEX('2. GRI Pricing Inputs'!$C$45:$AI$46,MATCH($P$16,'2. GRI Pricing Inputs'!$C$45:$C$46,0),MATCH(H24,'2. GRI Pricing Inputs'!$C$45:$AI$45,0)),0)</f>
        <v>20</v>
      </c>
      <c r="Q24" s="272">
        <f>IFERROR(INDEX('2. GRI Pricing Inputs'!$C$53:$AI$54,MATCH('3. GRI Pricing'!$Q$16,'2. GRI Pricing Inputs'!$C$53:$C$54,0),MATCH('3. GRI Pricing'!I24,'2. GRI Pricing Inputs'!$C$53:$AI$53,0)),0)</f>
        <v>5</v>
      </c>
      <c r="R24" s="272">
        <f>IFERROR(INDEX('2. GRI Pricing Inputs'!$C$60:$AI$61,MATCH('3. GRI Pricing'!$R$16,'2. GRI Pricing Inputs'!$C$60:$C$61,0),MATCH('1. Accomodation'!T28,'2. GRI Pricing Inputs'!$C$60:$AI$60,0)),0)</f>
        <v>0</v>
      </c>
      <c r="S24" s="272">
        <f>IFERROR(INDEX('2. GRI Pricing Inputs'!$C$67:$AI$68,MATCH('3. GRI Pricing'!$S$16,'2. GRI Pricing Inputs'!$C$67:$C$68,0),MATCH('1. Accomodation'!U28,'2. GRI Pricing Inputs'!$C$67:$AI$67,0)),0)</f>
        <v>30</v>
      </c>
      <c r="T24" s="272">
        <f>IF(E24=0,0,'2. GRI Pricing Inputs'!$AI$75)</f>
        <v>0</v>
      </c>
      <c r="U24" s="272">
        <f>IFERROR(INDEX('2. GRI Pricing Inputs'!$C$82:$AI$83,MATCH('3. GRI Pricing'!$U$16,'2. GRI Pricing Inputs'!$C$82:$C$83,0),MATCH('1. Accomodation'!V28,'2. GRI Pricing Inputs'!$C$82:$AI$82,0)),0)</f>
        <v>0</v>
      </c>
      <c r="V24" s="272">
        <f>IFERROR(INDEX('2. GRI Pricing Inputs'!$C$89:$AI$90,MATCH('3. GRI Pricing'!$V$16,'2. GRI Pricing Inputs'!$C$89:$C$90,0),MATCH('1. Accomodation'!W28,'2. GRI Pricing Inputs'!$C$89:$AI$89,0)),0)</f>
        <v>0</v>
      </c>
      <c r="W24" s="272">
        <f>IFERROR(INDEX('2. GRI Pricing Inputs'!$C$97:$AI$98,MATCH('3. GRI Pricing'!$W$16,'2. GRI Pricing Inputs'!$C$97:$C$98,0),MATCH('1. Accomodation'!X28,'2. GRI Pricing Inputs'!$C$97:$AI$97,0)),0)</f>
        <v>0</v>
      </c>
      <c r="X24" s="272">
        <f>IFERROR(INDEX('2. GRI Pricing Inputs'!$C$104:$AI$105,MATCH('3. GRI Pricing'!$X$16,'2. GRI Pricing Inputs'!$C$104:$C$105,0),MATCH('1. Accomodation'!Y28,'2. GRI Pricing Inputs'!$C$104:$AI$104,0)),0)</f>
        <v>0</v>
      </c>
      <c r="Y24" s="273"/>
      <c r="Z24" s="274">
        <f t="shared" si="7"/>
        <v>1335</v>
      </c>
      <c r="AA24" s="275"/>
      <c r="AB24" s="275"/>
      <c r="AC24" s="275"/>
      <c r="AD24" s="271">
        <f>Z24*(1+'2. GRI Pricing Inputs'!E$115)^(($AD$16-$AC$15)/365)</f>
        <v>1341.623111264465</v>
      </c>
      <c r="AE24" s="272">
        <f>AD24*(1+'2. GRI Pricing Inputs'!F$115)^((AE$16-AD$16)/365)</f>
        <v>1348.0638574274305</v>
      </c>
      <c r="AF24" s="272">
        <f>AE24*(1+'2. GRI Pricing Inputs'!G$115)^((AF$16-AE$16)/365)</f>
        <v>1354.7517802134573</v>
      </c>
      <c r="AG24" s="272">
        <f>AF24*(1+'2. GRI Pricing Inputs'!H$115)^((AG$16-AF$16)/365)</f>
        <v>1361.4728826674543</v>
      </c>
      <c r="AH24" s="272">
        <f>AG24*(1+'2. GRI Pricing Inputs'!I$115)^((AH$16-AG$16)/365)</f>
        <v>1367.5722113883785</v>
      </c>
      <c r="AI24" s="272">
        <f>AH24*(1+'2. GRI Pricing Inputs'!J$115)^((AI$16-AH$16)/365)</f>
        <v>1374.356917694158</v>
      </c>
      <c r="AJ24" s="272">
        <f>AI24*(1+'2. GRI Pricing Inputs'!K$115)^((AJ$16-AI$16)/365)</f>
        <v>1380.9548094342913</v>
      </c>
      <c r="AK24" s="272">
        <f>AJ24*(1+'2. GRI Pricing Inputs'!L$115)^((AK$16-AJ$16)/365)</f>
        <v>1387.8059085759253</v>
      </c>
      <c r="AL24" s="272">
        <f>AK24*(1+'2. GRI Pricing Inputs'!M$115)^((AL$16-AK$16)/365)</f>
        <v>1394.4683650479049</v>
      </c>
      <c r="AM24" s="272">
        <f>AL24*(1+'2. GRI Pricing Inputs'!N$115)^((AM$16-AL$16)/365)</f>
        <v>1401.3865067231775</v>
      </c>
      <c r="AN24" s="272">
        <f>AM24*(1+'2. GRI Pricing Inputs'!O$115)^((AN$16-AM$16)/365)</f>
        <v>1408.3389702127263</v>
      </c>
      <c r="AO24" s="272">
        <f>AN24*(1+'2. GRI Pricing Inputs'!P$115)^((AO$16-AN$16)/365)</f>
        <v>1415.099999999999</v>
      </c>
      <c r="AP24" s="276">
        <f>AO24*(1+'2. GRI Pricing Inputs'!Q$115)^((AP$16-AO$16)/365)</f>
        <v>1422.1204979403319</v>
      </c>
      <c r="AQ24" s="380">
        <f t="shared" si="8"/>
        <v>5.9999999999999165E-2</v>
      </c>
    </row>
    <row r="25" spans="1:43" ht="11.4" x14ac:dyDescent="0.2">
      <c r="A25" s="110" t="str">
        <f>_xlfn.XLOOKUP($C25,'Data Ref'!$D:$D,'Data Ref'!$B:$B,0)</f>
        <v>222708009</v>
      </c>
      <c r="C25" s="76">
        <f>'1. Accomodation'!N29</f>
        <v>109</v>
      </c>
      <c r="D25" s="362" t="str">
        <f>'1. Accomodation'!L29</f>
        <v>C</v>
      </c>
      <c r="E25" s="69" t="str">
        <f>'1. Accomodation'!P29</f>
        <v>1 Bed</v>
      </c>
      <c r="F25" s="69">
        <f>'1. Accomodation'!Q29</f>
        <v>1</v>
      </c>
      <c r="G25" s="77">
        <f>'1. Accomodation'!O29</f>
        <v>506.87</v>
      </c>
      <c r="H25" s="69">
        <f>'1. Accomodation'!R29</f>
        <v>1</v>
      </c>
      <c r="I25" s="69" t="str">
        <f>'1. Accomodation'!S29</f>
        <v>Nursery and mixed other buildings</v>
      </c>
      <c r="J25" s="62"/>
      <c r="L25" s="271">
        <f>IFERROR(INDEX('2. GRI Pricing Inputs'!$C$15:$AI$16,MATCH($L$16,'2. GRI Pricing Inputs'!$C$15:$C$16,0),MATCH(E25,'2. GRI Pricing Inputs'!$C$15:$AI$15,0)),0)</f>
        <v>1275</v>
      </c>
      <c r="M25" s="272">
        <f>IFERROR(INDEX('2. GRI Pricing Inputs'!$C$22:$AI$23,MATCH($M$16,'2. GRI Pricing Inputs'!$C$22:$C$23,0),MATCH(F25,'2. GRI Pricing Inputs'!$C$22:$AI$22,0)),0)</f>
        <v>0</v>
      </c>
      <c r="N25" s="329">
        <f>IF(AND('3. GRI Pricing'!$G25&gt;='2. GRI Pricing Inputs'!$D$33,'3. GRI Pricing'!$G25&lt;='2. GRI Pricing Inputs'!$E$33),'2. GRI Pricing Inputs'!$D$32,IF(AND('3. GRI Pricing'!$G25&gt;='2. GRI Pricing Inputs'!$F$33,'3. GRI Pricing'!$G25&lt;='2. GRI Pricing Inputs'!$G$33),'2. GRI Pricing Inputs'!$F$32,IF(AND('3. GRI Pricing'!$G25&gt;='2. GRI Pricing Inputs'!$H$33,'3. GRI Pricing'!$G25&lt;='2. GRI Pricing Inputs'!$I$33),'2. GRI Pricing Inputs'!$H$32,IF(AND('3. GRI Pricing'!$G25&gt;='2. GRI Pricing Inputs'!$J$33,'3. GRI Pricing'!$G25&lt;='2. GRI Pricing Inputs'!$K$33),'2. GRI Pricing Inputs'!$J$32,IF(AND('3. GRI Pricing'!$G25&gt;='2. GRI Pricing Inputs'!$L$33,'3. GRI Pricing'!$G25&lt;='2. GRI Pricing Inputs'!$M$33),'2. GRI Pricing Inputs'!$L$32,IF(AND('3. GRI Pricing'!$G25&gt;='2. GRI Pricing Inputs'!$N$33,'3. GRI Pricing'!$G25&lt;='2. GRI Pricing Inputs'!$O$33),'2. GRI Pricing Inputs'!$N$32,IF(AND('3. GRI Pricing'!$G25&gt;='2. GRI Pricing Inputs'!$P$33,'3. GRI Pricing'!$G25&lt;='2. GRI Pricing Inputs'!$Q$33),'2. GRI Pricing Inputs'!$P$32,IF(AND('3. GRI Pricing'!$G25&gt;='2. GRI Pricing Inputs'!$R$33,'3. GRI Pricing'!$G25&lt;='2. GRI Pricing Inputs'!$S$33),'2. GRI Pricing Inputs'!$R$32,IF(AND('3. GRI Pricing'!$G25&gt;='2. GRI Pricing Inputs'!$T$33,'3. GRI Pricing'!$G25&lt;='2. GRI Pricing Inputs'!$U$33),'2. GRI Pricing Inputs'!$T$32,IF(AND('3. GRI Pricing'!$G25&gt;='2. GRI Pricing Inputs'!$V$33,'3. GRI Pricing'!$G25&lt;='2. GRI Pricing Inputs'!$W$33),'2. GRI Pricing Inputs'!$V$32,IF(AND('3. GRI Pricing'!$G25&gt;='2. GRI Pricing Inputs'!$X$33,'3. GRI Pricing'!$G25&lt;='2. GRI Pricing Inputs'!$Y$33),'2. GRI Pricing Inputs'!$X$32,IF(AND('3. GRI Pricing'!$G25&gt;='2. GRI Pricing Inputs'!$Z$33,'3. GRI Pricing'!$G25&lt;='2. GRI Pricing Inputs'!$AA$33),'2. GRI Pricing Inputs'!$Z$32,IF(AND('3. GRI Pricing'!$G25&gt;='2. GRI Pricing Inputs'!$AB$33,'3. GRI Pricing'!$G25&lt;='2. GRI Pricing Inputs'!$AC$33),'2. GRI Pricing Inputs'!$AB$32,IF(AND('3. GRI Pricing'!$G25&gt;='2. GRI Pricing Inputs'!$AD$33,'3. GRI Pricing'!$G25&lt;='2. GRI Pricing Inputs'!$AE$33),'2. GRI Pricing Inputs'!$AD$32,IF(AND('3. GRI Pricing'!$G25&gt;='2. GRI Pricing Inputs'!$AF$33,'3. GRI Pricing'!$G25&lt;='2. GRI Pricing Inputs'!$AG$33),'2. GRI Pricing Inputs'!$AF$32,IF(AND('3. GRI Pricing'!$G25&gt;='2. GRI Pricing Inputs'!$AH$33,'3. GRI Pricing'!$G25&lt;='2. GRI Pricing Inputs'!$AI$33),'2. GRI Pricing Inputs'!$AH$32,0))))))))))))))))</f>
        <v>5</v>
      </c>
      <c r="O25" s="272" cm="1">
        <f t="array" ref="O25">IFERROR(INDEX('2. GRI Pricing Inputs'!$C$32:$AI$39,MATCH('3. GRI Pricing'!E25,'2. GRI Pricing Inputs'!$C$32:$C$39,0),(MATCH('3. GRI Pricing'!N25,'2. GRI Pricing Inputs'!$D$32:$AI$32,0)+1)),0)</f>
        <v>5</v>
      </c>
      <c r="P25" s="272">
        <f>IFERROR(INDEX('2. GRI Pricing Inputs'!$C$45:$AI$46,MATCH($P$16,'2. GRI Pricing Inputs'!$C$45:$C$46,0),MATCH(H25,'2. GRI Pricing Inputs'!$C$45:$AI$45,0)),0)</f>
        <v>20</v>
      </c>
      <c r="Q25" s="272">
        <f>IFERROR(INDEX('2. GRI Pricing Inputs'!$C$53:$AI$54,MATCH('3. GRI Pricing'!$Q$16,'2. GRI Pricing Inputs'!$C$53:$C$54,0),MATCH('3. GRI Pricing'!I25,'2. GRI Pricing Inputs'!$C$53:$AI$53,0)),0)</f>
        <v>0</v>
      </c>
      <c r="R25" s="272">
        <f>IFERROR(INDEX('2. GRI Pricing Inputs'!$C$60:$AI$61,MATCH('3. GRI Pricing'!$R$16,'2. GRI Pricing Inputs'!$C$60:$C$61,0),MATCH('1. Accomodation'!T29,'2. GRI Pricing Inputs'!$C$60:$AI$60,0)),0)</f>
        <v>0</v>
      </c>
      <c r="S25" s="272">
        <f>IFERROR(INDEX('2. GRI Pricing Inputs'!$C$67:$AI$68,MATCH('3. GRI Pricing'!$S$16,'2. GRI Pricing Inputs'!$C$67:$C$68,0),MATCH('1. Accomodation'!U29,'2. GRI Pricing Inputs'!$C$67:$AI$67,0)),0)</f>
        <v>0</v>
      </c>
      <c r="T25" s="272">
        <f>IF(E25=0,0,'2. GRI Pricing Inputs'!$AI$75)</f>
        <v>0</v>
      </c>
      <c r="U25" s="272">
        <f>IFERROR(INDEX('2. GRI Pricing Inputs'!$C$82:$AI$83,MATCH('3. GRI Pricing'!$U$16,'2. GRI Pricing Inputs'!$C$82:$C$83,0),MATCH('1. Accomodation'!V29,'2. GRI Pricing Inputs'!$C$82:$AI$82,0)),0)</f>
        <v>0</v>
      </c>
      <c r="V25" s="272">
        <f>IFERROR(INDEX('2. GRI Pricing Inputs'!$C$89:$AI$90,MATCH('3. GRI Pricing'!$V$16,'2. GRI Pricing Inputs'!$C$89:$C$90,0),MATCH('1. Accomodation'!W29,'2. GRI Pricing Inputs'!$C$89:$AI$89,0)),0)</f>
        <v>0</v>
      </c>
      <c r="W25" s="272">
        <f>IFERROR(INDEX('2. GRI Pricing Inputs'!$C$97:$AI$98,MATCH('3. GRI Pricing'!$W$16,'2. GRI Pricing Inputs'!$C$97:$C$98,0),MATCH('1. Accomodation'!X29,'2. GRI Pricing Inputs'!$C$97:$AI$97,0)),0)</f>
        <v>0</v>
      </c>
      <c r="X25" s="272">
        <f>IFERROR(INDEX('2. GRI Pricing Inputs'!$C$104:$AI$105,MATCH('3. GRI Pricing'!$X$16,'2. GRI Pricing Inputs'!$C$104:$C$105,0),MATCH('1. Accomodation'!Y29,'2. GRI Pricing Inputs'!$C$104:$AI$104,0)),0)</f>
        <v>0</v>
      </c>
      <c r="Y25" s="273"/>
      <c r="Z25" s="274">
        <f t="shared" si="7"/>
        <v>1300</v>
      </c>
      <c r="AA25" s="275"/>
      <c r="AB25" s="275"/>
      <c r="AC25" s="275"/>
      <c r="AD25" s="271">
        <f>Z25*(1+'2. GRI Pricing Inputs'!E$115)^(($AD$16-$AC$15)/365)</f>
        <v>1306.4494716432994</v>
      </c>
      <c r="AE25" s="272">
        <f>AD25*(1+'2. GRI Pricing Inputs'!F$115)^((AE$16-AD$16)/365)</f>
        <v>1312.7213592926291</v>
      </c>
      <c r="AF25" s="272">
        <f>AE25*(1+'2. GRI Pricing Inputs'!G$115)^((AF$16-AE$16)/365)</f>
        <v>1319.2339432790222</v>
      </c>
      <c r="AG25" s="272">
        <f>AF25*(1+'2. GRI Pricing Inputs'!H$115)^((AG$16-AF$16)/365)</f>
        <v>1325.7788370544499</v>
      </c>
      <c r="AH25" s="272">
        <f>AG25*(1+'2. GRI Pricing Inputs'!I$115)^((AH$16-AG$16)/365)</f>
        <v>1331.7182582808182</v>
      </c>
      <c r="AI25" s="272">
        <f>AH25*(1+'2. GRI Pricing Inputs'!J$115)^((AI$16-AH$16)/365)</f>
        <v>1338.3250883913151</v>
      </c>
      <c r="AJ25" s="272">
        <f>AI25*(1+'2. GRI Pricing Inputs'!K$115)^((AJ$16-AI$16)/365)</f>
        <v>1344.750001696314</v>
      </c>
      <c r="AK25" s="272">
        <f>AJ25*(1+'2. GRI Pricing Inputs'!L$115)^((AK$16-AJ$16)/365)</f>
        <v>1351.4214840065194</v>
      </c>
      <c r="AL25" s="272">
        <f>AK25*(1+'2. GRI Pricing Inputs'!M$115)^((AL$16-AK$16)/365)</f>
        <v>1357.909269335039</v>
      </c>
      <c r="AM25" s="272">
        <f>AL25*(1+'2. GRI Pricing Inputs'!N$115)^((AM$16-AL$16)/365)</f>
        <v>1364.6460365094617</v>
      </c>
      <c r="AN25" s="272">
        <f>AM25*(1+'2. GRI Pricing Inputs'!O$115)^((AN$16-AM$16)/365)</f>
        <v>1371.4162256753145</v>
      </c>
      <c r="AO25" s="272">
        <f>AN25*(1+'2. GRI Pricing Inputs'!P$115)^((AO$16-AN$16)/365)</f>
        <v>1377.9999999999995</v>
      </c>
      <c r="AP25" s="276">
        <f>AO25*(1+'2. GRI Pricing Inputs'!Q$115)^((AP$16-AO$16)/365)</f>
        <v>1384.8364399418967</v>
      </c>
      <c r="AQ25" s="380">
        <f t="shared" si="8"/>
        <v>5.9999999999999609E-2</v>
      </c>
    </row>
    <row r="26" spans="1:43" ht="11.4" x14ac:dyDescent="0.2">
      <c r="A26" s="110" t="str">
        <f>_xlfn.XLOOKUP($C26,'Data Ref'!$D:$D,'Data Ref'!$B:$B,0)</f>
        <v>222708010</v>
      </c>
      <c r="C26" s="76">
        <f>'1. Accomodation'!N30</f>
        <v>110</v>
      </c>
      <c r="D26" s="362" t="str">
        <f>'1. Accomodation'!L30</f>
        <v>C</v>
      </c>
      <c r="E26" s="69" t="str">
        <f>'1. Accomodation'!P30</f>
        <v>1 Bed</v>
      </c>
      <c r="F26" s="69">
        <f>'1. Accomodation'!Q30</f>
        <v>1</v>
      </c>
      <c r="G26" s="77">
        <f>'1. Accomodation'!O30</f>
        <v>509.56</v>
      </c>
      <c r="H26" s="69">
        <f>'1. Accomodation'!R30</f>
        <v>1</v>
      </c>
      <c r="I26" s="69" t="str">
        <f>'1. Accomodation'!S30</f>
        <v>Carpark and other block</v>
      </c>
      <c r="J26" s="62"/>
      <c r="L26" s="271">
        <f>IFERROR(INDEX('2. GRI Pricing Inputs'!$C$15:$AI$16,MATCH($L$16,'2. GRI Pricing Inputs'!$C$15:$C$16,0),MATCH(E26,'2. GRI Pricing Inputs'!$C$15:$AI$15,0)),0)</f>
        <v>1275</v>
      </c>
      <c r="M26" s="272">
        <f>IFERROR(INDEX('2. GRI Pricing Inputs'!$C$22:$AI$23,MATCH($M$16,'2. GRI Pricing Inputs'!$C$22:$C$23,0),MATCH(F26,'2. GRI Pricing Inputs'!$C$22:$AI$22,0)),0)</f>
        <v>0</v>
      </c>
      <c r="N26" s="329">
        <f>IF(AND('3. GRI Pricing'!$G26&gt;='2. GRI Pricing Inputs'!$D$33,'3. GRI Pricing'!$G26&lt;='2. GRI Pricing Inputs'!$E$33),'2. GRI Pricing Inputs'!$D$32,IF(AND('3. GRI Pricing'!$G26&gt;='2. GRI Pricing Inputs'!$F$33,'3. GRI Pricing'!$G26&lt;='2. GRI Pricing Inputs'!$G$33),'2. GRI Pricing Inputs'!$F$32,IF(AND('3. GRI Pricing'!$G26&gt;='2. GRI Pricing Inputs'!$H$33,'3. GRI Pricing'!$G26&lt;='2. GRI Pricing Inputs'!$I$33),'2. GRI Pricing Inputs'!$H$32,IF(AND('3. GRI Pricing'!$G26&gt;='2. GRI Pricing Inputs'!$J$33,'3. GRI Pricing'!$G26&lt;='2. GRI Pricing Inputs'!$K$33),'2. GRI Pricing Inputs'!$J$32,IF(AND('3. GRI Pricing'!$G26&gt;='2. GRI Pricing Inputs'!$L$33,'3. GRI Pricing'!$G26&lt;='2. GRI Pricing Inputs'!$M$33),'2. GRI Pricing Inputs'!$L$32,IF(AND('3. GRI Pricing'!$G26&gt;='2. GRI Pricing Inputs'!$N$33,'3. GRI Pricing'!$G26&lt;='2. GRI Pricing Inputs'!$O$33),'2. GRI Pricing Inputs'!$N$32,IF(AND('3. GRI Pricing'!$G26&gt;='2. GRI Pricing Inputs'!$P$33,'3. GRI Pricing'!$G26&lt;='2. GRI Pricing Inputs'!$Q$33),'2. GRI Pricing Inputs'!$P$32,IF(AND('3. GRI Pricing'!$G26&gt;='2. GRI Pricing Inputs'!$R$33,'3. GRI Pricing'!$G26&lt;='2. GRI Pricing Inputs'!$S$33),'2. GRI Pricing Inputs'!$R$32,IF(AND('3. GRI Pricing'!$G26&gt;='2. GRI Pricing Inputs'!$T$33,'3. GRI Pricing'!$G26&lt;='2. GRI Pricing Inputs'!$U$33),'2. GRI Pricing Inputs'!$T$32,IF(AND('3. GRI Pricing'!$G26&gt;='2. GRI Pricing Inputs'!$V$33,'3. GRI Pricing'!$G26&lt;='2. GRI Pricing Inputs'!$W$33),'2. GRI Pricing Inputs'!$V$32,IF(AND('3. GRI Pricing'!$G26&gt;='2. GRI Pricing Inputs'!$X$33,'3. GRI Pricing'!$G26&lt;='2. GRI Pricing Inputs'!$Y$33),'2. GRI Pricing Inputs'!$X$32,IF(AND('3. GRI Pricing'!$G26&gt;='2. GRI Pricing Inputs'!$Z$33,'3. GRI Pricing'!$G26&lt;='2. GRI Pricing Inputs'!$AA$33),'2. GRI Pricing Inputs'!$Z$32,IF(AND('3. GRI Pricing'!$G26&gt;='2. GRI Pricing Inputs'!$AB$33,'3. GRI Pricing'!$G26&lt;='2. GRI Pricing Inputs'!$AC$33),'2. GRI Pricing Inputs'!$AB$32,IF(AND('3. GRI Pricing'!$G26&gt;='2. GRI Pricing Inputs'!$AD$33,'3. GRI Pricing'!$G26&lt;='2. GRI Pricing Inputs'!$AE$33),'2. GRI Pricing Inputs'!$AD$32,IF(AND('3. GRI Pricing'!$G26&gt;='2. GRI Pricing Inputs'!$AF$33,'3. GRI Pricing'!$G26&lt;='2. GRI Pricing Inputs'!$AG$33),'2. GRI Pricing Inputs'!$AF$32,IF(AND('3. GRI Pricing'!$G26&gt;='2. GRI Pricing Inputs'!$AH$33,'3. GRI Pricing'!$G26&lt;='2. GRI Pricing Inputs'!$AI$33),'2. GRI Pricing Inputs'!$AH$32,0))))))))))))))))</f>
        <v>5</v>
      </c>
      <c r="O26" s="272" cm="1">
        <f t="array" ref="O26">IFERROR(INDEX('2. GRI Pricing Inputs'!$C$32:$AI$39,MATCH('3. GRI Pricing'!E26,'2. GRI Pricing Inputs'!$C$32:$C$39,0),(MATCH('3. GRI Pricing'!N26,'2. GRI Pricing Inputs'!$D$32:$AI$32,0)+1)),0)</f>
        <v>5</v>
      </c>
      <c r="P26" s="272">
        <f>IFERROR(INDEX('2. GRI Pricing Inputs'!$C$45:$AI$46,MATCH($P$16,'2. GRI Pricing Inputs'!$C$45:$C$46,0),MATCH(H26,'2. GRI Pricing Inputs'!$C$45:$AI$45,0)),0)</f>
        <v>20</v>
      </c>
      <c r="Q26" s="272">
        <f>IFERROR(INDEX('2. GRI Pricing Inputs'!$C$53:$AI$54,MATCH('3. GRI Pricing'!$Q$16,'2. GRI Pricing Inputs'!$C$53:$C$54,0),MATCH('3. GRI Pricing'!I26,'2. GRI Pricing Inputs'!$C$53:$AI$53,0)),0)</f>
        <v>5</v>
      </c>
      <c r="R26" s="272">
        <f>IFERROR(INDEX('2. GRI Pricing Inputs'!$C$60:$AI$61,MATCH('3. GRI Pricing'!$R$16,'2. GRI Pricing Inputs'!$C$60:$C$61,0),MATCH('1. Accomodation'!T30,'2. GRI Pricing Inputs'!$C$60:$AI$60,0)),0)</f>
        <v>0</v>
      </c>
      <c r="S26" s="272">
        <f>IFERROR(INDEX('2. GRI Pricing Inputs'!$C$67:$AI$68,MATCH('3. GRI Pricing'!$S$16,'2. GRI Pricing Inputs'!$C$67:$C$68,0),MATCH('1. Accomodation'!U30,'2. GRI Pricing Inputs'!$C$67:$AI$67,0)),0)</f>
        <v>30</v>
      </c>
      <c r="T26" s="272">
        <f>IF(E26=0,0,'2. GRI Pricing Inputs'!$AI$75)</f>
        <v>0</v>
      </c>
      <c r="U26" s="272">
        <f>IFERROR(INDEX('2. GRI Pricing Inputs'!$C$82:$AI$83,MATCH('3. GRI Pricing'!$U$16,'2. GRI Pricing Inputs'!$C$82:$C$83,0),MATCH('1. Accomodation'!V30,'2. GRI Pricing Inputs'!$C$82:$AI$82,0)),0)</f>
        <v>0</v>
      </c>
      <c r="V26" s="272">
        <f>IFERROR(INDEX('2. GRI Pricing Inputs'!$C$89:$AI$90,MATCH('3. GRI Pricing'!$V$16,'2. GRI Pricing Inputs'!$C$89:$C$90,0),MATCH('1. Accomodation'!W30,'2. GRI Pricing Inputs'!$C$89:$AI$89,0)),0)</f>
        <v>0</v>
      </c>
      <c r="W26" s="272">
        <f>IFERROR(INDEX('2. GRI Pricing Inputs'!$C$97:$AI$98,MATCH('3. GRI Pricing'!$W$16,'2. GRI Pricing Inputs'!$C$97:$C$98,0),MATCH('1. Accomodation'!X30,'2. GRI Pricing Inputs'!$C$97:$AI$97,0)),0)</f>
        <v>0</v>
      </c>
      <c r="X26" s="272">
        <f>IFERROR(INDEX('2. GRI Pricing Inputs'!$C$104:$AI$105,MATCH('3. GRI Pricing'!$X$16,'2. GRI Pricing Inputs'!$C$104:$C$105,0),MATCH('1. Accomodation'!Y30,'2. GRI Pricing Inputs'!$C$104:$AI$104,0)),0)</f>
        <v>0</v>
      </c>
      <c r="Y26" s="273"/>
      <c r="Z26" s="274">
        <f t="shared" si="7"/>
        <v>1335</v>
      </c>
      <c r="AA26" s="275"/>
      <c r="AB26" s="275"/>
      <c r="AC26" s="275"/>
      <c r="AD26" s="271">
        <f>Z26*(1+'2. GRI Pricing Inputs'!E$115)^(($AD$16-$AC$15)/365)</f>
        <v>1341.623111264465</v>
      </c>
      <c r="AE26" s="272">
        <f>AD26*(1+'2. GRI Pricing Inputs'!F$115)^((AE$16-AD$16)/365)</f>
        <v>1348.0638574274305</v>
      </c>
      <c r="AF26" s="272">
        <f>AE26*(1+'2. GRI Pricing Inputs'!G$115)^((AF$16-AE$16)/365)</f>
        <v>1354.7517802134573</v>
      </c>
      <c r="AG26" s="272">
        <f>AF26*(1+'2. GRI Pricing Inputs'!H$115)^((AG$16-AF$16)/365)</f>
        <v>1361.4728826674543</v>
      </c>
      <c r="AH26" s="272">
        <f>AG26*(1+'2. GRI Pricing Inputs'!I$115)^((AH$16-AG$16)/365)</f>
        <v>1367.5722113883785</v>
      </c>
      <c r="AI26" s="272">
        <f>AH26*(1+'2. GRI Pricing Inputs'!J$115)^((AI$16-AH$16)/365)</f>
        <v>1374.356917694158</v>
      </c>
      <c r="AJ26" s="272">
        <f>AI26*(1+'2. GRI Pricing Inputs'!K$115)^((AJ$16-AI$16)/365)</f>
        <v>1380.9548094342913</v>
      </c>
      <c r="AK26" s="272">
        <f>AJ26*(1+'2. GRI Pricing Inputs'!L$115)^((AK$16-AJ$16)/365)</f>
        <v>1387.8059085759253</v>
      </c>
      <c r="AL26" s="272">
        <f>AK26*(1+'2. GRI Pricing Inputs'!M$115)^((AL$16-AK$16)/365)</f>
        <v>1394.4683650479049</v>
      </c>
      <c r="AM26" s="272">
        <f>AL26*(1+'2. GRI Pricing Inputs'!N$115)^((AM$16-AL$16)/365)</f>
        <v>1401.3865067231775</v>
      </c>
      <c r="AN26" s="272">
        <f>AM26*(1+'2. GRI Pricing Inputs'!O$115)^((AN$16-AM$16)/365)</f>
        <v>1408.3389702127263</v>
      </c>
      <c r="AO26" s="272">
        <f>AN26*(1+'2. GRI Pricing Inputs'!P$115)^((AO$16-AN$16)/365)</f>
        <v>1415.099999999999</v>
      </c>
      <c r="AP26" s="276">
        <f>AO26*(1+'2. GRI Pricing Inputs'!Q$115)^((AP$16-AO$16)/365)</f>
        <v>1422.1204979403319</v>
      </c>
      <c r="AQ26" s="380">
        <f t="shared" si="8"/>
        <v>5.9999999999999165E-2</v>
      </c>
    </row>
    <row r="27" spans="1:43" ht="11.4" x14ac:dyDescent="0.2">
      <c r="A27" s="110" t="str">
        <f>_xlfn.XLOOKUP($C27,'Data Ref'!$D:$D,'Data Ref'!$B:$B,0)</f>
        <v>222708011</v>
      </c>
      <c r="C27" s="76">
        <f>'1. Accomodation'!N31</f>
        <v>111</v>
      </c>
      <c r="D27" s="362" t="str">
        <f>'1. Accomodation'!L31</f>
        <v>C</v>
      </c>
      <c r="E27" s="69" t="str">
        <f>'1. Accomodation'!P31</f>
        <v>2 Bed</v>
      </c>
      <c r="F27" s="69">
        <f>'1. Accomodation'!Q31</f>
        <v>2</v>
      </c>
      <c r="G27" s="77">
        <f>'1. Accomodation'!O31</f>
        <v>747.02</v>
      </c>
      <c r="H27" s="69">
        <f>'1. Accomodation'!R31</f>
        <v>1</v>
      </c>
      <c r="I27" s="69" t="str">
        <f>'1. Accomodation'!S31</f>
        <v>Carpark and other block</v>
      </c>
      <c r="J27" s="62"/>
      <c r="L27" s="271">
        <f>IFERROR(INDEX('2. GRI Pricing Inputs'!$C$15:$AI$16,MATCH($L$16,'2. GRI Pricing Inputs'!$C$15:$C$16,0),MATCH(E27,'2. GRI Pricing Inputs'!$C$15:$AI$15,0)),0)</f>
        <v>1665</v>
      </c>
      <c r="M27" s="272">
        <f>IFERROR(INDEX('2. GRI Pricing Inputs'!$C$22:$AI$23,MATCH($M$16,'2. GRI Pricing Inputs'!$C$22:$C$23,0),MATCH(F27,'2. GRI Pricing Inputs'!$C$22:$AI$22,0)),0)</f>
        <v>0</v>
      </c>
      <c r="N27" s="329">
        <f>IF(AND('3. GRI Pricing'!$G27&gt;='2. GRI Pricing Inputs'!$D$33,'3. GRI Pricing'!$G27&lt;='2. GRI Pricing Inputs'!$E$33),'2. GRI Pricing Inputs'!$D$32,IF(AND('3. GRI Pricing'!$G27&gt;='2. GRI Pricing Inputs'!$F$33,'3. GRI Pricing'!$G27&lt;='2. GRI Pricing Inputs'!$G$33),'2. GRI Pricing Inputs'!$F$32,IF(AND('3. GRI Pricing'!$G27&gt;='2. GRI Pricing Inputs'!$H$33,'3. GRI Pricing'!$G27&lt;='2. GRI Pricing Inputs'!$I$33),'2. GRI Pricing Inputs'!$H$32,IF(AND('3. GRI Pricing'!$G27&gt;='2. GRI Pricing Inputs'!$J$33,'3. GRI Pricing'!$G27&lt;='2. GRI Pricing Inputs'!$K$33),'2. GRI Pricing Inputs'!$J$32,IF(AND('3. GRI Pricing'!$G27&gt;='2. GRI Pricing Inputs'!$L$33,'3. GRI Pricing'!$G27&lt;='2. GRI Pricing Inputs'!$M$33),'2. GRI Pricing Inputs'!$L$32,IF(AND('3. GRI Pricing'!$G27&gt;='2. GRI Pricing Inputs'!$N$33,'3. GRI Pricing'!$G27&lt;='2. GRI Pricing Inputs'!$O$33),'2. GRI Pricing Inputs'!$N$32,IF(AND('3. GRI Pricing'!$G27&gt;='2. GRI Pricing Inputs'!$P$33,'3. GRI Pricing'!$G27&lt;='2. GRI Pricing Inputs'!$Q$33),'2. GRI Pricing Inputs'!$P$32,IF(AND('3. GRI Pricing'!$G27&gt;='2. GRI Pricing Inputs'!$R$33,'3. GRI Pricing'!$G27&lt;='2. GRI Pricing Inputs'!$S$33),'2. GRI Pricing Inputs'!$R$32,IF(AND('3. GRI Pricing'!$G27&gt;='2. GRI Pricing Inputs'!$T$33,'3. GRI Pricing'!$G27&lt;='2. GRI Pricing Inputs'!$U$33),'2. GRI Pricing Inputs'!$T$32,IF(AND('3. GRI Pricing'!$G27&gt;='2. GRI Pricing Inputs'!$V$33,'3. GRI Pricing'!$G27&lt;='2. GRI Pricing Inputs'!$W$33),'2. GRI Pricing Inputs'!$V$32,IF(AND('3. GRI Pricing'!$G27&gt;='2. GRI Pricing Inputs'!$X$33,'3. GRI Pricing'!$G27&lt;='2. GRI Pricing Inputs'!$Y$33),'2. GRI Pricing Inputs'!$X$32,IF(AND('3. GRI Pricing'!$G27&gt;='2. GRI Pricing Inputs'!$Z$33,'3. GRI Pricing'!$G27&lt;='2. GRI Pricing Inputs'!$AA$33),'2. GRI Pricing Inputs'!$Z$32,IF(AND('3. GRI Pricing'!$G27&gt;='2. GRI Pricing Inputs'!$AB$33,'3. GRI Pricing'!$G27&lt;='2. GRI Pricing Inputs'!$AC$33),'2. GRI Pricing Inputs'!$AB$32,IF(AND('3. GRI Pricing'!$G27&gt;='2. GRI Pricing Inputs'!$AD$33,'3. GRI Pricing'!$G27&lt;='2. GRI Pricing Inputs'!$AE$33),'2. GRI Pricing Inputs'!$AD$32,IF(AND('3. GRI Pricing'!$G27&gt;='2. GRI Pricing Inputs'!$AF$33,'3. GRI Pricing'!$G27&lt;='2. GRI Pricing Inputs'!$AG$33),'2. GRI Pricing Inputs'!$AF$32,IF(AND('3. GRI Pricing'!$G27&gt;='2. GRI Pricing Inputs'!$AH$33,'3. GRI Pricing'!$G27&lt;='2. GRI Pricing Inputs'!$AI$33),'2. GRI Pricing Inputs'!$AH$32,0))))))))))))))))</f>
        <v>10</v>
      </c>
      <c r="O27" s="272" cm="1">
        <f t="array" ref="O27">IFERROR(INDEX('2. GRI Pricing Inputs'!$C$32:$AI$39,MATCH('3. GRI Pricing'!E27,'2. GRI Pricing Inputs'!$C$32:$C$39,0),(MATCH('3. GRI Pricing'!N27,'2. GRI Pricing Inputs'!$D$32:$AI$32,0)+1)),0)</f>
        <v>15</v>
      </c>
      <c r="P27" s="272">
        <f>IFERROR(INDEX('2. GRI Pricing Inputs'!$C$45:$AI$46,MATCH($P$16,'2. GRI Pricing Inputs'!$C$45:$C$46,0),MATCH(H27,'2. GRI Pricing Inputs'!$C$45:$AI$45,0)),0)</f>
        <v>20</v>
      </c>
      <c r="Q27" s="272">
        <f>IFERROR(INDEX('2. GRI Pricing Inputs'!$C$53:$AI$54,MATCH('3. GRI Pricing'!$Q$16,'2. GRI Pricing Inputs'!$C$53:$C$54,0),MATCH('3. GRI Pricing'!I27,'2. GRI Pricing Inputs'!$C$53:$AI$53,0)),0)</f>
        <v>5</v>
      </c>
      <c r="R27" s="272">
        <f>IFERROR(INDEX('2. GRI Pricing Inputs'!$C$60:$AI$61,MATCH('3. GRI Pricing'!$R$16,'2. GRI Pricing Inputs'!$C$60:$C$61,0),MATCH('1. Accomodation'!T31,'2. GRI Pricing Inputs'!$C$60:$AI$60,0)),0)</f>
        <v>0</v>
      </c>
      <c r="S27" s="272">
        <f>IFERROR(INDEX('2. GRI Pricing Inputs'!$C$67:$AI$68,MATCH('3. GRI Pricing'!$S$16,'2. GRI Pricing Inputs'!$C$67:$C$68,0),MATCH('1. Accomodation'!U31,'2. GRI Pricing Inputs'!$C$67:$AI$67,0)),0)</f>
        <v>0</v>
      </c>
      <c r="T27" s="272">
        <f>IF(E27=0,0,'2. GRI Pricing Inputs'!$AI$75)</f>
        <v>0</v>
      </c>
      <c r="U27" s="272">
        <f>IFERROR(INDEX('2. GRI Pricing Inputs'!$C$82:$AI$83,MATCH('3. GRI Pricing'!$U$16,'2. GRI Pricing Inputs'!$C$82:$C$83,0),MATCH('1. Accomodation'!V31,'2. GRI Pricing Inputs'!$C$82:$AI$82,0)),0)</f>
        <v>0</v>
      </c>
      <c r="V27" s="272">
        <f>IFERROR(INDEX('2. GRI Pricing Inputs'!$C$89:$AI$90,MATCH('3. GRI Pricing'!$V$16,'2. GRI Pricing Inputs'!$C$89:$C$90,0),MATCH('1. Accomodation'!W31,'2. GRI Pricing Inputs'!$C$89:$AI$89,0)),0)</f>
        <v>0</v>
      </c>
      <c r="W27" s="272">
        <f>IFERROR(INDEX('2. GRI Pricing Inputs'!$C$97:$AI$98,MATCH('3. GRI Pricing'!$W$16,'2. GRI Pricing Inputs'!$C$97:$C$98,0),MATCH('1. Accomodation'!X31,'2. GRI Pricing Inputs'!$C$97:$AI$97,0)),0)</f>
        <v>0</v>
      </c>
      <c r="X27" s="272">
        <f>IFERROR(INDEX('2. GRI Pricing Inputs'!$C$104:$AI$105,MATCH('3. GRI Pricing'!$X$16,'2. GRI Pricing Inputs'!$C$104:$C$105,0),MATCH('1. Accomodation'!Y31,'2. GRI Pricing Inputs'!$C$104:$AI$104,0)),0)</f>
        <v>0</v>
      </c>
      <c r="Y27" s="273"/>
      <c r="Z27" s="274">
        <f t="shared" si="7"/>
        <v>1705</v>
      </c>
      <c r="AA27" s="275"/>
      <c r="AB27" s="275"/>
      <c r="AC27" s="275"/>
      <c r="AD27" s="271">
        <f>Z27*(1+'2. GRI Pricing Inputs'!E$115)^(($AD$16-$AC$15)/365)</f>
        <v>1713.4587301167887</v>
      </c>
      <c r="AE27" s="272">
        <f>AD27*(1+'2. GRI Pricing Inputs'!F$115)^((AE$16-AD$16)/365)</f>
        <v>1721.6845519953329</v>
      </c>
      <c r="AF27" s="272">
        <f>AE27*(1+'2. GRI Pricing Inputs'!G$115)^((AF$16-AE$16)/365)</f>
        <v>1730.2260563774871</v>
      </c>
      <c r="AG27" s="272">
        <f>AF27*(1+'2. GRI Pricing Inputs'!H$115)^((AG$16-AF$16)/365)</f>
        <v>1738.8099362906441</v>
      </c>
      <c r="AH27" s="272">
        <f>AG27*(1+'2. GRI Pricing Inputs'!I$115)^((AH$16-AG$16)/365)</f>
        <v>1746.599715668304</v>
      </c>
      <c r="AI27" s="272">
        <f>AH27*(1+'2. GRI Pricing Inputs'!J$115)^((AI$16-AH$16)/365)</f>
        <v>1755.2648274670712</v>
      </c>
      <c r="AJ27" s="272">
        <f>AI27*(1+'2. GRI Pricing Inputs'!K$115)^((AJ$16-AI$16)/365)</f>
        <v>1763.6913483786273</v>
      </c>
      <c r="AK27" s="272">
        <f>AJ27*(1+'2. GRI Pricing Inputs'!L$115)^((AK$16-AJ$16)/365)</f>
        <v>1772.4412540239352</v>
      </c>
      <c r="AL27" s="272">
        <f>AK27*(1+'2. GRI Pricing Inputs'!M$115)^((AL$16-AK$16)/365)</f>
        <v>1780.9502340124934</v>
      </c>
      <c r="AM27" s="272">
        <f>AL27*(1+'2. GRI Pricing Inputs'!N$115)^((AM$16-AL$16)/365)</f>
        <v>1789.7857632681787</v>
      </c>
      <c r="AN27" s="272">
        <f>AM27*(1+'2. GRI Pricing Inputs'!O$115)^((AN$16-AM$16)/365)</f>
        <v>1798.6651267510856</v>
      </c>
      <c r="AO27" s="272">
        <f>AN27*(1+'2. GRI Pricing Inputs'!P$115)^((AO$16-AN$16)/365)</f>
        <v>1807.2999999999995</v>
      </c>
      <c r="AP27" s="276">
        <f>AO27*(1+'2. GRI Pricing Inputs'!Q$115)^((AP$16-AO$16)/365)</f>
        <v>1816.2662539237956</v>
      </c>
      <c r="AQ27" s="380">
        <f t="shared" si="8"/>
        <v>5.9999999999999831E-2</v>
      </c>
    </row>
    <row r="28" spans="1:43" ht="11.4" x14ac:dyDescent="0.2">
      <c r="A28" s="110" t="str">
        <f>_xlfn.XLOOKUP($C28,'Data Ref'!$D:$D,'Data Ref'!$B:$B,0)</f>
        <v>222708012</v>
      </c>
      <c r="C28" s="76">
        <f>'1. Accomodation'!N32</f>
        <v>112</v>
      </c>
      <c r="D28" s="362" t="str">
        <f>'1. Accomodation'!L32</f>
        <v>C</v>
      </c>
      <c r="E28" s="69" t="str">
        <f>'1. Accomodation'!P32</f>
        <v>1 Bed</v>
      </c>
      <c r="F28" s="69">
        <f>'1. Accomodation'!Q32</f>
        <v>1</v>
      </c>
      <c r="G28" s="77">
        <f>'1. Accomodation'!O32</f>
        <v>506.76</v>
      </c>
      <c r="H28" s="69">
        <f>'1. Accomodation'!R32</f>
        <v>1</v>
      </c>
      <c r="I28" s="69" t="str">
        <f>'1. Accomodation'!S32</f>
        <v>Carpark and other block</v>
      </c>
      <c r="J28" s="62"/>
      <c r="L28" s="271">
        <f>IFERROR(INDEX('2. GRI Pricing Inputs'!$C$15:$AI$16,MATCH($L$16,'2. GRI Pricing Inputs'!$C$15:$C$16,0),MATCH(E28,'2. GRI Pricing Inputs'!$C$15:$AI$15,0)),0)</f>
        <v>1275</v>
      </c>
      <c r="M28" s="272">
        <f>IFERROR(INDEX('2. GRI Pricing Inputs'!$C$22:$AI$23,MATCH($M$16,'2. GRI Pricing Inputs'!$C$22:$C$23,0),MATCH(F28,'2. GRI Pricing Inputs'!$C$22:$AI$22,0)),0)</f>
        <v>0</v>
      </c>
      <c r="N28" s="329">
        <f>IF(AND('3. GRI Pricing'!$G28&gt;='2. GRI Pricing Inputs'!$D$33,'3. GRI Pricing'!$G28&lt;='2. GRI Pricing Inputs'!$E$33),'2. GRI Pricing Inputs'!$D$32,IF(AND('3. GRI Pricing'!$G28&gt;='2. GRI Pricing Inputs'!$F$33,'3. GRI Pricing'!$G28&lt;='2. GRI Pricing Inputs'!$G$33),'2. GRI Pricing Inputs'!$F$32,IF(AND('3. GRI Pricing'!$G28&gt;='2. GRI Pricing Inputs'!$H$33,'3. GRI Pricing'!$G28&lt;='2. GRI Pricing Inputs'!$I$33),'2. GRI Pricing Inputs'!$H$32,IF(AND('3. GRI Pricing'!$G28&gt;='2. GRI Pricing Inputs'!$J$33,'3. GRI Pricing'!$G28&lt;='2. GRI Pricing Inputs'!$K$33),'2. GRI Pricing Inputs'!$J$32,IF(AND('3. GRI Pricing'!$G28&gt;='2. GRI Pricing Inputs'!$L$33,'3. GRI Pricing'!$G28&lt;='2. GRI Pricing Inputs'!$M$33),'2. GRI Pricing Inputs'!$L$32,IF(AND('3. GRI Pricing'!$G28&gt;='2. GRI Pricing Inputs'!$N$33,'3. GRI Pricing'!$G28&lt;='2. GRI Pricing Inputs'!$O$33),'2. GRI Pricing Inputs'!$N$32,IF(AND('3. GRI Pricing'!$G28&gt;='2. GRI Pricing Inputs'!$P$33,'3. GRI Pricing'!$G28&lt;='2. GRI Pricing Inputs'!$Q$33),'2. GRI Pricing Inputs'!$P$32,IF(AND('3. GRI Pricing'!$G28&gt;='2. GRI Pricing Inputs'!$R$33,'3. GRI Pricing'!$G28&lt;='2. GRI Pricing Inputs'!$S$33),'2. GRI Pricing Inputs'!$R$32,IF(AND('3. GRI Pricing'!$G28&gt;='2. GRI Pricing Inputs'!$T$33,'3. GRI Pricing'!$G28&lt;='2. GRI Pricing Inputs'!$U$33),'2. GRI Pricing Inputs'!$T$32,IF(AND('3. GRI Pricing'!$G28&gt;='2. GRI Pricing Inputs'!$V$33,'3. GRI Pricing'!$G28&lt;='2. GRI Pricing Inputs'!$W$33),'2. GRI Pricing Inputs'!$V$32,IF(AND('3. GRI Pricing'!$G28&gt;='2. GRI Pricing Inputs'!$X$33,'3. GRI Pricing'!$G28&lt;='2. GRI Pricing Inputs'!$Y$33),'2. GRI Pricing Inputs'!$X$32,IF(AND('3. GRI Pricing'!$G28&gt;='2. GRI Pricing Inputs'!$Z$33,'3. GRI Pricing'!$G28&lt;='2. GRI Pricing Inputs'!$AA$33),'2. GRI Pricing Inputs'!$Z$32,IF(AND('3. GRI Pricing'!$G28&gt;='2. GRI Pricing Inputs'!$AB$33,'3. GRI Pricing'!$G28&lt;='2. GRI Pricing Inputs'!$AC$33),'2. GRI Pricing Inputs'!$AB$32,IF(AND('3. GRI Pricing'!$G28&gt;='2. GRI Pricing Inputs'!$AD$33,'3. GRI Pricing'!$G28&lt;='2. GRI Pricing Inputs'!$AE$33),'2. GRI Pricing Inputs'!$AD$32,IF(AND('3. GRI Pricing'!$G28&gt;='2. GRI Pricing Inputs'!$AF$33,'3. GRI Pricing'!$G28&lt;='2. GRI Pricing Inputs'!$AG$33),'2. GRI Pricing Inputs'!$AF$32,IF(AND('3. GRI Pricing'!$G28&gt;='2. GRI Pricing Inputs'!$AH$33,'3. GRI Pricing'!$G28&lt;='2. GRI Pricing Inputs'!$AI$33),'2. GRI Pricing Inputs'!$AH$32,0))))))))))))))))</f>
        <v>5</v>
      </c>
      <c r="O28" s="272" cm="1">
        <f t="array" ref="O28">IFERROR(INDEX('2. GRI Pricing Inputs'!$C$32:$AI$39,MATCH('3. GRI Pricing'!E28,'2. GRI Pricing Inputs'!$C$32:$C$39,0),(MATCH('3. GRI Pricing'!N28,'2. GRI Pricing Inputs'!$D$32:$AI$32,0)+1)),0)</f>
        <v>5</v>
      </c>
      <c r="P28" s="272">
        <f>IFERROR(INDEX('2. GRI Pricing Inputs'!$C$45:$AI$46,MATCH($P$16,'2. GRI Pricing Inputs'!$C$45:$C$46,0),MATCH(H28,'2. GRI Pricing Inputs'!$C$45:$AI$45,0)),0)</f>
        <v>20</v>
      </c>
      <c r="Q28" s="272">
        <f>IFERROR(INDEX('2. GRI Pricing Inputs'!$C$53:$AI$54,MATCH('3. GRI Pricing'!$Q$16,'2. GRI Pricing Inputs'!$C$53:$C$54,0),MATCH('3. GRI Pricing'!I28,'2. GRI Pricing Inputs'!$C$53:$AI$53,0)),0)</f>
        <v>5</v>
      </c>
      <c r="R28" s="272">
        <f>IFERROR(INDEX('2. GRI Pricing Inputs'!$C$60:$AI$61,MATCH('3. GRI Pricing'!$R$16,'2. GRI Pricing Inputs'!$C$60:$C$61,0),MATCH('1. Accomodation'!T32,'2. GRI Pricing Inputs'!$C$60:$AI$60,0)),0)</f>
        <v>0</v>
      </c>
      <c r="S28" s="272">
        <f>IFERROR(INDEX('2. GRI Pricing Inputs'!$C$67:$AI$68,MATCH('3. GRI Pricing'!$S$16,'2. GRI Pricing Inputs'!$C$67:$C$68,0),MATCH('1. Accomodation'!U32,'2. GRI Pricing Inputs'!$C$67:$AI$67,0)),0)</f>
        <v>30</v>
      </c>
      <c r="T28" s="272">
        <f>IF(E28=0,0,'2. GRI Pricing Inputs'!$AI$75)</f>
        <v>0</v>
      </c>
      <c r="U28" s="272">
        <f>IFERROR(INDEX('2. GRI Pricing Inputs'!$C$82:$AI$83,MATCH('3. GRI Pricing'!$U$16,'2. GRI Pricing Inputs'!$C$82:$C$83,0),MATCH('1. Accomodation'!V32,'2. GRI Pricing Inputs'!$C$82:$AI$82,0)),0)</f>
        <v>0</v>
      </c>
      <c r="V28" s="272">
        <f>IFERROR(INDEX('2. GRI Pricing Inputs'!$C$89:$AI$90,MATCH('3. GRI Pricing'!$V$16,'2. GRI Pricing Inputs'!$C$89:$C$90,0),MATCH('1. Accomodation'!W32,'2. GRI Pricing Inputs'!$C$89:$AI$89,0)),0)</f>
        <v>0</v>
      </c>
      <c r="W28" s="272">
        <f>IFERROR(INDEX('2. GRI Pricing Inputs'!$C$97:$AI$98,MATCH('3. GRI Pricing'!$W$16,'2. GRI Pricing Inputs'!$C$97:$C$98,0),MATCH('1. Accomodation'!X32,'2. GRI Pricing Inputs'!$C$97:$AI$97,0)),0)</f>
        <v>0</v>
      </c>
      <c r="X28" s="272">
        <f>IFERROR(INDEX('2. GRI Pricing Inputs'!$C$104:$AI$105,MATCH('3. GRI Pricing'!$X$16,'2. GRI Pricing Inputs'!$C$104:$C$105,0),MATCH('1. Accomodation'!Y32,'2. GRI Pricing Inputs'!$C$104:$AI$104,0)),0)</f>
        <v>0</v>
      </c>
      <c r="Y28" s="273"/>
      <c r="Z28" s="274">
        <f t="shared" si="7"/>
        <v>1335</v>
      </c>
      <c r="AA28" s="275"/>
      <c r="AB28" s="275"/>
      <c r="AC28" s="275"/>
      <c r="AD28" s="271">
        <f>Z28*(1+'2. GRI Pricing Inputs'!E$115)^(($AD$16-$AC$15)/365)</f>
        <v>1341.623111264465</v>
      </c>
      <c r="AE28" s="272">
        <f>AD28*(1+'2. GRI Pricing Inputs'!F$115)^((AE$16-AD$16)/365)</f>
        <v>1348.0638574274305</v>
      </c>
      <c r="AF28" s="272">
        <f>AE28*(1+'2. GRI Pricing Inputs'!G$115)^((AF$16-AE$16)/365)</f>
        <v>1354.7517802134573</v>
      </c>
      <c r="AG28" s="272">
        <f>AF28*(1+'2. GRI Pricing Inputs'!H$115)^((AG$16-AF$16)/365)</f>
        <v>1361.4728826674543</v>
      </c>
      <c r="AH28" s="272">
        <f>AG28*(1+'2. GRI Pricing Inputs'!I$115)^((AH$16-AG$16)/365)</f>
        <v>1367.5722113883785</v>
      </c>
      <c r="AI28" s="272">
        <f>AH28*(1+'2. GRI Pricing Inputs'!J$115)^((AI$16-AH$16)/365)</f>
        <v>1374.356917694158</v>
      </c>
      <c r="AJ28" s="272">
        <f>AI28*(1+'2. GRI Pricing Inputs'!K$115)^((AJ$16-AI$16)/365)</f>
        <v>1380.9548094342913</v>
      </c>
      <c r="AK28" s="272">
        <f>AJ28*(1+'2. GRI Pricing Inputs'!L$115)^((AK$16-AJ$16)/365)</f>
        <v>1387.8059085759253</v>
      </c>
      <c r="AL28" s="272">
        <f>AK28*(1+'2. GRI Pricing Inputs'!M$115)^((AL$16-AK$16)/365)</f>
        <v>1394.4683650479049</v>
      </c>
      <c r="AM28" s="272">
        <f>AL28*(1+'2. GRI Pricing Inputs'!N$115)^((AM$16-AL$16)/365)</f>
        <v>1401.3865067231775</v>
      </c>
      <c r="AN28" s="272">
        <f>AM28*(1+'2. GRI Pricing Inputs'!O$115)^((AN$16-AM$16)/365)</f>
        <v>1408.3389702127263</v>
      </c>
      <c r="AO28" s="272">
        <f>AN28*(1+'2. GRI Pricing Inputs'!P$115)^((AO$16-AN$16)/365)</f>
        <v>1415.099999999999</v>
      </c>
      <c r="AP28" s="276">
        <f>AO28*(1+'2. GRI Pricing Inputs'!Q$115)^((AP$16-AO$16)/365)</f>
        <v>1422.1204979403319</v>
      </c>
      <c r="AQ28" s="380">
        <f t="shared" si="8"/>
        <v>5.9999999999999165E-2</v>
      </c>
    </row>
    <row r="29" spans="1:43" ht="11.4" x14ac:dyDescent="0.2">
      <c r="A29" s="110" t="str">
        <f>_xlfn.XLOOKUP($C29,'Data Ref'!$D:$D,'Data Ref'!$B:$B,0)</f>
        <v>222708013</v>
      </c>
      <c r="C29" s="76">
        <f>'1. Accomodation'!N33</f>
        <v>201</v>
      </c>
      <c r="D29" s="362" t="str">
        <f>'1. Accomodation'!L33</f>
        <v>C</v>
      </c>
      <c r="E29" s="69" t="str">
        <f>'1. Accomodation'!P33</f>
        <v>1 Bed</v>
      </c>
      <c r="F29" s="69">
        <f>'1. Accomodation'!Q33</f>
        <v>1</v>
      </c>
      <c r="G29" s="77">
        <f>'1. Accomodation'!O33</f>
        <v>517.1</v>
      </c>
      <c r="H29" s="69">
        <f>'1. Accomodation'!R33</f>
        <v>2</v>
      </c>
      <c r="I29" s="69" t="str">
        <f>'1. Accomodation'!S33</f>
        <v>North Row below Treeline</v>
      </c>
      <c r="J29" s="62"/>
      <c r="L29" s="271">
        <f>IFERROR(INDEX('2. GRI Pricing Inputs'!$C$15:$AI$16,MATCH($L$16,'2. GRI Pricing Inputs'!$C$15:$C$16,0),MATCH(E29,'2. GRI Pricing Inputs'!$C$15:$AI$15,0)),0)</f>
        <v>1275</v>
      </c>
      <c r="M29" s="272">
        <f>IFERROR(INDEX('2. GRI Pricing Inputs'!$C$22:$AI$23,MATCH($M$16,'2. GRI Pricing Inputs'!$C$22:$C$23,0),MATCH(F29,'2. GRI Pricing Inputs'!$C$22:$AI$22,0)),0)</f>
        <v>0</v>
      </c>
      <c r="N29" s="329">
        <f>IF(AND('3. GRI Pricing'!$G29&gt;='2. GRI Pricing Inputs'!$D$33,'3. GRI Pricing'!$G29&lt;='2. GRI Pricing Inputs'!$E$33),'2. GRI Pricing Inputs'!$D$32,IF(AND('3. GRI Pricing'!$G29&gt;='2. GRI Pricing Inputs'!$F$33,'3. GRI Pricing'!$G29&lt;='2. GRI Pricing Inputs'!$G$33),'2. GRI Pricing Inputs'!$F$32,IF(AND('3. GRI Pricing'!$G29&gt;='2. GRI Pricing Inputs'!$H$33,'3. GRI Pricing'!$G29&lt;='2. GRI Pricing Inputs'!$I$33),'2. GRI Pricing Inputs'!$H$32,IF(AND('3. GRI Pricing'!$G29&gt;='2. GRI Pricing Inputs'!$J$33,'3. GRI Pricing'!$G29&lt;='2. GRI Pricing Inputs'!$K$33),'2. GRI Pricing Inputs'!$J$32,IF(AND('3. GRI Pricing'!$G29&gt;='2. GRI Pricing Inputs'!$L$33,'3. GRI Pricing'!$G29&lt;='2. GRI Pricing Inputs'!$M$33),'2. GRI Pricing Inputs'!$L$32,IF(AND('3. GRI Pricing'!$G29&gt;='2. GRI Pricing Inputs'!$N$33,'3. GRI Pricing'!$G29&lt;='2. GRI Pricing Inputs'!$O$33),'2. GRI Pricing Inputs'!$N$32,IF(AND('3. GRI Pricing'!$G29&gt;='2. GRI Pricing Inputs'!$P$33,'3. GRI Pricing'!$G29&lt;='2. GRI Pricing Inputs'!$Q$33),'2. GRI Pricing Inputs'!$P$32,IF(AND('3. GRI Pricing'!$G29&gt;='2. GRI Pricing Inputs'!$R$33,'3. GRI Pricing'!$G29&lt;='2. GRI Pricing Inputs'!$S$33),'2. GRI Pricing Inputs'!$R$32,IF(AND('3. GRI Pricing'!$G29&gt;='2. GRI Pricing Inputs'!$T$33,'3. GRI Pricing'!$G29&lt;='2. GRI Pricing Inputs'!$U$33),'2. GRI Pricing Inputs'!$T$32,IF(AND('3. GRI Pricing'!$G29&gt;='2. GRI Pricing Inputs'!$V$33,'3. GRI Pricing'!$G29&lt;='2. GRI Pricing Inputs'!$W$33),'2. GRI Pricing Inputs'!$V$32,IF(AND('3. GRI Pricing'!$G29&gt;='2. GRI Pricing Inputs'!$X$33,'3. GRI Pricing'!$G29&lt;='2. GRI Pricing Inputs'!$Y$33),'2. GRI Pricing Inputs'!$X$32,IF(AND('3. GRI Pricing'!$G29&gt;='2. GRI Pricing Inputs'!$Z$33,'3. GRI Pricing'!$G29&lt;='2. GRI Pricing Inputs'!$AA$33),'2. GRI Pricing Inputs'!$Z$32,IF(AND('3. GRI Pricing'!$G29&gt;='2. GRI Pricing Inputs'!$AB$33,'3. GRI Pricing'!$G29&lt;='2. GRI Pricing Inputs'!$AC$33),'2. GRI Pricing Inputs'!$AB$32,IF(AND('3. GRI Pricing'!$G29&gt;='2. GRI Pricing Inputs'!$AD$33,'3. GRI Pricing'!$G29&lt;='2. GRI Pricing Inputs'!$AE$33),'2. GRI Pricing Inputs'!$AD$32,IF(AND('3. GRI Pricing'!$G29&gt;='2. GRI Pricing Inputs'!$AF$33,'3. GRI Pricing'!$G29&lt;='2. GRI Pricing Inputs'!$AG$33),'2. GRI Pricing Inputs'!$AF$32,IF(AND('3. GRI Pricing'!$G29&gt;='2. GRI Pricing Inputs'!$AH$33,'3. GRI Pricing'!$G29&lt;='2. GRI Pricing Inputs'!$AI$33),'2. GRI Pricing Inputs'!$AH$32,0))))))))))))))))</f>
        <v>6</v>
      </c>
      <c r="O29" s="272" cm="1">
        <f t="array" ref="O29">IFERROR(INDEX('2. GRI Pricing Inputs'!$C$32:$AI$39,MATCH('3. GRI Pricing'!E29,'2. GRI Pricing Inputs'!$C$32:$C$39,0),(MATCH('3. GRI Pricing'!N29,'2. GRI Pricing Inputs'!$D$32:$AI$32,0)+1)),0)</f>
        <v>10</v>
      </c>
      <c r="P29" s="272">
        <f>IFERROR(INDEX('2. GRI Pricing Inputs'!$C$45:$AI$46,MATCH($P$16,'2. GRI Pricing Inputs'!$C$45:$C$46,0),MATCH(H29,'2. GRI Pricing Inputs'!$C$45:$AI$45,0)),0)</f>
        <v>25</v>
      </c>
      <c r="Q29" s="272">
        <f>IFERROR(INDEX('2. GRI Pricing Inputs'!$C$53:$AI$54,MATCH('3. GRI Pricing'!$Q$16,'2. GRI Pricing Inputs'!$C$53:$C$54,0),MATCH('3. GRI Pricing'!I29,'2. GRI Pricing Inputs'!$C$53:$AI$53,0)),0)</f>
        <v>30</v>
      </c>
      <c r="R29" s="272">
        <f>IFERROR(INDEX('2. GRI Pricing Inputs'!$C$60:$AI$61,MATCH('3. GRI Pricing'!$R$16,'2. GRI Pricing Inputs'!$C$60:$C$61,0),MATCH('1. Accomodation'!T33,'2. GRI Pricing Inputs'!$C$60:$AI$60,0)),0)</f>
        <v>0</v>
      </c>
      <c r="S29" s="272">
        <f>IFERROR(INDEX('2. GRI Pricing Inputs'!$C$67:$AI$68,MATCH('3. GRI Pricing'!$S$16,'2. GRI Pricing Inputs'!$C$67:$C$68,0),MATCH('1. Accomodation'!U33,'2. GRI Pricing Inputs'!$C$67:$AI$67,0)),0)</f>
        <v>40</v>
      </c>
      <c r="T29" s="272">
        <f>IF(E29=0,0,'2. GRI Pricing Inputs'!$AI$75)</f>
        <v>0</v>
      </c>
      <c r="U29" s="272">
        <f>IFERROR(INDEX('2. GRI Pricing Inputs'!$C$82:$AI$83,MATCH('3. GRI Pricing'!$U$16,'2. GRI Pricing Inputs'!$C$82:$C$83,0),MATCH('1. Accomodation'!V33,'2. GRI Pricing Inputs'!$C$82:$AI$82,0)),0)</f>
        <v>0</v>
      </c>
      <c r="V29" s="272">
        <f>IFERROR(INDEX('2. GRI Pricing Inputs'!$C$89:$AI$90,MATCH('3. GRI Pricing'!$V$16,'2. GRI Pricing Inputs'!$C$89:$C$90,0),MATCH('1. Accomodation'!W33,'2. GRI Pricing Inputs'!$C$89:$AI$89,0)),0)</f>
        <v>0</v>
      </c>
      <c r="W29" s="272">
        <f>IFERROR(INDEX('2. GRI Pricing Inputs'!$C$97:$AI$98,MATCH('3. GRI Pricing'!$W$16,'2. GRI Pricing Inputs'!$C$97:$C$98,0),MATCH('1. Accomodation'!X33,'2. GRI Pricing Inputs'!$C$97:$AI$97,0)),0)</f>
        <v>0</v>
      </c>
      <c r="X29" s="272">
        <f>IFERROR(INDEX('2. GRI Pricing Inputs'!$C$104:$AI$105,MATCH('3. GRI Pricing'!$X$16,'2. GRI Pricing Inputs'!$C$104:$C$105,0),MATCH('1. Accomodation'!Y33,'2. GRI Pricing Inputs'!$C$104:$AI$104,0)),0)</f>
        <v>0</v>
      </c>
      <c r="Y29" s="273"/>
      <c r="Z29" s="274">
        <f t="shared" si="7"/>
        <v>1380</v>
      </c>
      <c r="AA29" s="275"/>
      <c r="AB29" s="275"/>
      <c r="AC29" s="275"/>
      <c r="AD29" s="271">
        <f>Z29*(1+'2. GRI Pricing Inputs'!E$115)^(($AD$16-$AC$15)/365)</f>
        <v>1386.8463622059639</v>
      </c>
      <c r="AE29" s="272">
        <f>AD29*(1+'2. GRI Pricing Inputs'!F$115)^((AE$16-AD$16)/365)</f>
        <v>1393.5042121721756</v>
      </c>
      <c r="AF29" s="272">
        <f>AE29*(1+'2. GRI Pricing Inputs'!G$115)^((AF$16-AE$16)/365)</f>
        <v>1400.4175705577313</v>
      </c>
      <c r="AG29" s="272">
        <f>AF29*(1+'2. GRI Pricing Inputs'!H$115)^((AG$16-AF$16)/365)</f>
        <v>1407.3652270270316</v>
      </c>
      <c r="AH29" s="272">
        <f>AG29*(1+'2. GRI Pricing Inputs'!I$115)^((AH$16-AG$16)/365)</f>
        <v>1413.6701510980993</v>
      </c>
      <c r="AI29" s="272">
        <f>AH29*(1+'2. GRI Pricing Inputs'!J$115)^((AI$16-AH$16)/365)</f>
        <v>1420.6835553692422</v>
      </c>
      <c r="AJ29" s="272">
        <f>AI29*(1+'2. GRI Pricing Inputs'!K$115)^((AJ$16-AI$16)/365)</f>
        <v>1427.5038479545485</v>
      </c>
      <c r="AK29" s="272">
        <f>AJ29*(1+'2. GRI Pricing Inputs'!L$115)^((AK$16-AJ$16)/365)</f>
        <v>1434.5858830223051</v>
      </c>
      <c r="AL29" s="272">
        <f>AK29*(1+'2. GRI Pricing Inputs'!M$115)^((AL$16-AK$16)/365)</f>
        <v>1441.4729166787336</v>
      </c>
      <c r="AM29" s="272">
        <f>AL29*(1+'2. GRI Pricing Inputs'!N$115)^((AM$16-AL$16)/365)</f>
        <v>1448.624254140813</v>
      </c>
      <c r="AN29" s="272">
        <f>AM29*(1+'2. GRI Pricing Inputs'!O$115)^((AN$16-AM$16)/365)</f>
        <v>1455.8110703322568</v>
      </c>
      <c r="AO29" s="272">
        <f>AN29*(1+'2. GRI Pricing Inputs'!P$115)^((AO$16-AN$16)/365)</f>
        <v>1462.7999999999993</v>
      </c>
      <c r="AP29" s="276">
        <f>AO29*(1+'2. GRI Pricing Inputs'!Q$115)^((AP$16-AO$16)/365)</f>
        <v>1470.0571439383209</v>
      </c>
      <c r="AQ29" s="380">
        <f t="shared" si="8"/>
        <v>5.9999999999999387E-2</v>
      </c>
    </row>
    <row r="30" spans="1:43" ht="11.4" x14ac:dyDescent="0.2">
      <c r="A30" s="110" t="str">
        <f>_xlfn.XLOOKUP($C30,'Data Ref'!$D:$D,'Data Ref'!$B:$B,0)</f>
        <v>222708014</v>
      </c>
      <c r="C30" s="76">
        <f>'1. Accomodation'!N34</f>
        <v>202</v>
      </c>
      <c r="D30" s="362" t="str">
        <f>'1. Accomodation'!L34</f>
        <v>C</v>
      </c>
      <c r="E30" s="69" t="str">
        <f>'1. Accomodation'!P34</f>
        <v>Studio</v>
      </c>
      <c r="F30" s="69">
        <f>'1. Accomodation'!Q34</f>
        <v>1</v>
      </c>
      <c r="G30" s="77">
        <f>'1. Accomodation'!O34</f>
        <v>385.46</v>
      </c>
      <c r="H30" s="69">
        <f>'1. Accomodation'!R34</f>
        <v>2</v>
      </c>
      <c r="I30" s="69" t="str">
        <f>'1. Accomodation'!S34</f>
        <v>Nursery and mixed other buildings</v>
      </c>
      <c r="J30" s="62"/>
      <c r="L30" s="271">
        <f>IFERROR(INDEX('2. GRI Pricing Inputs'!$C$15:$AI$16,MATCH($L$16,'2. GRI Pricing Inputs'!$C$15:$C$16,0),MATCH(E30,'2. GRI Pricing Inputs'!$C$15:$AI$15,0)),0)</f>
        <v>1175</v>
      </c>
      <c r="M30" s="272">
        <f>IFERROR(INDEX('2. GRI Pricing Inputs'!$C$22:$AI$23,MATCH($M$16,'2. GRI Pricing Inputs'!$C$22:$C$23,0),MATCH(F30,'2. GRI Pricing Inputs'!$C$22:$AI$22,0)),0)</f>
        <v>0</v>
      </c>
      <c r="N30" s="329">
        <f>IF(AND('3. GRI Pricing'!$G30&gt;='2. GRI Pricing Inputs'!$D$33,'3. GRI Pricing'!$G30&lt;='2. GRI Pricing Inputs'!$E$33),'2. GRI Pricing Inputs'!$D$32,IF(AND('3. GRI Pricing'!$G30&gt;='2. GRI Pricing Inputs'!$F$33,'3. GRI Pricing'!$G30&lt;='2. GRI Pricing Inputs'!$G$33),'2. GRI Pricing Inputs'!$F$32,IF(AND('3. GRI Pricing'!$G30&gt;='2. GRI Pricing Inputs'!$H$33,'3. GRI Pricing'!$G30&lt;='2. GRI Pricing Inputs'!$I$33),'2. GRI Pricing Inputs'!$H$32,IF(AND('3. GRI Pricing'!$G30&gt;='2. GRI Pricing Inputs'!$J$33,'3. GRI Pricing'!$G30&lt;='2. GRI Pricing Inputs'!$K$33),'2. GRI Pricing Inputs'!$J$32,IF(AND('3. GRI Pricing'!$G30&gt;='2. GRI Pricing Inputs'!$L$33,'3. GRI Pricing'!$G30&lt;='2. GRI Pricing Inputs'!$M$33),'2. GRI Pricing Inputs'!$L$32,IF(AND('3. GRI Pricing'!$G30&gt;='2. GRI Pricing Inputs'!$N$33,'3. GRI Pricing'!$G30&lt;='2. GRI Pricing Inputs'!$O$33),'2. GRI Pricing Inputs'!$N$32,IF(AND('3. GRI Pricing'!$G30&gt;='2. GRI Pricing Inputs'!$P$33,'3. GRI Pricing'!$G30&lt;='2. GRI Pricing Inputs'!$Q$33),'2. GRI Pricing Inputs'!$P$32,IF(AND('3. GRI Pricing'!$G30&gt;='2. GRI Pricing Inputs'!$R$33,'3. GRI Pricing'!$G30&lt;='2. GRI Pricing Inputs'!$S$33),'2. GRI Pricing Inputs'!$R$32,IF(AND('3. GRI Pricing'!$G30&gt;='2. GRI Pricing Inputs'!$T$33,'3. GRI Pricing'!$G30&lt;='2. GRI Pricing Inputs'!$U$33),'2. GRI Pricing Inputs'!$T$32,IF(AND('3. GRI Pricing'!$G30&gt;='2. GRI Pricing Inputs'!$V$33,'3. GRI Pricing'!$G30&lt;='2. GRI Pricing Inputs'!$W$33),'2. GRI Pricing Inputs'!$V$32,IF(AND('3. GRI Pricing'!$G30&gt;='2. GRI Pricing Inputs'!$X$33,'3. GRI Pricing'!$G30&lt;='2. GRI Pricing Inputs'!$Y$33),'2. GRI Pricing Inputs'!$X$32,IF(AND('3. GRI Pricing'!$G30&gt;='2. GRI Pricing Inputs'!$Z$33,'3. GRI Pricing'!$G30&lt;='2. GRI Pricing Inputs'!$AA$33),'2. GRI Pricing Inputs'!$Z$32,IF(AND('3. GRI Pricing'!$G30&gt;='2. GRI Pricing Inputs'!$AB$33,'3. GRI Pricing'!$G30&lt;='2. GRI Pricing Inputs'!$AC$33),'2. GRI Pricing Inputs'!$AB$32,IF(AND('3. GRI Pricing'!$G30&gt;='2. GRI Pricing Inputs'!$AD$33,'3. GRI Pricing'!$G30&lt;='2. GRI Pricing Inputs'!$AE$33),'2. GRI Pricing Inputs'!$AD$32,IF(AND('3. GRI Pricing'!$G30&gt;='2. GRI Pricing Inputs'!$AF$33,'3. GRI Pricing'!$G30&lt;='2. GRI Pricing Inputs'!$AG$33),'2. GRI Pricing Inputs'!$AF$32,IF(AND('3. GRI Pricing'!$G30&gt;='2. GRI Pricing Inputs'!$AH$33,'3. GRI Pricing'!$G30&lt;='2. GRI Pricing Inputs'!$AI$33),'2. GRI Pricing Inputs'!$AH$32,0))))))))))))))))</f>
        <v>1</v>
      </c>
      <c r="O30" s="272" cm="1">
        <f t="array" ref="O30">IFERROR(INDEX('2. GRI Pricing Inputs'!$C$32:$AI$39,MATCH('3. GRI Pricing'!E30,'2. GRI Pricing Inputs'!$C$32:$C$39,0),(MATCH('3. GRI Pricing'!N30,'2. GRI Pricing Inputs'!$D$32:$AI$32,0)+1)),0)</f>
        <v>0</v>
      </c>
      <c r="P30" s="272">
        <f>IFERROR(INDEX('2. GRI Pricing Inputs'!$C$45:$AI$46,MATCH($P$16,'2. GRI Pricing Inputs'!$C$45:$C$46,0),MATCH(H30,'2. GRI Pricing Inputs'!$C$45:$AI$45,0)),0)</f>
        <v>25</v>
      </c>
      <c r="Q30" s="272">
        <f>IFERROR(INDEX('2. GRI Pricing Inputs'!$C$53:$AI$54,MATCH('3. GRI Pricing'!$Q$16,'2. GRI Pricing Inputs'!$C$53:$C$54,0),MATCH('3. GRI Pricing'!I30,'2. GRI Pricing Inputs'!$C$53:$AI$53,0)),0)</f>
        <v>0</v>
      </c>
      <c r="R30" s="272">
        <f>IFERROR(INDEX('2. GRI Pricing Inputs'!$C$60:$AI$61,MATCH('3. GRI Pricing'!$R$16,'2. GRI Pricing Inputs'!$C$60:$C$61,0),MATCH('1. Accomodation'!T34,'2. GRI Pricing Inputs'!$C$60:$AI$60,0)),0)</f>
        <v>0</v>
      </c>
      <c r="S30" s="272">
        <f>IFERROR(INDEX('2. GRI Pricing Inputs'!$C$67:$AI$68,MATCH('3. GRI Pricing'!$S$16,'2. GRI Pricing Inputs'!$C$67:$C$68,0),MATCH('1. Accomodation'!U34,'2. GRI Pricing Inputs'!$C$67:$AI$67,0)),0)</f>
        <v>10</v>
      </c>
      <c r="T30" s="272">
        <f>IF(E30=0,0,'2. GRI Pricing Inputs'!$AI$75)</f>
        <v>0</v>
      </c>
      <c r="U30" s="272">
        <f>IFERROR(INDEX('2. GRI Pricing Inputs'!$C$82:$AI$83,MATCH('3. GRI Pricing'!$U$16,'2. GRI Pricing Inputs'!$C$82:$C$83,0),MATCH('1. Accomodation'!V34,'2. GRI Pricing Inputs'!$C$82:$AI$82,0)),0)</f>
        <v>0</v>
      </c>
      <c r="V30" s="272">
        <f>IFERROR(INDEX('2. GRI Pricing Inputs'!$C$89:$AI$90,MATCH('3. GRI Pricing'!$V$16,'2. GRI Pricing Inputs'!$C$89:$C$90,0),MATCH('1. Accomodation'!W34,'2. GRI Pricing Inputs'!$C$89:$AI$89,0)),0)</f>
        <v>0</v>
      </c>
      <c r="W30" s="272">
        <f>IFERROR(INDEX('2. GRI Pricing Inputs'!$C$97:$AI$98,MATCH('3. GRI Pricing'!$W$16,'2. GRI Pricing Inputs'!$C$97:$C$98,0),MATCH('1. Accomodation'!X34,'2. GRI Pricing Inputs'!$C$97:$AI$97,0)),0)</f>
        <v>0</v>
      </c>
      <c r="X30" s="272">
        <f>IFERROR(INDEX('2. GRI Pricing Inputs'!$C$104:$AI$105,MATCH('3. GRI Pricing'!$X$16,'2. GRI Pricing Inputs'!$C$104:$C$105,0),MATCH('1. Accomodation'!Y34,'2. GRI Pricing Inputs'!$C$104:$AI$104,0)),0)</f>
        <v>0</v>
      </c>
      <c r="Y30" s="273"/>
      <c r="Z30" s="274">
        <f t="shared" si="7"/>
        <v>1210</v>
      </c>
      <c r="AA30" s="275"/>
      <c r="AB30" s="275"/>
      <c r="AC30" s="275"/>
      <c r="AD30" s="271">
        <f>Z30*(1+'2. GRI Pricing Inputs'!E$115)^(($AD$16-$AC$15)/365)</f>
        <v>1216.0029697603018</v>
      </c>
      <c r="AE30" s="272">
        <f>AD30*(1+'2. GRI Pricing Inputs'!F$115)^((AE$16-AD$16)/365)</f>
        <v>1221.8406498031395</v>
      </c>
      <c r="AF30" s="272">
        <f>AE30*(1+'2. GRI Pricing Inputs'!G$115)^((AF$16-AE$16)/365)</f>
        <v>1227.9023625904747</v>
      </c>
      <c r="AG30" s="272">
        <f>AF30*(1+'2. GRI Pricing Inputs'!H$115)^((AG$16-AF$16)/365)</f>
        <v>1233.9941483352959</v>
      </c>
      <c r="AH30" s="272">
        <f>AG30*(1+'2. GRI Pricing Inputs'!I$115)^((AH$16-AG$16)/365)</f>
        <v>1239.5223788613771</v>
      </c>
      <c r="AI30" s="272">
        <f>AH30*(1+'2. GRI Pricing Inputs'!J$115)^((AI$16-AH$16)/365)</f>
        <v>1245.6718130411473</v>
      </c>
      <c r="AJ30" s="272">
        <f>AI30*(1+'2. GRI Pricing Inputs'!K$115)^((AJ$16-AI$16)/365)</f>
        <v>1251.6519246558</v>
      </c>
      <c r="AK30" s="272">
        <f>AJ30*(1+'2. GRI Pricing Inputs'!L$115)^((AK$16-AJ$16)/365)</f>
        <v>1257.8615351137605</v>
      </c>
      <c r="AL30" s="272">
        <f>AK30*(1+'2. GRI Pricing Inputs'!M$115)^((AL$16-AK$16)/365)</f>
        <v>1263.9001660733825</v>
      </c>
      <c r="AM30" s="272">
        <f>AL30*(1+'2. GRI Pricing Inputs'!N$115)^((AM$16-AL$16)/365)</f>
        <v>1270.1705416741913</v>
      </c>
      <c r="AN30" s="272">
        <f>AM30*(1+'2. GRI Pricing Inputs'!O$115)^((AN$16-AM$16)/365)</f>
        <v>1276.4720254362542</v>
      </c>
      <c r="AO30" s="272">
        <f>AN30*(1+'2. GRI Pricing Inputs'!P$115)^((AO$16-AN$16)/365)</f>
        <v>1282.5999999999995</v>
      </c>
      <c r="AP30" s="276">
        <f>AO30*(1+'2. GRI Pricing Inputs'!Q$115)^((AP$16-AO$16)/365)</f>
        <v>1288.9631479459192</v>
      </c>
      <c r="AQ30" s="380">
        <f t="shared" si="8"/>
        <v>5.9999999999999387E-2</v>
      </c>
    </row>
    <row r="31" spans="1:43" ht="11.4" x14ac:dyDescent="0.2">
      <c r="A31" s="110" t="str">
        <f>_xlfn.XLOOKUP($C31,'Data Ref'!$D:$D,'Data Ref'!$B:$B,0)</f>
        <v>222708015</v>
      </c>
      <c r="C31" s="76">
        <f>'1. Accomodation'!N35</f>
        <v>203</v>
      </c>
      <c r="D31" s="362" t="str">
        <f>'1. Accomodation'!L35</f>
        <v>C</v>
      </c>
      <c r="E31" s="69" t="str">
        <f>'1. Accomodation'!P35</f>
        <v>Studio</v>
      </c>
      <c r="F31" s="69">
        <f>'1. Accomodation'!Q35</f>
        <v>1</v>
      </c>
      <c r="G31" s="77">
        <f>'1. Accomodation'!O35</f>
        <v>394.17</v>
      </c>
      <c r="H31" s="69">
        <f>'1. Accomodation'!R35</f>
        <v>2</v>
      </c>
      <c r="I31" s="69" t="str">
        <f>'1. Accomodation'!S35</f>
        <v>Nursery and mixed other buildings</v>
      </c>
      <c r="J31" s="62"/>
      <c r="L31" s="271">
        <f>IFERROR(INDEX('2. GRI Pricing Inputs'!$C$15:$AI$16,MATCH($L$16,'2. GRI Pricing Inputs'!$C$15:$C$16,0),MATCH(E31,'2. GRI Pricing Inputs'!$C$15:$AI$15,0)),0)</f>
        <v>1175</v>
      </c>
      <c r="M31" s="272">
        <f>IFERROR(INDEX('2. GRI Pricing Inputs'!$C$22:$AI$23,MATCH($M$16,'2. GRI Pricing Inputs'!$C$22:$C$23,0),MATCH(F31,'2. GRI Pricing Inputs'!$C$22:$AI$22,0)),0)</f>
        <v>0</v>
      </c>
      <c r="N31" s="329">
        <f>IF(AND('3. GRI Pricing'!$G31&gt;='2. GRI Pricing Inputs'!$D$33,'3. GRI Pricing'!$G31&lt;='2. GRI Pricing Inputs'!$E$33),'2. GRI Pricing Inputs'!$D$32,IF(AND('3. GRI Pricing'!$G31&gt;='2. GRI Pricing Inputs'!$F$33,'3. GRI Pricing'!$G31&lt;='2. GRI Pricing Inputs'!$G$33),'2. GRI Pricing Inputs'!$F$32,IF(AND('3. GRI Pricing'!$G31&gt;='2. GRI Pricing Inputs'!$H$33,'3. GRI Pricing'!$G31&lt;='2. GRI Pricing Inputs'!$I$33),'2. GRI Pricing Inputs'!$H$32,IF(AND('3. GRI Pricing'!$G31&gt;='2. GRI Pricing Inputs'!$J$33,'3. GRI Pricing'!$G31&lt;='2. GRI Pricing Inputs'!$K$33),'2. GRI Pricing Inputs'!$J$32,IF(AND('3. GRI Pricing'!$G31&gt;='2. GRI Pricing Inputs'!$L$33,'3. GRI Pricing'!$G31&lt;='2. GRI Pricing Inputs'!$M$33),'2. GRI Pricing Inputs'!$L$32,IF(AND('3. GRI Pricing'!$G31&gt;='2. GRI Pricing Inputs'!$N$33,'3. GRI Pricing'!$G31&lt;='2. GRI Pricing Inputs'!$O$33),'2. GRI Pricing Inputs'!$N$32,IF(AND('3. GRI Pricing'!$G31&gt;='2. GRI Pricing Inputs'!$P$33,'3. GRI Pricing'!$G31&lt;='2. GRI Pricing Inputs'!$Q$33),'2. GRI Pricing Inputs'!$P$32,IF(AND('3. GRI Pricing'!$G31&gt;='2. GRI Pricing Inputs'!$R$33,'3. GRI Pricing'!$G31&lt;='2. GRI Pricing Inputs'!$S$33),'2. GRI Pricing Inputs'!$R$32,IF(AND('3. GRI Pricing'!$G31&gt;='2. GRI Pricing Inputs'!$T$33,'3. GRI Pricing'!$G31&lt;='2. GRI Pricing Inputs'!$U$33),'2. GRI Pricing Inputs'!$T$32,IF(AND('3. GRI Pricing'!$G31&gt;='2. GRI Pricing Inputs'!$V$33,'3. GRI Pricing'!$G31&lt;='2. GRI Pricing Inputs'!$W$33),'2. GRI Pricing Inputs'!$V$32,IF(AND('3. GRI Pricing'!$G31&gt;='2. GRI Pricing Inputs'!$X$33,'3. GRI Pricing'!$G31&lt;='2. GRI Pricing Inputs'!$Y$33),'2. GRI Pricing Inputs'!$X$32,IF(AND('3. GRI Pricing'!$G31&gt;='2. GRI Pricing Inputs'!$Z$33,'3. GRI Pricing'!$G31&lt;='2. GRI Pricing Inputs'!$AA$33),'2. GRI Pricing Inputs'!$Z$32,IF(AND('3. GRI Pricing'!$G31&gt;='2. GRI Pricing Inputs'!$AB$33,'3. GRI Pricing'!$G31&lt;='2. GRI Pricing Inputs'!$AC$33),'2. GRI Pricing Inputs'!$AB$32,IF(AND('3. GRI Pricing'!$G31&gt;='2. GRI Pricing Inputs'!$AD$33,'3. GRI Pricing'!$G31&lt;='2. GRI Pricing Inputs'!$AE$33),'2. GRI Pricing Inputs'!$AD$32,IF(AND('3. GRI Pricing'!$G31&gt;='2. GRI Pricing Inputs'!$AF$33,'3. GRI Pricing'!$G31&lt;='2. GRI Pricing Inputs'!$AG$33),'2. GRI Pricing Inputs'!$AF$32,IF(AND('3. GRI Pricing'!$G31&gt;='2. GRI Pricing Inputs'!$AH$33,'3. GRI Pricing'!$G31&lt;='2. GRI Pricing Inputs'!$AI$33),'2. GRI Pricing Inputs'!$AH$32,0))))))))))))))))</f>
        <v>1</v>
      </c>
      <c r="O31" s="272" cm="1">
        <f t="array" ref="O31">IFERROR(INDEX('2. GRI Pricing Inputs'!$C$32:$AI$39,MATCH('3. GRI Pricing'!E31,'2. GRI Pricing Inputs'!$C$32:$C$39,0),(MATCH('3. GRI Pricing'!N31,'2. GRI Pricing Inputs'!$D$32:$AI$32,0)+1)),0)</f>
        <v>0</v>
      </c>
      <c r="P31" s="272">
        <f>IFERROR(INDEX('2. GRI Pricing Inputs'!$C$45:$AI$46,MATCH($P$16,'2. GRI Pricing Inputs'!$C$45:$C$46,0),MATCH(H31,'2. GRI Pricing Inputs'!$C$45:$AI$45,0)),0)</f>
        <v>25</v>
      </c>
      <c r="Q31" s="272">
        <f>IFERROR(INDEX('2. GRI Pricing Inputs'!$C$53:$AI$54,MATCH('3. GRI Pricing'!$Q$16,'2. GRI Pricing Inputs'!$C$53:$C$54,0),MATCH('3. GRI Pricing'!I31,'2. GRI Pricing Inputs'!$C$53:$AI$53,0)),0)</f>
        <v>0</v>
      </c>
      <c r="R31" s="272">
        <f>IFERROR(INDEX('2. GRI Pricing Inputs'!$C$60:$AI$61,MATCH('3. GRI Pricing'!$R$16,'2. GRI Pricing Inputs'!$C$60:$C$61,0),MATCH('1. Accomodation'!T35,'2. GRI Pricing Inputs'!$C$60:$AI$60,0)),0)</f>
        <v>0</v>
      </c>
      <c r="S31" s="272">
        <f>IFERROR(INDEX('2. GRI Pricing Inputs'!$C$67:$AI$68,MATCH('3. GRI Pricing'!$S$16,'2. GRI Pricing Inputs'!$C$67:$C$68,0),MATCH('1. Accomodation'!U35,'2. GRI Pricing Inputs'!$C$67:$AI$67,0)),0)</f>
        <v>10</v>
      </c>
      <c r="T31" s="272">
        <f>IF(E31=0,0,'2. GRI Pricing Inputs'!$AI$75)</f>
        <v>0</v>
      </c>
      <c r="U31" s="272">
        <f>IFERROR(INDEX('2. GRI Pricing Inputs'!$C$82:$AI$83,MATCH('3. GRI Pricing'!$U$16,'2. GRI Pricing Inputs'!$C$82:$C$83,0),MATCH('1. Accomodation'!V35,'2. GRI Pricing Inputs'!$C$82:$AI$82,0)),0)</f>
        <v>0</v>
      </c>
      <c r="V31" s="272">
        <f>IFERROR(INDEX('2. GRI Pricing Inputs'!$C$89:$AI$90,MATCH('3. GRI Pricing'!$V$16,'2. GRI Pricing Inputs'!$C$89:$C$90,0),MATCH('1. Accomodation'!W35,'2. GRI Pricing Inputs'!$C$89:$AI$89,0)),0)</f>
        <v>0</v>
      </c>
      <c r="W31" s="272">
        <f>IFERROR(INDEX('2. GRI Pricing Inputs'!$C$97:$AI$98,MATCH('3. GRI Pricing'!$W$16,'2. GRI Pricing Inputs'!$C$97:$C$98,0),MATCH('1. Accomodation'!X35,'2. GRI Pricing Inputs'!$C$97:$AI$97,0)),0)</f>
        <v>0</v>
      </c>
      <c r="X31" s="272">
        <f>IFERROR(INDEX('2. GRI Pricing Inputs'!$C$104:$AI$105,MATCH('3. GRI Pricing'!$X$16,'2. GRI Pricing Inputs'!$C$104:$C$105,0),MATCH('1. Accomodation'!Y35,'2. GRI Pricing Inputs'!$C$104:$AI$104,0)),0)</f>
        <v>0</v>
      </c>
      <c r="Y31" s="273"/>
      <c r="Z31" s="274">
        <f t="shared" si="7"/>
        <v>1210</v>
      </c>
      <c r="AA31" s="275"/>
      <c r="AB31" s="275"/>
      <c r="AC31" s="275"/>
      <c r="AD31" s="271">
        <f>Z31*(1+'2. GRI Pricing Inputs'!E$115)^(($AD$16-$AC$15)/365)</f>
        <v>1216.0029697603018</v>
      </c>
      <c r="AE31" s="272">
        <f>AD31*(1+'2. GRI Pricing Inputs'!F$115)^((AE$16-AD$16)/365)</f>
        <v>1221.8406498031395</v>
      </c>
      <c r="AF31" s="272">
        <f>AE31*(1+'2. GRI Pricing Inputs'!G$115)^((AF$16-AE$16)/365)</f>
        <v>1227.9023625904747</v>
      </c>
      <c r="AG31" s="272">
        <f>AF31*(1+'2. GRI Pricing Inputs'!H$115)^((AG$16-AF$16)/365)</f>
        <v>1233.9941483352959</v>
      </c>
      <c r="AH31" s="272">
        <f>AG31*(1+'2. GRI Pricing Inputs'!I$115)^((AH$16-AG$16)/365)</f>
        <v>1239.5223788613771</v>
      </c>
      <c r="AI31" s="272">
        <f>AH31*(1+'2. GRI Pricing Inputs'!J$115)^((AI$16-AH$16)/365)</f>
        <v>1245.6718130411473</v>
      </c>
      <c r="AJ31" s="272">
        <f>AI31*(1+'2. GRI Pricing Inputs'!K$115)^((AJ$16-AI$16)/365)</f>
        <v>1251.6519246558</v>
      </c>
      <c r="AK31" s="272">
        <f>AJ31*(1+'2. GRI Pricing Inputs'!L$115)^((AK$16-AJ$16)/365)</f>
        <v>1257.8615351137605</v>
      </c>
      <c r="AL31" s="272">
        <f>AK31*(1+'2. GRI Pricing Inputs'!M$115)^((AL$16-AK$16)/365)</f>
        <v>1263.9001660733825</v>
      </c>
      <c r="AM31" s="272">
        <f>AL31*(1+'2. GRI Pricing Inputs'!N$115)^((AM$16-AL$16)/365)</f>
        <v>1270.1705416741913</v>
      </c>
      <c r="AN31" s="272">
        <f>AM31*(1+'2. GRI Pricing Inputs'!O$115)^((AN$16-AM$16)/365)</f>
        <v>1276.4720254362542</v>
      </c>
      <c r="AO31" s="272">
        <f>AN31*(1+'2. GRI Pricing Inputs'!P$115)^((AO$16-AN$16)/365)</f>
        <v>1282.5999999999995</v>
      </c>
      <c r="AP31" s="276">
        <f>AO31*(1+'2. GRI Pricing Inputs'!Q$115)^((AP$16-AO$16)/365)</f>
        <v>1288.9631479459192</v>
      </c>
      <c r="AQ31" s="380">
        <f t="shared" si="8"/>
        <v>5.9999999999999387E-2</v>
      </c>
    </row>
    <row r="32" spans="1:43" ht="11.4" x14ac:dyDescent="0.2">
      <c r="A32" s="110" t="str">
        <f>_xlfn.XLOOKUP($C32,'Data Ref'!$D:$D,'Data Ref'!$B:$B,0)</f>
        <v>222708016</v>
      </c>
      <c r="C32" s="76">
        <f>'1. Accomodation'!N36</f>
        <v>204</v>
      </c>
      <c r="D32" s="362" t="str">
        <f>'1. Accomodation'!L36</f>
        <v>C</v>
      </c>
      <c r="E32" s="69" t="str">
        <f>'1. Accomodation'!P36</f>
        <v>1 Bed</v>
      </c>
      <c r="F32" s="69">
        <f>'1. Accomodation'!Q36</f>
        <v>1</v>
      </c>
      <c r="G32" s="77">
        <f>'1. Accomodation'!O36</f>
        <v>521.51</v>
      </c>
      <c r="H32" s="69">
        <f>'1. Accomodation'!R36</f>
        <v>2</v>
      </c>
      <c r="I32" s="69" t="str">
        <f>'1. Accomodation'!S36</f>
        <v>North Row below Treeline</v>
      </c>
      <c r="J32" s="62"/>
      <c r="L32" s="271">
        <f>IFERROR(INDEX('2. GRI Pricing Inputs'!$C$15:$AI$16,MATCH($L$16,'2. GRI Pricing Inputs'!$C$15:$C$16,0),MATCH(E32,'2. GRI Pricing Inputs'!$C$15:$AI$15,0)),0)</f>
        <v>1275</v>
      </c>
      <c r="M32" s="272">
        <f>IFERROR(INDEX('2. GRI Pricing Inputs'!$C$22:$AI$23,MATCH($M$16,'2. GRI Pricing Inputs'!$C$22:$C$23,0),MATCH(F32,'2. GRI Pricing Inputs'!$C$22:$AI$22,0)),0)</f>
        <v>0</v>
      </c>
      <c r="N32" s="329">
        <f>IF(AND('3. GRI Pricing'!$G32&gt;='2. GRI Pricing Inputs'!$D$33,'3. GRI Pricing'!$G32&lt;='2. GRI Pricing Inputs'!$E$33),'2. GRI Pricing Inputs'!$D$32,IF(AND('3. GRI Pricing'!$G32&gt;='2. GRI Pricing Inputs'!$F$33,'3. GRI Pricing'!$G32&lt;='2. GRI Pricing Inputs'!$G$33),'2. GRI Pricing Inputs'!$F$32,IF(AND('3. GRI Pricing'!$G32&gt;='2. GRI Pricing Inputs'!$H$33,'3. GRI Pricing'!$G32&lt;='2. GRI Pricing Inputs'!$I$33),'2. GRI Pricing Inputs'!$H$32,IF(AND('3. GRI Pricing'!$G32&gt;='2. GRI Pricing Inputs'!$J$33,'3. GRI Pricing'!$G32&lt;='2. GRI Pricing Inputs'!$K$33),'2. GRI Pricing Inputs'!$J$32,IF(AND('3. GRI Pricing'!$G32&gt;='2. GRI Pricing Inputs'!$L$33,'3. GRI Pricing'!$G32&lt;='2. GRI Pricing Inputs'!$M$33),'2. GRI Pricing Inputs'!$L$32,IF(AND('3. GRI Pricing'!$G32&gt;='2. GRI Pricing Inputs'!$N$33,'3. GRI Pricing'!$G32&lt;='2. GRI Pricing Inputs'!$O$33),'2. GRI Pricing Inputs'!$N$32,IF(AND('3. GRI Pricing'!$G32&gt;='2. GRI Pricing Inputs'!$P$33,'3. GRI Pricing'!$G32&lt;='2. GRI Pricing Inputs'!$Q$33),'2. GRI Pricing Inputs'!$P$32,IF(AND('3. GRI Pricing'!$G32&gt;='2. GRI Pricing Inputs'!$R$33,'3. GRI Pricing'!$G32&lt;='2. GRI Pricing Inputs'!$S$33),'2. GRI Pricing Inputs'!$R$32,IF(AND('3. GRI Pricing'!$G32&gt;='2. GRI Pricing Inputs'!$T$33,'3. GRI Pricing'!$G32&lt;='2. GRI Pricing Inputs'!$U$33),'2. GRI Pricing Inputs'!$T$32,IF(AND('3. GRI Pricing'!$G32&gt;='2. GRI Pricing Inputs'!$V$33,'3. GRI Pricing'!$G32&lt;='2. GRI Pricing Inputs'!$W$33),'2. GRI Pricing Inputs'!$V$32,IF(AND('3. GRI Pricing'!$G32&gt;='2. GRI Pricing Inputs'!$X$33,'3. GRI Pricing'!$G32&lt;='2. GRI Pricing Inputs'!$Y$33),'2. GRI Pricing Inputs'!$X$32,IF(AND('3. GRI Pricing'!$G32&gt;='2. GRI Pricing Inputs'!$Z$33,'3. GRI Pricing'!$G32&lt;='2. GRI Pricing Inputs'!$AA$33),'2. GRI Pricing Inputs'!$Z$32,IF(AND('3. GRI Pricing'!$G32&gt;='2. GRI Pricing Inputs'!$AB$33,'3. GRI Pricing'!$G32&lt;='2. GRI Pricing Inputs'!$AC$33),'2. GRI Pricing Inputs'!$AB$32,IF(AND('3. GRI Pricing'!$G32&gt;='2. GRI Pricing Inputs'!$AD$33,'3. GRI Pricing'!$G32&lt;='2. GRI Pricing Inputs'!$AE$33),'2. GRI Pricing Inputs'!$AD$32,IF(AND('3. GRI Pricing'!$G32&gt;='2. GRI Pricing Inputs'!$AF$33,'3. GRI Pricing'!$G32&lt;='2. GRI Pricing Inputs'!$AG$33),'2. GRI Pricing Inputs'!$AF$32,IF(AND('3. GRI Pricing'!$G32&gt;='2. GRI Pricing Inputs'!$AH$33,'3. GRI Pricing'!$G32&lt;='2. GRI Pricing Inputs'!$AI$33),'2. GRI Pricing Inputs'!$AH$32,0))))))))))))))))</f>
        <v>6</v>
      </c>
      <c r="O32" s="272" cm="1">
        <f t="array" ref="O32">IFERROR(INDEX('2. GRI Pricing Inputs'!$C$32:$AI$39,MATCH('3. GRI Pricing'!E32,'2. GRI Pricing Inputs'!$C$32:$C$39,0),(MATCH('3. GRI Pricing'!N32,'2. GRI Pricing Inputs'!$D$32:$AI$32,0)+1)),0)</f>
        <v>10</v>
      </c>
      <c r="P32" s="272">
        <f>IFERROR(INDEX('2. GRI Pricing Inputs'!$C$45:$AI$46,MATCH($P$16,'2. GRI Pricing Inputs'!$C$45:$C$46,0),MATCH(H32,'2. GRI Pricing Inputs'!$C$45:$AI$45,0)),0)</f>
        <v>25</v>
      </c>
      <c r="Q32" s="272">
        <f>IFERROR(INDEX('2. GRI Pricing Inputs'!$C$53:$AI$54,MATCH('3. GRI Pricing'!$Q$16,'2. GRI Pricing Inputs'!$C$53:$C$54,0),MATCH('3. GRI Pricing'!I32,'2. GRI Pricing Inputs'!$C$53:$AI$53,0)),0)</f>
        <v>30</v>
      </c>
      <c r="R32" s="272">
        <f>IFERROR(INDEX('2. GRI Pricing Inputs'!$C$60:$AI$61,MATCH('3. GRI Pricing'!$R$16,'2. GRI Pricing Inputs'!$C$60:$C$61,0),MATCH('1. Accomodation'!T36,'2. GRI Pricing Inputs'!$C$60:$AI$60,0)),0)</f>
        <v>0</v>
      </c>
      <c r="S32" s="272">
        <f>IFERROR(INDEX('2. GRI Pricing Inputs'!$C$67:$AI$68,MATCH('3. GRI Pricing'!$S$16,'2. GRI Pricing Inputs'!$C$67:$C$68,0),MATCH('1. Accomodation'!U36,'2. GRI Pricing Inputs'!$C$67:$AI$67,0)),0)</f>
        <v>40</v>
      </c>
      <c r="T32" s="272">
        <f>IF(E32=0,0,'2. GRI Pricing Inputs'!$AI$75)</f>
        <v>0</v>
      </c>
      <c r="U32" s="272">
        <f>IFERROR(INDEX('2. GRI Pricing Inputs'!$C$82:$AI$83,MATCH('3. GRI Pricing'!$U$16,'2. GRI Pricing Inputs'!$C$82:$C$83,0),MATCH('1. Accomodation'!V36,'2. GRI Pricing Inputs'!$C$82:$AI$82,0)),0)</f>
        <v>0</v>
      </c>
      <c r="V32" s="272">
        <f>IFERROR(INDEX('2. GRI Pricing Inputs'!$C$89:$AI$90,MATCH('3. GRI Pricing'!$V$16,'2. GRI Pricing Inputs'!$C$89:$C$90,0),MATCH('1. Accomodation'!W36,'2. GRI Pricing Inputs'!$C$89:$AI$89,0)),0)</f>
        <v>0</v>
      </c>
      <c r="W32" s="272">
        <f>IFERROR(INDEX('2. GRI Pricing Inputs'!$C$97:$AI$98,MATCH('3. GRI Pricing'!$W$16,'2. GRI Pricing Inputs'!$C$97:$C$98,0),MATCH('1. Accomodation'!X36,'2. GRI Pricing Inputs'!$C$97:$AI$97,0)),0)</f>
        <v>0</v>
      </c>
      <c r="X32" s="272">
        <f>IFERROR(INDEX('2. GRI Pricing Inputs'!$C$104:$AI$105,MATCH('3. GRI Pricing'!$X$16,'2. GRI Pricing Inputs'!$C$104:$C$105,0),MATCH('1. Accomodation'!Y36,'2. GRI Pricing Inputs'!$C$104:$AI$104,0)),0)</f>
        <v>0</v>
      </c>
      <c r="Y32" s="273"/>
      <c r="Z32" s="274">
        <f t="shared" si="7"/>
        <v>1380</v>
      </c>
      <c r="AA32" s="275"/>
      <c r="AB32" s="275"/>
      <c r="AC32" s="275"/>
      <c r="AD32" s="271">
        <f>Z32*(1+'2. GRI Pricing Inputs'!E$115)^(($AD$16-$AC$15)/365)</f>
        <v>1386.8463622059639</v>
      </c>
      <c r="AE32" s="272">
        <f>AD32*(1+'2. GRI Pricing Inputs'!F$115)^((AE$16-AD$16)/365)</f>
        <v>1393.5042121721756</v>
      </c>
      <c r="AF32" s="272">
        <f>AE32*(1+'2. GRI Pricing Inputs'!G$115)^((AF$16-AE$16)/365)</f>
        <v>1400.4175705577313</v>
      </c>
      <c r="AG32" s="272">
        <f>AF32*(1+'2. GRI Pricing Inputs'!H$115)^((AG$16-AF$16)/365)</f>
        <v>1407.3652270270316</v>
      </c>
      <c r="AH32" s="272">
        <f>AG32*(1+'2. GRI Pricing Inputs'!I$115)^((AH$16-AG$16)/365)</f>
        <v>1413.6701510980993</v>
      </c>
      <c r="AI32" s="272">
        <f>AH32*(1+'2. GRI Pricing Inputs'!J$115)^((AI$16-AH$16)/365)</f>
        <v>1420.6835553692422</v>
      </c>
      <c r="AJ32" s="272">
        <f>AI32*(1+'2. GRI Pricing Inputs'!K$115)^((AJ$16-AI$16)/365)</f>
        <v>1427.5038479545485</v>
      </c>
      <c r="AK32" s="272">
        <f>AJ32*(1+'2. GRI Pricing Inputs'!L$115)^((AK$16-AJ$16)/365)</f>
        <v>1434.5858830223051</v>
      </c>
      <c r="AL32" s="272">
        <f>AK32*(1+'2. GRI Pricing Inputs'!M$115)^((AL$16-AK$16)/365)</f>
        <v>1441.4729166787336</v>
      </c>
      <c r="AM32" s="272">
        <f>AL32*(1+'2. GRI Pricing Inputs'!N$115)^((AM$16-AL$16)/365)</f>
        <v>1448.624254140813</v>
      </c>
      <c r="AN32" s="272">
        <f>AM32*(1+'2. GRI Pricing Inputs'!O$115)^((AN$16-AM$16)/365)</f>
        <v>1455.8110703322568</v>
      </c>
      <c r="AO32" s="272">
        <f>AN32*(1+'2. GRI Pricing Inputs'!P$115)^((AO$16-AN$16)/365)</f>
        <v>1462.7999999999993</v>
      </c>
      <c r="AP32" s="276">
        <f>AO32*(1+'2. GRI Pricing Inputs'!Q$115)^((AP$16-AO$16)/365)</f>
        <v>1470.0571439383209</v>
      </c>
      <c r="AQ32" s="380">
        <f t="shared" si="8"/>
        <v>5.9999999999999387E-2</v>
      </c>
    </row>
    <row r="33" spans="1:43" ht="11.4" x14ac:dyDescent="0.2">
      <c r="A33" s="110" t="str">
        <f>_xlfn.XLOOKUP($C33,'Data Ref'!$D:$D,'Data Ref'!$B:$B,0)</f>
        <v>222708017</v>
      </c>
      <c r="C33" s="76">
        <f>'1. Accomodation'!N37</f>
        <v>205</v>
      </c>
      <c r="D33" s="362" t="str">
        <f>'1. Accomodation'!L37</f>
        <v>C</v>
      </c>
      <c r="E33" s="69" t="str">
        <f>'1. Accomodation'!P37</f>
        <v>2 Bed</v>
      </c>
      <c r="F33" s="69">
        <f>'1. Accomodation'!Q37</f>
        <v>2</v>
      </c>
      <c r="G33" s="77">
        <f>'1. Accomodation'!O37</f>
        <v>762.95</v>
      </c>
      <c r="H33" s="69">
        <f>'1. Accomodation'!R37</f>
        <v>2</v>
      </c>
      <c r="I33" s="69" t="str">
        <f>'1. Accomodation'!S37</f>
        <v>North Row below Treeline</v>
      </c>
      <c r="J33" s="62"/>
      <c r="L33" s="271">
        <f>IFERROR(INDEX('2. GRI Pricing Inputs'!$C$15:$AI$16,MATCH($L$16,'2. GRI Pricing Inputs'!$C$15:$C$16,0),MATCH(E33,'2. GRI Pricing Inputs'!$C$15:$AI$15,0)),0)</f>
        <v>1665</v>
      </c>
      <c r="M33" s="272">
        <f>IFERROR(INDEX('2. GRI Pricing Inputs'!$C$22:$AI$23,MATCH($M$16,'2. GRI Pricing Inputs'!$C$22:$C$23,0),MATCH(F33,'2. GRI Pricing Inputs'!$C$22:$AI$22,0)),0)</f>
        <v>0</v>
      </c>
      <c r="N33" s="329">
        <f>IF(AND('3. GRI Pricing'!$G33&gt;='2. GRI Pricing Inputs'!$D$33,'3. GRI Pricing'!$G33&lt;='2. GRI Pricing Inputs'!$E$33),'2. GRI Pricing Inputs'!$D$32,IF(AND('3. GRI Pricing'!$G33&gt;='2. GRI Pricing Inputs'!$F$33,'3. GRI Pricing'!$G33&lt;='2. GRI Pricing Inputs'!$G$33),'2. GRI Pricing Inputs'!$F$32,IF(AND('3. GRI Pricing'!$G33&gt;='2. GRI Pricing Inputs'!$H$33,'3. GRI Pricing'!$G33&lt;='2. GRI Pricing Inputs'!$I$33),'2. GRI Pricing Inputs'!$H$32,IF(AND('3. GRI Pricing'!$G33&gt;='2. GRI Pricing Inputs'!$J$33,'3. GRI Pricing'!$G33&lt;='2. GRI Pricing Inputs'!$K$33),'2. GRI Pricing Inputs'!$J$32,IF(AND('3. GRI Pricing'!$G33&gt;='2. GRI Pricing Inputs'!$L$33,'3. GRI Pricing'!$G33&lt;='2. GRI Pricing Inputs'!$M$33),'2. GRI Pricing Inputs'!$L$32,IF(AND('3. GRI Pricing'!$G33&gt;='2. GRI Pricing Inputs'!$N$33,'3. GRI Pricing'!$G33&lt;='2. GRI Pricing Inputs'!$O$33),'2. GRI Pricing Inputs'!$N$32,IF(AND('3. GRI Pricing'!$G33&gt;='2. GRI Pricing Inputs'!$P$33,'3. GRI Pricing'!$G33&lt;='2. GRI Pricing Inputs'!$Q$33),'2. GRI Pricing Inputs'!$P$32,IF(AND('3. GRI Pricing'!$G33&gt;='2. GRI Pricing Inputs'!$R$33,'3. GRI Pricing'!$G33&lt;='2. GRI Pricing Inputs'!$S$33),'2. GRI Pricing Inputs'!$R$32,IF(AND('3. GRI Pricing'!$G33&gt;='2. GRI Pricing Inputs'!$T$33,'3. GRI Pricing'!$G33&lt;='2. GRI Pricing Inputs'!$U$33),'2. GRI Pricing Inputs'!$T$32,IF(AND('3. GRI Pricing'!$G33&gt;='2. GRI Pricing Inputs'!$V$33,'3. GRI Pricing'!$G33&lt;='2. GRI Pricing Inputs'!$W$33),'2. GRI Pricing Inputs'!$V$32,IF(AND('3. GRI Pricing'!$G33&gt;='2. GRI Pricing Inputs'!$X$33,'3. GRI Pricing'!$G33&lt;='2. GRI Pricing Inputs'!$Y$33),'2. GRI Pricing Inputs'!$X$32,IF(AND('3. GRI Pricing'!$G33&gt;='2. GRI Pricing Inputs'!$Z$33,'3. GRI Pricing'!$G33&lt;='2. GRI Pricing Inputs'!$AA$33),'2. GRI Pricing Inputs'!$Z$32,IF(AND('3. GRI Pricing'!$G33&gt;='2. GRI Pricing Inputs'!$AB$33,'3. GRI Pricing'!$G33&lt;='2. GRI Pricing Inputs'!$AC$33),'2. GRI Pricing Inputs'!$AB$32,IF(AND('3. GRI Pricing'!$G33&gt;='2. GRI Pricing Inputs'!$AD$33,'3. GRI Pricing'!$G33&lt;='2. GRI Pricing Inputs'!$AE$33),'2. GRI Pricing Inputs'!$AD$32,IF(AND('3. GRI Pricing'!$G33&gt;='2. GRI Pricing Inputs'!$AF$33,'3. GRI Pricing'!$G33&lt;='2. GRI Pricing Inputs'!$AG$33),'2. GRI Pricing Inputs'!$AF$32,IF(AND('3. GRI Pricing'!$G33&gt;='2. GRI Pricing Inputs'!$AH$33,'3. GRI Pricing'!$G33&lt;='2. GRI Pricing Inputs'!$AI$33),'2. GRI Pricing Inputs'!$AH$32,0))))))))))))))))</f>
        <v>11</v>
      </c>
      <c r="O33" s="272" cm="1">
        <f t="array" ref="O33">IFERROR(INDEX('2. GRI Pricing Inputs'!$C$32:$AI$39,MATCH('3. GRI Pricing'!E33,'2. GRI Pricing Inputs'!$C$32:$C$39,0),(MATCH('3. GRI Pricing'!N33,'2. GRI Pricing Inputs'!$D$32:$AI$32,0)+1)),0)</f>
        <v>30</v>
      </c>
      <c r="P33" s="272">
        <f>IFERROR(INDEX('2. GRI Pricing Inputs'!$C$45:$AI$46,MATCH($P$16,'2. GRI Pricing Inputs'!$C$45:$C$46,0),MATCH(H33,'2. GRI Pricing Inputs'!$C$45:$AI$45,0)),0)</f>
        <v>25</v>
      </c>
      <c r="Q33" s="272">
        <f>IFERROR(INDEX('2. GRI Pricing Inputs'!$C$53:$AI$54,MATCH('3. GRI Pricing'!$Q$16,'2. GRI Pricing Inputs'!$C$53:$C$54,0),MATCH('3. GRI Pricing'!I33,'2. GRI Pricing Inputs'!$C$53:$AI$53,0)),0)</f>
        <v>30</v>
      </c>
      <c r="R33" s="272">
        <f>IFERROR(INDEX('2. GRI Pricing Inputs'!$C$60:$AI$61,MATCH('3. GRI Pricing'!$R$16,'2. GRI Pricing Inputs'!$C$60:$C$61,0),MATCH('1. Accomodation'!T37,'2. GRI Pricing Inputs'!$C$60:$AI$60,0)),0)</f>
        <v>10</v>
      </c>
      <c r="S33" s="272">
        <f>IFERROR(INDEX('2. GRI Pricing Inputs'!$C$67:$AI$68,MATCH('3. GRI Pricing'!$S$16,'2. GRI Pricing Inputs'!$C$67:$C$68,0),MATCH('1. Accomodation'!U37,'2. GRI Pricing Inputs'!$C$67:$AI$67,0)),0)</f>
        <v>0</v>
      </c>
      <c r="T33" s="272">
        <f>IF(E33=0,0,'2. GRI Pricing Inputs'!$AI$75)</f>
        <v>0</v>
      </c>
      <c r="U33" s="272">
        <f>IFERROR(INDEX('2. GRI Pricing Inputs'!$C$82:$AI$83,MATCH('3. GRI Pricing'!$U$16,'2. GRI Pricing Inputs'!$C$82:$C$83,0),MATCH('1. Accomodation'!V37,'2. GRI Pricing Inputs'!$C$82:$AI$82,0)),0)</f>
        <v>0</v>
      </c>
      <c r="V33" s="272">
        <f>IFERROR(INDEX('2. GRI Pricing Inputs'!$C$89:$AI$90,MATCH('3. GRI Pricing'!$V$16,'2. GRI Pricing Inputs'!$C$89:$C$90,0),MATCH('1. Accomodation'!W37,'2. GRI Pricing Inputs'!$C$89:$AI$89,0)),0)</f>
        <v>0</v>
      </c>
      <c r="W33" s="272">
        <f>IFERROR(INDEX('2. GRI Pricing Inputs'!$C$97:$AI$98,MATCH('3. GRI Pricing'!$W$16,'2. GRI Pricing Inputs'!$C$97:$C$98,0),MATCH('1. Accomodation'!X37,'2. GRI Pricing Inputs'!$C$97:$AI$97,0)),0)</f>
        <v>0</v>
      </c>
      <c r="X33" s="272">
        <f>IFERROR(INDEX('2. GRI Pricing Inputs'!$C$104:$AI$105,MATCH('3. GRI Pricing'!$X$16,'2. GRI Pricing Inputs'!$C$104:$C$105,0),MATCH('1. Accomodation'!Y37,'2. GRI Pricing Inputs'!$C$104:$AI$104,0)),0)</f>
        <v>0</v>
      </c>
      <c r="Y33" s="273"/>
      <c r="Z33" s="274">
        <f t="shared" si="7"/>
        <v>1760</v>
      </c>
      <c r="AA33" s="275"/>
      <c r="AB33" s="275"/>
      <c r="AC33" s="275"/>
      <c r="AD33" s="271">
        <f>Z33*(1+'2. GRI Pricing Inputs'!E$115)^(($AD$16-$AC$15)/365)</f>
        <v>1768.7315923786207</v>
      </c>
      <c r="AE33" s="272">
        <f>AD33*(1+'2. GRI Pricing Inputs'!F$115)^((AE$16-AD$16)/365)</f>
        <v>1777.2227633500211</v>
      </c>
      <c r="AF33" s="272">
        <f>AE33*(1+'2. GRI Pricing Inputs'!G$115)^((AF$16-AE$16)/365)</f>
        <v>1786.0398001315996</v>
      </c>
      <c r="AG33" s="272">
        <f>AF33*(1+'2. GRI Pricing Inputs'!H$115)^((AG$16-AF$16)/365)</f>
        <v>1794.900579396794</v>
      </c>
      <c r="AH33" s="272">
        <f>AG33*(1+'2. GRI Pricing Inputs'!I$115)^((AH$16-AG$16)/365)</f>
        <v>1802.9416419801848</v>
      </c>
      <c r="AI33" s="272">
        <f>AH33*(1+'2. GRI Pricing Inputs'!J$115)^((AI$16-AH$16)/365)</f>
        <v>1811.8862735143962</v>
      </c>
      <c r="AJ33" s="272">
        <f>AI33*(1+'2. GRI Pricing Inputs'!K$115)^((AJ$16-AI$16)/365)</f>
        <v>1820.5846176811638</v>
      </c>
      <c r="AK33" s="272">
        <f>AJ33*(1+'2. GRI Pricing Inputs'!L$115)^((AK$16-AJ$16)/365)</f>
        <v>1829.6167783472881</v>
      </c>
      <c r="AL33" s="272">
        <f>AK33*(1+'2. GRI Pricing Inputs'!M$115)^((AL$16-AK$16)/365)</f>
        <v>1838.4002415612838</v>
      </c>
      <c r="AM33" s="272">
        <f>AL33*(1+'2. GRI Pricing Inputs'!N$115)^((AM$16-AL$16)/365)</f>
        <v>1847.5207878897331</v>
      </c>
      <c r="AN33" s="272">
        <f>AM33*(1+'2. GRI Pricing Inputs'!O$115)^((AN$16-AM$16)/365)</f>
        <v>1856.6865824527338</v>
      </c>
      <c r="AO33" s="272">
        <f>AN33*(1+'2. GRI Pricing Inputs'!P$115)^((AO$16-AN$16)/365)</f>
        <v>1865.5999999999997</v>
      </c>
      <c r="AP33" s="276">
        <f>AO33*(1+'2. GRI Pricing Inputs'!Q$115)^((AP$16-AO$16)/365)</f>
        <v>1874.8554879213375</v>
      </c>
      <c r="AQ33" s="380">
        <f t="shared" si="8"/>
        <v>5.9999999999999831E-2</v>
      </c>
    </row>
    <row r="34" spans="1:43" ht="11.4" x14ac:dyDescent="0.2">
      <c r="A34" s="110" t="str">
        <f>_xlfn.XLOOKUP($C34,'Data Ref'!$D:$D,'Data Ref'!$B:$B,0)</f>
        <v>222708018</v>
      </c>
      <c r="C34" s="76">
        <f>'1. Accomodation'!N38</f>
        <v>206</v>
      </c>
      <c r="D34" s="362" t="str">
        <f>'1. Accomodation'!L38</f>
        <v>C</v>
      </c>
      <c r="E34" s="69" t="str">
        <f>'1. Accomodation'!P38</f>
        <v>1 Bed</v>
      </c>
      <c r="F34" s="69">
        <f>'1. Accomodation'!Q38</f>
        <v>1</v>
      </c>
      <c r="G34" s="77">
        <f>'1. Accomodation'!O38</f>
        <v>529.79999999999995</v>
      </c>
      <c r="H34" s="69">
        <f>'1. Accomodation'!R38</f>
        <v>2</v>
      </c>
      <c r="I34" s="69" t="str">
        <f>'1. Accomodation'!S38</f>
        <v>Amenity Pebble Roof</v>
      </c>
      <c r="J34" s="62"/>
      <c r="L34" s="271">
        <f>IFERROR(INDEX('2. GRI Pricing Inputs'!$C$15:$AI$16,MATCH($L$16,'2. GRI Pricing Inputs'!$C$15:$C$16,0),MATCH(E34,'2. GRI Pricing Inputs'!$C$15:$AI$15,0)),0)</f>
        <v>1275</v>
      </c>
      <c r="M34" s="272">
        <f>IFERROR(INDEX('2. GRI Pricing Inputs'!$C$22:$AI$23,MATCH($M$16,'2. GRI Pricing Inputs'!$C$22:$C$23,0),MATCH(F34,'2. GRI Pricing Inputs'!$C$22:$AI$22,0)),0)</f>
        <v>0</v>
      </c>
      <c r="N34" s="329">
        <f>IF(AND('3. GRI Pricing'!$G34&gt;='2. GRI Pricing Inputs'!$D$33,'3. GRI Pricing'!$G34&lt;='2. GRI Pricing Inputs'!$E$33),'2. GRI Pricing Inputs'!$D$32,IF(AND('3. GRI Pricing'!$G34&gt;='2. GRI Pricing Inputs'!$F$33,'3. GRI Pricing'!$G34&lt;='2. GRI Pricing Inputs'!$G$33),'2. GRI Pricing Inputs'!$F$32,IF(AND('3. GRI Pricing'!$G34&gt;='2. GRI Pricing Inputs'!$H$33,'3. GRI Pricing'!$G34&lt;='2. GRI Pricing Inputs'!$I$33),'2. GRI Pricing Inputs'!$H$32,IF(AND('3. GRI Pricing'!$G34&gt;='2. GRI Pricing Inputs'!$J$33,'3. GRI Pricing'!$G34&lt;='2. GRI Pricing Inputs'!$K$33),'2. GRI Pricing Inputs'!$J$32,IF(AND('3. GRI Pricing'!$G34&gt;='2. GRI Pricing Inputs'!$L$33,'3. GRI Pricing'!$G34&lt;='2. GRI Pricing Inputs'!$M$33),'2. GRI Pricing Inputs'!$L$32,IF(AND('3. GRI Pricing'!$G34&gt;='2. GRI Pricing Inputs'!$N$33,'3. GRI Pricing'!$G34&lt;='2. GRI Pricing Inputs'!$O$33),'2. GRI Pricing Inputs'!$N$32,IF(AND('3. GRI Pricing'!$G34&gt;='2. GRI Pricing Inputs'!$P$33,'3. GRI Pricing'!$G34&lt;='2. GRI Pricing Inputs'!$Q$33),'2. GRI Pricing Inputs'!$P$32,IF(AND('3. GRI Pricing'!$G34&gt;='2. GRI Pricing Inputs'!$R$33,'3. GRI Pricing'!$G34&lt;='2. GRI Pricing Inputs'!$S$33),'2. GRI Pricing Inputs'!$R$32,IF(AND('3. GRI Pricing'!$G34&gt;='2. GRI Pricing Inputs'!$T$33,'3. GRI Pricing'!$G34&lt;='2. GRI Pricing Inputs'!$U$33),'2. GRI Pricing Inputs'!$T$32,IF(AND('3. GRI Pricing'!$G34&gt;='2. GRI Pricing Inputs'!$V$33,'3. GRI Pricing'!$G34&lt;='2. GRI Pricing Inputs'!$W$33),'2. GRI Pricing Inputs'!$V$32,IF(AND('3. GRI Pricing'!$G34&gt;='2. GRI Pricing Inputs'!$X$33,'3. GRI Pricing'!$G34&lt;='2. GRI Pricing Inputs'!$Y$33),'2. GRI Pricing Inputs'!$X$32,IF(AND('3. GRI Pricing'!$G34&gt;='2. GRI Pricing Inputs'!$Z$33,'3. GRI Pricing'!$G34&lt;='2. GRI Pricing Inputs'!$AA$33),'2. GRI Pricing Inputs'!$Z$32,IF(AND('3. GRI Pricing'!$G34&gt;='2. GRI Pricing Inputs'!$AB$33,'3. GRI Pricing'!$G34&lt;='2. GRI Pricing Inputs'!$AC$33),'2. GRI Pricing Inputs'!$AB$32,IF(AND('3. GRI Pricing'!$G34&gt;='2. GRI Pricing Inputs'!$AD$33,'3. GRI Pricing'!$G34&lt;='2. GRI Pricing Inputs'!$AE$33),'2. GRI Pricing Inputs'!$AD$32,IF(AND('3. GRI Pricing'!$G34&gt;='2. GRI Pricing Inputs'!$AF$33,'3. GRI Pricing'!$G34&lt;='2. GRI Pricing Inputs'!$AG$33),'2. GRI Pricing Inputs'!$AF$32,IF(AND('3. GRI Pricing'!$G34&gt;='2. GRI Pricing Inputs'!$AH$33,'3. GRI Pricing'!$G34&lt;='2. GRI Pricing Inputs'!$AI$33),'2. GRI Pricing Inputs'!$AH$32,0))))))))))))))))</f>
        <v>7</v>
      </c>
      <c r="O34" s="272" cm="1">
        <f t="array" ref="O34">IFERROR(INDEX('2. GRI Pricing Inputs'!$C$32:$AI$39,MATCH('3. GRI Pricing'!E34,'2. GRI Pricing Inputs'!$C$32:$C$39,0),(MATCH('3. GRI Pricing'!N34,'2. GRI Pricing Inputs'!$D$32:$AI$32,0)+1)),0)</f>
        <v>20</v>
      </c>
      <c r="P34" s="272">
        <f>IFERROR(INDEX('2. GRI Pricing Inputs'!$C$45:$AI$46,MATCH($P$16,'2. GRI Pricing Inputs'!$C$45:$C$46,0),MATCH(H34,'2. GRI Pricing Inputs'!$C$45:$AI$45,0)),0)</f>
        <v>25</v>
      </c>
      <c r="Q34" s="272">
        <f>IFERROR(INDEX('2. GRI Pricing Inputs'!$C$53:$AI$54,MATCH('3. GRI Pricing'!$Q$16,'2. GRI Pricing Inputs'!$C$53:$C$54,0),MATCH('3. GRI Pricing'!I34,'2. GRI Pricing Inputs'!$C$53:$AI$53,0)),0)</f>
        <v>10</v>
      </c>
      <c r="R34" s="272">
        <f>IFERROR(INDEX('2. GRI Pricing Inputs'!$C$60:$AI$61,MATCH('3. GRI Pricing'!$R$16,'2. GRI Pricing Inputs'!$C$60:$C$61,0),MATCH('1. Accomodation'!T38,'2. GRI Pricing Inputs'!$C$60:$AI$60,0)),0)</f>
        <v>0</v>
      </c>
      <c r="S34" s="272">
        <f>IFERROR(INDEX('2. GRI Pricing Inputs'!$C$67:$AI$68,MATCH('3. GRI Pricing'!$S$16,'2. GRI Pricing Inputs'!$C$67:$C$68,0),MATCH('1. Accomodation'!U38,'2. GRI Pricing Inputs'!$C$67:$AI$67,0)),0)</f>
        <v>10</v>
      </c>
      <c r="T34" s="272">
        <f>IF(E34=0,0,'2. GRI Pricing Inputs'!$AI$75)</f>
        <v>0</v>
      </c>
      <c r="U34" s="272">
        <f>IFERROR(INDEX('2. GRI Pricing Inputs'!$C$82:$AI$83,MATCH('3. GRI Pricing'!$U$16,'2. GRI Pricing Inputs'!$C$82:$C$83,0),MATCH('1. Accomodation'!V38,'2. GRI Pricing Inputs'!$C$82:$AI$82,0)),0)</f>
        <v>0</v>
      </c>
      <c r="V34" s="272">
        <f>IFERROR(INDEX('2. GRI Pricing Inputs'!$C$89:$AI$90,MATCH('3. GRI Pricing'!$V$16,'2. GRI Pricing Inputs'!$C$89:$C$90,0),MATCH('1. Accomodation'!W38,'2. GRI Pricing Inputs'!$C$89:$AI$89,0)),0)</f>
        <v>0</v>
      </c>
      <c r="W34" s="272">
        <f>IFERROR(INDEX('2. GRI Pricing Inputs'!$C$97:$AI$98,MATCH('3. GRI Pricing'!$W$16,'2. GRI Pricing Inputs'!$C$97:$C$98,0),MATCH('1. Accomodation'!X38,'2. GRI Pricing Inputs'!$C$97:$AI$97,0)),0)</f>
        <v>0</v>
      </c>
      <c r="X34" s="272">
        <f>IFERROR(INDEX('2. GRI Pricing Inputs'!$C$104:$AI$105,MATCH('3. GRI Pricing'!$X$16,'2. GRI Pricing Inputs'!$C$104:$C$105,0),MATCH('1. Accomodation'!Y38,'2. GRI Pricing Inputs'!$C$104:$AI$104,0)),0)</f>
        <v>0</v>
      </c>
      <c r="Y34" s="273"/>
      <c r="Z34" s="274">
        <f t="shared" si="7"/>
        <v>1340</v>
      </c>
      <c r="AA34" s="275"/>
      <c r="AB34" s="275"/>
      <c r="AC34" s="275"/>
      <c r="AD34" s="271">
        <f>Z34*(1+'2. GRI Pricing Inputs'!E$115)^(($AD$16-$AC$15)/365)</f>
        <v>1346.6479169246315</v>
      </c>
      <c r="AE34" s="272">
        <f>AD34*(1+'2. GRI Pricing Inputs'!F$115)^((AE$16-AD$16)/365)</f>
        <v>1353.1127857324022</v>
      </c>
      <c r="AF34" s="272">
        <f>AE34*(1+'2. GRI Pricing Inputs'!G$115)^((AF$16-AE$16)/365)</f>
        <v>1359.8257569183768</v>
      </c>
      <c r="AG34" s="272">
        <f>AF34*(1+'2. GRI Pricing Inputs'!H$115)^((AG$16-AF$16)/365)</f>
        <v>1366.5720320407406</v>
      </c>
      <c r="AH34" s="272">
        <f>AG34*(1+'2. GRI Pricing Inputs'!I$115)^((AH$16-AG$16)/365)</f>
        <v>1372.6942046894585</v>
      </c>
      <c r="AI34" s="272">
        <f>AH34*(1+'2. GRI Pricing Inputs'!J$115)^((AI$16-AH$16)/365)</f>
        <v>1379.5043218802784</v>
      </c>
      <c r="AJ34" s="272">
        <f>AI34*(1+'2. GRI Pricing Inputs'!K$115)^((AJ$16-AI$16)/365)</f>
        <v>1386.1269248254309</v>
      </c>
      <c r="AK34" s="272">
        <f>AJ34*(1+'2. GRI Pricing Inputs'!L$115)^((AK$16-AJ$16)/365)</f>
        <v>1393.0036835144119</v>
      </c>
      <c r="AL34" s="272">
        <f>AK34*(1+'2. GRI Pricing Inputs'!M$115)^((AL$16-AK$16)/365)</f>
        <v>1399.6910930068859</v>
      </c>
      <c r="AM34" s="272">
        <f>AL34*(1+'2. GRI Pricing Inputs'!N$115)^((AM$16-AL$16)/365)</f>
        <v>1406.635145325137</v>
      </c>
      <c r="AN34" s="272">
        <f>AM34*(1+'2. GRI Pricing Inputs'!O$115)^((AN$16-AM$16)/365)</f>
        <v>1413.6136480037853</v>
      </c>
      <c r="AO34" s="272">
        <f>AN34*(1+'2. GRI Pricing Inputs'!P$115)^((AO$16-AN$16)/365)</f>
        <v>1420.3999999999992</v>
      </c>
      <c r="AP34" s="276">
        <f>AO34*(1+'2. GRI Pricing Inputs'!Q$115)^((AP$16-AO$16)/365)</f>
        <v>1427.4467919401086</v>
      </c>
      <c r="AQ34" s="380">
        <f t="shared" si="8"/>
        <v>5.9999999999999387E-2</v>
      </c>
    </row>
    <row r="35" spans="1:43" ht="11.4" x14ac:dyDescent="0.2">
      <c r="A35" s="110" t="str">
        <f>_xlfn.XLOOKUP($C35,'Data Ref'!$D:$D,'Data Ref'!$B:$B,0)</f>
        <v>222708019</v>
      </c>
      <c r="C35" s="76">
        <f>'1. Accomodation'!N39</f>
        <v>207</v>
      </c>
      <c r="D35" s="362" t="str">
        <f>'1. Accomodation'!L39</f>
        <v>C</v>
      </c>
      <c r="E35" s="69" t="str">
        <f>'1. Accomodation'!P39</f>
        <v>1 Bed</v>
      </c>
      <c r="F35" s="69">
        <f>'1. Accomodation'!Q39</f>
        <v>1</v>
      </c>
      <c r="G35" s="77">
        <f>'1. Accomodation'!O39</f>
        <v>509.56</v>
      </c>
      <c r="H35" s="69">
        <f>'1. Accomodation'!R39</f>
        <v>2</v>
      </c>
      <c r="I35" s="69" t="str">
        <f>'1. Accomodation'!S39</f>
        <v>Carpark and other block</v>
      </c>
      <c r="J35" s="62"/>
      <c r="L35" s="271">
        <f>IFERROR(INDEX('2. GRI Pricing Inputs'!$C$15:$AI$16,MATCH($L$16,'2. GRI Pricing Inputs'!$C$15:$C$16,0),MATCH(E35,'2. GRI Pricing Inputs'!$C$15:$AI$15,0)),0)</f>
        <v>1275</v>
      </c>
      <c r="M35" s="272">
        <f>IFERROR(INDEX('2. GRI Pricing Inputs'!$C$22:$AI$23,MATCH($M$16,'2. GRI Pricing Inputs'!$C$22:$C$23,0),MATCH(F35,'2. GRI Pricing Inputs'!$C$22:$AI$22,0)),0)</f>
        <v>0</v>
      </c>
      <c r="N35" s="329">
        <f>IF(AND('3. GRI Pricing'!$G35&gt;='2. GRI Pricing Inputs'!$D$33,'3. GRI Pricing'!$G35&lt;='2. GRI Pricing Inputs'!$E$33),'2. GRI Pricing Inputs'!$D$32,IF(AND('3. GRI Pricing'!$G35&gt;='2. GRI Pricing Inputs'!$F$33,'3. GRI Pricing'!$G35&lt;='2. GRI Pricing Inputs'!$G$33),'2. GRI Pricing Inputs'!$F$32,IF(AND('3. GRI Pricing'!$G35&gt;='2. GRI Pricing Inputs'!$H$33,'3. GRI Pricing'!$G35&lt;='2. GRI Pricing Inputs'!$I$33),'2. GRI Pricing Inputs'!$H$32,IF(AND('3. GRI Pricing'!$G35&gt;='2. GRI Pricing Inputs'!$J$33,'3. GRI Pricing'!$G35&lt;='2. GRI Pricing Inputs'!$K$33),'2. GRI Pricing Inputs'!$J$32,IF(AND('3. GRI Pricing'!$G35&gt;='2. GRI Pricing Inputs'!$L$33,'3. GRI Pricing'!$G35&lt;='2. GRI Pricing Inputs'!$M$33),'2. GRI Pricing Inputs'!$L$32,IF(AND('3. GRI Pricing'!$G35&gt;='2. GRI Pricing Inputs'!$N$33,'3. GRI Pricing'!$G35&lt;='2. GRI Pricing Inputs'!$O$33),'2. GRI Pricing Inputs'!$N$32,IF(AND('3. GRI Pricing'!$G35&gt;='2. GRI Pricing Inputs'!$P$33,'3. GRI Pricing'!$G35&lt;='2. GRI Pricing Inputs'!$Q$33),'2. GRI Pricing Inputs'!$P$32,IF(AND('3. GRI Pricing'!$G35&gt;='2. GRI Pricing Inputs'!$R$33,'3. GRI Pricing'!$G35&lt;='2. GRI Pricing Inputs'!$S$33),'2. GRI Pricing Inputs'!$R$32,IF(AND('3. GRI Pricing'!$G35&gt;='2. GRI Pricing Inputs'!$T$33,'3. GRI Pricing'!$G35&lt;='2. GRI Pricing Inputs'!$U$33),'2. GRI Pricing Inputs'!$T$32,IF(AND('3. GRI Pricing'!$G35&gt;='2. GRI Pricing Inputs'!$V$33,'3. GRI Pricing'!$G35&lt;='2. GRI Pricing Inputs'!$W$33),'2. GRI Pricing Inputs'!$V$32,IF(AND('3. GRI Pricing'!$G35&gt;='2. GRI Pricing Inputs'!$X$33,'3. GRI Pricing'!$G35&lt;='2. GRI Pricing Inputs'!$Y$33),'2. GRI Pricing Inputs'!$X$32,IF(AND('3. GRI Pricing'!$G35&gt;='2. GRI Pricing Inputs'!$Z$33,'3. GRI Pricing'!$G35&lt;='2. GRI Pricing Inputs'!$AA$33),'2. GRI Pricing Inputs'!$Z$32,IF(AND('3. GRI Pricing'!$G35&gt;='2. GRI Pricing Inputs'!$AB$33,'3. GRI Pricing'!$G35&lt;='2. GRI Pricing Inputs'!$AC$33),'2. GRI Pricing Inputs'!$AB$32,IF(AND('3. GRI Pricing'!$G35&gt;='2. GRI Pricing Inputs'!$AD$33,'3. GRI Pricing'!$G35&lt;='2. GRI Pricing Inputs'!$AE$33),'2. GRI Pricing Inputs'!$AD$32,IF(AND('3. GRI Pricing'!$G35&gt;='2. GRI Pricing Inputs'!$AF$33,'3. GRI Pricing'!$G35&lt;='2. GRI Pricing Inputs'!$AG$33),'2. GRI Pricing Inputs'!$AF$32,IF(AND('3. GRI Pricing'!$G35&gt;='2. GRI Pricing Inputs'!$AH$33,'3. GRI Pricing'!$G35&lt;='2. GRI Pricing Inputs'!$AI$33),'2. GRI Pricing Inputs'!$AH$32,0))))))))))))))))</f>
        <v>5</v>
      </c>
      <c r="O35" s="272" cm="1">
        <f t="array" ref="O35">IFERROR(INDEX('2. GRI Pricing Inputs'!$C$32:$AI$39,MATCH('3. GRI Pricing'!E35,'2. GRI Pricing Inputs'!$C$32:$C$39,0),(MATCH('3. GRI Pricing'!N35,'2. GRI Pricing Inputs'!$D$32:$AI$32,0)+1)),0)</f>
        <v>5</v>
      </c>
      <c r="P35" s="272">
        <f>IFERROR(INDEX('2. GRI Pricing Inputs'!$C$45:$AI$46,MATCH($P$16,'2. GRI Pricing Inputs'!$C$45:$C$46,0),MATCH(H35,'2. GRI Pricing Inputs'!$C$45:$AI$45,0)),0)</f>
        <v>25</v>
      </c>
      <c r="Q35" s="272">
        <f>IFERROR(INDEX('2. GRI Pricing Inputs'!$C$53:$AI$54,MATCH('3. GRI Pricing'!$Q$16,'2. GRI Pricing Inputs'!$C$53:$C$54,0),MATCH('3. GRI Pricing'!I35,'2. GRI Pricing Inputs'!$C$53:$AI$53,0)),0)</f>
        <v>5</v>
      </c>
      <c r="R35" s="272">
        <f>IFERROR(INDEX('2. GRI Pricing Inputs'!$C$60:$AI$61,MATCH('3. GRI Pricing'!$R$16,'2. GRI Pricing Inputs'!$C$60:$C$61,0),MATCH('1. Accomodation'!T39,'2. GRI Pricing Inputs'!$C$60:$AI$60,0)),0)</f>
        <v>0</v>
      </c>
      <c r="S35" s="272">
        <f>IFERROR(INDEX('2. GRI Pricing Inputs'!$C$67:$AI$68,MATCH('3. GRI Pricing'!$S$16,'2. GRI Pricing Inputs'!$C$67:$C$68,0),MATCH('1. Accomodation'!U39,'2. GRI Pricing Inputs'!$C$67:$AI$67,0)),0)</f>
        <v>10</v>
      </c>
      <c r="T35" s="272">
        <f>IF(E35=0,0,'2. GRI Pricing Inputs'!$AI$75)</f>
        <v>0</v>
      </c>
      <c r="U35" s="272">
        <f>IFERROR(INDEX('2. GRI Pricing Inputs'!$C$82:$AI$83,MATCH('3. GRI Pricing'!$U$16,'2. GRI Pricing Inputs'!$C$82:$C$83,0),MATCH('1. Accomodation'!V39,'2. GRI Pricing Inputs'!$C$82:$AI$82,0)),0)</f>
        <v>0</v>
      </c>
      <c r="V35" s="272">
        <f>IFERROR(INDEX('2. GRI Pricing Inputs'!$C$89:$AI$90,MATCH('3. GRI Pricing'!$V$16,'2. GRI Pricing Inputs'!$C$89:$C$90,0),MATCH('1. Accomodation'!W39,'2. GRI Pricing Inputs'!$C$89:$AI$89,0)),0)</f>
        <v>0</v>
      </c>
      <c r="W35" s="272">
        <f>IFERROR(INDEX('2. GRI Pricing Inputs'!$C$97:$AI$98,MATCH('3. GRI Pricing'!$W$16,'2. GRI Pricing Inputs'!$C$97:$C$98,0),MATCH('1. Accomodation'!X39,'2. GRI Pricing Inputs'!$C$97:$AI$97,0)),0)</f>
        <v>0</v>
      </c>
      <c r="X35" s="272">
        <f>IFERROR(INDEX('2. GRI Pricing Inputs'!$C$104:$AI$105,MATCH('3. GRI Pricing'!$X$16,'2. GRI Pricing Inputs'!$C$104:$C$105,0),MATCH('1. Accomodation'!Y39,'2. GRI Pricing Inputs'!$C$104:$AI$104,0)),0)</f>
        <v>0</v>
      </c>
      <c r="Y35" s="273"/>
      <c r="Z35" s="274">
        <f t="shared" si="7"/>
        <v>1320</v>
      </c>
      <c r="AA35" s="275"/>
      <c r="AB35" s="275"/>
      <c r="AC35" s="275"/>
      <c r="AD35" s="271">
        <f>Z35*(1+'2. GRI Pricing Inputs'!E$115)^(($AD$16-$AC$15)/365)</f>
        <v>1326.5486942839655</v>
      </c>
      <c r="AE35" s="272">
        <f>AD35*(1+'2. GRI Pricing Inputs'!F$115)^((AE$16-AD$16)/365)</f>
        <v>1332.9170725125157</v>
      </c>
      <c r="AF35" s="272">
        <f>AE35*(1+'2. GRI Pricing Inputs'!G$115)^((AF$16-AE$16)/365)</f>
        <v>1339.5298500986996</v>
      </c>
      <c r="AG35" s="272">
        <f>AF35*(1+'2. GRI Pricing Inputs'!H$115)^((AG$16-AF$16)/365)</f>
        <v>1346.1754345475954</v>
      </c>
      <c r="AH35" s="272">
        <f>AG35*(1+'2. GRI Pricing Inputs'!I$115)^((AH$16-AG$16)/365)</f>
        <v>1352.2062314851385</v>
      </c>
      <c r="AI35" s="272">
        <f>AH35*(1+'2. GRI Pricing Inputs'!J$115)^((AI$16-AH$16)/365)</f>
        <v>1358.914705135797</v>
      </c>
      <c r="AJ35" s="272">
        <f>AI35*(1+'2. GRI Pricing Inputs'!K$115)^((AJ$16-AI$16)/365)</f>
        <v>1365.4384632608728</v>
      </c>
      <c r="AK35" s="272">
        <f>AJ35*(1+'2. GRI Pricing Inputs'!L$115)^((AK$16-AJ$16)/365)</f>
        <v>1372.212583760466</v>
      </c>
      <c r="AL35" s="272">
        <f>AK35*(1+'2. GRI Pricing Inputs'!M$115)^((AL$16-AK$16)/365)</f>
        <v>1378.8001811709628</v>
      </c>
      <c r="AM35" s="272">
        <f>AL35*(1+'2. GRI Pricing Inputs'!N$115)^((AM$16-AL$16)/365)</f>
        <v>1385.6405909172997</v>
      </c>
      <c r="AN35" s="272">
        <f>AM35*(1+'2. GRI Pricing Inputs'!O$115)^((AN$16-AM$16)/365)</f>
        <v>1392.5149368395503</v>
      </c>
      <c r="AO35" s="272">
        <f>AN35*(1+'2. GRI Pricing Inputs'!P$115)^((AO$16-AN$16)/365)</f>
        <v>1399.1999999999996</v>
      </c>
      <c r="AP35" s="276">
        <f>AO35*(1+'2. GRI Pricing Inputs'!Q$115)^((AP$16-AO$16)/365)</f>
        <v>1406.141615941003</v>
      </c>
      <c r="AQ35" s="380">
        <f t="shared" si="8"/>
        <v>5.9999999999999609E-2</v>
      </c>
    </row>
    <row r="36" spans="1:43" ht="11.4" x14ac:dyDescent="0.2">
      <c r="A36" s="110" t="str">
        <f>_xlfn.XLOOKUP($C36,'Data Ref'!$D:$D,'Data Ref'!$B:$B,0)</f>
        <v>222708020</v>
      </c>
      <c r="C36" s="76">
        <f>'1. Accomodation'!N40</f>
        <v>208</v>
      </c>
      <c r="D36" s="362" t="str">
        <f>'1. Accomodation'!L40</f>
        <v>C</v>
      </c>
      <c r="E36" s="69" t="str">
        <f>'1. Accomodation'!P40</f>
        <v>1 Bed</v>
      </c>
      <c r="F36" s="69">
        <f>'1. Accomodation'!Q40</f>
        <v>1</v>
      </c>
      <c r="G36" s="77">
        <f>'1. Accomodation'!O40</f>
        <v>489.44</v>
      </c>
      <c r="H36" s="69">
        <f>'1. Accomodation'!R40</f>
        <v>2</v>
      </c>
      <c r="I36" s="69" t="str">
        <f>'1. Accomodation'!S40</f>
        <v>Nursery and mixed other buildings</v>
      </c>
      <c r="J36" s="62"/>
      <c r="L36" s="271">
        <f>IFERROR(INDEX('2. GRI Pricing Inputs'!$C$15:$AI$16,MATCH($L$16,'2. GRI Pricing Inputs'!$C$15:$C$16,0),MATCH(E36,'2. GRI Pricing Inputs'!$C$15:$AI$15,0)),0)</f>
        <v>1275</v>
      </c>
      <c r="M36" s="272">
        <f>IFERROR(INDEX('2. GRI Pricing Inputs'!$C$22:$AI$23,MATCH($M$16,'2. GRI Pricing Inputs'!$C$22:$C$23,0),MATCH(F36,'2. GRI Pricing Inputs'!$C$22:$AI$22,0)),0)</f>
        <v>0</v>
      </c>
      <c r="N36" s="329">
        <f>IF(AND('3. GRI Pricing'!$G36&gt;='2. GRI Pricing Inputs'!$D$33,'3. GRI Pricing'!$G36&lt;='2. GRI Pricing Inputs'!$E$33),'2. GRI Pricing Inputs'!$D$32,IF(AND('3. GRI Pricing'!$G36&gt;='2. GRI Pricing Inputs'!$F$33,'3. GRI Pricing'!$G36&lt;='2. GRI Pricing Inputs'!$G$33),'2. GRI Pricing Inputs'!$F$32,IF(AND('3. GRI Pricing'!$G36&gt;='2. GRI Pricing Inputs'!$H$33,'3. GRI Pricing'!$G36&lt;='2. GRI Pricing Inputs'!$I$33),'2. GRI Pricing Inputs'!$H$32,IF(AND('3. GRI Pricing'!$G36&gt;='2. GRI Pricing Inputs'!$J$33,'3. GRI Pricing'!$G36&lt;='2. GRI Pricing Inputs'!$K$33),'2. GRI Pricing Inputs'!$J$32,IF(AND('3. GRI Pricing'!$G36&gt;='2. GRI Pricing Inputs'!$L$33,'3. GRI Pricing'!$G36&lt;='2. GRI Pricing Inputs'!$M$33),'2. GRI Pricing Inputs'!$L$32,IF(AND('3. GRI Pricing'!$G36&gt;='2. GRI Pricing Inputs'!$N$33,'3. GRI Pricing'!$G36&lt;='2. GRI Pricing Inputs'!$O$33),'2. GRI Pricing Inputs'!$N$32,IF(AND('3. GRI Pricing'!$G36&gt;='2. GRI Pricing Inputs'!$P$33,'3. GRI Pricing'!$G36&lt;='2. GRI Pricing Inputs'!$Q$33),'2. GRI Pricing Inputs'!$P$32,IF(AND('3. GRI Pricing'!$G36&gt;='2. GRI Pricing Inputs'!$R$33,'3. GRI Pricing'!$G36&lt;='2. GRI Pricing Inputs'!$S$33),'2. GRI Pricing Inputs'!$R$32,IF(AND('3. GRI Pricing'!$G36&gt;='2. GRI Pricing Inputs'!$T$33,'3. GRI Pricing'!$G36&lt;='2. GRI Pricing Inputs'!$U$33),'2. GRI Pricing Inputs'!$T$32,IF(AND('3. GRI Pricing'!$G36&gt;='2. GRI Pricing Inputs'!$V$33,'3. GRI Pricing'!$G36&lt;='2. GRI Pricing Inputs'!$W$33),'2. GRI Pricing Inputs'!$V$32,IF(AND('3. GRI Pricing'!$G36&gt;='2. GRI Pricing Inputs'!$X$33,'3. GRI Pricing'!$G36&lt;='2. GRI Pricing Inputs'!$Y$33),'2. GRI Pricing Inputs'!$X$32,IF(AND('3. GRI Pricing'!$G36&gt;='2. GRI Pricing Inputs'!$Z$33,'3. GRI Pricing'!$G36&lt;='2. GRI Pricing Inputs'!$AA$33),'2. GRI Pricing Inputs'!$Z$32,IF(AND('3. GRI Pricing'!$G36&gt;='2. GRI Pricing Inputs'!$AB$33,'3. GRI Pricing'!$G36&lt;='2. GRI Pricing Inputs'!$AC$33),'2. GRI Pricing Inputs'!$AB$32,IF(AND('3. GRI Pricing'!$G36&gt;='2. GRI Pricing Inputs'!$AD$33,'3. GRI Pricing'!$G36&lt;='2. GRI Pricing Inputs'!$AE$33),'2. GRI Pricing Inputs'!$AD$32,IF(AND('3. GRI Pricing'!$G36&gt;='2. GRI Pricing Inputs'!$AF$33,'3. GRI Pricing'!$G36&lt;='2. GRI Pricing Inputs'!$AG$33),'2. GRI Pricing Inputs'!$AF$32,IF(AND('3. GRI Pricing'!$G36&gt;='2. GRI Pricing Inputs'!$AH$33,'3. GRI Pricing'!$G36&lt;='2. GRI Pricing Inputs'!$AI$33),'2. GRI Pricing Inputs'!$AH$32,0))))))))))))))))</f>
        <v>0</v>
      </c>
      <c r="O36" s="272" cm="1">
        <f t="array" ref="O36">IFERROR(INDEX('2. GRI Pricing Inputs'!$C$32:$AI$39,MATCH('3. GRI Pricing'!E36,'2. GRI Pricing Inputs'!$C$32:$C$39,0),(MATCH('3. GRI Pricing'!N36,'2. GRI Pricing Inputs'!$D$32:$AI$32,0)+1)),0)</f>
        <v>0</v>
      </c>
      <c r="P36" s="272">
        <f>IFERROR(INDEX('2. GRI Pricing Inputs'!$C$45:$AI$46,MATCH($P$16,'2. GRI Pricing Inputs'!$C$45:$C$46,0),MATCH(H36,'2. GRI Pricing Inputs'!$C$45:$AI$45,0)),0)</f>
        <v>25</v>
      </c>
      <c r="Q36" s="272">
        <f>IFERROR(INDEX('2. GRI Pricing Inputs'!$C$53:$AI$54,MATCH('3. GRI Pricing'!$Q$16,'2. GRI Pricing Inputs'!$C$53:$C$54,0),MATCH('3. GRI Pricing'!I36,'2. GRI Pricing Inputs'!$C$53:$AI$53,0)),0)</f>
        <v>0</v>
      </c>
      <c r="R36" s="272">
        <f>IFERROR(INDEX('2. GRI Pricing Inputs'!$C$60:$AI$61,MATCH('3. GRI Pricing'!$R$16,'2. GRI Pricing Inputs'!$C$60:$C$61,0),MATCH('1. Accomodation'!T40,'2. GRI Pricing Inputs'!$C$60:$AI$60,0)),0)</f>
        <v>0</v>
      </c>
      <c r="S36" s="272">
        <f>IFERROR(INDEX('2. GRI Pricing Inputs'!$C$67:$AI$68,MATCH('3. GRI Pricing'!$S$16,'2. GRI Pricing Inputs'!$C$67:$C$68,0),MATCH('1. Accomodation'!U40,'2. GRI Pricing Inputs'!$C$67:$AI$67,0)),0)</f>
        <v>40</v>
      </c>
      <c r="T36" s="272">
        <f>IF(E36=0,0,'2. GRI Pricing Inputs'!$AI$75)</f>
        <v>0</v>
      </c>
      <c r="U36" s="272">
        <f>IFERROR(INDEX('2. GRI Pricing Inputs'!$C$82:$AI$83,MATCH('3. GRI Pricing'!$U$16,'2. GRI Pricing Inputs'!$C$82:$C$83,0),MATCH('1. Accomodation'!V40,'2. GRI Pricing Inputs'!$C$82:$AI$82,0)),0)</f>
        <v>0</v>
      </c>
      <c r="V36" s="272">
        <f>IFERROR(INDEX('2. GRI Pricing Inputs'!$C$89:$AI$90,MATCH('3. GRI Pricing'!$V$16,'2. GRI Pricing Inputs'!$C$89:$C$90,0),MATCH('1. Accomodation'!W40,'2. GRI Pricing Inputs'!$C$89:$AI$89,0)),0)</f>
        <v>0</v>
      </c>
      <c r="W36" s="272">
        <f>IFERROR(INDEX('2. GRI Pricing Inputs'!$C$97:$AI$98,MATCH('3. GRI Pricing'!$W$16,'2. GRI Pricing Inputs'!$C$97:$C$98,0),MATCH('1. Accomodation'!X40,'2. GRI Pricing Inputs'!$C$97:$AI$97,0)),0)</f>
        <v>0</v>
      </c>
      <c r="X36" s="272">
        <f>IFERROR(INDEX('2. GRI Pricing Inputs'!$C$104:$AI$105,MATCH('3. GRI Pricing'!$X$16,'2. GRI Pricing Inputs'!$C$104:$C$105,0),MATCH('1. Accomodation'!Y40,'2. GRI Pricing Inputs'!$C$104:$AI$104,0)),0)</f>
        <v>0</v>
      </c>
      <c r="Y36" s="273"/>
      <c r="Z36" s="274">
        <f t="shared" si="7"/>
        <v>1340</v>
      </c>
      <c r="AA36" s="275"/>
      <c r="AB36" s="275"/>
      <c r="AC36" s="275"/>
      <c r="AD36" s="271">
        <f>Z36*(1+'2. GRI Pricing Inputs'!E$115)^(($AD$16-$AC$15)/365)</f>
        <v>1346.6479169246315</v>
      </c>
      <c r="AE36" s="272">
        <f>AD36*(1+'2. GRI Pricing Inputs'!F$115)^((AE$16-AD$16)/365)</f>
        <v>1353.1127857324022</v>
      </c>
      <c r="AF36" s="272">
        <f>AE36*(1+'2. GRI Pricing Inputs'!G$115)^((AF$16-AE$16)/365)</f>
        <v>1359.8257569183768</v>
      </c>
      <c r="AG36" s="272">
        <f>AF36*(1+'2. GRI Pricing Inputs'!H$115)^((AG$16-AF$16)/365)</f>
        <v>1366.5720320407406</v>
      </c>
      <c r="AH36" s="272">
        <f>AG36*(1+'2. GRI Pricing Inputs'!I$115)^((AH$16-AG$16)/365)</f>
        <v>1372.6942046894585</v>
      </c>
      <c r="AI36" s="272">
        <f>AH36*(1+'2. GRI Pricing Inputs'!J$115)^((AI$16-AH$16)/365)</f>
        <v>1379.5043218802784</v>
      </c>
      <c r="AJ36" s="272">
        <f>AI36*(1+'2. GRI Pricing Inputs'!K$115)^((AJ$16-AI$16)/365)</f>
        <v>1386.1269248254309</v>
      </c>
      <c r="AK36" s="272">
        <f>AJ36*(1+'2. GRI Pricing Inputs'!L$115)^((AK$16-AJ$16)/365)</f>
        <v>1393.0036835144119</v>
      </c>
      <c r="AL36" s="272">
        <f>AK36*(1+'2. GRI Pricing Inputs'!M$115)^((AL$16-AK$16)/365)</f>
        <v>1399.6910930068859</v>
      </c>
      <c r="AM36" s="272">
        <f>AL36*(1+'2. GRI Pricing Inputs'!N$115)^((AM$16-AL$16)/365)</f>
        <v>1406.635145325137</v>
      </c>
      <c r="AN36" s="272">
        <f>AM36*(1+'2. GRI Pricing Inputs'!O$115)^((AN$16-AM$16)/365)</f>
        <v>1413.6136480037853</v>
      </c>
      <c r="AO36" s="272">
        <f>AN36*(1+'2. GRI Pricing Inputs'!P$115)^((AO$16-AN$16)/365)</f>
        <v>1420.3999999999992</v>
      </c>
      <c r="AP36" s="276">
        <f>AO36*(1+'2. GRI Pricing Inputs'!Q$115)^((AP$16-AO$16)/365)</f>
        <v>1427.4467919401086</v>
      </c>
      <c r="AQ36" s="380">
        <f t="shared" si="8"/>
        <v>5.9999999999999387E-2</v>
      </c>
    </row>
    <row r="37" spans="1:43" ht="11.4" x14ac:dyDescent="0.2">
      <c r="A37" s="110" t="str">
        <f>_xlfn.XLOOKUP($C37,'Data Ref'!$D:$D,'Data Ref'!$B:$B,0)</f>
        <v>222708021</v>
      </c>
      <c r="C37" s="76">
        <f>'1. Accomodation'!N41</f>
        <v>209</v>
      </c>
      <c r="D37" s="362" t="str">
        <f>'1. Accomodation'!L41</f>
        <v>C</v>
      </c>
      <c r="E37" s="69" t="str">
        <f>'1. Accomodation'!P41</f>
        <v>1 Bed</v>
      </c>
      <c r="F37" s="69">
        <f>'1. Accomodation'!Q41</f>
        <v>1</v>
      </c>
      <c r="G37" s="77">
        <f>'1. Accomodation'!O41</f>
        <v>509.56</v>
      </c>
      <c r="H37" s="69">
        <f>'1. Accomodation'!R41</f>
        <v>2</v>
      </c>
      <c r="I37" s="69" t="str">
        <f>'1. Accomodation'!S41</f>
        <v>Carpark and other block</v>
      </c>
      <c r="J37" s="62"/>
      <c r="L37" s="271">
        <f>IFERROR(INDEX('2. GRI Pricing Inputs'!$C$15:$AI$16,MATCH($L$16,'2. GRI Pricing Inputs'!$C$15:$C$16,0),MATCH(E37,'2. GRI Pricing Inputs'!$C$15:$AI$15,0)),0)</f>
        <v>1275</v>
      </c>
      <c r="M37" s="272">
        <f>IFERROR(INDEX('2. GRI Pricing Inputs'!$C$22:$AI$23,MATCH($M$16,'2. GRI Pricing Inputs'!$C$22:$C$23,0),MATCH(F37,'2. GRI Pricing Inputs'!$C$22:$AI$22,0)),0)</f>
        <v>0</v>
      </c>
      <c r="N37" s="329">
        <f>IF(AND('3. GRI Pricing'!$G37&gt;='2. GRI Pricing Inputs'!$D$33,'3. GRI Pricing'!$G37&lt;='2. GRI Pricing Inputs'!$E$33),'2. GRI Pricing Inputs'!$D$32,IF(AND('3. GRI Pricing'!$G37&gt;='2. GRI Pricing Inputs'!$F$33,'3. GRI Pricing'!$G37&lt;='2. GRI Pricing Inputs'!$G$33),'2. GRI Pricing Inputs'!$F$32,IF(AND('3. GRI Pricing'!$G37&gt;='2. GRI Pricing Inputs'!$H$33,'3. GRI Pricing'!$G37&lt;='2. GRI Pricing Inputs'!$I$33),'2. GRI Pricing Inputs'!$H$32,IF(AND('3. GRI Pricing'!$G37&gt;='2. GRI Pricing Inputs'!$J$33,'3. GRI Pricing'!$G37&lt;='2. GRI Pricing Inputs'!$K$33),'2. GRI Pricing Inputs'!$J$32,IF(AND('3. GRI Pricing'!$G37&gt;='2. GRI Pricing Inputs'!$L$33,'3. GRI Pricing'!$G37&lt;='2. GRI Pricing Inputs'!$M$33),'2. GRI Pricing Inputs'!$L$32,IF(AND('3. GRI Pricing'!$G37&gt;='2. GRI Pricing Inputs'!$N$33,'3. GRI Pricing'!$G37&lt;='2. GRI Pricing Inputs'!$O$33),'2. GRI Pricing Inputs'!$N$32,IF(AND('3. GRI Pricing'!$G37&gt;='2. GRI Pricing Inputs'!$P$33,'3. GRI Pricing'!$G37&lt;='2. GRI Pricing Inputs'!$Q$33),'2. GRI Pricing Inputs'!$P$32,IF(AND('3. GRI Pricing'!$G37&gt;='2. GRI Pricing Inputs'!$R$33,'3. GRI Pricing'!$G37&lt;='2. GRI Pricing Inputs'!$S$33),'2. GRI Pricing Inputs'!$R$32,IF(AND('3. GRI Pricing'!$G37&gt;='2. GRI Pricing Inputs'!$T$33,'3. GRI Pricing'!$G37&lt;='2. GRI Pricing Inputs'!$U$33),'2. GRI Pricing Inputs'!$T$32,IF(AND('3. GRI Pricing'!$G37&gt;='2. GRI Pricing Inputs'!$V$33,'3. GRI Pricing'!$G37&lt;='2. GRI Pricing Inputs'!$W$33),'2. GRI Pricing Inputs'!$V$32,IF(AND('3. GRI Pricing'!$G37&gt;='2. GRI Pricing Inputs'!$X$33,'3. GRI Pricing'!$G37&lt;='2. GRI Pricing Inputs'!$Y$33),'2. GRI Pricing Inputs'!$X$32,IF(AND('3. GRI Pricing'!$G37&gt;='2. GRI Pricing Inputs'!$Z$33,'3. GRI Pricing'!$G37&lt;='2. GRI Pricing Inputs'!$AA$33),'2. GRI Pricing Inputs'!$Z$32,IF(AND('3. GRI Pricing'!$G37&gt;='2. GRI Pricing Inputs'!$AB$33,'3. GRI Pricing'!$G37&lt;='2. GRI Pricing Inputs'!$AC$33),'2. GRI Pricing Inputs'!$AB$32,IF(AND('3. GRI Pricing'!$G37&gt;='2. GRI Pricing Inputs'!$AD$33,'3. GRI Pricing'!$G37&lt;='2. GRI Pricing Inputs'!$AE$33),'2. GRI Pricing Inputs'!$AD$32,IF(AND('3. GRI Pricing'!$G37&gt;='2. GRI Pricing Inputs'!$AF$33,'3. GRI Pricing'!$G37&lt;='2. GRI Pricing Inputs'!$AG$33),'2. GRI Pricing Inputs'!$AF$32,IF(AND('3. GRI Pricing'!$G37&gt;='2. GRI Pricing Inputs'!$AH$33,'3. GRI Pricing'!$G37&lt;='2. GRI Pricing Inputs'!$AI$33),'2. GRI Pricing Inputs'!$AH$32,0))))))))))))))))</f>
        <v>5</v>
      </c>
      <c r="O37" s="272" cm="1">
        <f t="array" ref="O37">IFERROR(INDEX('2. GRI Pricing Inputs'!$C$32:$AI$39,MATCH('3. GRI Pricing'!E37,'2. GRI Pricing Inputs'!$C$32:$C$39,0),(MATCH('3. GRI Pricing'!N37,'2. GRI Pricing Inputs'!$D$32:$AI$32,0)+1)),0)</f>
        <v>5</v>
      </c>
      <c r="P37" s="272">
        <f>IFERROR(INDEX('2. GRI Pricing Inputs'!$C$45:$AI$46,MATCH($P$16,'2. GRI Pricing Inputs'!$C$45:$C$46,0),MATCH(H37,'2. GRI Pricing Inputs'!$C$45:$AI$45,0)),0)</f>
        <v>25</v>
      </c>
      <c r="Q37" s="272">
        <f>IFERROR(INDEX('2. GRI Pricing Inputs'!$C$53:$AI$54,MATCH('3. GRI Pricing'!$Q$16,'2. GRI Pricing Inputs'!$C$53:$C$54,0),MATCH('3. GRI Pricing'!I37,'2. GRI Pricing Inputs'!$C$53:$AI$53,0)),0)</f>
        <v>5</v>
      </c>
      <c r="R37" s="272">
        <f>IFERROR(INDEX('2. GRI Pricing Inputs'!$C$60:$AI$61,MATCH('3. GRI Pricing'!$R$16,'2. GRI Pricing Inputs'!$C$60:$C$61,0),MATCH('1. Accomodation'!T41,'2. GRI Pricing Inputs'!$C$60:$AI$60,0)),0)</f>
        <v>0</v>
      </c>
      <c r="S37" s="272">
        <f>IFERROR(INDEX('2. GRI Pricing Inputs'!$C$67:$AI$68,MATCH('3. GRI Pricing'!$S$16,'2. GRI Pricing Inputs'!$C$67:$C$68,0),MATCH('1. Accomodation'!U41,'2. GRI Pricing Inputs'!$C$67:$AI$67,0)),0)</f>
        <v>10</v>
      </c>
      <c r="T37" s="272">
        <f>IF(E37=0,0,'2. GRI Pricing Inputs'!$AI$75)</f>
        <v>0</v>
      </c>
      <c r="U37" s="272">
        <f>IFERROR(INDEX('2. GRI Pricing Inputs'!$C$82:$AI$83,MATCH('3. GRI Pricing'!$U$16,'2. GRI Pricing Inputs'!$C$82:$C$83,0),MATCH('1. Accomodation'!V41,'2. GRI Pricing Inputs'!$C$82:$AI$82,0)),0)</f>
        <v>0</v>
      </c>
      <c r="V37" s="272">
        <f>IFERROR(INDEX('2. GRI Pricing Inputs'!$C$89:$AI$90,MATCH('3. GRI Pricing'!$V$16,'2. GRI Pricing Inputs'!$C$89:$C$90,0),MATCH('1. Accomodation'!W41,'2. GRI Pricing Inputs'!$C$89:$AI$89,0)),0)</f>
        <v>0</v>
      </c>
      <c r="W37" s="272">
        <f>IFERROR(INDEX('2. GRI Pricing Inputs'!$C$97:$AI$98,MATCH('3. GRI Pricing'!$W$16,'2. GRI Pricing Inputs'!$C$97:$C$98,0),MATCH('1. Accomodation'!X41,'2. GRI Pricing Inputs'!$C$97:$AI$97,0)),0)</f>
        <v>0</v>
      </c>
      <c r="X37" s="272">
        <f>IFERROR(INDEX('2. GRI Pricing Inputs'!$C$104:$AI$105,MATCH('3. GRI Pricing'!$X$16,'2. GRI Pricing Inputs'!$C$104:$C$105,0),MATCH('1. Accomodation'!Y41,'2. GRI Pricing Inputs'!$C$104:$AI$104,0)),0)</f>
        <v>0</v>
      </c>
      <c r="Y37" s="273"/>
      <c r="Z37" s="274">
        <f t="shared" si="7"/>
        <v>1320</v>
      </c>
      <c r="AA37" s="275"/>
      <c r="AB37" s="275"/>
      <c r="AC37" s="275"/>
      <c r="AD37" s="271">
        <f>Z37*(1+'2. GRI Pricing Inputs'!E$115)^(($AD$16-$AC$15)/365)</f>
        <v>1326.5486942839655</v>
      </c>
      <c r="AE37" s="272">
        <f>AD37*(1+'2. GRI Pricing Inputs'!F$115)^((AE$16-AD$16)/365)</f>
        <v>1332.9170725125157</v>
      </c>
      <c r="AF37" s="272">
        <f>AE37*(1+'2. GRI Pricing Inputs'!G$115)^((AF$16-AE$16)/365)</f>
        <v>1339.5298500986996</v>
      </c>
      <c r="AG37" s="272">
        <f>AF37*(1+'2. GRI Pricing Inputs'!H$115)^((AG$16-AF$16)/365)</f>
        <v>1346.1754345475954</v>
      </c>
      <c r="AH37" s="272">
        <f>AG37*(1+'2. GRI Pricing Inputs'!I$115)^((AH$16-AG$16)/365)</f>
        <v>1352.2062314851385</v>
      </c>
      <c r="AI37" s="272">
        <f>AH37*(1+'2. GRI Pricing Inputs'!J$115)^((AI$16-AH$16)/365)</f>
        <v>1358.914705135797</v>
      </c>
      <c r="AJ37" s="272">
        <f>AI37*(1+'2. GRI Pricing Inputs'!K$115)^((AJ$16-AI$16)/365)</f>
        <v>1365.4384632608728</v>
      </c>
      <c r="AK37" s="272">
        <f>AJ37*(1+'2. GRI Pricing Inputs'!L$115)^((AK$16-AJ$16)/365)</f>
        <v>1372.212583760466</v>
      </c>
      <c r="AL37" s="272">
        <f>AK37*(1+'2. GRI Pricing Inputs'!M$115)^((AL$16-AK$16)/365)</f>
        <v>1378.8001811709628</v>
      </c>
      <c r="AM37" s="272">
        <f>AL37*(1+'2. GRI Pricing Inputs'!N$115)^((AM$16-AL$16)/365)</f>
        <v>1385.6405909172997</v>
      </c>
      <c r="AN37" s="272">
        <f>AM37*(1+'2. GRI Pricing Inputs'!O$115)^((AN$16-AM$16)/365)</f>
        <v>1392.5149368395503</v>
      </c>
      <c r="AO37" s="272">
        <f>AN37*(1+'2. GRI Pricing Inputs'!P$115)^((AO$16-AN$16)/365)</f>
        <v>1399.1999999999996</v>
      </c>
      <c r="AP37" s="276">
        <f>AO37*(1+'2. GRI Pricing Inputs'!Q$115)^((AP$16-AO$16)/365)</f>
        <v>1406.141615941003</v>
      </c>
      <c r="AQ37" s="380">
        <f t="shared" si="8"/>
        <v>5.9999999999999609E-2</v>
      </c>
    </row>
    <row r="38" spans="1:43" ht="11.4" x14ac:dyDescent="0.2">
      <c r="A38" s="110" t="str">
        <f>_xlfn.XLOOKUP($C38,'Data Ref'!$D:$D,'Data Ref'!$B:$B,0)</f>
        <v>222708022</v>
      </c>
      <c r="C38" s="76">
        <f>'1. Accomodation'!N42</f>
        <v>210</v>
      </c>
      <c r="D38" s="362" t="str">
        <f>'1. Accomodation'!L42</f>
        <v>C</v>
      </c>
      <c r="E38" s="69" t="str">
        <f>'1. Accomodation'!P42</f>
        <v>1 Bed</v>
      </c>
      <c r="F38" s="69">
        <f>'1. Accomodation'!Q42</f>
        <v>1</v>
      </c>
      <c r="G38" s="77">
        <f>'1. Accomodation'!O42</f>
        <v>506.87</v>
      </c>
      <c r="H38" s="69">
        <f>'1. Accomodation'!R42</f>
        <v>2</v>
      </c>
      <c r="I38" s="69" t="str">
        <f>'1. Accomodation'!S42</f>
        <v>Nursery and mixed other buildings</v>
      </c>
      <c r="J38" s="62"/>
      <c r="L38" s="271">
        <f>IFERROR(INDEX('2. GRI Pricing Inputs'!$C$15:$AI$16,MATCH($L$16,'2. GRI Pricing Inputs'!$C$15:$C$16,0),MATCH(E38,'2. GRI Pricing Inputs'!$C$15:$AI$15,0)),0)</f>
        <v>1275</v>
      </c>
      <c r="M38" s="272">
        <f>IFERROR(INDEX('2. GRI Pricing Inputs'!$C$22:$AI$23,MATCH($M$16,'2. GRI Pricing Inputs'!$C$22:$C$23,0),MATCH(F38,'2. GRI Pricing Inputs'!$C$22:$AI$22,0)),0)</f>
        <v>0</v>
      </c>
      <c r="N38" s="329">
        <f>IF(AND('3. GRI Pricing'!$G38&gt;='2. GRI Pricing Inputs'!$D$33,'3. GRI Pricing'!$G38&lt;='2. GRI Pricing Inputs'!$E$33),'2. GRI Pricing Inputs'!$D$32,IF(AND('3. GRI Pricing'!$G38&gt;='2. GRI Pricing Inputs'!$F$33,'3. GRI Pricing'!$G38&lt;='2. GRI Pricing Inputs'!$G$33),'2. GRI Pricing Inputs'!$F$32,IF(AND('3. GRI Pricing'!$G38&gt;='2. GRI Pricing Inputs'!$H$33,'3. GRI Pricing'!$G38&lt;='2. GRI Pricing Inputs'!$I$33),'2. GRI Pricing Inputs'!$H$32,IF(AND('3. GRI Pricing'!$G38&gt;='2. GRI Pricing Inputs'!$J$33,'3. GRI Pricing'!$G38&lt;='2. GRI Pricing Inputs'!$K$33),'2. GRI Pricing Inputs'!$J$32,IF(AND('3. GRI Pricing'!$G38&gt;='2. GRI Pricing Inputs'!$L$33,'3. GRI Pricing'!$G38&lt;='2. GRI Pricing Inputs'!$M$33),'2. GRI Pricing Inputs'!$L$32,IF(AND('3. GRI Pricing'!$G38&gt;='2. GRI Pricing Inputs'!$N$33,'3. GRI Pricing'!$G38&lt;='2. GRI Pricing Inputs'!$O$33),'2. GRI Pricing Inputs'!$N$32,IF(AND('3. GRI Pricing'!$G38&gt;='2. GRI Pricing Inputs'!$P$33,'3. GRI Pricing'!$G38&lt;='2. GRI Pricing Inputs'!$Q$33),'2. GRI Pricing Inputs'!$P$32,IF(AND('3. GRI Pricing'!$G38&gt;='2. GRI Pricing Inputs'!$R$33,'3. GRI Pricing'!$G38&lt;='2. GRI Pricing Inputs'!$S$33),'2. GRI Pricing Inputs'!$R$32,IF(AND('3. GRI Pricing'!$G38&gt;='2. GRI Pricing Inputs'!$T$33,'3. GRI Pricing'!$G38&lt;='2. GRI Pricing Inputs'!$U$33),'2. GRI Pricing Inputs'!$T$32,IF(AND('3. GRI Pricing'!$G38&gt;='2. GRI Pricing Inputs'!$V$33,'3. GRI Pricing'!$G38&lt;='2. GRI Pricing Inputs'!$W$33),'2. GRI Pricing Inputs'!$V$32,IF(AND('3. GRI Pricing'!$G38&gt;='2. GRI Pricing Inputs'!$X$33,'3. GRI Pricing'!$G38&lt;='2. GRI Pricing Inputs'!$Y$33),'2. GRI Pricing Inputs'!$X$32,IF(AND('3. GRI Pricing'!$G38&gt;='2. GRI Pricing Inputs'!$Z$33,'3. GRI Pricing'!$G38&lt;='2. GRI Pricing Inputs'!$AA$33),'2. GRI Pricing Inputs'!$Z$32,IF(AND('3. GRI Pricing'!$G38&gt;='2. GRI Pricing Inputs'!$AB$33,'3. GRI Pricing'!$G38&lt;='2. GRI Pricing Inputs'!$AC$33),'2. GRI Pricing Inputs'!$AB$32,IF(AND('3. GRI Pricing'!$G38&gt;='2. GRI Pricing Inputs'!$AD$33,'3. GRI Pricing'!$G38&lt;='2. GRI Pricing Inputs'!$AE$33),'2. GRI Pricing Inputs'!$AD$32,IF(AND('3. GRI Pricing'!$G38&gt;='2. GRI Pricing Inputs'!$AF$33,'3. GRI Pricing'!$G38&lt;='2. GRI Pricing Inputs'!$AG$33),'2. GRI Pricing Inputs'!$AF$32,IF(AND('3. GRI Pricing'!$G38&gt;='2. GRI Pricing Inputs'!$AH$33,'3. GRI Pricing'!$G38&lt;='2. GRI Pricing Inputs'!$AI$33),'2. GRI Pricing Inputs'!$AH$32,0))))))))))))))))</f>
        <v>5</v>
      </c>
      <c r="O38" s="272" cm="1">
        <f t="array" ref="O38">IFERROR(INDEX('2. GRI Pricing Inputs'!$C$32:$AI$39,MATCH('3. GRI Pricing'!E38,'2. GRI Pricing Inputs'!$C$32:$C$39,0),(MATCH('3. GRI Pricing'!N38,'2. GRI Pricing Inputs'!$D$32:$AI$32,0)+1)),0)</f>
        <v>5</v>
      </c>
      <c r="P38" s="272">
        <f>IFERROR(INDEX('2. GRI Pricing Inputs'!$C$45:$AI$46,MATCH($P$16,'2. GRI Pricing Inputs'!$C$45:$C$46,0),MATCH(H38,'2. GRI Pricing Inputs'!$C$45:$AI$45,0)),0)</f>
        <v>25</v>
      </c>
      <c r="Q38" s="272">
        <f>IFERROR(INDEX('2. GRI Pricing Inputs'!$C$53:$AI$54,MATCH('3. GRI Pricing'!$Q$16,'2. GRI Pricing Inputs'!$C$53:$C$54,0),MATCH('3. GRI Pricing'!I38,'2. GRI Pricing Inputs'!$C$53:$AI$53,0)),0)</f>
        <v>0</v>
      </c>
      <c r="R38" s="272">
        <f>IFERROR(INDEX('2. GRI Pricing Inputs'!$C$60:$AI$61,MATCH('3. GRI Pricing'!$R$16,'2. GRI Pricing Inputs'!$C$60:$C$61,0),MATCH('1. Accomodation'!T42,'2. GRI Pricing Inputs'!$C$60:$AI$60,0)),0)</f>
        <v>0</v>
      </c>
      <c r="S38" s="272">
        <f>IFERROR(INDEX('2. GRI Pricing Inputs'!$C$67:$AI$68,MATCH('3. GRI Pricing'!$S$16,'2. GRI Pricing Inputs'!$C$67:$C$68,0),MATCH('1. Accomodation'!U42,'2. GRI Pricing Inputs'!$C$67:$AI$67,0)),0)</f>
        <v>40</v>
      </c>
      <c r="T38" s="272">
        <f>IF(E38=0,0,'2. GRI Pricing Inputs'!$AI$75)</f>
        <v>0</v>
      </c>
      <c r="U38" s="272">
        <f>IFERROR(INDEX('2. GRI Pricing Inputs'!$C$82:$AI$83,MATCH('3. GRI Pricing'!$U$16,'2. GRI Pricing Inputs'!$C$82:$C$83,0),MATCH('1. Accomodation'!V42,'2. GRI Pricing Inputs'!$C$82:$AI$82,0)),0)</f>
        <v>0</v>
      </c>
      <c r="V38" s="272">
        <f>IFERROR(INDEX('2. GRI Pricing Inputs'!$C$89:$AI$90,MATCH('3. GRI Pricing'!$V$16,'2. GRI Pricing Inputs'!$C$89:$C$90,0),MATCH('1. Accomodation'!W42,'2. GRI Pricing Inputs'!$C$89:$AI$89,0)),0)</f>
        <v>0</v>
      </c>
      <c r="W38" s="272">
        <f>IFERROR(INDEX('2. GRI Pricing Inputs'!$C$97:$AI$98,MATCH('3. GRI Pricing'!$W$16,'2. GRI Pricing Inputs'!$C$97:$C$98,0),MATCH('1. Accomodation'!X42,'2. GRI Pricing Inputs'!$C$97:$AI$97,0)),0)</f>
        <v>0</v>
      </c>
      <c r="X38" s="272">
        <f>IFERROR(INDEX('2. GRI Pricing Inputs'!$C$104:$AI$105,MATCH('3. GRI Pricing'!$X$16,'2. GRI Pricing Inputs'!$C$104:$C$105,0),MATCH('1. Accomodation'!Y42,'2. GRI Pricing Inputs'!$C$104:$AI$104,0)),0)</f>
        <v>0</v>
      </c>
      <c r="Y38" s="273"/>
      <c r="Z38" s="274">
        <f t="shared" si="7"/>
        <v>1345</v>
      </c>
      <c r="AA38" s="275"/>
      <c r="AB38" s="275"/>
      <c r="AC38" s="275"/>
      <c r="AD38" s="271">
        <f>Z38*(1+'2. GRI Pricing Inputs'!E$115)^(($AD$16-$AC$15)/365)</f>
        <v>1351.6727225847981</v>
      </c>
      <c r="AE38" s="272">
        <f>AD38*(1+'2. GRI Pricing Inputs'!F$115)^((AE$16-AD$16)/365)</f>
        <v>1358.1617140373739</v>
      </c>
      <c r="AF38" s="272">
        <f>AE38*(1+'2. GRI Pricing Inputs'!G$115)^((AF$16-AE$16)/365)</f>
        <v>1364.899733623296</v>
      </c>
      <c r="AG38" s="272">
        <f>AF38*(1+'2. GRI Pricing Inputs'!H$115)^((AG$16-AF$16)/365)</f>
        <v>1371.6711814140269</v>
      </c>
      <c r="AH38" s="272">
        <f>AG38*(1+'2. GRI Pricing Inputs'!I$115)^((AH$16-AG$16)/365)</f>
        <v>1377.8161979905385</v>
      </c>
      <c r="AI38" s="272">
        <f>AH38*(1+'2. GRI Pricing Inputs'!J$115)^((AI$16-AH$16)/365)</f>
        <v>1384.6517260663989</v>
      </c>
      <c r="AJ38" s="272">
        <f>AI38*(1+'2. GRI Pricing Inputs'!K$115)^((AJ$16-AI$16)/365)</f>
        <v>1391.2990402165706</v>
      </c>
      <c r="AK38" s="272">
        <f>AJ38*(1+'2. GRI Pricing Inputs'!L$115)^((AK$16-AJ$16)/365)</f>
        <v>1398.2014584528986</v>
      </c>
      <c r="AL38" s="272">
        <f>AK38*(1+'2. GRI Pricing Inputs'!M$115)^((AL$16-AK$16)/365)</f>
        <v>1404.9138209658668</v>
      </c>
      <c r="AM38" s="272">
        <f>AL38*(1+'2. GRI Pricing Inputs'!N$115)^((AM$16-AL$16)/365)</f>
        <v>1411.8837839270966</v>
      </c>
      <c r="AN38" s="272">
        <f>AM38*(1+'2. GRI Pricing Inputs'!O$115)^((AN$16-AM$16)/365)</f>
        <v>1418.8883257948441</v>
      </c>
      <c r="AO38" s="272">
        <f>AN38*(1+'2. GRI Pricing Inputs'!P$115)^((AO$16-AN$16)/365)</f>
        <v>1425.6999999999991</v>
      </c>
      <c r="AP38" s="276">
        <f>AO38*(1+'2. GRI Pricing Inputs'!Q$115)^((AP$16-AO$16)/365)</f>
        <v>1432.773085939885</v>
      </c>
      <c r="AQ38" s="380">
        <f t="shared" si="8"/>
        <v>5.9999999999999387E-2</v>
      </c>
    </row>
    <row r="39" spans="1:43" ht="11.4" x14ac:dyDescent="0.2">
      <c r="A39" s="110" t="str">
        <f>_xlfn.XLOOKUP($C39,'Data Ref'!$D:$D,'Data Ref'!$B:$B,0)</f>
        <v>222708023</v>
      </c>
      <c r="C39" s="76">
        <f>'1. Accomodation'!N43</f>
        <v>211</v>
      </c>
      <c r="D39" s="362" t="str">
        <f>'1. Accomodation'!L43</f>
        <v>C</v>
      </c>
      <c r="E39" s="69" t="str">
        <f>'1. Accomodation'!P43</f>
        <v>1 Bed</v>
      </c>
      <c r="F39" s="69">
        <f>'1. Accomodation'!Q43</f>
        <v>1</v>
      </c>
      <c r="G39" s="77">
        <f>'1. Accomodation'!O43</f>
        <v>509.56</v>
      </c>
      <c r="H39" s="69">
        <f>'1. Accomodation'!R43</f>
        <v>2</v>
      </c>
      <c r="I39" s="69" t="str">
        <f>'1. Accomodation'!S43</f>
        <v>Carpark and other block</v>
      </c>
      <c r="J39" s="62"/>
      <c r="L39" s="271">
        <f>IFERROR(INDEX('2. GRI Pricing Inputs'!$C$15:$AI$16,MATCH($L$16,'2. GRI Pricing Inputs'!$C$15:$C$16,0),MATCH(E39,'2. GRI Pricing Inputs'!$C$15:$AI$15,0)),0)</f>
        <v>1275</v>
      </c>
      <c r="M39" s="272">
        <f>IFERROR(INDEX('2. GRI Pricing Inputs'!$C$22:$AI$23,MATCH($M$16,'2. GRI Pricing Inputs'!$C$22:$C$23,0),MATCH(F39,'2. GRI Pricing Inputs'!$C$22:$AI$22,0)),0)</f>
        <v>0</v>
      </c>
      <c r="N39" s="329">
        <f>IF(AND('3. GRI Pricing'!$G39&gt;='2. GRI Pricing Inputs'!$D$33,'3. GRI Pricing'!$G39&lt;='2. GRI Pricing Inputs'!$E$33),'2. GRI Pricing Inputs'!$D$32,IF(AND('3. GRI Pricing'!$G39&gt;='2. GRI Pricing Inputs'!$F$33,'3. GRI Pricing'!$G39&lt;='2. GRI Pricing Inputs'!$G$33),'2. GRI Pricing Inputs'!$F$32,IF(AND('3. GRI Pricing'!$G39&gt;='2. GRI Pricing Inputs'!$H$33,'3. GRI Pricing'!$G39&lt;='2. GRI Pricing Inputs'!$I$33),'2. GRI Pricing Inputs'!$H$32,IF(AND('3. GRI Pricing'!$G39&gt;='2. GRI Pricing Inputs'!$J$33,'3. GRI Pricing'!$G39&lt;='2. GRI Pricing Inputs'!$K$33),'2. GRI Pricing Inputs'!$J$32,IF(AND('3. GRI Pricing'!$G39&gt;='2. GRI Pricing Inputs'!$L$33,'3. GRI Pricing'!$G39&lt;='2. GRI Pricing Inputs'!$M$33),'2. GRI Pricing Inputs'!$L$32,IF(AND('3. GRI Pricing'!$G39&gt;='2. GRI Pricing Inputs'!$N$33,'3. GRI Pricing'!$G39&lt;='2. GRI Pricing Inputs'!$O$33),'2. GRI Pricing Inputs'!$N$32,IF(AND('3. GRI Pricing'!$G39&gt;='2. GRI Pricing Inputs'!$P$33,'3. GRI Pricing'!$G39&lt;='2. GRI Pricing Inputs'!$Q$33),'2. GRI Pricing Inputs'!$P$32,IF(AND('3. GRI Pricing'!$G39&gt;='2. GRI Pricing Inputs'!$R$33,'3. GRI Pricing'!$G39&lt;='2. GRI Pricing Inputs'!$S$33),'2. GRI Pricing Inputs'!$R$32,IF(AND('3. GRI Pricing'!$G39&gt;='2. GRI Pricing Inputs'!$T$33,'3. GRI Pricing'!$G39&lt;='2. GRI Pricing Inputs'!$U$33),'2. GRI Pricing Inputs'!$T$32,IF(AND('3. GRI Pricing'!$G39&gt;='2. GRI Pricing Inputs'!$V$33,'3. GRI Pricing'!$G39&lt;='2. GRI Pricing Inputs'!$W$33),'2. GRI Pricing Inputs'!$V$32,IF(AND('3. GRI Pricing'!$G39&gt;='2. GRI Pricing Inputs'!$X$33,'3. GRI Pricing'!$G39&lt;='2. GRI Pricing Inputs'!$Y$33),'2. GRI Pricing Inputs'!$X$32,IF(AND('3. GRI Pricing'!$G39&gt;='2. GRI Pricing Inputs'!$Z$33,'3. GRI Pricing'!$G39&lt;='2. GRI Pricing Inputs'!$AA$33),'2. GRI Pricing Inputs'!$Z$32,IF(AND('3. GRI Pricing'!$G39&gt;='2. GRI Pricing Inputs'!$AB$33,'3. GRI Pricing'!$G39&lt;='2. GRI Pricing Inputs'!$AC$33),'2. GRI Pricing Inputs'!$AB$32,IF(AND('3. GRI Pricing'!$G39&gt;='2. GRI Pricing Inputs'!$AD$33,'3. GRI Pricing'!$G39&lt;='2. GRI Pricing Inputs'!$AE$33),'2. GRI Pricing Inputs'!$AD$32,IF(AND('3. GRI Pricing'!$G39&gt;='2. GRI Pricing Inputs'!$AF$33,'3. GRI Pricing'!$G39&lt;='2. GRI Pricing Inputs'!$AG$33),'2. GRI Pricing Inputs'!$AF$32,IF(AND('3. GRI Pricing'!$G39&gt;='2. GRI Pricing Inputs'!$AH$33,'3. GRI Pricing'!$G39&lt;='2. GRI Pricing Inputs'!$AI$33),'2. GRI Pricing Inputs'!$AH$32,0))))))))))))))))</f>
        <v>5</v>
      </c>
      <c r="O39" s="272" cm="1">
        <f t="array" ref="O39">IFERROR(INDEX('2. GRI Pricing Inputs'!$C$32:$AI$39,MATCH('3. GRI Pricing'!E39,'2. GRI Pricing Inputs'!$C$32:$C$39,0),(MATCH('3. GRI Pricing'!N39,'2. GRI Pricing Inputs'!$D$32:$AI$32,0)+1)),0)</f>
        <v>5</v>
      </c>
      <c r="P39" s="272">
        <f>IFERROR(INDEX('2. GRI Pricing Inputs'!$C$45:$AI$46,MATCH($P$16,'2. GRI Pricing Inputs'!$C$45:$C$46,0),MATCH(H39,'2. GRI Pricing Inputs'!$C$45:$AI$45,0)),0)</f>
        <v>25</v>
      </c>
      <c r="Q39" s="272">
        <f>IFERROR(INDEX('2. GRI Pricing Inputs'!$C$53:$AI$54,MATCH('3. GRI Pricing'!$Q$16,'2. GRI Pricing Inputs'!$C$53:$C$54,0),MATCH('3. GRI Pricing'!I39,'2. GRI Pricing Inputs'!$C$53:$AI$53,0)),0)</f>
        <v>5</v>
      </c>
      <c r="R39" s="272">
        <f>IFERROR(INDEX('2. GRI Pricing Inputs'!$C$60:$AI$61,MATCH('3. GRI Pricing'!$R$16,'2. GRI Pricing Inputs'!$C$60:$C$61,0),MATCH('1. Accomodation'!T43,'2. GRI Pricing Inputs'!$C$60:$AI$60,0)),0)</f>
        <v>0</v>
      </c>
      <c r="S39" s="272">
        <f>IFERROR(INDEX('2. GRI Pricing Inputs'!$C$67:$AI$68,MATCH('3. GRI Pricing'!$S$16,'2. GRI Pricing Inputs'!$C$67:$C$68,0),MATCH('1. Accomodation'!U43,'2. GRI Pricing Inputs'!$C$67:$AI$67,0)),0)</f>
        <v>10</v>
      </c>
      <c r="T39" s="272">
        <f>IF(E39=0,0,'2. GRI Pricing Inputs'!$AI$75)</f>
        <v>0</v>
      </c>
      <c r="U39" s="272">
        <f>IFERROR(INDEX('2. GRI Pricing Inputs'!$C$82:$AI$83,MATCH('3. GRI Pricing'!$U$16,'2. GRI Pricing Inputs'!$C$82:$C$83,0),MATCH('1. Accomodation'!V43,'2. GRI Pricing Inputs'!$C$82:$AI$82,0)),0)</f>
        <v>0</v>
      </c>
      <c r="V39" s="272">
        <f>IFERROR(INDEX('2. GRI Pricing Inputs'!$C$89:$AI$90,MATCH('3. GRI Pricing'!$V$16,'2. GRI Pricing Inputs'!$C$89:$C$90,0),MATCH('1. Accomodation'!W43,'2. GRI Pricing Inputs'!$C$89:$AI$89,0)),0)</f>
        <v>0</v>
      </c>
      <c r="W39" s="272">
        <f>IFERROR(INDEX('2. GRI Pricing Inputs'!$C$97:$AI$98,MATCH('3. GRI Pricing'!$W$16,'2. GRI Pricing Inputs'!$C$97:$C$98,0),MATCH('1. Accomodation'!X43,'2. GRI Pricing Inputs'!$C$97:$AI$97,0)),0)</f>
        <v>0</v>
      </c>
      <c r="X39" s="272">
        <f>IFERROR(INDEX('2. GRI Pricing Inputs'!$C$104:$AI$105,MATCH('3. GRI Pricing'!$X$16,'2. GRI Pricing Inputs'!$C$104:$C$105,0),MATCH('1. Accomodation'!Y43,'2. GRI Pricing Inputs'!$C$104:$AI$104,0)),0)</f>
        <v>0</v>
      </c>
      <c r="Y39" s="273"/>
      <c r="Z39" s="274">
        <f t="shared" si="7"/>
        <v>1320</v>
      </c>
      <c r="AA39" s="275"/>
      <c r="AB39" s="275"/>
      <c r="AC39" s="275"/>
      <c r="AD39" s="271">
        <f>Z39*(1+'2. GRI Pricing Inputs'!E$115)^(($AD$16-$AC$15)/365)</f>
        <v>1326.5486942839655</v>
      </c>
      <c r="AE39" s="272">
        <f>AD39*(1+'2. GRI Pricing Inputs'!F$115)^((AE$16-AD$16)/365)</f>
        <v>1332.9170725125157</v>
      </c>
      <c r="AF39" s="272">
        <f>AE39*(1+'2. GRI Pricing Inputs'!G$115)^((AF$16-AE$16)/365)</f>
        <v>1339.5298500986996</v>
      </c>
      <c r="AG39" s="272">
        <f>AF39*(1+'2. GRI Pricing Inputs'!H$115)^((AG$16-AF$16)/365)</f>
        <v>1346.1754345475954</v>
      </c>
      <c r="AH39" s="272">
        <f>AG39*(1+'2. GRI Pricing Inputs'!I$115)^((AH$16-AG$16)/365)</f>
        <v>1352.2062314851385</v>
      </c>
      <c r="AI39" s="272">
        <f>AH39*(1+'2. GRI Pricing Inputs'!J$115)^((AI$16-AH$16)/365)</f>
        <v>1358.914705135797</v>
      </c>
      <c r="AJ39" s="272">
        <f>AI39*(1+'2. GRI Pricing Inputs'!K$115)^((AJ$16-AI$16)/365)</f>
        <v>1365.4384632608728</v>
      </c>
      <c r="AK39" s="272">
        <f>AJ39*(1+'2. GRI Pricing Inputs'!L$115)^((AK$16-AJ$16)/365)</f>
        <v>1372.212583760466</v>
      </c>
      <c r="AL39" s="272">
        <f>AK39*(1+'2. GRI Pricing Inputs'!M$115)^((AL$16-AK$16)/365)</f>
        <v>1378.8001811709628</v>
      </c>
      <c r="AM39" s="272">
        <f>AL39*(1+'2. GRI Pricing Inputs'!N$115)^((AM$16-AL$16)/365)</f>
        <v>1385.6405909172997</v>
      </c>
      <c r="AN39" s="272">
        <f>AM39*(1+'2. GRI Pricing Inputs'!O$115)^((AN$16-AM$16)/365)</f>
        <v>1392.5149368395503</v>
      </c>
      <c r="AO39" s="272">
        <f>AN39*(1+'2. GRI Pricing Inputs'!P$115)^((AO$16-AN$16)/365)</f>
        <v>1399.1999999999996</v>
      </c>
      <c r="AP39" s="276">
        <f>AO39*(1+'2. GRI Pricing Inputs'!Q$115)^((AP$16-AO$16)/365)</f>
        <v>1406.141615941003</v>
      </c>
      <c r="AQ39" s="380">
        <f t="shared" si="8"/>
        <v>5.9999999999999609E-2</v>
      </c>
    </row>
    <row r="40" spans="1:43" ht="11.4" x14ac:dyDescent="0.2">
      <c r="A40" s="110" t="str">
        <f>_xlfn.XLOOKUP($C40,'Data Ref'!$D:$D,'Data Ref'!$B:$B,0)</f>
        <v>222708024</v>
      </c>
      <c r="C40" s="76">
        <f>'1. Accomodation'!N44</f>
        <v>212</v>
      </c>
      <c r="D40" s="362" t="str">
        <f>'1. Accomodation'!L44</f>
        <v>C</v>
      </c>
      <c r="E40" s="69" t="str">
        <f>'1. Accomodation'!P44</f>
        <v>2 Bed</v>
      </c>
      <c r="F40" s="69">
        <f>'1. Accomodation'!Q44</f>
        <v>2</v>
      </c>
      <c r="G40" s="77">
        <f>'1. Accomodation'!O44</f>
        <v>747.02</v>
      </c>
      <c r="H40" s="69">
        <f>'1. Accomodation'!R44</f>
        <v>2</v>
      </c>
      <c r="I40" s="69" t="str">
        <f>'1. Accomodation'!S44</f>
        <v>Nursery and mixed other buildings</v>
      </c>
      <c r="J40" s="62"/>
      <c r="L40" s="271">
        <f>IFERROR(INDEX('2. GRI Pricing Inputs'!$C$15:$AI$16,MATCH($L$16,'2. GRI Pricing Inputs'!$C$15:$C$16,0),MATCH(E40,'2. GRI Pricing Inputs'!$C$15:$AI$15,0)),0)</f>
        <v>1665</v>
      </c>
      <c r="M40" s="272">
        <f>IFERROR(INDEX('2. GRI Pricing Inputs'!$C$22:$AI$23,MATCH($M$16,'2. GRI Pricing Inputs'!$C$22:$C$23,0),MATCH(F40,'2. GRI Pricing Inputs'!$C$22:$AI$22,0)),0)</f>
        <v>0</v>
      </c>
      <c r="N40" s="329">
        <f>IF(AND('3. GRI Pricing'!$G40&gt;='2. GRI Pricing Inputs'!$D$33,'3. GRI Pricing'!$G40&lt;='2. GRI Pricing Inputs'!$E$33),'2. GRI Pricing Inputs'!$D$32,IF(AND('3. GRI Pricing'!$G40&gt;='2. GRI Pricing Inputs'!$F$33,'3. GRI Pricing'!$G40&lt;='2. GRI Pricing Inputs'!$G$33),'2. GRI Pricing Inputs'!$F$32,IF(AND('3. GRI Pricing'!$G40&gt;='2. GRI Pricing Inputs'!$H$33,'3. GRI Pricing'!$G40&lt;='2. GRI Pricing Inputs'!$I$33),'2. GRI Pricing Inputs'!$H$32,IF(AND('3. GRI Pricing'!$G40&gt;='2. GRI Pricing Inputs'!$J$33,'3. GRI Pricing'!$G40&lt;='2. GRI Pricing Inputs'!$K$33),'2. GRI Pricing Inputs'!$J$32,IF(AND('3. GRI Pricing'!$G40&gt;='2. GRI Pricing Inputs'!$L$33,'3. GRI Pricing'!$G40&lt;='2. GRI Pricing Inputs'!$M$33),'2. GRI Pricing Inputs'!$L$32,IF(AND('3. GRI Pricing'!$G40&gt;='2. GRI Pricing Inputs'!$N$33,'3. GRI Pricing'!$G40&lt;='2. GRI Pricing Inputs'!$O$33),'2. GRI Pricing Inputs'!$N$32,IF(AND('3. GRI Pricing'!$G40&gt;='2. GRI Pricing Inputs'!$P$33,'3. GRI Pricing'!$G40&lt;='2. GRI Pricing Inputs'!$Q$33),'2. GRI Pricing Inputs'!$P$32,IF(AND('3. GRI Pricing'!$G40&gt;='2. GRI Pricing Inputs'!$R$33,'3. GRI Pricing'!$G40&lt;='2. GRI Pricing Inputs'!$S$33),'2. GRI Pricing Inputs'!$R$32,IF(AND('3. GRI Pricing'!$G40&gt;='2. GRI Pricing Inputs'!$T$33,'3. GRI Pricing'!$G40&lt;='2. GRI Pricing Inputs'!$U$33),'2. GRI Pricing Inputs'!$T$32,IF(AND('3. GRI Pricing'!$G40&gt;='2. GRI Pricing Inputs'!$V$33,'3. GRI Pricing'!$G40&lt;='2. GRI Pricing Inputs'!$W$33),'2. GRI Pricing Inputs'!$V$32,IF(AND('3. GRI Pricing'!$G40&gt;='2. GRI Pricing Inputs'!$X$33,'3. GRI Pricing'!$G40&lt;='2. GRI Pricing Inputs'!$Y$33),'2. GRI Pricing Inputs'!$X$32,IF(AND('3. GRI Pricing'!$G40&gt;='2. GRI Pricing Inputs'!$Z$33,'3. GRI Pricing'!$G40&lt;='2. GRI Pricing Inputs'!$AA$33),'2. GRI Pricing Inputs'!$Z$32,IF(AND('3. GRI Pricing'!$G40&gt;='2. GRI Pricing Inputs'!$AB$33,'3. GRI Pricing'!$G40&lt;='2. GRI Pricing Inputs'!$AC$33),'2. GRI Pricing Inputs'!$AB$32,IF(AND('3. GRI Pricing'!$G40&gt;='2. GRI Pricing Inputs'!$AD$33,'3. GRI Pricing'!$G40&lt;='2. GRI Pricing Inputs'!$AE$33),'2. GRI Pricing Inputs'!$AD$32,IF(AND('3. GRI Pricing'!$G40&gt;='2. GRI Pricing Inputs'!$AF$33,'3. GRI Pricing'!$G40&lt;='2. GRI Pricing Inputs'!$AG$33),'2. GRI Pricing Inputs'!$AF$32,IF(AND('3. GRI Pricing'!$G40&gt;='2. GRI Pricing Inputs'!$AH$33,'3. GRI Pricing'!$G40&lt;='2. GRI Pricing Inputs'!$AI$33),'2. GRI Pricing Inputs'!$AH$32,0))))))))))))))))</f>
        <v>10</v>
      </c>
      <c r="O40" s="272" cm="1">
        <f t="array" ref="O40">IFERROR(INDEX('2. GRI Pricing Inputs'!$C$32:$AI$39,MATCH('3. GRI Pricing'!E40,'2. GRI Pricing Inputs'!$C$32:$C$39,0),(MATCH('3. GRI Pricing'!N40,'2. GRI Pricing Inputs'!$D$32:$AI$32,0)+1)),0)</f>
        <v>15</v>
      </c>
      <c r="P40" s="272">
        <f>IFERROR(INDEX('2. GRI Pricing Inputs'!$C$45:$AI$46,MATCH($P$16,'2. GRI Pricing Inputs'!$C$45:$C$46,0),MATCH(H40,'2. GRI Pricing Inputs'!$C$45:$AI$45,0)),0)</f>
        <v>25</v>
      </c>
      <c r="Q40" s="272">
        <f>IFERROR(INDEX('2. GRI Pricing Inputs'!$C$53:$AI$54,MATCH('3. GRI Pricing'!$Q$16,'2. GRI Pricing Inputs'!$C$53:$C$54,0),MATCH('3. GRI Pricing'!I40,'2. GRI Pricing Inputs'!$C$53:$AI$53,0)),0)</f>
        <v>0</v>
      </c>
      <c r="R40" s="272">
        <f>IFERROR(INDEX('2. GRI Pricing Inputs'!$C$60:$AI$61,MATCH('3. GRI Pricing'!$R$16,'2. GRI Pricing Inputs'!$C$60:$C$61,0),MATCH('1. Accomodation'!T44,'2. GRI Pricing Inputs'!$C$60:$AI$60,0)),0)</f>
        <v>0</v>
      </c>
      <c r="S40" s="272">
        <f>IFERROR(INDEX('2. GRI Pricing Inputs'!$C$67:$AI$68,MATCH('3. GRI Pricing'!$S$16,'2. GRI Pricing Inputs'!$C$67:$C$68,0),MATCH('1. Accomodation'!U44,'2. GRI Pricing Inputs'!$C$67:$AI$67,0)),0)</f>
        <v>40</v>
      </c>
      <c r="T40" s="272">
        <f>IF(E40=0,0,'2. GRI Pricing Inputs'!$AI$75)</f>
        <v>0</v>
      </c>
      <c r="U40" s="272">
        <f>IFERROR(INDEX('2. GRI Pricing Inputs'!$C$82:$AI$83,MATCH('3. GRI Pricing'!$U$16,'2. GRI Pricing Inputs'!$C$82:$C$83,0),MATCH('1. Accomodation'!V44,'2. GRI Pricing Inputs'!$C$82:$AI$82,0)),0)</f>
        <v>0</v>
      </c>
      <c r="V40" s="272">
        <f>IFERROR(INDEX('2. GRI Pricing Inputs'!$C$89:$AI$90,MATCH('3. GRI Pricing'!$V$16,'2. GRI Pricing Inputs'!$C$89:$C$90,0),MATCH('1. Accomodation'!W44,'2. GRI Pricing Inputs'!$C$89:$AI$89,0)),0)</f>
        <v>0</v>
      </c>
      <c r="W40" s="272">
        <f>IFERROR(INDEX('2. GRI Pricing Inputs'!$C$97:$AI$98,MATCH('3. GRI Pricing'!$W$16,'2. GRI Pricing Inputs'!$C$97:$C$98,0),MATCH('1. Accomodation'!X44,'2. GRI Pricing Inputs'!$C$97:$AI$97,0)),0)</f>
        <v>0</v>
      </c>
      <c r="X40" s="272">
        <f>IFERROR(INDEX('2. GRI Pricing Inputs'!$C$104:$AI$105,MATCH('3. GRI Pricing'!$X$16,'2. GRI Pricing Inputs'!$C$104:$C$105,0),MATCH('1. Accomodation'!Y44,'2. GRI Pricing Inputs'!$C$104:$AI$104,0)),0)</f>
        <v>0</v>
      </c>
      <c r="Y40" s="273"/>
      <c r="Z40" s="274">
        <f t="shared" si="7"/>
        <v>1745</v>
      </c>
      <c r="AA40" s="275"/>
      <c r="AB40" s="275"/>
      <c r="AC40" s="275"/>
      <c r="AD40" s="271">
        <f>Z40*(1+'2. GRI Pricing Inputs'!E$115)^(($AD$16-$AC$15)/365)</f>
        <v>1753.6571753981209</v>
      </c>
      <c r="AE40" s="272">
        <f>AD40*(1+'2. GRI Pricing Inputs'!F$115)^((AE$16-AD$16)/365)</f>
        <v>1762.0759784351058</v>
      </c>
      <c r="AF40" s="272">
        <f>AE40*(1+'2. GRI Pricing Inputs'!G$115)^((AF$16-AE$16)/365)</f>
        <v>1770.8178700168412</v>
      </c>
      <c r="AG40" s="272">
        <f>AF40*(1+'2. GRI Pricing Inputs'!H$115)^((AG$16-AF$16)/365)</f>
        <v>1779.6031312769346</v>
      </c>
      <c r="AH40" s="272">
        <f>AG40*(1+'2. GRI Pricing Inputs'!I$115)^((AH$16-AG$16)/365)</f>
        <v>1787.5756620769441</v>
      </c>
      <c r="AI40" s="272">
        <f>AH40*(1+'2. GRI Pricing Inputs'!J$115)^((AI$16-AH$16)/365)</f>
        <v>1796.4440609560343</v>
      </c>
      <c r="AJ40" s="272">
        <f>AI40*(1+'2. GRI Pricing Inputs'!K$115)^((AJ$16-AI$16)/365)</f>
        <v>1805.0682715077442</v>
      </c>
      <c r="AK40" s="272">
        <f>AJ40*(1+'2. GRI Pricing Inputs'!L$115)^((AK$16-AJ$16)/365)</f>
        <v>1814.0234535318277</v>
      </c>
      <c r="AL40" s="272">
        <f>AK40*(1+'2. GRI Pricing Inputs'!M$115)^((AL$16-AK$16)/365)</f>
        <v>1822.7320576843404</v>
      </c>
      <c r="AM40" s="272">
        <f>AL40*(1+'2. GRI Pricing Inputs'!N$115)^((AM$16-AL$16)/365)</f>
        <v>1831.774872083854</v>
      </c>
      <c r="AN40" s="272">
        <f>AM40*(1+'2. GRI Pricing Inputs'!O$115)^((AN$16-AM$16)/365)</f>
        <v>1840.8625490795564</v>
      </c>
      <c r="AO40" s="272">
        <f>AN40*(1+'2. GRI Pricing Inputs'!P$115)^((AO$16-AN$16)/365)</f>
        <v>1849.6999999999989</v>
      </c>
      <c r="AP40" s="276">
        <f>AO40*(1+'2. GRI Pricing Inputs'!Q$115)^((AP$16-AO$16)/365)</f>
        <v>1858.8766059220072</v>
      </c>
      <c r="AQ40" s="380">
        <f t="shared" si="8"/>
        <v>5.9999999999999387E-2</v>
      </c>
    </row>
    <row r="41" spans="1:43" ht="11.4" x14ac:dyDescent="0.2">
      <c r="A41" s="110" t="str">
        <f>_xlfn.XLOOKUP($C41,'Data Ref'!$D:$D,'Data Ref'!$B:$B,0)</f>
        <v>222708025</v>
      </c>
      <c r="C41" s="76">
        <f>'1. Accomodation'!N45</f>
        <v>213</v>
      </c>
      <c r="D41" s="362" t="str">
        <f>'1. Accomodation'!L45</f>
        <v>C</v>
      </c>
      <c r="E41" s="69" t="str">
        <f>'1. Accomodation'!P45</f>
        <v>1 Bed</v>
      </c>
      <c r="F41" s="69">
        <f>'1. Accomodation'!Q45</f>
        <v>1</v>
      </c>
      <c r="G41" s="77">
        <f>'1. Accomodation'!O45</f>
        <v>506.76</v>
      </c>
      <c r="H41" s="69">
        <f>'1. Accomodation'!R45</f>
        <v>2</v>
      </c>
      <c r="I41" s="69" t="str">
        <f>'1. Accomodation'!S45</f>
        <v>Carpark and other block</v>
      </c>
      <c r="J41" s="62"/>
      <c r="L41" s="271">
        <f>IFERROR(INDEX('2. GRI Pricing Inputs'!$C$15:$AI$16,MATCH($L$16,'2. GRI Pricing Inputs'!$C$15:$C$16,0),MATCH(E41,'2. GRI Pricing Inputs'!$C$15:$AI$15,0)),0)</f>
        <v>1275</v>
      </c>
      <c r="M41" s="272">
        <f>IFERROR(INDEX('2. GRI Pricing Inputs'!$C$22:$AI$23,MATCH($M$16,'2. GRI Pricing Inputs'!$C$22:$C$23,0),MATCH(F41,'2. GRI Pricing Inputs'!$C$22:$AI$22,0)),0)</f>
        <v>0</v>
      </c>
      <c r="N41" s="329">
        <f>IF(AND('3. GRI Pricing'!$G41&gt;='2. GRI Pricing Inputs'!$D$33,'3. GRI Pricing'!$G41&lt;='2. GRI Pricing Inputs'!$E$33),'2. GRI Pricing Inputs'!$D$32,IF(AND('3. GRI Pricing'!$G41&gt;='2. GRI Pricing Inputs'!$F$33,'3. GRI Pricing'!$G41&lt;='2. GRI Pricing Inputs'!$G$33),'2. GRI Pricing Inputs'!$F$32,IF(AND('3. GRI Pricing'!$G41&gt;='2. GRI Pricing Inputs'!$H$33,'3. GRI Pricing'!$G41&lt;='2. GRI Pricing Inputs'!$I$33),'2. GRI Pricing Inputs'!$H$32,IF(AND('3. GRI Pricing'!$G41&gt;='2. GRI Pricing Inputs'!$J$33,'3. GRI Pricing'!$G41&lt;='2. GRI Pricing Inputs'!$K$33),'2. GRI Pricing Inputs'!$J$32,IF(AND('3. GRI Pricing'!$G41&gt;='2. GRI Pricing Inputs'!$L$33,'3. GRI Pricing'!$G41&lt;='2. GRI Pricing Inputs'!$M$33),'2. GRI Pricing Inputs'!$L$32,IF(AND('3. GRI Pricing'!$G41&gt;='2. GRI Pricing Inputs'!$N$33,'3. GRI Pricing'!$G41&lt;='2. GRI Pricing Inputs'!$O$33),'2. GRI Pricing Inputs'!$N$32,IF(AND('3. GRI Pricing'!$G41&gt;='2. GRI Pricing Inputs'!$P$33,'3. GRI Pricing'!$G41&lt;='2. GRI Pricing Inputs'!$Q$33),'2. GRI Pricing Inputs'!$P$32,IF(AND('3. GRI Pricing'!$G41&gt;='2. GRI Pricing Inputs'!$R$33,'3. GRI Pricing'!$G41&lt;='2. GRI Pricing Inputs'!$S$33),'2. GRI Pricing Inputs'!$R$32,IF(AND('3. GRI Pricing'!$G41&gt;='2. GRI Pricing Inputs'!$T$33,'3. GRI Pricing'!$G41&lt;='2. GRI Pricing Inputs'!$U$33),'2. GRI Pricing Inputs'!$T$32,IF(AND('3. GRI Pricing'!$G41&gt;='2. GRI Pricing Inputs'!$V$33,'3. GRI Pricing'!$G41&lt;='2. GRI Pricing Inputs'!$W$33),'2. GRI Pricing Inputs'!$V$32,IF(AND('3. GRI Pricing'!$G41&gt;='2. GRI Pricing Inputs'!$X$33,'3. GRI Pricing'!$G41&lt;='2. GRI Pricing Inputs'!$Y$33),'2. GRI Pricing Inputs'!$X$32,IF(AND('3. GRI Pricing'!$G41&gt;='2. GRI Pricing Inputs'!$Z$33,'3. GRI Pricing'!$G41&lt;='2. GRI Pricing Inputs'!$AA$33),'2. GRI Pricing Inputs'!$Z$32,IF(AND('3. GRI Pricing'!$G41&gt;='2. GRI Pricing Inputs'!$AB$33,'3. GRI Pricing'!$G41&lt;='2. GRI Pricing Inputs'!$AC$33),'2. GRI Pricing Inputs'!$AB$32,IF(AND('3. GRI Pricing'!$G41&gt;='2. GRI Pricing Inputs'!$AD$33,'3. GRI Pricing'!$G41&lt;='2. GRI Pricing Inputs'!$AE$33),'2. GRI Pricing Inputs'!$AD$32,IF(AND('3. GRI Pricing'!$G41&gt;='2. GRI Pricing Inputs'!$AF$33,'3. GRI Pricing'!$G41&lt;='2. GRI Pricing Inputs'!$AG$33),'2. GRI Pricing Inputs'!$AF$32,IF(AND('3. GRI Pricing'!$G41&gt;='2. GRI Pricing Inputs'!$AH$33,'3. GRI Pricing'!$G41&lt;='2. GRI Pricing Inputs'!$AI$33),'2. GRI Pricing Inputs'!$AH$32,0))))))))))))))))</f>
        <v>5</v>
      </c>
      <c r="O41" s="272" cm="1">
        <f t="array" ref="O41">IFERROR(INDEX('2. GRI Pricing Inputs'!$C$32:$AI$39,MATCH('3. GRI Pricing'!E41,'2. GRI Pricing Inputs'!$C$32:$C$39,0),(MATCH('3. GRI Pricing'!N41,'2. GRI Pricing Inputs'!$D$32:$AI$32,0)+1)),0)</f>
        <v>5</v>
      </c>
      <c r="P41" s="272">
        <f>IFERROR(INDEX('2. GRI Pricing Inputs'!$C$45:$AI$46,MATCH($P$16,'2. GRI Pricing Inputs'!$C$45:$C$46,0),MATCH(H41,'2. GRI Pricing Inputs'!$C$45:$AI$45,0)),0)</f>
        <v>25</v>
      </c>
      <c r="Q41" s="272">
        <f>IFERROR(INDEX('2. GRI Pricing Inputs'!$C$53:$AI$54,MATCH('3. GRI Pricing'!$Q$16,'2. GRI Pricing Inputs'!$C$53:$C$54,0),MATCH('3. GRI Pricing'!I41,'2. GRI Pricing Inputs'!$C$53:$AI$53,0)),0)</f>
        <v>5</v>
      </c>
      <c r="R41" s="272">
        <f>IFERROR(INDEX('2. GRI Pricing Inputs'!$C$60:$AI$61,MATCH('3. GRI Pricing'!$R$16,'2. GRI Pricing Inputs'!$C$60:$C$61,0),MATCH('1. Accomodation'!T45,'2. GRI Pricing Inputs'!$C$60:$AI$60,0)),0)</f>
        <v>0</v>
      </c>
      <c r="S41" s="272">
        <f>IFERROR(INDEX('2. GRI Pricing Inputs'!$C$67:$AI$68,MATCH('3. GRI Pricing'!$S$16,'2. GRI Pricing Inputs'!$C$67:$C$68,0),MATCH('1. Accomodation'!U45,'2. GRI Pricing Inputs'!$C$67:$AI$67,0)),0)</f>
        <v>10</v>
      </c>
      <c r="T41" s="272">
        <f>IF(E41=0,0,'2. GRI Pricing Inputs'!$AI$75)</f>
        <v>0</v>
      </c>
      <c r="U41" s="272">
        <f>IFERROR(INDEX('2. GRI Pricing Inputs'!$C$82:$AI$83,MATCH('3. GRI Pricing'!$U$16,'2. GRI Pricing Inputs'!$C$82:$C$83,0),MATCH('1. Accomodation'!V45,'2. GRI Pricing Inputs'!$C$82:$AI$82,0)),0)</f>
        <v>0</v>
      </c>
      <c r="V41" s="272">
        <f>IFERROR(INDEX('2. GRI Pricing Inputs'!$C$89:$AI$90,MATCH('3. GRI Pricing'!$V$16,'2. GRI Pricing Inputs'!$C$89:$C$90,0),MATCH('1. Accomodation'!W45,'2. GRI Pricing Inputs'!$C$89:$AI$89,0)),0)</f>
        <v>0</v>
      </c>
      <c r="W41" s="272">
        <f>IFERROR(INDEX('2. GRI Pricing Inputs'!$C$97:$AI$98,MATCH('3. GRI Pricing'!$W$16,'2. GRI Pricing Inputs'!$C$97:$C$98,0),MATCH('1. Accomodation'!X45,'2. GRI Pricing Inputs'!$C$97:$AI$97,0)),0)</f>
        <v>0</v>
      </c>
      <c r="X41" s="272">
        <f>IFERROR(INDEX('2. GRI Pricing Inputs'!$C$104:$AI$105,MATCH('3. GRI Pricing'!$X$16,'2. GRI Pricing Inputs'!$C$104:$C$105,0),MATCH('1. Accomodation'!Y45,'2. GRI Pricing Inputs'!$C$104:$AI$104,0)),0)</f>
        <v>0</v>
      </c>
      <c r="Y41" s="273"/>
      <c r="Z41" s="274">
        <f t="shared" si="7"/>
        <v>1320</v>
      </c>
      <c r="AA41" s="275"/>
      <c r="AB41" s="275"/>
      <c r="AC41" s="275"/>
      <c r="AD41" s="271">
        <f>Z41*(1+'2. GRI Pricing Inputs'!E$115)^(($AD$16-$AC$15)/365)</f>
        <v>1326.5486942839655</v>
      </c>
      <c r="AE41" s="272">
        <f>AD41*(1+'2. GRI Pricing Inputs'!F$115)^((AE$16-AD$16)/365)</f>
        <v>1332.9170725125157</v>
      </c>
      <c r="AF41" s="272">
        <f>AE41*(1+'2. GRI Pricing Inputs'!G$115)^((AF$16-AE$16)/365)</f>
        <v>1339.5298500986996</v>
      </c>
      <c r="AG41" s="272">
        <f>AF41*(1+'2. GRI Pricing Inputs'!H$115)^((AG$16-AF$16)/365)</f>
        <v>1346.1754345475954</v>
      </c>
      <c r="AH41" s="272">
        <f>AG41*(1+'2. GRI Pricing Inputs'!I$115)^((AH$16-AG$16)/365)</f>
        <v>1352.2062314851385</v>
      </c>
      <c r="AI41" s="272">
        <f>AH41*(1+'2. GRI Pricing Inputs'!J$115)^((AI$16-AH$16)/365)</f>
        <v>1358.914705135797</v>
      </c>
      <c r="AJ41" s="272">
        <f>AI41*(1+'2. GRI Pricing Inputs'!K$115)^((AJ$16-AI$16)/365)</f>
        <v>1365.4384632608728</v>
      </c>
      <c r="AK41" s="272">
        <f>AJ41*(1+'2. GRI Pricing Inputs'!L$115)^((AK$16-AJ$16)/365)</f>
        <v>1372.212583760466</v>
      </c>
      <c r="AL41" s="272">
        <f>AK41*(1+'2. GRI Pricing Inputs'!M$115)^((AL$16-AK$16)/365)</f>
        <v>1378.8001811709628</v>
      </c>
      <c r="AM41" s="272">
        <f>AL41*(1+'2. GRI Pricing Inputs'!N$115)^((AM$16-AL$16)/365)</f>
        <v>1385.6405909172997</v>
      </c>
      <c r="AN41" s="272">
        <f>AM41*(1+'2. GRI Pricing Inputs'!O$115)^((AN$16-AM$16)/365)</f>
        <v>1392.5149368395503</v>
      </c>
      <c r="AO41" s="272">
        <f>AN41*(1+'2. GRI Pricing Inputs'!P$115)^((AO$16-AN$16)/365)</f>
        <v>1399.1999999999996</v>
      </c>
      <c r="AP41" s="276">
        <f>AO41*(1+'2. GRI Pricing Inputs'!Q$115)^((AP$16-AO$16)/365)</f>
        <v>1406.141615941003</v>
      </c>
      <c r="AQ41" s="380">
        <f t="shared" si="8"/>
        <v>5.9999999999999609E-2</v>
      </c>
    </row>
    <row r="42" spans="1:43" ht="11.4" x14ac:dyDescent="0.2">
      <c r="A42" s="110" t="str">
        <f>_xlfn.XLOOKUP($C42,'Data Ref'!$D:$D,'Data Ref'!$B:$B,0)</f>
        <v>222708026</v>
      </c>
      <c r="C42" s="76">
        <f>'1. Accomodation'!N46</f>
        <v>214</v>
      </c>
      <c r="D42" s="362" t="str">
        <f>'1. Accomodation'!L46</f>
        <v>D</v>
      </c>
      <c r="E42" s="69" t="str">
        <f>'1. Accomodation'!P46</f>
        <v>1 Bed</v>
      </c>
      <c r="F42" s="69">
        <f>'1. Accomodation'!Q46</f>
        <v>1</v>
      </c>
      <c r="G42" s="77">
        <f>'1. Accomodation'!O46</f>
        <v>507.41</v>
      </c>
      <c r="H42" s="69">
        <f>'1. Accomodation'!R46</f>
        <v>2</v>
      </c>
      <c r="I42" s="69" t="str">
        <f>'1. Accomodation'!S46</f>
        <v>Carpark and other block</v>
      </c>
      <c r="J42" s="62"/>
      <c r="L42" s="271">
        <f>IFERROR(INDEX('2. GRI Pricing Inputs'!$C$15:$AI$16,MATCH($L$16,'2. GRI Pricing Inputs'!$C$15:$C$16,0),MATCH(E42,'2. GRI Pricing Inputs'!$C$15:$AI$15,0)),0)</f>
        <v>1275</v>
      </c>
      <c r="M42" s="272">
        <f>IFERROR(INDEX('2. GRI Pricing Inputs'!$C$22:$AI$23,MATCH($M$16,'2. GRI Pricing Inputs'!$C$22:$C$23,0),MATCH(F42,'2. GRI Pricing Inputs'!$C$22:$AI$22,0)),0)</f>
        <v>0</v>
      </c>
      <c r="N42" s="329">
        <f>IF(AND('3. GRI Pricing'!$G42&gt;='2. GRI Pricing Inputs'!$D$33,'3. GRI Pricing'!$G42&lt;='2. GRI Pricing Inputs'!$E$33),'2. GRI Pricing Inputs'!$D$32,IF(AND('3. GRI Pricing'!$G42&gt;='2. GRI Pricing Inputs'!$F$33,'3. GRI Pricing'!$G42&lt;='2. GRI Pricing Inputs'!$G$33),'2. GRI Pricing Inputs'!$F$32,IF(AND('3. GRI Pricing'!$G42&gt;='2. GRI Pricing Inputs'!$H$33,'3. GRI Pricing'!$G42&lt;='2. GRI Pricing Inputs'!$I$33),'2. GRI Pricing Inputs'!$H$32,IF(AND('3. GRI Pricing'!$G42&gt;='2. GRI Pricing Inputs'!$J$33,'3. GRI Pricing'!$G42&lt;='2. GRI Pricing Inputs'!$K$33),'2. GRI Pricing Inputs'!$J$32,IF(AND('3. GRI Pricing'!$G42&gt;='2. GRI Pricing Inputs'!$L$33,'3. GRI Pricing'!$G42&lt;='2. GRI Pricing Inputs'!$M$33),'2. GRI Pricing Inputs'!$L$32,IF(AND('3. GRI Pricing'!$G42&gt;='2. GRI Pricing Inputs'!$N$33,'3. GRI Pricing'!$G42&lt;='2. GRI Pricing Inputs'!$O$33),'2. GRI Pricing Inputs'!$N$32,IF(AND('3. GRI Pricing'!$G42&gt;='2. GRI Pricing Inputs'!$P$33,'3. GRI Pricing'!$G42&lt;='2. GRI Pricing Inputs'!$Q$33),'2. GRI Pricing Inputs'!$P$32,IF(AND('3. GRI Pricing'!$G42&gt;='2. GRI Pricing Inputs'!$R$33,'3. GRI Pricing'!$G42&lt;='2. GRI Pricing Inputs'!$S$33),'2. GRI Pricing Inputs'!$R$32,IF(AND('3. GRI Pricing'!$G42&gt;='2. GRI Pricing Inputs'!$T$33,'3. GRI Pricing'!$G42&lt;='2. GRI Pricing Inputs'!$U$33),'2. GRI Pricing Inputs'!$T$32,IF(AND('3. GRI Pricing'!$G42&gt;='2. GRI Pricing Inputs'!$V$33,'3. GRI Pricing'!$G42&lt;='2. GRI Pricing Inputs'!$W$33),'2. GRI Pricing Inputs'!$V$32,IF(AND('3. GRI Pricing'!$G42&gt;='2. GRI Pricing Inputs'!$X$33,'3. GRI Pricing'!$G42&lt;='2. GRI Pricing Inputs'!$Y$33),'2. GRI Pricing Inputs'!$X$32,IF(AND('3. GRI Pricing'!$G42&gt;='2. GRI Pricing Inputs'!$Z$33,'3. GRI Pricing'!$G42&lt;='2. GRI Pricing Inputs'!$AA$33),'2. GRI Pricing Inputs'!$Z$32,IF(AND('3. GRI Pricing'!$G42&gt;='2. GRI Pricing Inputs'!$AB$33,'3. GRI Pricing'!$G42&lt;='2. GRI Pricing Inputs'!$AC$33),'2. GRI Pricing Inputs'!$AB$32,IF(AND('3. GRI Pricing'!$G42&gt;='2. GRI Pricing Inputs'!$AD$33,'3. GRI Pricing'!$G42&lt;='2. GRI Pricing Inputs'!$AE$33),'2. GRI Pricing Inputs'!$AD$32,IF(AND('3. GRI Pricing'!$G42&gt;='2. GRI Pricing Inputs'!$AF$33,'3. GRI Pricing'!$G42&lt;='2. GRI Pricing Inputs'!$AG$33),'2. GRI Pricing Inputs'!$AF$32,IF(AND('3. GRI Pricing'!$G42&gt;='2. GRI Pricing Inputs'!$AH$33,'3. GRI Pricing'!$G42&lt;='2. GRI Pricing Inputs'!$AI$33),'2. GRI Pricing Inputs'!$AH$32,0))))))))))))))))</f>
        <v>5</v>
      </c>
      <c r="O42" s="272" cm="1">
        <f t="array" ref="O42">IFERROR(INDEX('2. GRI Pricing Inputs'!$C$32:$AI$39,MATCH('3. GRI Pricing'!E42,'2. GRI Pricing Inputs'!$C$32:$C$39,0),(MATCH('3. GRI Pricing'!N42,'2. GRI Pricing Inputs'!$D$32:$AI$32,0)+1)),0)</f>
        <v>5</v>
      </c>
      <c r="P42" s="272">
        <f>IFERROR(INDEX('2. GRI Pricing Inputs'!$C$45:$AI$46,MATCH($P$16,'2. GRI Pricing Inputs'!$C$45:$C$46,0),MATCH(H42,'2. GRI Pricing Inputs'!$C$45:$AI$45,0)),0)</f>
        <v>25</v>
      </c>
      <c r="Q42" s="272">
        <f>IFERROR(INDEX('2. GRI Pricing Inputs'!$C$53:$AI$54,MATCH('3. GRI Pricing'!$Q$16,'2. GRI Pricing Inputs'!$C$53:$C$54,0),MATCH('3. GRI Pricing'!I42,'2. GRI Pricing Inputs'!$C$53:$AI$53,0)),0)</f>
        <v>5</v>
      </c>
      <c r="R42" s="272">
        <f>IFERROR(INDEX('2. GRI Pricing Inputs'!$C$60:$AI$61,MATCH('3. GRI Pricing'!$R$16,'2. GRI Pricing Inputs'!$C$60:$C$61,0),MATCH('1. Accomodation'!T46,'2. GRI Pricing Inputs'!$C$60:$AI$60,0)),0)</f>
        <v>0</v>
      </c>
      <c r="S42" s="272">
        <f>IFERROR(INDEX('2. GRI Pricing Inputs'!$C$67:$AI$68,MATCH('3. GRI Pricing'!$S$16,'2. GRI Pricing Inputs'!$C$67:$C$68,0),MATCH('1. Accomodation'!U46,'2. GRI Pricing Inputs'!$C$67:$AI$67,0)),0)</f>
        <v>30</v>
      </c>
      <c r="T42" s="272">
        <f>IF(E42=0,0,'2. GRI Pricing Inputs'!$AI$75)</f>
        <v>0</v>
      </c>
      <c r="U42" s="272">
        <f>IFERROR(INDEX('2. GRI Pricing Inputs'!$C$82:$AI$83,MATCH('3. GRI Pricing'!$U$16,'2. GRI Pricing Inputs'!$C$82:$C$83,0),MATCH('1. Accomodation'!V46,'2. GRI Pricing Inputs'!$C$82:$AI$82,0)),0)</f>
        <v>0</v>
      </c>
      <c r="V42" s="272">
        <f>IFERROR(INDEX('2. GRI Pricing Inputs'!$C$89:$AI$90,MATCH('3. GRI Pricing'!$V$16,'2. GRI Pricing Inputs'!$C$89:$C$90,0),MATCH('1. Accomodation'!W46,'2. GRI Pricing Inputs'!$C$89:$AI$89,0)),0)</f>
        <v>0</v>
      </c>
      <c r="W42" s="272">
        <f>IFERROR(INDEX('2. GRI Pricing Inputs'!$C$97:$AI$98,MATCH('3. GRI Pricing'!$W$16,'2. GRI Pricing Inputs'!$C$97:$C$98,0),MATCH('1. Accomodation'!X46,'2. GRI Pricing Inputs'!$C$97:$AI$97,0)),0)</f>
        <v>0</v>
      </c>
      <c r="X42" s="272">
        <f>IFERROR(INDEX('2. GRI Pricing Inputs'!$C$104:$AI$105,MATCH('3. GRI Pricing'!$X$16,'2. GRI Pricing Inputs'!$C$104:$C$105,0),MATCH('1. Accomodation'!Y46,'2. GRI Pricing Inputs'!$C$104:$AI$104,0)),0)</f>
        <v>0</v>
      </c>
      <c r="Y42" s="273"/>
      <c r="Z42" s="274">
        <f t="shared" si="7"/>
        <v>1340</v>
      </c>
      <c r="AA42" s="275"/>
      <c r="AB42" s="275"/>
      <c r="AC42" s="275"/>
      <c r="AD42" s="271">
        <f>Z42*(1+'2. GRI Pricing Inputs'!E$115)^(($AD$16-$AC$15)/365)</f>
        <v>1346.6479169246315</v>
      </c>
      <c r="AE42" s="272">
        <f>AD42*(1+'2. GRI Pricing Inputs'!F$115)^((AE$16-AD$16)/365)</f>
        <v>1353.1127857324022</v>
      </c>
      <c r="AF42" s="272">
        <f>AE42*(1+'2. GRI Pricing Inputs'!G$115)^((AF$16-AE$16)/365)</f>
        <v>1359.8257569183768</v>
      </c>
      <c r="AG42" s="272">
        <f>AF42*(1+'2. GRI Pricing Inputs'!H$115)^((AG$16-AF$16)/365)</f>
        <v>1366.5720320407406</v>
      </c>
      <c r="AH42" s="272">
        <f>AG42*(1+'2. GRI Pricing Inputs'!I$115)^((AH$16-AG$16)/365)</f>
        <v>1372.6942046894585</v>
      </c>
      <c r="AI42" s="272">
        <f>AH42*(1+'2. GRI Pricing Inputs'!J$115)^((AI$16-AH$16)/365)</f>
        <v>1379.5043218802784</v>
      </c>
      <c r="AJ42" s="272">
        <f>AI42*(1+'2. GRI Pricing Inputs'!K$115)^((AJ$16-AI$16)/365)</f>
        <v>1386.1269248254309</v>
      </c>
      <c r="AK42" s="272">
        <f>AJ42*(1+'2. GRI Pricing Inputs'!L$115)^((AK$16-AJ$16)/365)</f>
        <v>1393.0036835144119</v>
      </c>
      <c r="AL42" s="272">
        <f>AK42*(1+'2. GRI Pricing Inputs'!M$115)^((AL$16-AK$16)/365)</f>
        <v>1399.6910930068859</v>
      </c>
      <c r="AM42" s="272">
        <f>AL42*(1+'2. GRI Pricing Inputs'!N$115)^((AM$16-AL$16)/365)</f>
        <v>1406.635145325137</v>
      </c>
      <c r="AN42" s="272">
        <f>AM42*(1+'2. GRI Pricing Inputs'!O$115)^((AN$16-AM$16)/365)</f>
        <v>1413.6136480037853</v>
      </c>
      <c r="AO42" s="272">
        <f>AN42*(1+'2. GRI Pricing Inputs'!P$115)^((AO$16-AN$16)/365)</f>
        <v>1420.3999999999992</v>
      </c>
      <c r="AP42" s="276">
        <f>AO42*(1+'2. GRI Pricing Inputs'!Q$115)^((AP$16-AO$16)/365)</f>
        <v>1427.4467919401086</v>
      </c>
      <c r="AQ42" s="380">
        <f t="shared" si="8"/>
        <v>5.9999999999999387E-2</v>
      </c>
    </row>
    <row r="43" spans="1:43" ht="11.4" x14ac:dyDescent="0.2">
      <c r="A43" s="110" t="str">
        <f>_xlfn.XLOOKUP($C43,'Data Ref'!$D:$D,'Data Ref'!$B:$B,0)</f>
        <v>222708027</v>
      </c>
      <c r="C43" s="76">
        <f>'1. Accomodation'!N47</f>
        <v>215</v>
      </c>
      <c r="D43" s="362" t="str">
        <f>'1. Accomodation'!L47</f>
        <v>D</v>
      </c>
      <c r="E43" s="69" t="str">
        <f>'1. Accomodation'!P47</f>
        <v>2 Bed</v>
      </c>
      <c r="F43" s="69">
        <f>'1. Accomodation'!Q47</f>
        <v>2</v>
      </c>
      <c r="G43" s="77">
        <f>'1. Accomodation'!O47</f>
        <v>749.38</v>
      </c>
      <c r="H43" s="69">
        <f>'1. Accomodation'!R47</f>
        <v>2</v>
      </c>
      <c r="I43" s="69" t="str">
        <f>'1. Accomodation'!S47</f>
        <v>Private patio / Internal Courtyard</v>
      </c>
      <c r="J43" s="62"/>
      <c r="L43" s="271">
        <f>IFERROR(INDEX('2. GRI Pricing Inputs'!$C$15:$AI$16,MATCH($L$16,'2. GRI Pricing Inputs'!$C$15:$C$16,0),MATCH(E43,'2. GRI Pricing Inputs'!$C$15:$AI$15,0)),0)</f>
        <v>1665</v>
      </c>
      <c r="M43" s="272">
        <f>IFERROR(INDEX('2. GRI Pricing Inputs'!$C$22:$AI$23,MATCH($M$16,'2. GRI Pricing Inputs'!$C$22:$C$23,0),MATCH(F43,'2. GRI Pricing Inputs'!$C$22:$AI$22,0)),0)</f>
        <v>0</v>
      </c>
      <c r="N43" s="329">
        <f>IF(AND('3. GRI Pricing'!$G43&gt;='2. GRI Pricing Inputs'!$D$33,'3. GRI Pricing'!$G43&lt;='2. GRI Pricing Inputs'!$E$33),'2. GRI Pricing Inputs'!$D$32,IF(AND('3. GRI Pricing'!$G43&gt;='2. GRI Pricing Inputs'!$F$33,'3. GRI Pricing'!$G43&lt;='2. GRI Pricing Inputs'!$G$33),'2. GRI Pricing Inputs'!$F$32,IF(AND('3. GRI Pricing'!$G43&gt;='2. GRI Pricing Inputs'!$H$33,'3. GRI Pricing'!$G43&lt;='2. GRI Pricing Inputs'!$I$33),'2. GRI Pricing Inputs'!$H$32,IF(AND('3. GRI Pricing'!$G43&gt;='2. GRI Pricing Inputs'!$J$33,'3. GRI Pricing'!$G43&lt;='2. GRI Pricing Inputs'!$K$33),'2. GRI Pricing Inputs'!$J$32,IF(AND('3. GRI Pricing'!$G43&gt;='2. GRI Pricing Inputs'!$L$33,'3. GRI Pricing'!$G43&lt;='2. GRI Pricing Inputs'!$M$33),'2. GRI Pricing Inputs'!$L$32,IF(AND('3. GRI Pricing'!$G43&gt;='2. GRI Pricing Inputs'!$N$33,'3. GRI Pricing'!$G43&lt;='2. GRI Pricing Inputs'!$O$33),'2. GRI Pricing Inputs'!$N$32,IF(AND('3. GRI Pricing'!$G43&gt;='2. GRI Pricing Inputs'!$P$33,'3. GRI Pricing'!$G43&lt;='2. GRI Pricing Inputs'!$Q$33),'2. GRI Pricing Inputs'!$P$32,IF(AND('3. GRI Pricing'!$G43&gt;='2. GRI Pricing Inputs'!$R$33,'3. GRI Pricing'!$G43&lt;='2. GRI Pricing Inputs'!$S$33),'2. GRI Pricing Inputs'!$R$32,IF(AND('3. GRI Pricing'!$G43&gt;='2. GRI Pricing Inputs'!$T$33,'3. GRI Pricing'!$G43&lt;='2. GRI Pricing Inputs'!$U$33),'2. GRI Pricing Inputs'!$T$32,IF(AND('3. GRI Pricing'!$G43&gt;='2. GRI Pricing Inputs'!$V$33,'3. GRI Pricing'!$G43&lt;='2. GRI Pricing Inputs'!$W$33),'2. GRI Pricing Inputs'!$V$32,IF(AND('3. GRI Pricing'!$G43&gt;='2. GRI Pricing Inputs'!$X$33,'3. GRI Pricing'!$G43&lt;='2. GRI Pricing Inputs'!$Y$33),'2. GRI Pricing Inputs'!$X$32,IF(AND('3. GRI Pricing'!$G43&gt;='2. GRI Pricing Inputs'!$Z$33,'3. GRI Pricing'!$G43&lt;='2. GRI Pricing Inputs'!$AA$33),'2. GRI Pricing Inputs'!$Z$32,IF(AND('3. GRI Pricing'!$G43&gt;='2. GRI Pricing Inputs'!$AB$33,'3. GRI Pricing'!$G43&lt;='2. GRI Pricing Inputs'!$AC$33),'2. GRI Pricing Inputs'!$AB$32,IF(AND('3. GRI Pricing'!$G43&gt;='2. GRI Pricing Inputs'!$AD$33,'3. GRI Pricing'!$G43&lt;='2. GRI Pricing Inputs'!$AE$33),'2. GRI Pricing Inputs'!$AD$32,IF(AND('3. GRI Pricing'!$G43&gt;='2. GRI Pricing Inputs'!$AF$33,'3. GRI Pricing'!$G43&lt;='2. GRI Pricing Inputs'!$AG$33),'2. GRI Pricing Inputs'!$AF$32,IF(AND('3. GRI Pricing'!$G43&gt;='2. GRI Pricing Inputs'!$AH$33,'3. GRI Pricing'!$G43&lt;='2. GRI Pricing Inputs'!$AI$33),'2. GRI Pricing Inputs'!$AH$32,0))))))))))))))))</f>
        <v>0</v>
      </c>
      <c r="O43" s="272" cm="1">
        <f t="array" ref="O43">IFERROR(INDEX('2. GRI Pricing Inputs'!$C$32:$AI$39,MATCH('3. GRI Pricing'!E43,'2. GRI Pricing Inputs'!$C$32:$C$39,0),(MATCH('3. GRI Pricing'!N43,'2. GRI Pricing Inputs'!$D$32:$AI$32,0)+1)),0)</f>
        <v>0</v>
      </c>
      <c r="P43" s="272">
        <f>IFERROR(INDEX('2. GRI Pricing Inputs'!$C$45:$AI$46,MATCH($P$16,'2. GRI Pricing Inputs'!$C$45:$C$46,0),MATCH(H43,'2. GRI Pricing Inputs'!$C$45:$AI$45,0)),0)</f>
        <v>25</v>
      </c>
      <c r="Q43" s="272">
        <f>IFERROR(INDEX('2. GRI Pricing Inputs'!$C$53:$AI$54,MATCH('3. GRI Pricing'!$Q$16,'2. GRI Pricing Inputs'!$C$53:$C$54,0),MATCH('3. GRI Pricing'!I43,'2. GRI Pricing Inputs'!$C$53:$AI$53,0)),0)</f>
        <v>10</v>
      </c>
      <c r="R43" s="272">
        <f>IFERROR(INDEX('2. GRI Pricing Inputs'!$C$60:$AI$61,MATCH('3. GRI Pricing'!$R$16,'2. GRI Pricing Inputs'!$C$60:$C$61,0),MATCH('1. Accomodation'!T47,'2. GRI Pricing Inputs'!$C$60:$AI$60,0)),0)</f>
        <v>0</v>
      </c>
      <c r="S43" s="272">
        <f>IFERROR(INDEX('2. GRI Pricing Inputs'!$C$67:$AI$68,MATCH('3. GRI Pricing'!$S$16,'2. GRI Pricing Inputs'!$C$67:$C$68,0),MATCH('1. Accomodation'!U47,'2. GRI Pricing Inputs'!$C$67:$AI$67,0)),0)</f>
        <v>15</v>
      </c>
      <c r="T43" s="272">
        <f>IF(E43=0,0,'2. GRI Pricing Inputs'!$AI$75)</f>
        <v>0</v>
      </c>
      <c r="U43" s="272">
        <f>IFERROR(INDEX('2. GRI Pricing Inputs'!$C$82:$AI$83,MATCH('3. GRI Pricing'!$U$16,'2. GRI Pricing Inputs'!$C$82:$C$83,0),MATCH('1. Accomodation'!V47,'2. GRI Pricing Inputs'!$C$82:$AI$82,0)),0)</f>
        <v>0</v>
      </c>
      <c r="V43" s="272">
        <f>IFERROR(INDEX('2. GRI Pricing Inputs'!$C$89:$AI$90,MATCH('3. GRI Pricing'!$V$16,'2. GRI Pricing Inputs'!$C$89:$C$90,0),MATCH('1. Accomodation'!W47,'2. GRI Pricing Inputs'!$C$89:$AI$89,0)),0)</f>
        <v>0</v>
      </c>
      <c r="W43" s="272">
        <f>IFERROR(INDEX('2. GRI Pricing Inputs'!$C$97:$AI$98,MATCH('3. GRI Pricing'!$W$16,'2. GRI Pricing Inputs'!$C$97:$C$98,0),MATCH('1. Accomodation'!X47,'2. GRI Pricing Inputs'!$C$97:$AI$97,0)),0)</f>
        <v>0</v>
      </c>
      <c r="X43" s="272">
        <f>IFERROR(INDEX('2. GRI Pricing Inputs'!$C$104:$AI$105,MATCH('3. GRI Pricing'!$X$16,'2. GRI Pricing Inputs'!$C$104:$C$105,0),MATCH('1. Accomodation'!Y47,'2. GRI Pricing Inputs'!$C$104:$AI$104,0)),0)</f>
        <v>0</v>
      </c>
      <c r="Y43" s="273"/>
      <c r="Z43" s="274">
        <f t="shared" si="7"/>
        <v>1715</v>
      </c>
      <c r="AA43" s="275"/>
      <c r="AB43" s="275"/>
      <c r="AC43" s="275"/>
      <c r="AD43" s="271">
        <f>Z43*(1+'2. GRI Pricing Inputs'!E$115)^(($AD$16-$AC$15)/365)</f>
        <v>1723.5083414371218</v>
      </c>
      <c r="AE43" s="272">
        <f>AD43*(1+'2. GRI Pricing Inputs'!F$115)^((AE$16-AD$16)/365)</f>
        <v>1731.782408605276</v>
      </c>
      <c r="AF43" s="272">
        <f>AE43*(1+'2. GRI Pricing Inputs'!G$115)^((AF$16-AE$16)/365)</f>
        <v>1740.3740097873256</v>
      </c>
      <c r="AG43" s="272">
        <f>AF43*(1+'2. GRI Pricing Inputs'!H$115)^((AG$16-AF$16)/365)</f>
        <v>1749.0082350372168</v>
      </c>
      <c r="AH43" s="272">
        <f>AG43*(1+'2. GRI Pricing Inputs'!I$115)^((AH$16-AG$16)/365)</f>
        <v>1756.8437022704641</v>
      </c>
      <c r="AI43" s="272">
        <f>AH43*(1+'2. GRI Pricing Inputs'!J$115)^((AI$16-AH$16)/365)</f>
        <v>1765.559635839312</v>
      </c>
      <c r="AJ43" s="272">
        <f>AI43*(1+'2. GRI Pricing Inputs'!K$115)^((AJ$16-AI$16)/365)</f>
        <v>1774.0355791609065</v>
      </c>
      <c r="AK43" s="272">
        <f>AJ43*(1+'2. GRI Pricing Inputs'!L$115)^((AK$16-AJ$16)/365)</f>
        <v>1782.8368039009083</v>
      </c>
      <c r="AL43" s="272">
        <f>AK43*(1+'2. GRI Pricing Inputs'!M$115)^((AL$16-AK$16)/365)</f>
        <v>1791.3956899304551</v>
      </c>
      <c r="AM43" s="272">
        <f>AL43*(1+'2. GRI Pricing Inputs'!N$115)^((AM$16-AL$16)/365)</f>
        <v>1800.2830404720976</v>
      </c>
      <c r="AN43" s="272">
        <f>AM43*(1+'2. GRI Pricing Inputs'!O$115)^((AN$16-AM$16)/365)</f>
        <v>1809.2144823332033</v>
      </c>
      <c r="AO43" s="272">
        <f>AN43*(1+'2. GRI Pricing Inputs'!P$115)^((AO$16-AN$16)/365)</f>
        <v>1817.8999999999992</v>
      </c>
      <c r="AP43" s="276">
        <f>AO43*(1+'2. GRI Pricing Inputs'!Q$115)^((AP$16-AO$16)/365)</f>
        <v>1826.9188419233483</v>
      </c>
      <c r="AQ43" s="380">
        <f t="shared" si="8"/>
        <v>5.9999999999999609E-2</v>
      </c>
    </row>
    <row r="44" spans="1:43" ht="11.4" x14ac:dyDescent="0.2">
      <c r="A44" s="110" t="str">
        <f>_xlfn.XLOOKUP($C44,'Data Ref'!$D:$D,'Data Ref'!$B:$B,0)</f>
        <v>222708028</v>
      </c>
      <c r="C44" s="76">
        <f>'1. Accomodation'!N48</f>
        <v>216</v>
      </c>
      <c r="D44" s="362" t="str">
        <f>'1. Accomodation'!L48</f>
        <v>D</v>
      </c>
      <c r="E44" s="69" t="str">
        <f>'1. Accomodation'!P48</f>
        <v>1 Bed</v>
      </c>
      <c r="F44" s="69">
        <f>'1. Accomodation'!Q48</f>
        <v>1</v>
      </c>
      <c r="G44" s="77">
        <f>'1. Accomodation'!O48</f>
        <v>510.21</v>
      </c>
      <c r="H44" s="69">
        <f>'1. Accomodation'!R48</f>
        <v>2</v>
      </c>
      <c r="I44" s="69" t="str">
        <f>'1. Accomodation'!S48</f>
        <v>Carpark and other block</v>
      </c>
      <c r="J44" s="62"/>
      <c r="L44" s="271">
        <f>IFERROR(INDEX('2. GRI Pricing Inputs'!$C$15:$AI$16,MATCH($L$16,'2. GRI Pricing Inputs'!$C$15:$C$16,0),MATCH(E44,'2. GRI Pricing Inputs'!$C$15:$AI$15,0)),0)</f>
        <v>1275</v>
      </c>
      <c r="M44" s="272">
        <f>IFERROR(INDEX('2. GRI Pricing Inputs'!$C$22:$AI$23,MATCH($M$16,'2. GRI Pricing Inputs'!$C$22:$C$23,0),MATCH(F44,'2. GRI Pricing Inputs'!$C$22:$AI$22,0)),0)</f>
        <v>0</v>
      </c>
      <c r="N44" s="329">
        <f>IF(AND('3. GRI Pricing'!$G44&gt;='2. GRI Pricing Inputs'!$D$33,'3. GRI Pricing'!$G44&lt;='2. GRI Pricing Inputs'!$E$33),'2. GRI Pricing Inputs'!$D$32,IF(AND('3. GRI Pricing'!$G44&gt;='2. GRI Pricing Inputs'!$F$33,'3. GRI Pricing'!$G44&lt;='2. GRI Pricing Inputs'!$G$33),'2. GRI Pricing Inputs'!$F$32,IF(AND('3. GRI Pricing'!$G44&gt;='2. GRI Pricing Inputs'!$H$33,'3. GRI Pricing'!$G44&lt;='2. GRI Pricing Inputs'!$I$33),'2. GRI Pricing Inputs'!$H$32,IF(AND('3. GRI Pricing'!$G44&gt;='2. GRI Pricing Inputs'!$J$33,'3. GRI Pricing'!$G44&lt;='2. GRI Pricing Inputs'!$K$33),'2. GRI Pricing Inputs'!$J$32,IF(AND('3. GRI Pricing'!$G44&gt;='2. GRI Pricing Inputs'!$L$33,'3. GRI Pricing'!$G44&lt;='2. GRI Pricing Inputs'!$M$33),'2. GRI Pricing Inputs'!$L$32,IF(AND('3. GRI Pricing'!$G44&gt;='2. GRI Pricing Inputs'!$N$33,'3. GRI Pricing'!$G44&lt;='2. GRI Pricing Inputs'!$O$33),'2. GRI Pricing Inputs'!$N$32,IF(AND('3. GRI Pricing'!$G44&gt;='2. GRI Pricing Inputs'!$P$33,'3. GRI Pricing'!$G44&lt;='2. GRI Pricing Inputs'!$Q$33),'2. GRI Pricing Inputs'!$P$32,IF(AND('3. GRI Pricing'!$G44&gt;='2. GRI Pricing Inputs'!$R$33,'3. GRI Pricing'!$G44&lt;='2. GRI Pricing Inputs'!$S$33),'2. GRI Pricing Inputs'!$R$32,IF(AND('3. GRI Pricing'!$G44&gt;='2. GRI Pricing Inputs'!$T$33,'3. GRI Pricing'!$G44&lt;='2. GRI Pricing Inputs'!$U$33),'2. GRI Pricing Inputs'!$T$32,IF(AND('3. GRI Pricing'!$G44&gt;='2. GRI Pricing Inputs'!$V$33,'3. GRI Pricing'!$G44&lt;='2. GRI Pricing Inputs'!$W$33),'2. GRI Pricing Inputs'!$V$32,IF(AND('3. GRI Pricing'!$G44&gt;='2. GRI Pricing Inputs'!$X$33,'3. GRI Pricing'!$G44&lt;='2. GRI Pricing Inputs'!$Y$33),'2. GRI Pricing Inputs'!$X$32,IF(AND('3. GRI Pricing'!$G44&gt;='2. GRI Pricing Inputs'!$Z$33,'3. GRI Pricing'!$G44&lt;='2. GRI Pricing Inputs'!$AA$33),'2. GRI Pricing Inputs'!$Z$32,IF(AND('3. GRI Pricing'!$G44&gt;='2. GRI Pricing Inputs'!$AB$33,'3. GRI Pricing'!$G44&lt;='2. GRI Pricing Inputs'!$AC$33),'2. GRI Pricing Inputs'!$AB$32,IF(AND('3. GRI Pricing'!$G44&gt;='2. GRI Pricing Inputs'!$AD$33,'3. GRI Pricing'!$G44&lt;='2. GRI Pricing Inputs'!$AE$33),'2. GRI Pricing Inputs'!$AD$32,IF(AND('3. GRI Pricing'!$G44&gt;='2. GRI Pricing Inputs'!$AF$33,'3. GRI Pricing'!$G44&lt;='2. GRI Pricing Inputs'!$AG$33),'2. GRI Pricing Inputs'!$AF$32,IF(AND('3. GRI Pricing'!$G44&gt;='2. GRI Pricing Inputs'!$AH$33,'3. GRI Pricing'!$G44&lt;='2. GRI Pricing Inputs'!$AI$33),'2. GRI Pricing Inputs'!$AH$32,0))))))))))))))))</f>
        <v>5</v>
      </c>
      <c r="O44" s="272" cm="1">
        <f t="array" ref="O44">IFERROR(INDEX('2. GRI Pricing Inputs'!$C$32:$AI$39,MATCH('3. GRI Pricing'!E44,'2. GRI Pricing Inputs'!$C$32:$C$39,0),(MATCH('3. GRI Pricing'!N44,'2. GRI Pricing Inputs'!$D$32:$AI$32,0)+1)),0)</f>
        <v>5</v>
      </c>
      <c r="P44" s="272">
        <f>IFERROR(INDEX('2. GRI Pricing Inputs'!$C$45:$AI$46,MATCH($P$16,'2. GRI Pricing Inputs'!$C$45:$C$46,0),MATCH(H44,'2. GRI Pricing Inputs'!$C$45:$AI$45,0)),0)</f>
        <v>25</v>
      </c>
      <c r="Q44" s="272">
        <f>IFERROR(INDEX('2. GRI Pricing Inputs'!$C$53:$AI$54,MATCH('3. GRI Pricing'!$Q$16,'2. GRI Pricing Inputs'!$C$53:$C$54,0),MATCH('3. GRI Pricing'!I44,'2. GRI Pricing Inputs'!$C$53:$AI$53,0)),0)</f>
        <v>5</v>
      </c>
      <c r="R44" s="272">
        <f>IFERROR(INDEX('2. GRI Pricing Inputs'!$C$60:$AI$61,MATCH('3. GRI Pricing'!$R$16,'2. GRI Pricing Inputs'!$C$60:$C$61,0),MATCH('1. Accomodation'!T48,'2. GRI Pricing Inputs'!$C$60:$AI$60,0)),0)</f>
        <v>0</v>
      </c>
      <c r="S44" s="272">
        <f>IFERROR(INDEX('2. GRI Pricing Inputs'!$C$67:$AI$68,MATCH('3. GRI Pricing'!$S$16,'2. GRI Pricing Inputs'!$C$67:$C$68,0),MATCH('1. Accomodation'!U48,'2. GRI Pricing Inputs'!$C$67:$AI$67,0)),0)</f>
        <v>30</v>
      </c>
      <c r="T44" s="272">
        <f>IF(E44=0,0,'2. GRI Pricing Inputs'!$AI$75)</f>
        <v>0</v>
      </c>
      <c r="U44" s="272">
        <f>IFERROR(INDEX('2. GRI Pricing Inputs'!$C$82:$AI$83,MATCH('3. GRI Pricing'!$U$16,'2. GRI Pricing Inputs'!$C$82:$C$83,0),MATCH('1. Accomodation'!V48,'2. GRI Pricing Inputs'!$C$82:$AI$82,0)),0)</f>
        <v>0</v>
      </c>
      <c r="V44" s="272">
        <f>IFERROR(INDEX('2. GRI Pricing Inputs'!$C$89:$AI$90,MATCH('3. GRI Pricing'!$V$16,'2. GRI Pricing Inputs'!$C$89:$C$90,0),MATCH('1. Accomodation'!W48,'2. GRI Pricing Inputs'!$C$89:$AI$89,0)),0)</f>
        <v>0</v>
      </c>
      <c r="W44" s="272">
        <f>IFERROR(INDEX('2. GRI Pricing Inputs'!$C$97:$AI$98,MATCH('3. GRI Pricing'!$W$16,'2. GRI Pricing Inputs'!$C$97:$C$98,0),MATCH('1. Accomodation'!X48,'2. GRI Pricing Inputs'!$C$97:$AI$97,0)),0)</f>
        <v>0</v>
      </c>
      <c r="X44" s="272">
        <f>IFERROR(INDEX('2. GRI Pricing Inputs'!$C$104:$AI$105,MATCH('3. GRI Pricing'!$X$16,'2. GRI Pricing Inputs'!$C$104:$C$105,0),MATCH('1. Accomodation'!Y48,'2. GRI Pricing Inputs'!$C$104:$AI$104,0)),0)</f>
        <v>0</v>
      </c>
      <c r="Y44" s="273"/>
      <c r="Z44" s="274">
        <f t="shared" si="7"/>
        <v>1340</v>
      </c>
      <c r="AA44" s="275"/>
      <c r="AB44" s="275"/>
      <c r="AC44" s="275"/>
      <c r="AD44" s="271">
        <f>Z44*(1+'2. GRI Pricing Inputs'!E$115)^(($AD$16-$AC$15)/365)</f>
        <v>1346.6479169246315</v>
      </c>
      <c r="AE44" s="272">
        <f>AD44*(1+'2. GRI Pricing Inputs'!F$115)^((AE$16-AD$16)/365)</f>
        <v>1353.1127857324022</v>
      </c>
      <c r="AF44" s="272">
        <f>AE44*(1+'2. GRI Pricing Inputs'!G$115)^((AF$16-AE$16)/365)</f>
        <v>1359.8257569183768</v>
      </c>
      <c r="AG44" s="272">
        <f>AF44*(1+'2. GRI Pricing Inputs'!H$115)^((AG$16-AF$16)/365)</f>
        <v>1366.5720320407406</v>
      </c>
      <c r="AH44" s="272">
        <f>AG44*(1+'2. GRI Pricing Inputs'!I$115)^((AH$16-AG$16)/365)</f>
        <v>1372.6942046894585</v>
      </c>
      <c r="AI44" s="272">
        <f>AH44*(1+'2. GRI Pricing Inputs'!J$115)^((AI$16-AH$16)/365)</f>
        <v>1379.5043218802784</v>
      </c>
      <c r="AJ44" s="272">
        <f>AI44*(1+'2. GRI Pricing Inputs'!K$115)^((AJ$16-AI$16)/365)</f>
        <v>1386.1269248254309</v>
      </c>
      <c r="AK44" s="272">
        <f>AJ44*(1+'2. GRI Pricing Inputs'!L$115)^((AK$16-AJ$16)/365)</f>
        <v>1393.0036835144119</v>
      </c>
      <c r="AL44" s="272">
        <f>AK44*(1+'2. GRI Pricing Inputs'!M$115)^((AL$16-AK$16)/365)</f>
        <v>1399.6910930068859</v>
      </c>
      <c r="AM44" s="272">
        <f>AL44*(1+'2. GRI Pricing Inputs'!N$115)^((AM$16-AL$16)/365)</f>
        <v>1406.635145325137</v>
      </c>
      <c r="AN44" s="272">
        <f>AM44*(1+'2. GRI Pricing Inputs'!O$115)^((AN$16-AM$16)/365)</f>
        <v>1413.6136480037853</v>
      </c>
      <c r="AO44" s="272">
        <f>AN44*(1+'2. GRI Pricing Inputs'!P$115)^((AO$16-AN$16)/365)</f>
        <v>1420.3999999999992</v>
      </c>
      <c r="AP44" s="276">
        <f>AO44*(1+'2. GRI Pricing Inputs'!Q$115)^((AP$16-AO$16)/365)</f>
        <v>1427.4467919401086</v>
      </c>
      <c r="AQ44" s="380">
        <f t="shared" si="8"/>
        <v>5.9999999999999387E-2</v>
      </c>
    </row>
    <row r="45" spans="1:43" ht="11.4" x14ac:dyDescent="0.2">
      <c r="A45" s="110" t="str">
        <f>_xlfn.XLOOKUP($C45,'Data Ref'!$D:$D,'Data Ref'!$B:$B,0)</f>
        <v>222708029</v>
      </c>
      <c r="C45" s="76">
        <f>'1. Accomodation'!N49</f>
        <v>217</v>
      </c>
      <c r="D45" s="362" t="str">
        <f>'1. Accomodation'!L49</f>
        <v>D</v>
      </c>
      <c r="E45" s="69" t="str">
        <f>'1. Accomodation'!P49</f>
        <v>1 Bed</v>
      </c>
      <c r="F45" s="69">
        <f>'1. Accomodation'!Q49</f>
        <v>1</v>
      </c>
      <c r="G45" s="77">
        <f>'1. Accomodation'!O49</f>
        <v>506.87</v>
      </c>
      <c r="H45" s="69">
        <f>'1. Accomodation'!R49</f>
        <v>2</v>
      </c>
      <c r="I45" s="69" t="str">
        <f>'1. Accomodation'!S49</f>
        <v>Private patio / Internal Courtyard</v>
      </c>
      <c r="J45" s="62"/>
      <c r="L45" s="271">
        <f>IFERROR(INDEX('2. GRI Pricing Inputs'!$C$15:$AI$16,MATCH($L$16,'2. GRI Pricing Inputs'!$C$15:$C$16,0),MATCH(E45,'2. GRI Pricing Inputs'!$C$15:$AI$15,0)),0)</f>
        <v>1275</v>
      </c>
      <c r="M45" s="272">
        <f>IFERROR(INDEX('2. GRI Pricing Inputs'!$C$22:$AI$23,MATCH($M$16,'2. GRI Pricing Inputs'!$C$22:$C$23,0),MATCH(F45,'2. GRI Pricing Inputs'!$C$22:$AI$22,0)),0)</f>
        <v>0</v>
      </c>
      <c r="N45" s="329">
        <f>IF(AND('3. GRI Pricing'!$G45&gt;='2. GRI Pricing Inputs'!$D$33,'3. GRI Pricing'!$G45&lt;='2. GRI Pricing Inputs'!$E$33),'2. GRI Pricing Inputs'!$D$32,IF(AND('3. GRI Pricing'!$G45&gt;='2. GRI Pricing Inputs'!$F$33,'3. GRI Pricing'!$G45&lt;='2. GRI Pricing Inputs'!$G$33),'2. GRI Pricing Inputs'!$F$32,IF(AND('3. GRI Pricing'!$G45&gt;='2. GRI Pricing Inputs'!$H$33,'3. GRI Pricing'!$G45&lt;='2. GRI Pricing Inputs'!$I$33),'2. GRI Pricing Inputs'!$H$32,IF(AND('3. GRI Pricing'!$G45&gt;='2. GRI Pricing Inputs'!$J$33,'3. GRI Pricing'!$G45&lt;='2. GRI Pricing Inputs'!$K$33),'2. GRI Pricing Inputs'!$J$32,IF(AND('3. GRI Pricing'!$G45&gt;='2. GRI Pricing Inputs'!$L$33,'3. GRI Pricing'!$G45&lt;='2. GRI Pricing Inputs'!$M$33),'2. GRI Pricing Inputs'!$L$32,IF(AND('3. GRI Pricing'!$G45&gt;='2. GRI Pricing Inputs'!$N$33,'3. GRI Pricing'!$G45&lt;='2. GRI Pricing Inputs'!$O$33),'2. GRI Pricing Inputs'!$N$32,IF(AND('3. GRI Pricing'!$G45&gt;='2. GRI Pricing Inputs'!$P$33,'3. GRI Pricing'!$G45&lt;='2. GRI Pricing Inputs'!$Q$33),'2. GRI Pricing Inputs'!$P$32,IF(AND('3. GRI Pricing'!$G45&gt;='2. GRI Pricing Inputs'!$R$33,'3. GRI Pricing'!$G45&lt;='2. GRI Pricing Inputs'!$S$33),'2. GRI Pricing Inputs'!$R$32,IF(AND('3. GRI Pricing'!$G45&gt;='2. GRI Pricing Inputs'!$T$33,'3. GRI Pricing'!$G45&lt;='2. GRI Pricing Inputs'!$U$33),'2. GRI Pricing Inputs'!$T$32,IF(AND('3. GRI Pricing'!$G45&gt;='2. GRI Pricing Inputs'!$V$33,'3. GRI Pricing'!$G45&lt;='2. GRI Pricing Inputs'!$W$33),'2. GRI Pricing Inputs'!$V$32,IF(AND('3. GRI Pricing'!$G45&gt;='2. GRI Pricing Inputs'!$X$33,'3. GRI Pricing'!$G45&lt;='2. GRI Pricing Inputs'!$Y$33),'2. GRI Pricing Inputs'!$X$32,IF(AND('3. GRI Pricing'!$G45&gt;='2. GRI Pricing Inputs'!$Z$33,'3. GRI Pricing'!$G45&lt;='2. GRI Pricing Inputs'!$AA$33),'2. GRI Pricing Inputs'!$Z$32,IF(AND('3. GRI Pricing'!$G45&gt;='2. GRI Pricing Inputs'!$AB$33,'3. GRI Pricing'!$G45&lt;='2. GRI Pricing Inputs'!$AC$33),'2. GRI Pricing Inputs'!$AB$32,IF(AND('3. GRI Pricing'!$G45&gt;='2. GRI Pricing Inputs'!$AD$33,'3. GRI Pricing'!$G45&lt;='2. GRI Pricing Inputs'!$AE$33),'2. GRI Pricing Inputs'!$AD$32,IF(AND('3. GRI Pricing'!$G45&gt;='2. GRI Pricing Inputs'!$AF$33,'3. GRI Pricing'!$G45&lt;='2. GRI Pricing Inputs'!$AG$33),'2. GRI Pricing Inputs'!$AF$32,IF(AND('3. GRI Pricing'!$G45&gt;='2. GRI Pricing Inputs'!$AH$33,'3. GRI Pricing'!$G45&lt;='2. GRI Pricing Inputs'!$AI$33),'2. GRI Pricing Inputs'!$AH$32,0))))))))))))))))</f>
        <v>5</v>
      </c>
      <c r="O45" s="272" cm="1">
        <f t="array" ref="O45">IFERROR(INDEX('2. GRI Pricing Inputs'!$C$32:$AI$39,MATCH('3. GRI Pricing'!E45,'2. GRI Pricing Inputs'!$C$32:$C$39,0),(MATCH('3. GRI Pricing'!N45,'2. GRI Pricing Inputs'!$D$32:$AI$32,0)+1)),0)</f>
        <v>5</v>
      </c>
      <c r="P45" s="272">
        <f>IFERROR(INDEX('2. GRI Pricing Inputs'!$C$45:$AI$46,MATCH($P$16,'2. GRI Pricing Inputs'!$C$45:$C$46,0),MATCH(H45,'2. GRI Pricing Inputs'!$C$45:$AI$45,0)),0)</f>
        <v>25</v>
      </c>
      <c r="Q45" s="272">
        <f>IFERROR(INDEX('2. GRI Pricing Inputs'!$C$53:$AI$54,MATCH('3. GRI Pricing'!$Q$16,'2. GRI Pricing Inputs'!$C$53:$C$54,0),MATCH('3. GRI Pricing'!I45,'2. GRI Pricing Inputs'!$C$53:$AI$53,0)),0)</f>
        <v>10</v>
      </c>
      <c r="R45" s="272">
        <f>IFERROR(INDEX('2. GRI Pricing Inputs'!$C$60:$AI$61,MATCH('3. GRI Pricing'!$R$16,'2. GRI Pricing Inputs'!$C$60:$C$61,0),MATCH('1. Accomodation'!T49,'2. GRI Pricing Inputs'!$C$60:$AI$60,0)),0)</f>
        <v>0</v>
      </c>
      <c r="S45" s="272">
        <f>IFERROR(INDEX('2. GRI Pricing Inputs'!$C$67:$AI$68,MATCH('3. GRI Pricing'!$S$16,'2. GRI Pricing Inputs'!$C$67:$C$68,0),MATCH('1. Accomodation'!U49,'2. GRI Pricing Inputs'!$C$67:$AI$67,0)),0)</f>
        <v>15</v>
      </c>
      <c r="T45" s="272">
        <f>IF(E45=0,0,'2. GRI Pricing Inputs'!$AI$75)</f>
        <v>0</v>
      </c>
      <c r="U45" s="272">
        <f>IFERROR(INDEX('2. GRI Pricing Inputs'!$C$82:$AI$83,MATCH('3. GRI Pricing'!$U$16,'2. GRI Pricing Inputs'!$C$82:$C$83,0),MATCH('1. Accomodation'!V49,'2. GRI Pricing Inputs'!$C$82:$AI$82,0)),0)</f>
        <v>0</v>
      </c>
      <c r="V45" s="272">
        <f>IFERROR(INDEX('2. GRI Pricing Inputs'!$C$89:$AI$90,MATCH('3. GRI Pricing'!$V$16,'2. GRI Pricing Inputs'!$C$89:$C$90,0),MATCH('1. Accomodation'!W49,'2. GRI Pricing Inputs'!$C$89:$AI$89,0)),0)</f>
        <v>10</v>
      </c>
      <c r="W45" s="272">
        <f>IFERROR(INDEX('2. GRI Pricing Inputs'!$C$97:$AI$98,MATCH('3. GRI Pricing'!$W$16,'2. GRI Pricing Inputs'!$C$97:$C$98,0),MATCH('1. Accomodation'!X49,'2. GRI Pricing Inputs'!$C$97:$AI$97,0)),0)</f>
        <v>0</v>
      </c>
      <c r="X45" s="272">
        <f>IFERROR(INDEX('2. GRI Pricing Inputs'!$C$104:$AI$105,MATCH('3. GRI Pricing'!$X$16,'2. GRI Pricing Inputs'!$C$104:$C$105,0),MATCH('1. Accomodation'!Y49,'2. GRI Pricing Inputs'!$C$104:$AI$104,0)),0)</f>
        <v>0</v>
      </c>
      <c r="Y45" s="273"/>
      <c r="Z45" s="274">
        <f t="shared" si="7"/>
        <v>1340</v>
      </c>
      <c r="AA45" s="275"/>
      <c r="AB45" s="275"/>
      <c r="AC45" s="275"/>
      <c r="AD45" s="271">
        <f>Z45*(1+'2. GRI Pricing Inputs'!E$115)^(($AD$16-$AC$15)/365)</f>
        <v>1346.6479169246315</v>
      </c>
      <c r="AE45" s="272">
        <f>AD45*(1+'2. GRI Pricing Inputs'!F$115)^((AE$16-AD$16)/365)</f>
        <v>1353.1127857324022</v>
      </c>
      <c r="AF45" s="272">
        <f>AE45*(1+'2. GRI Pricing Inputs'!G$115)^((AF$16-AE$16)/365)</f>
        <v>1359.8257569183768</v>
      </c>
      <c r="AG45" s="272">
        <f>AF45*(1+'2. GRI Pricing Inputs'!H$115)^((AG$16-AF$16)/365)</f>
        <v>1366.5720320407406</v>
      </c>
      <c r="AH45" s="272">
        <f>AG45*(1+'2. GRI Pricing Inputs'!I$115)^((AH$16-AG$16)/365)</f>
        <v>1372.6942046894585</v>
      </c>
      <c r="AI45" s="272">
        <f>AH45*(1+'2. GRI Pricing Inputs'!J$115)^((AI$16-AH$16)/365)</f>
        <v>1379.5043218802784</v>
      </c>
      <c r="AJ45" s="272">
        <f>AI45*(1+'2. GRI Pricing Inputs'!K$115)^((AJ$16-AI$16)/365)</f>
        <v>1386.1269248254309</v>
      </c>
      <c r="AK45" s="272">
        <f>AJ45*(1+'2. GRI Pricing Inputs'!L$115)^((AK$16-AJ$16)/365)</f>
        <v>1393.0036835144119</v>
      </c>
      <c r="AL45" s="272">
        <f>AK45*(1+'2. GRI Pricing Inputs'!M$115)^((AL$16-AK$16)/365)</f>
        <v>1399.6910930068859</v>
      </c>
      <c r="AM45" s="272">
        <f>AL45*(1+'2. GRI Pricing Inputs'!N$115)^((AM$16-AL$16)/365)</f>
        <v>1406.635145325137</v>
      </c>
      <c r="AN45" s="272">
        <f>AM45*(1+'2. GRI Pricing Inputs'!O$115)^((AN$16-AM$16)/365)</f>
        <v>1413.6136480037853</v>
      </c>
      <c r="AO45" s="272">
        <f>AN45*(1+'2. GRI Pricing Inputs'!P$115)^((AO$16-AN$16)/365)</f>
        <v>1420.3999999999992</v>
      </c>
      <c r="AP45" s="276">
        <f>AO45*(1+'2. GRI Pricing Inputs'!Q$115)^((AP$16-AO$16)/365)</f>
        <v>1427.4467919401086</v>
      </c>
      <c r="AQ45" s="380">
        <f t="shared" si="8"/>
        <v>5.9999999999999387E-2</v>
      </c>
    </row>
    <row r="46" spans="1:43" ht="11.4" x14ac:dyDescent="0.2">
      <c r="A46" s="110" t="str">
        <f>_xlfn.XLOOKUP($C46,'Data Ref'!$D:$D,'Data Ref'!$B:$B,0)</f>
        <v>222708030</v>
      </c>
      <c r="C46" s="76">
        <f>'1. Accomodation'!N50</f>
        <v>218</v>
      </c>
      <c r="D46" s="362" t="str">
        <f>'1. Accomodation'!L50</f>
        <v>D</v>
      </c>
      <c r="E46" s="69" t="str">
        <f>'1. Accomodation'!P50</f>
        <v>1 Bed</v>
      </c>
      <c r="F46" s="69">
        <f>'1. Accomodation'!Q50</f>
        <v>1</v>
      </c>
      <c r="G46" s="77">
        <f>'1. Accomodation'!O50</f>
        <v>510.21</v>
      </c>
      <c r="H46" s="69">
        <f>'1. Accomodation'!R50</f>
        <v>2</v>
      </c>
      <c r="I46" s="69" t="str">
        <f>'1. Accomodation'!S50</f>
        <v>Carpark and other block</v>
      </c>
      <c r="J46" s="62"/>
      <c r="L46" s="271">
        <f>IFERROR(INDEX('2. GRI Pricing Inputs'!$C$15:$AI$16,MATCH($L$16,'2. GRI Pricing Inputs'!$C$15:$C$16,0),MATCH(E46,'2. GRI Pricing Inputs'!$C$15:$AI$15,0)),0)</f>
        <v>1275</v>
      </c>
      <c r="M46" s="272">
        <f>IFERROR(INDEX('2. GRI Pricing Inputs'!$C$22:$AI$23,MATCH($M$16,'2. GRI Pricing Inputs'!$C$22:$C$23,0),MATCH(F46,'2. GRI Pricing Inputs'!$C$22:$AI$22,0)),0)</f>
        <v>0</v>
      </c>
      <c r="N46" s="329">
        <f>IF(AND('3. GRI Pricing'!$G46&gt;='2. GRI Pricing Inputs'!$D$33,'3. GRI Pricing'!$G46&lt;='2. GRI Pricing Inputs'!$E$33),'2. GRI Pricing Inputs'!$D$32,IF(AND('3. GRI Pricing'!$G46&gt;='2. GRI Pricing Inputs'!$F$33,'3. GRI Pricing'!$G46&lt;='2. GRI Pricing Inputs'!$G$33),'2. GRI Pricing Inputs'!$F$32,IF(AND('3. GRI Pricing'!$G46&gt;='2. GRI Pricing Inputs'!$H$33,'3. GRI Pricing'!$G46&lt;='2. GRI Pricing Inputs'!$I$33),'2. GRI Pricing Inputs'!$H$32,IF(AND('3. GRI Pricing'!$G46&gt;='2. GRI Pricing Inputs'!$J$33,'3. GRI Pricing'!$G46&lt;='2. GRI Pricing Inputs'!$K$33),'2. GRI Pricing Inputs'!$J$32,IF(AND('3. GRI Pricing'!$G46&gt;='2. GRI Pricing Inputs'!$L$33,'3. GRI Pricing'!$G46&lt;='2. GRI Pricing Inputs'!$M$33),'2. GRI Pricing Inputs'!$L$32,IF(AND('3. GRI Pricing'!$G46&gt;='2. GRI Pricing Inputs'!$N$33,'3. GRI Pricing'!$G46&lt;='2. GRI Pricing Inputs'!$O$33),'2. GRI Pricing Inputs'!$N$32,IF(AND('3. GRI Pricing'!$G46&gt;='2. GRI Pricing Inputs'!$P$33,'3. GRI Pricing'!$G46&lt;='2. GRI Pricing Inputs'!$Q$33),'2. GRI Pricing Inputs'!$P$32,IF(AND('3. GRI Pricing'!$G46&gt;='2. GRI Pricing Inputs'!$R$33,'3. GRI Pricing'!$G46&lt;='2. GRI Pricing Inputs'!$S$33),'2. GRI Pricing Inputs'!$R$32,IF(AND('3. GRI Pricing'!$G46&gt;='2. GRI Pricing Inputs'!$T$33,'3. GRI Pricing'!$G46&lt;='2. GRI Pricing Inputs'!$U$33),'2. GRI Pricing Inputs'!$T$32,IF(AND('3. GRI Pricing'!$G46&gt;='2. GRI Pricing Inputs'!$V$33,'3. GRI Pricing'!$G46&lt;='2. GRI Pricing Inputs'!$W$33),'2. GRI Pricing Inputs'!$V$32,IF(AND('3. GRI Pricing'!$G46&gt;='2. GRI Pricing Inputs'!$X$33,'3. GRI Pricing'!$G46&lt;='2. GRI Pricing Inputs'!$Y$33),'2. GRI Pricing Inputs'!$X$32,IF(AND('3. GRI Pricing'!$G46&gt;='2. GRI Pricing Inputs'!$Z$33,'3. GRI Pricing'!$G46&lt;='2. GRI Pricing Inputs'!$AA$33),'2. GRI Pricing Inputs'!$Z$32,IF(AND('3. GRI Pricing'!$G46&gt;='2. GRI Pricing Inputs'!$AB$33,'3. GRI Pricing'!$G46&lt;='2. GRI Pricing Inputs'!$AC$33),'2. GRI Pricing Inputs'!$AB$32,IF(AND('3. GRI Pricing'!$G46&gt;='2. GRI Pricing Inputs'!$AD$33,'3. GRI Pricing'!$G46&lt;='2. GRI Pricing Inputs'!$AE$33),'2. GRI Pricing Inputs'!$AD$32,IF(AND('3. GRI Pricing'!$G46&gt;='2. GRI Pricing Inputs'!$AF$33,'3. GRI Pricing'!$G46&lt;='2. GRI Pricing Inputs'!$AG$33),'2. GRI Pricing Inputs'!$AF$32,IF(AND('3. GRI Pricing'!$G46&gt;='2. GRI Pricing Inputs'!$AH$33,'3. GRI Pricing'!$G46&lt;='2. GRI Pricing Inputs'!$AI$33),'2. GRI Pricing Inputs'!$AH$32,0))))))))))))))))</f>
        <v>5</v>
      </c>
      <c r="O46" s="272" cm="1">
        <f t="array" ref="O46">IFERROR(INDEX('2. GRI Pricing Inputs'!$C$32:$AI$39,MATCH('3. GRI Pricing'!E46,'2. GRI Pricing Inputs'!$C$32:$C$39,0),(MATCH('3. GRI Pricing'!N46,'2. GRI Pricing Inputs'!$D$32:$AI$32,0)+1)),0)</f>
        <v>5</v>
      </c>
      <c r="P46" s="272">
        <f>IFERROR(INDEX('2. GRI Pricing Inputs'!$C$45:$AI$46,MATCH($P$16,'2. GRI Pricing Inputs'!$C$45:$C$46,0),MATCH(H46,'2. GRI Pricing Inputs'!$C$45:$AI$45,0)),0)</f>
        <v>25</v>
      </c>
      <c r="Q46" s="272">
        <f>IFERROR(INDEX('2. GRI Pricing Inputs'!$C$53:$AI$54,MATCH('3. GRI Pricing'!$Q$16,'2. GRI Pricing Inputs'!$C$53:$C$54,0),MATCH('3. GRI Pricing'!I46,'2. GRI Pricing Inputs'!$C$53:$AI$53,0)),0)</f>
        <v>5</v>
      </c>
      <c r="R46" s="272">
        <f>IFERROR(INDEX('2. GRI Pricing Inputs'!$C$60:$AI$61,MATCH('3. GRI Pricing'!$R$16,'2. GRI Pricing Inputs'!$C$60:$C$61,0),MATCH('1. Accomodation'!T50,'2. GRI Pricing Inputs'!$C$60:$AI$60,0)),0)</f>
        <v>0</v>
      </c>
      <c r="S46" s="272">
        <f>IFERROR(INDEX('2. GRI Pricing Inputs'!$C$67:$AI$68,MATCH('3. GRI Pricing'!$S$16,'2. GRI Pricing Inputs'!$C$67:$C$68,0),MATCH('1. Accomodation'!U50,'2. GRI Pricing Inputs'!$C$67:$AI$67,0)),0)</f>
        <v>30</v>
      </c>
      <c r="T46" s="272">
        <f>IF(E46=0,0,'2. GRI Pricing Inputs'!$AI$75)</f>
        <v>0</v>
      </c>
      <c r="U46" s="272">
        <f>IFERROR(INDEX('2. GRI Pricing Inputs'!$C$82:$AI$83,MATCH('3. GRI Pricing'!$U$16,'2. GRI Pricing Inputs'!$C$82:$C$83,0),MATCH('1. Accomodation'!V50,'2. GRI Pricing Inputs'!$C$82:$AI$82,0)),0)</f>
        <v>0</v>
      </c>
      <c r="V46" s="272">
        <f>IFERROR(INDEX('2. GRI Pricing Inputs'!$C$89:$AI$90,MATCH('3. GRI Pricing'!$V$16,'2. GRI Pricing Inputs'!$C$89:$C$90,0),MATCH('1. Accomodation'!W50,'2. GRI Pricing Inputs'!$C$89:$AI$89,0)),0)</f>
        <v>0</v>
      </c>
      <c r="W46" s="272">
        <f>IFERROR(INDEX('2. GRI Pricing Inputs'!$C$97:$AI$98,MATCH('3. GRI Pricing'!$W$16,'2. GRI Pricing Inputs'!$C$97:$C$98,0),MATCH('1. Accomodation'!X50,'2. GRI Pricing Inputs'!$C$97:$AI$97,0)),0)</f>
        <v>0</v>
      </c>
      <c r="X46" s="272">
        <f>IFERROR(INDEX('2. GRI Pricing Inputs'!$C$104:$AI$105,MATCH('3. GRI Pricing'!$X$16,'2. GRI Pricing Inputs'!$C$104:$C$105,0),MATCH('1. Accomodation'!Y50,'2. GRI Pricing Inputs'!$C$104:$AI$104,0)),0)</f>
        <v>0</v>
      </c>
      <c r="Y46" s="273"/>
      <c r="Z46" s="274">
        <f t="shared" si="7"/>
        <v>1340</v>
      </c>
      <c r="AA46" s="275"/>
      <c r="AB46" s="275"/>
      <c r="AC46" s="275"/>
      <c r="AD46" s="271">
        <f>Z46*(1+'2. GRI Pricing Inputs'!E$115)^(($AD$16-$AC$15)/365)</f>
        <v>1346.6479169246315</v>
      </c>
      <c r="AE46" s="272">
        <f>AD46*(1+'2. GRI Pricing Inputs'!F$115)^((AE$16-AD$16)/365)</f>
        <v>1353.1127857324022</v>
      </c>
      <c r="AF46" s="272">
        <f>AE46*(1+'2. GRI Pricing Inputs'!G$115)^((AF$16-AE$16)/365)</f>
        <v>1359.8257569183768</v>
      </c>
      <c r="AG46" s="272">
        <f>AF46*(1+'2. GRI Pricing Inputs'!H$115)^((AG$16-AF$16)/365)</f>
        <v>1366.5720320407406</v>
      </c>
      <c r="AH46" s="272">
        <f>AG46*(1+'2. GRI Pricing Inputs'!I$115)^((AH$16-AG$16)/365)</f>
        <v>1372.6942046894585</v>
      </c>
      <c r="AI46" s="272">
        <f>AH46*(1+'2. GRI Pricing Inputs'!J$115)^((AI$16-AH$16)/365)</f>
        <v>1379.5043218802784</v>
      </c>
      <c r="AJ46" s="272">
        <f>AI46*(1+'2. GRI Pricing Inputs'!K$115)^((AJ$16-AI$16)/365)</f>
        <v>1386.1269248254309</v>
      </c>
      <c r="AK46" s="272">
        <f>AJ46*(1+'2. GRI Pricing Inputs'!L$115)^((AK$16-AJ$16)/365)</f>
        <v>1393.0036835144119</v>
      </c>
      <c r="AL46" s="272">
        <f>AK46*(1+'2. GRI Pricing Inputs'!M$115)^((AL$16-AK$16)/365)</f>
        <v>1399.6910930068859</v>
      </c>
      <c r="AM46" s="272">
        <f>AL46*(1+'2. GRI Pricing Inputs'!N$115)^((AM$16-AL$16)/365)</f>
        <v>1406.635145325137</v>
      </c>
      <c r="AN46" s="272">
        <f>AM46*(1+'2. GRI Pricing Inputs'!O$115)^((AN$16-AM$16)/365)</f>
        <v>1413.6136480037853</v>
      </c>
      <c r="AO46" s="272">
        <f>AN46*(1+'2. GRI Pricing Inputs'!P$115)^((AO$16-AN$16)/365)</f>
        <v>1420.3999999999992</v>
      </c>
      <c r="AP46" s="276">
        <f>AO46*(1+'2. GRI Pricing Inputs'!Q$115)^((AP$16-AO$16)/365)</f>
        <v>1427.4467919401086</v>
      </c>
      <c r="AQ46" s="380">
        <f t="shared" si="8"/>
        <v>5.9999999999999387E-2</v>
      </c>
    </row>
    <row r="47" spans="1:43" ht="11.4" x14ac:dyDescent="0.2">
      <c r="A47" s="110" t="str">
        <f>_xlfn.XLOOKUP($C47,'Data Ref'!$D:$D,'Data Ref'!$B:$B,0)</f>
        <v>222708031</v>
      </c>
      <c r="C47" s="76">
        <f>'1. Accomodation'!N51</f>
        <v>219</v>
      </c>
      <c r="D47" s="362" t="str">
        <f>'1. Accomodation'!L51</f>
        <v>D</v>
      </c>
      <c r="E47" s="69" t="str">
        <f>'1. Accomodation'!P51</f>
        <v>Studio</v>
      </c>
      <c r="F47" s="69">
        <f>'1. Accomodation'!Q51</f>
        <v>1</v>
      </c>
      <c r="G47" s="77">
        <f>'1. Accomodation'!O51</f>
        <v>392.02</v>
      </c>
      <c r="H47" s="69">
        <f>'1. Accomodation'!R51</f>
        <v>2</v>
      </c>
      <c r="I47" s="69" t="str">
        <f>'1. Accomodation'!S51</f>
        <v>Private patio / Internal Courtyard</v>
      </c>
      <c r="J47" s="62"/>
      <c r="L47" s="271">
        <f>IFERROR(INDEX('2. GRI Pricing Inputs'!$C$15:$AI$16,MATCH($L$16,'2. GRI Pricing Inputs'!$C$15:$C$16,0),MATCH(E47,'2. GRI Pricing Inputs'!$C$15:$AI$15,0)),0)</f>
        <v>1175</v>
      </c>
      <c r="M47" s="272">
        <f>IFERROR(INDEX('2. GRI Pricing Inputs'!$C$22:$AI$23,MATCH($M$16,'2. GRI Pricing Inputs'!$C$22:$C$23,0),MATCH(F47,'2. GRI Pricing Inputs'!$C$22:$AI$22,0)),0)</f>
        <v>0</v>
      </c>
      <c r="N47" s="329">
        <f>IF(AND('3. GRI Pricing'!$G47&gt;='2. GRI Pricing Inputs'!$D$33,'3. GRI Pricing'!$G47&lt;='2. GRI Pricing Inputs'!$E$33),'2. GRI Pricing Inputs'!$D$32,IF(AND('3. GRI Pricing'!$G47&gt;='2. GRI Pricing Inputs'!$F$33,'3. GRI Pricing'!$G47&lt;='2. GRI Pricing Inputs'!$G$33),'2. GRI Pricing Inputs'!$F$32,IF(AND('3. GRI Pricing'!$G47&gt;='2. GRI Pricing Inputs'!$H$33,'3. GRI Pricing'!$G47&lt;='2. GRI Pricing Inputs'!$I$33),'2. GRI Pricing Inputs'!$H$32,IF(AND('3. GRI Pricing'!$G47&gt;='2. GRI Pricing Inputs'!$J$33,'3. GRI Pricing'!$G47&lt;='2. GRI Pricing Inputs'!$K$33),'2. GRI Pricing Inputs'!$J$32,IF(AND('3. GRI Pricing'!$G47&gt;='2. GRI Pricing Inputs'!$L$33,'3. GRI Pricing'!$G47&lt;='2. GRI Pricing Inputs'!$M$33),'2. GRI Pricing Inputs'!$L$32,IF(AND('3. GRI Pricing'!$G47&gt;='2. GRI Pricing Inputs'!$N$33,'3. GRI Pricing'!$G47&lt;='2. GRI Pricing Inputs'!$O$33),'2. GRI Pricing Inputs'!$N$32,IF(AND('3. GRI Pricing'!$G47&gt;='2. GRI Pricing Inputs'!$P$33,'3. GRI Pricing'!$G47&lt;='2. GRI Pricing Inputs'!$Q$33),'2. GRI Pricing Inputs'!$P$32,IF(AND('3. GRI Pricing'!$G47&gt;='2. GRI Pricing Inputs'!$R$33,'3. GRI Pricing'!$G47&lt;='2. GRI Pricing Inputs'!$S$33),'2. GRI Pricing Inputs'!$R$32,IF(AND('3. GRI Pricing'!$G47&gt;='2. GRI Pricing Inputs'!$T$33,'3. GRI Pricing'!$G47&lt;='2. GRI Pricing Inputs'!$U$33),'2. GRI Pricing Inputs'!$T$32,IF(AND('3. GRI Pricing'!$G47&gt;='2. GRI Pricing Inputs'!$V$33,'3. GRI Pricing'!$G47&lt;='2. GRI Pricing Inputs'!$W$33),'2. GRI Pricing Inputs'!$V$32,IF(AND('3. GRI Pricing'!$G47&gt;='2. GRI Pricing Inputs'!$X$33,'3. GRI Pricing'!$G47&lt;='2. GRI Pricing Inputs'!$Y$33),'2. GRI Pricing Inputs'!$X$32,IF(AND('3. GRI Pricing'!$G47&gt;='2. GRI Pricing Inputs'!$Z$33,'3. GRI Pricing'!$G47&lt;='2. GRI Pricing Inputs'!$AA$33),'2. GRI Pricing Inputs'!$Z$32,IF(AND('3. GRI Pricing'!$G47&gt;='2. GRI Pricing Inputs'!$AB$33,'3. GRI Pricing'!$G47&lt;='2. GRI Pricing Inputs'!$AC$33),'2. GRI Pricing Inputs'!$AB$32,IF(AND('3. GRI Pricing'!$G47&gt;='2. GRI Pricing Inputs'!$AD$33,'3. GRI Pricing'!$G47&lt;='2. GRI Pricing Inputs'!$AE$33),'2. GRI Pricing Inputs'!$AD$32,IF(AND('3. GRI Pricing'!$G47&gt;='2. GRI Pricing Inputs'!$AF$33,'3. GRI Pricing'!$G47&lt;='2. GRI Pricing Inputs'!$AG$33),'2. GRI Pricing Inputs'!$AF$32,IF(AND('3. GRI Pricing'!$G47&gt;='2. GRI Pricing Inputs'!$AH$33,'3. GRI Pricing'!$G47&lt;='2. GRI Pricing Inputs'!$AI$33),'2. GRI Pricing Inputs'!$AH$32,0))))))))))))))))</f>
        <v>1</v>
      </c>
      <c r="O47" s="272" cm="1">
        <f t="array" ref="O47">IFERROR(INDEX('2. GRI Pricing Inputs'!$C$32:$AI$39,MATCH('3. GRI Pricing'!E47,'2. GRI Pricing Inputs'!$C$32:$C$39,0),(MATCH('3. GRI Pricing'!N47,'2. GRI Pricing Inputs'!$D$32:$AI$32,0)+1)),0)</f>
        <v>0</v>
      </c>
      <c r="P47" s="272">
        <f>IFERROR(INDEX('2. GRI Pricing Inputs'!$C$45:$AI$46,MATCH($P$16,'2. GRI Pricing Inputs'!$C$45:$C$46,0),MATCH(H47,'2. GRI Pricing Inputs'!$C$45:$AI$45,0)),0)</f>
        <v>25</v>
      </c>
      <c r="Q47" s="272">
        <f>IFERROR(INDEX('2. GRI Pricing Inputs'!$C$53:$AI$54,MATCH('3. GRI Pricing'!$Q$16,'2. GRI Pricing Inputs'!$C$53:$C$54,0),MATCH('3. GRI Pricing'!I47,'2. GRI Pricing Inputs'!$C$53:$AI$53,0)),0)</f>
        <v>10</v>
      </c>
      <c r="R47" s="272">
        <f>IFERROR(INDEX('2. GRI Pricing Inputs'!$C$60:$AI$61,MATCH('3. GRI Pricing'!$R$16,'2. GRI Pricing Inputs'!$C$60:$C$61,0),MATCH('1. Accomodation'!T51,'2. GRI Pricing Inputs'!$C$60:$AI$60,0)),0)</f>
        <v>0</v>
      </c>
      <c r="S47" s="272">
        <f>IFERROR(INDEX('2. GRI Pricing Inputs'!$C$67:$AI$68,MATCH('3. GRI Pricing'!$S$16,'2. GRI Pricing Inputs'!$C$67:$C$68,0),MATCH('1. Accomodation'!U51,'2. GRI Pricing Inputs'!$C$67:$AI$67,0)),0)</f>
        <v>15</v>
      </c>
      <c r="T47" s="272">
        <f>IF(E47=0,0,'2. GRI Pricing Inputs'!$AI$75)</f>
        <v>0</v>
      </c>
      <c r="U47" s="272">
        <f>IFERROR(INDEX('2. GRI Pricing Inputs'!$C$82:$AI$83,MATCH('3. GRI Pricing'!$U$16,'2. GRI Pricing Inputs'!$C$82:$C$83,0),MATCH('1. Accomodation'!V51,'2. GRI Pricing Inputs'!$C$82:$AI$82,0)),0)</f>
        <v>0</v>
      </c>
      <c r="V47" s="272">
        <f>IFERROR(INDEX('2. GRI Pricing Inputs'!$C$89:$AI$90,MATCH('3. GRI Pricing'!$V$16,'2. GRI Pricing Inputs'!$C$89:$C$90,0),MATCH('1. Accomodation'!W51,'2. GRI Pricing Inputs'!$C$89:$AI$89,0)),0)</f>
        <v>0</v>
      </c>
      <c r="W47" s="272">
        <f>IFERROR(INDEX('2. GRI Pricing Inputs'!$C$97:$AI$98,MATCH('3. GRI Pricing'!$W$16,'2. GRI Pricing Inputs'!$C$97:$C$98,0),MATCH('1. Accomodation'!X51,'2. GRI Pricing Inputs'!$C$97:$AI$97,0)),0)</f>
        <v>0</v>
      </c>
      <c r="X47" s="272">
        <f>IFERROR(INDEX('2. GRI Pricing Inputs'!$C$104:$AI$105,MATCH('3. GRI Pricing'!$X$16,'2. GRI Pricing Inputs'!$C$104:$C$105,0),MATCH('1. Accomodation'!Y51,'2. GRI Pricing Inputs'!$C$104:$AI$104,0)),0)</f>
        <v>0</v>
      </c>
      <c r="Y47" s="273"/>
      <c r="Z47" s="274">
        <f t="shared" si="7"/>
        <v>1225</v>
      </c>
      <c r="AA47" s="275"/>
      <c r="AB47" s="275"/>
      <c r="AC47" s="275"/>
      <c r="AD47" s="271">
        <f>Z47*(1+'2. GRI Pricing Inputs'!E$115)^(($AD$16-$AC$15)/365)</f>
        <v>1231.0773867408013</v>
      </c>
      <c r="AE47" s="272">
        <f>AD47*(1+'2. GRI Pricing Inputs'!F$115)^((AE$16-AD$16)/365)</f>
        <v>1236.9874347180544</v>
      </c>
      <c r="AF47" s="272">
        <f>AE47*(1+'2. GRI Pricing Inputs'!G$115)^((AF$16-AE$16)/365)</f>
        <v>1243.1242927052326</v>
      </c>
      <c r="AG47" s="272">
        <f>AF47*(1+'2. GRI Pricing Inputs'!H$115)^((AG$16-AF$16)/365)</f>
        <v>1249.2915964551548</v>
      </c>
      <c r="AH47" s="272">
        <f>AG47*(1+'2. GRI Pricing Inputs'!I$115)^((AH$16-AG$16)/365)</f>
        <v>1254.8883587646171</v>
      </c>
      <c r="AI47" s="272">
        <f>AH47*(1+'2. GRI Pricing Inputs'!J$115)^((AI$16-AH$16)/365)</f>
        <v>1261.1140255995085</v>
      </c>
      <c r="AJ47" s="272">
        <f>AI47*(1+'2. GRI Pricing Inputs'!K$115)^((AJ$16-AI$16)/365)</f>
        <v>1267.168270829219</v>
      </c>
      <c r="AK47" s="272">
        <f>AJ47*(1+'2. GRI Pricing Inputs'!L$115)^((AK$16-AJ$16)/365)</f>
        <v>1273.4548599292202</v>
      </c>
      <c r="AL47" s="272">
        <f>AK47*(1+'2. GRI Pricing Inputs'!M$115)^((AL$16-AK$16)/365)</f>
        <v>1279.568349950325</v>
      </c>
      <c r="AM47" s="272">
        <f>AL47*(1+'2. GRI Pricing Inputs'!N$115)^((AM$16-AL$16)/365)</f>
        <v>1285.9164574800695</v>
      </c>
      <c r="AN47" s="272">
        <f>AM47*(1+'2. GRI Pricing Inputs'!O$115)^((AN$16-AM$16)/365)</f>
        <v>1292.2960588094309</v>
      </c>
      <c r="AO47" s="272">
        <f>AN47*(1+'2. GRI Pricing Inputs'!P$115)^((AO$16-AN$16)/365)</f>
        <v>1298.4999999999995</v>
      </c>
      <c r="AP47" s="276">
        <f>AO47*(1+'2. GRI Pricing Inputs'!Q$115)^((AP$16-AO$16)/365)</f>
        <v>1304.9420299452488</v>
      </c>
      <c r="AQ47" s="380">
        <f t="shared" si="8"/>
        <v>5.9999999999999609E-2</v>
      </c>
    </row>
    <row r="48" spans="1:43" ht="11.4" x14ac:dyDescent="0.2">
      <c r="A48" s="110" t="str">
        <f>_xlfn.XLOOKUP($C48,'Data Ref'!$D:$D,'Data Ref'!$B:$B,0)</f>
        <v>222708032</v>
      </c>
      <c r="C48" s="76">
        <f>'1. Accomodation'!N52</f>
        <v>220</v>
      </c>
      <c r="D48" s="362" t="str">
        <f>'1. Accomodation'!L52</f>
        <v>D</v>
      </c>
      <c r="E48" s="69" t="str">
        <f>'1. Accomodation'!P52</f>
        <v>1 Bed</v>
      </c>
      <c r="F48" s="69">
        <f>'1. Accomodation'!Q52</f>
        <v>1</v>
      </c>
      <c r="G48" s="77">
        <f>'1. Accomodation'!O52</f>
        <v>510.21</v>
      </c>
      <c r="H48" s="69">
        <f>'1. Accomodation'!R52</f>
        <v>2</v>
      </c>
      <c r="I48" s="69" t="str">
        <f>'1. Accomodation'!S52</f>
        <v>Carpark and other block</v>
      </c>
      <c r="J48" s="62"/>
      <c r="L48" s="271">
        <f>IFERROR(INDEX('2. GRI Pricing Inputs'!$C$15:$AI$16,MATCH($L$16,'2. GRI Pricing Inputs'!$C$15:$C$16,0),MATCH(E48,'2. GRI Pricing Inputs'!$C$15:$AI$15,0)),0)</f>
        <v>1275</v>
      </c>
      <c r="M48" s="272">
        <f>IFERROR(INDEX('2. GRI Pricing Inputs'!$C$22:$AI$23,MATCH($M$16,'2. GRI Pricing Inputs'!$C$22:$C$23,0),MATCH(F48,'2. GRI Pricing Inputs'!$C$22:$AI$22,0)),0)</f>
        <v>0</v>
      </c>
      <c r="N48" s="329">
        <f>IF(AND('3. GRI Pricing'!$G48&gt;='2. GRI Pricing Inputs'!$D$33,'3. GRI Pricing'!$G48&lt;='2. GRI Pricing Inputs'!$E$33),'2. GRI Pricing Inputs'!$D$32,IF(AND('3. GRI Pricing'!$G48&gt;='2. GRI Pricing Inputs'!$F$33,'3. GRI Pricing'!$G48&lt;='2. GRI Pricing Inputs'!$G$33),'2. GRI Pricing Inputs'!$F$32,IF(AND('3. GRI Pricing'!$G48&gt;='2. GRI Pricing Inputs'!$H$33,'3. GRI Pricing'!$G48&lt;='2. GRI Pricing Inputs'!$I$33),'2. GRI Pricing Inputs'!$H$32,IF(AND('3. GRI Pricing'!$G48&gt;='2. GRI Pricing Inputs'!$J$33,'3. GRI Pricing'!$G48&lt;='2. GRI Pricing Inputs'!$K$33),'2. GRI Pricing Inputs'!$J$32,IF(AND('3. GRI Pricing'!$G48&gt;='2. GRI Pricing Inputs'!$L$33,'3. GRI Pricing'!$G48&lt;='2. GRI Pricing Inputs'!$M$33),'2. GRI Pricing Inputs'!$L$32,IF(AND('3. GRI Pricing'!$G48&gt;='2. GRI Pricing Inputs'!$N$33,'3. GRI Pricing'!$G48&lt;='2. GRI Pricing Inputs'!$O$33),'2. GRI Pricing Inputs'!$N$32,IF(AND('3. GRI Pricing'!$G48&gt;='2. GRI Pricing Inputs'!$P$33,'3. GRI Pricing'!$G48&lt;='2. GRI Pricing Inputs'!$Q$33),'2. GRI Pricing Inputs'!$P$32,IF(AND('3. GRI Pricing'!$G48&gt;='2. GRI Pricing Inputs'!$R$33,'3. GRI Pricing'!$G48&lt;='2. GRI Pricing Inputs'!$S$33),'2. GRI Pricing Inputs'!$R$32,IF(AND('3. GRI Pricing'!$G48&gt;='2. GRI Pricing Inputs'!$T$33,'3. GRI Pricing'!$G48&lt;='2. GRI Pricing Inputs'!$U$33),'2. GRI Pricing Inputs'!$T$32,IF(AND('3. GRI Pricing'!$G48&gt;='2. GRI Pricing Inputs'!$V$33,'3. GRI Pricing'!$G48&lt;='2. GRI Pricing Inputs'!$W$33),'2. GRI Pricing Inputs'!$V$32,IF(AND('3. GRI Pricing'!$G48&gt;='2. GRI Pricing Inputs'!$X$33,'3. GRI Pricing'!$G48&lt;='2. GRI Pricing Inputs'!$Y$33),'2. GRI Pricing Inputs'!$X$32,IF(AND('3. GRI Pricing'!$G48&gt;='2. GRI Pricing Inputs'!$Z$33,'3. GRI Pricing'!$G48&lt;='2. GRI Pricing Inputs'!$AA$33),'2. GRI Pricing Inputs'!$Z$32,IF(AND('3. GRI Pricing'!$G48&gt;='2. GRI Pricing Inputs'!$AB$33,'3. GRI Pricing'!$G48&lt;='2. GRI Pricing Inputs'!$AC$33),'2. GRI Pricing Inputs'!$AB$32,IF(AND('3. GRI Pricing'!$G48&gt;='2. GRI Pricing Inputs'!$AD$33,'3. GRI Pricing'!$G48&lt;='2. GRI Pricing Inputs'!$AE$33),'2. GRI Pricing Inputs'!$AD$32,IF(AND('3. GRI Pricing'!$G48&gt;='2. GRI Pricing Inputs'!$AF$33,'3. GRI Pricing'!$G48&lt;='2. GRI Pricing Inputs'!$AG$33),'2. GRI Pricing Inputs'!$AF$32,IF(AND('3. GRI Pricing'!$G48&gt;='2. GRI Pricing Inputs'!$AH$33,'3. GRI Pricing'!$G48&lt;='2. GRI Pricing Inputs'!$AI$33),'2. GRI Pricing Inputs'!$AH$32,0))))))))))))))))</f>
        <v>5</v>
      </c>
      <c r="O48" s="272" cm="1">
        <f t="array" ref="O48">IFERROR(INDEX('2. GRI Pricing Inputs'!$C$32:$AI$39,MATCH('3. GRI Pricing'!E48,'2. GRI Pricing Inputs'!$C$32:$C$39,0),(MATCH('3. GRI Pricing'!N48,'2. GRI Pricing Inputs'!$D$32:$AI$32,0)+1)),0)</f>
        <v>5</v>
      </c>
      <c r="P48" s="272">
        <f>IFERROR(INDEX('2. GRI Pricing Inputs'!$C$45:$AI$46,MATCH($P$16,'2. GRI Pricing Inputs'!$C$45:$C$46,0),MATCH(H48,'2. GRI Pricing Inputs'!$C$45:$AI$45,0)),0)</f>
        <v>25</v>
      </c>
      <c r="Q48" s="272">
        <f>IFERROR(INDEX('2. GRI Pricing Inputs'!$C$53:$AI$54,MATCH('3. GRI Pricing'!$Q$16,'2. GRI Pricing Inputs'!$C$53:$C$54,0),MATCH('3. GRI Pricing'!I48,'2. GRI Pricing Inputs'!$C$53:$AI$53,0)),0)</f>
        <v>5</v>
      </c>
      <c r="R48" s="272">
        <f>IFERROR(INDEX('2. GRI Pricing Inputs'!$C$60:$AI$61,MATCH('3. GRI Pricing'!$R$16,'2. GRI Pricing Inputs'!$C$60:$C$61,0),MATCH('1. Accomodation'!T52,'2. GRI Pricing Inputs'!$C$60:$AI$60,0)),0)</f>
        <v>0</v>
      </c>
      <c r="S48" s="272">
        <f>IFERROR(INDEX('2. GRI Pricing Inputs'!$C$67:$AI$68,MATCH('3. GRI Pricing'!$S$16,'2. GRI Pricing Inputs'!$C$67:$C$68,0),MATCH('1. Accomodation'!U52,'2. GRI Pricing Inputs'!$C$67:$AI$67,0)),0)</f>
        <v>30</v>
      </c>
      <c r="T48" s="272">
        <f>IF(E48=0,0,'2. GRI Pricing Inputs'!$AI$75)</f>
        <v>0</v>
      </c>
      <c r="U48" s="272">
        <f>IFERROR(INDEX('2. GRI Pricing Inputs'!$C$82:$AI$83,MATCH('3. GRI Pricing'!$U$16,'2. GRI Pricing Inputs'!$C$82:$C$83,0),MATCH('1. Accomodation'!V52,'2. GRI Pricing Inputs'!$C$82:$AI$82,0)),0)</f>
        <v>0</v>
      </c>
      <c r="V48" s="272">
        <f>IFERROR(INDEX('2. GRI Pricing Inputs'!$C$89:$AI$90,MATCH('3. GRI Pricing'!$V$16,'2. GRI Pricing Inputs'!$C$89:$C$90,0),MATCH('1. Accomodation'!W52,'2. GRI Pricing Inputs'!$C$89:$AI$89,0)),0)</f>
        <v>0</v>
      </c>
      <c r="W48" s="272">
        <f>IFERROR(INDEX('2. GRI Pricing Inputs'!$C$97:$AI$98,MATCH('3. GRI Pricing'!$W$16,'2. GRI Pricing Inputs'!$C$97:$C$98,0),MATCH('1. Accomodation'!X52,'2. GRI Pricing Inputs'!$C$97:$AI$97,0)),0)</f>
        <v>0</v>
      </c>
      <c r="X48" s="272">
        <f>IFERROR(INDEX('2. GRI Pricing Inputs'!$C$104:$AI$105,MATCH('3. GRI Pricing'!$X$16,'2. GRI Pricing Inputs'!$C$104:$C$105,0),MATCH('1. Accomodation'!Y52,'2. GRI Pricing Inputs'!$C$104:$AI$104,0)),0)</f>
        <v>0</v>
      </c>
      <c r="Y48" s="273"/>
      <c r="Z48" s="274">
        <f t="shared" si="7"/>
        <v>1340</v>
      </c>
      <c r="AA48" s="275"/>
      <c r="AB48" s="275"/>
      <c r="AC48" s="275"/>
      <c r="AD48" s="271">
        <f>Z48*(1+'2. GRI Pricing Inputs'!E$115)^(($AD$16-$AC$15)/365)</f>
        <v>1346.6479169246315</v>
      </c>
      <c r="AE48" s="272">
        <f>AD48*(1+'2. GRI Pricing Inputs'!F$115)^((AE$16-AD$16)/365)</f>
        <v>1353.1127857324022</v>
      </c>
      <c r="AF48" s="272">
        <f>AE48*(1+'2. GRI Pricing Inputs'!G$115)^((AF$16-AE$16)/365)</f>
        <v>1359.8257569183768</v>
      </c>
      <c r="AG48" s="272">
        <f>AF48*(1+'2. GRI Pricing Inputs'!H$115)^((AG$16-AF$16)/365)</f>
        <v>1366.5720320407406</v>
      </c>
      <c r="AH48" s="272">
        <f>AG48*(1+'2. GRI Pricing Inputs'!I$115)^((AH$16-AG$16)/365)</f>
        <v>1372.6942046894585</v>
      </c>
      <c r="AI48" s="272">
        <f>AH48*(1+'2. GRI Pricing Inputs'!J$115)^((AI$16-AH$16)/365)</f>
        <v>1379.5043218802784</v>
      </c>
      <c r="AJ48" s="272">
        <f>AI48*(1+'2. GRI Pricing Inputs'!K$115)^((AJ$16-AI$16)/365)</f>
        <v>1386.1269248254309</v>
      </c>
      <c r="AK48" s="272">
        <f>AJ48*(1+'2. GRI Pricing Inputs'!L$115)^((AK$16-AJ$16)/365)</f>
        <v>1393.0036835144119</v>
      </c>
      <c r="AL48" s="272">
        <f>AK48*(1+'2. GRI Pricing Inputs'!M$115)^((AL$16-AK$16)/365)</f>
        <v>1399.6910930068859</v>
      </c>
      <c r="AM48" s="272">
        <f>AL48*(1+'2. GRI Pricing Inputs'!N$115)^((AM$16-AL$16)/365)</f>
        <v>1406.635145325137</v>
      </c>
      <c r="AN48" s="272">
        <f>AM48*(1+'2. GRI Pricing Inputs'!O$115)^((AN$16-AM$16)/365)</f>
        <v>1413.6136480037853</v>
      </c>
      <c r="AO48" s="272">
        <f>AN48*(1+'2. GRI Pricing Inputs'!P$115)^((AO$16-AN$16)/365)</f>
        <v>1420.3999999999992</v>
      </c>
      <c r="AP48" s="276">
        <f>AO48*(1+'2. GRI Pricing Inputs'!Q$115)^((AP$16-AO$16)/365)</f>
        <v>1427.4467919401086</v>
      </c>
      <c r="AQ48" s="380">
        <f t="shared" si="8"/>
        <v>5.9999999999999387E-2</v>
      </c>
    </row>
    <row r="49" spans="1:43" ht="11.4" x14ac:dyDescent="0.2">
      <c r="A49" s="110" t="str">
        <f>_xlfn.XLOOKUP($C49,'Data Ref'!$D:$D,'Data Ref'!$B:$B,0)</f>
        <v>222708033</v>
      </c>
      <c r="C49" s="76">
        <f>'1. Accomodation'!N53</f>
        <v>221</v>
      </c>
      <c r="D49" s="362" t="str">
        <f>'1. Accomodation'!L53</f>
        <v>D</v>
      </c>
      <c r="E49" s="69" t="str">
        <f>'1. Accomodation'!P53</f>
        <v>1 Bed</v>
      </c>
      <c r="F49" s="69">
        <f>'1. Accomodation'!Q53</f>
        <v>1</v>
      </c>
      <c r="G49" s="77">
        <f>'1. Accomodation'!O53</f>
        <v>530.54999999999995</v>
      </c>
      <c r="H49" s="69">
        <f>'1. Accomodation'!R53</f>
        <v>2</v>
      </c>
      <c r="I49" s="69" t="str">
        <f>'1. Accomodation'!S53</f>
        <v>Amenity Pebble Roof</v>
      </c>
      <c r="J49" s="62"/>
      <c r="L49" s="271">
        <f>IFERROR(INDEX('2. GRI Pricing Inputs'!$C$15:$AI$16,MATCH($L$16,'2. GRI Pricing Inputs'!$C$15:$C$16,0),MATCH(E49,'2. GRI Pricing Inputs'!$C$15:$AI$15,0)),0)</f>
        <v>1275</v>
      </c>
      <c r="M49" s="272">
        <f>IFERROR(INDEX('2. GRI Pricing Inputs'!$C$22:$AI$23,MATCH($M$16,'2. GRI Pricing Inputs'!$C$22:$C$23,0),MATCH(F49,'2. GRI Pricing Inputs'!$C$22:$AI$22,0)),0)</f>
        <v>0</v>
      </c>
      <c r="N49" s="329">
        <f>IF(AND('3. GRI Pricing'!$G49&gt;='2. GRI Pricing Inputs'!$D$33,'3. GRI Pricing'!$G49&lt;='2. GRI Pricing Inputs'!$E$33),'2. GRI Pricing Inputs'!$D$32,IF(AND('3. GRI Pricing'!$G49&gt;='2. GRI Pricing Inputs'!$F$33,'3. GRI Pricing'!$G49&lt;='2. GRI Pricing Inputs'!$G$33),'2. GRI Pricing Inputs'!$F$32,IF(AND('3. GRI Pricing'!$G49&gt;='2. GRI Pricing Inputs'!$H$33,'3. GRI Pricing'!$G49&lt;='2. GRI Pricing Inputs'!$I$33),'2. GRI Pricing Inputs'!$H$32,IF(AND('3. GRI Pricing'!$G49&gt;='2. GRI Pricing Inputs'!$J$33,'3. GRI Pricing'!$G49&lt;='2. GRI Pricing Inputs'!$K$33),'2. GRI Pricing Inputs'!$J$32,IF(AND('3. GRI Pricing'!$G49&gt;='2. GRI Pricing Inputs'!$L$33,'3. GRI Pricing'!$G49&lt;='2. GRI Pricing Inputs'!$M$33),'2. GRI Pricing Inputs'!$L$32,IF(AND('3. GRI Pricing'!$G49&gt;='2. GRI Pricing Inputs'!$N$33,'3. GRI Pricing'!$G49&lt;='2. GRI Pricing Inputs'!$O$33),'2. GRI Pricing Inputs'!$N$32,IF(AND('3. GRI Pricing'!$G49&gt;='2. GRI Pricing Inputs'!$P$33,'3. GRI Pricing'!$G49&lt;='2. GRI Pricing Inputs'!$Q$33),'2. GRI Pricing Inputs'!$P$32,IF(AND('3. GRI Pricing'!$G49&gt;='2. GRI Pricing Inputs'!$R$33,'3. GRI Pricing'!$G49&lt;='2. GRI Pricing Inputs'!$S$33),'2. GRI Pricing Inputs'!$R$32,IF(AND('3. GRI Pricing'!$G49&gt;='2. GRI Pricing Inputs'!$T$33,'3. GRI Pricing'!$G49&lt;='2. GRI Pricing Inputs'!$U$33),'2. GRI Pricing Inputs'!$T$32,IF(AND('3. GRI Pricing'!$G49&gt;='2. GRI Pricing Inputs'!$V$33,'3. GRI Pricing'!$G49&lt;='2. GRI Pricing Inputs'!$W$33),'2. GRI Pricing Inputs'!$V$32,IF(AND('3. GRI Pricing'!$G49&gt;='2. GRI Pricing Inputs'!$X$33,'3. GRI Pricing'!$G49&lt;='2. GRI Pricing Inputs'!$Y$33),'2. GRI Pricing Inputs'!$X$32,IF(AND('3. GRI Pricing'!$G49&gt;='2. GRI Pricing Inputs'!$Z$33,'3. GRI Pricing'!$G49&lt;='2. GRI Pricing Inputs'!$AA$33),'2. GRI Pricing Inputs'!$Z$32,IF(AND('3. GRI Pricing'!$G49&gt;='2. GRI Pricing Inputs'!$AB$33,'3. GRI Pricing'!$G49&lt;='2. GRI Pricing Inputs'!$AC$33),'2. GRI Pricing Inputs'!$AB$32,IF(AND('3. GRI Pricing'!$G49&gt;='2. GRI Pricing Inputs'!$AD$33,'3. GRI Pricing'!$G49&lt;='2. GRI Pricing Inputs'!$AE$33),'2. GRI Pricing Inputs'!$AD$32,IF(AND('3. GRI Pricing'!$G49&gt;='2. GRI Pricing Inputs'!$AF$33,'3. GRI Pricing'!$G49&lt;='2. GRI Pricing Inputs'!$AG$33),'2. GRI Pricing Inputs'!$AF$32,IF(AND('3. GRI Pricing'!$G49&gt;='2. GRI Pricing Inputs'!$AH$33,'3. GRI Pricing'!$G49&lt;='2. GRI Pricing Inputs'!$AI$33),'2. GRI Pricing Inputs'!$AH$32,0))))))))))))))))</f>
        <v>7</v>
      </c>
      <c r="O49" s="272" cm="1">
        <f t="array" ref="O49">IFERROR(INDEX('2. GRI Pricing Inputs'!$C$32:$AI$39,MATCH('3. GRI Pricing'!E49,'2. GRI Pricing Inputs'!$C$32:$C$39,0),(MATCH('3. GRI Pricing'!N49,'2. GRI Pricing Inputs'!$D$32:$AI$32,0)+1)),0)</f>
        <v>20</v>
      </c>
      <c r="P49" s="272">
        <f>IFERROR(INDEX('2. GRI Pricing Inputs'!$C$45:$AI$46,MATCH($P$16,'2. GRI Pricing Inputs'!$C$45:$C$46,0),MATCH(H49,'2. GRI Pricing Inputs'!$C$45:$AI$45,0)),0)</f>
        <v>25</v>
      </c>
      <c r="Q49" s="272">
        <f>IFERROR(INDEX('2. GRI Pricing Inputs'!$C$53:$AI$54,MATCH('3. GRI Pricing'!$Q$16,'2. GRI Pricing Inputs'!$C$53:$C$54,0),MATCH('3. GRI Pricing'!I49,'2. GRI Pricing Inputs'!$C$53:$AI$53,0)),0)</f>
        <v>10</v>
      </c>
      <c r="R49" s="272">
        <f>IFERROR(INDEX('2. GRI Pricing Inputs'!$C$60:$AI$61,MATCH('3. GRI Pricing'!$R$16,'2. GRI Pricing Inputs'!$C$60:$C$61,0),MATCH('1. Accomodation'!T53,'2. GRI Pricing Inputs'!$C$60:$AI$60,0)),0)</f>
        <v>0</v>
      </c>
      <c r="S49" s="272">
        <f>IFERROR(INDEX('2. GRI Pricing Inputs'!$C$67:$AI$68,MATCH('3. GRI Pricing'!$S$16,'2. GRI Pricing Inputs'!$C$67:$C$68,0),MATCH('1. Accomodation'!U53,'2. GRI Pricing Inputs'!$C$67:$AI$67,0)),0)</f>
        <v>30</v>
      </c>
      <c r="T49" s="272">
        <f>IF(E49=0,0,'2. GRI Pricing Inputs'!$AI$75)</f>
        <v>0</v>
      </c>
      <c r="U49" s="272">
        <f>IFERROR(INDEX('2. GRI Pricing Inputs'!$C$82:$AI$83,MATCH('3. GRI Pricing'!$U$16,'2. GRI Pricing Inputs'!$C$82:$C$83,0),MATCH('1. Accomodation'!V53,'2. GRI Pricing Inputs'!$C$82:$AI$82,0)),0)</f>
        <v>0</v>
      </c>
      <c r="V49" s="272">
        <f>IFERROR(INDEX('2. GRI Pricing Inputs'!$C$89:$AI$90,MATCH('3. GRI Pricing'!$V$16,'2. GRI Pricing Inputs'!$C$89:$C$90,0),MATCH('1. Accomodation'!W53,'2. GRI Pricing Inputs'!$C$89:$AI$89,0)),0)</f>
        <v>0</v>
      </c>
      <c r="W49" s="272">
        <f>IFERROR(INDEX('2. GRI Pricing Inputs'!$C$97:$AI$98,MATCH('3. GRI Pricing'!$W$16,'2. GRI Pricing Inputs'!$C$97:$C$98,0),MATCH('1. Accomodation'!X53,'2. GRI Pricing Inputs'!$C$97:$AI$97,0)),0)</f>
        <v>0</v>
      </c>
      <c r="X49" s="272">
        <f>IFERROR(INDEX('2. GRI Pricing Inputs'!$C$104:$AI$105,MATCH('3. GRI Pricing'!$X$16,'2. GRI Pricing Inputs'!$C$104:$C$105,0),MATCH('1. Accomodation'!Y53,'2. GRI Pricing Inputs'!$C$104:$AI$104,0)),0)</f>
        <v>0</v>
      </c>
      <c r="Y49" s="273"/>
      <c r="Z49" s="274">
        <f t="shared" si="7"/>
        <v>1360</v>
      </c>
      <c r="AA49" s="275"/>
      <c r="AB49" s="275"/>
      <c r="AC49" s="275"/>
      <c r="AD49" s="271">
        <f>Z49*(1+'2. GRI Pricing Inputs'!E$115)^(($AD$16-$AC$15)/365)</f>
        <v>1366.7471395652979</v>
      </c>
      <c r="AE49" s="272">
        <f>AD49*(1+'2. GRI Pricing Inputs'!F$115)^((AE$16-AD$16)/365)</f>
        <v>1373.308498952289</v>
      </c>
      <c r="AF49" s="272">
        <f>AE49*(1+'2. GRI Pricing Inputs'!G$115)^((AF$16-AE$16)/365)</f>
        <v>1380.1216637380542</v>
      </c>
      <c r="AG49" s="272">
        <f>AF49*(1+'2. GRI Pricing Inputs'!H$115)^((AG$16-AF$16)/365)</f>
        <v>1386.9686295338863</v>
      </c>
      <c r="AH49" s="272">
        <f>AG49*(1+'2. GRI Pricing Inputs'!I$115)^((AH$16-AG$16)/365)</f>
        <v>1393.1821778937792</v>
      </c>
      <c r="AI49" s="272">
        <f>AH49*(1+'2. GRI Pricing Inputs'!J$115)^((AI$16-AH$16)/365)</f>
        <v>1400.0939386247608</v>
      </c>
      <c r="AJ49" s="272">
        <f>AI49*(1+'2. GRI Pricing Inputs'!K$115)^((AJ$16-AI$16)/365)</f>
        <v>1406.8153863899902</v>
      </c>
      <c r="AK49" s="272">
        <f>AJ49*(1+'2. GRI Pricing Inputs'!L$115)^((AK$16-AJ$16)/365)</f>
        <v>1413.794783268359</v>
      </c>
      <c r="AL49" s="272">
        <f>AK49*(1+'2. GRI Pricing Inputs'!M$115)^((AL$16-AK$16)/365)</f>
        <v>1420.5820048428102</v>
      </c>
      <c r="AM49" s="272">
        <f>AL49*(1+'2. GRI Pricing Inputs'!N$115)^((AM$16-AL$16)/365)</f>
        <v>1427.6296997329755</v>
      </c>
      <c r="AN49" s="272">
        <f>AM49*(1+'2. GRI Pricing Inputs'!O$115)^((AN$16-AM$16)/365)</f>
        <v>1434.7123591680215</v>
      </c>
      <c r="AO49" s="272">
        <f>AN49*(1+'2. GRI Pricing Inputs'!P$115)^((AO$16-AN$16)/365)</f>
        <v>1441.5999999999997</v>
      </c>
      <c r="AP49" s="276">
        <f>AO49*(1+'2. GRI Pricing Inputs'!Q$115)^((AP$16-AO$16)/365)</f>
        <v>1448.7519679392153</v>
      </c>
      <c r="AQ49" s="380">
        <f t="shared" si="8"/>
        <v>5.9999999999999609E-2</v>
      </c>
    </row>
    <row r="50" spans="1:43" ht="11.4" x14ac:dyDescent="0.2">
      <c r="A50" s="110" t="str">
        <f>_xlfn.XLOOKUP($C50,'Data Ref'!$D:$D,'Data Ref'!$B:$B,0)</f>
        <v>222708034</v>
      </c>
      <c r="C50" s="76">
        <f>'1. Accomodation'!N54</f>
        <v>222</v>
      </c>
      <c r="D50" s="362" t="str">
        <f>'1. Accomodation'!L54</f>
        <v>D</v>
      </c>
      <c r="E50" s="69" t="str">
        <f>'1. Accomodation'!P54</f>
        <v>2 Bed</v>
      </c>
      <c r="F50" s="69">
        <f>'1. Accomodation'!Q54</f>
        <v>2</v>
      </c>
      <c r="G50" s="77">
        <f>'1. Accomodation'!O54</f>
        <v>759.93</v>
      </c>
      <c r="H50" s="69">
        <f>'1. Accomodation'!R54</f>
        <v>2</v>
      </c>
      <c r="I50" s="69" t="str">
        <f>'1. Accomodation'!S54</f>
        <v>North Row below Treeline</v>
      </c>
      <c r="J50" s="62"/>
      <c r="L50" s="271">
        <f>IFERROR(INDEX('2. GRI Pricing Inputs'!$C$15:$AI$16,MATCH($L$16,'2. GRI Pricing Inputs'!$C$15:$C$16,0),MATCH(E50,'2. GRI Pricing Inputs'!$C$15:$AI$15,0)),0)</f>
        <v>1665</v>
      </c>
      <c r="M50" s="272">
        <f>IFERROR(INDEX('2. GRI Pricing Inputs'!$C$22:$AI$23,MATCH($M$16,'2. GRI Pricing Inputs'!$C$22:$C$23,0),MATCH(F50,'2. GRI Pricing Inputs'!$C$22:$AI$22,0)),0)</f>
        <v>0</v>
      </c>
      <c r="N50" s="329">
        <f>IF(AND('3. GRI Pricing'!$G50&gt;='2. GRI Pricing Inputs'!$D$33,'3. GRI Pricing'!$G50&lt;='2. GRI Pricing Inputs'!$E$33),'2. GRI Pricing Inputs'!$D$32,IF(AND('3. GRI Pricing'!$G50&gt;='2. GRI Pricing Inputs'!$F$33,'3. GRI Pricing'!$G50&lt;='2. GRI Pricing Inputs'!$G$33),'2. GRI Pricing Inputs'!$F$32,IF(AND('3. GRI Pricing'!$G50&gt;='2. GRI Pricing Inputs'!$H$33,'3. GRI Pricing'!$G50&lt;='2. GRI Pricing Inputs'!$I$33),'2. GRI Pricing Inputs'!$H$32,IF(AND('3. GRI Pricing'!$G50&gt;='2. GRI Pricing Inputs'!$J$33,'3. GRI Pricing'!$G50&lt;='2. GRI Pricing Inputs'!$K$33),'2. GRI Pricing Inputs'!$J$32,IF(AND('3. GRI Pricing'!$G50&gt;='2. GRI Pricing Inputs'!$L$33,'3. GRI Pricing'!$G50&lt;='2. GRI Pricing Inputs'!$M$33),'2. GRI Pricing Inputs'!$L$32,IF(AND('3. GRI Pricing'!$G50&gt;='2. GRI Pricing Inputs'!$N$33,'3. GRI Pricing'!$G50&lt;='2. GRI Pricing Inputs'!$O$33),'2. GRI Pricing Inputs'!$N$32,IF(AND('3. GRI Pricing'!$G50&gt;='2. GRI Pricing Inputs'!$P$33,'3. GRI Pricing'!$G50&lt;='2. GRI Pricing Inputs'!$Q$33),'2. GRI Pricing Inputs'!$P$32,IF(AND('3. GRI Pricing'!$G50&gt;='2. GRI Pricing Inputs'!$R$33,'3. GRI Pricing'!$G50&lt;='2. GRI Pricing Inputs'!$S$33),'2. GRI Pricing Inputs'!$R$32,IF(AND('3. GRI Pricing'!$G50&gt;='2. GRI Pricing Inputs'!$T$33,'3. GRI Pricing'!$G50&lt;='2. GRI Pricing Inputs'!$U$33),'2. GRI Pricing Inputs'!$T$32,IF(AND('3. GRI Pricing'!$G50&gt;='2. GRI Pricing Inputs'!$V$33,'3. GRI Pricing'!$G50&lt;='2. GRI Pricing Inputs'!$W$33),'2. GRI Pricing Inputs'!$V$32,IF(AND('3. GRI Pricing'!$G50&gt;='2. GRI Pricing Inputs'!$X$33,'3. GRI Pricing'!$G50&lt;='2. GRI Pricing Inputs'!$Y$33),'2. GRI Pricing Inputs'!$X$32,IF(AND('3. GRI Pricing'!$G50&gt;='2. GRI Pricing Inputs'!$Z$33,'3. GRI Pricing'!$G50&lt;='2. GRI Pricing Inputs'!$AA$33),'2. GRI Pricing Inputs'!$Z$32,IF(AND('3. GRI Pricing'!$G50&gt;='2. GRI Pricing Inputs'!$AB$33,'3. GRI Pricing'!$G50&lt;='2. GRI Pricing Inputs'!$AC$33),'2. GRI Pricing Inputs'!$AB$32,IF(AND('3. GRI Pricing'!$G50&gt;='2. GRI Pricing Inputs'!$AD$33,'3. GRI Pricing'!$G50&lt;='2. GRI Pricing Inputs'!$AE$33),'2. GRI Pricing Inputs'!$AD$32,IF(AND('3. GRI Pricing'!$G50&gt;='2. GRI Pricing Inputs'!$AF$33,'3. GRI Pricing'!$G50&lt;='2. GRI Pricing Inputs'!$AG$33),'2. GRI Pricing Inputs'!$AF$32,IF(AND('3. GRI Pricing'!$G50&gt;='2. GRI Pricing Inputs'!$AH$33,'3. GRI Pricing'!$G50&lt;='2. GRI Pricing Inputs'!$AI$33),'2. GRI Pricing Inputs'!$AH$32,0))))))))))))))))</f>
        <v>11</v>
      </c>
      <c r="O50" s="272" cm="1">
        <f t="array" ref="O50">IFERROR(INDEX('2. GRI Pricing Inputs'!$C$32:$AI$39,MATCH('3. GRI Pricing'!E50,'2. GRI Pricing Inputs'!$C$32:$C$39,0),(MATCH('3. GRI Pricing'!N50,'2. GRI Pricing Inputs'!$D$32:$AI$32,0)+1)),0)</f>
        <v>30</v>
      </c>
      <c r="P50" s="272">
        <f>IFERROR(INDEX('2. GRI Pricing Inputs'!$C$45:$AI$46,MATCH($P$16,'2. GRI Pricing Inputs'!$C$45:$C$46,0),MATCH(H50,'2. GRI Pricing Inputs'!$C$45:$AI$45,0)),0)</f>
        <v>25</v>
      </c>
      <c r="Q50" s="272">
        <f>IFERROR(INDEX('2. GRI Pricing Inputs'!$C$53:$AI$54,MATCH('3. GRI Pricing'!$Q$16,'2. GRI Pricing Inputs'!$C$53:$C$54,0),MATCH('3. GRI Pricing'!I50,'2. GRI Pricing Inputs'!$C$53:$AI$53,0)),0)</f>
        <v>30</v>
      </c>
      <c r="R50" s="272">
        <f>IFERROR(INDEX('2. GRI Pricing Inputs'!$C$60:$AI$61,MATCH('3. GRI Pricing'!$R$16,'2. GRI Pricing Inputs'!$C$60:$C$61,0),MATCH('1. Accomodation'!T54,'2. GRI Pricing Inputs'!$C$60:$AI$60,0)),0)</f>
        <v>10</v>
      </c>
      <c r="S50" s="272">
        <f>IFERROR(INDEX('2. GRI Pricing Inputs'!$C$67:$AI$68,MATCH('3. GRI Pricing'!$S$16,'2. GRI Pricing Inputs'!$C$67:$C$68,0),MATCH('1. Accomodation'!U54,'2. GRI Pricing Inputs'!$C$67:$AI$67,0)),0)</f>
        <v>30</v>
      </c>
      <c r="T50" s="272">
        <f>IF(E50=0,0,'2. GRI Pricing Inputs'!$AI$75)</f>
        <v>0</v>
      </c>
      <c r="U50" s="272">
        <f>IFERROR(INDEX('2. GRI Pricing Inputs'!$C$82:$AI$83,MATCH('3. GRI Pricing'!$U$16,'2. GRI Pricing Inputs'!$C$82:$C$83,0),MATCH('1. Accomodation'!V54,'2. GRI Pricing Inputs'!$C$82:$AI$82,0)),0)</f>
        <v>0</v>
      </c>
      <c r="V50" s="272">
        <f>IFERROR(INDEX('2. GRI Pricing Inputs'!$C$89:$AI$90,MATCH('3. GRI Pricing'!$V$16,'2. GRI Pricing Inputs'!$C$89:$C$90,0),MATCH('1. Accomodation'!W54,'2. GRI Pricing Inputs'!$C$89:$AI$89,0)),0)</f>
        <v>0</v>
      </c>
      <c r="W50" s="272">
        <f>IFERROR(INDEX('2. GRI Pricing Inputs'!$C$97:$AI$98,MATCH('3. GRI Pricing'!$W$16,'2. GRI Pricing Inputs'!$C$97:$C$98,0),MATCH('1. Accomodation'!X54,'2. GRI Pricing Inputs'!$C$97:$AI$97,0)),0)</f>
        <v>0</v>
      </c>
      <c r="X50" s="272">
        <f>IFERROR(INDEX('2. GRI Pricing Inputs'!$C$104:$AI$105,MATCH('3. GRI Pricing'!$X$16,'2. GRI Pricing Inputs'!$C$104:$C$105,0),MATCH('1. Accomodation'!Y54,'2. GRI Pricing Inputs'!$C$104:$AI$104,0)),0)</f>
        <v>0</v>
      </c>
      <c r="Y50" s="273"/>
      <c r="Z50" s="274">
        <f t="shared" si="7"/>
        <v>1790</v>
      </c>
      <c r="AA50" s="275"/>
      <c r="AB50" s="275"/>
      <c r="AC50" s="275"/>
      <c r="AD50" s="271">
        <f>Z50*(1+'2. GRI Pricing Inputs'!E$115)^(($AD$16-$AC$15)/365)</f>
        <v>1798.8804263396198</v>
      </c>
      <c r="AE50" s="272">
        <f>AD50*(1+'2. GRI Pricing Inputs'!F$115)^((AE$16-AD$16)/365)</f>
        <v>1807.5163331798508</v>
      </c>
      <c r="AF50" s="272">
        <f>AE50*(1+'2. GRI Pricing Inputs'!G$115)^((AF$16-AE$16)/365)</f>
        <v>1816.4836603611152</v>
      </c>
      <c r="AG50" s="272">
        <f>AF50*(1+'2. GRI Pricing Inputs'!H$115)^((AG$16-AF$16)/365)</f>
        <v>1825.4954756365119</v>
      </c>
      <c r="AH50" s="272">
        <f>AG50*(1+'2. GRI Pricing Inputs'!I$115)^((AH$16-AG$16)/365)</f>
        <v>1833.6736017866649</v>
      </c>
      <c r="AI50" s="272">
        <f>AH50*(1+'2. GRI Pricing Inputs'!J$115)^((AI$16-AH$16)/365)</f>
        <v>1842.7706986311184</v>
      </c>
      <c r="AJ50" s="272">
        <f>AI50*(1+'2. GRI Pricing Inputs'!K$115)^((AJ$16-AI$16)/365)</f>
        <v>1851.6173100280014</v>
      </c>
      <c r="AK50" s="272">
        <f>AJ50*(1+'2. GRI Pricing Inputs'!L$115)^((AK$16-AJ$16)/365)</f>
        <v>1860.8034279782073</v>
      </c>
      <c r="AL50" s="272">
        <f>AK50*(1+'2. GRI Pricing Inputs'!M$115)^((AL$16-AK$16)/365)</f>
        <v>1869.7366093151688</v>
      </c>
      <c r="AM50" s="272">
        <f>AL50*(1+'2. GRI Pricing Inputs'!N$115)^((AM$16-AL$16)/365)</f>
        <v>1879.0126195014896</v>
      </c>
      <c r="AN50" s="272">
        <f>AM50*(1+'2. GRI Pricing Inputs'!O$115)^((AN$16-AM$16)/365)</f>
        <v>1888.3346491990867</v>
      </c>
      <c r="AO50" s="272">
        <f>AN50*(1+'2. GRI Pricing Inputs'!P$115)^((AO$16-AN$16)/365)</f>
        <v>1897.3999999999992</v>
      </c>
      <c r="AP50" s="276">
        <f>AO50*(1+'2. GRI Pricing Inputs'!Q$115)^((AP$16-AO$16)/365)</f>
        <v>1906.8132519199962</v>
      </c>
      <c r="AQ50" s="380">
        <f t="shared" si="8"/>
        <v>5.9999999999999609E-2</v>
      </c>
    </row>
    <row r="51" spans="1:43" ht="11.4" x14ac:dyDescent="0.2">
      <c r="A51" s="110" t="str">
        <f>_xlfn.XLOOKUP($C51,'Data Ref'!$D:$D,'Data Ref'!$B:$B,0)</f>
        <v>222708035</v>
      </c>
      <c r="C51" s="76">
        <f>'1. Accomodation'!N55</f>
        <v>223</v>
      </c>
      <c r="D51" s="362" t="str">
        <f>'1. Accomodation'!L55</f>
        <v>D</v>
      </c>
      <c r="E51" s="69" t="str">
        <f>'1. Accomodation'!P55</f>
        <v>1 Bed</v>
      </c>
      <c r="F51" s="69">
        <f>'1. Accomodation'!Q55</f>
        <v>1</v>
      </c>
      <c r="G51" s="77">
        <f>'1. Accomodation'!O55</f>
        <v>521.51</v>
      </c>
      <c r="H51" s="69">
        <f>'1. Accomodation'!R55</f>
        <v>2</v>
      </c>
      <c r="I51" s="69" t="str">
        <f>'1. Accomodation'!S55</f>
        <v>North Row below Treeline</v>
      </c>
      <c r="J51" s="62"/>
      <c r="L51" s="271">
        <f>IFERROR(INDEX('2. GRI Pricing Inputs'!$C$15:$AI$16,MATCH($L$16,'2. GRI Pricing Inputs'!$C$15:$C$16,0),MATCH(E51,'2. GRI Pricing Inputs'!$C$15:$AI$15,0)),0)</f>
        <v>1275</v>
      </c>
      <c r="M51" s="272">
        <f>IFERROR(INDEX('2. GRI Pricing Inputs'!$C$22:$AI$23,MATCH($M$16,'2. GRI Pricing Inputs'!$C$22:$C$23,0),MATCH(F51,'2. GRI Pricing Inputs'!$C$22:$AI$22,0)),0)</f>
        <v>0</v>
      </c>
      <c r="N51" s="329">
        <f>IF(AND('3. GRI Pricing'!$G51&gt;='2. GRI Pricing Inputs'!$D$33,'3. GRI Pricing'!$G51&lt;='2. GRI Pricing Inputs'!$E$33),'2. GRI Pricing Inputs'!$D$32,IF(AND('3. GRI Pricing'!$G51&gt;='2. GRI Pricing Inputs'!$F$33,'3. GRI Pricing'!$G51&lt;='2. GRI Pricing Inputs'!$G$33),'2. GRI Pricing Inputs'!$F$32,IF(AND('3. GRI Pricing'!$G51&gt;='2. GRI Pricing Inputs'!$H$33,'3. GRI Pricing'!$G51&lt;='2. GRI Pricing Inputs'!$I$33),'2. GRI Pricing Inputs'!$H$32,IF(AND('3. GRI Pricing'!$G51&gt;='2. GRI Pricing Inputs'!$J$33,'3. GRI Pricing'!$G51&lt;='2. GRI Pricing Inputs'!$K$33),'2. GRI Pricing Inputs'!$J$32,IF(AND('3. GRI Pricing'!$G51&gt;='2. GRI Pricing Inputs'!$L$33,'3. GRI Pricing'!$G51&lt;='2. GRI Pricing Inputs'!$M$33),'2. GRI Pricing Inputs'!$L$32,IF(AND('3. GRI Pricing'!$G51&gt;='2. GRI Pricing Inputs'!$N$33,'3. GRI Pricing'!$G51&lt;='2. GRI Pricing Inputs'!$O$33),'2. GRI Pricing Inputs'!$N$32,IF(AND('3. GRI Pricing'!$G51&gt;='2. GRI Pricing Inputs'!$P$33,'3. GRI Pricing'!$G51&lt;='2. GRI Pricing Inputs'!$Q$33),'2. GRI Pricing Inputs'!$P$32,IF(AND('3. GRI Pricing'!$G51&gt;='2. GRI Pricing Inputs'!$R$33,'3. GRI Pricing'!$G51&lt;='2. GRI Pricing Inputs'!$S$33),'2. GRI Pricing Inputs'!$R$32,IF(AND('3. GRI Pricing'!$G51&gt;='2. GRI Pricing Inputs'!$T$33,'3. GRI Pricing'!$G51&lt;='2. GRI Pricing Inputs'!$U$33),'2. GRI Pricing Inputs'!$T$32,IF(AND('3. GRI Pricing'!$G51&gt;='2. GRI Pricing Inputs'!$V$33,'3. GRI Pricing'!$G51&lt;='2. GRI Pricing Inputs'!$W$33),'2. GRI Pricing Inputs'!$V$32,IF(AND('3. GRI Pricing'!$G51&gt;='2. GRI Pricing Inputs'!$X$33,'3. GRI Pricing'!$G51&lt;='2. GRI Pricing Inputs'!$Y$33),'2. GRI Pricing Inputs'!$X$32,IF(AND('3. GRI Pricing'!$G51&gt;='2. GRI Pricing Inputs'!$Z$33,'3. GRI Pricing'!$G51&lt;='2. GRI Pricing Inputs'!$AA$33),'2. GRI Pricing Inputs'!$Z$32,IF(AND('3. GRI Pricing'!$G51&gt;='2. GRI Pricing Inputs'!$AB$33,'3. GRI Pricing'!$G51&lt;='2. GRI Pricing Inputs'!$AC$33),'2. GRI Pricing Inputs'!$AB$32,IF(AND('3. GRI Pricing'!$G51&gt;='2. GRI Pricing Inputs'!$AD$33,'3. GRI Pricing'!$G51&lt;='2. GRI Pricing Inputs'!$AE$33),'2. GRI Pricing Inputs'!$AD$32,IF(AND('3. GRI Pricing'!$G51&gt;='2. GRI Pricing Inputs'!$AF$33,'3. GRI Pricing'!$G51&lt;='2. GRI Pricing Inputs'!$AG$33),'2. GRI Pricing Inputs'!$AF$32,IF(AND('3. GRI Pricing'!$G51&gt;='2. GRI Pricing Inputs'!$AH$33,'3. GRI Pricing'!$G51&lt;='2. GRI Pricing Inputs'!$AI$33),'2. GRI Pricing Inputs'!$AH$32,0))))))))))))))))</f>
        <v>6</v>
      </c>
      <c r="O51" s="272" cm="1">
        <f t="array" ref="O51">IFERROR(INDEX('2. GRI Pricing Inputs'!$C$32:$AI$39,MATCH('3. GRI Pricing'!E51,'2. GRI Pricing Inputs'!$C$32:$C$39,0),(MATCH('3. GRI Pricing'!N51,'2. GRI Pricing Inputs'!$D$32:$AI$32,0)+1)),0)</f>
        <v>10</v>
      </c>
      <c r="P51" s="272">
        <f>IFERROR(INDEX('2. GRI Pricing Inputs'!$C$45:$AI$46,MATCH($P$16,'2. GRI Pricing Inputs'!$C$45:$C$46,0),MATCH(H51,'2. GRI Pricing Inputs'!$C$45:$AI$45,0)),0)</f>
        <v>25</v>
      </c>
      <c r="Q51" s="272">
        <f>IFERROR(INDEX('2. GRI Pricing Inputs'!$C$53:$AI$54,MATCH('3. GRI Pricing'!$Q$16,'2. GRI Pricing Inputs'!$C$53:$C$54,0),MATCH('3. GRI Pricing'!I51,'2. GRI Pricing Inputs'!$C$53:$AI$53,0)),0)</f>
        <v>30</v>
      </c>
      <c r="R51" s="272">
        <f>IFERROR(INDEX('2. GRI Pricing Inputs'!$C$60:$AI$61,MATCH('3. GRI Pricing'!$R$16,'2. GRI Pricing Inputs'!$C$60:$C$61,0),MATCH('1. Accomodation'!T55,'2. GRI Pricing Inputs'!$C$60:$AI$60,0)),0)</f>
        <v>0</v>
      </c>
      <c r="S51" s="272">
        <f>IFERROR(INDEX('2. GRI Pricing Inputs'!$C$67:$AI$68,MATCH('3. GRI Pricing'!$S$16,'2. GRI Pricing Inputs'!$C$67:$C$68,0),MATCH('1. Accomodation'!U55,'2. GRI Pricing Inputs'!$C$67:$AI$67,0)),0)</f>
        <v>30</v>
      </c>
      <c r="T51" s="272">
        <f>IF(E51=0,0,'2. GRI Pricing Inputs'!$AI$75)</f>
        <v>0</v>
      </c>
      <c r="U51" s="272">
        <f>IFERROR(INDEX('2. GRI Pricing Inputs'!$C$82:$AI$83,MATCH('3. GRI Pricing'!$U$16,'2. GRI Pricing Inputs'!$C$82:$C$83,0),MATCH('1. Accomodation'!V55,'2. GRI Pricing Inputs'!$C$82:$AI$82,0)),0)</f>
        <v>0</v>
      </c>
      <c r="V51" s="272">
        <f>IFERROR(INDEX('2. GRI Pricing Inputs'!$C$89:$AI$90,MATCH('3. GRI Pricing'!$V$16,'2. GRI Pricing Inputs'!$C$89:$C$90,0),MATCH('1. Accomodation'!W55,'2. GRI Pricing Inputs'!$C$89:$AI$89,0)),0)</f>
        <v>0</v>
      </c>
      <c r="W51" s="272">
        <f>IFERROR(INDEX('2. GRI Pricing Inputs'!$C$97:$AI$98,MATCH('3. GRI Pricing'!$W$16,'2. GRI Pricing Inputs'!$C$97:$C$98,0),MATCH('1. Accomodation'!X55,'2. GRI Pricing Inputs'!$C$97:$AI$97,0)),0)</f>
        <v>0</v>
      </c>
      <c r="X51" s="272">
        <f>IFERROR(INDEX('2. GRI Pricing Inputs'!$C$104:$AI$105,MATCH('3. GRI Pricing'!$X$16,'2. GRI Pricing Inputs'!$C$104:$C$105,0),MATCH('1. Accomodation'!Y55,'2. GRI Pricing Inputs'!$C$104:$AI$104,0)),0)</f>
        <v>0</v>
      </c>
      <c r="Y51" s="273"/>
      <c r="Z51" s="274">
        <f t="shared" si="7"/>
        <v>1370</v>
      </c>
      <c r="AA51" s="275"/>
      <c r="AB51" s="275"/>
      <c r="AC51" s="275"/>
      <c r="AD51" s="271">
        <f>Z51*(1+'2. GRI Pricing Inputs'!E$115)^(($AD$16-$AC$15)/365)</f>
        <v>1376.7967508856309</v>
      </c>
      <c r="AE51" s="272">
        <f>AD51*(1+'2. GRI Pricing Inputs'!F$115)^((AE$16-AD$16)/365)</f>
        <v>1383.4063555622322</v>
      </c>
      <c r="AF51" s="272">
        <f>AE51*(1+'2. GRI Pricing Inputs'!G$115)^((AF$16-AE$16)/365)</f>
        <v>1390.2696171478926</v>
      </c>
      <c r="AG51" s="272">
        <f>AF51*(1+'2. GRI Pricing Inputs'!H$115)^((AG$16-AF$16)/365)</f>
        <v>1397.1669282804587</v>
      </c>
      <c r="AH51" s="272">
        <f>AG51*(1+'2. GRI Pricing Inputs'!I$115)^((AH$16-AG$16)/365)</f>
        <v>1403.426164495939</v>
      </c>
      <c r="AI51" s="272">
        <f>AH51*(1+'2. GRI Pricing Inputs'!J$115)^((AI$16-AH$16)/365)</f>
        <v>1410.3887469970011</v>
      </c>
      <c r="AJ51" s="272">
        <f>AI51*(1+'2. GRI Pricing Inputs'!K$115)^((AJ$16-AI$16)/365)</f>
        <v>1417.159617172269</v>
      </c>
      <c r="AK51" s="272">
        <f>AJ51*(1+'2. GRI Pricing Inputs'!L$115)^((AK$16-AJ$16)/365)</f>
        <v>1424.1903331453316</v>
      </c>
      <c r="AL51" s="272">
        <f>AK51*(1+'2. GRI Pricing Inputs'!M$115)^((AL$16-AK$16)/365)</f>
        <v>1431.0274607607714</v>
      </c>
      <c r="AM51" s="272">
        <f>AL51*(1+'2. GRI Pricing Inputs'!N$115)^((AM$16-AL$16)/365)</f>
        <v>1438.1269769368939</v>
      </c>
      <c r="AN51" s="272">
        <f>AM51*(1+'2. GRI Pricing Inputs'!O$115)^((AN$16-AM$16)/365)</f>
        <v>1445.2617147501387</v>
      </c>
      <c r="AO51" s="272">
        <f>AN51*(1+'2. GRI Pricing Inputs'!P$115)^((AO$16-AN$16)/365)</f>
        <v>1452.1999999999991</v>
      </c>
      <c r="AP51" s="276">
        <f>AO51*(1+'2. GRI Pricing Inputs'!Q$115)^((AP$16-AO$16)/365)</f>
        <v>1459.4045559387678</v>
      </c>
      <c r="AQ51" s="380">
        <f t="shared" si="8"/>
        <v>5.9999999999999387E-2</v>
      </c>
    </row>
    <row r="52" spans="1:43" ht="11.4" x14ac:dyDescent="0.2">
      <c r="A52" s="110" t="str">
        <f>_xlfn.XLOOKUP($C52,'Data Ref'!$D:$D,'Data Ref'!$B:$B,0)</f>
        <v>222708036</v>
      </c>
      <c r="C52" s="76">
        <f>'1. Accomodation'!N56</f>
        <v>224</v>
      </c>
      <c r="D52" s="362" t="str">
        <f>'1. Accomodation'!L56</f>
        <v>D</v>
      </c>
      <c r="E52" s="69" t="str">
        <f>'1. Accomodation'!P56</f>
        <v>1 Bed</v>
      </c>
      <c r="F52" s="69">
        <f>'1. Accomodation'!Q56</f>
        <v>1</v>
      </c>
      <c r="G52" s="77">
        <f>'1. Accomodation'!O56</f>
        <v>517.53</v>
      </c>
      <c r="H52" s="69">
        <f>'1. Accomodation'!R56</f>
        <v>2</v>
      </c>
      <c r="I52" s="69" t="str">
        <f>'1. Accomodation'!S56</f>
        <v>Private patio / Internal Courtyard</v>
      </c>
      <c r="J52" s="62"/>
      <c r="L52" s="271">
        <f>IFERROR(INDEX('2. GRI Pricing Inputs'!$C$15:$AI$16,MATCH($L$16,'2. GRI Pricing Inputs'!$C$15:$C$16,0),MATCH(E52,'2. GRI Pricing Inputs'!$C$15:$AI$15,0)),0)</f>
        <v>1275</v>
      </c>
      <c r="M52" s="272">
        <f>IFERROR(INDEX('2. GRI Pricing Inputs'!$C$22:$AI$23,MATCH($M$16,'2. GRI Pricing Inputs'!$C$22:$C$23,0),MATCH(F52,'2. GRI Pricing Inputs'!$C$22:$AI$22,0)),0)</f>
        <v>0</v>
      </c>
      <c r="N52" s="329">
        <f>IF(AND('3. GRI Pricing'!$G52&gt;='2. GRI Pricing Inputs'!$D$33,'3. GRI Pricing'!$G52&lt;='2. GRI Pricing Inputs'!$E$33),'2. GRI Pricing Inputs'!$D$32,IF(AND('3. GRI Pricing'!$G52&gt;='2. GRI Pricing Inputs'!$F$33,'3. GRI Pricing'!$G52&lt;='2. GRI Pricing Inputs'!$G$33),'2. GRI Pricing Inputs'!$F$32,IF(AND('3. GRI Pricing'!$G52&gt;='2. GRI Pricing Inputs'!$H$33,'3. GRI Pricing'!$G52&lt;='2. GRI Pricing Inputs'!$I$33),'2. GRI Pricing Inputs'!$H$32,IF(AND('3. GRI Pricing'!$G52&gt;='2. GRI Pricing Inputs'!$J$33,'3. GRI Pricing'!$G52&lt;='2. GRI Pricing Inputs'!$K$33),'2. GRI Pricing Inputs'!$J$32,IF(AND('3. GRI Pricing'!$G52&gt;='2. GRI Pricing Inputs'!$L$33,'3. GRI Pricing'!$G52&lt;='2. GRI Pricing Inputs'!$M$33),'2. GRI Pricing Inputs'!$L$32,IF(AND('3. GRI Pricing'!$G52&gt;='2. GRI Pricing Inputs'!$N$33,'3. GRI Pricing'!$G52&lt;='2. GRI Pricing Inputs'!$O$33),'2. GRI Pricing Inputs'!$N$32,IF(AND('3. GRI Pricing'!$G52&gt;='2. GRI Pricing Inputs'!$P$33,'3. GRI Pricing'!$G52&lt;='2. GRI Pricing Inputs'!$Q$33),'2. GRI Pricing Inputs'!$P$32,IF(AND('3. GRI Pricing'!$G52&gt;='2. GRI Pricing Inputs'!$R$33,'3. GRI Pricing'!$G52&lt;='2. GRI Pricing Inputs'!$S$33),'2. GRI Pricing Inputs'!$R$32,IF(AND('3. GRI Pricing'!$G52&gt;='2. GRI Pricing Inputs'!$T$33,'3. GRI Pricing'!$G52&lt;='2. GRI Pricing Inputs'!$U$33),'2. GRI Pricing Inputs'!$T$32,IF(AND('3. GRI Pricing'!$G52&gt;='2. GRI Pricing Inputs'!$V$33,'3. GRI Pricing'!$G52&lt;='2. GRI Pricing Inputs'!$W$33),'2. GRI Pricing Inputs'!$V$32,IF(AND('3. GRI Pricing'!$G52&gt;='2. GRI Pricing Inputs'!$X$33,'3. GRI Pricing'!$G52&lt;='2. GRI Pricing Inputs'!$Y$33),'2. GRI Pricing Inputs'!$X$32,IF(AND('3. GRI Pricing'!$G52&gt;='2. GRI Pricing Inputs'!$Z$33,'3. GRI Pricing'!$G52&lt;='2. GRI Pricing Inputs'!$AA$33),'2. GRI Pricing Inputs'!$Z$32,IF(AND('3. GRI Pricing'!$G52&gt;='2. GRI Pricing Inputs'!$AB$33,'3. GRI Pricing'!$G52&lt;='2. GRI Pricing Inputs'!$AC$33),'2. GRI Pricing Inputs'!$AB$32,IF(AND('3. GRI Pricing'!$G52&gt;='2. GRI Pricing Inputs'!$AD$33,'3. GRI Pricing'!$G52&lt;='2. GRI Pricing Inputs'!$AE$33),'2. GRI Pricing Inputs'!$AD$32,IF(AND('3. GRI Pricing'!$G52&gt;='2. GRI Pricing Inputs'!$AF$33,'3. GRI Pricing'!$G52&lt;='2. GRI Pricing Inputs'!$AG$33),'2. GRI Pricing Inputs'!$AF$32,IF(AND('3. GRI Pricing'!$G52&gt;='2. GRI Pricing Inputs'!$AH$33,'3. GRI Pricing'!$G52&lt;='2. GRI Pricing Inputs'!$AI$33),'2. GRI Pricing Inputs'!$AH$32,0))))))))))))))))</f>
        <v>6</v>
      </c>
      <c r="O52" s="272" cm="1">
        <f t="array" ref="O52">IFERROR(INDEX('2. GRI Pricing Inputs'!$C$32:$AI$39,MATCH('3. GRI Pricing'!E52,'2. GRI Pricing Inputs'!$C$32:$C$39,0),(MATCH('3. GRI Pricing'!N52,'2. GRI Pricing Inputs'!$D$32:$AI$32,0)+1)),0)</f>
        <v>10</v>
      </c>
      <c r="P52" s="272">
        <f>IFERROR(INDEX('2. GRI Pricing Inputs'!$C$45:$AI$46,MATCH($P$16,'2. GRI Pricing Inputs'!$C$45:$C$46,0),MATCH(H52,'2. GRI Pricing Inputs'!$C$45:$AI$45,0)),0)</f>
        <v>25</v>
      </c>
      <c r="Q52" s="272">
        <f>IFERROR(INDEX('2. GRI Pricing Inputs'!$C$53:$AI$54,MATCH('3. GRI Pricing'!$Q$16,'2. GRI Pricing Inputs'!$C$53:$C$54,0),MATCH('3. GRI Pricing'!I52,'2. GRI Pricing Inputs'!$C$53:$AI$53,0)),0)</f>
        <v>10</v>
      </c>
      <c r="R52" s="272">
        <f>IFERROR(INDEX('2. GRI Pricing Inputs'!$C$60:$AI$61,MATCH('3. GRI Pricing'!$R$16,'2. GRI Pricing Inputs'!$C$60:$C$61,0),MATCH('1. Accomodation'!T56,'2. GRI Pricing Inputs'!$C$60:$AI$60,0)),0)</f>
        <v>0</v>
      </c>
      <c r="S52" s="272">
        <f>IFERROR(INDEX('2. GRI Pricing Inputs'!$C$67:$AI$68,MATCH('3. GRI Pricing'!$S$16,'2. GRI Pricing Inputs'!$C$67:$C$68,0),MATCH('1. Accomodation'!U56,'2. GRI Pricing Inputs'!$C$67:$AI$67,0)),0)</f>
        <v>15</v>
      </c>
      <c r="T52" s="272">
        <f>IF(E52=0,0,'2. GRI Pricing Inputs'!$AI$75)</f>
        <v>0</v>
      </c>
      <c r="U52" s="272">
        <f>IFERROR(INDEX('2. GRI Pricing Inputs'!$C$82:$AI$83,MATCH('3. GRI Pricing'!$U$16,'2. GRI Pricing Inputs'!$C$82:$C$83,0),MATCH('1. Accomodation'!V56,'2. GRI Pricing Inputs'!$C$82:$AI$82,0)),0)</f>
        <v>0</v>
      </c>
      <c r="V52" s="272">
        <f>IFERROR(INDEX('2. GRI Pricing Inputs'!$C$89:$AI$90,MATCH('3. GRI Pricing'!$V$16,'2. GRI Pricing Inputs'!$C$89:$C$90,0),MATCH('1. Accomodation'!W56,'2. GRI Pricing Inputs'!$C$89:$AI$89,0)),0)</f>
        <v>10</v>
      </c>
      <c r="W52" s="272">
        <f>IFERROR(INDEX('2. GRI Pricing Inputs'!$C$97:$AI$98,MATCH('3. GRI Pricing'!$W$16,'2. GRI Pricing Inputs'!$C$97:$C$98,0),MATCH('1. Accomodation'!X56,'2. GRI Pricing Inputs'!$C$97:$AI$97,0)),0)</f>
        <v>0</v>
      </c>
      <c r="X52" s="272">
        <f>IFERROR(INDEX('2. GRI Pricing Inputs'!$C$104:$AI$105,MATCH('3. GRI Pricing'!$X$16,'2. GRI Pricing Inputs'!$C$104:$C$105,0),MATCH('1. Accomodation'!Y56,'2. GRI Pricing Inputs'!$C$104:$AI$104,0)),0)</f>
        <v>0</v>
      </c>
      <c r="Y52" s="273"/>
      <c r="Z52" s="274">
        <f t="shared" si="7"/>
        <v>1345</v>
      </c>
      <c r="AA52" s="275"/>
      <c r="AB52" s="275"/>
      <c r="AC52" s="275"/>
      <c r="AD52" s="271">
        <f>Z52*(1+'2. GRI Pricing Inputs'!E$115)^(($AD$16-$AC$15)/365)</f>
        <v>1351.6727225847981</v>
      </c>
      <c r="AE52" s="272">
        <f>AD52*(1+'2. GRI Pricing Inputs'!F$115)^((AE$16-AD$16)/365)</f>
        <v>1358.1617140373739</v>
      </c>
      <c r="AF52" s="272">
        <f>AE52*(1+'2. GRI Pricing Inputs'!G$115)^((AF$16-AE$16)/365)</f>
        <v>1364.899733623296</v>
      </c>
      <c r="AG52" s="272">
        <f>AF52*(1+'2. GRI Pricing Inputs'!H$115)^((AG$16-AF$16)/365)</f>
        <v>1371.6711814140269</v>
      </c>
      <c r="AH52" s="272">
        <f>AG52*(1+'2. GRI Pricing Inputs'!I$115)^((AH$16-AG$16)/365)</f>
        <v>1377.8161979905385</v>
      </c>
      <c r="AI52" s="272">
        <f>AH52*(1+'2. GRI Pricing Inputs'!J$115)^((AI$16-AH$16)/365)</f>
        <v>1384.6517260663989</v>
      </c>
      <c r="AJ52" s="272">
        <f>AI52*(1+'2. GRI Pricing Inputs'!K$115)^((AJ$16-AI$16)/365)</f>
        <v>1391.2990402165706</v>
      </c>
      <c r="AK52" s="272">
        <f>AJ52*(1+'2. GRI Pricing Inputs'!L$115)^((AK$16-AJ$16)/365)</f>
        <v>1398.2014584528986</v>
      </c>
      <c r="AL52" s="272">
        <f>AK52*(1+'2. GRI Pricing Inputs'!M$115)^((AL$16-AK$16)/365)</f>
        <v>1404.9138209658668</v>
      </c>
      <c r="AM52" s="272">
        <f>AL52*(1+'2. GRI Pricing Inputs'!N$115)^((AM$16-AL$16)/365)</f>
        <v>1411.8837839270966</v>
      </c>
      <c r="AN52" s="272">
        <f>AM52*(1+'2. GRI Pricing Inputs'!O$115)^((AN$16-AM$16)/365)</f>
        <v>1418.8883257948441</v>
      </c>
      <c r="AO52" s="272">
        <f>AN52*(1+'2. GRI Pricing Inputs'!P$115)^((AO$16-AN$16)/365)</f>
        <v>1425.6999999999991</v>
      </c>
      <c r="AP52" s="276">
        <f>AO52*(1+'2. GRI Pricing Inputs'!Q$115)^((AP$16-AO$16)/365)</f>
        <v>1432.773085939885</v>
      </c>
      <c r="AQ52" s="380">
        <f t="shared" si="8"/>
        <v>5.9999999999999387E-2</v>
      </c>
    </row>
    <row r="53" spans="1:43" ht="11.4" x14ac:dyDescent="0.2">
      <c r="A53" s="110" t="str">
        <f>_xlfn.XLOOKUP($C53,'Data Ref'!$D:$D,'Data Ref'!$B:$B,0)</f>
        <v>222708037</v>
      </c>
      <c r="C53" s="76">
        <f>'1. Accomodation'!N57</f>
        <v>225</v>
      </c>
      <c r="D53" s="362" t="str">
        <f>'1. Accomodation'!L57</f>
        <v>D</v>
      </c>
      <c r="E53" s="69" t="str">
        <f>'1. Accomodation'!P57</f>
        <v>2 Bed</v>
      </c>
      <c r="F53" s="69">
        <f>'1. Accomodation'!Q57</f>
        <v>2</v>
      </c>
      <c r="G53" s="77">
        <f>'1. Accomodation'!O57</f>
        <v>761.44</v>
      </c>
      <c r="H53" s="69">
        <f>'1. Accomodation'!R57</f>
        <v>2</v>
      </c>
      <c r="I53" s="69" t="str">
        <f>'1. Accomodation'!S57</f>
        <v>North Row below Treeline</v>
      </c>
      <c r="J53" s="62"/>
      <c r="L53" s="271">
        <f>IFERROR(INDEX('2. GRI Pricing Inputs'!$C$15:$AI$16,MATCH($L$16,'2. GRI Pricing Inputs'!$C$15:$C$16,0),MATCH(E53,'2. GRI Pricing Inputs'!$C$15:$AI$15,0)),0)</f>
        <v>1665</v>
      </c>
      <c r="M53" s="272">
        <f>IFERROR(INDEX('2. GRI Pricing Inputs'!$C$22:$AI$23,MATCH($M$16,'2. GRI Pricing Inputs'!$C$22:$C$23,0),MATCH(F53,'2. GRI Pricing Inputs'!$C$22:$AI$22,0)),0)</f>
        <v>0</v>
      </c>
      <c r="N53" s="329">
        <f>IF(AND('3. GRI Pricing'!$G53&gt;='2. GRI Pricing Inputs'!$D$33,'3. GRI Pricing'!$G53&lt;='2. GRI Pricing Inputs'!$E$33),'2. GRI Pricing Inputs'!$D$32,IF(AND('3. GRI Pricing'!$G53&gt;='2. GRI Pricing Inputs'!$F$33,'3. GRI Pricing'!$G53&lt;='2. GRI Pricing Inputs'!$G$33),'2. GRI Pricing Inputs'!$F$32,IF(AND('3. GRI Pricing'!$G53&gt;='2. GRI Pricing Inputs'!$H$33,'3. GRI Pricing'!$G53&lt;='2. GRI Pricing Inputs'!$I$33),'2. GRI Pricing Inputs'!$H$32,IF(AND('3. GRI Pricing'!$G53&gt;='2. GRI Pricing Inputs'!$J$33,'3. GRI Pricing'!$G53&lt;='2. GRI Pricing Inputs'!$K$33),'2. GRI Pricing Inputs'!$J$32,IF(AND('3. GRI Pricing'!$G53&gt;='2. GRI Pricing Inputs'!$L$33,'3. GRI Pricing'!$G53&lt;='2. GRI Pricing Inputs'!$M$33),'2. GRI Pricing Inputs'!$L$32,IF(AND('3. GRI Pricing'!$G53&gt;='2. GRI Pricing Inputs'!$N$33,'3. GRI Pricing'!$G53&lt;='2. GRI Pricing Inputs'!$O$33),'2. GRI Pricing Inputs'!$N$32,IF(AND('3. GRI Pricing'!$G53&gt;='2. GRI Pricing Inputs'!$P$33,'3. GRI Pricing'!$G53&lt;='2. GRI Pricing Inputs'!$Q$33),'2. GRI Pricing Inputs'!$P$32,IF(AND('3. GRI Pricing'!$G53&gt;='2. GRI Pricing Inputs'!$R$33,'3. GRI Pricing'!$G53&lt;='2. GRI Pricing Inputs'!$S$33),'2. GRI Pricing Inputs'!$R$32,IF(AND('3. GRI Pricing'!$G53&gt;='2. GRI Pricing Inputs'!$T$33,'3. GRI Pricing'!$G53&lt;='2. GRI Pricing Inputs'!$U$33),'2. GRI Pricing Inputs'!$T$32,IF(AND('3. GRI Pricing'!$G53&gt;='2. GRI Pricing Inputs'!$V$33,'3. GRI Pricing'!$G53&lt;='2. GRI Pricing Inputs'!$W$33),'2. GRI Pricing Inputs'!$V$32,IF(AND('3. GRI Pricing'!$G53&gt;='2. GRI Pricing Inputs'!$X$33,'3. GRI Pricing'!$G53&lt;='2. GRI Pricing Inputs'!$Y$33),'2. GRI Pricing Inputs'!$X$32,IF(AND('3. GRI Pricing'!$G53&gt;='2. GRI Pricing Inputs'!$Z$33,'3. GRI Pricing'!$G53&lt;='2. GRI Pricing Inputs'!$AA$33),'2. GRI Pricing Inputs'!$Z$32,IF(AND('3. GRI Pricing'!$G53&gt;='2. GRI Pricing Inputs'!$AB$33,'3. GRI Pricing'!$G53&lt;='2. GRI Pricing Inputs'!$AC$33),'2. GRI Pricing Inputs'!$AB$32,IF(AND('3. GRI Pricing'!$G53&gt;='2. GRI Pricing Inputs'!$AD$33,'3. GRI Pricing'!$G53&lt;='2. GRI Pricing Inputs'!$AE$33),'2. GRI Pricing Inputs'!$AD$32,IF(AND('3. GRI Pricing'!$G53&gt;='2. GRI Pricing Inputs'!$AF$33,'3. GRI Pricing'!$G53&lt;='2. GRI Pricing Inputs'!$AG$33),'2. GRI Pricing Inputs'!$AF$32,IF(AND('3. GRI Pricing'!$G53&gt;='2. GRI Pricing Inputs'!$AH$33,'3. GRI Pricing'!$G53&lt;='2. GRI Pricing Inputs'!$AI$33),'2. GRI Pricing Inputs'!$AH$32,0))))))))))))))))</f>
        <v>11</v>
      </c>
      <c r="O53" s="272" cm="1">
        <f t="array" ref="O53">IFERROR(INDEX('2. GRI Pricing Inputs'!$C$32:$AI$39,MATCH('3. GRI Pricing'!E53,'2. GRI Pricing Inputs'!$C$32:$C$39,0),(MATCH('3. GRI Pricing'!N53,'2. GRI Pricing Inputs'!$D$32:$AI$32,0)+1)),0)</f>
        <v>30</v>
      </c>
      <c r="P53" s="272">
        <f>IFERROR(INDEX('2. GRI Pricing Inputs'!$C$45:$AI$46,MATCH($P$16,'2. GRI Pricing Inputs'!$C$45:$C$46,0),MATCH(H53,'2. GRI Pricing Inputs'!$C$45:$AI$45,0)),0)</f>
        <v>25</v>
      </c>
      <c r="Q53" s="272">
        <f>IFERROR(INDEX('2. GRI Pricing Inputs'!$C$53:$AI$54,MATCH('3. GRI Pricing'!$Q$16,'2. GRI Pricing Inputs'!$C$53:$C$54,0),MATCH('3. GRI Pricing'!I53,'2. GRI Pricing Inputs'!$C$53:$AI$53,0)),0)</f>
        <v>30</v>
      </c>
      <c r="R53" s="272">
        <f>IFERROR(INDEX('2. GRI Pricing Inputs'!$C$60:$AI$61,MATCH('3. GRI Pricing'!$R$16,'2. GRI Pricing Inputs'!$C$60:$C$61,0),MATCH('1. Accomodation'!T57,'2. GRI Pricing Inputs'!$C$60:$AI$60,0)),0)</f>
        <v>0</v>
      </c>
      <c r="S53" s="272">
        <f>IFERROR(INDEX('2. GRI Pricing Inputs'!$C$67:$AI$68,MATCH('3. GRI Pricing'!$S$16,'2. GRI Pricing Inputs'!$C$67:$C$68,0),MATCH('1. Accomodation'!U57,'2. GRI Pricing Inputs'!$C$67:$AI$67,0)),0)</f>
        <v>30</v>
      </c>
      <c r="T53" s="272">
        <f>IF(E53=0,0,'2. GRI Pricing Inputs'!$AI$75)</f>
        <v>0</v>
      </c>
      <c r="U53" s="272">
        <f>IFERROR(INDEX('2. GRI Pricing Inputs'!$C$82:$AI$83,MATCH('3. GRI Pricing'!$U$16,'2. GRI Pricing Inputs'!$C$82:$C$83,0),MATCH('1. Accomodation'!V57,'2. GRI Pricing Inputs'!$C$82:$AI$82,0)),0)</f>
        <v>0</v>
      </c>
      <c r="V53" s="272">
        <f>IFERROR(INDEX('2. GRI Pricing Inputs'!$C$89:$AI$90,MATCH('3. GRI Pricing'!$V$16,'2. GRI Pricing Inputs'!$C$89:$C$90,0),MATCH('1. Accomodation'!W57,'2. GRI Pricing Inputs'!$C$89:$AI$89,0)),0)</f>
        <v>0</v>
      </c>
      <c r="W53" s="272">
        <f>IFERROR(INDEX('2. GRI Pricing Inputs'!$C$97:$AI$98,MATCH('3. GRI Pricing'!$W$16,'2. GRI Pricing Inputs'!$C$97:$C$98,0),MATCH('1. Accomodation'!X57,'2. GRI Pricing Inputs'!$C$97:$AI$97,0)),0)</f>
        <v>0</v>
      </c>
      <c r="X53" s="272">
        <f>IFERROR(INDEX('2. GRI Pricing Inputs'!$C$104:$AI$105,MATCH('3. GRI Pricing'!$X$16,'2. GRI Pricing Inputs'!$C$104:$C$105,0),MATCH('1. Accomodation'!Y57,'2. GRI Pricing Inputs'!$C$104:$AI$104,0)),0)</f>
        <v>0</v>
      </c>
      <c r="Y53" s="273"/>
      <c r="Z53" s="274">
        <f t="shared" si="7"/>
        <v>1780</v>
      </c>
      <c r="AA53" s="275"/>
      <c r="AB53" s="275"/>
      <c r="AC53" s="275"/>
      <c r="AD53" s="271">
        <f>Z53*(1+'2. GRI Pricing Inputs'!E$115)^(($AD$16-$AC$15)/365)</f>
        <v>1788.8308150192868</v>
      </c>
      <c r="AE53" s="272">
        <f>AD53*(1+'2. GRI Pricing Inputs'!F$115)^((AE$16-AD$16)/365)</f>
        <v>1797.4184765699076</v>
      </c>
      <c r="AF53" s="272">
        <f>AE53*(1+'2. GRI Pricing Inputs'!G$115)^((AF$16-AE$16)/365)</f>
        <v>1806.3357069512767</v>
      </c>
      <c r="AG53" s="272">
        <f>AF53*(1+'2. GRI Pricing Inputs'!H$115)^((AG$16-AF$16)/365)</f>
        <v>1815.2971768899392</v>
      </c>
      <c r="AH53" s="272">
        <f>AG53*(1+'2. GRI Pricing Inputs'!I$115)^((AH$16-AG$16)/365)</f>
        <v>1823.4296151845049</v>
      </c>
      <c r="AI53" s="272">
        <f>AH53*(1+'2. GRI Pricing Inputs'!J$115)^((AI$16-AH$16)/365)</f>
        <v>1832.4758902588776</v>
      </c>
      <c r="AJ53" s="272">
        <f>AI53*(1+'2. GRI Pricing Inputs'!K$115)^((AJ$16-AI$16)/365)</f>
        <v>1841.2730792457221</v>
      </c>
      <c r="AK53" s="272">
        <f>AJ53*(1+'2. GRI Pricing Inputs'!L$115)^((AK$16-AJ$16)/365)</f>
        <v>1850.4078781012342</v>
      </c>
      <c r="AL53" s="272">
        <f>AK53*(1+'2. GRI Pricing Inputs'!M$115)^((AL$16-AK$16)/365)</f>
        <v>1859.2911533972072</v>
      </c>
      <c r="AM53" s="272">
        <f>AL53*(1+'2. GRI Pricing Inputs'!N$115)^((AM$16-AL$16)/365)</f>
        <v>1868.5153422975707</v>
      </c>
      <c r="AN53" s="272">
        <f>AM53*(1+'2. GRI Pricing Inputs'!O$115)^((AN$16-AM$16)/365)</f>
        <v>1877.7852936169691</v>
      </c>
      <c r="AO53" s="272">
        <f>AN53*(1+'2. GRI Pricing Inputs'!P$115)^((AO$16-AN$16)/365)</f>
        <v>1886.7999999999993</v>
      </c>
      <c r="AP53" s="276">
        <f>AO53*(1+'2. GRI Pricing Inputs'!Q$115)^((AP$16-AO$16)/365)</f>
        <v>1896.1606639204433</v>
      </c>
      <c r="AQ53" s="380">
        <f t="shared" si="8"/>
        <v>5.9999999999999609E-2</v>
      </c>
    </row>
    <row r="54" spans="1:43" ht="11.4" x14ac:dyDescent="0.2">
      <c r="A54" s="110" t="str">
        <f>_xlfn.XLOOKUP($C54,'Data Ref'!$D:$D,'Data Ref'!$B:$B,0)</f>
        <v>222708038</v>
      </c>
      <c r="C54" s="76">
        <f>'1. Accomodation'!N58</f>
        <v>226</v>
      </c>
      <c r="D54" s="362" t="str">
        <f>'1. Accomodation'!L58</f>
        <v>D</v>
      </c>
      <c r="E54" s="69" t="str">
        <f>'1. Accomodation'!P58</f>
        <v>1 Bed</v>
      </c>
      <c r="F54" s="69">
        <f>'1. Accomodation'!Q58</f>
        <v>1</v>
      </c>
      <c r="G54" s="77">
        <f>'1. Accomodation'!O58</f>
        <v>497.72</v>
      </c>
      <c r="H54" s="69">
        <f>'1. Accomodation'!R58</f>
        <v>2</v>
      </c>
      <c r="I54" s="69" t="str">
        <f>'1. Accomodation'!S58</f>
        <v>Private patio / Internal Courtyard</v>
      </c>
      <c r="J54" s="62"/>
      <c r="L54" s="271">
        <f>IFERROR(INDEX('2. GRI Pricing Inputs'!$C$15:$AI$16,MATCH($L$16,'2. GRI Pricing Inputs'!$C$15:$C$16,0),MATCH(E54,'2. GRI Pricing Inputs'!$C$15:$AI$15,0)),0)</f>
        <v>1275</v>
      </c>
      <c r="M54" s="272">
        <f>IFERROR(INDEX('2. GRI Pricing Inputs'!$C$22:$AI$23,MATCH($M$16,'2. GRI Pricing Inputs'!$C$22:$C$23,0),MATCH(F54,'2. GRI Pricing Inputs'!$C$22:$AI$22,0)),0)</f>
        <v>0</v>
      </c>
      <c r="N54" s="329">
        <f>IF(AND('3. GRI Pricing'!$G54&gt;='2. GRI Pricing Inputs'!$D$33,'3. GRI Pricing'!$G54&lt;='2. GRI Pricing Inputs'!$E$33),'2. GRI Pricing Inputs'!$D$32,IF(AND('3. GRI Pricing'!$G54&gt;='2. GRI Pricing Inputs'!$F$33,'3. GRI Pricing'!$G54&lt;='2. GRI Pricing Inputs'!$G$33),'2. GRI Pricing Inputs'!$F$32,IF(AND('3. GRI Pricing'!$G54&gt;='2. GRI Pricing Inputs'!$H$33,'3. GRI Pricing'!$G54&lt;='2. GRI Pricing Inputs'!$I$33),'2. GRI Pricing Inputs'!$H$32,IF(AND('3. GRI Pricing'!$G54&gt;='2. GRI Pricing Inputs'!$J$33,'3. GRI Pricing'!$G54&lt;='2. GRI Pricing Inputs'!$K$33),'2. GRI Pricing Inputs'!$J$32,IF(AND('3. GRI Pricing'!$G54&gt;='2. GRI Pricing Inputs'!$L$33,'3. GRI Pricing'!$G54&lt;='2. GRI Pricing Inputs'!$M$33),'2. GRI Pricing Inputs'!$L$32,IF(AND('3. GRI Pricing'!$G54&gt;='2. GRI Pricing Inputs'!$N$33,'3. GRI Pricing'!$G54&lt;='2. GRI Pricing Inputs'!$O$33),'2. GRI Pricing Inputs'!$N$32,IF(AND('3. GRI Pricing'!$G54&gt;='2. GRI Pricing Inputs'!$P$33,'3. GRI Pricing'!$G54&lt;='2. GRI Pricing Inputs'!$Q$33),'2. GRI Pricing Inputs'!$P$32,IF(AND('3. GRI Pricing'!$G54&gt;='2. GRI Pricing Inputs'!$R$33,'3. GRI Pricing'!$G54&lt;='2. GRI Pricing Inputs'!$S$33),'2. GRI Pricing Inputs'!$R$32,IF(AND('3. GRI Pricing'!$G54&gt;='2. GRI Pricing Inputs'!$T$33,'3. GRI Pricing'!$G54&lt;='2. GRI Pricing Inputs'!$U$33),'2. GRI Pricing Inputs'!$T$32,IF(AND('3. GRI Pricing'!$G54&gt;='2. GRI Pricing Inputs'!$V$33,'3. GRI Pricing'!$G54&lt;='2. GRI Pricing Inputs'!$W$33),'2. GRI Pricing Inputs'!$V$32,IF(AND('3. GRI Pricing'!$G54&gt;='2. GRI Pricing Inputs'!$X$33,'3. GRI Pricing'!$G54&lt;='2. GRI Pricing Inputs'!$Y$33),'2. GRI Pricing Inputs'!$X$32,IF(AND('3. GRI Pricing'!$G54&gt;='2. GRI Pricing Inputs'!$Z$33,'3. GRI Pricing'!$G54&lt;='2. GRI Pricing Inputs'!$AA$33),'2. GRI Pricing Inputs'!$Z$32,IF(AND('3. GRI Pricing'!$G54&gt;='2. GRI Pricing Inputs'!$AB$33,'3. GRI Pricing'!$G54&lt;='2. GRI Pricing Inputs'!$AC$33),'2. GRI Pricing Inputs'!$AB$32,IF(AND('3. GRI Pricing'!$G54&gt;='2. GRI Pricing Inputs'!$AD$33,'3. GRI Pricing'!$G54&lt;='2. GRI Pricing Inputs'!$AE$33),'2. GRI Pricing Inputs'!$AD$32,IF(AND('3. GRI Pricing'!$G54&gt;='2. GRI Pricing Inputs'!$AF$33,'3. GRI Pricing'!$G54&lt;='2. GRI Pricing Inputs'!$AG$33),'2. GRI Pricing Inputs'!$AF$32,IF(AND('3. GRI Pricing'!$G54&gt;='2. GRI Pricing Inputs'!$AH$33,'3. GRI Pricing'!$G54&lt;='2. GRI Pricing Inputs'!$AI$33),'2. GRI Pricing Inputs'!$AH$32,0))))))))))))))))</f>
        <v>0</v>
      </c>
      <c r="O54" s="272" cm="1">
        <f t="array" ref="O54">IFERROR(INDEX('2. GRI Pricing Inputs'!$C$32:$AI$39,MATCH('3. GRI Pricing'!E54,'2. GRI Pricing Inputs'!$C$32:$C$39,0),(MATCH('3. GRI Pricing'!N54,'2. GRI Pricing Inputs'!$D$32:$AI$32,0)+1)),0)</f>
        <v>0</v>
      </c>
      <c r="P54" s="272">
        <f>IFERROR(INDEX('2. GRI Pricing Inputs'!$C$45:$AI$46,MATCH($P$16,'2. GRI Pricing Inputs'!$C$45:$C$46,0),MATCH(H54,'2. GRI Pricing Inputs'!$C$45:$AI$45,0)),0)</f>
        <v>25</v>
      </c>
      <c r="Q54" s="272">
        <f>IFERROR(INDEX('2. GRI Pricing Inputs'!$C$53:$AI$54,MATCH('3. GRI Pricing'!$Q$16,'2. GRI Pricing Inputs'!$C$53:$C$54,0),MATCH('3. GRI Pricing'!I54,'2. GRI Pricing Inputs'!$C$53:$AI$53,0)),0)</f>
        <v>10</v>
      </c>
      <c r="R54" s="272">
        <f>IFERROR(INDEX('2. GRI Pricing Inputs'!$C$60:$AI$61,MATCH('3. GRI Pricing'!$R$16,'2. GRI Pricing Inputs'!$C$60:$C$61,0),MATCH('1. Accomodation'!T58,'2. GRI Pricing Inputs'!$C$60:$AI$60,0)),0)</f>
        <v>0</v>
      </c>
      <c r="S54" s="272">
        <f>IFERROR(INDEX('2. GRI Pricing Inputs'!$C$67:$AI$68,MATCH('3. GRI Pricing'!$S$16,'2. GRI Pricing Inputs'!$C$67:$C$68,0),MATCH('1. Accomodation'!U58,'2. GRI Pricing Inputs'!$C$67:$AI$67,0)),0)</f>
        <v>15</v>
      </c>
      <c r="T54" s="272">
        <f>IF(E54=0,0,'2. GRI Pricing Inputs'!$AI$75)</f>
        <v>0</v>
      </c>
      <c r="U54" s="272">
        <f>IFERROR(INDEX('2. GRI Pricing Inputs'!$C$82:$AI$83,MATCH('3. GRI Pricing'!$U$16,'2. GRI Pricing Inputs'!$C$82:$C$83,0),MATCH('1. Accomodation'!V58,'2. GRI Pricing Inputs'!$C$82:$AI$82,0)),0)</f>
        <v>0</v>
      </c>
      <c r="V54" s="272">
        <f>IFERROR(INDEX('2. GRI Pricing Inputs'!$C$89:$AI$90,MATCH('3. GRI Pricing'!$V$16,'2. GRI Pricing Inputs'!$C$89:$C$90,0),MATCH('1. Accomodation'!W58,'2. GRI Pricing Inputs'!$C$89:$AI$89,0)),0)</f>
        <v>10</v>
      </c>
      <c r="W54" s="272">
        <f>IFERROR(INDEX('2. GRI Pricing Inputs'!$C$97:$AI$98,MATCH('3. GRI Pricing'!$W$16,'2. GRI Pricing Inputs'!$C$97:$C$98,0),MATCH('1. Accomodation'!X58,'2. GRI Pricing Inputs'!$C$97:$AI$97,0)),0)</f>
        <v>0</v>
      </c>
      <c r="X54" s="272">
        <f>IFERROR(INDEX('2. GRI Pricing Inputs'!$C$104:$AI$105,MATCH('3. GRI Pricing'!$X$16,'2. GRI Pricing Inputs'!$C$104:$C$105,0),MATCH('1. Accomodation'!Y58,'2. GRI Pricing Inputs'!$C$104:$AI$104,0)),0)</f>
        <v>0</v>
      </c>
      <c r="Y54" s="273"/>
      <c r="Z54" s="274">
        <f t="shared" si="7"/>
        <v>1335</v>
      </c>
      <c r="AA54" s="275"/>
      <c r="AB54" s="275"/>
      <c r="AC54" s="275"/>
      <c r="AD54" s="271">
        <f>Z54*(1+'2. GRI Pricing Inputs'!E$115)^(($AD$16-$AC$15)/365)</f>
        <v>1341.623111264465</v>
      </c>
      <c r="AE54" s="272">
        <f>AD54*(1+'2. GRI Pricing Inputs'!F$115)^((AE$16-AD$16)/365)</f>
        <v>1348.0638574274305</v>
      </c>
      <c r="AF54" s="272">
        <f>AE54*(1+'2. GRI Pricing Inputs'!G$115)^((AF$16-AE$16)/365)</f>
        <v>1354.7517802134573</v>
      </c>
      <c r="AG54" s="272">
        <f>AF54*(1+'2. GRI Pricing Inputs'!H$115)^((AG$16-AF$16)/365)</f>
        <v>1361.4728826674543</v>
      </c>
      <c r="AH54" s="272">
        <f>AG54*(1+'2. GRI Pricing Inputs'!I$115)^((AH$16-AG$16)/365)</f>
        <v>1367.5722113883785</v>
      </c>
      <c r="AI54" s="272">
        <f>AH54*(1+'2. GRI Pricing Inputs'!J$115)^((AI$16-AH$16)/365)</f>
        <v>1374.356917694158</v>
      </c>
      <c r="AJ54" s="272">
        <f>AI54*(1+'2. GRI Pricing Inputs'!K$115)^((AJ$16-AI$16)/365)</f>
        <v>1380.9548094342913</v>
      </c>
      <c r="AK54" s="272">
        <f>AJ54*(1+'2. GRI Pricing Inputs'!L$115)^((AK$16-AJ$16)/365)</f>
        <v>1387.8059085759253</v>
      </c>
      <c r="AL54" s="272">
        <f>AK54*(1+'2. GRI Pricing Inputs'!M$115)^((AL$16-AK$16)/365)</f>
        <v>1394.4683650479049</v>
      </c>
      <c r="AM54" s="272">
        <f>AL54*(1+'2. GRI Pricing Inputs'!N$115)^((AM$16-AL$16)/365)</f>
        <v>1401.3865067231775</v>
      </c>
      <c r="AN54" s="272">
        <f>AM54*(1+'2. GRI Pricing Inputs'!O$115)^((AN$16-AM$16)/365)</f>
        <v>1408.3389702127263</v>
      </c>
      <c r="AO54" s="272">
        <f>AN54*(1+'2. GRI Pricing Inputs'!P$115)^((AO$16-AN$16)/365)</f>
        <v>1415.099999999999</v>
      </c>
      <c r="AP54" s="276">
        <f>AO54*(1+'2. GRI Pricing Inputs'!Q$115)^((AP$16-AO$16)/365)</f>
        <v>1422.1204979403319</v>
      </c>
      <c r="AQ54" s="380">
        <f t="shared" si="8"/>
        <v>5.9999999999999165E-2</v>
      </c>
    </row>
    <row r="55" spans="1:43" ht="11.4" x14ac:dyDescent="0.2">
      <c r="A55" s="110" t="str">
        <f>_xlfn.XLOOKUP($C55,'Data Ref'!$D:$D,'Data Ref'!$B:$B,0)</f>
        <v>222708039</v>
      </c>
      <c r="C55" s="76">
        <f>'1. Accomodation'!N59</f>
        <v>227</v>
      </c>
      <c r="D55" s="362" t="str">
        <f>'1. Accomodation'!L59</f>
        <v>D</v>
      </c>
      <c r="E55" s="69" t="str">
        <f>'1. Accomodation'!P59</f>
        <v>1 Bed</v>
      </c>
      <c r="F55" s="69">
        <f>'1. Accomodation'!Q59</f>
        <v>1</v>
      </c>
      <c r="G55" s="77">
        <f>'1. Accomodation'!O59</f>
        <v>512.04</v>
      </c>
      <c r="H55" s="69">
        <f>'1. Accomodation'!R59</f>
        <v>2</v>
      </c>
      <c r="I55" s="69" t="str">
        <f>'1. Accomodation'!S59</f>
        <v>Private patio / Internal Courtyard</v>
      </c>
      <c r="J55" s="62"/>
      <c r="L55" s="271">
        <f>IFERROR(INDEX('2. GRI Pricing Inputs'!$C$15:$AI$16,MATCH($L$16,'2. GRI Pricing Inputs'!$C$15:$C$16,0),MATCH(E55,'2. GRI Pricing Inputs'!$C$15:$AI$15,0)),0)</f>
        <v>1275</v>
      </c>
      <c r="M55" s="272">
        <f>IFERROR(INDEX('2. GRI Pricing Inputs'!$C$22:$AI$23,MATCH($M$16,'2. GRI Pricing Inputs'!$C$22:$C$23,0),MATCH(F55,'2. GRI Pricing Inputs'!$C$22:$AI$22,0)),0)</f>
        <v>0</v>
      </c>
      <c r="N55" s="329">
        <f>IF(AND('3. GRI Pricing'!$G55&gt;='2. GRI Pricing Inputs'!$D$33,'3. GRI Pricing'!$G55&lt;='2. GRI Pricing Inputs'!$E$33),'2. GRI Pricing Inputs'!$D$32,IF(AND('3. GRI Pricing'!$G55&gt;='2. GRI Pricing Inputs'!$F$33,'3. GRI Pricing'!$G55&lt;='2. GRI Pricing Inputs'!$G$33),'2. GRI Pricing Inputs'!$F$32,IF(AND('3. GRI Pricing'!$G55&gt;='2. GRI Pricing Inputs'!$H$33,'3. GRI Pricing'!$G55&lt;='2. GRI Pricing Inputs'!$I$33),'2. GRI Pricing Inputs'!$H$32,IF(AND('3. GRI Pricing'!$G55&gt;='2. GRI Pricing Inputs'!$J$33,'3. GRI Pricing'!$G55&lt;='2. GRI Pricing Inputs'!$K$33),'2. GRI Pricing Inputs'!$J$32,IF(AND('3. GRI Pricing'!$G55&gt;='2. GRI Pricing Inputs'!$L$33,'3. GRI Pricing'!$G55&lt;='2. GRI Pricing Inputs'!$M$33),'2. GRI Pricing Inputs'!$L$32,IF(AND('3. GRI Pricing'!$G55&gt;='2. GRI Pricing Inputs'!$N$33,'3. GRI Pricing'!$G55&lt;='2. GRI Pricing Inputs'!$O$33),'2. GRI Pricing Inputs'!$N$32,IF(AND('3. GRI Pricing'!$G55&gt;='2. GRI Pricing Inputs'!$P$33,'3. GRI Pricing'!$G55&lt;='2. GRI Pricing Inputs'!$Q$33),'2. GRI Pricing Inputs'!$P$32,IF(AND('3. GRI Pricing'!$G55&gt;='2. GRI Pricing Inputs'!$R$33,'3. GRI Pricing'!$G55&lt;='2. GRI Pricing Inputs'!$S$33),'2. GRI Pricing Inputs'!$R$32,IF(AND('3. GRI Pricing'!$G55&gt;='2. GRI Pricing Inputs'!$T$33,'3. GRI Pricing'!$G55&lt;='2. GRI Pricing Inputs'!$U$33),'2. GRI Pricing Inputs'!$T$32,IF(AND('3. GRI Pricing'!$G55&gt;='2. GRI Pricing Inputs'!$V$33,'3. GRI Pricing'!$G55&lt;='2. GRI Pricing Inputs'!$W$33),'2. GRI Pricing Inputs'!$V$32,IF(AND('3. GRI Pricing'!$G55&gt;='2. GRI Pricing Inputs'!$X$33,'3. GRI Pricing'!$G55&lt;='2. GRI Pricing Inputs'!$Y$33),'2. GRI Pricing Inputs'!$X$32,IF(AND('3. GRI Pricing'!$G55&gt;='2. GRI Pricing Inputs'!$Z$33,'3. GRI Pricing'!$G55&lt;='2. GRI Pricing Inputs'!$AA$33),'2. GRI Pricing Inputs'!$Z$32,IF(AND('3. GRI Pricing'!$G55&gt;='2. GRI Pricing Inputs'!$AB$33,'3. GRI Pricing'!$G55&lt;='2. GRI Pricing Inputs'!$AC$33),'2. GRI Pricing Inputs'!$AB$32,IF(AND('3. GRI Pricing'!$G55&gt;='2. GRI Pricing Inputs'!$AD$33,'3. GRI Pricing'!$G55&lt;='2. GRI Pricing Inputs'!$AE$33),'2. GRI Pricing Inputs'!$AD$32,IF(AND('3. GRI Pricing'!$G55&gt;='2. GRI Pricing Inputs'!$AF$33,'3. GRI Pricing'!$G55&lt;='2. GRI Pricing Inputs'!$AG$33),'2. GRI Pricing Inputs'!$AF$32,IF(AND('3. GRI Pricing'!$G55&gt;='2. GRI Pricing Inputs'!$AH$33,'3. GRI Pricing'!$G55&lt;='2. GRI Pricing Inputs'!$AI$33),'2. GRI Pricing Inputs'!$AH$32,0))))))))))))))))</f>
        <v>0</v>
      </c>
      <c r="O55" s="272" cm="1">
        <f t="array" ref="O55">IFERROR(INDEX('2. GRI Pricing Inputs'!$C$32:$AI$39,MATCH('3. GRI Pricing'!E55,'2. GRI Pricing Inputs'!$C$32:$C$39,0),(MATCH('3. GRI Pricing'!N55,'2. GRI Pricing Inputs'!$D$32:$AI$32,0)+1)),0)</f>
        <v>0</v>
      </c>
      <c r="P55" s="272">
        <f>IFERROR(INDEX('2. GRI Pricing Inputs'!$C$45:$AI$46,MATCH($P$16,'2. GRI Pricing Inputs'!$C$45:$C$46,0),MATCH(H55,'2. GRI Pricing Inputs'!$C$45:$AI$45,0)),0)</f>
        <v>25</v>
      </c>
      <c r="Q55" s="272">
        <f>IFERROR(INDEX('2. GRI Pricing Inputs'!$C$53:$AI$54,MATCH('3. GRI Pricing'!$Q$16,'2. GRI Pricing Inputs'!$C$53:$C$54,0),MATCH('3. GRI Pricing'!I55,'2. GRI Pricing Inputs'!$C$53:$AI$53,0)),0)</f>
        <v>10</v>
      </c>
      <c r="R55" s="272">
        <f>IFERROR(INDEX('2. GRI Pricing Inputs'!$C$60:$AI$61,MATCH('3. GRI Pricing'!$R$16,'2. GRI Pricing Inputs'!$C$60:$C$61,0),MATCH('1. Accomodation'!T59,'2. GRI Pricing Inputs'!$C$60:$AI$60,0)),0)</f>
        <v>0</v>
      </c>
      <c r="S55" s="272">
        <f>IFERROR(INDEX('2. GRI Pricing Inputs'!$C$67:$AI$68,MATCH('3. GRI Pricing'!$S$16,'2. GRI Pricing Inputs'!$C$67:$C$68,0),MATCH('1. Accomodation'!U59,'2. GRI Pricing Inputs'!$C$67:$AI$67,0)),0)</f>
        <v>15</v>
      </c>
      <c r="T55" s="272">
        <f>IF(E55=0,0,'2. GRI Pricing Inputs'!$AI$75)</f>
        <v>0</v>
      </c>
      <c r="U55" s="272">
        <f>IFERROR(INDEX('2. GRI Pricing Inputs'!$C$82:$AI$83,MATCH('3. GRI Pricing'!$U$16,'2. GRI Pricing Inputs'!$C$82:$C$83,0),MATCH('1. Accomodation'!V59,'2. GRI Pricing Inputs'!$C$82:$AI$82,0)),0)</f>
        <v>0</v>
      </c>
      <c r="V55" s="272">
        <f>IFERROR(INDEX('2. GRI Pricing Inputs'!$C$89:$AI$90,MATCH('3. GRI Pricing'!$V$16,'2. GRI Pricing Inputs'!$C$89:$C$90,0),MATCH('1. Accomodation'!W59,'2. GRI Pricing Inputs'!$C$89:$AI$89,0)),0)</f>
        <v>10</v>
      </c>
      <c r="W55" s="272">
        <f>IFERROR(INDEX('2. GRI Pricing Inputs'!$C$97:$AI$98,MATCH('3. GRI Pricing'!$W$16,'2. GRI Pricing Inputs'!$C$97:$C$98,0),MATCH('1. Accomodation'!X59,'2. GRI Pricing Inputs'!$C$97:$AI$97,0)),0)</f>
        <v>0</v>
      </c>
      <c r="X55" s="272">
        <f>IFERROR(INDEX('2. GRI Pricing Inputs'!$C$104:$AI$105,MATCH('3. GRI Pricing'!$X$16,'2. GRI Pricing Inputs'!$C$104:$C$105,0),MATCH('1. Accomodation'!Y59,'2. GRI Pricing Inputs'!$C$104:$AI$104,0)),0)</f>
        <v>0</v>
      </c>
      <c r="Y55" s="273"/>
      <c r="Z55" s="274">
        <f t="shared" si="7"/>
        <v>1335</v>
      </c>
      <c r="AA55" s="275"/>
      <c r="AB55" s="275"/>
      <c r="AC55" s="275"/>
      <c r="AD55" s="271">
        <f>Z55*(1+'2. GRI Pricing Inputs'!E$115)^(($AD$16-$AC$15)/365)</f>
        <v>1341.623111264465</v>
      </c>
      <c r="AE55" s="272">
        <f>AD55*(1+'2. GRI Pricing Inputs'!F$115)^((AE$16-AD$16)/365)</f>
        <v>1348.0638574274305</v>
      </c>
      <c r="AF55" s="272">
        <f>AE55*(1+'2. GRI Pricing Inputs'!G$115)^((AF$16-AE$16)/365)</f>
        <v>1354.7517802134573</v>
      </c>
      <c r="AG55" s="272">
        <f>AF55*(1+'2. GRI Pricing Inputs'!H$115)^((AG$16-AF$16)/365)</f>
        <v>1361.4728826674543</v>
      </c>
      <c r="AH55" s="272">
        <f>AG55*(1+'2. GRI Pricing Inputs'!I$115)^((AH$16-AG$16)/365)</f>
        <v>1367.5722113883785</v>
      </c>
      <c r="AI55" s="272">
        <f>AH55*(1+'2. GRI Pricing Inputs'!J$115)^((AI$16-AH$16)/365)</f>
        <v>1374.356917694158</v>
      </c>
      <c r="AJ55" s="272">
        <f>AI55*(1+'2. GRI Pricing Inputs'!K$115)^((AJ$16-AI$16)/365)</f>
        <v>1380.9548094342913</v>
      </c>
      <c r="AK55" s="272">
        <f>AJ55*(1+'2. GRI Pricing Inputs'!L$115)^((AK$16-AJ$16)/365)</f>
        <v>1387.8059085759253</v>
      </c>
      <c r="AL55" s="272">
        <f>AK55*(1+'2. GRI Pricing Inputs'!M$115)^((AL$16-AK$16)/365)</f>
        <v>1394.4683650479049</v>
      </c>
      <c r="AM55" s="272">
        <f>AL55*(1+'2. GRI Pricing Inputs'!N$115)^((AM$16-AL$16)/365)</f>
        <v>1401.3865067231775</v>
      </c>
      <c r="AN55" s="272">
        <f>AM55*(1+'2. GRI Pricing Inputs'!O$115)^((AN$16-AM$16)/365)</f>
        <v>1408.3389702127263</v>
      </c>
      <c r="AO55" s="272">
        <f>AN55*(1+'2. GRI Pricing Inputs'!P$115)^((AO$16-AN$16)/365)</f>
        <v>1415.099999999999</v>
      </c>
      <c r="AP55" s="276">
        <f>AO55*(1+'2. GRI Pricing Inputs'!Q$115)^((AP$16-AO$16)/365)</f>
        <v>1422.1204979403319</v>
      </c>
      <c r="AQ55" s="380">
        <f t="shared" si="8"/>
        <v>5.9999999999999165E-2</v>
      </c>
    </row>
    <row r="56" spans="1:43" ht="11.4" x14ac:dyDescent="0.2">
      <c r="A56" s="110" t="str">
        <f>_xlfn.XLOOKUP($C56,'Data Ref'!$D:$D,'Data Ref'!$B:$B,0)</f>
        <v>222708040</v>
      </c>
      <c r="C56" s="76">
        <f>'1. Accomodation'!N60</f>
        <v>228</v>
      </c>
      <c r="D56" s="362" t="str">
        <f>'1. Accomodation'!L60</f>
        <v>D</v>
      </c>
      <c r="E56" s="69" t="str">
        <f>'1. Accomodation'!P60</f>
        <v>2 Bed</v>
      </c>
      <c r="F56" s="69">
        <f>'1. Accomodation'!Q60</f>
        <v>2</v>
      </c>
      <c r="G56" s="77">
        <f>'1. Accomodation'!O60</f>
        <v>761.44</v>
      </c>
      <c r="H56" s="69">
        <f>'1. Accomodation'!R60</f>
        <v>2</v>
      </c>
      <c r="I56" s="69" t="str">
        <f>'1. Accomodation'!S60</f>
        <v>North Row below Treeline</v>
      </c>
      <c r="J56" s="62"/>
      <c r="L56" s="271">
        <f>IFERROR(INDEX('2. GRI Pricing Inputs'!$C$15:$AI$16,MATCH($L$16,'2. GRI Pricing Inputs'!$C$15:$C$16,0),MATCH(E56,'2. GRI Pricing Inputs'!$C$15:$AI$15,0)),0)</f>
        <v>1665</v>
      </c>
      <c r="M56" s="272">
        <f>IFERROR(INDEX('2. GRI Pricing Inputs'!$C$22:$AI$23,MATCH($M$16,'2. GRI Pricing Inputs'!$C$22:$C$23,0),MATCH(F56,'2. GRI Pricing Inputs'!$C$22:$AI$22,0)),0)</f>
        <v>0</v>
      </c>
      <c r="N56" s="329">
        <f>IF(AND('3. GRI Pricing'!$G56&gt;='2. GRI Pricing Inputs'!$D$33,'3. GRI Pricing'!$G56&lt;='2. GRI Pricing Inputs'!$E$33),'2. GRI Pricing Inputs'!$D$32,IF(AND('3. GRI Pricing'!$G56&gt;='2. GRI Pricing Inputs'!$F$33,'3. GRI Pricing'!$G56&lt;='2. GRI Pricing Inputs'!$G$33),'2. GRI Pricing Inputs'!$F$32,IF(AND('3. GRI Pricing'!$G56&gt;='2. GRI Pricing Inputs'!$H$33,'3. GRI Pricing'!$G56&lt;='2. GRI Pricing Inputs'!$I$33),'2. GRI Pricing Inputs'!$H$32,IF(AND('3. GRI Pricing'!$G56&gt;='2. GRI Pricing Inputs'!$J$33,'3. GRI Pricing'!$G56&lt;='2. GRI Pricing Inputs'!$K$33),'2. GRI Pricing Inputs'!$J$32,IF(AND('3. GRI Pricing'!$G56&gt;='2. GRI Pricing Inputs'!$L$33,'3. GRI Pricing'!$G56&lt;='2. GRI Pricing Inputs'!$M$33),'2. GRI Pricing Inputs'!$L$32,IF(AND('3. GRI Pricing'!$G56&gt;='2. GRI Pricing Inputs'!$N$33,'3. GRI Pricing'!$G56&lt;='2. GRI Pricing Inputs'!$O$33),'2. GRI Pricing Inputs'!$N$32,IF(AND('3. GRI Pricing'!$G56&gt;='2. GRI Pricing Inputs'!$P$33,'3. GRI Pricing'!$G56&lt;='2. GRI Pricing Inputs'!$Q$33),'2. GRI Pricing Inputs'!$P$32,IF(AND('3. GRI Pricing'!$G56&gt;='2. GRI Pricing Inputs'!$R$33,'3. GRI Pricing'!$G56&lt;='2. GRI Pricing Inputs'!$S$33),'2. GRI Pricing Inputs'!$R$32,IF(AND('3. GRI Pricing'!$G56&gt;='2. GRI Pricing Inputs'!$T$33,'3. GRI Pricing'!$G56&lt;='2. GRI Pricing Inputs'!$U$33),'2. GRI Pricing Inputs'!$T$32,IF(AND('3. GRI Pricing'!$G56&gt;='2. GRI Pricing Inputs'!$V$33,'3. GRI Pricing'!$G56&lt;='2. GRI Pricing Inputs'!$W$33),'2. GRI Pricing Inputs'!$V$32,IF(AND('3. GRI Pricing'!$G56&gt;='2. GRI Pricing Inputs'!$X$33,'3. GRI Pricing'!$G56&lt;='2. GRI Pricing Inputs'!$Y$33),'2. GRI Pricing Inputs'!$X$32,IF(AND('3. GRI Pricing'!$G56&gt;='2. GRI Pricing Inputs'!$Z$33,'3. GRI Pricing'!$G56&lt;='2. GRI Pricing Inputs'!$AA$33),'2. GRI Pricing Inputs'!$Z$32,IF(AND('3. GRI Pricing'!$G56&gt;='2. GRI Pricing Inputs'!$AB$33,'3. GRI Pricing'!$G56&lt;='2. GRI Pricing Inputs'!$AC$33),'2. GRI Pricing Inputs'!$AB$32,IF(AND('3. GRI Pricing'!$G56&gt;='2. GRI Pricing Inputs'!$AD$33,'3. GRI Pricing'!$G56&lt;='2. GRI Pricing Inputs'!$AE$33),'2. GRI Pricing Inputs'!$AD$32,IF(AND('3. GRI Pricing'!$G56&gt;='2. GRI Pricing Inputs'!$AF$33,'3. GRI Pricing'!$G56&lt;='2. GRI Pricing Inputs'!$AG$33),'2. GRI Pricing Inputs'!$AF$32,IF(AND('3. GRI Pricing'!$G56&gt;='2. GRI Pricing Inputs'!$AH$33,'3. GRI Pricing'!$G56&lt;='2. GRI Pricing Inputs'!$AI$33),'2. GRI Pricing Inputs'!$AH$32,0))))))))))))))))</f>
        <v>11</v>
      </c>
      <c r="O56" s="272" cm="1">
        <f t="array" ref="O56">IFERROR(INDEX('2. GRI Pricing Inputs'!$C$32:$AI$39,MATCH('3. GRI Pricing'!E56,'2. GRI Pricing Inputs'!$C$32:$C$39,0),(MATCH('3. GRI Pricing'!N56,'2. GRI Pricing Inputs'!$D$32:$AI$32,0)+1)),0)</f>
        <v>30</v>
      </c>
      <c r="P56" s="272">
        <f>IFERROR(INDEX('2. GRI Pricing Inputs'!$C$45:$AI$46,MATCH($P$16,'2. GRI Pricing Inputs'!$C$45:$C$46,0),MATCH(H56,'2. GRI Pricing Inputs'!$C$45:$AI$45,0)),0)</f>
        <v>25</v>
      </c>
      <c r="Q56" s="272">
        <f>IFERROR(INDEX('2. GRI Pricing Inputs'!$C$53:$AI$54,MATCH('3. GRI Pricing'!$Q$16,'2. GRI Pricing Inputs'!$C$53:$C$54,0),MATCH('3. GRI Pricing'!I56,'2. GRI Pricing Inputs'!$C$53:$AI$53,0)),0)</f>
        <v>30</v>
      </c>
      <c r="R56" s="272">
        <f>IFERROR(INDEX('2. GRI Pricing Inputs'!$C$60:$AI$61,MATCH('3. GRI Pricing'!$R$16,'2. GRI Pricing Inputs'!$C$60:$C$61,0),MATCH('1. Accomodation'!T60,'2. GRI Pricing Inputs'!$C$60:$AI$60,0)),0)</f>
        <v>0</v>
      </c>
      <c r="S56" s="272">
        <f>IFERROR(INDEX('2. GRI Pricing Inputs'!$C$67:$AI$68,MATCH('3. GRI Pricing'!$S$16,'2. GRI Pricing Inputs'!$C$67:$C$68,0),MATCH('1. Accomodation'!U60,'2. GRI Pricing Inputs'!$C$67:$AI$67,0)),0)</f>
        <v>30</v>
      </c>
      <c r="T56" s="272">
        <f>IF(E56=0,0,'2. GRI Pricing Inputs'!$AI$75)</f>
        <v>0</v>
      </c>
      <c r="U56" s="272">
        <f>IFERROR(INDEX('2. GRI Pricing Inputs'!$C$82:$AI$83,MATCH('3. GRI Pricing'!$U$16,'2. GRI Pricing Inputs'!$C$82:$C$83,0),MATCH('1. Accomodation'!V60,'2. GRI Pricing Inputs'!$C$82:$AI$82,0)),0)</f>
        <v>0</v>
      </c>
      <c r="V56" s="272">
        <f>IFERROR(INDEX('2. GRI Pricing Inputs'!$C$89:$AI$90,MATCH('3. GRI Pricing'!$V$16,'2. GRI Pricing Inputs'!$C$89:$C$90,0),MATCH('1. Accomodation'!W60,'2. GRI Pricing Inputs'!$C$89:$AI$89,0)),0)</f>
        <v>0</v>
      </c>
      <c r="W56" s="272">
        <f>IFERROR(INDEX('2. GRI Pricing Inputs'!$C$97:$AI$98,MATCH('3. GRI Pricing'!$W$16,'2. GRI Pricing Inputs'!$C$97:$C$98,0),MATCH('1. Accomodation'!X60,'2. GRI Pricing Inputs'!$C$97:$AI$97,0)),0)</f>
        <v>0</v>
      </c>
      <c r="X56" s="272">
        <f>IFERROR(INDEX('2. GRI Pricing Inputs'!$C$104:$AI$105,MATCH('3. GRI Pricing'!$X$16,'2. GRI Pricing Inputs'!$C$104:$C$105,0),MATCH('1. Accomodation'!Y60,'2. GRI Pricing Inputs'!$C$104:$AI$104,0)),0)</f>
        <v>0</v>
      </c>
      <c r="Y56" s="273"/>
      <c r="Z56" s="274">
        <f t="shared" si="7"/>
        <v>1780</v>
      </c>
      <c r="AA56" s="275"/>
      <c r="AB56" s="275"/>
      <c r="AC56" s="275"/>
      <c r="AD56" s="271">
        <f>Z56*(1+'2. GRI Pricing Inputs'!E$115)^(($AD$16-$AC$15)/365)</f>
        <v>1788.8308150192868</v>
      </c>
      <c r="AE56" s="272">
        <f>AD56*(1+'2. GRI Pricing Inputs'!F$115)^((AE$16-AD$16)/365)</f>
        <v>1797.4184765699076</v>
      </c>
      <c r="AF56" s="272">
        <f>AE56*(1+'2. GRI Pricing Inputs'!G$115)^((AF$16-AE$16)/365)</f>
        <v>1806.3357069512767</v>
      </c>
      <c r="AG56" s="272">
        <f>AF56*(1+'2. GRI Pricing Inputs'!H$115)^((AG$16-AF$16)/365)</f>
        <v>1815.2971768899392</v>
      </c>
      <c r="AH56" s="272">
        <f>AG56*(1+'2. GRI Pricing Inputs'!I$115)^((AH$16-AG$16)/365)</f>
        <v>1823.4296151845049</v>
      </c>
      <c r="AI56" s="272">
        <f>AH56*(1+'2. GRI Pricing Inputs'!J$115)^((AI$16-AH$16)/365)</f>
        <v>1832.4758902588776</v>
      </c>
      <c r="AJ56" s="272">
        <f>AI56*(1+'2. GRI Pricing Inputs'!K$115)^((AJ$16-AI$16)/365)</f>
        <v>1841.2730792457221</v>
      </c>
      <c r="AK56" s="272">
        <f>AJ56*(1+'2. GRI Pricing Inputs'!L$115)^((AK$16-AJ$16)/365)</f>
        <v>1850.4078781012342</v>
      </c>
      <c r="AL56" s="272">
        <f>AK56*(1+'2. GRI Pricing Inputs'!M$115)^((AL$16-AK$16)/365)</f>
        <v>1859.2911533972072</v>
      </c>
      <c r="AM56" s="272">
        <f>AL56*(1+'2. GRI Pricing Inputs'!N$115)^((AM$16-AL$16)/365)</f>
        <v>1868.5153422975707</v>
      </c>
      <c r="AN56" s="272">
        <f>AM56*(1+'2. GRI Pricing Inputs'!O$115)^((AN$16-AM$16)/365)</f>
        <v>1877.7852936169691</v>
      </c>
      <c r="AO56" s="272">
        <f>AN56*(1+'2. GRI Pricing Inputs'!P$115)^((AO$16-AN$16)/365)</f>
        <v>1886.7999999999993</v>
      </c>
      <c r="AP56" s="276">
        <f>AO56*(1+'2. GRI Pricing Inputs'!Q$115)^((AP$16-AO$16)/365)</f>
        <v>1896.1606639204433</v>
      </c>
      <c r="AQ56" s="380">
        <f t="shared" si="8"/>
        <v>5.9999999999999609E-2</v>
      </c>
    </row>
    <row r="57" spans="1:43" ht="11.4" x14ac:dyDescent="0.2">
      <c r="A57" s="110" t="str">
        <f>_xlfn.XLOOKUP($C57,'Data Ref'!$D:$D,'Data Ref'!$B:$B,0)</f>
        <v>222708041</v>
      </c>
      <c r="C57" s="76">
        <f>'1. Accomodation'!N61</f>
        <v>229</v>
      </c>
      <c r="D57" s="362" t="str">
        <f>'1. Accomodation'!L61</f>
        <v>D</v>
      </c>
      <c r="E57" s="69" t="str">
        <f>'1. Accomodation'!P61</f>
        <v>1 Bed</v>
      </c>
      <c r="F57" s="69">
        <f>'1. Accomodation'!Q61</f>
        <v>1</v>
      </c>
      <c r="G57" s="77">
        <f>'1. Accomodation'!O61</f>
        <v>517.53</v>
      </c>
      <c r="H57" s="69">
        <f>'1. Accomodation'!R61</f>
        <v>2</v>
      </c>
      <c r="I57" s="69" t="str">
        <f>'1. Accomodation'!S61</f>
        <v>Private patio / Internal Courtyard</v>
      </c>
      <c r="J57" s="62"/>
      <c r="L57" s="271">
        <f>IFERROR(INDEX('2. GRI Pricing Inputs'!$C$15:$AI$16,MATCH($L$16,'2. GRI Pricing Inputs'!$C$15:$C$16,0),MATCH(E57,'2. GRI Pricing Inputs'!$C$15:$AI$15,0)),0)</f>
        <v>1275</v>
      </c>
      <c r="M57" s="272">
        <f>IFERROR(INDEX('2. GRI Pricing Inputs'!$C$22:$AI$23,MATCH($M$16,'2. GRI Pricing Inputs'!$C$22:$C$23,0),MATCH(F57,'2. GRI Pricing Inputs'!$C$22:$AI$22,0)),0)</f>
        <v>0</v>
      </c>
      <c r="N57" s="329">
        <f>IF(AND('3. GRI Pricing'!$G57&gt;='2. GRI Pricing Inputs'!$D$33,'3. GRI Pricing'!$G57&lt;='2. GRI Pricing Inputs'!$E$33),'2. GRI Pricing Inputs'!$D$32,IF(AND('3. GRI Pricing'!$G57&gt;='2. GRI Pricing Inputs'!$F$33,'3. GRI Pricing'!$G57&lt;='2. GRI Pricing Inputs'!$G$33),'2. GRI Pricing Inputs'!$F$32,IF(AND('3. GRI Pricing'!$G57&gt;='2. GRI Pricing Inputs'!$H$33,'3. GRI Pricing'!$G57&lt;='2. GRI Pricing Inputs'!$I$33),'2. GRI Pricing Inputs'!$H$32,IF(AND('3. GRI Pricing'!$G57&gt;='2. GRI Pricing Inputs'!$J$33,'3. GRI Pricing'!$G57&lt;='2. GRI Pricing Inputs'!$K$33),'2. GRI Pricing Inputs'!$J$32,IF(AND('3. GRI Pricing'!$G57&gt;='2. GRI Pricing Inputs'!$L$33,'3. GRI Pricing'!$G57&lt;='2. GRI Pricing Inputs'!$M$33),'2. GRI Pricing Inputs'!$L$32,IF(AND('3. GRI Pricing'!$G57&gt;='2. GRI Pricing Inputs'!$N$33,'3. GRI Pricing'!$G57&lt;='2. GRI Pricing Inputs'!$O$33),'2. GRI Pricing Inputs'!$N$32,IF(AND('3. GRI Pricing'!$G57&gt;='2. GRI Pricing Inputs'!$P$33,'3. GRI Pricing'!$G57&lt;='2. GRI Pricing Inputs'!$Q$33),'2. GRI Pricing Inputs'!$P$32,IF(AND('3. GRI Pricing'!$G57&gt;='2. GRI Pricing Inputs'!$R$33,'3. GRI Pricing'!$G57&lt;='2. GRI Pricing Inputs'!$S$33),'2. GRI Pricing Inputs'!$R$32,IF(AND('3. GRI Pricing'!$G57&gt;='2. GRI Pricing Inputs'!$T$33,'3. GRI Pricing'!$G57&lt;='2. GRI Pricing Inputs'!$U$33),'2. GRI Pricing Inputs'!$T$32,IF(AND('3. GRI Pricing'!$G57&gt;='2. GRI Pricing Inputs'!$V$33,'3. GRI Pricing'!$G57&lt;='2. GRI Pricing Inputs'!$W$33),'2. GRI Pricing Inputs'!$V$32,IF(AND('3. GRI Pricing'!$G57&gt;='2. GRI Pricing Inputs'!$X$33,'3. GRI Pricing'!$G57&lt;='2. GRI Pricing Inputs'!$Y$33),'2. GRI Pricing Inputs'!$X$32,IF(AND('3. GRI Pricing'!$G57&gt;='2. GRI Pricing Inputs'!$Z$33,'3. GRI Pricing'!$G57&lt;='2. GRI Pricing Inputs'!$AA$33),'2. GRI Pricing Inputs'!$Z$32,IF(AND('3. GRI Pricing'!$G57&gt;='2. GRI Pricing Inputs'!$AB$33,'3. GRI Pricing'!$G57&lt;='2. GRI Pricing Inputs'!$AC$33),'2. GRI Pricing Inputs'!$AB$32,IF(AND('3. GRI Pricing'!$G57&gt;='2. GRI Pricing Inputs'!$AD$33,'3. GRI Pricing'!$G57&lt;='2. GRI Pricing Inputs'!$AE$33),'2. GRI Pricing Inputs'!$AD$32,IF(AND('3. GRI Pricing'!$G57&gt;='2. GRI Pricing Inputs'!$AF$33,'3. GRI Pricing'!$G57&lt;='2. GRI Pricing Inputs'!$AG$33),'2. GRI Pricing Inputs'!$AF$32,IF(AND('3. GRI Pricing'!$G57&gt;='2. GRI Pricing Inputs'!$AH$33,'3. GRI Pricing'!$G57&lt;='2. GRI Pricing Inputs'!$AI$33),'2. GRI Pricing Inputs'!$AH$32,0))))))))))))))))</f>
        <v>6</v>
      </c>
      <c r="O57" s="272" cm="1">
        <f t="array" ref="O57">IFERROR(INDEX('2. GRI Pricing Inputs'!$C$32:$AI$39,MATCH('3. GRI Pricing'!E57,'2. GRI Pricing Inputs'!$C$32:$C$39,0),(MATCH('3. GRI Pricing'!N57,'2. GRI Pricing Inputs'!$D$32:$AI$32,0)+1)),0)</f>
        <v>10</v>
      </c>
      <c r="P57" s="272">
        <f>IFERROR(INDEX('2. GRI Pricing Inputs'!$C$45:$AI$46,MATCH($P$16,'2. GRI Pricing Inputs'!$C$45:$C$46,0),MATCH(H57,'2. GRI Pricing Inputs'!$C$45:$AI$45,0)),0)</f>
        <v>25</v>
      </c>
      <c r="Q57" s="272">
        <f>IFERROR(INDEX('2. GRI Pricing Inputs'!$C$53:$AI$54,MATCH('3. GRI Pricing'!$Q$16,'2. GRI Pricing Inputs'!$C$53:$C$54,0),MATCH('3. GRI Pricing'!I57,'2. GRI Pricing Inputs'!$C$53:$AI$53,0)),0)</f>
        <v>10</v>
      </c>
      <c r="R57" s="272">
        <f>IFERROR(INDEX('2. GRI Pricing Inputs'!$C$60:$AI$61,MATCH('3. GRI Pricing'!$R$16,'2. GRI Pricing Inputs'!$C$60:$C$61,0),MATCH('1. Accomodation'!T61,'2. GRI Pricing Inputs'!$C$60:$AI$60,0)),0)</f>
        <v>0</v>
      </c>
      <c r="S57" s="272">
        <f>IFERROR(INDEX('2. GRI Pricing Inputs'!$C$67:$AI$68,MATCH('3. GRI Pricing'!$S$16,'2. GRI Pricing Inputs'!$C$67:$C$68,0),MATCH('1. Accomodation'!U61,'2. GRI Pricing Inputs'!$C$67:$AI$67,0)),0)</f>
        <v>15</v>
      </c>
      <c r="T57" s="272">
        <f>IF(E57=0,0,'2. GRI Pricing Inputs'!$AI$75)</f>
        <v>0</v>
      </c>
      <c r="U57" s="272">
        <f>IFERROR(INDEX('2. GRI Pricing Inputs'!$C$82:$AI$83,MATCH('3. GRI Pricing'!$U$16,'2. GRI Pricing Inputs'!$C$82:$C$83,0),MATCH('1. Accomodation'!V61,'2. GRI Pricing Inputs'!$C$82:$AI$82,0)),0)</f>
        <v>0</v>
      </c>
      <c r="V57" s="272">
        <f>IFERROR(INDEX('2. GRI Pricing Inputs'!$C$89:$AI$90,MATCH('3. GRI Pricing'!$V$16,'2. GRI Pricing Inputs'!$C$89:$C$90,0),MATCH('1. Accomodation'!W61,'2. GRI Pricing Inputs'!$C$89:$AI$89,0)),0)</f>
        <v>10</v>
      </c>
      <c r="W57" s="272">
        <f>IFERROR(INDEX('2. GRI Pricing Inputs'!$C$97:$AI$98,MATCH('3. GRI Pricing'!$W$16,'2. GRI Pricing Inputs'!$C$97:$C$98,0),MATCH('1. Accomodation'!X61,'2. GRI Pricing Inputs'!$C$97:$AI$97,0)),0)</f>
        <v>0</v>
      </c>
      <c r="X57" s="272">
        <f>IFERROR(INDEX('2. GRI Pricing Inputs'!$C$104:$AI$105,MATCH('3. GRI Pricing'!$X$16,'2. GRI Pricing Inputs'!$C$104:$C$105,0),MATCH('1. Accomodation'!Y61,'2. GRI Pricing Inputs'!$C$104:$AI$104,0)),0)</f>
        <v>0</v>
      </c>
      <c r="Y57" s="273"/>
      <c r="Z57" s="274">
        <f t="shared" si="7"/>
        <v>1345</v>
      </c>
      <c r="AA57" s="275"/>
      <c r="AB57" s="275"/>
      <c r="AC57" s="275"/>
      <c r="AD57" s="271">
        <f>Z57*(1+'2. GRI Pricing Inputs'!E$115)^(($AD$16-$AC$15)/365)</f>
        <v>1351.6727225847981</v>
      </c>
      <c r="AE57" s="272">
        <f>AD57*(1+'2. GRI Pricing Inputs'!F$115)^((AE$16-AD$16)/365)</f>
        <v>1358.1617140373739</v>
      </c>
      <c r="AF57" s="272">
        <f>AE57*(1+'2. GRI Pricing Inputs'!G$115)^((AF$16-AE$16)/365)</f>
        <v>1364.899733623296</v>
      </c>
      <c r="AG57" s="272">
        <f>AF57*(1+'2. GRI Pricing Inputs'!H$115)^((AG$16-AF$16)/365)</f>
        <v>1371.6711814140269</v>
      </c>
      <c r="AH57" s="272">
        <f>AG57*(1+'2. GRI Pricing Inputs'!I$115)^((AH$16-AG$16)/365)</f>
        <v>1377.8161979905385</v>
      </c>
      <c r="AI57" s="272">
        <f>AH57*(1+'2. GRI Pricing Inputs'!J$115)^((AI$16-AH$16)/365)</f>
        <v>1384.6517260663989</v>
      </c>
      <c r="AJ57" s="272">
        <f>AI57*(1+'2. GRI Pricing Inputs'!K$115)^((AJ$16-AI$16)/365)</f>
        <v>1391.2990402165706</v>
      </c>
      <c r="AK57" s="272">
        <f>AJ57*(1+'2. GRI Pricing Inputs'!L$115)^((AK$16-AJ$16)/365)</f>
        <v>1398.2014584528986</v>
      </c>
      <c r="AL57" s="272">
        <f>AK57*(1+'2. GRI Pricing Inputs'!M$115)^((AL$16-AK$16)/365)</f>
        <v>1404.9138209658668</v>
      </c>
      <c r="AM57" s="272">
        <f>AL57*(1+'2. GRI Pricing Inputs'!N$115)^((AM$16-AL$16)/365)</f>
        <v>1411.8837839270966</v>
      </c>
      <c r="AN57" s="272">
        <f>AM57*(1+'2. GRI Pricing Inputs'!O$115)^((AN$16-AM$16)/365)</f>
        <v>1418.8883257948441</v>
      </c>
      <c r="AO57" s="272">
        <f>AN57*(1+'2. GRI Pricing Inputs'!P$115)^((AO$16-AN$16)/365)</f>
        <v>1425.6999999999991</v>
      </c>
      <c r="AP57" s="276">
        <f>AO57*(1+'2. GRI Pricing Inputs'!Q$115)^((AP$16-AO$16)/365)</f>
        <v>1432.773085939885</v>
      </c>
      <c r="AQ57" s="380">
        <f t="shared" si="8"/>
        <v>5.9999999999999387E-2</v>
      </c>
    </row>
    <row r="58" spans="1:43" ht="11.4" x14ac:dyDescent="0.2">
      <c r="A58" s="110" t="str">
        <f>_xlfn.XLOOKUP($C58,'Data Ref'!$D:$D,'Data Ref'!$B:$B,0)</f>
        <v>222708042</v>
      </c>
      <c r="C58" s="76">
        <f>'1. Accomodation'!N62</f>
        <v>230</v>
      </c>
      <c r="D58" s="362" t="str">
        <f>'1. Accomodation'!L62</f>
        <v>D</v>
      </c>
      <c r="E58" s="69" t="str">
        <f>'1. Accomodation'!P62</f>
        <v>1 Bed</v>
      </c>
      <c r="F58" s="69">
        <f>'1. Accomodation'!Q62</f>
        <v>1</v>
      </c>
      <c r="G58" s="77">
        <f>'1. Accomodation'!O62</f>
        <v>521.51</v>
      </c>
      <c r="H58" s="69">
        <f>'1. Accomodation'!R62</f>
        <v>2</v>
      </c>
      <c r="I58" s="69" t="str">
        <f>'1. Accomodation'!S62</f>
        <v>North Row below Treeline</v>
      </c>
      <c r="J58" s="62"/>
      <c r="L58" s="271">
        <f>IFERROR(INDEX('2. GRI Pricing Inputs'!$C$15:$AI$16,MATCH($L$16,'2. GRI Pricing Inputs'!$C$15:$C$16,0),MATCH(E58,'2. GRI Pricing Inputs'!$C$15:$AI$15,0)),0)</f>
        <v>1275</v>
      </c>
      <c r="M58" s="272">
        <f>IFERROR(INDEX('2. GRI Pricing Inputs'!$C$22:$AI$23,MATCH($M$16,'2. GRI Pricing Inputs'!$C$22:$C$23,0),MATCH(F58,'2. GRI Pricing Inputs'!$C$22:$AI$22,0)),0)</f>
        <v>0</v>
      </c>
      <c r="N58" s="329">
        <f>IF(AND('3. GRI Pricing'!$G58&gt;='2. GRI Pricing Inputs'!$D$33,'3. GRI Pricing'!$G58&lt;='2. GRI Pricing Inputs'!$E$33),'2. GRI Pricing Inputs'!$D$32,IF(AND('3. GRI Pricing'!$G58&gt;='2. GRI Pricing Inputs'!$F$33,'3. GRI Pricing'!$G58&lt;='2. GRI Pricing Inputs'!$G$33),'2. GRI Pricing Inputs'!$F$32,IF(AND('3. GRI Pricing'!$G58&gt;='2. GRI Pricing Inputs'!$H$33,'3. GRI Pricing'!$G58&lt;='2. GRI Pricing Inputs'!$I$33),'2. GRI Pricing Inputs'!$H$32,IF(AND('3. GRI Pricing'!$G58&gt;='2. GRI Pricing Inputs'!$J$33,'3. GRI Pricing'!$G58&lt;='2. GRI Pricing Inputs'!$K$33),'2. GRI Pricing Inputs'!$J$32,IF(AND('3. GRI Pricing'!$G58&gt;='2. GRI Pricing Inputs'!$L$33,'3. GRI Pricing'!$G58&lt;='2. GRI Pricing Inputs'!$M$33),'2. GRI Pricing Inputs'!$L$32,IF(AND('3. GRI Pricing'!$G58&gt;='2. GRI Pricing Inputs'!$N$33,'3. GRI Pricing'!$G58&lt;='2. GRI Pricing Inputs'!$O$33),'2. GRI Pricing Inputs'!$N$32,IF(AND('3. GRI Pricing'!$G58&gt;='2. GRI Pricing Inputs'!$P$33,'3. GRI Pricing'!$G58&lt;='2. GRI Pricing Inputs'!$Q$33),'2. GRI Pricing Inputs'!$P$32,IF(AND('3. GRI Pricing'!$G58&gt;='2. GRI Pricing Inputs'!$R$33,'3. GRI Pricing'!$G58&lt;='2. GRI Pricing Inputs'!$S$33),'2. GRI Pricing Inputs'!$R$32,IF(AND('3. GRI Pricing'!$G58&gt;='2. GRI Pricing Inputs'!$T$33,'3. GRI Pricing'!$G58&lt;='2. GRI Pricing Inputs'!$U$33),'2. GRI Pricing Inputs'!$T$32,IF(AND('3. GRI Pricing'!$G58&gt;='2. GRI Pricing Inputs'!$V$33,'3. GRI Pricing'!$G58&lt;='2. GRI Pricing Inputs'!$W$33),'2. GRI Pricing Inputs'!$V$32,IF(AND('3. GRI Pricing'!$G58&gt;='2. GRI Pricing Inputs'!$X$33,'3. GRI Pricing'!$G58&lt;='2. GRI Pricing Inputs'!$Y$33),'2. GRI Pricing Inputs'!$X$32,IF(AND('3. GRI Pricing'!$G58&gt;='2. GRI Pricing Inputs'!$Z$33,'3. GRI Pricing'!$G58&lt;='2. GRI Pricing Inputs'!$AA$33),'2. GRI Pricing Inputs'!$Z$32,IF(AND('3. GRI Pricing'!$G58&gt;='2. GRI Pricing Inputs'!$AB$33,'3. GRI Pricing'!$G58&lt;='2. GRI Pricing Inputs'!$AC$33),'2. GRI Pricing Inputs'!$AB$32,IF(AND('3. GRI Pricing'!$G58&gt;='2. GRI Pricing Inputs'!$AD$33,'3. GRI Pricing'!$G58&lt;='2. GRI Pricing Inputs'!$AE$33),'2. GRI Pricing Inputs'!$AD$32,IF(AND('3. GRI Pricing'!$G58&gt;='2. GRI Pricing Inputs'!$AF$33,'3. GRI Pricing'!$G58&lt;='2. GRI Pricing Inputs'!$AG$33),'2. GRI Pricing Inputs'!$AF$32,IF(AND('3. GRI Pricing'!$G58&gt;='2. GRI Pricing Inputs'!$AH$33,'3. GRI Pricing'!$G58&lt;='2. GRI Pricing Inputs'!$AI$33),'2. GRI Pricing Inputs'!$AH$32,0))))))))))))))))</f>
        <v>6</v>
      </c>
      <c r="O58" s="272" cm="1">
        <f t="array" ref="O58">IFERROR(INDEX('2. GRI Pricing Inputs'!$C$32:$AI$39,MATCH('3. GRI Pricing'!E58,'2. GRI Pricing Inputs'!$C$32:$C$39,0),(MATCH('3. GRI Pricing'!N58,'2. GRI Pricing Inputs'!$D$32:$AI$32,0)+1)),0)</f>
        <v>10</v>
      </c>
      <c r="P58" s="272">
        <f>IFERROR(INDEX('2. GRI Pricing Inputs'!$C$45:$AI$46,MATCH($P$16,'2. GRI Pricing Inputs'!$C$45:$C$46,0),MATCH(H58,'2. GRI Pricing Inputs'!$C$45:$AI$45,0)),0)</f>
        <v>25</v>
      </c>
      <c r="Q58" s="272">
        <f>IFERROR(INDEX('2. GRI Pricing Inputs'!$C$53:$AI$54,MATCH('3. GRI Pricing'!$Q$16,'2. GRI Pricing Inputs'!$C$53:$C$54,0),MATCH('3. GRI Pricing'!I58,'2. GRI Pricing Inputs'!$C$53:$AI$53,0)),0)</f>
        <v>30</v>
      </c>
      <c r="R58" s="272">
        <f>IFERROR(INDEX('2. GRI Pricing Inputs'!$C$60:$AI$61,MATCH('3. GRI Pricing'!$R$16,'2. GRI Pricing Inputs'!$C$60:$C$61,0),MATCH('1. Accomodation'!T62,'2. GRI Pricing Inputs'!$C$60:$AI$60,0)),0)</f>
        <v>0</v>
      </c>
      <c r="S58" s="272">
        <f>IFERROR(INDEX('2. GRI Pricing Inputs'!$C$67:$AI$68,MATCH('3. GRI Pricing'!$S$16,'2. GRI Pricing Inputs'!$C$67:$C$68,0),MATCH('1. Accomodation'!U62,'2. GRI Pricing Inputs'!$C$67:$AI$67,0)),0)</f>
        <v>30</v>
      </c>
      <c r="T58" s="272">
        <f>IF(E58=0,0,'2. GRI Pricing Inputs'!$AI$75)</f>
        <v>0</v>
      </c>
      <c r="U58" s="272">
        <f>IFERROR(INDEX('2. GRI Pricing Inputs'!$C$82:$AI$83,MATCH('3. GRI Pricing'!$U$16,'2. GRI Pricing Inputs'!$C$82:$C$83,0),MATCH('1. Accomodation'!V62,'2. GRI Pricing Inputs'!$C$82:$AI$82,0)),0)</f>
        <v>0</v>
      </c>
      <c r="V58" s="272">
        <f>IFERROR(INDEX('2. GRI Pricing Inputs'!$C$89:$AI$90,MATCH('3. GRI Pricing'!$V$16,'2. GRI Pricing Inputs'!$C$89:$C$90,0),MATCH('1. Accomodation'!W62,'2. GRI Pricing Inputs'!$C$89:$AI$89,0)),0)</f>
        <v>0</v>
      </c>
      <c r="W58" s="272">
        <f>IFERROR(INDEX('2. GRI Pricing Inputs'!$C$97:$AI$98,MATCH('3. GRI Pricing'!$W$16,'2. GRI Pricing Inputs'!$C$97:$C$98,0),MATCH('1. Accomodation'!X62,'2. GRI Pricing Inputs'!$C$97:$AI$97,0)),0)</f>
        <v>0</v>
      </c>
      <c r="X58" s="272">
        <f>IFERROR(INDEX('2. GRI Pricing Inputs'!$C$104:$AI$105,MATCH('3. GRI Pricing'!$X$16,'2. GRI Pricing Inputs'!$C$104:$C$105,0),MATCH('1. Accomodation'!Y62,'2. GRI Pricing Inputs'!$C$104:$AI$104,0)),0)</f>
        <v>0</v>
      </c>
      <c r="Y58" s="273"/>
      <c r="Z58" s="274">
        <f t="shared" si="7"/>
        <v>1370</v>
      </c>
      <c r="AA58" s="275"/>
      <c r="AB58" s="275"/>
      <c r="AC58" s="275"/>
      <c r="AD58" s="271">
        <f>Z58*(1+'2. GRI Pricing Inputs'!E$115)^(($AD$16-$AC$15)/365)</f>
        <v>1376.7967508856309</v>
      </c>
      <c r="AE58" s="272">
        <f>AD58*(1+'2. GRI Pricing Inputs'!F$115)^((AE$16-AD$16)/365)</f>
        <v>1383.4063555622322</v>
      </c>
      <c r="AF58" s="272">
        <f>AE58*(1+'2. GRI Pricing Inputs'!G$115)^((AF$16-AE$16)/365)</f>
        <v>1390.2696171478926</v>
      </c>
      <c r="AG58" s="272">
        <f>AF58*(1+'2. GRI Pricing Inputs'!H$115)^((AG$16-AF$16)/365)</f>
        <v>1397.1669282804587</v>
      </c>
      <c r="AH58" s="272">
        <f>AG58*(1+'2. GRI Pricing Inputs'!I$115)^((AH$16-AG$16)/365)</f>
        <v>1403.426164495939</v>
      </c>
      <c r="AI58" s="272">
        <f>AH58*(1+'2. GRI Pricing Inputs'!J$115)^((AI$16-AH$16)/365)</f>
        <v>1410.3887469970011</v>
      </c>
      <c r="AJ58" s="272">
        <f>AI58*(1+'2. GRI Pricing Inputs'!K$115)^((AJ$16-AI$16)/365)</f>
        <v>1417.159617172269</v>
      </c>
      <c r="AK58" s="272">
        <f>AJ58*(1+'2. GRI Pricing Inputs'!L$115)^((AK$16-AJ$16)/365)</f>
        <v>1424.1903331453316</v>
      </c>
      <c r="AL58" s="272">
        <f>AK58*(1+'2. GRI Pricing Inputs'!M$115)^((AL$16-AK$16)/365)</f>
        <v>1431.0274607607714</v>
      </c>
      <c r="AM58" s="272">
        <f>AL58*(1+'2. GRI Pricing Inputs'!N$115)^((AM$16-AL$16)/365)</f>
        <v>1438.1269769368939</v>
      </c>
      <c r="AN58" s="272">
        <f>AM58*(1+'2. GRI Pricing Inputs'!O$115)^((AN$16-AM$16)/365)</f>
        <v>1445.2617147501387</v>
      </c>
      <c r="AO58" s="272">
        <f>AN58*(1+'2. GRI Pricing Inputs'!P$115)^((AO$16-AN$16)/365)</f>
        <v>1452.1999999999991</v>
      </c>
      <c r="AP58" s="276">
        <f>AO58*(1+'2. GRI Pricing Inputs'!Q$115)^((AP$16-AO$16)/365)</f>
        <v>1459.4045559387678</v>
      </c>
      <c r="AQ58" s="380">
        <f t="shared" si="8"/>
        <v>5.9999999999999387E-2</v>
      </c>
    </row>
    <row r="59" spans="1:43" ht="11.4" x14ac:dyDescent="0.2">
      <c r="A59" s="110" t="str">
        <f>_xlfn.XLOOKUP($C59,'Data Ref'!$D:$D,'Data Ref'!$B:$B,0)</f>
        <v>222708043</v>
      </c>
      <c r="C59" s="76">
        <f>'1. Accomodation'!N63</f>
        <v>231</v>
      </c>
      <c r="D59" s="362" t="str">
        <f>'1. Accomodation'!L63</f>
        <v>D</v>
      </c>
      <c r="E59" s="69" t="str">
        <f>'1. Accomodation'!P63</f>
        <v>2 Bed</v>
      </c>
      <c r="F59" s="69">
        <f>'1. Accomodation'!Q63</f>
        <v>2</v>
      </c>
      <c r="G59" s="77">
        <f>'1. Accomodation'!O63</f>
        <v>760.9</v>
      </c>
      <c r="H59" s="69">
        <f>'1. Accomodation'!R63</f>
        <v>2</v>
      </c>
      <c r="I59" s="69" t="str">
        <f>'1. Accomodation'!S63</f>
        <v>North Row below Treeline</v>
      </c>
      <c r="J59" s="62"/>
      <c r="L59" s="271">
        <f>IFERROR(INDEX('2. GRI Pricing Inputs'!$C$15:$AI$16,MATCH($L$16,'2. GRI Pricing Inputs'!$C$15:$C$16,0),MATCH(E59,'2. GRI Pricing Inputs'!$C$15:$AI$15,0)),0)</f>
        <v>1665</v>
      </c>
      <c r="M59" s="272">
        <f>IFERROR(INDEX('2. GRI Pricing Inputs'!$C$22:$AI$23,MATCH($M$16,'2. GRI Pricing Inputs'!$C$22:$C$23,0),MATCH(F59,'2. GRI Pricing Inputs'!$C$22:$AI$22,0)),0)</f>
        <v>0</v>
      </c>
      <c r="N59" s="329">
        <f>IF(AND('3. GRI Pricing'!$G59&gt;='2. GRI Pricing Inputs'!$D$33,'3. GRI Pricing'!$G59&lt;='2. GRI Pricing Inputs'!$E$33),'2. GRI Pricing Inputs'!$D$32,IF(AND('3. GRI Pricing'!$G59&gt;='2. GRI Pricing Inputs'!$F$33,'3. GRI Pricing'!$G59&lt;='2. GRI Pricing Inputs'!$G$33),'2. GRI Pricing Inputs'!$F$32,IF(AND('3. GRI Pricing'!$G59&gt;='2. GRI Pricing Inputs'!$H$33,'3. GRI Pricing'!$G59&lt;='2. GRI Pricing Inputs'!$I$33),'2. GRI Pricing Inputs'!$H$32,IF(AND('3. GRI Pricing'!$G59&gt;='2. GRI Pricing Inputs'!$J$33,'3. GRI Pricing'!$G59&lt;='2. GRI Pricing Inputs'!$K$33),'2. GRI Pricing Inputs'!$J$32,IF(AND('3. GRI Pricing'!$G59&gt;='2. GRI Pricing Inputs'!$L$33,'3. GRI Pricing'!$G59&lt;='2. GRI Pricing Inputs'!$M$33),'2. GRI Pricing Inputs'!$L$32,IF(AND('3. GRI Pricing'!$G59&gt;='2. GRI Pricing Inputs'!$N$33,'3. GRI Pricing'!$G59&lt;='2. GRI Pricing Inputs'!$O$33),'2. GRI Pricing Inputs'!$N$32,IF(AND('3. GRI Pricing'!$G59&gt;='2. GRI Pricing Inputs'!$P$33,'3. GRI Pricing'!$G59&lt;='2. GRI Pricing Inputs'!$Q$33),'2. GRI Pricing Inputs'!$P$32,IF(AND('3. GRI Pricing'!$G59&gt;='2. GRI Pricing Inputs'!$R$33,'3. GRI Pricing'!$G59&lt;='2. GRI Pricing Inputs'!$S$33),'2. GRI Pricing Inputs'!$R$32,IF(AND('3. GRI Pricing'!$G59&gt;='2. GRI Pricing Inputs'!$T$33,'3. GRI Pricing'!$G59&lt;='2. GRI Pricing Inputs'!$U$33),'2. GRI Pricing Inputs'!$T$32,IF(AND('3. GRI Pricing'!$G59&gt;='2. GRI Pricing Inputs'!$V$33,'3. GRI Pricing'!$G59&lt;='2. GRI Pricing Inputs'!$W$33),'2. GRI Pricing Inputs'!$V$32,IF(AND('3. GRI Pricing'!$G59&gt;='2. GRI Pricing Inputs'!$X$33,'3. GRI Pricing'!$G59&lt;='2. GRI Pricing Inputs'!$Y$33),'2. GRI Pricing Inputs'!$X$32,IF(AND('3. GRI Pricing'!$G59&gt;='2. GRI Pricing Inputs'!$Z$33,'3. GRI Pricing'!$G59&lt;='2. GRI Pricing Inputs'!$AA$33),'2. GRI Pricing Inputs'!$Z$32,IF(AND('3. GRI Pricing'!$G59&gt;='2. GRI Pricing Inputs'!$AB$33,'3. GRI Pricing'!$G59&lt;='2. GRI Pricing Inputs'!$AC$33),'2. GRI Pricing Inputs'!$AB$32,IF(AND('3. GRI Pricing'!$G59&gt;='2. GRI Pricing Inputs'!$AD$33,'3. GRI Pricing'!$G59&lt;='2. GRI Pricing Inputs'!$AE$33),'2. GRI Pricing Inputs'!$AD$32,IF(AND('3. GRI Pricing'!$G59&gt;='2. GRI Pricing Inputs'!$AF$33,'3. GRI Pricing'!$G59&lt;='2. GRI Pricing Inputs'!$AG$33),'2. GRI Pricing Inputs'!$AF$32,IF(AND('3. GRI Pricing'!$G59&gt;='2. GRI Pricing Inputs'!$AH$33,'3. GRI Pricing'!$G59&lt;='2. GRI Pricing Inputs'!$AI$33),'2. GRI Pricing Inputs'!$AH$32,0))))))))))))))))</f>
        <v>11</v>
      </c>
      <c r="O59" s="272" cm="1">
        <f t="array" ref="O59">IFERROR(INDEX('2. GRI Pricing Inputs'!$C$32:$AI$39,MATCH('3. GRI Pricing'!E59,'2. GRI Pricing Inputs'!$C$32:$C$39,0),(MATCH('3. GRI Pricing'!N59,'2. GRI Pricing Inputs'!$D$32:$AI$32,0)+1)),0)</f>
        <v>30</v>
      </c>
      <c r="P59" s="272">
        <f>IFERROR(INDEX('2. GRI Pricing Inputs'!$C$45:$AI$46,MATCH($P$16,'2. GRI Pricing Inputs'!$C$45:$C$46,0),MATCH(H59,'2. GRI Pricing Inputs'!$C$45:$AI$45,0)),0)</f>
        <v>25</v>
      </c>
      <c r="Q59" s="272">
        <f>IFERROR(INDEX('2. GRI Pricing Inputs'!$C$53:$AI$54,MATCH('3. GRI Pricing'!$Q$16,'2. GRI Pricing Inputs'!$C$53:$C$54,0),MATCH('3. GRI Pricing'!I59,'2. GRI Pricing Inputs'!$C$53:$AI$53,0)),0)</f>
        <v>30</v>
      </c>
      <c r="R59" s="272">
        <f>IFERROR(INDEX('2. GRI Pricing Inputs'!$C$60:$AI$61,MATCH('3. GRI Pricing'!$R$16,'2. GRI Pricing Inputs'!$C$60:$C$61,0),MATCH('1. Accomodation'!T63,'2. GRI Pricing Inputs'!$C$60:$AI$60,0)),0)</f>
        <v>10</v>
      </c>
      <c r="S59" s="272">
        <f>IFERROR(INDEX('2. GRI Pricing Inputs'!$C$67:$AI$68,MATCH('3. GRI Pricing'!$S$16,'2. GRI Pricing Inputs'!$C$67:$C$68,0),MATCH('1. Accomodation'!U63,'2. GRI Pricing Inputs'!$C$67:$AI$67,0)),0)</f>
        <v>30</v>
      </c>
      <c r="T59" s="272">
        <f>IF(E59=0,0,'2. GRI Pricing Inputs'!$AI$75)</f>
        <v>0</v>
      </c>
      <c r="U59" s="272">
        <f>IFERROR(INDEX('2. GRI Pricing Inputs'!$C$82:$AI$83,MATCH('3. GRI Pricing'!$U$16,'2. GRI Pricing Inputs'!$C$82:$C$83,0),MATCH('1. Accomodation'!V63,'2. GRI Pricing Inputs'!$C$82:$AI$82,0)),0)</f>
        <v>0</v>
      </c>
      <c r="V59" s="272">
        <f>IFERROR(INDEX('2. GRI Pricing Inputs'!$C$89:$AI$90,MATCH('3. GRI Pricing'!$V$16,'2. GRI Pricing Inputs'!$C$89:$C$90,0),MATCH('1. Accomodation'!W63,'2. GRI Pricing Inputs'!$C$89:$AI$89,0)),0)</f>
        <v>0</v>
      </c>
      <c r="W59" s="272">
        <f>IFERROR(INDEX('2. GRI Pricing Inputs'!$C$97:$AI$98,MATCH('3. GRI Pricing'!$W$16,'2. GRI Pricing Inputs'!$C$97:$C$98,0),MATCH('1. Accomodation'!X63,'2. GRI Pricing Inputs'!$C$97:$AI$97,0)),0)</f>
        <v>0</v>
      </c>
      <c r="X59" s="272">
        <f>IFERROR(INDEX('2. GRI Pricing Inputs'!$C$104:$AI$105,MATCH('3. GRI Pricing'!$X$16,'2. GRI Pricing Inputs'!$C$104:$C$105,0),MATCH('1. Accomodation'!Y63,'2. GRI Pricing Inputs'!$C$104:$AI$104,0)),0)</f>
        <v>0</v>
      </c>
      <c r="Y59" s="273"/>
      <c r="Z59" s="274">
        <f t="shared" si="7"/>
        <v>1790</v>
      </c>
      <c r="AA59" s="275"/>
      <c r="AB59" s="275"/>
      <c r="AC59" s="275"/>
      <c r="AD59" s="271">
        <f>Z59*(1+'2. GRI Pricing Inputs'!E$115)^(($AD$16-$AC$15)/365)</f>
        <v>1798.8804263396198</v>
      </c>
      <c r="AE59" s="272">
        <f>AD59*(1+'2. GRI Pricing Inputs'!F$115)^((AE$16-AD$16)/365)</f>
        <v>1807.5163331798508</v>
      </c>
      <c r="AF59" s="272">
        <f>AE59*(1+'2. GRI Pricing Inputs'!G$115)^((AF$16-AE$16)/365)</f>
        <v>1816.4836603611152</v>
      </c>
      <c r="AG59" s="272">
        <f>AF59*(1+'2. GRI Pricing Inputs'!H$115)^((AG$16-AF$16)/365)</f>
        <v>1825.4954756365119</v>
      </c>
      <c r="AH59" s="272">
        <f>AG59*(1+'2. GRI Pricing Inputs'!I$115)^((AH$16-AG$16)/365)</f>
        <v>1833.6736017866649</v>
      </c>
      <c r="AI59" s="272">
        <f>AH59*(1+'2. GRI Pricing Inputs'!J$115)^((AI$16-AH$16)/365)</f>
        <v>1842.7706986311184</v>
      </c>
      <c r="AJ59" s="272">
        <f>AI59*(1+'2. GRI Pricing Inputs'!K$115)^((AJ$16-AI$16)/365)</f>
        <v>1851.6173100280014</v>
      </c>
      <c r="AK59" s="272">
        <f>AJ59*(1+'2. GRI Pricing Inputs'!L$115)^((AK$16-AJ$16)/365)</f>
        <v>1860.8034279782073</v>
      </c>
      <c r="AL59" s="272">
        <f>AK59*(1+'2. GRI Pricing Inputs'!M$115)^((AL$16-AK$16)/365)</f>
        <v>1869.7366093151688</v>
      </c>
      <c r="AM59" s="272">
        <f>AL59*(1+'2. GRI Pricing Inputs'!N$115)^((AM$16-AL$16)/365)</f>
        <v>1879.0126195014896</v>
      </c>
      <c r="AN59" s="272">
        <f>AM59*(1+'2. GRI Pricing Inputs'!O$115)^((AN$16-AM$16)/365)</f>
        <v>1888.3346491990867</v>
      </c>
      <c r="AO59" s="272">
        <f>AN59*(1+'2. GRI Pricing Inputs'!P$115)^((AO$16-AN$16)/365)</f>
        <v>1897.3999999999992</v>
      </c>
      <c r="AP59" s="276">
        <f>AO59*(1+'2. GRI Pricing Inputs'!Q$115)^((AP$16-AO$16)/365)</f>
        <v>1906.8132519199962</v>
      </c>
      <c r="AQ59" s="380">
        <f t="shared" si="8"/>
        <v>5.9999999999999609E-2</v>
      </c>
    </row>
    <row r="60" spans="1:43" ht="11.4" x14ac:dyDescent="0.2">
      <c r="A60" s="110" t="str">
        <f>_xlfn.XLOOKUP($C60,'Data Ref'!$D:$D,'Data Ref'!$B:$B,0)</f>
        <v>222708044</v>
      </c>
      <c r="C60" s="76">
        <f>'1. Accomodation'!N64</f>
        <v>232</v>
      </c>
      <c r="D60" s="362" t="str">
        <f>'1. Accomodation'!L64</f>
        <v>D</v>
      </c>
      <c r="E60" s="69" t="str">
        <f>'1. Accomodation'!P64</f>
        <v>1 Bed</v>
      </c>
      <c r="F60" s="69">
        <f>'1. Accomodation'!Q64</f>
        <v>1</v>
      </c>
      <c r="G60" s="77">
        <f>'1. Accomodation'!O64</f>
        <v>524.74</v>
      </c>
      <c r="H60" s="69">
        <f>'1. Accomodation'!R64</f>
        <v>2</v>
      </c>
      <c r="I60" s="69" t="str">
        <f>'1. Accomodation'!S64</f>
        <v>Saxon Gate below Treeline</v>
      </c>
      <c r="J60" s="62"/>
      <c r="L60" s="271">
        <f>IFERROR(INDEX('2. GRI Pricing Inputs'!$C$15:$AI$16,MATCH($L$16,'2. GRI Pricing Inputs'!$C$15:$C$16,0),MATCH(E60,'2. GRI Pricing Inputs'!$C$15:$AI$15,0)),0)</f>
        <v>1275</v>
      </c>
      <c r="M60" s="272">
        <f>IFERROR(INDEX('2. GRI Pricing Inputs'!$C$22:$AI$23,MATCH($M$16,'2. GRI Pricing Inputs'!$C$22:$C$23,0),MATCH(F60,'2. GRI Pricing Inputs'!$C$22:$AI$22,0)),0)</f>
        <v>0</v>
      </c>
      <c r="N60" s="329">
        <f>IF(AND('3. GRI Pricing'!$G60&gt;='2. GRI Pricing Inputs'!$D$33,'3. GRI Pricing'!$G60&lt;='2. GRI Pricing Inputs'!$E$33),'2. GRI Pricing Inputs'!$D$32,IF(AND('3. GRI Pricing'!$G60&gt;='2. GRI Pricing Inputs'!$F$33,'3. GRI Pricing'!$G60&lt;='2. GRI Pricing Inputs'!$G$33),'2. GRI Pricing Inputs'!$F$32,IF(AND('3. GRI Pricing'!$G60&gt;='2. GRI Pricing Inputs'!$H$33,'3. GRI Pricing'!$G60&lt;='2. GRI Pricing Inputs'!$I$33),'2. GRI Pricing Inputs'!$H$32,IF(AND('3. GRI Pricing'!$G60&gt;='2. GRI Pricing Inputs'!$J$33,'3. GRI Pricing'!$G60&lt;='2. GRI Pricing Inputs'!$K$33),'2. GRI Pricing Inputs'!$J$32,IF(AND('3. GRI Pricing'!$G60&gt;='2. GRI Pricing Inputs'!$L$33,'3. GRI Pricing'!$G60&lt;='2. GRI Pricing Inputs'!$M$33),'2. GRI Pricing Inputs'!$L$32,IF(AND('3. GRI Pricing'!$G60&gt;='2. GRI Pricing Inputs'!$N$33,'3. GRI Pricing'!$G60&lt;='2. GRI Pricing Inputs'!$O$33),'2. GRI Pricing Inputs'!$N$32,IF(AND('3. GRI Pricing'!$G60&gt;='2. GRI Pricing Inputs'!$P$33,'3. GRI Pricing'!$G60&lt;='2. GRI Pricing Inputs'!$Q$33),'2. GRI Pricing Inputs'!$P$32,IF(AND('3. GRI Pricing'!$G60&gt;='2. GRI Pricing Inputs'!$R$33,'3. GRI Pricing'!$G60&lt;='2. GRI Pricing Inputs'!$S$33),'2. GRI Pricing Inputs'!$R$32,IF(AND('3. GRI Pricing'!$G60&gt;='2. GRI Pricing Inputs'!$T$33,'3. GRI Pricing'!$G60&lt;='2. GRI Pricing Inputs'!$U$33),'2. GRI Pricing Inputs'!$T$32,IF(AND('3. GRI Pricing'!$G60&gt;='2. GRI Pricing Inputs'!$V$33,'3. GRI Pricing'!$G60&lt;='2. GRI Pricing Inputs'!$W$33),'2. GRI Pricing Inputs'!$V$32,IF(AND('3. GRI Pricing'!$G60&gt;='2. GRI Pricing Inputs'!$X$33,'3. GRI Pricing'!$G60&lt;='2. GRI Pricing Inputs'!$Y$33),'2. GRI Pricing Inputs'!$X$32,IF(AND('3. GRI Pricing'!$G60&gt;='2. GRI Pricing Inputs'!$Z$33,'3. GRI Pricing'!$G60&lt;='2. GRI Pricing Inputs'!$AA$33),'2. GRI Pricing Inputs'!$Z$32,IF(AND('3. GRI Pricing'!$G60&gt;='2. GRI Pricing Inputs'!$AB$33,'3. GRI Pricing'!$G60&lt;='2. GRI Pricing Inputs'!$AC$33),'2. GRI Pricing Inputs'!$AB$32,IF(AND('3. GRI Pricing'!$G60&gt;='2. GRI Pricing Inputs'!$AD$33,'3. GRI Pricing'!$G60&lt;='2. GRI Pricing Inputs'!$AE$33),'2. GRI Pricing Inputs'!$AD$32,IF(AND('3. GRI Pricing'!$G60&gt;='2. GRI Pricing Inputs'!$AF$33,'3. GRI Pricing'!$G60&lt;='2. GRI Pricing Inputs'!$AG$33),'2. GRI Pricing Inputs'!$AF$32,IF(AND('3. GRI Pricing'!$G60&gt;='2. GRI Pricing Inputs'!$AH$33,'3. GRI Pricing'!$G60&lt;='2. GRI Pricing Inputs'!$AI$33),'2. GRI Pricing Inputs'!$AH$32,0))))))))))))))))</f>
        <v>0</v>
      </c>
      <c r="O60" s="272" cm="1">
        <f t="array" ref="O60">IFERROR(INDEX('2. GRI Pricing Inputs'!$C$32:$AI$39,MATCH('3. GRI Pricing'!E60,'2. GRI Pricing Inputs'!$C$32:$C$39,0),(MATCH('3. GRI Pricing'!N60,'2. GRI Pricing Inputs'!$D$32:$AI$32,0)+1)),0)</f>
        <v>0</v>
      </c>
      <c r="P60" s="272">
        <f>IFERROR(INDEX('2. GRI Pricing Inputs'!$C$45:$AI$46,MATCH($P$16,'2. GRI Pricing Inputs'!$C$45:$C$46,0),MATCH(H60,'2. GRI Pricing Inputs'!$C$45:$AI$45,0)),0)</f>
        <v>25</v>
      </c>
      <c r="Q60" s="272">
        <f>IFERROR(INDEX('2. GRI Pricing Inputs'!$C$53:$AI$54,MATCH('3. GRI Pricing'!$Q$16,'2. GRI Pricing Inputs'!$C$53:$C$54,0),MATCH('3. GRI Pricing'!I60,'2. GRI Pricing Inputs'!$C$53:$AI$53,0)),0)</f>
        <v>30</v>
      </c>
      <c r="R60" s="272">
        <f>IFERROR(INDEX('2. GRI Pricing Inputs'!$C$60:$AI$61,MATCH('3. GRI Pricing'!$R$16,'2. GRI Pricing Inputs'!$C$60:$C$61,0),MATCH('1. Accomodation'!T64,'2. GRI Pricing Inputs'!$C$60:$AI$60,0)),0)</f>
        <v>0</v>
      </c>
      <c r="S60" s="272">
        <f>IFERROR(INDEX('2. GRI Pricing Inputs'!$C$67:$AI$68,MATCH('3. GRI Pricing'!$S$16,'2. GRI Pricing Inputs'!$C$67:$C$68,0),MATCH('1. Accomodation'!U64,'2. GRI Pricing Inputs'!$C$67:$AI$67,0)),0)</f>
        <v>30</v>
      </c>
      <c r="T60" s="272">
        <f>IF(E60=0,0,'2. GRI Pricing Inputs'!$AI$75)</f>
        <v>0</v>
      </c>
      <c r="U60" s="272">
        <f>IFERROR(INDEX('2. GRI Pricing Inputs'!$C$82:$AI$83,MATCH('3. GRI Pricing'!$U$16,'2. GRI Pricing Inputs'!$C$82:$C$83,0),MATCH('1. Accomodation'!V64,'2. GRI Pricing Inputs'!$C$82:$AI$82,0)),0)</f>
        <v>0</v>
      </c>
      <c r="V60" s="272">
        <f>IFERROR(INDEX('2. GRI Pricing Inputs'!$C$89:$AI$90,MATCH('3. GRI Pricing'!$V$16,'2. GRI Pricing Inputs'!$C$89:$C$90,0),MATCH('1. Accomodation'!W64,'2. GRI Pricing Inputs'!$C$89:$AI$89,0)),0)</f>
        <v>0</v>
      </c>
      <c r="W60" s="272">
        <f>IFERROR(INDEX('2. GRI Pricing Inputs'!$C$97:$AI$98,MATCH('3. GRI Pricing'!$W$16,'2. GRI Pricing Inputs'!$C$97:$C$98,0),MATCH('1. Accomodation'!X64,'2. GRI Pricing Inputs'!$C$97:$AI$97,0)),0)</f>
        <v>0</v>
      </c>
      <c r="X60" s="272">
        <f>IFERROR(INDEX('2. GRI Pricing Inputs'!$C$104:$AI$105,MATCH('3. GRI Pricing'!$X$16,'2. GRI Pricing Inputs'!$C$104:$C$105,0),MATCH('1. Accomodation'!Y64,'2. GRI Pricing Inputs'!$C$104:$AI$104,0)),0)</f>
        <v>0</v>
      </c>
      <c r="Y60" s="273"/>
      <c r="Z60" s="274">
        <f t="shared" si="7"/>
        <v>1360</v>
      </c>
      <c r="AA60" s="275"/>
      <c r="AB60" s="275"/>
      <c r="AC60" s="275"/>
      <c r="AD60" s="271">
        <f>Z60*(1+'2. GRI Pricing Inputs'!E$115)^(($AD$16-$AC$15)/365)</f>
        <v>1366.7471395652979</v>
      </c>
      <c r="AE60" s="272">
        <f>AD60*(1+'2. GRI Pricing Inputs'!F$115)^((AE$16-AD$16)/365)</f>
        <v>1373.308498952289</v>
      </c>
      <c r="AF60" s="272">
        <f>AE60*(1+'2. GRI Pricing Inputs'!G$115)^((AF$16-AE$16)/365)</f>
        <v>1380.1216637380542</v>
      </c>
      <c r="AG60" s="272">
        <f>AF60*(1+'2. GRI Pricing Inputs'!H$115)^((AG$16-AF$16)/365)</f>
        <v>1386.9686295338863</v>
      </c>
      <c r="AH60" s="272">
        <f>AG60*(1+'2. GRI Pricing Inputs'!I$115)^((AH$16-AG$16)/365)</f>
        <v>1393.1821778937792</v>
      </c>
      <c r="AI60" s="272">
        <f>AH60*(1+'2. GRI Pricing Inputs'!J$115)^((AI$16-AH$16)/365)</f>
        <v>1400.0939386247608</v>
      </c>
      <c r="AJ60" s="272">
        <f>AI60*(1+'2. GRI Pricing Inputs'!K$115)^((AJ$16-AI$16)/365)</f>
        <v>1406.8153863899902</v>
      </c>
      <c r="AK60" s="272">
        <f>AJ60*(1+'2. GRI Pricing Inputs'!L$115)^((AK$16-AJ$16)/365)</f>
        <v>1413.794783268359</v>
      </c>
      <c r="AL60" s="272">
        <f>AK60*(1+'2. GRI Pricing Inputs'!M$115)^((AL$16-AK$16)/365)</f>
        <v>1420.5820048428102</v>
      </c>
      <c r="AM60" s="272">
        <f>AL60*(1+'2. GRI Pricing Inputs'!N$115)^((AM$16-AL$16)/365)</f>
        <v>1427.6296997329755</v>
      </c>
      <c r="AN60" s="272">
        <f>AM60*(1+'2. GRI Pricing Inputs'!O$115)^((AN$16-AM$16)/365)</f>
        <v>1434.7123591680215</v>
      </c>
      <c r="AO60" s="272">
        <f>AN60*(1+'2. GRI Pricing Inputs'!P$115)^((AO$16-AN$16)/365)</f>
        <v>1441.5999999999997</v>
      </c>
      <c r="AP60" s="276">
        <f>AO60*(1+'2. GRI Pricing Inputs'!Q$115)^((AP$16-AO$16)/365)</f>
        <v>1448.7519679392153</v>
      </c>
      <c r="AQ60" s="380">
        <f t="shared" si="8"/>
        <v>5.9999999999999609E-2</v>
      </c>
    </row>
    <row r="61" spans="1:43" ht="11.4" x14ac:dyDescent="0.2">
      <c r="A61" s="110" t="str">
        <f>_xlfn.XLOOKUP($C61,'Data Ref'!$D:$D,'Data Ref'!$B:$B,0)</f>
        <v>222708045</v>
      </c>
      <c r="C61" s="76">
        <f>'1. Accomodation'!N65</f>
        <v>233</v>
      </c>
      <c r="D61" s="362" t="str">
        <f>'1. Accomodation'!L65</f>
        <v>D</v>
      </c>
      <c r="E61" s="69" t="str">
        <f>'1. Accomodation'!P65</f>
        <v>1 Bed</v>
      </c>
      <c r="F61" s="69">
        <f>'1. Accomodation'!Q65</f>
        <v>1</v>
      </c>
      <c r="G61" s="77">
        <f>'1. Accomodation'!O65</f>
        <v>510.96</v>
      </c>
      <c r="H61" s="69">
        <f>'1. Accomodation'!R65</f>
        <v>2</v>
      </c>
      <c r="I61" s="69" t="str">
        <f>'1. Accomodation'!S65</f>
        <v>Saxon Gate below Treeline</v>
      </c>
      <c r="J61" s="62"/>
      <c r="L61" s="271">
        <f>IFERROR(INDEX('2. GRI Pricing Inputs'!$C$15:$AI$16,MATCH($L$16,'2. GRI Pricing Inputs'!$C$15:$C$16,0),MATCH(E61,'2. GRI Pricing Inputs'!$C$15:$AI$15,0)),0)</f>
        <v>1275</v>
      </c>
      <c r="M61" s="272">
        <f>IFERROR(INDEX('2. GRI Pricing Inputs'!$C$22:$AI$23,MATCH($M$16,'2. GRI Pricing Inputs'!$C$22:$C$23,0),MATCH(F61,'2. GRI Pricing Inputs'!$C$22:$AI$22,0)),0)</f>
        <v>0</v>
      </c>
      <c r="N61" s="329">
        <f>IF(AND('3. GRI Pricing'!$G61&gt;='2. GRI Pricing Inputs'!$D$33,'3. GRI Pricing'!$G61&lt;='2. GRI Pricing Inputs'!$E$33),'2. GRI Pricing Inputs'!$D$32,IF(AND('3. GRI Pricing'!$G61&gt;='2. GRI Pricing Inputs'!$F$33,'3. GRI Pricing'!$G61&lt;='2. GRI Pricing Inputs'!$G$33),'2. GRI Pricing Inputs'!$F$32,IF(AND('3. GRI Pricing'!$G61&gt;='2. GRI Pricing Inputs'!$H$33,'3. GRI Pricing'!$G61&lt;='2. GRI Pricing Inputs'!$I$33),'2. GRI Pricing Inputs'!$H$32,IF(AND('3. GRI Pricing'!$G61&gt;='2. GRI Pricing Inputs'!$J$33,'3. GRI Pricing'!$G61&lt;='2. GRI Pricing Inputs'!$K$33),'2. GRI Pricing Inputs'!$J$32,IF(AND('3. GRI Pricing'!$G61&gt;='2. GRI Pricing Inputs'!$L$33,'3. GRI Pricing'!$G61&lt;='2. GRI Pricing Inputs'!$M$33),'2. GRI Pricing Inputs'!$L$32,IF(AND('3. GRI Pricing'!$G61&gt;='2. GRI Pricing Inputs'!$N$33,'3. GRI Pricing'!$G61&lt;='2. GRI Pricing Inputs'!$O$33),'2. GRI Pricing Inputs'!$N$32,IF(AND('3. GRI Pricing'!$G61&gt;='2. GRI Pricing Inputs'!$P$33,'3. GRI Pricing'!$G61&lt;='2. GRI Pricing Inputs'!$Q$33),'2. GRI Pricing Inputs'!$P$32,IF(AND('3. GRI Pricing'!$G61&gt;='2. GRI Pricing Inputs'!$R$33,'3. GRI Pricing'!$G61&lt;='2. GRI Pricing Inputs'!$S$33),'2. GRI Pricing Inputs'!$R$32,IF(AND('3. GRI Pricing'!$G61&gt;='2. GRI Pricing Inputs'!$T$33,'3. GRI Pricing'!$G61&lt;='2. GRI Pricing Inputs'!$U$33),'2. GRI Pricing Inputs'!$T$32,IF(AND('3. GRI Pricing'!$G61&gt;='2. GRI Pricing Inputs'!$V$33,'3. GRI Pricing'!$G61&lt;='2. GRI Pricing Inputs'!$W$33),'2. GRI Pricing Inputs'!$V$32,IF(AND('3. GRI Pricing'!$G61&gt;='2. GRI Pricing Inputs'!$X$33,'3. GRI Pricing'!$G61&lt;='2. GRI Pricing Inputs'!$Y$33),'2. GRI Pricing Inputs'!$X$32,IF(AND('3. GRI Pricing'!$G61&gt;='2. GRI Pricing Inputs'!$Z$33,'3. GRI Pricing'!$G61&lt;='2. GRI Pricing Inputs'!$AA$33),'2. GRI Pricing Inputs'!$Z$32,IF(AND('3. GRI Pricing'!$G61&gt;='2. GRI Pricing Inputs'!$AB$33,'3. GRI Pricing'!$G61&lt;='2. GRI Pricing Inputs'!$AC$33),'2. GRI Pricing Inputs'!$AB$32,IF(AND('3. GRI Pricing'!$G61&gt;='2. GRI Pricing Inputs'!$AD$33,'3. GRI Pricing'!$G61&lt;='2. GRI Pricing Inputs'!$AE$33),'2. GRI Pricing Inputs'!$AD$32,IF(AND('3. GRI Pricing'!$G61&gt;='2. GRI Pricing Inputs'!$AF$33,'3. GRI Pricing'!$G61&lt;='2. GRI Pricing Inputs'!$AG$33),'2. GRI Pricing Inputs'!$AF$32,IF(AND('3. GRI Pricing'!$G61&gt;='2. GRI Pricing Inputs'!$AH$33,'3. GRI Pricing'!$G61&lt;='2. GRI Pricing Inputs'!$AI$33),'2. GRI Pricing Inputs'!$AH$32,0))))))))))))))))</f>
        <v>5</v>
      </c>
      <c r="O61" s="272" cm="1">
        <f t="array" ref="O61">IFERROR(INDEX('2. GRI Pricing Inputs'!$C$32:$AI$39,MATCH('3. GRI Pricing'!E61,'2. GRI Pricing Inputs'!$C$32:$C$39,0),(MATCH('3. GRI Pricing'!N61,'2. GRI Pricing Inputs'!$D$32:$AI$32,0)+1)),0)</f>
        <v>5</v>
      </c>
      <c r="P61" s="272">
        <f>IFERROR(INDEX('2. GRI Pricing Inputs'!$C$45:$AI$46,MATCH($P$16,'2. GRI Pricing Inputs'!$C$45:$C$46,0),MATCH(H61,'2. GRI Pricing Inputs'!$C$45:$AI$45,0)),0)</f>
        <v>25</v>
      </c>
      <c r="Q61" s="272">
        <f>IFERROR(INDEX('2. GRI Pricing Inputs'!$C$53:$AI$54,MATCH('3. GRI Pricing'!$Q$16,'2. GRI Pricing Inputs'!$C$53:$C$54,0),MATCH('3. GRI Pricing'!I61,'2. GRI Pricing Inputs'!$C$53:$AI$53,0)),0)</f>
        <v>30</v>
      </c>
      <c r="R61" s="272">
        <f>IFERROR(INDEX('2. GRI Pricing Inputs'!$C$60:$AI$61,MATCH('3. GRI Pricing'!$R$16,'2. GRI Pricing Inputs'!$C$60:$C$61,0),MATCH('1. Accomodation'!T65,'2. GRI Pricing Inputs'!$C$60:$AI$60,0)),0)</f>
        <v>0</v>
      </c>
      <c r="S61" s="272">
        <f>IFERROR(INDEX('2. GRI Pricing Inputs'!$C$67:$AI$68,MATCH('3. GRI Pricing'!$S$16,'2. GRI Pricing Inputs'!$C$67:$C$68,0),MATCH('1. Accomodation'!U65,'2. GRI Pricing Inputs'!$C$67:$AI$67,0)),0)</f>
        <v>30</v>
      </c>
      <c r="T61" s="272">
        <f>IF(E61=0,0,'2. GRI Pricing Inputs'!$AI$75)</f>
        <v>0</v>
      </c>
      <c r="U61" s="272">
        <f>IFERROR(INDEX('2. GRI Pricing Inputs'!$C$82:$AI$83,MATCH('3. GRI Pricing'!$U$16,'2. GRI Pricing Inputs'!$C$82:$C$83,0),MATCH('1. Accomodation'!V65,'2. GRI Pricing Inputs'!$C$82:$AI$82,0)),0)</f>
        <v>0</v>
      </c>
      <c r="V61" s="272">
        <f>IFERROR(INDEX('2. GRI Pricing Inputs'!$C$89:$AI$90,MATCH('3. GRI Pricing'!$V$16,'2. GRI Pricing Inputs'!$C$89:$C$90,0),MATCH('1. Accomodation'!W65,'2. GRI Pricing Inputs'!$C$89:$AI$89,0)),0)</f>
        <v>0</v>
      </c>
      <c r="W61" s="272">
        <f>IFERROR(INDEX('2. GRI Pricing Inputs'!$C$97:$AI$98,MATCH('3. GRI Pricing'!$W$16,'2. GRI Pricing Inputs'!$C$97:$C$98,0),MATCH('1. Accomodation'!X65,'2. GRI Pricing Inputs'!$C$97:$AI$97,0)),0)</f>
        <v>0</v>
      </c>
      <c r="X61" s="272">
        <f>IFERROR(INDEX('2. GRI Pricing Inputs'!$C$104:$AI$105,MATCH('3. GRI Pricing'!$X$16,'2. GRI Pricing Inputs'!$C$104:$C$105,0),MATCH('1. Accomodation'!Y65,'2. GRI Pricing Inputs'!$C$104:$AI$104,0)),0)</f>
        <v>0</v>
      </c>
      <c r="Y61" s="273"/>
      <c r="Z61" s="274">
        <f t="shared" si="7"/>
        <v>1365</v>
      </c>
      <c r="AA61" s="275"/>
      <c r="AB61" s="275"/>
      <c r="AC61" s="275"/>
      <c r="AD61" s="271">
        <f>Z61*(1+'2. GRI Pricing Inputs'!E$115)^(($AD$16-$AC$15)/365)</f>
        <v>1371.7719452254644</v>
      </c>
      <c r="AE61" s="272">
        <f>AD61*(1+'2. GRI Pricing Inputs'!F$115)^((AE$16-AD$16)/365)</f>
        <v>1378.3574272572607</v>
      </c>
      <c r="AF61" s="272">
        <f>AE61*(1+'2. GRI Pricing Inputs'!G$115)^((AF$16-AE$16)/365)</f>
        <v>1385.1956404429736</v>
      </c>
      <c r="AG61" s="272">
        <f>AF61*(1+'2. GRI Pricing Inputs'!H$115)^((AG$16-AF$16)/365)</f>
        <v>1392.0677789071726</v>
      </c>
      <c r="AH61" s="272">
        <f>AG61*(1+'2. GRI Pricing Inputs'!I$115)^((AH$16-AG$16)/365)</f>
        <v>1398.3041711948592</v>
      </c>
      <c r="AI61" s="272">
        <f>AH61*(1+'2. GRI Pricing Inputs'!J$115)^((AI$16-AH$16)/365)</f>
        <v>1405.2413428108812</v>
      </c>
      <c r="AJ61" s="272">
        <f>AI61*(1+'2. GRI Pricing Inputs'!K$115)^((AJ$16-AI$16)/365)</f>
        <v>1411.9875017811298</v>
      </c>
      <c r="AK61" s="272">
        <f>AJ61*(1+'2. GRI Pricing Inputs'!L$115)^((AK$16-AJ$16)/365)</f>
        <v>1418.9925582068456</v>
      </c>
      <c r="AL61" s="272">
        <f>AK61*(1+'2. GRI Pricing Inputs'!M$115)^((AL$16-AK$16)/365)</f>
        <v>1425.804732801791</v>
      </c>
      <c r="AM61" s="272">
        <f>AL61*(1+'2. GRI Pricing Inputs'!N$115)^((AM$16-AL$16)/365)</f>
        <v>1432.8783383349351</v>
      </c>
      <c r="AN61" s="272">
        <f>AM61*(1+'2. GRI Pricing Inputs'!O$115)^((AN$16-AM$16)/365)</f>
        <v>1439.9870369590803</v>
      </c>
      <c r="AO61" s="272">
        <f>AN61*(1+'2. GRI Pricing Inputs'!P$115)^((AO$16-AN$16)/365)</f>
        <v>1446.8999999999996</v>
      </c>
      <c r="AP61" s="276">
        <f>AO61*(1+'2. GRI Pricing Inputs'!Q$115)^((AP$16-AO$16)/365)</f>
        <v>1454.0782619389918</v>
      </c>
      <c r="AQ61" s="380">
        <f t="shared" si="8"/>
        <v>5.9999999999999609E-2</v>
      </c>
    </row>
    <row r="62" spans="1:43" ht="11.4" x14ac:dyDescent="0.2">
      <c r="A62" s="110" t="str">
        <f>_xlfn.XLOOKUP($C62,'Data Ref'!$D:$D,'Data Ref'!$B:$B,0)</f>
        <v>222708046</v>
      </c>
      <c r="C62" s="76">
        <f>'1. Accomodation'!N66</f>
        <v>234</v>
      </c>
      <c r="D62" s="362" t="str">
        <f>'1. Accomodation'!L66</f>
        <v>D</v>
      </c>
      <c r="E62" s="69" t="str">
        <f>'1. Accomodation'!P66</f>
        <v>1 Bed</v>
      </c>
      <c r="F62" s="69">
        <f>'1. Accomodation'!Q66</f>
        <v>1</v>
      </c>
      <c r="G62" s="77">
        <f>'1. Accomodation'!O66</f>
        <v>492.56</v>
      </c>
      <c r="H62" s="69">
        <f>'1. Accomodation'!R66</f>
        <v>2</v>
      </c>
      <c r="I62" s="69" t="str">
        <f>'1. Accomodation'!S66</f>
        <v>Private patio / Internal Courtyard</v>
      </c>
      <c r="J62" s="62"/>
      <c r="L62" s="271">
        <f>IFERROR(INDEX('2. GRI Pricing Inputs'!$C$15:$AI$16,MATCH($L$16,'2. GRI Pricing Inputs'!$C$15:$C$16,0),MATCH(E62,'2. GRI Pricing Inputs'!$C$15:$AI$15,0)),0)</f>
        <v>1275</v>
      </c>
      <c r="M62" s="272">
        <f>IFERROR(INDEX('2. GRI Pricing Inputs'!$C$22:$AI$23,MATCH($M$16,'2. GRI Pricing Inputs'!$C$22:$C$23,0),MATCH(F62,'2. GRI Pricing Inputs'!$C$22:$AI$22,0)),0)</f>
        <v>0</v>
      </c>
      <c r="N62" s="329">
        <f>IF(AND('3. GRI Pricing'!$G62&gt;='2. GRI Pricing Inputs'!$D$33,'3. GRI Pricing'!$G62&lt;='2. GRI Pricing Inputs'!$E$33),'2. GRI Pricing Inputs'!$D$32,IF(AND('3. GRI Pricing'!$G62&gt;='2. GRI Pricing Inputs'!$F$33,'3. GRI Pricing'!$G62&lt;='2. GRI Pricing Inputs'!$G$33),'2. GRI Pricing Inputs'!$F$32,IF(AND('3. GRI Pricing'!$G62&gt;='2. GRI Pricing Inputs'!$H$33,'3. GRI Pricing'!$G62&lt;='2. GRI Pricing Inputs'!$I$33),'2. GRI Pricing Inputs'!$H$32,IF(AND('3. GRI Pricing'!$G62&gt;='2. GRI Pricing Inputs'!$J$33,'3. GRI Pricing'!$G62&lt;='2. GRI Pricing Inputs'!$K$33),'2. GRI Pricing Inputs'!$J$32,IF(AND('3. GRI Pricing'!$G62&gt;='2. GRI Pricing Inputs'!$L$33,'3. GRI Pricing'!$G62&lt;='2. GRI Pricing Inputs'!$M$33),'2. GRI Pricing Inputs'!$L$32,IF(AND('3. GRI Pricing'!$G62&gt;='2. GRI Pricing Inputs'!$N$33,'3. GRI Pricing'!$G62&lt;='2. GRI Pricing Inputs'!$O$33),'2. GRI Pricing Inputs'!$N$32,IF(AND('3. GRI Pricing'!$G62&gt;='2. GRI Pricing Inputs'!$P$33,'3. GRI Pricing'!$G62&lt;='2. GRI Pricing Inputs'!$Q$33),'2. GRI Pricing Inputs'!$P$32,IF(AND('3. GRI Pricing'!$G62&gt;='2. GRI Pricing Inputs'!$R$33,'3. GRI Pricing'!$G62&lt;='2. GRI Pricing Inputs'!$S$33),'2. GRI Pricing Inputs'!$R$32,IF(AND('3. GRI Pricing'!$G62&gt;='2. GRI Pricing Inputs'!$T$33,'3. GRI Pricing'!$G62&lt;='2. GRI Pricing Inputs'!$U$33),'2. GRI Pricing Inputs'!$T$32,IF(AND('3. GRI Pricing'!$G62&gt;='2. GRI Pricing Inputs'!$V$33,'3. GRI Pricing'!$G62&lt;='2. GRI Pricing Inputs'!$W$33),'2. GRI Pricing Inputs'!$V$32,IF(AND('3. GRI Pricing'!$G62&gt;='2. GRI Pricing Inputs'!$X$33,'3. GRI Pricing'!$G62&lt;='2. GRI Pricing Inputs'!$Y$33),'2. GRI Pricing Inputs'!$X$32,IF(AND('3. GRI Pricing'!$G62&gt;='2. GRI Pricing Inputs'!$Z$33,'3. GRI Pricing'!$G62&lt;='2. GRI Pricing Inputs'!$AA$33),'2. GRI Pricing Inputs'!$Z$32,IF(AND('3. GRI Pricing'!$G62&gt;='2. GRI Pricing Inputs'!$AB$33,'3. GRI Pricing'!$G62&lt;='2. GRI Pricing Inputs'!$AC$33),'2. GRI Pricing Inputs'!$AB$32,IF(AND('3. GRI Pricing'!$G62&gt;='2. GRI Pricing Inputs'!$AD$33,'3. GRI Pricing'!$G62&lt;='2. GRI Pricing Inputs'!$AE$33),'2. GRI Pricing Inputs'!$AD$32,IF(AND('3. GRI Pricing'!$G62&gt;='2. GRI Pricing Inputs'!$AF$33,'3. GRI Pricing'!$G62&lt;='2. GRI Pricing Inputs'!$AG$33),'2. GRI Pricing Inputs'!$AF$32,IF(AND('3. GRI Pricing'!$G62&gt;='2. GRI Pricing Inputs'!$AH$33,'3. GRI Pricing'!$G62&lt;='2. GRI Pricing Inputs'!$AI$33),'2. GRI Pricing Inputs'!$AH$32,0))))))))))))))))</f>
        <v>4</v>
      </c>
      <c r="O62" s="272" cm="1">
        <f t="array" ref="O62">IFERROR(INDEX('2. GRI Pricing Inputs'!$C$32:$AI$39,MATCH('3. GRI Pricing'!E62,'2. GRI Pricing Inputs'!$C$32:$C$39,0),(MATCH('3. GRI Pricing'!N62,'2. GRI Pricing Inputs'!$D$32:$AI$32,0)+1)),0)</f>
        <v>0</v>
      </c>
      <c r="P62" s="272">
        <f>IFERROR(INDEX('2. GRI Pricing Inputs'!$C$45:$AI$46,MATCH($P$16,'2. GRI Pricing Inputs'!$C$45:$C$46,0),MATCH(H62,'2. GRI Pricing Inputs'!$C$45:$AI$45,0)),0)</f>
        <v>25</v>
      </c>
      <c r="Q62" s="272">
        <f>IFERROR(INDEX('2. GRI Pricing Inputs'!$C$53:$AI$54,MATCH('3. GRI Pricing'!$Q$16,'2. GRI Pricing Inputs'!$C$53:$C$54,0),MATCH('3. GRI Pricing'!I62,'2. GRI Pricing Inputs'!$C$53:$AI$53,0)),0)</f>
        <v>10</v>
      </c>
      <c r="R62" s="272">
        <f>IFERROR(INDEX('2. GRI Pricing Inputs'!$C$60:$AI$61,MATCH('3. GRI Pricing'!$R$16,'2. GRI Pricing Inputs'!$C$60:$C$61,0),MATCH('1. Accomodation'!T66,'2. GRI Pricing Inputs'!$C$60:$AI$60,0)),0)</f>
        <v>0</v>
      </c>
      <c r="S62" s="272">
        <f>IFERROR(INDEX('2. GRI Pricing Inputs'!$C$67:$AI$68,MATCH('3. GRI Pricing'!$S$16,'2. GRI Pricing Inputs'!$C$67:$C$68,0),MATCH('1. Accomodation'!U66,'2. GRI Pricing Inputs'!$C$67:$AI$67,0)),0)</f>
        <v>15</v>
      </c>
      <c r="T62" s="272">
        <f>IF(E62=0,0,'2. GRI Pricing Inputs'!$AI$75)</f>
        <v>0</v>
      </c>
      <c r="U62" s="272">
        <f>IFERROR(INDEX('2. GRI Pricing Inputs'!$C$82:$AI$83,MATCH('3. GRI Pricing'!$U$16,'2. GRI Pricing Inputs'!$C$82:$C$83,0),MATCH('1. Accomodation'!V66,'2. GRI Pricing Inputs'!$C$82:$AI$82,0)),0)</f>
        <v>0</v>
      </c>
      <c r="V62" s="272">
        <f>IFERROR(INDEX('2. GRI Pricing Inputs'!$C$89:$AI$90,MATCH('3. GRI Pricing'!$V$16,'2. GRI Pricing Inputs'!$C$89:$C$90,0),MATCH('1. Accomodation'!W66,'2. GRI Pricing Inputs'!$C$89:$AI$89,0)),0)</f>
        <v>10</v>
      </c>
      <c r="W62" s="272">
        <f>IFERROR(INDEX('2. GRI Pricing Inputs'!$C$97:$AI$98,MATCH('3. GRI Pricing'!$W$16,'2. GRI Pricing Inputs'!$C$97:$C$98,0),MATCH('1. Accomodation'!X66,'2. GRI Pricing Inputs'!$C$97:$AI$97,0)),0)</f>
        <v>0</v>
      </c>
      <c r="X62" s="272">
        <f>IFERROR(INDEX('2. GRI Pricing Inputs'!$C$104:$AI$105,MATCH('3. GRI Pricing'!$X$16,'2. GRI Pricing Inputs'!$C$104:$C$105,0),MATCH('1. Accomodation'!Y66,'2. GRI Pricing Inputs'!$C$104:$AI$104,0)),0)</f>
        <v>0</v>
      </c>
      <c r="Y62" s="273"/>
      <c r="Z62" s="274">
        <f t="shared" si="7"/>
        <v>1335</v>
      </c>
      <c r="AA62" s="275"/>
      <c r="AB62" s="275"/>
      <c r="AC62" s="275"/>
      <c r="AD62" s="271">
        <f>Z62*(1+'2. GRI Pricing Inputs'!E$115)^(($AD$16-$AC$15)/365)</f>
        <v>1341.623111264465</v>
      </c>
      <c r="AE62" s="272">
        <f>AD62*(1+'2. GRI Pricing Inputs'!F$115)^((AE$16-AD$16)/365)</f>
        <v>1348.0638574274305</v>
      </c>
      <c r="AF62" s="272">
        <f>AE62*(1+'2. GRI Pricing Inputs'!G$115)^((AF$16-AE$16)/365)</f>
        <v>1354.7517802134573</v>
      </c>
      <c r="AG62" s="272">
        <f>AF62*(1+'2. GRI Pricing Inputs'!H$115)^((AG$16-AF$16)/365)</f>
        <v>1361.4728826674543</v>
      </c>
      <c r="AH62" s="272">
        <f>AG62*(1+'2. GRI Pricing Inputs'!I$115)^((AH$16-AG$16)/365)</f>
        <v>1367.5722113883785</v>
      </c>
      <c r="AI62" s="272">
        <f>AH62*(1+'2. GRI Pricing Inputs'!J$115)^((AI$16-AH$16)/365)</f>
        <v>1374.356917694158</v>
      </c>
      <c r="AJ62" s="272">
        <f>AI62*(1+'2. GRI Pricing Inputs'!K$115)^((AJ$16-AI$16)/365)</f>
        <v>1380.9548094342913</v>
      </c>
      <c r="AK62" s="272">
        <f>AJ62*(1+'2. GRI Pricing Inputs'!L$115)^((AK$16-AJ$16)/365)</f>
        <v>1387.8059085759253</v>
      </c>
      <c r="AL62" s="272">
        <f>AK62*(1+'2. GRI Pricing Inputs'!M$115)^((AL$16-AK$16)/365)</f>
        <v>1394.4683650479049</v>
      </c>
      <c r="AM62" s="272">
        <f>AL62*(1+'2. GRI Pricing Inputs'!N$115)^((AM$16-AL$16)/365)</f>
        <v>1401.3865067231775</v>
      </c>
      <c r="AN62" s="272">
        <f>AM62*(1+'2. GRI Pricing Inputs'!O$115)^((AN$16-AM$16)/365)</f>
        <v>1408.3389702127263</v>
      </c>
      <c r="AO62" s="272">
        <f>AN62*(1+'2. GRI Pricing Inputs'!P$115)^((AO$16-AN$16)/365)</f>
        <v>1415.099999999999</v>
      </c>
      <c r="AP62" s="276">
        <f>AO62*(1+'2. GRI Pricing Inputs'!Q$115)^((AP$16-AO$16)/365)</f>
        <v>1422.1204979403319</v>
      </c>
      <c r="AQ62" s="380">
        <f t="shared" si="8"/>
        <v>5.9999999999999165E-2</v>
      </c>
    </row>
    <row r="63" spans="1:43" ht="11.4" x14ac:dyDescent="0.2">
      <c r="A63" s="110" t="str">
        <f>_xlfn.XLOOKUP($C63,'Data Ref'!$D:$D,'Data Ref'!$B:$B,0)</f>
        <v>222708047</v>
      </c>
      <c r="C63" s="76">
        <f>'1. Accomodation'!N67</f>
        <v>235</v>
      </c>
      <c r="D63" s="362" t="str">
        <f>'1. Accomodation'!L67</f>
        <v>D</v>
      </c>
      <c r="E63" s="69" t="str">
        <f>'1. Accomodation'!P67</f>
        <v>1 Bed</v>
      </c>
      <c r="F63" s="69">
        <f>'1. Accomodation'!Q67</f>
        <v>1</v>
      </c>
      <c r="G63" s="77">
        <f>'1. Accomodation'!O67</f>
        <v>510.96</v>
      </c>
      <c r="H63" s="69">
        <f>'1. Accomodation'!R67</f>
        <v>2</v>
      </c>
      <c r="I63" s="69" t="str">
        <f>'1. Accomodation'!S67</f>
        <v>Saxon Gate below Treeline</v>
      </c>
      <c r="J63" s="62"/>
      <c r="L63" s="271">
        <f>IFERROR(INDEX('2. GRI Pricing Inputs'!$C$15:$AI$16,MATCH($L$16,'2. GRI Pricing Inputs'!$C$15:$C$16,0),MATCH(E63,'2. GRI Pricing Inputs'!$C$15:$AI$15,0)),0)</f>
        <v>1275</v>
      </c>
      <c r="M63" s="272">
        <f>IFERROR(INDEX('2. GRI Pricing Inputs'!$C$22:$AI$23,MATCH($M$16,'2. GRI Pricing Inputs'!$C$22:$C$23,0),MATCH(F63,'2. GRI Pricing Inputs'!$C$22:$AI$22,0)),0)</f>
        <v>0</v>
      </c>
      <c r="N63" s="329">
        <f>IF(AND('3. GRI Pricing'!$G63&gt;='2. GRI Pricing Inputs'!$D$33,'3. GRI Pricing'!$G63&lt;='2. GRI Pricing Inputs'!$E$33),'2. GRI Pricing Inputs'!$D$32,IF(AND('3. GRI Pricing'!$G63&gt;='2. GRI Pricing Inputs'!$F$33,'3. GRI Pricing'!$G63&lt;='2. GRI Pricing Inputs'!$G$33),'2. GRI Pricing Inputs'!$F$32,IF(AND('3. GRI Pricing'!$G63&gt;='2. GRI Pricing Inputs'!$H$33,'3. GRI Pricing'!$G63&lt;='2. GRI Pricing Inputs'!$I$33),'2. GRI Pricing Inputs'!$H$32,IF(AND('3. GRI Pricing'!$G63&gt;='2. GRI Pricing Inputs'!$J$33,'3. GRI Pricing'!$G63&lt;='2. GRI Pricing Inputs'!$K$33),'2. GRI Pricing Inputs'!$J$32,IF(AND('3. GRI Pricing'!$G63&gt;='2. GRI Pricing Inputs'!$L$33,'3. GRI Pricing'!$G63&lt;='2. GRI Pricing Inputs'!$M$33),'2. GRI Pricing Inputs'!$L$32,IF(AND('3. GRI Pricing'!$G63&gt;='2. GRI Pricing Inputs'!$N$33,'3. GRI Pricing'!$G63&lt;='2. GRI Pricing Inputs'!$O$33),'2. GRI Pricing Inputs'!$N$32,IF(AND('3. GRI Pricing'!$G63&gt;='2. GRI Pricing Inputs'!$P$33,'3. GRI Pricing'!$G63&lt;='2. GRI Pricing Inputs'!$Q$33),'2. GRI Pricing Inputs'!$P$32,IF(AND('3. GRI Pricing'!$G63&gt;='2. GRI Pricing Inputs'!$R$33,'3. GRI Pricing'!$G63&lt;='2. GRI Pricing Inputs'!$S$33),'2. GRI Pricing Inputs'!$R$32,IF(AND('3. GRI Pricing'!$G63&gt;='2. GRI Pricing Inputs'!$T$33,'3. GRI Pricing'!$G63&lt;='2. GRI Pricing Inputs'!$U$33),'2. GRI Pricing Inputs'!$T$32,IF(AND('3. GRI Pricing'!$G63&gt;='2. GRI Pricing Inputs'!$V$33,'3. GRI Pricing'!$G63&lt;='2. GRI Pricing Inputs'!$W$33),'2. GRI Pricing Inputs'!$V$32,IF(AND('3. GRI Pricing'!$G63&gt;='2. GRI Pricing Inputs'!$X$33,'3. GRI Pricing'!$G63&lt;='2. GRI Pricing Inputs'!$Y$33),'2. GRI Pricing Inputs'!$X$32,IF(AND('3. GRI Pricing'!$G63&gt;='2. GRI Pricing Inputs'!$Z$33,'3. GRI Pricing'!$G63&lt;='2. GRI Pricing Inputs'!$AA$33),'2. GRI Pricing Inputs'!$Z$32,IF(AND('3. GRI Pricing'!$G63&gt;='2. GRI Pricing Inputs'!$AB$33,'3. GRI Pricing'!$G63&lt;='2. GRI Pricing Inputs'!$AC$33),'2. GRI Pricing Inputs'!$AB$32,IF(AND('3. GRI Pricing'!$G63&gt;='2. GRI Pricing Inputs'!$AD$33,'3. GRI Pricing'!$G63&lt;='2. GRI Pricing Inputs'!$AE$33),'2. GRI Pricing Inputs'!$AD$32,IF(AND('3. GRI Pricing'!$G63&gt;='2. GRI Pricing Inputs'!$AF$33,'3. GRI Pricing'!$G63&lt;='2. GRI Pricing Inputs'!$AG$33),'2. GRI Pricing Inputs'!$AF$32,IF(AND('3. GRI Pricing'!$G63&gt;='2. GRI Pricing Inputs'!$AH$33,'3. GRI Pricing'!$G63&lt;='2. GRI Pricing Inputs'!$AI$33),'2. GRI Pricing Inputs'!$AH$32,0))))))))))))))))</f>
        <v>5</v>
      </c>
      <c r="O63" s="272" cm="1">
        <f t="array" ref="O63">IFERROR(INDEX('2. GRI Pricing Inputs'!$C$32:$AI$39,MATCH('3. GRI Pricing'!E63,'2. GRI Pricing Inputs'!$C$32:$C$39,0),(MATCH('3. GRI Pricing'!N63,'2. GRI Pricing Inputs'!$D$32:$AI$32,0)+1)),0)</f>
        <v>5</v>
      </c>
      <c r="P63" s="272">
        <f>IFERROR(INDEX('2. GRI Pricing Inputs'!$C$45:$AI$46,MATCH($P$16,'2. GRI Pricing Inputs'!$C$45:$C$46,0),MATCH(H63,'2. GRI Pricing Inputs'!$C$45:$AI$45,0)),0)</f>
        <v>25</v>
      </c>
      <c r="Q63" s="272">
        <f>IFERROR(INDEX('2. GRI Pricing Inputs'!$C$53:$AI$54,MATCH('3. GRI Pricing'!$Q$16,'2. GRI Pricing Inputs'!$C$53:$C$54,0),MATCH('3. GRI Pricing'!I63,'2. GRI Pricing Inputs'!$C$53:$AI$53,0)),0)</f>
        <v>30</v>
      </c>
      <c r="R63" s="272">
        <f>IFERROR(INDEX('2. GRI Pricing Inputs'!$C$60:$AI$61,MATCH('3. GRI Pricing'!$R$16,'2. GRI Pricing Inputs'!$C$60:$C$61,0),MATCH('1. Accomodation'!T67,'2. GRI Pricing Inputs'!$C$60:$AI$60,0)),0)</f>
        <v>0</v>
      </c>
      <c r="S63" s="272">
        <f>IFERROR(INDEX('2. GRI Pricing Inputs'!$C$67:$AI$68,MATCH('3. GRI Pricing'!$S$16,'2. GRI Pricing Inputs'!$C$67:$C$68,0),MATCH('1. Accomodation'!U67,'2. GRI Pricing Inputs'!$C$67:$AI$67,0)),0)</f>
        <v>30</v>
      </c>
      <c r="T63" s="272">
        <f>IF(E63=0,0,'2. GRI Pricing Inputs'!$AI$75)</f>
        <v>0</v>
      </c>
      <c r="U63" s="272">
        <f>IFERROR(INDEX('2. GRI Pricing Inputs'!$C$82:$AI$83,MATCH('3. GRI Pricing'!$U$16,'2. GRI Pricing Inputs'!$C$82:$C$83,0),MATCH('1. Accomodation'!V67,'2. GRI Pricing Inputs'!$C$82:$AI$82,0)),0)</f>
        <v>0</v>
      </c>
      <c r="V63" s="272">
        <f>IFERROR(INDEX('2. GRI Pricing Inputs'!$C$89:$AI$90,MATCH('3. GRI Pricing'!$V$16,'2. GRI Pricing Inputs'!$C$89:$C$90,0),MATCH('1. Accomodation'!W67,'2. GRI Pricing Inputs'!$C$89:$AI$89,0)),0)</f>
        <v>0</v>
      </c>
      <c r="W63" s="272">
        <f>IFERROR(INDEX('2. GRI Pricing Inputs'!$C$97:$AI$98,MATCH('3. GRI Pricing'!$W$16,'2. GRI Pricing Inputs'!$C$97:$C$98,0),MATCH('1. Accomodation'!X67,'2. GRI Pricing Inputs'!$C$97:$AI$97,0)),0)</f>
        <v>0</v>
      </c>
      <c r="X63" s="272">
        <f>IFERROR(INDEX('2. GRI Pricing Inputs'!$C$104:$AI$105,MATCH('3. GRI Pricing'!$X$16,'2. GRI Pricing Inputs'!$C$104:$C$105,0),MATCH('1. Accomodation'!Y67,'2. GRI Pricing Inputs'!$C$104:$AI$104,0)),0)</f>
        <v>0</v>
      </c>
      <c r="Y63" s="273"/>
      <c r="Z63" s="274">
        <f t="shared" si="7"/>
        <v>1365</v>
      </c>
      <c r="AA63" s="275"/>
      <c r="AB63" s="275"/>
      <c r="AC63" s="275"/>
      <c r="AD63" s="271">
        <f>Z63*(1+'2. GRI Pricing Inputs'!E$115)^(($AD$16-$AC$15)/365)</f>
        <v>1371.7719452254644</v>
      </c>
      <c r="AE63" s="272">
        <f>AD63*(1+'2. GRI Pricing Inputs'!F$115)^((AE$16-AD$16)/365)</f>
        <v>1378.3574272572607</v>
      </c>
      <c r="AF63" s="272">
        <f>AE63*(1+'2. GRI Pricing Inputs'!G$115)^((AF$16-AE$16)/365)</f>
        <v>1385.1956404429736</v>
      </c>
      <c r="AG63" s="272">
        <f>AF63*(1+'2. GRI Pricing Inputs'!H$115)^((AG$16-AF$16)/365)</f>
        <v>1392.0677789071726</v>
      </c>
      <c r="AH63" s="272">
        <f>AG63*(1+'2. GRI Pricing Inputs'!I$115)^((AH$16-AG$16)/365)</f>
        <v>1398.3041711948592</v>
      </c>
      <c r="AI63" s="272">
        <f>AH63*(1+'2. GRI Pricing Inputs'!J$115)^((AI$16-AH$16)/365)</f>
        <v>1405.2413428108812</v>
      </c>
      <c r="AJ63" s="272">
        <f>AI63*(1+'2. GRI Pricing Inputs'!K$115)^((AJ$16-AI$16)/365)</f>
        <v>1411.9875017811298</v>
      </c>
      <c r="AK63" s="272">
        <f>AJ63*(1+'2. GRI Pricing Inputs'!L$115)^((AK$16-AJ$16)/365)</f>
        <v>1418.9925582068456</v>
      </c>
      <c r="AL63" s="272">
        <f>AK63*(1+'2. GRI Pricing Inputs'!M$115)^((AL$16-AK$16)/365)</f>
        <v>1425.804732801791</v>
      </c>
      <c r="AM63" s="272">
        <f>AL63*(1+'2. GRI Pricing Inputs'!N$115)^((AM$16-AL$16)/365)</f>
        <v>1432.8783383349351</v>
      </c>
      <c r="AN63" s="272">
        <f>AM63*(1+'2. GRI Pricing Inputs'!O$115)^((AN$16-AM$16)/365)</f>
        <v>1439.9870369590803</v>
      </c>
      <c r="AO63" s="272">
        <f>AN63*(1+'2. GRI Pricing Inputs'!P$115)^((AO$16-AN$16)/365)</f>
        <v>1446.8999999999996</v>
      </c>
      <c r="AP63" s="276">
        <f>AO63*(1+'2. GRI Pricing Inputs'!Q$115)^((AP$16-AO$16)/365)</f>
        <v>1454.0782619389918</v>
      </c>
      <c r="AQ63" s="380">
        <f t="shared" si="8"/>
        <v>5.9999999999999609E-2</v>
      </c>
    </row>
    <row r="64" spans="1:43" ht="11.4" x14ac:dyDescent="0.2">
      <c r="A64" s="110" t="str">
        <f>_xlfn.XLOOKUP($C64,'Data Ref'!$D:$D,'Data Ref'!$B:$B,0)</f>
        <v>222708048</v>
      </c>
      <c r="C64" s="76">
        <f>'1. Accomodation'!N68</f>
        <v>236</v>
      </c>
      <c r="D64" s="362" t="str">
        <f>'1. Accomodation'!L68</f>
        <v>D</v>
      </c>
      <c r="E64" s="69" t="str">
        <f>'1. Accomodation'!P68</f>
        <v>1 Bed</v>
      </c>
      <c r="F64" s="69">
        <f>'1. Accomodation'!Q68</f>
        <v>1</v>
      </c>
      <c r="G64" s="77">
        <f>'1. Accomodation'!O68</f>
        <v>506.87</v>
      </c>
      <c r="H64" s="69">
        <f>'1. Accomodation'!R68</f>
        <v>2</v>
      </c>
      <c r="I64" s="69" t="str">
        <f>'1. Accomodation'!S68</f>
        <v>Private patio / Internal Courtyard</v>
      </c>
      <c r="J64" s="62"/>
      <c r="L64" s="271">
        <f>IFERROR(INDEX('2. GRI Pricing Inputs'!$C$15:$AI$16,MATCH($L$16,'2. GRI Pricing Inputs'!$C$15:$C$16,0),MATCH(E64,'2. GRI Pricing Inputs'!$C$15:$AI$15,0)),0)</f>
        <v>1275</v>
      </c>
      <c r="M64" s="272">
        <f>IFERROR(INDEX('2. GRI Pricing Inputs'!$C$22:$AI$23,MATCH($M$16,'2. GRI Pricing Inputs'!$C$22:$C$23,0),MATCH(F64,'2. GRI Pricing Inputs'!$C$22:$AI$22,0)),0)</f>
        <v>0</v>
      </c>
      <c r="N64" s="329">
        <f>IF(AND('3. GRI Pricing'!$G64&gt;='2. GRI Pricing Inputs'!$D$33,'3. GRI Pricing'!$G64&lt;='2. GRI Pricing Inputs'!$E$33),'2. GRI Pricing Inputs'!$D$32,IF(AND('3. GRI Pricing'!$G64&gt;='2. GRI Pricing Inputs'!$F$33,'3. GRI Pricing'!$G64&lt;='2. GRI Pricing Inputs'!$G$33),'2. GRI Pricing Inputs'!$F$32,IF(AND('3. GRI Pricing'!$G64&gt;='2. GRI Pricing Inputs'!$H$33,'3. GRI Pricing'!$G64&lt;='2. GRI Pricing Inputs'!$I$33),'2. GRI Pricing Inputs'!$H$32,IF(AND('3. GRI Pricing'!$G64&gt;='2. GRI Pricing Inputs'!$J$33,'3. GRI Pricing'!$G64&lt;='2. GRI Pricing Inputs'!$K$33),'2. GRI Pricing Inputs'!$J$32,IF(AND('3. GRI Pricing'!$G64&gt;='2. GRI Pricing Inputs'!$L$33,'3. GRI Pricing'!$G64&lt;='2. GRI Pricing Inputs'!$M$33),'2. GRI Pricing Inputs'!$L$32,IF(AND('3. GRI Pricing'!$G64&gt;='2. GRI Pricing Inputs'!$N$33,'3. GRI Pricing'!$G64&lt;='2. GRI Pricing Inputs'!$O$33),'2. GRI Pricing Inputs'!$N$32,IF(AND('3. GRI Pricing'!$G64&gt;='2. GRI Pricing Inputs'!$P$33,'3. GRI Pricing'!$G64&lt;='2. GRI Pricing Inputs'!$Q$33),'2. GRI Pricing Inputs'!$P$32,IF(AND('3. GRI Pricing'!$G64&gt;='2. GRI Pricing Inputs'!$R$33,'3. GRI Pricing'!$G64&lt;='2. GRI Pricing Inputs'!$S$33),'2. GRI Pricing Inputs'!$R$32,IF(AND('3. GRI Pricing'!$G64&gt;='2. GRI Pricing Inputs'!$T$33,'3. GRI Pricing'!$G64&lt;='2. GRI Pricing Inputs'!$U$33),'2. GRI Pricing Inputs'!$T$32,IF(AND('3. GRI Pricing'!$G64&gt;='2. GRI Pricing Inputs'!$V$33,'3. GRI Pricing'!$G64&lt;='2. GRI Pricing Inputs'!$W$33),'2. GRI Pricing Inputs'!$V$32,IF(AND('3. GRI Pricing'!$G64&gt;='2. GRI Pricing Inputs'!$X$33,'3. GRI Pricing'!$G64&lt;='2. GRI Pricing Inputs'!$Y$33),'2. GRI Pricing Inputs'!$X$32,IF(AND('3. GRI Pricing'!$G64&gt;='2. GRI Pricing Inputs'!$Z$33,'3. GRI Pricing'!$G64&lt;='2. GRI Pricing Inputs'!$AA$33),'2. GRI Pricing Inputs'!$Z$32,IF(AND('3. GRI Pricing'!$G64&gt;='2. GRI Pricing Inputs'!$AB$33,'3. GRI Pricing'!$G64&lt;='2. GRI Pricing Inputs'!$AC$33),'2. GRI Pricing Inputs'!$AB$32,IF(AND('3. GRI Pricing'!$G64&gt;='2. GRI Pricing Inputs'!$AD$33,'3. GRI Pricing'!$G64&lt;='2. GRI Pricing Inputs'!$AE$33),'2. GRI Pricing Inputs'!$AD$32,IF(AND('3. GRI Pricing'!$G64&gt;='2. GRI Pricing Inputs'!$AF$33,'3. GRI Pricing'!$G64&lt;='2. GRI Pricing Inputs'!$AG$33),'2. GRI Pricing Inputs'!$AF$32,IF(AND('3. GRI Pricing'!$G64&gt;='2. GRI Pricing Inputs'!$AH$33,'3. GRI Pricing'!$G64&lt;='2. GRI Pricing Inputs'!$AI$33),'2. GRI Pricing Inputs'!$AH$32,0))))))))))))))))</f>
        <v>5</v>
      </c>
      <c r="O64" s="272" cm="1">
        <f t="array" ref="O64">IFERROR(INDEX('2. GRI Pricing Inputs'!$C$32:$AI$39,MATCH('3. GRI Pricing'!E64,'2. GRI Pricing Inputs'!$C$32:$C$39,0),(MATCH('3. GRI Pricing'!N64,'2. GRI Pricing Inputs'!$D$32:$AI$32,0)+1)),0)</f>
        <v>5</v>
      </c>
      <c r="P64" s="272">
        <f>IFERROR(INDEX('2. GRI Pricing Inputs'!$C$45:$AI$46,MATCH($P$16,'2. GRI Pricing Inputs'!$C$45:$C$46,0),MATCH(H64,'2. GRI Pricing Inputs'!$C$45:$AI$45,0)),0)</f>
        <v>25</v>
      </c>
      <c r="Q64" s="272">
        <f>IFERROR(INDEX('2. GRI Pricing Inputs'!$C$53:$AI$54,MATCH('3. GRI Pricing'!$Q$16,'2. GRI Pricing Inputs'!$C$53:$C$54,0),MATCH('3. GRI Pricing'!I64,'2. GRI Pricing Inputs'!$C$53:$AI$53,0)),0)</f>
        <v>10</v>
      </c>
      <c r="R64" s="272">
        <f>IFERROR(INDEX('2. GRI Pricing Inputs'!$C$60:$AI$61,MATCH('3. GRI Pricing'!$R$16,'2. GRI Pricing Inputs'!$C$60:$C$61,0),MATCH('1. Accomodation'!T68,'2. GRI Pricing Inputs'!$C$60:$AI$60,0)),0)</f>
        <v>0</v>
      </c>
      <c r="S64" s="272">
        <f>IFERROR(INDEX('2. GRI Pricing Inputs'!$C$67:$AI$68,MATCH('3. GRI Pricing'!$S$16,'2. GRI Pricing Inputs'!$C$67:$C$68,0),MATCH('1. Accomodation'!U68,'2. GRI Pricing Inputs'!$C$67:$AI$67,0)),0)</f>
        <v>15</v>
      </c>
      <c r="T64" s="272">
        <f>IF(E64=0,0,'2. GRI Pricing Inputs'!$AI$75)</f>
        <v>0</v>
      </c>
      <c r="U64" s="272">
        <f>IFERROR(INDEX('2. GRI Pricing Inputs'!$C$82:$AI$83,MATCH('3. GRI Pricing'!$U$16,'2. GRI Pricing Inputs'!$C$82:$C$83,0),MATCH('1. Accomodation'!V68,'2. GRI Pricing Inputs'!$C$82:$AI$82,0)),0)</f>
        <v>0</v>
      </c>
      <c r="V64" s="272">
        <f>IFERROR(INDEX('2. GRI Pricing Inputs'!$C$89:$AI$90,MATCH('3. GRI Pricing'!$V$16,'2. GRI Pricing Inputs'!$C$89:$C$90,0),MATCH('1. Accomodation'!W68,'2. GRI Pricing Inputs'!$C$89:$AI$89,0)),0)</f>
        <v>10</v>
      </c>
      <c r="W64" s="272">
        <f>IFERROR(INDEX('2. GRI Pricing Inputs'!$C$97:$AI$98,MATCH('3. GRI Pricing'!$W$16,'2. GRI Pricing Inputs'!$C$97:$C$98,0),MATCH('1. Accomodation'!X68,'2. GRI Pricing Inputs'!$C$97:$AI$97,0)),0)</f>
        <v>0</v>
      </c>
      <c r="X64" s="272">
        <f>IFERROR(INDEX('2. GRI Pricing Inputs'!$C$104:$AI$105,MATCH('3. GRI Pricing'!$X$16,'2. GRI Pricing Inputs'!$C$104:$C$105,0),MATCH('1. Accomodation'!Y68,'2. GRI Pricing Inputs'!$C$104:$AI$104,0)),0)</f>
        <v>0</v>
      </c>
      <c r="Y64" s="273"/>
      <c r="Z64" s="274">
        <f t="shared" si="7"/>
        <v>1340</v>
      </c>
      <c r="AA64" s="275"/>
      <c r="AB64" s="275"/>
      <c r="AC64" s="275"/>
      <c r="AD64" s="271">
        <f>Z64*(1+'2. GRI Pricing Inputs'!E$115)^(($AD$16-$AC$15)/365)</f>
        <v>1346.6479169246315</v>
      </c>
      <c r="AE64" s="272">
        <f>AD64*(1+'2. GRI Pricing Inputs'!F$115)^((AE$16-AD$16)/365)</f>
        <v>1353.1127857324022</v>
      </c>
      <c r="AF64" s="272">
        <f>AE64*(1+'2. GRI Pricing Inputs'!G$115)^((AF$16-AE$16)/365)</f>
        <v>1359.8257569183768</v>
      </c>
      <c r="AG64" s="272">
        <f>AF64*(1+'2. GRI Pricing Inputs'!H$115)^((AG$16-AF$16)/365)</f>
        <v>1366.5720320407406</v>
      </c>
      <c r="AH64" s="272">
        <f>AG64*(1+'2. GRI Pricing Inputs'!I$115)^((AH$16-AG$16)/365)</f>
        <v>1372.6942046894585</v>
      </c>
      <c r="AI64" s="272">
        <f>AH64*(1+'2. GRI Pricing Inputs'!J$115)^((AI$16-AH$16)/365)</f>
        <v>1379.5043218802784</v>
      </c>
      <c r="AJ64" s="272">
        <f>AI64*(1+'2. GRI Pricing Inputs'!K$115)^((AJ$16-AI$16)/365)</f>
        <v>1386.1269248254309</v>
      </c>
      <c r="AK64" s="272">
        <f>AJ64*(1+'2. GRI Pricing Inputs'!L$115)^((AK$16-AJ$16)/365)</f>
        <v>1393.0036835144119</v>
      </c>
      <c r="AL64" s="272">
        <f>AK64*(1+'2. GRI Pricing Inputs'!M$115)^((AL$16-AK$16)/365)</f>
        <v>1399.6910930068859</v>
      </c>
      <c r="AM64" s="272">
        <f>AL64*(1+'2. GRI Pricing Inputs'!N$115)^((AM$16-AL$16)/365)</f>
        <v>1406.635145325137</v>
      </c>
      <c r="AN64" s="272">
        <f>AM64*(1+'2. GRI Pricing Inputs'!O$115)^((AN$16-AM$16)/365)</f>
        <v>1413.6136480037853</v>
      </c>
      <c r="AO64" s="272">
        <f>AN64*(1+'2. GRI Pricing Inputs'!P$115)^((AO$16-AN$16)/365)</f>
        <v>1420.3999999999992</v>
      </c>
      <c r="AP64" s="276">
        <f>AO64*(1+'2. GRI Pricing Inputs'!Q$115)^((AP$16-AO$16)/365)</f>
        <v>1427.4467919401086</v>
      </c>
      <c r="AQ64" s="380">
        <f t="shared" si="8"/>
        <v>5.9999999999999387E-2</v>
      </c>
    </row>
    <row r="65" spans="1:43" ht="11.4" x14ac:dyDescent="0.2">
      <c r="A65" s="110" t="str">
        <f>_xlfn.XLOOKUP($C65,'Data Ref'!$D:$D,'Data Ref'!$B:$B,0)</f>
        <v>222708049</v>
      </c>
      <c r="C65" s="76">
        <f>'1. Accomodation'!N69</f>
        <v>237</v>
      </c>
      <c r="D65" s="362" t="str">
        <f>'1. Accomodation'!L69</f>
        <v>D</v>
      </c>
      <c r="E65" s="69" t="str">
        <f>'1. Accomodation'!P69</f>
        <v>1 Bed</v>
      </c>
      <c r="F65" s="69">
        <f>'1. Accomodation'!Q69</f>
        <v>1</v>
      </c>
      <c r="G65" s="77">
        <f>'1. Accomodation'!O69</f>
        <v>510.96</v>
      </c>
      <c r="H65" s="69">
        <f>'1. Accomodation'!R69</f>
        <v>2</v>
      </c>
      <c r="I65" s="69" t="str">
        <f>'1. Accomodation'!S69</f>
        <v>Saxon Gate below Treeline</v>
      </c>
      <c r="J65" s="62"/>
      <c r="L65" s="271">
        <f>IFERROR(INDEX('2. GRI Pricing Inputs'!$C$15:$AI$16,MATCH($L$16,'2. GRI Pricing Inputs'!$C$15:$C$16,0),MATCH(E65,'2. GRI Pricing Inputs'!$C$15:$AI$15,0)),0)</f>
        <v>1275</v>
      </c>
      <c r="M65" s="272">
        <f>IFERROR(INDEX('2. GRI Pricing Inputs'!$C$22:$AI$23,MATCH($M$16,'2. GRI Pricing Inputs'!$C$22:$C$23,0),MATCH(F65,'2. GRI Pricing Inputs'!$C$22:$AI$22,0)),0)</f>
        <v>0</v>
      </c>
      <c r="N65" s="329">
        <f>IF(AND('3. GRI Pricing'!$G65&gt;='2. GRI Pricing Inputs'!$D$33,'3. GRI Pricing'!$G65&lt;='2. GRI Pricing Inputs'!$E$33),'2. GRI Pricing Inputs'!$D$32,IF(AND('3. GRI Pricing'!$G65&gt;='2. GRI Pricing Inputs'!$F$33,'3. GRI Pricing'!$G65&lt;='2. GRI Pricing Inputs'!$G$33),'2. GRI Pricing Inputs'!$F$32,IF(AND('3. GRI Pricing'!$G65&gt;='2. GRI Pricing Inputs'!$H$33,'3. GRI Pricing'!$G65&lt;='2. GRI Pricing Inputs'!$I$33),'2. GRI Pricing Inputs'!$H$32,IF(AND('3. GRI Pricing'!$G65&gt;='2. GRI Pricing Inputs'!$J$33,'3. GRI Pricing'!$G65&lt;='2. GRI Pricing Inputs'!$K$33),'2. GRI Pricing Inputs'!$J$32,IF(AND('3. GRI Pricing'!$G65&gt;='2. GRI Pricing Inputs'!$L$33,'3. GRI Pricing'!$G65&lt;='2. GRI Pricing Inputs'!$M$33),'2. GRI Pricing Inputs'!$L$32,IF(AND('3. GRI Pricing'!$G65&gt;='2. GRI Pricing Inputs'!$N$33,'3. GRI Pricing'!$G65&lt;='2. GRI Pricing Inputs'!$O$33),'2. GRI Pricing Inputs'!$N$32,IF(AND('3. GRI Pricing'!$G65&gt;='2. GRI Pricing Inputs'!$P$33,'3. GRI Pricing'!$G65&lt;='2. GRI Pricing Inputs'!$Q$33),'2. GRI Pricing Inputs'!$P$32,IF(AND('3. GRI Pricing'!$G65&gt;='2. GRI Pricing Inputs'!$R$33,'3. GRI Pricing'!$G65&lt;='2. GRI Pricing Inputs'!$S$33),'2. GRI Pricing Inputs'!$R$32,IF(AND('3. GRI Pricing'!$G65&gt;='2. GRI Pricing Inputs'!$T$33,'3. GRI Pricing'!$G65&lt;='2. GRI Pricing Inputs'!$U$33),'2. GRI Pricing Inputs'!$T$32,IF(AND('3. GRI Pricing'!$G65&gt;='2. GRI Pricing Inputs'!$V$33,'3. GRI Pricing'!$G65&lt;='2. GRI Pricing Inputs'!$W$33),'2. GRI Pricing Inputs'!$V$32,IF(AND('3. GRI Pricing'!$G65&gt;='2. GRI Pricing Inputs'!$X$33,'3. GRI Pricing'!$G65&lt;='2. GRI Pricing Inputs'!$Y$33),'2. GRI Pricing Inputs'!$X$32,IF(AND('3. GRI Pricing'!$G65&gt;='2. GRI Pricing Inputs'!$Z$33,'3. GRI Pricing'!$G65&lt;='2. GRI Pricing Inputs'!$AA$33),'2. GRI Pricing Inputs'!$Z$32,IF(AND('3. GRI Pricing'!$G65&gt;='2. GRI Pricing Inputs'!$AB$33,'3. GRI Pricing'!$G65&lt;='2. GRI Pricing Inputs'!$AC$33),'2. GRI Pricing Inputs'!$AB$32,IF(AND('3. GRI Pricing'!$G65&gt;='2. GRI Pricing Inputs'!$AD$33,'3. GRI Pricing'!$G65&lt;='2. GRI Pricing Inputs'!$AE$33),'2. GRI Pricing Inputs'!$AD$32,IF(AND('3. GRI Pricing'!$G65&gt;='2. GRI Pricing Inputs'!$AF$33,'3. GRI Pricing'!$G65&lt;='2. GRI Pricing Inputs'!$AG$33),'2. GRI Pricing Inputs'!$AF$32,IF(AND('3. GRI Pricing'!$G65&gt;='2. GRI Pricing Inputs'!$AH$33,'3. GRI Pricing'!$G65&lt;='2. GRI Pricing Inputs'!$AI$33),'2. GRI Pricing Inputs'!$AH$32,0))))))))))))))))</f>
        <v>5</v>
      </c>
      <c r="O65" s="272" cm="1">
        <f t="array" ref="O65">IFERROR(INDEX('2. GRI Pricing Inputs'!$C$32:$AI$39,MATCH('3. GRI Pricing'!E65,'2. GRI Pricing Inputs'!$C$32:$C$39,0),(MATCH('3. GRI Pricing'!N65,'2. GRI Pricing Inputs'!$D$32:$AI$32,0)+1)),0)</f>
        <v>5</v>
      </c>
      <c r="P65" s="272">
        <f>IFERROR(INDEX('2. GRI Pricing Inputs'!$C$45:$AI$46,MATCH($P$16,'2. GRI Pricing Inputs'!$C$45:$C$46,0),MATCH(H65,'2. GRI Pricing Inputs'!$C$45:$AI$45,0)),0)</f>
        <v>25</v>
      </c>
      <c r="Q65" s="272">
        <f>IFERROR(INDEX('2. GRI Pricing Inputs'!$C$53:$AI$54,MATCH('3. GRI Pricing'!$Q$16,'2. GRI Pricing Inputs'!$C$53:$C$54,0),MATCH('3. GRI Pricing'!I65,'2. GRI Pricing Inputs'!$C$53:$AI$53,0)),0)</f>
        <v>30</v>
      </c>
      <c r="R65" s="272">
        <f>IFERROR(INDEX('2. GRI Pricing Inputs'!$C$60:$AI$61,MATCH('3. GRI Pricing'!$R$16,'2. GRI Pricing Inputs'!$C$60:$C$61,0),MATCH('1. Accomodation'!T69,'2. GRI Pricing Inputs'!$C$60:$AI$60,0)),0)</f>
        <v>0</v>
      </c>
      <c r="S65" s="272">
        <f>IFERROR(INDEX('2. GRI Pricing Inputs'!$C$67:$AI$68,MATCH('3. GRI Pricing'!$S$16,'2. GRI Pricing Inputs'!$C$67:$C$68,0),MATCH('1. Accomodation'!U69,'2. GRI Pricing Inputs'!$C$67:$AI$67,0)),0)</f>
        <v>30</v>
      </c>
      <c r="T65" s="272">
        <f>IF(E65=0,0,'2. GRI Pricing Inputs'!$AI$75)</f>
        <v>0</v>
      </c>
      <c r="U65" s="272">
        <f>IFERROR(INDEX('2. GRI Pricing Inputs'!$C$82:$AI$83,MATCH('3. GRI Pricing'!$U$16,'2. GRI Pricing Inputs'!$C$82:$C$83,0),MATCH('1. Accomodation'!V69,'2. GRI Pricing Inputs'!$C$82:$AI$82,0)),0)</f>
        <v>0</v>
      </c>
      <c r="V65" s="272">
        <f>IFERROR(INDEX('2. GRI Pricing Inputs'!$C$89:$AI$90,MATCH('3. GRI Pricing'!$V$16,'2. GRI Pricing Inputs'!$C$89:$C$90,0),MATCH('1. Accomodation'!W69,'2. GRI Pricing Inputs'!$C$89:$AI$89,0)),0)</f>
        <v>0</v>
      </c>
      <c r="W65" s="272">
        <f>IFERROR(INDEX('2. GRI Pricing Inputs'!$C$97:$AI$98,MATCH('3. GRI Pricing'!$W$16,'2. GRI Pricing Inputs'!$C$97:$C$98,0),MATCH('1. Accomodation'!X69,'2. GRI Pricing Inputs'!$C$97:$AI$97,0)),0)</f>
        <v>0</v>
      </c>
      <c r="X65" s="272">
        <f>IFERROR(INDEX('2. GRI Pricing Inputs'!$C$104:$AI$105,MATCH('3. GRI Pricing'!$X$16,'2. GRI Pricing Inputs'!$C$104:$C$105,0),MATCH('1. Accomodation'!Y69,'2. GRI Pricing Inputs'!$C$104:$AI$104,0)),0)</f>
        <v>0</v>
      </c>
      <c r="Y65" s="273"/>
      <c r="Z65" s="274">
        <f t="shared" si="7"/>
        <v>1365</v>
      </c>
      <c r="AA65" s="275"/>
      <c r="AB65" s="275"/>
      <c r="AC65" s="275"/>
      <c r="AD65" s="271">
        <f>Z65*(1+'2. GRI Pricing Inputs'!E$115)^(($AD$16-$AC$15)/365)</f>
        <v>1371.7719452254644</v>
      </c>
      <c r="AE65" s="272">
        <f>AD65*(1+'2. GRI Pricing Inputs'!F$115)^((AE$16-AD$16)/365)</f>
        <v>1378.3574272572607</v>
      </c>
      <c r="AF65" s="272">
        <f>AE65*(1+'2. GRI Pricing Inputs'!G$115)^((AF$16-AE$16)/365)</f>
        <v>1385.1956404429736</v>
      </c>
      <c r="AG65" s="272">
        <f>AF65*(1+'2. GRI Pricing Inputs'!H$115)^((AG$16-AF$16)/365)</f>
        <v>1392.0677789071726</v>
      </c>
      <c r="AH65" s="272">
        <f>AG65*(1+'2. GRI Pricing Inputs'!I$115)^((AH$16-AG$16)/365)</f>
        <v>1398.3041711948592</v>
      </c>
      <c r="AI65" s="272">
        <f>AH65*(1+'2. GRI Pricing Inputs'!J$115)^((AI$16-AH$16)/365)</f>
        <v>1405.2413428108812</v>
      </c>
      <c r="AJ65" s="272">
        <f>AI65*(1+'2. GRI Pricing Inputs'!K$115)^((AJ$16-AI$16)/365)</f>
        <v>1411.9875017811298</v>
      </c>
      <c r="AK65" s="272">
        <f>AJ65*(1+'2. GRI Pricing Inputs'!L$115)^((AK$16-AJ$16)/365)</f>
        <v>1418.9925582068456</v>
      </c>
      <c r="AL65" s="272">
        <f>AK65*(1+'2. GRI Pricing Inputs'!M$115)^((AL$16-AK$16)/365)</f>
        <v>1425.804732801791</v>
      </c>
      <c r="AM65" s="272">
        <f>AL65*(1+'2. GRI Pricing Inputs'!N$115)^((AM$16-AL$16)/365)</f>
        <v>1432.8783383349351</v>
      </c>
      <c r="AN65" s="272">
        <f>AM65*(1+'2. GRI Pricing Inputs'!O$115)^((AN$16-AM$16)/365)</f>
        <v>1439.9870369590803</v>
      </c>
      <c r="AO65" s="272">
        <f>AN65*(1+'2. GRI Pricing Inputs'!P$115)^((AO$16-AN$16)/365)</f>
        <v>1446.8999999999996</v>
      </c>
      <c r="AP65" s="276">
        <f>AO65*(1+'2. GRI Pricing Inputs'!Q$115)^((AP$16-AO$16)/365)</f>
        <v>1454.0782619389918</v>
      </c>
      <c r="AQ65" s="380">
        <f t="shared" si="8"/>
        <v>5.9999999999999609E-2</v>
      </c>
    </row>
    <row r="66" spans="1:43" ht="11.4" x14ac:dyDescent="0.2">
      <c r="A66" s="110" t="str">
        <f>_xlfn.XLOOKUP($C66,'Data Ref'!$D:$D,'Data Ref'!$B:$B,0)</f>
        <v>222708050</v>
      </c>
      <c r="C66" s="76">
        <f>'1. Accomodation'!N70</f>
        <v>238</v>
      </c>
      <c r="D66" s="362" t="str">
        <f>'1. Accomodation'!L70</f>
        <v>D</v>
      </c>
      <c r="E66" s="69" t="str">
        <f>'1. Accomodation'!P70</f>
        <v>2 Bed</v>
      </c>
      <c r="F66" s="69">
        <f>'1. Accomodation'!Q70</f>
        <v>2</v>
      </c>
      <c r="G66" s="77">
        <f>'1. Accomodation'!O70</f>
        <v>749.38</v>
      </c>
      <c r="H66" s="69">
        <f>'1. Accomodation'!R70</f>
        <v>2</v>
      </c>
      <c r="I66" s="69" t="str">
        <f>'1. Accomodation'!S70</f>
        <v>Private patio / Internal Courtyard</v>
      </c>
      <c r="J66" s="62"/>
      <c r="L66" s="271">
        <f>IFERROR(INDEX('2. GRI Pricing Inputs'!$C$15:$AI$16,MATCH($L$16,'2. GRI Pricing Inputs'!$C$15:$C$16,0),MATCH(E66,'2. GRI Pricing Inputs'!$C$15:$AI$15,0)),0)</f>
        <v>1665</v>
      </c>
      <c r="M66" s="272">
        <f>IFERROR(INDEX('2. GRI Pricing Inputs'!$C$22:$AI$23,MATCH($M$16,'2. GRI Pricing Inputs'!$C$22:$C$23,0),MATCH(F66,'2. GRI Pricing Inputs'!$C$22:$AI$22,0)),0)</f>
        <v>0</v>
      </c>
      <c r="N66" s="329">
        <f>IF(AND('3. GRI Pricing'!$G66&gt;='2. GRI Pricing Inputs'!$D$33,'3. GRI Pricing'!$G66&lt;='2. GRI Pricing Inputs'!$E$33),'2. GRI Pricing Inputs'!$D$32,IF(AND('3. GRI Pricing'!$G66&gt;='2. GRI Pricing Inputs'!$F$33,'3. GRI Pricing'!$G66&lt;='2. GRI Pricing Inputs'!$G$33),'2. GRI Pricing Inputs'!$F$32,IF(AND('3. GRI Pricing'!$G66&gt;='2. GRI Pricing Inputs'!$H$33,'3. GRI Pricing'!$G66&lt;='2. GRI Pricing Inputs'!$I$33),'2. GRI Pricing Inputs'!$H$32,IF(AND('3. GRI Pricing'!$G66&gt;='2. GRI Pricing Inputs'!$J$33,'3. GRI Pricing'!$G66&lt;='2. GRI Pricing Inputs'!$K$33),'2. GRI Pricing Inputs'!$J$32,IF(AND('3. GRI Pricing'!$G66&gt;='2. GRI Pricing Inputs'!$L$33,'3. GRI Pricing'!$G66&lt;='2. GRI Pricing Inputs'!$M$33),'2. GRI Pricing Inputs'!$L$32,IF(AND('3. GRI Pricing'!$G66&gt;='2. GRI Pricing Inputs'!$N$33,'3. GRI Pricing'!$G66&lt;='2. GRI Pricing Inputs'!$O$33),'2. GRI Pricing Inputs'!$N$32,IF(AND('3. GRI Pricing'!$G66&gt;='2. GRI Pricing Inputs'!$P$33,'3. GRI Pricing'!$G66&lt;='2. GRI Pricing Inputs'!$Q$33),'2. GRI Pricing Inputs'!$P$32,IF(AND('3. GRI Pricing'!$G66&gt;='2. GRI Pricing Inputs'!$R$33,'3. GRI Pricing'!$G66&lt;='2. GRI Pricing Inputs'!$S$33),'2. GRI Pricing Inputs'!$R$32,IF(AND('3. GRI Pricing'!$G66&gt;='2. GRI Pricing Inputs'!$T$33,'3. GRI Pricing'!$G66&lt;='2. GRI Pricing Inputs'!$U$33),'2. GRI Pricing Inputs'!$T$32,IF(AND('3. GRI Pricing'!$G66&gt;='2. GRI Pricing Inputs'!$V$33,'3. GRI Pricing'!$G66&lt;='2. GRI Pricing Inputs'!$W$33),'2. GRI Pricing Inputs'!$V$32,IF(AND('3. GRI Pricing'!$G66&gt;='2. GRI Pricing Inputs'!$X$33,'3. GRI Pricing'!$G66&lt;='2. GRI Pricing Inputs'!$Y$33),'2. GRI Pricing Inputs'!$X$32,IF(AND('3. GRI Pricing'!$G66&gt;='2. GRI Pricing Inputs'!$Z$33,'3. GRI Pricing'!$G66&lt;='2. GRI Pricing Inputs'!$AA$33),'2. GRI Pricing Inputs'!$Z$32,IF(AND('3. GRI Pricing'!$G66&gt;='2. GRI Pricing Inputs'!$AB$33,'3. GRI Pricing'!$G66&lt;='2. GRI Pricing Inputs'!$AC$33),'2. GRI Pricing Inputs'!$AB$32,IF(AND('3. GRI Pricing'!$G66&gt;='2. GRI Pricing Inputs'!$AD$33,'3. GRI Pricing'!$G66&lt;='2. GRI Pricing Inputs'!$AE$33),'2. GRI Pricing Inputs'!$AD$32,IF(AND('3. GRI Pricing'!$G66&gt;='2. GRI Pricing Inputs'!$AF$33,'3. GRI Pricing'!$G66&lt;='2. GRI Pricing Inputs'!$AG$33),'2. GRI Pricing Inputs'!$AF$32,IF(AND('3. GRI Pricing'!$G66&gt;='2. GRI Pricing Inputs'!$AH$33,'3. GRI Pricing'!$G66&lt;='2. GRI Pricing Inputs'!$AI$33),'2. GRI Pricing Inputs'!$AH$32,0))))))))))))))))</f>
        <v>0</v>
      </c>
      <c r="O66" s="272" cm="1">
        <f t="array" ref="O66">IFERROR(INDEX('2. GRI Pricing Inputs'!$C$32:$AI$39,MATCH('3. GRI Pricing'!E66,'2. GRI Pricing Inputs'!$C$32:$C$39,0),(MATCH('3. GRI Pricing'!N66,'2. GRI Pricing Inputs'!$D$32:$AI$32,0)+1)),0)</f>
        <v>0</v>
      </c>
      <c r="P66" s="272">
        <f>IFERROR(INDEX('2. GRI Pricing Inputs'!$C$45:$AI$46,MATCH($P$16,'2. GRI Pricing Inputs'!$C$45:$C$46,0),MATCH(H66,'2. GRI Pricing Inputs'!$C$45:$AI$45,0)),0)</f>
        <v>25</v>
      </c>
      <c r="Q66" s="272">
        <f>IFERROR(INDEX('2. GRI Pricing Inputs'!$C$53:$AI$54,MATCH('3. GRI Pricing'!$Q$16,'2. GRI Pricing Inputs'!$C$53:$C$54,0),MATCH('3. GRI Pricing'!I66,'2. GRI Pricing Inputs'!$C$53:$AI$53,0)),0)</f>
        <v>10</v>
      </c>
      <c r="R66" s="272">
        <f>IFERROR(INDEX('2. GRI Pricing Inputs'!$C$60:$AI$61,MATCH('3. GRI Pricing'!$R$16,'2. GRI Pricing Inputs'!$C$60:$C$61,0),MATCH('1. Accomodation'!T70,'2. GRI Pricing Inputs'!$C$60:$AI$60,0)),0)</f>
        <v>0</v>
      </c>
      <c r="S66" s="272">
        <f>IFERROR(INDEX('2. GRI Pricing Inputs'!$C$67:$AI$68,MATCH('3. GRI Pricing'!$S$16,'2. GRI Pricing Inputs'!$C$67:$C$68,0),MATCH('1. Accomodation'!U70,'2. GRI Pricing Inputs'!$C$67:$AI$67,0)),0)</f>
        <v>15</v>
      </c>
      <c r="T66" s="272">
        <f>IF(E66=0,0,'2. GRI Pricing Inputs'!$AI$75)</f>
        <v>0</v>
      </c>
      <c r="U66" s="272">
        <f>IFERROR(INDEX('2. GRI Pricing Inputs'!$C$82:$AI$83,MATCH('3. GRI Pricing'!$U$16,'2. GRI Pricing Inputs'!$C$82:$C$83,0),MATCH('1. Accomodation'!V70,'2. GRI Pricing Inputs'!$C$82:$AI$82,0)),0)</f>
        <v>0</v>
      </c>
      <c r="V66" s="272">
        <f>IFERROR(INDEX('2. GRI Pricing Inputs'!$C$89:$AI$90,MATCH('3. GRI Pricing'!$V$16,'2. GRI Pricing Inputs'!$C$89:$C$90,0),MATCH('1. Accomodation'!W70,'2. GRI Pricing Inputs'!$C$89:$AI$89,0)),0)</f>
        <v>0</v>
      </c>
      <c r="W66" s="272">
        <f>IFERROR(INDEX('2. GRI Pricing Inputs'!$C$97:$AI$98,MATCH('3. GRI Pricing'!$W$16,'2. GRI Pricing Inputs'!$C$97:$C$98,0),MATCH('1. Accomodation'!X70,'2. GRI Pricing Inputs'!$C$97:$AI$97,0)),0)</f>
        <v>0</v>
      </c>
      <c r="X66" s="272">
        <f>IFERROR(INDEX('2. GRI Pricing Inputs'!$C$104:$AI$105,MATCH('3. GRI Pricing'!$X$16,'2. GRI Pricing Inputs'!$C$104:$C$105,0),MATCH('1. Accomodation'!Y70,'2. GRI Pricing Inputs'!$C$104:$AI$104,0)),0)</f>
        <v>0</v>
      </c>
      <c r="Y66" s="273"/>
      <c r="Z66" s="274">
        <f t="shared" si="7"/>
        <v>1715</v>
      </c>
      <c r="AA66" s="275"/>
      <c r="AB66" s="275"/>
      <c r="AC66" s="275"/>
      <c r="AD66" s="271">
        <f>Z66*(1+'2. GRI Pricing Inputs'!E$115)^(($AD$16-$AC$15)/365)</f>
        <v>1723.5083414371218</v>
      </c>
      <c r="AE66" s="272">
        <f>AD66*(1+'2. GRI Pricing Inputs'!F$115)^((AE$16-AD$16)/365)</f>
        <v>1731.782408605276</v>
      </c>
      <c r="AF66" s="272">
        <f>AE66*(1+'2. GRI Pricing Inputs'!G$115)^((AF$16-AE$16)/365)</f>
        <v>1740.3740097873256</v>
      </c>
      <c r="AG66" s="272">
        <f>AF66*(1+'2. GRI Pricing Inputs'!H$115)^((AG$16-AF$16)/365)</f>
        <v>1749.0082350372168</v>
      </c>
      <c r="AH66" s="272">
        <f>AG66*(1+'2. GRI Pricing Inputs'!I$115)^((AH$16-AG$16)/365)</f>
        <v>1756.8437022704641</v>
      </c>
      <c r="AI66" s="272">
        <f>AH66*(1+'2. GRI Pricing Inputs'!J$115)^((AI$16-AH$16)/365)</f>
        <v>1765.559635839312</v>
      </c>
      <c r="AJ66" s="272">
        <f>AI66*(1+'2. GRI Pricing Inputs'!K$115)^((AJ$16-AI$16)/365)</f>
        <v>1774.0355791609065</v>
      </c>
      <c r="AK66" s="272">
        <f>AJ66*(1+'2. GRI Pricing Inputs'!L$115)^((AK$16-AJ$16)/365)</f>
        <v>1782.8368039009083</v>
      </c>
      <c r="AL66" s="272">
        <f>AK66*(1+'2. GRI Pricing Inputs'!M$115)^((AL$16-AK$16)/365)</f>
        <v>1791.3956899304551</v>
      </c>
      <c r="AM66" s="272">
        <f>AL66*(1+'2. GRI Pricing Inputs'!N$115)^((AM$16-AL$16)/365)</f>
        <v>1800.2830404720976</v>
      </c>
      <c r="AN66" s="272">
        <f>AM66*(1+'2. GRI Pricing Inputs'!O$115)^((AN$16-AM$16)/365)</f>
        <v>1809.2144823332033</v>
      </c>
      <c r="AO66" s="272">
        <f>AN66*(1+'2. GRI Pricing Inputs'!P$115)^((AO$16-AN$16)/365)</f>
        <v>1817.8999999999992</v>
      </c>
      <c r="AP66" s="276">
        <f>AO66*(1+'2. GRI Pricing Inputs'!Q$115)^((AP$16-AO$16)/365)</f>
        <v>1826.9188419233483</v>
      </c>
      <c r="AQ66" s="380">
        <f t="shared" si="8"/>
        <v>5.9999999999999609E-2</v>
      </c>
    </row>
    <row r="67" spans="1:43" ht="11.4" x14ac:dyDescent="0.2">
      <c r="A67" s="110" t="str">
        <f>_xlfn.XLOOKUP($C67,'Data Ref'!$D:$D,'Data Ref'!$B:$B,0)</f>
        <v>222708051</v>
      </c>
      <c r="C67" s="76">
        <f>'1. Accomodation'!N71</f>
        <v>239</v>
      </c>
      <c r="D67" s="362" t="str">
        <f>'1. Accomodation'!L71</f>
        <v>D</v>
      </c>
      <c r="E67" s="69" t="str">
        <f>'1. Accomodation'!P71</f>
        <v>1 Bed</v>
      </c>
      <c r="F67" s="69">
        <f>'1. Accomodation'!Q71</f>
        <v>1</v>
      </c>
      <c r="G67" s="77">
        <f>'1. Accomodation'!O71</f>
        <v>508.16</v>
      </c>
      <c r="H67" s="69">
        <f>'1. Accomodation'!R71</f>
        <v>2</v>
      </c>
      <c r="I67" s="69" t="str">
        <f>'1. Accomodation'!S71</f>
        <v>Saxon Gate below Treeline</v>
      </c>
      <c r="J67" s="62"/>
      <c r="L67" s="271">
        <f>IFERROR(INDEX('2. GRI Pricing Inputs'!$C$15:$AI$16,MATCH($L$16,'2. GRI Pricing Inputs'!$C$15:$C$16,0),MATCH(E67,'2. GRI Pricing Inputs'!$C$15:$AI$15,0)),0)</f>
        <v>1275</v>
      </c>
      <c r="M67" s="272">
        <f>IFERROR(INDEX('2. GRI Pricing Inputs'!$C$22:$AI$23,MATCH($M$16,'2. GRI Pricing Inputs'!$C$22:$C$23,0),MATCH(F67,'2. GRI Pricing Inputs'!$C$22:$AI$22,0)),0)</f>
        <v>0</v>
      </c>
      <c r="N67" s="329">
        <f>IF(AND('3. GRI Pricing'!$G67&gt;='2. GRI Pricing Inputs'!$D$33,'3. GRI Pricing'!$G67&lt;='2. GRI Pricing Inputs'!$E$33),'2. GRI Pricing Inputs'!$D$32,IF(AND('3. GRI Pricing'!$G67&gt;='2. GRI Pricing Inputs'!$F$33,'3. GRI Pricing'!$G67&lt;='2. GRI Pricing Inputs'!$G$33),'2. GRI Pricing Inputs'!$F$32,IF(AND('3. GRI Pricing'!$G67&gt;='2. GRI Pricing Inputs'!$H$33,'3. GRI Pricing'!$G67&lt;='2. GRI Pricing Inputs'!$I$33),'2. GRI Pricing Inputs'!$H$32,IF(AND('3. GRI Pricing'!$G67&gt;='2. GRI Pricing Inputs'!$J$33,'3. GRI Pricing'!$G67&lt;='2. GRI Pricing Inputs'!$K$33),'2. GRI Pricing Inputs'!$J$32,IF(AND('3. GRI Pricing'!$G67&gt;='2. GRI Pricing Inputs'!$L$33,'3. GRI Pricing'!$G67&lt;='2. GRI Pricing Inputs'!$M$33),'2. GRI Pricing Inputs'!$L$32,IF(AND('3. GRI Pricing'!$G67&gt;='2. GRI Pricing Inputs'!$N$33,'3. GRI Pricing'!$G67&lt;='2. GRI Pricing Inputs'!$O$33),'2. GRI Pricing Inputs'!$N$32,IF(AND('3. GRI Pricing'!$G67&gt;='2. GRI Pricing Inputs'!$P$33,'3. GRI Pricing'!$G67&lt;='2. GRI Pricing Inputs'!$Q$33),'2. GRI Pricing Inputs'!$P$32,IF(AND('3. GRI Pricing'!$G67&gt;='2. GRI Pricing Inputs'!$R$33,'3. GRI Pricing'!$G67&lt;='2. GRI Pricing Inputs'!$S$33),'2. GRI Pricing Inputs'!$R$32,IF(AND('3. GRI Pricing'!$G67&gt;='2. GRI Pricing Inputs'!$T$33,'3. GRI Pricing'!$G67&lt;='2. GRI Pricing Inputs'!$U$33),'2. GRI Pricing Inputs'!$T$32,IF(AND('3. GRI Pricing'!$G67&gt;='2. GRI Pricing Inputs'!$V$33,'3. GRI Pricing'!$G67&lt;='2. GRI Pricing Inputs'!$W$33),'2. GRI Pricing Inputs'!$V$32,IF(AND('3. GRI Pricing'!$G67&gt;='2. GRI Pricing Inputs'!$X$33,'3. GRI Pricing'!$G67&lt;='2. GRI Pricing Inputs'!$Y$33),'2. GRI Pricing Inputs'!$X$32,IF(AND('3. GRI Pricing'!$G67&gt;='2. GRI Pricing Inputs'!$Z$33,'3. GRI Pricing'!$G67&lt;='2. GRI Pricing Inputs'!$AA$33),'2. GRI Pricing Inputs'!$Z$32,IF(AND('3. GRI Pricing'!$G67&gt;='2. GRI Pricing Inputs'!$AB$33,'3. GRI Pricing'!$G67&lt;='2. GRI Pricing Inputs'!$AC$33),'2. GRI Pricing Inputs'!$AB$32,IF(AND('3. GRI Pricing'!$G67&gt;='2. GRI Pricing Inputs'!$AD$33,'3. GRI Pricing'!$G67&lt;='2. GRI Pricing Inputs'!$AE$33),'2. GRI Pricing Inputs'!$AD$32,IF(AND('3. GRI Pricing'!$G67&gt;='2. GRI Pricing Inputs'!$AF$33,'3. GRI Pricing'!$G67&lt;='2. GRI Pricing Inputs'!$AG$33),'2. GRI Pricing Inputs'!$AF$32,IF(AND('3. GRI Pricing'!$G67&gt;='2. GRI Pricing Inputs'!$AH$33,'3. GRI Pricing'!$G67&lt;='2. GRI Pricing Inputs'!$AI$33),'2. GRI Pricing Inputs'!$AH$32,0))))))))))))))))</f>
        <v>5</v>
      </c>
      <c r="O67" s="272" cm="1">
        <f t="array" ref="O67">IFERROR(INDEX('2. GRI Pricing Inputs'!$C$32:$AI$39,MATCH('3. GRI Pricing'!E67,'2. GRI Pricing Inputs'!$C$32:$C$39,0),(MATCH('3. GRI Pricing'!N67,'2. GRI Pricing Inputs'!$D$32:$AI$32,0)+1)),0)</f>
        <v>5</v>
      </c>
      <c r="P67" s="272">
        <f>IFERROR(INDEX('2. GRI Pricing Inputs'!$C$45:$AI$46,MATCH($P$16,'2. GRI Pricing Inputs'!$C$45:$C$46,0),MATCH(H67,'2. GRI Pricing Inputs'!$C$45:$AI$45,0)),0)</f>
        <v>25</v>
      </c>
      <c r="Q67" s="272">
        <f>IFERROR(INDEX('2. GRI Pricing Inputs'!$C$53:$AI$54,MATCH('3. GRI Pricing'!$Q$16,'2. GRI Pricing Inputs'!$C$53:$C$54,0),MATCH('3. GRI Pricing'!I67,'2. GRI Pricing Inputs'!$C$53:$AI$53,0)),0)</f>
        <v>30</v>
      </c>
      <c r="R67" s="272">
        <f>IFERROR(INDEX('2. GRI Pricing Inputs'!$C$60:$AI$61,MATCH('3. GRI Pricing'!$R$16,'2. GRI Pricing Inputs'!$C$60:$C$61,0),MATCH('1. Accomodation'!T71,'2. GRI Pricing Inputs'!$C$60:$AI$60,0)),0)</f>
        <v>0</v>
      </c>
      <c r="S67" s="272">
        <f>IFERROR(INDEX('2. GRI Pricing Inputs'!$C$67:$AI$68,MATCH('3. GRI Pricing'!$S$16,'2. GRI Pricing Inputs'!$C$67:$C$68,0),MATCH('1. Accomodation'!U71,'2. GRI Pricing Inputs'!$C$67:$AI$67,0)),0)</f>
        <v>30</v>
      </c>
      <c r="T67" s="272">
        <f>IF(E67=0,0,'2. GRI Pricing Inputs'!$AI$75)</f>
        <v>0</v>
      </c>
      <c r="U67" s="272">
        <f>IFERROR(INDEX('2. GRI Pricing Inputs'!$C$82:$AI$83,MATCH('3. GRI Pricing'!$U$16,'2. GRI Pricing Inputs'!$C$82:$C$83,0),MATCH('1. Accomodation'!V71,'2. GRI Pricing Inputs'!$C$82:$AI$82,0)),0)</f>
        <v>0</v>
      </c>
      <c r="V67" s="272">
        <f>IFERROR(INDEX('2. GRI Pricing Inputs'!$C$89:$AI$90,MATCH('3. GRI Pricing'!$V$16,'2. GRI Pricing Inputs'!$C$89:$C$90,0),MATCH('1. Accomodation'!W71,'2. GRI Pricing Inputs'!$C$89:$AI$89,0)),0)</f>
        <v>0</v>
      </c>
      <c r="W67" s="272">
        <f>IFERROR(INDEX('2. GRI Pricing Inputs'!$C$97:$AI$98,MATCH('3. GRI Pricing'!$W$16,'2. GRI Pricing Inputs'!$C$97:$C$98,0),MATCH('1. Accomodation'!X71,'2. GRI Pricing Inputs'!$C$97:$AI$97,0)),0)</f>
        <v>0</v>
      </c>
      <c r="X67" s="272">
        <f>IFERROR(INDEX('2. GRI Pricing Inputs'!$C$104:$AI$105,MATCH('3. GRI Pricing'!$X$16,'2. GRI Pricing Inputs'!$C$104:$C$105,0),MATCH('1. Accomodation'!Y71,'2. GRI Pricing Inputs'!$C$104:$AI$104,0)),0)</f>
        <v>0</v>
      </c>
      <c r="Y67" s="273"/>
      <c r="Z67" s="274">
        <f t="shared" si="7"/>
        <v>1365</v>
      </c>
      <c r="AA67" s="275"/>
      <c r="AB67" s="275"/>
      <c r="AC67" s="275"/>
      <c r="AD67" s="271">
        <f>Z67*(1+'2. GRI Pricing Inputs'!E$115)^(($AD$16-$AC$15)/365)</f>
        <v>1371.7719452254644</v>
      </c>
      <c r="AE67" s="272">
        <f>AD67*(1+'2. GRI Pricing Inputs'!F$115)^((AE$16-AD$16)/365)</f>
        <v>1378.3574272572607</v>
      </c>
      <c r="AF67" s="272">
        <f>AE67*(1+'2. GRI Pricing Inputs'!G$115)^((AF$16-AE$16)/365)</f>
        <v>1385.1956404429736</v>
      </c>
      <c r="AG67" s="272">
        <f>AF67*(1+'2. GRI Pricing Inputs'!H$115)^((AG$16-AF$16)/365)</f>
        <v>1392.0677789071726</v>
      </c>
      <c r="AH67" s="272">
        <f>AG67*(1+'2. GRI Pricing Inputs'!I$115)^((AH$16-AG$16)/365)</f>
        <v>1398.3041711948592</v>
      </c>
      <c r="AI67" s="272">
        <f>AH67*(1+'2. GRI Pricing Inputs'!J$115)^((AI$16-AH$16)/365)</f>
        <v>1405.2413428108812</v>
      </c>
      <c r="AJ67" s="272">
        <f>AI67*(1+'2. GRI Pricing Inputs'!K$115)^((AJ$16-AI$16)/365)</f>
        <v>1411.9875017811298</v>
      </c>
      <c r="AK67" s="272">
        <f>AJ67*(1+'2. GRI Pricing Inputs'!L$115)^((AK$16-AJ$16)/365)</f>
        <v>1418.9925582068456</v>
      </c>
      <c r="AL67" s="272">
        <f>AK67*(1+'2. GRI Pricing Inputs'!M$115)^((AL$16-AK$16)/365)</f>
        <v>1425.804732801791</v>
      </c>
      <c r="AM67" s="272">
        <f>AL67*(1+'2. GRI Pricing Inputs'!N$115)^((AM$16-AL$16)/365)</f>
        <v>1432.8783383349351</v>
      </c>
      <c r="AN67" s="272">
        <f>AM67*(1+'2. GRI Pricing Inputs'!O$115)^((AN$16-AM$16)/365)</f>
        <v>1439.9870369590803</v>
      </c>
      <c r="AO67" s="272">
        <f>AN67*(1+'2. GRI Pricing Inputs'!P$115)^((AO$16-AN$16)/365)</f>
        <v>1446.8999999999996</v>
      </c>
      <c r="AP67" s="276">
        <f>AO67*(1+'2. GRI Pricing Inputs'!Q$115)^((AP$16-AO$16)/365)</f>
        <v>1454.0782619389918</v>
      </c>
      <c r="AQ67" s="380">
        <f t="shared" si="8"/>
        <v>5.9999999999999609E-2</v>
      </c>
    </row>
    <row r="68" spans="1:43" ht="11.4" x14ac:dyDescent="0.2">
      <c r="A68" s="110" t="str">
        <f>_xlfn.XLOOKUP($C68,'Data Ref'!$D:$D,'Data Ref'!$B:$B,0)</f>
        <v>222708052</v>
      </c>
      <c r="C68" s="76">
        <f>'1. Accomodation'!N72</f>
        <v>301</v>
      </c>
      <c r="D68" s="362" t="str">
        <f>'1. Accomodation'!L72</f>
        <v>C</v>
      </c>
      <c r="E68" s="69" t="str">
        <f>'1. Accomodation'!P72</f>
        <v>1 Bed</v>
      </c>
      <c r="F68" s="69">
        <f>'1. Accomodation'!Q72</f>
        <v>1</v>
      </c>
      <c r="G68" s="77">
        <f>'1. Accomodation'!O72</f>
        <v>517.1</v>
      </c>
      <c r="H68" s="69">
        <f>'1. Accomodation'!R72</f>
        <v>3</v>
      </c>
      <c r="I68" s="69" t="str">
        <f>'1. Accomodation'!S72</f>
        <v>North Row below Treeline</v>
      </c>
      <c r="J68" s="62"/>
      <c r="L68" s="271">
        <f>IFERROR(INDEX('2. GRI Pricing Inputs'!$C$15:$AI$16,MATCH($L$16,'2. GRI Pricing Inputs'!$C$15:$C$16,0),MATCH(E68,'2. GRI Pricing Inputs'!$C$15:$AI$15,0)),0)</f>
        <v>1275</v>
      </c>
      <c r="M68" s="272">
        <f>IFERROR(INDEX('2. GRI Pricing Inputs'!$C$22:$AI$23,MATCH($M$16,'2. GRI Pricing Inputs'!$C$22:$C$23,0),MATCH(F68,'2. GRI Pricing Inputs'!$C$22:$AI$22,0)),0)</f>
        <v>0</v>
      </c>
      <c r="N68" s="329">
        <f>IF(AND('3. GRI Pricing'!$G68&gt;='2. GRI Pricing Inputs'!$D$33,'3. GRI Pricing'!$G68&lt;='2. GRI Pricing Inputs'!$E$33),'2. GRI Pricing Inputs'!$D$32,IF(AND('3. GRI Pricing'!$G68&gt;='2. GRI Pricing Inputs'!$F$33,'3. GRI Pricing'!$G68&lt;='2. GRI Pricing Inputs'!$G$33),'2. GRI Pricing Inputs'!$F$32,IF(AND('3. GRI Pricing'!$G68&gt;='2. GRI Pricing Inputs'!$H$33,'3. GRI Pricing'!$G68&lt;='2. GRI Pricing Inputs'!$I$33),'2. GRI Pricing Inputs'!$H$32,IF(AND('3. GRI Pricing'!$G68&gt;='2. GRI Pricing Inputs'!$J$33,'3. GRI Pricing'!$G68&lt;='2. GRI Pricing Inputs'!$K$33),'2. GRI Pricing Inputs'!$J$32,IF(AND('3. GRI Pricing'!$G68&gt;='2. GRI Pricing Inputs'!$L$33,'3. GRI Pricing'!$G68&lt;='2. GRI Pricing Inputs'!$M$33),'2. GRI Pricing Inputs'!$L$32,IF(AND('3. GRI Pricing'!$G68&gt;='2. GRI Pricing Inputs'!$N$33,'3. GRI Pricing'!$G68&lt;='2. GRI Pricing Inputs'!$O$33),'2. GRI Pricing Inputs'!$N$32,IF(AND('3. GRI Pricing'!$G68&gt;='2. GRI Pricing Inputs'!$P$33,'3. GRI Pricing'!$G68&lt;='2. GRI Pricing Inputs'!$Q$33),'2. GRI Pricing Inputs'!$P$32,IF(AND('3. GRI Pricing'!$G68&gt;='2. GRI Pricing Inputs'!$R$33,'3. GRI Pricing'!$G68&lt;='2. GRI Pricing Inputs'!$S$33),'2. GRI Pricing Inputs'!$R$32,IF(AND('3. GRI Pricing'!$G68&gt;='2. GRI Pricing Inputs'!$T$33,'3. GRI Pricing'!$G68&lt;='2. GRI Pricing Inputs'!$U$33),'2. GRI Pricing Inputs'!$T$32,IF(AND('3. GRI Pricing'!$G68&gt;='2. GRI Pricing Inputs'!$V$33,'3. GRI Pricing'!$G68&lt;='2. GRI Pricing Inputs'!$W$33),'2. GRI Pricing Inputs'!$V$32,IF(AND('3. GRI Pricing'!$G68&gt;='2. GRI Pricing Inputs'!$X$33,'3. GRI Pricing'!$G68&lt;='2. GRI Pricing Inputs'!$Y$33),'2. GRI Pricing Inputs'!$X$32,IF(AND('3. GRI Pricing'!$G68&gt;='2. GRI Pricing Inputs'!$Z$33,'3. GRI Pricing'!$G68&lt;='2. GRI Pricing Inputs'!$AA$33),'2. GRI Pricing Inputs'!$Z$32,IF(AND('3. GRI Pricing'!$G68&gt;='2. GRI Pricing Inputs'!$AB$33,'3. GRI Pricing'!$G68&lt;='2. GRI Pricing Inputs'!$AC$33),'2. GRI Pricing Inputs'!$AB$32,IF(AND('3. GRI Pricing'!$G68&gt;='2. GRI Pricing Inputs'!$AD$33,'3. GRI Pricing'!$G68&lt;='2. GRI Pricing Inputs'!$AE$33),'2. GRI Pricing Inputs'!$AD$32,IF(AND('3. GRI Pricing'!$G68&gt;='2. GRI Pricing Inputs'!$AF$33,'3. GRI Pricing'!$G68&lt;='2. GRI Pricing Inputs'!$AG$33),'2. GRI Pricing Inputs'!$AF$32,IF(AND('3. GRI Pricing'!$G68&gt;='2. GRI Pricing Inputs'!$AH$33,'3. GRI Pricing'!$G68&lt;='2. GRI Pricing Inputs'!$AI$33),'2. GRI Pricing Inputs'!$AH$32,0))))))))))))))))</f>
        <v>6</v>
      </c>
      <c r="O68" s="272" cm="1">
        <f t="array" ref="O68">IFERROR(INDEX('2. GRI Pricing Inputs'!$C$32:$AI$39,MATCH('3. GRI Pricing'!E68,'2. GRI Pricing Inputs'!$C$32:$C$39,0),(MATCH('3. GRI Pricing'!N68,'2. GRI Pricing Inputs'!$D$32:$AI$32,0)+1)),0)</f>
        <v>10</v>
      </c>
      <c r="P68" s="272">
        <f>IFERROR(INDEX('2. GRI Pricing Inputs'!$C$45:$AI$46,MATCH($P$16,'2. GRI Pricing Inputs'!$C$45:$C$46,0),MATCH(H68,'2. GRI Pricing Inputs'!$C$45:$AI$45,0)),0)</f>
        <v>30</v>
      </c>
      <c r="Q68" s="272">
        <f>IFERROR(INDEX('2. GRI Pricing Inputs'!$C$53:$AI$54,MATCH('3. GRI Pricing'!$Q$16,'2. GRI Pricing Inputs'!$C$53:$C$54,0),MATCH('3. GRI Pricing'!I68,'2. GRI Pricing Inputs'!$C$53:$AI$53,0)),0)</f>
        <v>30</v>
      </c>
      <c r="R68" s="272">
        <f>IFERROR(INDEX('2. GRI Pricing Inputs'!$C$60:$AI$61,MATCH('3. GRI Pricing'!$R$16,'2. GRI Pricing Inputs'!$C$60:$C$61,0),MATCH('1. Accomodation'!T72,'2. GRI Pricing Inputs'!$C$60:$AI$60,0)),0)</f>
        <v>0</v>
      </c>
      <c r="S68" s="272">
        <f>IFERROR(INDEX('2. GRI Pricing Inputs'!$C$67:$AI$68,MATCH('3. GRI Pricing'!$S$16,'2. GRI Pricing Inputs'!$C$67:$C$68,0),MATCH('1. Accomodation'!U72,'2. GRI Pricing Inputs'!$C$67:$AI$67,0)),0)</f>
        <v>40</v>
      </c>
      <c r="T68" s="272">
        <f>IF(E68=0,0,'2. GRI Pricing Inputs'!$AI$75)</f>
        <v>0</v>
      </c>
      <c r="U68" s="272">
        <f>IFERROR(INDEX('2. GRI Pricing Inputs'!$C$82:$AI$83,MATCH('3. GRI Pricing'!$U$16,'2. GRI Pricing Inputs'!$C$82:$C$83,0),MATCH('1. Accomodation'!V72,'2. GRI Pricing Inputs'!$C$82:$AI$82,0)),0)</f>
        <v>0</v>
      </c>
      <c r="V68" s="272">
        <f>IFERROR(INDEX('2. GRI Pricing Inputs'!$C$89:$AI$90,MATCH('3. GRI Pricing'!$V$16,'2. GRI Pricing Inputs'!$C$89:$C$90,0),MATCH('1. Accomodation'!W72,'2. GRI Pricing Inputs'!$C$89:$AI$89,0)),0)</f>
        <v>0</v>
      </c>
      <c r="W68" s="272">
        <f>IFERROR(INDEX('2. GRI Pricing Inputs'!$C$97:$AI$98,MATCH('3. GRI Pricing'!$W$16,'2. GRI Pricing Inputs'!$C$97:$C$98,0),MATCH('1. Accomodation'!X72,'2. GRI Pricing Inputs'!$C$97:$AI$97,0)),0)</f>
        <v>0</v>
      </c>
      <c r="X68" s="272">
        <f>IFERROR(INDEX('2. GRI Pricing Inputs'!$C$104:$AI$105,MATCH('3. GRI Pricing'!$X$16,'2. GRI Pricing Inputs'!$C$104:$C$105,0),MATCH('1. Accomodation'!Y72,'2. GRI Pricing Inputs'!$C$104:$AI$104,0)),0)</f>
        <v>0</v>
      </c>
      <c r="Y68" s="273"/>
      <c r="Z68" s="274">
        <f t="shared" si="7"/>
        <v>1385</v>
      </c>
      <c r="AA68" s="275"/>
      <c r="AB68" s="275"/>
      <c r="AC68" s="275"/>
      <c r="AD68" s="271">
        <f>Z68*(1+'2. GRI Pricing Inputs'!E$115)^(($AD$16-$AC$15)/365)</f>
        <v>1391.8711678661305</v>
      </c>
      <c r="AE68" s="272">
        <f>AD68*(1+'2. GRI Pricing Inputs'!F$115)^((AE$16-AD$16)/365)</f>
        <v>1398.5531404771473</v>
      </c>
      <c r="AF68" s="272">
        <f>AE68*(1+'2. GRI Pricing Inputs'!G$115)^((AF$16-AE$16)/365)</f>
        <v>1405.4915472626508</v>
      </c>
      <c r="AG68" s="272">
        <f>AF68*(1+'2. GRI Pricing Inputs'!H$115)^((AG$16-AF$16)/365)</f>
        <v>1412.4643764003181</v>
      </c>
      <c r="AH68" s="272">
        <f>AG68*(1+'2. GRI Pricing Inputs'!I$115)^((AH$16-AG$16)/365)</f>
        <v>1418.7921443991795</v>
      </c>
      <c r="AI68" s="272">
        <f>AH68*(1+'2. GRI Pricing Inputs'!J$115)^((AI$16-AH$16)/365)</f>
        <v>1425.8309595553628</v>
      </c>
      <c r="AJ68" s="272">
        <f>AI68*(1+'2. GRI Pricing Inputs'!K$115)^((AJ$16-AI$16)/365)</f>
        <v>1432.6759633456884</v>
      </c>
      <c r="AK68" s="272">
        <f>AJ68*(1+'2. GRI Pricing Inputs'!L$115)^((AK$16-AJ$16)/365)</f>
        <v>1439.783657960792</v>
      </c>
      <c r="AL68" s="272">
        <f>AK68*(1+'2. GRI Pricing Inputs'!M$115)^((AL$16-AK$16)/365)</f>
        <v>1446.6956446377146</v>
      </c>
      <c r="AM68" s="272">
        <f>AL68*(1+'2. GRI Pricing Inputs'!N$115)^((AM$16-AL$16)/365)</f>
        <v>1453.8728927427728</v>
      </c>
      <c r="AN68" s="272">
        <f>AM68*(1+'2. GRI Pricing Inputs'!O$115)^((AN$16-AM$16)/365)</f>
        <v>1461.0857481233159</v>
      </c>
      <c r="AO68" s="272">
        <f>AN68*(1+'2. GRI Pricing Inputs'!P$115)^((AO$16-AN$16)/365)</f>
        <v>1468.0999999999995</v>
      </c>
      <c r="AP68" s="276">
        <f>AO68*(1+'2. GRI Pricing Inputs'!Q$115)^((AP$16-AO$16)/365)</f>
        <v>1475.3834379380978</v>
      </c>
      <c r="AQ68" s="380">
        <f t="shared" si="8"/>
        <v>5.9999999999999609E-2</v>
      </c>
    </row>
    <row r="69" spans="1:43" ht="11.4" x14ac:dyDescent="0.2">
      <c r="A69" s="110" t="str">
        <f>_xlfn.XLOOKUP($C69,'Data Ref'!$D:$D,'Data Ref'!$B:$B,0)</f>
        <v>222708053</v>
      </c>
      <c r="C69" s="76">
        <f>'1. Accomodation'!N73</f>
        <v>302</v>
      </c>
      <c r="D69" s="362" t="str">
        <f>'1. Accomodation'!L73</f>
        <v>C</v>
      </c>
      <c r="E69" s="69" t="str">
        <f>'1. Accomodation'!P73</f>
        <v>Studio</v>
      </c>
      <c r="F69" s="69">
        <f>'1. Accomodation'!Q73</f>
        <v>1</v>
      </c>
      <c r="G69" s="77">
        <f>'1. Accomodation'!O73</f>
        <v>385.46</v>
      </c>
      <c r="H69" s="69">
        <f>'1. Accomodation'!R73</f>
        <v>3</v>
      </c>
      <c r="I69" s="69" t="str">
        <f>'1. Accomodation'!S73</f>
        <v>Nursery and mixed other buildings</v>
      </c>
      <c r="J69" s="62"/>
      <c r="L69" s="271">
        <f>IFERROR(INDEX('2. GRI Pricing Inputs'!$C$15:$AI$16,MATCH($L$16,'2. GRI Pricing Inputs'!$C$15:$C$16,0),MATCH(E69,'2. GRI Pricing Inputs'!$C$15:$AI$15,0)),0)</f>
        <v>1175</v>
      </c>
      <c r="M69" s="272">
        <f>IFERROR(INDEX('2. GRI Pricing Inputs'!$C$22:$AI$23,MATCH($M$16,'2. GRI Pricing Inputs'!$C$22:$C$23,0),MATCH(F69,'2. GRI Pricing Inputs'!$C$22:$AI$22,0)),0)</f>
        <v>0</v>
      </c>
      <c r="N69" s="329">
        <f>IF(AND('3. GRI Pricing'!$G69&gt;='2. GRI Pricing Inputs'!$D$33,'3. GRI Pricing'!$G69&lt;='2. GRI Pricing Inputs'!$E$33),'2. GRI Pricing Inputs'!$D$32,IF(AND('3. GRI Pricing'!$G69&gt;='2. GRI Pricing Inputs'!$F$33,'3. GRI Pricing'!$G69&lt;='2. GRI Pricing Inputs'!$G$33),'2. GRI Pricing Inputs'!$F$32,IF(AND('3. GRI Pricing'!$G69&gt;='2. GRI Pricing Inputs'!$H$33,'3. GRI Pricing'!$G69&lt;='2. GRI Pricing Inputs'!$I$33),'2. GRI Pricing Inputs'!$H$32,IF(AND('3. GRI Pricing'!$G69&gt;='2. GRI Pricing Inputs'!$J$33,'3. GRI Pricing'!$G69&lt;='2. GRI Pricing Inputs'!$K$33),'2. GRI Pricing Inputs'!$J$32,IF(AND('3. GRI Pricing'!$G69&gt;='2. GRI Pricing Inputs'!$L$33,'3. GRI Pricing'!$G69&lt;='2. GRI Pricing Inputs'!$M$33),'2. GRI Pricing Inputs'!$L$32,IF(AND('3. GRI Pricing'!$G69&gt;='2. GRI Pricing Inputs'!$N$33,'3. GRI Pricing'!$G69&lt;='2. GRI Pricing Inputs'!$O$33),'2. GRI Pricing Inputs'!$N$32,IF(AND('3. GRI Pricing'!$G69&gt;='2. GRI Pricing Inputs'!$P$33,'3. GRI Pricing'!$G69&lt;='2. GRI Pricing Inputs'!$Q$33),'2. GRI Pricing Inputs'!$P$32,IF(AND('3. GRI Pricing'!$G69&gt;='2. GRI Pricing Inputs'!$R$33,'3. GRI Pricing'!$G69&lt;='2. GRI Pricing Inputs'!$S$33),'2. GRI Pricing Inputs'!$R$32,IF(AND('3. GRI Pricing'!$G69&gt;='2. GRI Pricing Inputs'!$T$33,'3. GRI Pricing'!$G69&lt;='2. GRI Pricing Inputs'!$U$33),'2. GRI Pricing Inputs'!$T$32,IF(AND('3. GRI Pricing'!$G69&gt;='2. GRI Pricing Inputs'!$V$33,'3. GRI Pricing'!$G69&lt;='2. GRI Pricing Inputs'!$W$33),'2. GRI Pricing Inputs'!$V$32,IF(AND('3. GRI Pricing'!$G69&gt;='2. GRI Pricing Inputs'!$X$33,'3. GRI Pricing'!$G69&lt;='2. GRI Pricing Inputs'!$Y$33),'2. GRI Pricing Inputs'!$X$32,IF(AND('3. GRI Pricing'!$G69&gt;='2. GRI Pricing Inputs'!$Z$33,'3. GRI Pricing'!$G69&lt;='2. GRI Pricing Inputs'!$AA$33),'2. GRI Pricing Inputs'!$Z$32,IF(AND('3. GRI Pricing'!$G69&gt;='2. GRI Pricing Inputs'!$AB$33,'3. GRI Pricing'!$G69&lt;='2. GRI Pricing Inputs'!$AC$33),'2. GRI Pricing Inputs'!$AB$32,IF(AND('3. GRI Pricing'!$G69&gt;='2. GRI Pricing Inputs'!$AD$33,'3. GRI Pricing'!$G69&lt;='2. GRI Pricing Inputs'!$AE$33),'2. GRI Pricing Inputs'!$AD$32,IF(AND('3. GRI Pricing'!$G69&gt;='2. GRI Pricing Inputs'!$AF$33,'3. GRI Pricing'!$G69&lt;='2. GRI Pricing Inputs'!$AG$33),'2. GRI Pricing Inputs'!$AF$32,IF(AND('3. GRI Pricing'!$G69&gt;='2. GRI Pricing Inputs'!$AH$33,'3. GRI Pricing'!$G69&lt;='2. GRI Pricing Inputs'!$AI$33),'2. GRI Pricing Inputs'!$AH$32,0))))))))))))))))</f>
        <v>1</v>
      </c>
      <c r="O69" s="272" cm="1">
        <f t="array" ref="O69">IFERROR(INDEX('2. GRI Pricing Inputs'!$C$32:$AI$39,MATCH('3. GRI Pricing'!E69,'2. GRI Pricing Inputs'!$C$32:$C$39,0),(MATCH('3. GRI Pricing'!N69,'2. GRI Pricing Inputs'!$D$32:$AI$32,0)+1)),0)</f>
        <v>0</v>
      </c>
      <c r="P69" s="272">
        <f>IFERROR(INDEX('2. GRI Pricing Inputs'!$C$45:$AI$46,MATCH($P$16,'2. GRI Pricing Inputs'!$C$45:$C$46,0),MATCH(H69,'2. GRI Pricing Inputs'!$C$45:$AI$45,0)),0)</f>
        <v>30</v>
      </c>
      <c r="Q69" s="272">
        <f>IFERROR(INDEX('2. GRI Pricing Inputs'!$C$53:$AI$54,MATCH('3. GRI Pricing'!$Q$16,'2. GRI Pricing Inputs'!$C$53:$C$54,0),MATCH('3. GRI Pricing'!I69,'2. GRI Pricing Inputs'!$C$53:$AI$53,0)),0)</f>
        <v>0</v>
      </c>
      <c r="R69" s="272">
        <f>IFERROR(INDEX('2. GRI Pricing Inputs'!$C$60:$AI$61,MATCH('3. GRI Pricing'!$R$16,'2. GRI Pricing Inputs'!$C$60:$C$61,0),MATCH('1. Accomodation'!T73,'2. GRI Pricing Inputs'!$C$60:$AI$60,0)),0)</f>
        <v>0</v>
      </c>
      <c r="S69" s="272">
        <f>IFERROR(INDEX('2. GRI Pricing Inputs'!$C$67:$AI$68,MATCH('3. GRI Pricing'!$S$16,'2. GRI Pricing Inputs'!$C$67:$C$68,0),MATCH('1. Accomodation'!U73,'2. GRI Pricing Inputs'!$C$67:$AI$67,0)),0)</f>
        <v>10</v>
      </c>
      <c r="T69" s="272">
        <f>IF(E69=0,0,'2. GRI Pricing Inputs'!$AI$75)</f>
        <v>0</v>
      </c>
      <c r="U69" s="272">
        <f>IFERROR(INDEX('2. GRI Pricing Inputs'!$C$82:$AI$83,MATCH('3. GRI Pricing'!$U$16,'2. GRI Pricing Inputs'!$C$82:$C$83,0),MATCH('1. Accomodation'!V73,'2. GRI Pricing Inputs'!$C$82:$AI$82,0)),0)</f>
        <v>0</v>
      </c>
      <c r="V69" s="272">
        <f>IFERROR(INDEX('2. GRI Pricing Inputs'!$C$89:$AI$90,MATCH('3. GRI Pricing'!$V$16,'2. GRI Pricing Inputs'!$C$89:$C$90,0),MATCH('1. Accomodation'!W73,'2. GRI Pricing Inputs'!$C$89:$AI$89,0)),0)</f>
        <v>0</v>
      </c>
      <c r="W69" s="272">
        <f>IFERROR(INDEX('2. GRI Pricing Inputs'!$C$97:$AI$98,MATCH('3. GRI Pricing'!$W$16,'2. GRI Pricing Inputs'!$C$97:$C$98,0),MATCH('1. Accomodation'!X73,'2. GRI Pricing Inputs'!$C$97:$AI$97,0)),0)</f>
        <v>0</v>
      </c>
      <c r="X69" s="272">
        <f>IFERROR(INDEX('2. GRI Pricing Inputs'!$C$104:$AI$105,MATCH('3. GRI Pricing'!$X$16,'2. GRI Pricing Inputs'!$C$104:$C$105,0),MATCH('1. Accomodation'!Y73,'2. GRI Pricing Inputs'!$C$104:$AI$104,0)),0)</f>
        <v>0</v>
      </c>
      <c r="Y69" s="273"/>
      <c r="Z69" s="274">
        <f t="shared" si="7"/>
        <v>1215</v>
      </c>
      <c r="AA69" s="275"/>
      <c r="AB69" s="275"/>
      <c r="AC69" s="275"/>
      <c r="AD69" s="271">
        <f>Z69*(1+'2. GRI Pricing Inputs'!E$115)^(($AD$16-$AC$15)/365)</f>
        <v>1221.0277754204683</v>
      </c>
      <c r="AE69" s="272">
        <f>AD69*(1+'2. GRI Pricing Inputs'!F$115)^((AE$16-AD$16)/365)</f>
        <v>1226.8895781081112</v>
      </c>
      <c r="AF69" s="272">
        <f>AE69*(1+'2. GRI Pricing Inputs'!G$115)^((AF$16-AE$16)/365)</f>
        <v>1232.9763392953942</v>
      </c>
      <c r="AG69" s="272">
        <f>AF69*(1+'2. GRI Pricing Inputs'!H$115)^((AG$16-AF$16)/365)</f>
        <v>1239.0932977085824</v>
      </c>
      <c r="AH69" s="272">
        <f>AG69*(1+'2. GRI Pricing Inputs'!I$115)^((AH$16-AG$16)/365)</f>
        <v>1244.6443721624573</v>
      </c>
      <c r="AI69" s="272">
        <f>AH69*(1+'2. GRI Pricing Inputs'!J$115)^((AI$16-AH$16)/365)</f>
        <v>1250.8192172272679</v>
      </c>
      <c r="AJ69" s="272">
        <f>AI69*(1+'2. GRI Pricing Inputs'!K$115)^((AJ$16-AI$16)/365)</f>
        <v>1256.8240400469399</v>
      </c>
      <c r="AK69" s="272">
        <f>AJ69*(1+'2. GRI Pricing Inputs'!L$115)^((AK$16-AJ$16)/365)</f>
        <v>1263.0593100522474</v>
      </c>
      <c r="AL69" s="272">
        <f>AK69*(1+'2. GRI Pricing Inputs'!M$115)^((AL$16-AK$16)/365)</f>
        <v>1269.1228940323635</v>
      </c>
      <c r="AM69" s="272">
        <f>AL69*(1+'2. GRI Pricing Inputs'!N$115)^((AM$16-AL$16)/365)</f>
        <v>1275.4191802761511</v>
      </c>
      <c r="AN69" s="272">
        <f>AM69*(1+'2. GRI Pricing Inputs'!O$115)^((AN$16-AM$16)/365)</f>
        <v>1281.7467032273134</v>
      </c>
      <c r="AO69" s="272">
        <f>AN69*(1+'2. GRI Pricing Inputs'!P$115)^((AO$16-AN$16)/365)</f>
        <v>1287.8999999999999</v>
      </c>
      <c r="AP69" s="276">
        <f>AO69*(1+'2. GRI Pricing Inputs'!Q$115)^((AP$16-AO$16)/365)</f>
        <v>1294.2894419456961</v>
      </c>
      <c r="AQ69" s="380">
        <f t="shared" si="8"/>
        <v>5.9999999999999831E-2</v>
      </c>
    </row>
    <row r="70" spans="1:43" ht="11.4" x14ac:dyDescent="0.2">
      <c r="A70" s="110" t="str">
        <f>_xlfn.XLOOKUP($C70,'Data Ref'!$D:$D,'Data Ref'!$B:$B,0)</f>
        <v>222708054</v>
      </c>
      <c r="C70" s="76">
        <f>'1. Accomodation'!N74</f>
        <v>303</v>
      </c>
      <c r="D70" s="362" t="str">
        <f>'1. Accomodation'!L74</f>
        <v>C</v>
      </c>
      <c r="E70" s="69" t="str">
        <f>'1. Accomodation'!P74</f>
        <v>Studio</v>
      </c>
      <c r="F70" s="69">
        <f>'1. Accomodation'!Q74</f>
        <v>1</v>
      </c>
      <c r="G70" s="77">
        <f>'1. Accomodation'!O74</f>
        <v>394.17</v>
      </c>
      <c r="H70" s="69">
        <f>'1. Accomodation'!R74</f>
        <v>3</v>
      </c>
      <c r="I70" s="69" t="str">
        <f>'1. Accomodation'!S74</f>
        <v>Nursery and mixed other buildings</v>
      </c>
      <c r="J70" s="62"/>
      <c r="L70" s="271">
        <f>IFERROR(INDEX('2. GRI Pricing Inputs'!$C$15:$AI$16,MATCH($L$16,'2. GRI Pricing Inputs'!$C$15:$C$16,0),MATCH(E70,'2. GRI Pricing Inputs'!$C$15:$AI$15,0)),0)</f>
        <v>1175</v>
      </c>
      <c r="M70" s="272">
        <f>IFERROR(INDEX('2. GRI Pricing Inputs'!$C$22:$AI$23,MATCH($M$16,'2. GRI Pricing Inputs'!$C$22:$C$23,0),MATCH(F70,'2. GRI Pricing Inputs'!$C$22:$AI$22,0)),0)</f>
        <v>0</v>
      </c>
      <c r="N70" s="329">
        <f>IF(AND('3. GRI Pricing'!$G70&gt;='2. GRI Pricing Inputs'!$D$33,'3. GRI Pricing'!$G70&lt;='2. GRI Pricing Inputs'!$E$33),'2. GRI Pricing Inputs'!$D$32,IF(AND('3. GRI Pricing'!$G70&gt;='2. GRI Pricing Inputs'!$F$33,'3. GRI Pricing'!$G70&lt;='2. GRI Pricing Inputs'!$G$33),'2. GRI Pricing Inputs'!$F$32,IF(AND('3. GRI Pricing'!$G70&gt;='2. GRI Pricing Inputs'!$H$33,'3. GRI Pricing'!$G70&lt;='2. GRI Pricing Inputs'!$I$33),'2. GRI Pricing Inputs'!$H$32,IF(AND('3. GRI Pricing'!$G70&gt;='2. GRI Pricing Inputs'!$J$33,'3. GRI Pricing'!$G70&lt;='2. GRI Pricing Inputs'!$K$33),'2. GRI Pricing Inputs'!$J$32,IF(AND('3. GRI Pricing'!$G70&gt;='2. GRI Pricing Inputs'!$L$33,'3. GRI Pricing'!$G70&lt;='2. GRI Pricing Inputs'!$M$33),'2. GRI Pricing Inputs'!$L$32,IF(AND('3. GRI Pricing'!$G70&gt;='2. GRI Pricing Inputs'!$N$33,'3. GRI Pricing'!$G70&lt;='2. GRI Pricing Inputs'!$O$33),'2. GRI Pricing Inputs'!$N$32,IF(AND('3. GRI Pricing'!$G70&gt;='2. GRI Pricing Inputs'!$P$33,'3. GRI Pricing'!$G70&lt;='2. GRI Pricing Inputs'!$Q$33),'2. GRI Pricing Inputs'!$P$32,IF(AND('3. GRI Pricing'!$G70&gt;='2. GRI Pricing Inputs'!$R$33,'3. GRI Pricing'!$G70&lt;='2. GRI Pricing Inputs'!$S$33),'2. GRI Pricing Inputs'!$R$32,IF(AND('3. GRI Pricing'!$G70&gt;='2. GRI Pricing Inputs'!$T$33,'3. GRI Pricing'!$G70&lt;='2. GRI Pricing Inputs'!$U$33),'2. GRI Pricing Inputs'!$T$32,IF(AND('3. GRI Pricing'!$G70&gt;='2. GRI Pricing Inputs'!$V$33,'3. GRI Pricing'!$G70&lt;='2. GRI Pricing Inputs'!$W$33),'2. GRI Pricing Inputs'!$V$32,IF(AND('3. GRI Pricing'!$G70&gt;='2. GRI Pricing Inputs'!$X$33,'3. GRI Pricing'!$G70&lt;='2. GRI Pricing Inputs'!$Y$33),'2. GRI Pricing Inputs'!$X$32,IF(AND('3. GRI Pricing'!$G70&gt;='2. GRI Pricing Inputs'!$Z$33,'3. GRI Pricing'!$G70&lt;='2. GRI Pricing Inputs'!$AA$33),'2. GRI Pricing Inputs'!$Z$32,IF(AND('3. GRI Pricing'!$G70&gt;='2. GRI Pricing Inputs'!$AB$33,'3. GRI Pricing'!$G70&lt;='2. GRI Pricing Inputs'!$AC$33),'2. GRI Pricing Inputs'!$AB$32,IF(AND('3. GRI Pricing'!$G70&gt;='2. GRI Pricing Inputs'!$AD$33,'3. GRI Pricing'!$G70&lt;='2. GRI Pricing Inputs'!$AE$33),'2. GRI Pricing Inputs'!$AD$32,IF(AND('3. GRI Pricing'!$G70&gt;='2. GRI Pricing Inputs'!$AF$33,'3. GRI Pricing'!$G70&lt;='2. GRI Pricing Inputs'!$AG$33),'2. GRI Pricing Inputs'!$AF$32,IF(AND('3. GRI Pricing'!$G70&gt;='2. GRI Pricing Inputs'!$AH$33,'3. GRI Pricing'!$G70&lt;='2. GRI Pricing Inputs'!$AI$33),'2. GRI Pricing Inputs'!$AH$32,0))))))))))))))))</f>
        <v>1</v>
      </c>
      <c r="O70" s="272" cm="1">
        <f t="array" ref="O70">IFERROR(INDEX('2. GRI Pricing Inputs'!$C$32:$AI$39,MATCH('3. GRI Pricing'!E70,'2. GRI Pricing Inputs'!$C$32:$C$39,0),(MATCH('3. GRI Pricing'!N70,'2. GRI Pricing Inputs'!$D$32:$AI$32,0)+1)),0)</f>
        <v>0</v>
      </c>
      <c r="P70" s="272">
        <f>IFERROR(INDEX('2. GRI Pricing Inputs'!$C$45:$AI$46,MATCH($P$16,'2. GRI Pricing Inputs'!$C$45:$C$46,0),MATCH(H70,'2. GRI Pricing Inputs'!$C$45:$AI$45,0)),0)</f>
        <v>30</v>
      </c>
      <c r="Q70" s="272">
        <f>IFERROR(INDEX('2. GRI Pricing Inputs'!$C$53:$AI$54,MATCH('3. GRI Pricing'!$Q$16,'2. GRI Pricing Inputs'!$C$53:$C$54,0),MATCH('3. GRI Pricing'!I70,'2. GRI Pricing Inputs'!$C$53:$AI$53,0)),0)</f>
        <v>0</v>
      </c>
      <c r="R70" s="272">
        <f>IFERROR(INDEX('2. GRI Pricing Inputs'!$C$60:$AI$61,MATCH('3. GRI Pricing'!$R$16,'2. GRI Pricing Inputs'!$C$60:$C$61,0),MATCH('1. Accomodation'!T74,'2. GRI Pricing Inputs'!$C$60:$AI$60,0)),0)</f>
        <v>0</v>
      </c>
      <c r="S70" s="272">
        <f>IFERROR(INDEX('2. GRI Pricing Inputs'!$C$67:$AI$68,MATCH('3. GRI Pricing'!$S$16,'2. GRI Pricing Inputs'!$C$67:$C$68,0),MATCH('1. Accomodation'!U74,'2. GRI Pricing Inputs'!$C$67:$AI$67,0)),0)</f>
        <v>10</v>
      </c>
      <c r="T70" s="272">
        <f>IF(E70=0,0,'2. GRI Pricing Inputs'!$AI$75)</f>
        <v>0</v>
      </c>
      <c r="U70" s="272">
        <f>IFERROR(INDEX('2. GRI Pricing Inputs'!$C$82:$AI$83,MATCH('3. GRI Pricing'!$U$16,'2. GRI Pricing Inputs'!$C$82:$C$83,0),MATCH('1. Accomodation'!V74,'2. GRI Pricing Inputs'!$C$82:$AI$82,0)),0)</f>
        <v>0</v>
      </c>
      <c r="V70" s="272">
        <f>IFERROR(INDEX('2. GRI Pricing Inputs'!$C$89:$AI$90,MATCH('3. GRI Pricing'!$V$16,'2. GRI Pricing Inputs'!$C$89:$C$90,0),MATCH('1. Accomodation'!W74,'2. GRI Pricing Inputs'!$C$89:$AI$89,0)),0)</f>
        <v>0</v>
      </c>
      <c r="W70" s="272">
        <f>IFERROR(INDEX('2. GRI Pricing Inputs'!$C$97:$AI$98,MATCH('3. GRI Pricing'!$W$16,'2. GRI Pricing Inputs'!$C$97:$C$98,0),MATCH('1. Accomodation'!X74,'2. GRI Pricing Inputs'!$C$97:$AI$97,0)),0)</f>
        <v>0</v>
      </c>
      <c r="X70" s="272">
        <f>IFERROR(INDEX('2. GRI Pricing Inputs'!$C$104:$AI$105,MATCH('3. GRI Pricing'!$X$16,'2. GRI Pricing Inputs'!$C$104:$C$105,0),MATCH('1. Accomodation'!Y74,'2. GRI Pricing Inputs'!$C$104:$AI$104,0)),0)</f>
        <v>0</v>
      </c>
      <c r="Y70" s="273"/>
      <c r="Z70" s="274">
        <f t="shared" si="7"/>
        <v>1215</v>
      </c>
      <c r="AA70" s="275"/>
      <c r="AB70" s="275"/>
      <c r="AC70" s="275"/>
      <c r="AD70" s="271">
        <f>Z70*(1+'2. GRI Pricing Inputs'!E$115)^(($AD$16-$AC$15)/365)</f>
        <v>1221.0277754204683</v>
      </c>
      <c r="AE70" s="272">
        <f>AD70*(1+'2. GRI Pricing Inputs'!F$115)^((AE$16-AD$16)/365)</f>
        <v>1226.8895781081112</v>
      </c>
      <c r="AF70" s="272">
        <f>AE70*(1+'2. GRI Pricing Inputs'!G$115)^((AF$16-AE$16)/365)</f>
        <v>1232.9763392953942</v>
      </c>
      <c r="AG70" s="272">
        <f>AF70*(1+'2. GRI Pricing Inputs'!H$115)^((AG$16-AF$16)/365)</f>
        <v>1239.0932977085824</v>
      </c>
      <c r="AH70" s="272">
        <f>AG70*(1+'2. GRI Pricing Inputs'!I$115)^((AH$16-AG$16)/365)</f>
        <v>1244.6443721624573</v>
      </c>
      <c r="AI70" s="272">
        <f>AH70*(1+'2. GRI Pricing Inputs'!J$115)^((AI$16-AH$16)/365)</f>
        <v>1250.8192172272679</v>
      </c>
      <c r="AJ70" s="272">
        <f>AI70*(1+'2. GRI Pricing Inputs'!K$115)^((AJ$16-AI$16)/365)</f>
        <v>1256.8240400469399</v>
      </c>
      <c r="AK70" s="272">
        <f>AJ70*(1+'2. GRI Pricing Inputs'!L$115)^((AK$16-AJ$16)/365)</f>
        <v>1263.0593100522474</v>
      </c>
      <c r="AL70" s="272">
        <f>AK70*(1+'2. GRI Pricing Inputs'!M$115)^((AL$16-AK$16)/365)</f>
        <v>1269.1228940323635</v>
      </c>
      <c r="AM70" s="272">
        <f>AL70*(1+'2. GRI Pricing Inputs'!N$115)^((AM$16-AL$16)/365)</f>
        <v>1275.4191802761511</v>
      </c>
      <c r="AN70" s="272">
        <f>AM70*(1+'2. GRI Pricing Inputs'!O$115)^((AN$16-AM$16)/365)</f>
        <v>1281.7467032273134</v>
      </c>
      <c r="AO70" s="272">
        <f>AN70*(1+'2. GRI Pricing Inputs'!P$115)^((AO$16-AN$16)/365)</f>
        <v>1287.8999999999999</v>
      </c>
      <c r="AP70" s="276">
        <f>AO70*(1+'2. GRI Pricing Inputs'!Q$115)^((AP$16-AO$16)/365)</f>
        <v>1294.2894419456961</v>
      </c>
      <c r="AQ70" s="380">
        <f t="shared" si="8"/>
        <v>5.9999999999999831E-2</v>
      </c>
    </row>
    <row r="71" spans="1:43" ht="11.4" x14ac:dyDescent="0.2">
      <c r="A71" s="110" t="str">
        <f>_xlfn.XLOOKUP($C71,'Data Ref'!$D:$D,'Data Ref'!$B:$B,0)</f>
        <v>222708055</v>
      </c>
      <c r="C71" s="76">
        <f>'1. Accomodation'!N75</f>
        <v>304</v>
      </c>
      <c r="D71" s="362" t="str">
        <f>'1. Accomodation'!L75</f>
        <v>C</v>
      </c>
      <c r="E71" s="69" t="str">
        <f>'1. Accomodation'!P75</f>
        <v>1 Bed</v>
      </c>
      <c r="F71" s="69">
        <f>'1. Accomodation'!Q75</f>
        <v>1</v>
      </c>
      <c r="G71" s="77">
        <f>'1. Accomodation'!O75</f>
        <v>521.51</v>
      </c>
      <c r="H71" s="69">
        <f>'1. Accomodation'!R75</f>
        <v>3</v>
      </c>
      <c r="I71" s="69" t="str">
        <f>'1. Accomodation'!S75</f>
        <v>North Row below Treeline</v>
      </c>
      <c r="J71" s="62"/>
      <c r="L71" s="271">
        <f>IFERROR(INDEX('2. GRI Pricing Inputs'!$C$15:$AI$16,MATCH($L$16,'2. GRI Pricing Inputs'!$C$15:$C$16,0),MATCH(E71,'2. GRI Pricing Inputs'!$C$15:$AI$15,0)),0)</f>
        <v>1275</v>
      </c>
      <c r="M71" s="272">
        <f>IFERROR(INDEX('2. GRI Pricing Inputs'!$C$22:$AI$23,MATCH($M$16,'2. GRI Pricing Inputs'!$C$22:$C$23,0),MATCH(F71,'2. GRI Pricing Inputs'!$C$22:$AI$22,0)),0)</f>
        <v>0</v>
      </c>
      <c r="N71" s="329">
        <f>IF(AND('3. GRI Pricing'!$G71&gt;='2. GRI Pricing Inputs'!$D$33,'3. GRI Pricing'!$G71&lt;='2. GRI Pricing Inputs'!$E$33),'2. GRI Pricing Inputs'!$D$32,IF(AND('3. GRI Pricing'!$G71&gt;='2. GRI Pricing Inputs'!$F$33,'3. GRI Pricing'!$G71&lt;='2. GRI Pricing Inputs'!$G$33),'2. GRI Pricing Inputs'!$F$32,IF(AND('3. GRI Pricing'!$G71&gt;='2. GRI Pricing Inputs'!$H$33,'3. GRI Pricing'!$G71&lt;='2. GRI Pricing Inputs'!$I$33),'2. GRI Pricing Inputs'!$H$32,IF(AND('3. GRI Pricing'!$G71&gt;='2. GRI Pricing Inputs'!$J$33,'3. GRI Pricing'!$G71&lt;='2. GRI Pricing Inputs'!$K$33),'2. GRI Pricing Inputs'!$J$32,IF(AND('3. GRI Pricing'!$G71&gt;='2. GRI Pricing Inputs'!$L$33,'3. GRI Pricing'!$G71&lt;='2. GRI Pricing Inputs'!$M$33),'2. GRI Pricing Inputs'!$L$32,IF(AND('3. GRI Pricing'!$G71&gt;='2. GRI Pricing Inputs'!$N$33,'3. GRI Pricing'!$G71&lt;='2. GRI Pricing Inputs'!$O$33),'2. GRI Pricing Inputs'!$N$32,IF(AND('3. GRI Pricing'!$G71&gt;='2. GRI Pricing Inputs'!$P$33,'3. GRI Pricing'!$G71&lt;='2. GRI Pricing Inputs'!$Q$33),'2. GRI Pricing Inputs'!$P$32,IF(AND('3. GRI Pricing'!$G71&gt;='2. GRI Pricing Inputs'!$R$33,'3. GRI Pricing'!$G71&lt;='2. GRI Pricing Inputs'!$S$33),'2. GRI Pricing Inputs'!$R$32,IF(AND('3. GRI Pricing'!$G71&gt;='2. GRI Pricing Inputs'!$T$33,'3. GRI Pricing'!$G71&lt;='2. GRI Pricing Inputs'!$U$33),'2. GRI Pricing Inputs'!$T$32,IF(AND('3. GRI Pricing'!$G71&gt;='2. GRI Pricing Inputs'!$V$33,'3. GRI Pricing'!$G71&lt;='2. GRI Pricing Inputs'!$W$33),'2. GRI Pricing Inputs'!$V$32,IF(AND('3. GRI Pricing'!$G71&gt;='2. GRI Pricing Inputs'!$X$33,'3. GRI Pricing'!$G71&lt;='2. GRI Pricing Inputs'!$Y$33),'2. GRI Pricing Inputs'!$X$32,IF(AND('3. GRI Pricing'!$G71&gt;='2. GRI Pricing Inputs'!$Z$33,'3. GRI Pricing'!$G71&lt;='2. GRI Pricing Inputs'!$AA$33),'2. GRI Pricing Inputs'!$Z$32,IF(AND('3. GRI Pricing'!$G71&gt;='2. GRI Pricing Inputs'!$AB$33,'3. GRI Pricing'!$G71&lt;='2. GRI Pricing Inputs'!$AC$33),'2. GRI Pricing Inputs'!$AB$32,IF(AND('3. GRI Pricing'!$G71&gt;='2. GRI Pricing Inputs'!$AD$33,'3. GRI Pricing'!$G71&lt;='2. GRI Pricing Inputs'!$AE$33),'2. GRI Pricing Inputs'!$AD$32,IF(AND('3. GRI Pricing'!$G71&gt;='2. GRI Pricing Inputs'!$AF$33,'3. GRI Pricing'!$G71&lt;='2. GRI Pricing Inputs'!$AG$33),'2. GRI Pricing Inputs'!$AF$32,IF(AND('3. GRI Pricing'!$G71&gt;='2. GRI Pricing Inputs'!$AH$33,'3. GRI Pricing'!$G71&lt;='2. GRI Pricing Inputs'!$AI$33),'2. GRI Pricing Inputs'!$AH$32,0))))))))))))))))</f>
        <v>6</v>
      </c>
      <c r="O71" s="272" cm="1">
        <f t="array" ref="O71">IFERROR(INDEX('2. GRI Pricing Inputs'!$C$32:$AI$39,MATCH('3. GRI Pricing'!E71,'2. GRI Pricing Inputs'!$C$32:$C$39,0),(MATCH('3. GRI Pricing'!N71,'2. GRI Pricing Inputs'!$D$32:$AI$32,0)+1)),0)</f>
        <v>10</v>
      </c>
      <c r="P71" s="272">
        <f>IFERROR(INDEX('2. GRI Pricing Inputs'!$C$45:$AI$46,MATCH($P$16,'2. GRI Pricing Inputs'!$C$45:$C$46,0),MATCH(H71,'2. GRI Pricing Inputs'!$C$45:$AI$45,0)),0)</f>
        <v>30</v>
      </c>
      <c r="Q71" s="272">
        <f>IFERROR(INDEX('2. GRI Pricing Inputs'!$C$53:$AI$54,MATCH('3. GRI Pricing'!$Q$16,'2. GRI Pricing Inputs'!$C$53:$C$54,0),MATCH('3. GRI Pricing'!I71,'2. GRI Pricing Inputs'!$C$53:$AI$53,0)),0)</f>
        <v>30</v>
      </c>
      <c r="R71" s="272">
        <f>IFERROR(INDEX('2. GRI Pricing Inputs'!$C$60:$AI$61,MATCH('3. GRI Pricing'!$R$16,'2. GRI Pricing Inputs'!$C$60:$C$61,0),MATCH('1. Accomodation'!T75,'2. GRI Pricing Inputs'!$C$60:$AI$60,0)),0)</f>
        <v>0</v>
      </c>
      <c r="S71" s="272">
        <f>IFERROR(INDEX('2. GRI Pricing Inputs'!$C$67:$AI$68,MATCH('3. GRI Pricing'!$S$16,'2. GRI Pricing Inputs'!$C$67:$C$68,0),MATCH('1. Accomodation'!U75,'2. GRI Pricing Inputs'!$C$67:$AI$67,0)),0)</f>
        <v>40</v>
      </c>
      <c r="T71" s="272">
        <f>IF(E71=0,0,'2. GRI Pricing Inputs'!$AI$75)</f>
        <v>0</v>
      </c>
      <c r="U71" s="272">
        <f>IFERROR(INDEX('2. GRI Pricing Inputs'!$C$82:$AI$83,MATCH('3. GRI Pricing'!$U$16,'2. GRI Pricing Inputs'!$C$82:$C$83,0),MATCH('1. Accomodation'!V75,'2. GRI Pricing Inputs'!$C$82:$AI$82,0)),0)</f>
        <v>0</v>
      </c>
      <c r="V71" s="272">
        <f>IFERROR(INDEX('2. GRI Pricing Inputs'!$C$89:$AI$90,MATCH('3. GRI Pricing'!$V$16,'2. GRI Pricing Inputs'!$C$89:$C$90,0),MATCH('1. Accomodation'!W75,'2. GRI Pricing Inputs'!$C$89:$AI$89,0)),0)</f>
        <v>0</v>
      </c>
      <c r="W71" s="272">
        <f>IFERROR(INDEX('2. GRI Pricing Inputs'!$C$97:$AI$98,MATCH('3. GRI Pricing'!$W$16,'2. GRI Pricing Inputs'!$C$97:$C$98,0),MATCH('1. Accomodation'!X75,'2. GRI Pricing Inputs'!$C$97:$AI$97,0)),0)</f>
        <v>0</v>
      </c>
      <c r="X71" s="272">
        <f>IFERROR(INDEX('2. GRI Pricing Inputs'!$C$104:$AI$105,MATCH('3. GRI Pricing'!$X$16,'2. GRI Pricing Inputs'!$C$104:$C$105,0),MATCH('1. Accomodation'!Y75,'2. GRI Pricing Inputs'!$C$104:$AI$104,0)),0)</f>
        <v>0</v>
      </c>
      <c r="Y71" s="273"/>
      <c r="Z71" s="274">
        <f t="shared" si="7"/>
        <v>1385</v>
      </c>
      <c r="AA71" s="275"/>
      <c r="AB71" s="275"/>
      <c r="AC71" s="275"/>
      <c r="AD71" s="271">
        <f>Z71*(1+'2. GRI Pricing Inputs'!E$115)^(($AD$16-$AC$15)/365)</f>
        <v>1391.8711678661305</v>
      </c>
      <c r="AE71" s="272">
        <f>AD71*(1+'2. GRI Pricing Inputs'!F$115)^((AE$16-AD$16)/365)</f>
        <v>1398.5531404771473</v>
      </c>
      <c r="AF71" s="272">
        <f>AE71*(1+'2. GRI Pricing Inputs'!G$115)^((AF$16-AE$16)/365)</f>
        <v>1405.4915472626508</v>
      </c>
      <c r="AG71" s="272">
        <f>AF71*(1+'2. GRI Pricing Inputs'!H$115)^((AG$16-AF$16)/365)</f>
        <v>1412.4643764003181</v>
      </c>
      <c r="AH71" s="272">
        <f>AG71*(1+'2. GRI Pricing Inputs'!I$115)^((AH$16-AG$16)/365)</f>
        <v>1418.7921443991795</v>
      </c>
      <c r="AI71" s="272">
        <f>AH71*(1+'2. GRI Pricing Inputs'!J$115)^((AI$16-AH$16)/365)</f>
        <v>1425.8309595553628</v>
      </c>
      <c r="AJ71" s="272">
        <f>AI71*(1+'2. GRI Pricing Inputs'!K$115)^((AJ$16-AI$16)/365)</f>
        <v>1432.6759633456884</v>
      </c>
      <c r="AK71" s="272">
        <f>AJ71*(1+'2. GRI Pricing Inputs'!L$115)^((AK$16-AJ$16)/365)</f>
        <v>1439.783657960792</v>
      </c>
      <c r="AL71" s="272">
        <f>AK71*(1+'2. GRI Pricing Inputs'!M$115)^((AL$16-AK$16)/365)</f>
        <v>1446.6956446377146</v>
      </c>
      <c r="AM71" s="272">
        <f>AL71*(1+'2. GRI Pricing Inputs'!N$115)^((AM$16-AL$16)/365)</f>
        <v>1453.8728927427728</v>
      </c>
      <c r="AN71" s="272">
        <f>AM71*(1+'2. GRI Pricing Inputs'!O$115)^((AN$16-AM$16)/365)</f>
        <v>1461.0857481233159</v>
      </c>
      <c r="AO71" s="272">
        <f>AN71*(1+'2. GRI Pricing Inputs'!P$115)^((AO$16-AN$16)/365)</f>
        <v>1468.0999999999995</v>
      </c>
      <c r="AP71" s="276">
        <f>AO71*(1+'2. GRI Pricing Inputs'!Q$115)^((AP$16-AO$16)/365)</f>
        <v>1475.3834379380978</v>
      </c>
      <c r="AQ71" s="380">
        <f t="shared" si="8"/>
        <v>5.9999999999999609E-2</v>
      </c>
    </row>
    <row r="72" spans="1:43" ht="11.4" x14ac:dyDescent="0.2">
      <c r="A72" s="110" t="str">
        <f>_xlfn.XLOOKUP($C72,'Data Ref'!$D:$D,'Data Ref'!$B:$B,0)</f>
        <v>222708056</v>
      </c>
      <c r="C72" s="76">
        <f>'1. Accomodation'!N76</f>
        <v>305</v>
      </c>
      <c r="D72" s="362" t="str">
        <f>'1. Accomodation'!L76</f>
        <v>C</v>
      </c>
      <c r="E72" s="69" t="str">
        <f>'1. Accomodation'!P76</f>
        <v>2 Bed</v>
      </c>
      <c r="F72" s="69">
        <f>'1. Accomodation'!Q76</f>
        <v>2</v>
      </c>
      <c r="G72" s="77">
        <f>'1. Accomodation'!O76</f>
        <v>762.95</v>
      </c>
      <c r="H72" s="69">
        <f>'1. Accomodation'!R76</f>
        <v>3</v>
      </c>
      <c r="I72" s="69" t="str">
        <f>'1. Accomodation'!S76</f>
        <v>North Row below Treeline</v>
      </c>
      <c r="J72" s="62"/>
      <c r="L72" s="271">
        <f>IFERROR(INDEX('2. GRI Pricing Inputs'!$C$15:$AI$16,MATCH($L$16,'2. GRI Pricing Inputs'!$C$15:$C$16,0),MATCH(E72,'2. GRI Pricing Inputs'!$C$15:$AI$15,0)),0)</f>
        <v>1665</v>
      </c>
      <c r="M72" s="272">
        <f>IFERROR(INDEX('2. GRI Pricing Inputs'!$C$22:$AI$23,MATCH($M$16,'2. GRI Pricing Inputs'!$C$22:$C$23,0),MATCH(F72,'2. GRI Pricing Inputs'!$C$22:$AI$22,0)),0)</f>
        <v>0</v>
      </c>
      <c r="N72" s="329">
        <f>IF(AND('3. GRI Pricing'!$G72&gt;='2. GRI Pricing Inputs'!$D$33,'3. GRI Pricing'!$G72&lt;='2. GRI Pricing Inputs'!$E$33),'2. GRI Pricing Inputs'!$D$32,IF(AND('3. GRI Pricing'!$G72&gt;='2. GRI Pricing Inputs'!$F$33,'3. GRI Pricing'!$G72&lt;='2. GRI Pricing Inputs'!$G$33),'2. GRI Pricing Inputs'!$F$32,IF(AND('3. GRI Pricing'!$G72&gt;='2. GRI Pricing Inputs'!$H$33,'3. GRI Pricing'!$G72&lt;='2. GRI Pricing Inputs'!$I$33),'2. GRI Pricing Inputs'!$H$32,IF(AND('3. GRI Pricing'!$G72&gt;='2. GRI Pricing Inputs'!$J$33,'3. GRI Pricing'!$G72&lt;='2. GRI Pricing Inputs'!$K$33),'2. GRI Pricing Inputs'!$J$32,IF(AND('3. GRI Pricing'!$G72&gt;='2. GRI Pricing Inputs'!$L$33,'3. GRI Pricing'!$G72&lt;='2. GRI Pricing Inputs'!$M$33),'2. GRI Pricing Inputs'!$L$32,IF(AND('3. GRI Pricing'!$G72&gt;='2. GRI Pricing Inputs'!$N$33,'3. GRI Pricing'!$G72&lt;='2. GRI Pricing Inputs'!$O$33),'2. GRI Pricing Inputs'!$N$32,IF(AND('3. GRI Pricing'!$G72&gt;='2. GRI Pricing Inputs'!$P$33,'3. GRI Pricing'!$G72&lt;='2. GRI Pricing Inputs'!$Q$33),'2. GRI Pricing Inputs'!$P$32,IF(AND('3. GRI Pricing'!$G72&gt;='2. GRI Pricing Inputs'!$R$33,'3. GRI Pricing'!$G72&lt;='2. GRI Pricing Inputs'!$S$33),'2. GRI Pricing Inputs'!$R$32,IF(AND('3. GRI Pricing'!$G72&gt;='2. GRI Pricing Inputs'!$T$33,'3. GRI Pricing'!$G72&lt;='2. GRI Pricing Inputs'!$U$33),'2. GRI Pricing Inputs'!$T$32,IF(AND('3. GRI Pricing'!$G72&gt;='2. GRI Pricing Inputs'!$V$33,'3. GRI Pricing'!$G72&lt;='2. GRI Pricing Inputs'!$W$33),'2. GRI Pricing Inputs'!$V$32,IF(AND('3. GRI Pricing'!$G72&gt;='2. GRI Pricing Inputs'!$X$33,'3. GRI Pricing'!$G72&lt;='2. GRI Pricing Inputs'!$Y$33),'2. GRI Pricing Inputs'!$X$32,IF(AND('3. GRI Pricing'!$G72&gt;='2. GRI Pricing Inputs'!$Z$33,'3. GRI Pricing'!$G72&lt;='2. GRI Pricing Inputs'!$AA$33),'2. GRI Pricing Inputs'!$Z$32,IF(AND('3. GRI Pricing'!$G72&gt;='2. GRI Pricing Inputs'!$AB$33,'3. GRI Pricing'!$G72&lt;='2. GRI Pricing Inputs'!$AC$33),'2. GRI Pricing Inputs'!$AB$32,IF(AND('3. GRI Pricing'!$G72&gt;='2. GRI Pricing Inputs'!$AD$33,'3. GRI Pricing'!$G72&lt;='2. GRI Pricing Inputs'!$AE$33),'2. GRI Pricing Inputs'!$AD$32,IF(AND('3. GRI Pricing'!$G72&gt;='2. GRI Pricing Inputs'!$AF$33,'3. GRI Pricing'!$G72&lt;='2. GRI Pricing Inputs'!$AG$33),'2. GRI Pricing Inputs'!$AF$32,IF(AND('3. GRI Pricing'!$G72&gt;='2. GRI Pricing Inputs'!$AH$33,'3. GRI Pricing'!$G72&lt;='2. GRI Pricing Inputs'!$AI$33),'2. GRI Pricing Inputs'!$AH$32,0))))))))))))))))</f>
        <v>11</v>
      </c>
      <c r="O72" s="272" cm="1">
        <f t="array" ref="O72">IFERROR(INDEX('2. GRI Pricing Inputs'!$C$32:$AI$39,MATCH('3. GRI Pricing'!E72,'2. GRI Pricing Inputs'!$C$32:$C$39,0),(MATCH('3. GRI Pricing'!N72,'2. GRI Pricing Inputs'!$D$32:$AI$32,0)+1)),0)</f>
        <v>30</v>
      </c>
      <c r="P72" s="272">
        <f>IFERROR(INDEX('2. GRI Pricing Inputs'!$C$45:$AI$46,MATCH($P$16,'2. GRI Pricing Inputs'!$C$45:$C$46,0),MATCH(H72,'2. GRI Pricing Inputs'!$C$45:$AI$45,0)),0)</f>
        <v>30</v>
      </c>
      <c r="Q72" s="272">
        <f>IFERROR(INDEX('2. GRI Pricing Inputs'!$C$53:$AI$54,MATCH('3. GRI Pricing'!$Q$16,'2. GRI Pricing Inputs'!$C$53:$C$54,0),MATCH('3. GRI Pricing'!I72,'2. GRI Pricing Inputs'!$C$53:$AI$53,0)),0)</f>
        <v>30</v>
      </c>
      <c r="R72" s="272">
        <f>IFERROR(INDEX('2. GRI Pricing Inputs'!$C$60:$AI$61,MATCH('3. GRI Pricing'!$R$16,'2. GRI Pricing Inputs'!$C$60:$C$61,0),MATCH('1. Accomodation'!T76,'2. GRI Pricing Inputs'!$C$60:$AI$60,0)),0)</f>
        <v>10</v>
      </c>
      <c r="S72" s="272">
        <f>IFERROR(INDEX('2. GRI Pricing Inputs'!$C$67:$AI$68,MATCH('3. GRI Pricing'!$S$16,'2. GRI Pricing Inputs'!$C$67:$C$68,0),MATCH('1. Accomodation'!U76,'2. GRI Pricing Inputs'!$C$67:$AI$67,0)),0)</f>
        <v>40</v>
      </c>
      <c r="T72" s="272">
        <f>IF(E72=0,0,'2. GRI Pricing Inputs'!$AI$75)</f>
        <v>0</v>
      </c>
      <c r="U72" s="272">
        <f>IFERROR(INDEX('2. GRI Pricing Inputs'!$C$82:$AI$83,MATCH('3. GRI Pricing'!$U$16,'2. GRI Pricing Inputs'!$C$82:$C$83,0),MATCH('1. Accomodation'!V76,'2. GRI Pricing Inputs'!$C$82:$AI$82,0)),0)</f>
        <v>0</v>
      </c>
      <c r="V72" s="272">
        <f>IFERROR(INDEX('2. GRI Pricing Inputs'!$C$89:$AI$90,MATCH('3. GRI Pricing'!$V$16,'2. GRI Pricing Inputs'!$C$89:$C$90,0),MATCH('1. Accomodation'!W76,'2. GRI Pricing Inputs'!$C$89:$AI$89,0)),0)</f>
        <v>0</v>
      </c>
      <c r="W72" s="272">
        <f>IFERROR(INDEX('2. GRI Pricing Inputs'!$C$97:$AI$98,MATCH('3. GRI Pricing'!$W$16,'2. GRI Pricing Inputs'!$C$97:$C$98,0),MATCH('1. Accomodation'!X76,'2. GRI Pricing Inputs'!$C$97:$AI$97,0)),0)</f>
        <v>0</v>
      </c>
      <c r="X72" s="272">
        <f>IFERROR(INDEX('2. GRI Pricing Inputs'!$C$104:$AI$105,MATCH('3. GRI Pricing'!$X$16,'2. GRI Pricing Inputs'!$C$104:$C$105,0),MATCH('1. Accomodation'!Y76,'2. GRI Pricing Inputs'!$C$104:$AI$104,0)),0)</f>
        <v>0</v>
      </c>
      <c r="Y72" s="273"/>
      <c r="Z72" s="274">
        <f t="shared" si="7"/>
        <v>1805</v>
      </c>
      <c r="AA72" s="275"/>
      <c r="AB72" s="275"/>
      <c r="AC72" s="275"/>
      <c r="AD72" s="271">
        <f>Z72*(1+'2. GRI Pricing Inputs'!E$115)^(($AD$16-$AC$15)/365)</f>
        <v>1813.9548433201194</v>
      </c>
      <c r="AE72" s="272">
        <f>AD72*(1+'2. GRI Pricing Inputs'!F$115)^((AE$16-AD$16)/365)</f>
        <v>1822.6631180947657</v>
      </c>
      <c r="AF72" s="272">
        <f>AE72*(1+'2. GRI Pricing Inputs'!G$115)^((AF$16-AE$16)/365)</f>
        <v>1831.7055904758731</v>
      </c>
      <c r="AG72" s="272">
        <f>AF72*(1+'2. GRI Pricing Inputs'!H$115)^((AG$16-AF$16)/365)</f>
        <v>1840.7929237563708</v>
      </c>
      <c r="AH72" s="272">
        <f>AG72*(1+'2. GRI Pricing Inputs'!I$115)^((AH$16-AG$16)/365)</f>
        <v>1849.0395816899049</v>
      </c>
      <c r="AI72" s="272">
        <f>AH72*(1+'2. GRI Pricing Inputs'!J$115)^((AI$16-AH$16)/365)</f>
        <v>1858.2129111894797</v>
      </c>
      <c r="AJ72" s="272">
        <f>AI72*(1+'2. GRI Pricing Inputs'!K$115)^((AJ$16-AI$16)/365)</f>
        <v>1867.1336562014203</v>
      </c>
      <c r="AK72" s="272">
        <f>AJ72*(1+'2. GRI Pricing Inputs'!L$115)^((AK$16-AJ$16)/365)</f>
        <v>1876.396752793667</v>
      </c>
      <c r="AL72" s="272">
        <f>AK72*(1+'2. GRI Pricing Inputs'!M$115)^((AL$16-AK$16)/365)</f>
        <v>1885.4047931921114</v>
      </c>
      <c r="AM72" s="272">
        <f>AL72*(1+'2. GRI Pricing Inputs'!N$115)^((AM$16-AL$16)/365)</f>
        <v>1894.7585353073675</v>
      </c>
      <c r="AN72" s="272">
        <f>AM72*(1+'2. GRI Pricing Inputs'!O$115)^((AN$16-AM$16)/365)</f>
        <v>1904.1586825722632</v>
      </c>
      <c r="AO72" s="272">
        <f>AN72*(1+'2. GRI Pricing Inputs'!P$115)^((AO$16-AN$16)/365)</f>
        <v>1913.2999999999988</v>
      </c>
      <c r="AP72" s="276">
        <f>AO72*(1+'2. GRI Pricing Inputs'!Q$115)^((AP$16-AO$16)/365)</f>
        <v>1922.7921339193254</v>
      </c>
      <c r="AQ72" s="380">
        <f t="shared" si="8"/>
        <v>5.9999999999999387E-2</v>
      </c>
    </row>
    <row r="73" spans="1:43" ht="11.4" x14ac:dyDescent="0.2">
      <c r="A73" s="110" t="str">
        <f>_xlfn.XLOOKUP($C73,'Data Ref'!$D:$D,'Data Ref'!$B:$B,0)</f>
        <v>222708057</v>
      </c>
      <c r="C73" s="76">
        <f>'1. Accomodation'!N77</f>
        <v>306</v>
      </c>
      <c r="D73" s="362" t="str">
        <f>'1. Accomodation'!L77</f>
        <v>C</v>
      </c>
      <c r="E73" s="69" t="str">
        <f>'1. Accomodation'!P77</f>
        <v>1 Bed</v>
      </c>
      <c r="F73" s="69">
        <f>'1. Accomodation'!Q77</f>
        <v>1</v>
      </c>
      <c r="G73" s="77">
        <f>'1. Accomodation'!O77</f>
        <v>529.79999999999995</v>
      </c>
      <c r="H73" s="69">
        <f>'1. Accomodation'!R77</f>
        <v>3</v>
      </c>
      <c r="I73" s="69" t="str">
        <f>'1. Accomodation'!S77</f>
        <v>Amenity Pebble Roof</v>
      </c>
      <c r="J73" s="62"/>
      <c r="L73" s="271">
        <f>IFERROR(INDEX('2. GRI Pricing Inputs'!$C$15:$AI$16,MATCH($L$16,'2. GRI Pricing Inputs'!$C$15:$C$16,0),MATCH(E73,'2. GRI Pricing Inputs'!$C$15:$AI$15,0)),0)</f>
        <v>1275</v>
      </c>
      <c r="M73" s="272">
        <f>IFERROR(INDEX('2. GRI Pricing Inputs'!$C$22:$AI$23,MATCH($M$16,'2. GRI Pricing Inputs'!$C$22:$C$23,0),MATCH(F73,'2. GRI Pricing Inputs'!$C$22:$AI$22,0)),0)</f>
        <v>0</v>
      </c>
      <c r="N73" s="329">
        <f>IF(AND('3. GRI Pricing'!$G73&gt;='2. GRI Pricing Inputs'!$D$33,'3. GRI Pricing'!$G73&lt;='2. GRI Pricing Inputs'!$E$33),'2. GRI Pricing Inputs'!$D$32,IF(AND('3. GRI Pricing'!$G73&gt;='2. GRI Pricing Inputs'!$F$33,'3. GRI Pricing'!$G73&lt;='2. GRI Pricing Inputs'!$G$33),'2. GRI Pricing Inputs'!$F$32,IF(AND('3. GRI Pricing'!$G73&gt;='2. GRI Pricing Inputs'!$H$33,'3. GRI Pricing'!$G73&lt;='2. GRI Pricing Inputs'!$I$33),'2. GRI Pricing Inputs'!$H$32,IF(AND('3. GRI Pricing'!$G73&gt;='2. GRI Pricing Inputs'!$J$33,'3. GRI Pricing'!$G73&lt;='2. GRI Pricing Inputs'!$K$33),'2. GRI Pricing Inputs'!$J$32,IF(AND('3. GRI Pricing'!$G73&gt;='2. GRI Pricing Inputs'!$L$33,'3. GRI Pricing'!$G73&lt;='2. GRI Pricing Inputs'!$M$33),'2. GRI Pricing Inputs'!$L$32,IF(AND('3. GRI Pricing'!$G73&gt;='2. GRI Pricing Inputs'!$N$33,'3. GRI Pricing'!$G73&lt;='2. GRI Pricing Inputs'!$O$33),'2. GRI Pricing Inputs'!$N$32,IF(AND('3. GRI Pricing'!$G73&gt;='2. GRI Pricing Inputs'!$P$33,'3. GRI Pricing'!$G73&lt;='2. GRI Pricing Inputs'!$Q$33),'2. GRI Pricing Inputs'!$P$32,IF(AND('3. GRI Pricing'!$G73&gt;='2. GRI Pricing Inputs'!$R$33,'3. GRI Pricing'!$G73&lt;='2. GRI Pricing Inputs'!$S$33),'2. GRI Pricing Inputs'!$R$32,IF(AND('3. GRI Pricing'!$G73&gt;='2. GRI Pricing Inputs'!$T$33,'3. GRI Pricing'!$G73&lt;='2. GRI Pricing Inputs'!$U$33),'2. GRI Pricing Inputs'!$T$32,IF(AND('3. GRI Pricing'!$G73&gt;='2. GRI Pricing Inputs'!$V$33,'3. GRI Pricing'!$G73&lt;='2. GRI Pricing Inputs'!$W$33),'2. GRI Pricing Inputs'!$V$32,IF(AND('3. GRI Pricing'!$G73&gt;='2. GRI Pricing Inputs'!$X$33,'3. GRI Pricing'!$G73&lt;='2. GRI Pricing Inputs'!$Y$33),'2. GRI Pricing Inputs'!$X$32,IF(AND('3. GRI Pricing'!$G73&gt;='2. GRI Pricing Inputs'!$Z$33,'3. GRI Pricing'!$G73&lt;='2. GRI Pricing Inputs'!$AA$33),'2. GRI Pricing Inputs'!$Z$32,IF(AND('3. GRI Pricing'!$G73&gt;='2. GRI Pricing Inputs'!$AB$33,'3. GRI Pricing'!$G73&lt;='2. GRI Pricing Inputs'!$AC$33),'2. GRI Pricing Inputs'!$AB$32,IF(AND('3. GRI Pricing'!$G73&gt;='2. GRI Pricing Inputs'!$AD$33,'3. GRI Pricing'!$G73&lt;='2. GRI Pricing Inputs'!$AE$33),'2. GRI Pricing Inputs'!$AD$32,IF(AND('3. GRI Pricing'!$G73&gt;='2. GRI Pricing Inputs'!$AF$33,'3. GRI Pricing'!$G73&lt;='2. GRI Pricing Inputs'!$AG$33),'2. GRI Pricing Inputs'!$AF$32,IF(AND('3. GRI Pricing'!$G73&gt;='2. GRI Pricing Inputs'!$AH$33,'3. GRI Pricing'!$G73&lt;='2. GRI Pricing Inputs'!$AI$33),'2. GRI Pricing Inputs'!$AH$32,0))))))))))))))))</f>
        <v>7</v>
      </c>
      <c r="O73" s="272" cm="1">
        <f t="array" ref="O73">IFERROR(INDEX('2. GRI Pricing Inputs'!$C$32:$AI$39,MATCH('3. GRI Pricing'!E73,'2. GRI Pricing Inputs'!$C$32:$C$39,0),(MATCH('3. GRI Pricing'!N73,'2. GRI Pricing Inputs'!$D$32:$AI$32,0)+1)),0)</f>
        <v>20</v>
      </c>
      <c r="P73" s="272">
        <f>IFERROR(INDEX('2. GRI Pricing Inputs'!$C$45:$AI$46,MATCH($P$16,'2. GRI Pricing Inputs'!$C$45:$C$46,0),MATCH(H73,'2. GRI Pricing Inputs'!$C$45:$AI$45,0)),0)</f>
        <v>30</v>
      </c>
      <c r="Q73" s="272">
        <f>IFERROR(INDEX('2. GRI Pricing Inputs'!$C$53:$AI$54,MATCH('3. GRI Pricing'!$Q$16,'2. GRI Pricing Inputs'!$C$53:$C$54,0),MATCH('3. GRI Pricing'!I73,'2. GRI Pricing Inputs'!$C$53:$AI$53,0)),0)</f>
        <v>10</v>
      </c>
      <c r="R73" s="272">
        <f>IFERROR(INDEX('2. GRI Pricing Inputs'!$C$60:$AI$61,MATCH('3. GRI Pricing'!$R$16,'2. GRI Pricing Inputs'!$C$60:$C$61,0),MATCH('1. Accomodation'!T77,'2. GRI Pricing Inputs'!$C$60:$AI$60,0)),0)</f>
        <v>0</v>
      </c>
      <c r="S73" s="272">
        <f>IFERROR(INDEX('2. GRI Pricing Inputs'!$C$67:$AI$68,MATCH('3. GRI Pricing'!$S$16,'2. GRI Pricing Inputs'!$C$67:$C$68,0),MATCH('1. Accomodation'!U77,'2. GRI Pricing Inputs'!$C$67:$AI$67,0)),0)</f>
        <v>10</v>
      </c>
      <c r="T73" s="272">
        <f>IF(E73=0,0,'2. GRI Pricing Inputs'!$AI$75)</f>
        <v>0</v>
      </c>
      <c r="U73" s="272">
        <f>IFERROR(INDEX('2. GRI Pricing Inputs'!$C$82:$AI$83,MATCH('3. GRI Pricing'!$U$16,'2. GRI Pricing Inputs'!$C$82:$C$83,0),MATCH('1. Accomodation'!V77,'2. GRI Pricing Inputs'!$C$82:$AI$82,0)),0)</f>
        <v>0</v>
      </c>
      <c r="V73" s="272">
        <f>IFERROR(INDEX('2. GRI Pricing Inputs'!$C$89:$AI$90,MATCH('3. GRI Pricing'!$V$16,'2. GRI Pricing Inputs'!$C$89:$C$90,0),MATCH('1. Accomodation'!W77,'2. GRI Pricing Inputs'!$C$89:$AI$89,0)),0)</f>
        <v>0</v>
      </c>
      <c r="W73" s="272">
        <f>IFERROR(INDEX('2. GRI Pricing Inputs'!$C$97:$AI$98,MATCH('3. GRI Pricing'!$W$16,'2. GRI Pricing Inputs'!$C$97:$C$98,0),MATCH('1. Accomodation'!X77,'2. GRI Pricing Inputs'!$C$97:$AI$97,0)),0)</f>
        <v>0</v>
      </c>
      <c r="X73" s="272">
        <f>IFERROR(INDEX('2. GRI Pricing Inputs'!$C$104:$AI$105,MATCH('3. GRI Pricing'!$X$16,'2. GRI Pricing Inputs'!$C$104:$C$105,0),MATCH('1. Accomodation'!Y77,'2. GRI Pricing Inputs'!$C$104:$AI$104,0)),0)</f>
        <v>0</v>
      </c>
      <c r="Y73" s="273"/>
      <c r="Z73" s="274">
        <f t="shared" si="7"/>
        <v>1345</v>
      </c>
      <c r="AA73" s="275"/>
      <c r="AB73" s="275"/>
      <c r="AC73" s="275"/>
      <c r="AD73" s="271">
        <f>Z73*(1+'2. GRI Pricing Inputs'!E$115)^(($AD$16-$AC$15)/365)</f>
        <v>1351.6727225847981</v>
      </c>
      <c r="AE73" s="272">
        <f>AD73*(1+'2. GRI Pricing Inputs'!F$115)^((AE$16-AD$16)/365)</f>
        <v>1358.1617140373739</v>
      </c>
      <c r="AF73" s="272">
        <f>AE73*(1+'2. GRI Pricing Inputs'!G$115)^((AF$16-AE$16)/365)</f>
        <v>1364.899733623296</v>
      </c>
      <c r="AG73" s="272">
        <f>AF73*(1+'2. GRI Pricing Inputs'!H$115)^((AG$16-AF$16)/365)</f>
        <v>1371.6711814140269</v>
      </c>
      <c r="AH73" s="272">
        <f>AG73*(1+'2. GRI Pricing Inputs'!I$115)^((AH$16-AG$16)/365)</f>
        <v>1377.8161979905385</v>
      </c>
      <c r="AI73" s="272">
        <f>AH73*(1+'2. GRI Pricing Inputs'!J$115)^((AI$16-AH$16)/365)</f>
        <v>1384.6517260663989</v>
      </c>
      <c r="AJ73" s="272">
        <f>AI73*(1+'2. GRI Pricing Inputs'!K$115)^((AJ$16-AI$16)/365)</f>
        <v>1391.2990402165706</v>
      </c>
      <c r="AK73" s="272">
        <f>AJ73*(1+'2. GRI Pricing Inputs'!L$115)^((AK$16-AJ$16)/365)</f>
        <v>1398.2014584528986</v>
      </c>
      <c r="AL73" s="272">
        <f>AK73*(1+'2. GRI Pricing Inputs'!M$115)^((AL$16-AK$16)/365)</f>
        <v>1404.9138209658668</v>
      </c>
      <c r="AM73" s="272">
        <f>AL73*(1+'2. GRI Pricing Inputs'!N$115)^((AM$16-AL$16)/365)</f>
        <v>1411.8837839270966</v>
      </c>
      <c r="AN73" s="272">
        <f>AM73*(1+'2. GRI Pricing Inputs'!O$115)^((AN$16-AM$16)/365)</f>
        <v>1418.8883257948441</v>
      </c>
      <c r="AO73" s="272">
        <f>AN73*(1+'2. GRI Pricing Inputs'!P$115)^((AO$16-AN$16)/365)</f>
        <v>1425.6999999999991</v>
      </c>
      <c r="AP73" s="276">
        <f>AO73*(1+'2. GRI Pricing Inputs'!Q$115)^((AP$16-AO$16)/365)</f>
        <v>1432.773085939885</v>
      </c>
      <c r="AQ73" s="380">
        <f t="shared" si="8"/>
        <v>5.9999999999999387E-2</v>
      </c>
    </row>
    <row r="74" spans="1:43" ht="11.4" x14ac:dyDescent="0.2">
      <c r="A74" s="110" t="str">
        <f>_xlfn.XLOOKUP($C74,'Data Ref'!$D:$D,'Data Ref'!$B:$B,0)</f>
        <v>222708058</v>
      </c>
      <c r="C74" s="76">
        <f>'1. Accomodation'!N78</f>
        <v>307</v>
      </c>
      <c r="D74" s="362" t="str">
        <f>'1. Accomodation'!L78</f>
        <v>C</v>
      </c>
      <c r="E74" s="69" t="str">
        <f>'1. Accomodation'!P78</f>
        <v>1 Bed</v>
      </c>
      <c r="F74" s="69">
        <f>'1. Accomodation'!Q78</f>
        <v>1</v>
      </c>
      <c r="G74" s="77">
        <f>'1. Accomodation'!O78</f>
        <v>509.56</v>
      </c>
      <c r="H74" s="69">
        <f>'1. Accomodation'!R78</f>
        <v>3</v>
      </c>
      <c r="I74" s="69" t="str">
        <f>'1. Accomodation'!S78</f>
        <v>Carpark and other block</v>
      </c>
      <c r="J74" s="62"/>
      <c r="L74" s="271">
        <f>IFERROR(INDEX('2. GRI Pricing Inputs'!$C$15:$AI$16,MATCH($L$16,'2. GRI Pricing Inputs'!$C$15:$C$16,0),MATCH(E74,'2. GRI Pricing Inputs'!$C$15:$AI$15,0)),0)</f>
        <v>1275</v>
      </c>
      <c r="M74" s="272">
        <f>IFERROR(INDEX('2. GRI Pricing Inputs'!$C$22:$AI$23,MATCH($M$16,'2. GRI Pricing Inputs'!$C$22:$C$23,0),MATCH(F74,'2. GRI Pricing Inputs'!$C$22:$AI$22,0)),0)</f>
        <v>0</v>
      </c>
      <c r="N74" s="329">
        <f>IF(AND('3. GRI Pricing'!$G74&gt;='2. GRI Pricing Inputs'!$D$33,'3. GRI Pricing'!$G74&lt;='2. GRI Pricing Inputs'!$E$33),'2. GRI Pricing Inputs'!$D$32,IF(AND('3. GRI Pricing'!$G74&gt;='2. GRI Pricing Inputs'!$F$33,'3. GRI Pricing'!$G74&lt;='2. GRI Pricing Inputs'!$G$33),'2. GRI Pricing Inputs'!$F$32,IF(AND('3. GRI Pricing'!$G74&gt;='2. GRI Pricing Inputs'!$H$33,'3. GRI Pricing'!$G74&lt;='2. GRI Pricing Inputs'!$I$33),'2. GRI Pricing Inputs'!$H$32,IF(AND('3. GRI Pricing'!$G74&gt;='2. GRI Pricing Inputs'!$J$33,'3. GRI Pricing'!$G74&lt;='2. GRI Pricing Inputs'!$K$33),'2. GRI Pricing Inputs'!$J$32,IF(AND('3. GRI Pricing'!$G74&gt;='2. GRI Pricing Inputs'!$L$33,'3. GRI Pricing'!$G74&lt;='2. GRI Pricing Inputs'!$M$33),'2. GRI Pricing Inputs'!$L$32,IF(AND('3. GRI Pricing'!$G74&gt;='2. GRI Pricing Inputs'!$N$33,'3. GRI Pricing'!$G74&lt;='2. GRI Pricing Inputs'!$O$33),'2. GRI Pricing Inputs'!$N$32,IF(AND('3. GRI Pricing'!$G74&gt;='2. GRI Pricing Inputs'!$P$33,'3. GRI Pricing'!$G74&lt;='2. GRI Pricing Inputs'!$Q$33),'2. GRI Pricing Inputs'!$P$32,IF(AND('3. GRI Pricing'!$G74&gt;='2. GRI Pricing Inputs'!$R$33,'3. GRI Pricing'!$G74&lt;='2. GRI Pricing Inputs'!$S$33),'2. GRI Pricing Inputs'!$R$32,IF(AND('3. GRI Pricing'!$G74&gt;='2. GRI Pricing Inputs'!$T$33,'3. GRI Pricing'!$G74&lt;='2. GRI Pricing Inputs'!$U$33),'2. GRI Pricing Inputs'!$T$32,IF(AND('3. GRI Pricing'!$G74&gt;='2. GRI Pricing Inputs'!$V$33,'3. GRI Pricing'!$G74&lt;='2. GRI Pricing Inputs'!$W$33),'2. GRI Pricing Inputs'!$V$32,IF(AND('3. GRI Pricing'!$G74&gt;='2. GRI Pricing Inputs'!$X$33,'3. GRI Pricing'!$G74&lt;='2. GRI Pricing Inputs'!$Y$33),'2. GRI Pricing Inputs'!$X$32,IF(AND('3. GRI Pricing'!$G74&gt;='2. GRI Pricing Inputs'!$Z$33,'3. GRI Pricing'!$G74&lt;='2. GRI Pricing Inputs'!$AA$33),'2. GRI Pricing Inputs'!$Z$32,IF(AND('3. GRI Pricing'!$G74&gt;='2. GRI Pricing Inputs'!$AB$33,'3. GRI Pricing'!$G74&lt;='2. GRI Pricing Inputs'!$AC$33),'2. GRI Pricing Inputs'!$AB$32,IF(AND('3. GRI Pricing'!$G74&gt;='2. GRI Pricing Inputs'!$AD$33,'3. GRI Pricing'!$G74&lt;='2. GRI Pricing Inputs'!$AE$33),'2. GRI Pricing Inputs'!$AD$32,IF(AND('3. GRI Pricing'!$G74&gt;='2. GRI Pricing Inputs'!$AF$33,'3. GRI Pricing'!$G74&lt;='2. GRI Pricing Inputs'!$AG$33),'2. GRI Pricing Inputs'!$AF$32,IF(AND('3. GRI Pricing'!$G74&gt;='2. GRI Pricing Inputs'!$AH$33,'3. GRI Pricing'!$G74&lt;='2. GRI Pricing Inputs'!$AI$33),'2. GRI Pricing Inputs'!$AH$32,0))))))))))))))))</f>
        <v>5</v>
      </c>
      <c r="O74" s="272" cm="1">
        <f t="array" ref="O74">IFERROR(INDEX('2. GRI Pricing Inputs'!$C$32:$AI$39,MATCH('3. GRI Pricing'!E74,'2. GRI Pricing Inputs'!$C$32:$C$39,0),(MATCH('3. GRI Pricing'!N74,'2. GRI Pricing Inputs'!$D$32:$AI$32,0)+1)),0)</f>
        <v>5</v>
      </c>
      <c r="P74" s="272">
        <f>IFERROR(INDEX('2. GRI Pricing Inputs'!$C$45:$AI$46,MATCH($P$16,'2. GRI Pricing Inputs'!$C$45:$C$46,0),MATCH(H74,'2. GRI Pricing Inputs'!$C$45:$AI$45,0)),0)</f>
        <v>30</v>
      </c>
      <c r="Q74" s="272">
        <f>IFERROR(INDEX('2. GRI Pricing Inputs'!$C$53:$AI$54,MATCH('3. GRI Pricing'!$Q$16,'2. GRI Pricing Inputs'!$C$53:$C$54,0),MATCH('3. GRI Pricing'!I74,'2. GRI Pricing Inputs'!$C$53:$AI$53,0)),0)</f>
        <v>5</v>
      </c>
      <c r="R74" s="272">
        <f>IFERROR(INDEX('2. GRI Pricing Inputs'!$C$60:$AI$61,MATCH('3. GRI Pricing'!$R$16,'2. GRI Pricing Inputs'!$C$60:$C$61,0),MATCH('1. Accomodation'!T78,'2. GRI Pricing Inputs'!$C$60:$AI$60,0)),0)</f>
        <v>0</v>
      </c>
      <c r="S74" s="272">
        <f>IFERROR(INDEX('2. GRI Pricing Inputs'!$C$67:$AI$68,MATCH('3. GRI Pricing'!$S$16,'2. GRI Pricing Inputs'!$C$67:$C$68,0),MATCH('1. Accomodation'!U78,'2. GRI Pricing Inputs'!$C$67:$AI$67,0)),0)</f>
        <v>10</v>
      </c>
      <c r="T74" s="272">
        <f>IF(E74=0,0,'2. GRI Pricing Inputs'!$AI$75)</f>
        <v>0</v>
      </c>
      <c r="U74" s="272">
        <f>IFERROR(INDEX('2. GRI Pricing Inputs'!$C$82:$AI$83,MATCH('3. GRI Pricing'!$U$16,'2. GRI Pricing Inputs'!$C$82:$C$83,0),MATCH('1. Accomodation'!V78,'2. GRI Pricing Inputs'!$C$82:$AI$82,0)),0)</f>
        <v>0</v>
      </c>
      <c r="V74" s="272">
        <f>IFERROR(INDEX('2. GRI Pricing Inputs'!$C$89:$AI$90,MATCH('3. GRI Pricing'!$V$16,'2. GRI Pricing Inputs'!$C$89:$C$90,0),MATCH('1. Accomodation'!W78,'2. GRI Pricing Inputs'!$C$89:$AI$89,0)),0)</f>
        <v>0</v>
      </c>
      <c r="W74" s="272">
        <f>IFERROR(INDEX('2. GRI Pricing Inputs'!$C$97:$AI$98,MATCH('3. GRI Pricing'!$W$16,'2. GRI Pricing Inputs'!$C$97:$C$98,0),MATCH('1. Accomodation'!X78,'2. GRI Pricing Inputs'!$C$97:$AI$97,0)),0)</f>
        <v>0</v>
      </c>
      <c r="X74" s="272">
        <f>IFERROR(INDEX('2. GRI Pricing Inputs'!$C$104:$AI$105,MATCH('3. GRI Pricing'!$X$16,'2. GRI Pricing Inputs'!$C$104:$C$105,0),MATCH('1. Accomodation'!Y78,'2. GRI Pricing Inputs'!$C$104:$AI$104,0)),0)</f>
        <v>0</v>
      </c>
      <c r="Y74" s="273"/>
      <c r="Z74" s="274">
        <f t="shared" si="7"/>
        <v>1325</v>
      </c>
      <c r="AA74" s="275"/>
      <c r="AB74" s="275"/>
      <c r="AC74" s="275"/>
      <c r="AD74" s="271">
        <f>Z74*(1+'2. GRI Pricing Inputs'!E$115)^(($AD$16-$AC$15)/365)</f>
        <v>1331.573499944132</v>
      </c>
      <c r="AE74" s="272">
        <f>AD74*(1+'2. GRI Pricing Inputs'!F$115)^((AE$16-AD$16)/365)</f>
        <v>1337.9660008174874</v>
      </c>
      <c r="AF74" s="272">
        <f>AE74*(1+'2. GRI Pricing Inputs'!G$115)^((AF$16-AE$16)/365)</f>
        <v>1344.6038268036189</v>
      </c>
      <c r="AG74" s="272">
        <f>AF74*(1+'2. GRI Pricing Inputs'!H$115)^((AG$16-AF$16)/365)</f>
        <v>1351.2745839208817</v>
      </c>
      <c r="AH74" s="272">
        <f>AG74*(1+'2. GRI Pricing Inputs'!I$115)^((AH$16-AG$16)/365)</f>
        <v>1357.3282247862185</v>
      </c>
      <c r="AI74" s="272">
        <f>AH74*(1+'2. GRI Pricing Inputs'!J$115)^((AI$16-AH$16)/365)</f>
        <v>1364.0621093219174</v>
      </c>
      <c r="AJ74" s="272">
        <f>AI74*(1+'2. GRI Pricing Inputs'!K$115)^((AJ$16-AI$16)/365)</f>
        <v>1370.6105786520122</v>
      </c>
      <c r="AK74" s="272">
        <f>AJ74*(1+'2. GRI Pricing Inputs'!L$115)^((AK$16-AJ$16)/365)</f>
        <v>1377.4103586989525</v>
      </c>
      <c r="AL74" s="272">
        <f>AK74*(1+'2. GRI Pricing Inputs'!M$115)^((AL$16-AK$16)/365)</f>
        <v>1384.0229091299434</v>
      </c>
      <c r="AM74" s="272">
        <f>AL74*(1+'2. GRI Pricing Inputs'!N$115)^((AM$16-AL$16)/365)</f>
        <v>1390.8892295192588</v>
      </c>
      <c r="AN74" s="272">
        <f>AM74*(1+'2. GRI Pricing Inputs'!O$115)^((AN$16-AM$16)/365)</f>
        <v>1397.7896146306089</v>
      </c>
      <c r="AO74" s="272">
        <f>AN74*(1+'2. GRI Pricing Inputs'!P$115)^((AO$16-AN$16)/365)</f>
        <v>1404.4999999999993</v>
      </c>
      <c r="AP74" s="276">
        <f>AO74*(1+'2. GRI Pricing Inputs'!Q$115)^((AP$16-AO$16)/365)</f>
        <v>1411.4679099407792</v>
      </c>
      <c r="AQ74" s="380">
        <f t="shared" si="8"/>
        <v>5.9999999999999609E-2</v>
      </c>
    </row>
    <row r="75" spans="1:43" ht="11.4" x14ac:dyDescent="0.2">
      <c r="A75" s="110" t="str">
        <f>_xlfn.XLOOKUP($C75,'Data Ref'!$D:$D,'Data Ref'!$B:$B,0)</f>
        <v>222708059</v>
      </c>
      <c r="C75" s="76">
        <f>'1. Accomodation'!N79</f>
        <v>308</v>
      </c>
      <c r="D75" s="362" t="str">
        <f>'1. Accomodation'!L79</f>
        <v>C</v>
      </c>
      <c r="E75" s="69" t="str">
        <f>'1. Accomodation'!P79</f>
        <v>1 Bed</v>
      </c>
      <c r="F75" s="69">
        <f>'1. Accomodation'!Q79</f>
        <v>1</v>
      </c>
      <c r="G75" s="77">
        <f>'1. Accomodation'!O79</f>
        <v>489.44</v>
      </c>
      <c r="H75" s="69">
        <f>'1. Accomodation'!R79</f>
        <v>3</v>
      </c>
      <c r="I75" s="69" t="str">
        <f>'1. Accomodation'!S79</f>
        <v>Nursery and mixed other buildings</v>
      </c>
      <c r="J75" s="62"/>
      <c r="L75" s="271">
        <f>IFERROR(INDEX('2. GRI Pricing Inputs'!$C$15:$AI$16,MATCH($L$16,'2. GRI Pricing Inputs'!$C$15:$C$16,0),MATCH(E75,'2. GRI Pricing Inputs'!$C$15:$AI$15,0)),0)</f>
        <v>1275</v>
      </c>
      <c r="M75" s="272">
        <f>IFERROR(INDEX('2. GRI Pricing Inputs'!$C$22:$AI$23,MATCH($M$16,'2. GRI Pricing Inputs'!$C$22:$C$23,0),MATCH(F75,'2. GRI Pricing Inputs'!$C$22:$AI$22,0)),0)</f>
        <v>0</v>
      </c>
      <c r="N75" s="329">
        <f>IF(AND('3. GRI Pricing'!$G75&gt;='2. GRI Pricing Inputs'!$D$33,'3. GRI Pricing'!$G75&lt;='2. GRI Pricing Inputs'!$E$33),'2. GRI Pricing Inputs'!$D$32,IF(AND('3. GRI Pricing'!$G75&gt;='2. GRI Pricing Inputs'!$F$33,'3. GRI Pricing'!$G75&lt;='2. GRI Pricing Inputs'!$G$33),'2. GRI Pricing Inputs'!$F$32,IF(AND('3. GRI Pricing'!$G75&gt;='2. GRI Pricing Inputs'!$H$33,'3. GRI Pricing'!$G75&lt;='2. GRI Pricing Inputs'!$I$33),'2. GRI Pricing Inputs'!$H$32,IF(AND('3. GRI Pricing'!$G75&gt;='2. GRI Pricing Inputs'!$J$33,'3. GRI Pricing'!$G75&lt;='2. GRI Pricing Inputs'!$K$33),'2. GRI Pricing Inputs'!$J$32,IF(AND('3. GRI Pricing'!$G75&gt;='2. GRI Pricing Inputs'!$L$33,'3. GRI Pricing'!$G75&lt;='2. GRI Pricing Inputs'!$M$33),'2. GRI Pricing Inputs'!$L$32,IF(AND('3. GRI Pricing'!$G75&gt;='2. GRI Pricing Inputs'!$N$33,'3. GRI Pricing'!$G75&lt;='2. GRI Pricing Inputs'!$O$33),'2. GRI Pricing Inputs'!$N$32,IF(AND('3. GRI Pricing'!$G75&gt;='2. GRI Pricing Inputs'!$P$33,'3. GRI Pricing'!$G75&lt;='2. GRI Pricing Inputs'!$Q$33),'2. GRI Pricing Inputs'!$P$32,IF(AND('3. GRI Pricing'!$G75&gt;='2. GRI Pricing Inputs'!$R$33,'3. GRI Pricing'!$G75&lt;='2. GRI Pricing Inputs'!$S$33),'2. GRI Pricing Inputs'!$R$32,IF(AND('3. GRI Pricing'!$G75&gt;='2. GRI Pricing Inputs'!$T$33,'3. GRI Pricing'!$G75&lt;='2. GRI Pricing Inputs'!$U$33),'2. GRI Pricing Inputs'!$T$32,IF(AND('3. GRI Pricing'!$G75&gt;='2. GRI Pricing Inputs'!$V$33,'3. GRI Pricing'!$G75&lt;='2. GRI Pricing Inputs'!$W$33),'2. GRI Pricing Inputs'!$V$32,IF(AND('3. GRI Pricing'!$G75&gt;='2. GRI Pricing Inputs'!$X$33,'3. GRI Pricing'!$G75&lt;='2. GRI Pricing Inputs'!$Y$33),'2. GRI Pricing Inputs'!$X$32,IF(AND('3. GRI Pricing'!$G75&gt;='2. GRI Pricing Inputs'!$Z$33,'3. GRI Pricing'!$G75&lt;='2. GRI Pricing Inputs'!$AA$33),'2. GRI Pricing Inputs'!$Z$32,IF(AND('3. GRI Pricing'!$G75&gt;='2. GRI Pricing Inputs'!$AB$33,'3. GRI Pricing'!$G75&lt;='2. GRI Pricing Inputs'!$AC$33),'2. GRI Pricing Inputs'!$AB$32,IF(AND('3. GRI Pricing'!$G75&gt;='2. GRI Pricing Inputs'!$AD$33,'3. GRI Pricing'!$G75&lt;='2. GRI Pricing Inputs'!$AE$33),'2. GRI Pricing Inputs'!$AD$32,IF(AND('3. GRI Pricing'!$G75&gt;='2. GRI Pricing Inputs'!$AF$33,'3. GRI Pricing'!$G75&lt;='2. GRI Pricing Inputs'!$AG$33),'2. GRI Pricing Inputs'!$AF$32,IF(AND('3. GRI Pricing'!$G75&gt;='2. GRI Pricing Inputs'!$AH$33,'3. GRI Pricing'!$G75&lt;='2. GRI Pricing Inputs'!$AI$33),'2. GRI Pricing Inputs'!$AH$32,0))))))))))))))))</f>
        <v>0</v>
      </c>
      <c r="O75" s="272" cm="1">
        <f t="array" ref="O75">IFERROR(INDEX('2. GRI Pricing Inputs'!$C$32:$AI$39,MATCH('3. GRI Pricing'!E75,'2. GRI Pricing Inputs'!$C$32:$C$39,0),(MATCH('3. GRI Pricing'!N75,'2. GRI Pricing Inputs'!$D$32:$AI$32,0)+1)),0)</f>
        <v>0</v>
      </c>
      <c r="P75" s="272">
        <f>IFERROR(INDEX('2. GRI Pricing Inputs'!$C$45:$AI$46,MATCH($P$16,'2. GRI Pricing Inputs'!$C$45:$C$46,0),MATCH(H75,'2. GRI Pricing Inputs'!$C$45:$AI$45,0)),0)</f>
        <v>30</v>
      </c>
      <c r="Q75" s="272">
        <f>IFERROR(INDEX('2. GRI Pricing Inputs'!$C$53:$AI$54,MATCH('3. GRI Pricing'!$Q$16,'2. GRI Pricing Inputs'!$C$53:$C$54,0),MATCH('3. GRI Pricing'!I75,'2. GRI Pricing Inputs'!$C$53:$AI$53,0)),0)</f>
        <v>0</v>
      </c>
      <c r="R75" s="272">
        <f>IFERROR(INDEX('2. GRI Pricing Inputs'!$C$60:$AI$61,MATCH('3. GRI Pricing'!$R$16,'2. GRI Pricing Inputs'!$C$60:$C$61,0),MATCH('1. Accomodation'!T79,'2. GRI Pricing Inputs'!$C$60:$AI$60,0)),0)</f>
        <v>0</v>
      </c>
      <c r="S75" s="272">
        <f>IFERROR(INDEX('2. GRI Pricing Inputs'!$C$67:$AI$68,MATCH('3. GRI Pricing'!$S$16,'2. GRI Pricing Inputs'!$C$67:$C$68,0),MATCH('1. Accomodation'!U79,'2. GRI Pricing Inputs'!$C$67:$AI$67,0)),0)</f>
        <v>40</v>
      </c>
      <c r="T75" s="272">
        <f>IF(E75=0,0,'2. GRI Pricing Inputs'!$AI$75)</f>
        <v>0</v>
      </c>
      <c r="U75" s="272">
        <f>IFERROR(INDEX('2. GRI Pricing Inputs'!$C$82:$AI$83,MATCH('3. GRI Pricing'!$U$16,'2. GRI Pricing Inputs'!$C$82:$C$83,0),MATCH('1. Accomodation'!V79,'2. GRI Pricing Inputs'!$C$82:$AI$82,0)),0)</f>
        <v>0</v>
      </c>
      <c r="V75" s="272">
        <f>IFERROR(INDEX('2. GRI Pricing Inputs'!$C$89:$AI$90,MATCH('3. GRI Pricing'!$V$16,'2. GRI Pricing Inputs'!$C$89:$C$90,0),MATCH('1. Accomodation'!W79,'2. GRI Pricing Inputs'!$C$89:$AI$89,0)),0)</f>
        <v>10</v>
      </c>
      <c r="W75" s="272">
        <f>IFERROR(INDEX('2. GRI Pricing Inputs'!$C$97:$AI$98,MATCH('3. GRI Pricing'!$W$16,'2. GRI Pricing Inputs'!$C$97:$C$98,0),MATCH('1. Accomodation'!X79,'2. GRI Pricing Inputs'!$C$97:$AI$97,0)),0)</f>
        <v>0</v>
      </c>
      <c r="X75" s="272">
        <f>IFERROR(INDEX('2. GRI Pricing Inputs'!$C$104:$AI$105,MATCH('3. GRI Pricing'!$X$16,'2. GRI Pricing Inputs'!$C$104:$C$105,0),MATCH('1. Accomodation'!Y79,'2. GRI Pricing Inputs'!$C$104:$AI$104,0)),0)</f>
        <v>0</v>
      </c>
      <c r="Y75" s="273"/>
      <c r="Z75" s="274">
        <f t="shared" si="7"/>
        <v>1355</v>
      </c>
      <c r="AA75" s="275"/>
      <c r="AB75" s="275"/>
      <c r="AC75" s="275"/>
      <c r="AD75" s="271">
        <f>Z75*(1+'2. GRI Pricing Inputs'!E$115)^(($AD$16-$AC$15)/365)</f>
        <v>1361.7223339051311</v>
      </c>
      <c r="AE75" s="272">
        <f>AD75*(1+'2. GRI Pricing Inputs'!F$115)^((AE$16-AD$16)/365)</f>
        <v>1368.2595706473171</v>
      </c>
      <c r="AF75" s="272">
        <f>AE75*(1+'2. GRI Pricing Inputs'!G$115)^((AF$16-AE$16)/365)</f>
        <v>1375.0476870331347</v>
      </c>
      <c r="AG75" s="272">
        <f>AF75*(1+'2. GRI Pricing Inputs'!H$115)^((AG$16-AF$16)/365)</f>
        <v>1381.8694801605998</v>
      </c>
      <c r="AH75" s="272">
        <f>AG75*(1+'2. GRI Pricing Inputs'!I$115)^((AH$16-AG$16)/365)</f>
        <v>1388.060184592699</v>
      </c>
      <c r="AI75" s="272">
        <f>AH75*(1+'2. GRI Pricing Inputs'!J$115)^((AI$16-AH$16)/365)</f>
        <v>1394.9465344386401</v>
      </c>
      <c r="AJ75" s="272">
        <f>AI75*(1+'2. GRI Pricing Inputs'!K$115)^((AJ$16-AI$16)/365)</f>
        <v>1401.6432709988503</v>
      </c>
      <c r="AK75" s="272">
        <f>AJ75*(1+'2. GRI Pricing Inputs'!L$115)^((AK$16-AJ$16)/365)</f>
        <v>1408.5970083298721</v>
      </c>
      <c r="AL75" s="272">
        <f>AK75*(1+'2. GRI Pricing Inputs'!M$115)^((AL$16-AK$16)/365)</f>
        <v>1415.3592768838289</v>
      </c>
      <c r="AM75" s="272">
        <f>AL75*(1+'2. GRI Pricing Inputs'!N$115)^((AM$16-AL$16)/365)</f>
        <v>1422.3810611310157</v>
      </c>
      <c r="AN75" s="272">
        <f>AM75*(1+'2. GRI Pricing Inputs'!O$115)^((AN$16-AM$16)/365)</f>
        <v>1429.4376813769622</v>
      </c>
      <c r="AO75" s="272">
        <f>AN75*(1+'2. GRI Pricing Inputs'!P$115)^((AO$16-AN$16)/365)</f>
        <v>1436.2999999999993</v>
      </c>
      <c r="AP75" s="276">
        <f>AO75*(1+'2. GRI Pricing Inputs'!Q$115)^((AP$16-AO$16)/365)</f>
        <v>1443.4256739394384</v>
      </c>
      <c r="AQ75" s="380">
        <f t="shared" si="8"/>
        <v>5.9999999999999609E-2</v>
      </c>
    </row>
    <row r="76" spans="1:43" ht="11.4" x14ac:dyDescent="0.2">
      <c r="A76" s="110" t="str">
        <f>_xlfn.XLOOKUP($C76,'Data Ref'!$D:$D,'Data Ref'!$B:$B,0)</f>
        <v>222708060</v>
      </c>
      <c r="C76" s="76">
        <f>'1. Accomodation'!N80</f>
        <v>309</v>
      </c>
      <c r="D76" s="362" t="str">
        <f>'1. Accomodation'!L80</f>
        <v>C</v>
      </c>
      <c r="E76" s="69" t="str">
        <f>'1. Accomodation'!P80</f>
        <v>1 Bed</v>
      </c>
      <c r="F76" s="69">
        <f>'1. Accomodation'!Q80</f>
        <v>1</v>
      </c>
      <c r="G76" s="77">
        <f>'1. Accomodation'!O80</f>
        <v>509.56</v>
      </c>
      <c r="H76" s="69">
        <f>'1. Accomodation'!R80</f>
        <v>3</v>
      </c>
      <c r="I76" s="69" t="str">
        <f>'1. Accomodation'!S80</f>
        <v>Carpark and other block</v>
      </c>
      <c r="J76" s="62"/>
      <c r="L76" s="271">
        <f>IFERROR(INDEX('2. GRI Pricing Inputs'!$C$15:$AI$16,MATCH($L$16,'2. GRI Pricing Inputs'!$C$15:$C$16,0),MATCH(E76,'2. GRI Pricing Inputs'!$C$15:$AI$15,0)),0)</f>
        <v>1275</v>
      </c>
      <c r="M76" s="272">
        <f>IFERROR(INDEX('2. GRI Pricing Inputs'!$C$22:$AI$23,MATCH($M$16,'2. GRI Pricing Inputs'!$C$22:$C$23,0),MATCH(F76,'2. GRI Pricing Inputs'!$C$22:$AI$22,0)),0)</f>
        <v>0</v>
      </c>
      <c r="N76" s="329">
        <f>IF(AND('3. GRI Pricing'!$G76&gt;='2. GRI Pricing Inputs'!$D$33,'3. GRI Pricing'!$G76&lt;='2. GRI Pricing Inputs'!$E$33),'2. GRI Pricing Inputs'!$D$32,IF(AND('3. GRI Pricing'!$G76&gt;='2. GRI Pricing Inputs'!$F$33,'3. GRI Pricing'!$G76&lt;='2. GRI Pricing Inputs'!$G$33),'2. GRI Pricing Inputs'!$F$32,IF(AND('3. GRI Pricing'!$G76&gt;='2. GRI Pricing Inputs'!$H$33,'3. GRI Pricing'!$G76&lt;='2. GRI Pricing Inputs'!$I$33),'2. GRI Pricing Inputs'!$H$32,IF(AND('3. GRI Pricing'!$G76&gt;='2. GRI Pricing Inputs'!$J$33,'3. GRI Pricing'!$G76&lt;='2. GRI Pricing Inputs'!$K$33),'2. GRI Pricing Inputs'!$J$32,IF(AND('3. GRI Pricing'!$G76&gt;='2. GRI Pricing Inputs'!$L$33,'3. GRI Pricing'!$G76&lt;='2. GRI Pricing Inputs'!$M$33),'2. GRI Pricing Inputs'!$L$32,IF(AND('3. GRI Pricing'!$G76&gt;='2. GRI Pricing Inputs'!$N$33,'3. GRI Pricing'!$G76&lt;='2. GRI Pricing Inputs'!$O$33),'2. GRI Pricing Inputs'!$N$32,IF(AND('3. GRI Pricing'!$G76&gt;='2. GRI Pricing Inputs'!$P$33,'3. GRI Pricing'!$G76&lt;='2. GRI Pricing Inputs'!$Q$33),'2. GRI Pricing Inputs'!$P$32,IF(AND('3. GRI Pricing'!$G76&gt;='2. GRI Pricing Inputs'!$R$33,'3. GRI Pricing'!$G76&lt;='2. GRI Pricing Inputs'!$S$33),'2. GRI Pricing Inputs'!$R$32,IF(AND('3. GRI Pricing'!$G76&gt;='2. GRI Pricing Inputs'!$T$33,'3. GRI Pricing'!$G76&lt;='2. GRI Pricing Inputs'!$U$33),'2. GRI Pricing Inputs'!$T$32,IF(AND('3. GRI Pricing'!$G76&gt;='2. GRI Pricing Inputs'!$V$33,'3. GRI Pricing'!$G76&lt;='2. GRI Pricing Inputs'!$W$33),'2. GRI Pricing Inputs'!$V$32,IF(AND('3. GRI Pricing'!$G76&gt;='2. GRI Pricing Inputs'!$X$33,'3. GRI Pricing'!$G76&lt;='2. GRI Pricing Inputs'!$Y$33),'2. GRI Pricing Inputs'!$X$32,IF(AND('3. GRI Pricing'!$G76&gt;='2. GRI Pricing Inputs'!$Z$33,'3. GRI Pricing'!$G76&lt;='2. GRI Pricing Inputs'!$AA$33),'2. GRI Pricing Inputs'!$Z$32,IF(AND('3. GRI Pricing'!$G76&gt;='2. GRI Pricing Inputs'!$AB$33,'3. GRI Pricing'!$G76&lt;='2. GRI Pricing Inputs'!$AC$33),'2. GRI Pricing Inputs'!$AB$32,IF(AND('3. GRI Pricing'!$G76&gt;='2. GRI Pricing Inputs'!$AD$33,'3. GRI Pricing'!$G76&lt;='2. GRI Pricing Inputs'!$AE$33),'2. GRI Pricing Inputs'!$AD$32,IF(AND('3. GRI Pricing'!$G76&gt;='2. GRI Pricing Inputs'!$AF$33,'3. GRI Pricing'!$G76&lt;='2. GRI Pricing Inputs'!$AG$33),'2. GRI Pricing Inputs'!$AF$32,IF(AND('3. GRI Pricing'!$G76&gt;='2. GRI Pricing Inputs'!$AH$33,'3. GRI Pricing'!$G76&lt;='2. GRI Pricing Inputs'!$AI$33),'2. GRI Pricing Inputs'!$AH$32,0))))))))))))))))</f>
        <v>5</v>
      </c>
      <c r="O76" s="272" cm="1">
        <f t="array" ref="O76">IFERROR(INDEX('2. GRI Pricing Inputs'!$C$32:$AI$39,MATCH('3. GRI Pricing'!E76,'2. GRI Pricing Inputs'!$C$32:$C$39,0),(MATCH('3. GRI Pricing'!N76,'2. GRI Pricing Inputs'!$D$32:$AI$32,0)+1)),0)</f>
        <v>5</v>
      </c>
      <c r="P76" s="272">
        <f>IFERROR(INDEX('2. GRI Pricing Inputs'!$C$45:$AI$46,MATCH($P$16,'2. GRI Pricing Inputs'!$C$45:$C$46,0),MATCH(H76,'2. GRI Pricing Inputs'!$C$45:$AI$45,0)),0)</f>
        <v>30</v>
      </c>
      <c r="Q76" s="272">
        <f>IFERROR(INDEX('2. GRI Pricing Inputs'!$C$53:$AI$54,MATCH('3. GRI Pricing'!$Q$16,'2. GRI Pricing Inputs'!$C$53:$C$54,0),MATCH('3. GRI Pricing'!I76,'2. GRI Pricing Inputs'!$C$53:$AI$53,0)),0)</f>
        <v>5</v>
      </c>
      <c r="R76" s="272">
        <f>IFERROR(INDEX('2. GRI Pricing Inputs'!$C$60:$AI$61,MATCH('3. GRI Pricing'!$R$16,'2. GRI Pricing Inputs'!$C$60:$C$61,0),MATCH('1. Accomodation'!T80,'2. GRI Pricing Inputs'!$C$60:$AI$60,0)),0)</f>
        <v>0</v>
      </c>
      <c r="S76" s="272">
        <f>IFERROR(INDEX('2. GRI Pricing Inputs'!$C$67:$AI$68,MATCH('3. GRI Pricing'!$S$16,'2. GRI Pricing Inputs'!$C$67:$C$68,0),MATCH('1. Accomodation'!U80,'2. GRI Pricing Inputs'!$C$67:$AI$67,0)),0)</f>
        <v>10</v>
      </c>
      <c r="T76" s="272">
        <f>IF(E76=0,0,'2. GRI Pricing Inputs'!$AI$75)</f>
        <v>0</v>
      </c>
      <c r="U76" s="272">
        <f>IFERROR(INDEX('2. GRI Pricing Inputs'!$C$82:$AI$83,MATCH('3. GRI Pricing'!$U$16,'2. GRI Pricing Inputs'!$C$82:$C$83,0),MATCH('1. Accomodation'!V80,'2. GRI Pricing Inputs'!$C$82:$AI$82,0)),0)</f>
        <v>0</v>
      </c>
      <c r="V76" s="272">
        <f>IFERROR(INDEX('2. GRI Pricing Inputs'!$C$89:$AI$90,MATCH('3. GRI Pricing'!$V$16,'2. GRI Pricing Inputs'!$C$89:$C$90,0),MATCH('1. Accomodation'!W80,'2. GRI Pricing Inputs'!$C$89:$AI$89,0)),0)</f>
        <v>0</v>
      </c>
      <c r="W76" s="272">
        <f>IFERROR(INDEX('2. GRI Pricing Inputs'!$C$97:$AI$98,MATCH('3. GRI Pricing'!$W$16,'2. GRI Pricing Inputs'!$C$97:$C$98,0),MATCH('1. Accomodation'!X80,'2. GRI Pricing Inputs'!$C$97:$AI$97,0)),0)</f>
        <v>0</v>
      </c>
      <c r="X76" s="272">
        <f>IFERROR(INDEX('2. GRI Pricing Inputs'!$C$104:$AI$105,MATCH('3. GRI Pricing'!$X$16,'2. GRI Pricing Inputs'!$C$104:$C$105,0),MATCH('1. Accomodation'!Y80,'2. GRI Pricing Inputs'!$C$104:$AI$104,0)),0)</f>
        <v>0</v>
      </c>
      <c r="Y76" s="273"/>
      <c r="Z76" s="274">
        <f t="shared" si="7"/>
        <v>1325</v>
      </c>
      <c r="AA76" s="275"/>
      <c r="AB76" s="275"/>
      <c r="AC76" s="275"/>
      <c r="AD76" s="271">
        <f>Z76*(1+'2. GRI Pricing Inputs'!E$115)^(($AD$16-$AC$15)/365)</f>
        <v>1331.573499944132</v>
      </c>
      <c r="AE76" s="272">
        <f>AD76*(1+'2. GRI Pricing Inputs'!F$115)^((AE$16-AD$16)/365)</f>
        <v>1337.9660008174874</v>
      </c>
      <c r="AF76" s="272">
        <f>AE76*(1+'2. GRI Pricing Inputs'!G$115)^((AF$16-AE$16)/365)</f>
        <v>1344.6038268036189</v>
      </c>
      <c r="AG76" s="272">
        <f>AF76*(1+'2. GRI Pricing Inputs'!H$115)^((AG$16-AF$16)/365)</f>
        <v>1351.2745839208817</v>
      </c>
      <c r="AH76" s="272">
        <f>AG76*(1+'2. GRI Pricing Inputs'!I$115)^((AH$16-AG$16)/365)</f>
        <v>1357.3282247862185</v>
      </c>
      <c r="AI76" s="272">
        <f>AH76*(1+'2. GRI Pricing Inputs'!J$115)^((AI$16-AH$16)/365)</f>
        <v>1364.0621093219174</v>
      </c>
      <c r="AJ76" s="272">
        <f>AI76*(1+'2. GRI Pricing Inputs'!K$115)^((AJ$16-AI$16)/365)</f>
        <v>1370.6105786520122</v>
      </c>
      <c r="AK76" s="272">
        <f>AJ76*(1+'2. GRI Pricing Inputs'!L$115)^((AK$16-AJ$16)/365)</f>
        <v>1377.4103586989525</v>
      </c>
      <c r="AL76" s="272">
        <f>AK76*(1+'2. GRI Pricing Inputs'!M$115)^((AL$16-AK$16)/365)</f>
        <v>1384.0229091299434</v>
      </c>
      <c r="AM76" s="272">
        <f>AL76*(1+'2. GRI Pricing Inputs'!N$115)^((AM$16-AL$16)/365)</f>
        <v>1390.8892295192588</v>
      </c>
      <c r="AN76" s="272">
        <f>AM76*(1+'2. GRI Pricing Inputs'!O$115)^((AN$16-AM$16)/365)</f>
        <v>1397.7896146306089</v>
      </c>
      <c r="AO76" s="272">
        <f>AN76*(1+'2. GRI Pricing Inputs'!P$115)^((AO$16-AN$16)/365)</f>
        <v>1404.4999999999993</v>
      </c>
      <c r="AP76" s="276">
        <f>AO76*(1+'2. GRI Pricing Inputs'!Q$115)^((AP$16-AO$16)/365)</f>
        <v>1411.4679099407792</v>
      </c>
      <c r="AQ76" s="380">
        <f t="shared" si="8"/>
        <v>5.9999999999999609E-2</v>
      </c>
    </row>
    <row r="77" spans="1:43" ht="11.4" x14ac:dyDescent="0.2">
      <c r="A77" s="110" t="str">
        <f>_xlfn.XLOOKUP($C77,'Data Ref'!$D:$D,'Data Ref'!$B:$B,0)</f>
        <v>222708061</v>
      </c>
      <c r="C77" s="76">
        <f>'1. Accomodation'!N81</f>
        <v>310</v>
      </c>
      <c r="D77" s="362" t="str">
        <f>'1. Accomodation'!L81</f>
        <v>C</v>
      </c>
      <c r="E77" s="69" t="str">
        <f>'1. Accomodation'!P81</f>
        <v>1 Bed</v>
      </c>
      <c r="F77" s="69">
        <f>'1. Accomodation'!Q81</f>
        <v>1</v>
      </c>
      <c r="G77" s="77">
        <f>'1. Accomodation'!O81</f>
        <v>506.87</v>
      </c>
      <c r="H77" s="69">
        <f>'1. Accomodation'!R81</f>
        <v>3</v>
      </c>
      <c r="I77" s="69" t="str">
        <f>'1. Accomodation'!S81</f>
        <v>Nursery and mixed other buildings</v>
      </c>
      <c r="J77" s="62"/>
      <c r="L77" s="271">
        <f>IFERROR(INDEX('2. GRI Pricing Inputs'!$C$15:$AI$16,MATCH($L$16,'2. GRI Pricing Inputs'!$C$15:$C$16,0),MATCH(E77,'2. GRI Pricing Inputs'!$C$15:$AI$15,0)),0)</f>
        <v>1275</v>
      </c>
      <c r="M77" s="272">
        <f>IFERROR(INDEX('2. GRI Pricing Inputs'!$C$22:$AI$23,MATCH($M$16,'2. GRI Pricing Inputs'!$C$22:$C$23,0),MATCH(F77,'2. GRI Pricing Inputs'!$C$22:$AI$22,0)),0)</f>
        <v>0</v>
      </c>
      <c r="N77" s="329">
        <f>IF(AND('3. GRI Pricing'!$G77&gt;='2. GRI Pricing Inputs'!$D$33,'3. GRI Pricing'!$G77&lt;='2. GRI Pricing Inputs'!$E$33),'2. GRI Pricing Inputs'!$D$32,IF(AND('3. GRI Pricing'!$G77&gt;='2. GRI Pricing Inputs'!$F$33,'3. GRI Pricing'!$G77&lt;='2. GRI Pricing Inputs'!$G$33),'2. GRI Pricing Inputs'!$F$32,IF(AND('3. GRI Pricing'!$G77&gt;='2. GRI Pricing Inputs'!$H$33,'3. GRI Pricing'!$G77&lt;='2. GRI Pricing Inputs'!$I$33),'2. GRI Pricing Inputs'!$H$32,IF(AND('3. GRI Pricing'!$G77&gt;='2. GRI Pricing Inputs'!$J$33,'3. GRI Pricing'!$G77&lt;='2. GRI Pricing Inputs'!$K$33),'2. GRI Pricing Inputs'!$J$32,IF(AND('3. GRI Pricing'!$G77&gt;='2. GRI Pricing Inputs'!$L$33,'3. GRI Pricing'!$G77&lt;='2. GRI Pricing Inputs'!$M$33),'2. GRI Pricing Inputs'!$L$32,IF(AND('3. GRI Pricing'!$G77&gt;='2. GRI Pricing Inputs'!$N$33,'3. GRI Pricing'!$G77&lt;='2. GRI Pricing Inputs'!$O$33),'2. GRI Pricing Inputs'!$N$32,IF(AND('3. GRI Pricing'!$G77&gt;='2. GRI Pricing Inputs'!$P$33,'3. GRI Pricing'!$G77&lt;='2. GRI Pricing Inputs'!$Q$33),'2. GRI Pricing Inputs'!$P$32,IF(AND('3. GRI Pricing'!$G77&gt;='2. GRI Pricing Inputs'!$R$33,'3. GRI Pricing'!$G77&lt;='2. GRI Pricing Inputs'!$S$33),'2. GRI Pricing Inputs'!$R$32,IF(AND('3. GRI Pricing'!$G77&gt;='2. GRI Pricing Inputs'!$T$33,'3. GRI Pricing'!$G77&lt;='2. GRI Pricing Inputs'!$U$33),'2. GRI Pricing Inputs'!$T$32,IF(AND('3. GRI Pricing'!$G77&gt;='2. GRI Pricing Inputs'!$V$33,'3. GRI Pricing'!$G77&lt;='2. GRI Pricing Inputs'!$W$33),'2. GRI Pricing Inputs'!$V$32,IF(AND('3. GRI Pricing'!$G77&gt;='2. GRI Pricing Inputs'!$X$33,'3. GRI Pricing'!$G77&lt;='2. GRI Pricing Inputs'!$Y$33),'2. GRI Pricing Inputs'!$X$32,IF(AND('3. GRI Pricing'!$G77&gt;='2. GRI Pricing Inputs'!$Z$33,'3. GRI Pricing'!$G77&lt;='2. GRI Pricing Inputs'!$AA$33),'2. GRI Pricing Inputs'!$Z$32,IF(AND('3. GRI Pricing'!$G77&gt;='2. GRI Pricing Inputs'!$AB$33,'3. GRI Pricing'!$G77&lt;='2. GRI Pricing Inputs'!$AC$33),'2. GRI Pricing Inputs'!$AB$32,IF(AND('3. GRI Pricing'!$G77&gt;='2. GRI Pricing Inputs'!$AD$33,'3. GRI Pricing'!$G77&lt;='2. GRI Pricing Inputs'!$AE$33),'2. GRI Pricing Inputs'!$AD$32,IF(AND('3. GRI Pricing'!$G77&gt;='2. GRI Pricing Inputs'!$AF$33,'3. GRI Pricing'!$G77&lt;='2. GRI Pricing Inputs'!$AG$33),'2. GRI Pricing Inputs'!$AF$32,IF(AND('3. GRI Pricing'!$G77&gt;='2. GRI Pricing Inputs'!$AH$33,'3. GRI Pricing'!$G77&lt;='2. GRI Pricing Inputs'!$AI$33),'2. GRI Pricing Inputs'!$AH$32,0))))))))))))))))</f>
        <v>5</v>
      </c>
      <c r="O77" s="272" cm="1">
        <f t="array" ref="O77">IFERROR(INDEX('2. GRI Pricing Inputs'!$C$32:$AI$39,MATCH('3. GRI Pricing'!E77,'2. GRI Pricing Inputs'!$C$32:$C$39,0),(MATCH('3. GRI Pricing'!N77,'2. GRI Pricing Inputs'!$D$32:$AI$32,0)+1)),0)</f>
        <v>5</v>
      </c>
      <c r="P77" s="272">
        <f>IFERROR(INDEX('2. GRI Pricing Inputs'!$C$45:$AI$46,MATCH($P$16,'2. GRI Pricing Inputs'!$C$45:$C$46,0),MATCH(H77,'2. GRI Pricing Inputs'!$C$45:$AI$45,0)),0)</f>
        <v>30</v>
      </c>
      <c r="Q77" s="272">
        <f>IFERROR(INDEX('2. GRI Pricing Inputs'!$C$53:$AI$54,MATCH('3. GRI Pricing'!$Q$16,'2. GRI Pricing Inputs'!$C$53:$C$54,0),MATCH('3. GRI Pricing'!I77,'2. GRI Pricing Inputs'!$C$53:$AI$53,0)),0)</f>
        <v>0</v>
      </c>
      <c r="R77" s="272">
        <f>IFERROR(INDEX('2. GRI Pricing Inputs'!$C$60:$AI$61,MATCH('3. GRI Pricing'!$R$16,'2. GRI Pricing Inputs'!$C$60:$C$61,0),MATCH('1. Accomodation'!T81,'2. GRI Pricing Inputs'!$C$60:$AI$60,0)),0)</f>
        <v>0</v>
      </c>
      <c r="S77" s="272">
        <f>IFERROR(INDEX('2. GRI Pricing Inputs'!$C$67:$AI$68,MATCH('3. GRI Pricing'!$S$16,'2. GRI Pricing Inputs'!$C$67:$C$68,0),MATCH('1. Accomodation'!U81,'2. GRI Pricing Inputs'!$C$67:$AI$67,0)),0)</f>
        <v>40</v>
      </c>
      <c r="T77" s="272">
        <f>IF(E77=0,0,'2. GRI Pricing Inputs'!$AI$75)</f>
        <v>0</v>
      </c>
      <c r="U77" s="272">
        <f>IFERROR(INDEX('2. GRI Pricing Inputs'!$C$82:$AI$83,MATCH('3. GRI Pricing'!$U$16,'2. GRI Pricing Inputs'!$C$82:$C$83,0),MATCH('1. Accomodation'!V81,'2. GRI Pricing Inputs'!$C$82:$AI$82,0)),0)</f>
        <v>0</v>
      </c>
      <c r="V77" s="272">
        <f>IFERROR(INDEX('2. GRI Pricing Inputs'!$C$89:$AI$90,MATCH('3. GRI Pricing'!$V$16,'2. GRI Pricing Inputs'!$C$89:$C$90,0),MATCH('1. Accomodation'!W81,'2. GRI Pricing Inputs'!$C$89:$AI$89,0)),0)</f>
        <v>10</v>
      </c>
      <c r="W77" s="272">
        <f>IFERROR(INDEX('2. GRI Pricing Inputs'!$C$97:$AI$98,MATCH('3. GRI Pricing'!$W$16,'2. GRI Pricing Inputs'!$C$97:$C$98,0),MATCH('1. Accomodation'!X81,'2. GRI Pricing Inputs'!$C$97:$AI$97,0)),0)</f>
        <v>0</v>
      </c>
      <c r="X77" s="272">
        <f>IFERROR(INDEX('2. GRI Pricing Inputs'!$C$104:$AI$105,MATCH('3. GRI Pricing'!$X$16,'2. GRI Pricing Inputs'!$C$104:$C$105,0),MATCH('1. Accomodation'!Y81,'2. GRI Pricing Inputs'!$C$104:$AI$104,0)),0)</f>
        <v>0</v>
      </c>
      <c r="Y77" s="273"/>
      <c r="Z77" s="274">
        <f t="shared" si="7"/>
        <v>1360</v>
      </c>
      <c r="AA77" s="275"/>
      <c r="AB77" s="275"/>
      <c r="AC77" s="275"/>
      <c r="AD77" s="271">
        <f>Z77*(1+'2. GRI Pricing Inputs'!E$115)^(($AD$16-$AC$15)/365)</f>
        <v>1366.7471395652979</v>
      </c>
      <c r="AE77" s="272">
        <f>AD77*(1+'2. GRI Pricing Inputs'!F$115)^((AE$16-AD$16)/365)</f>
        <v>1373.308498952289</v>
      </c>
      <c r="AF77" s="272">
        <f>AE77*(1+'2. GRI Pricing Inputs'!G$115)^((AF$16-AE$16)/365)</f>
        <v>1380.1216637380542</v>
      </c>
      <c r="AG77" s="272">
        <f>AF77*(1+'2. GRI Pricing Inputs'!H$115)^((AG$16-AF$16)/365)</f>
        <v>1386.9686295338863</v>
      </c>
      <c r="AH77" s="272">
        <f>AG77*(1+'2. GRI Pricing Inputs'!I$115)^((AH$16-AG$16)/365)</f>
        <v>1393.1821778937792</v>
      </c>
      <c r="AI77" s="272">
        <f>AH77*(1+'2. GRI Pricing Inputs'!J$115)^((AI$16-AH$16)/365)</f>
        <v>1400.0939386247608</v>
      </c>
      <c r="AJ77" s="272">
        <f>AI77*(1+'2. GRI Pricing Inputs'!K$115)^((AJ$16-AI$16)/365)</f>
        <v>1406.8153863899902</v>
      </c>
      <c r="AK77" s="272">
        <f>AJ77*(1+'2. GRI Pricing Inputs'!L$115)^((AK$16-AJ$16)/365)</f>
        <v>1413.794783268359</v>
      </c>
      <c r="AL77" s="272">
        <f>AK77*(1+'2. GRI Pricing Inputs'!M$115)^((AL$16-AK$16)/365)</f>
        <v>1420.5820048428102</v>
      </c>
      <c r="AM77" s="272">
        <f>AL77*(1+'2. GRI Pricing Inputs'!N$115)^((AM$16-AL$16)/365)</f>
        <v>1427.6296997329755</v>
      </c>
      <c r="AN77" s="272">
        <f>AM77*(1+'2. GRI Pricing Inputs'!O$115)^((AN$16-AM$16)/365)</f>
        <v>1434.7123591680215</v>
      </c>
      <c r="AO77" s="272">
        <f>AN77*(1+'2. GRI Pricing Inputs'!P$115)^((AO$16-AN$16)/365)</f>
        <v>1441.5999999999997</v>
      </c>
      <c r="AP77" s="276">
        <f>AO77*(1+'2. GRI Pricing Inputs'!Q$115)^((AP$16-AO$16)/365)</f>
        <v>1448.7519679392153</v>
      </c>
      <c r="AQ77" s="380">
        <f t="shared" si="8"/>
        <v>5.9999999999999609E-2</v>
      </c>
    </row>
    <row r="78" spans="1:43" ht="11.4" x14ac:dyDescent="0.2">
      <c r="A78" s="110" t="str">
        <f>_xlfn.XLOOKUP($C78,'Data Ref'!$D:$D,'Data Ref'!$B:$B,0)</f>
        <v>222708062</v>
      </c>
      <c r="C78" s="76">
        <f>'1. Accomodation'!N82</f>
        <v>311</v>
      </c>
      <c r="D78" s="362" t="str">
        <f>'1. Accomodation'!L82</f>
        <v>C</v>
      </c>
      <c r="E78" s="69" t="str">
        <f>'1. Accomodation'!P82</f>
        <v>1 Bed</v>
      </c>
      <c r="F78" s="69">
        <f>'1. Accomodation'!Q82</f>
        <v>1</v>
      </c>
      <c r="G78" s="77">
        <f>'1. Accomodation'!O82</f>
        <v>509.56</v>
      </c>
      <c r="H78" s="69">
        <f>'1. Accomodation'!R82</f>
        <v>3</v>
      </c>
      <c r="I78" s="69" t="str">
        <f>'1. Accomodation'!S82</f>
        <v>Carpark and other block</v>
      </c>
      <c r="J78" s="62"/>
      <c r="L78" s="271">
        <f>IFERROR(INDEX('2. GRI Pricing Inputs'!$C$15:$AI$16,MATCH($L$16,'2. GRI Pricing Inputs'!$C$15:$C$16,0),MATCH(E78,'2. GRI Pricing Inputs'!$C$15:$AI$15,0)),0)</f>
        <v>1275</v>
      </c>
      <c r="M78" s="272">
        <f>IFERROR(INDEX('2. GRI Pricing Inputs'!$C$22:$AI$23,MATCH($M$16,'2. GRI Pricing Inputs'!$C$22:$C$23,0),MATCH(F78,'2. GRI Pricing Inputs'!$C$22:$AI$22,0)),0)</f>
        <v>0</v>
      </c>
      <c r="N78" s="329">
        <f>IF(AND('3. GRI Pricing'!$G78&gt;='2. GRI Pricing Inputs'!$D$33,'3. GRI Pricing'!$G78&lt;='2. GRI Pricing Inputs'!$E$33),'2. GRI Pricing Inputs'!$D$32,IF(AND('3. GRI Pricing'!$G78&gt;='2. GRI Pricing Inputs'!$F$33,'3. GRI Pricing'!$G78&lt;='2. GRI Pricing Inputs'!$G$33),'2. GRI Pricing Inputs'!$F$32,IF(AND('3. GRI Pricing'!$G78&gt;='2. GRI Pricing Inputs'!$H$33,'3. GRI Pricing'!$G78&lt;='2. GRI Pricing Inputs'!$I$33),'2. GRI Pricing Inputs'!$H$32,IF(AND('3. GRI Pricing'!$G78&gt;='2. GRI Pricing Inputs'!$J$33,'3. GRI Pricing'!$G78&lt;='2. GRI Pricing Inputs'!$K$33),'2. GRI Pricing Inputs'!$J$32,IF(AND('3. GRI Pricing'!$G78&gt;='2. GRI Pricing Inputs'!$L$33,'3. GRI Pricing'!$G78&lt;='2. GRI Pricing Inputs'!$M$33),'2. GRI Pricing Inputs'!$L$32,IF(AND('3. GRI Pricing'!$G78&gt;='2. GRI Pricing Inputs'!$N$33,'3. GRI Pricing'!$G78&lt;='2. GRI Pricing Inputs'!$O$33),'2. GRI Pricing Inputs'!$N$32,IF(AND('3. GRI Pricing'!$G78&gt;='2. GRI Pricing Inputs'!$P$33,'3. GRI Pricing'!$G78&lt;='2. GRI Pricing Inputs'!$Q$33),'2. GRI Pricing Inputs'!$P$32,IF(AND('3. GRI Pricing'!$G78&gt;='2. GRI Pricing Inputs'!$R$33,'3. GRI Pricing'!$G78&lt;='2. GRI Pricing Inputs'!$S$33),'2. GRI Pricing Inputs'!$R$32,IF(AND('3. GRI Pricing'!$G78&gt;='2. GRI Pricing Inputs'!$T$33,'3. GRI Pricing'!$G78&lt;='2. GRI Pricing Inputs'!$U$33),'2. GRI Pricing Inputs'!$T$32,IF(AND('3. GRI Pricing'!$G78&gt;='2. GRI Pricing Inputs'!$V$33,'3. GRI Pricing'!$G78&lt;='2. GRI Pricing Inputs'!$W$33),'2. GRI Pricing Inputs'!$V$32,IF(AND('3. GRI Pricing'!$G78&gt;='2. GRI Pricing Inputs'!$X$33,'3. GRI Pricing'!$G78&lt;='2. GRI Pricing Inputs'!$Y$33),'2. GRI Pricing Inputs'!$X$32,IF(AND('3. GRI Pricing'!$G78&gt;='2. GRI Pricing Inputs'!$Z$33,'3. GRI Pricing'!$G78&lt;='2. GRI Pricing Inputs'!$AA$33),'2. GRI Pricing Inputs'!$Z$32,IF(AND('3. GRI Pricing'!$G78&gt;='2. GRI Pricing Inputs'!$AB$33,'3. GRI Pricing'!$G78&lt;='2. GRI Pricing Inputs'!$AC$33),'2. GRI Pricing Inputs'!$AB$32,IF(AND('3. GRI Pricing'!$G78&gt;='2. GRI Pricing Inputs'!$AD$33,'3. GRI Pricing'!$G78&lt;='2. GRI Pricing Inputs'!$AE$33),'2. GRI Pricing Inputs'!$AD$32,IF(AND('3. GRI Pricing'!$G78&gt;='2. GRI Pricing Inputs'!$AF$33,'3. GRI Pricing'!$G78&lt;='2. GRI Pricing Inputs'!$AG$33),'2. GRI Pricing Inputs'!$AF$32,IF(AND('3. GRI Pricing'!$G78&gt;='2. GRI Pricing Inputs'!$AH$33,'3. GRI Pricing'!$G78&lt;='2. GRI Pricing Inputs'!$AI$33),'2. GRI Pricing Inputs'!$AH$32,0))))))))))))))))</f>
        <v>5</v>
      </c>
      <c r="O78" s="272" cm="1">
        <f t="array" ref="O78">IFERROR(INDEX('2. GRI Pricing Inputs'!$C$32:$AI$39,MATCH('3. GRI Pricing'!E78,'2. GRI Pricing Inputs'!$C$32:$C$39,0),(MATCH('3. GRI Pricing'!N78,'2. GRI Pricing Inputs'!$D$32:$AI$32,0)+1)),0)</f>
        <v>5</v>
      </c>
      <c r="P78" s="272">
        <f>IFERROR(INDEX('2. GRI Pricing Inputs'!$C$45:$AI$46,MATCH($P$16,'2. GRI Pricing Inputs'!$C$45:$C$46,0),MATCH(H78,'2. GRI Pricing Inputs'!$C$45:$AI$45,0)),0)</f>
        <v>30</v>
      </c>
      <c r="Q78" s="272">
        <f>IFERROR(INDEX('2. GRI Pricing Inputs'!$C$53:$AI$54,MATCH('3. GRI Pricing'!$Q$16,'2. GRI Pricing Inputs'!$C$53:$C$54,0),MATCH('3. GRI Pricing'!I78,'2. GRI Pricing Inputs'!$C$53:$AI$53,0)),0)</f>
        <v>5</v>
      </c>
      <c r="R78" s="272">
        <f>IFERROR(INDEX('2. GRI Pricing Inputs'!$C$60:$AI$61,MATCH('3. GRI Pricing'!$R$16,'2. GRI Pricing Inputs'!$C$60:$C$61,0),MATCH('1. Accomodation'!T82,'2. GRI Pricing Inputs'!$C$60:$AI$60,0)),0)</f>
        <v>0</v>
      </c>
      <c r="S78" s="272">
        <f>IFERROR(INDEX('2. GRI Pricing Inputs'!$C$67:$AI$68,MATCH('3. GRI Pricing'!$S$16,'2. GRI Pricing Inputs'!$C$67:$C$68,0),MATCH('1. Accomodation'!U82,'2. GRI Pricing Inputs'!$C$67:$AI$67,0)),0)</f>
        <v>10</v>
      </c>
      <c r="T78" s="272">
        <f>IF(E78=0,0,'2. GRI Pricing Inputs'!$AI$75)</f>
        <v>0</v>
      </c>
      <c r="U78" s="272">
        <f>IFERROR(INDEX('2. GRI Pricing Inputs'!$C$82:$AI$83,MATCH('3. GRI Pricing'!$U$16,'2. GRI Pricing Inputs'!$C$82:$C$83,0),MATCH('1. Accomodation'!V82,'2. GRI Pricing Inputs'!$C$82:$AI$82,0)),0)</f>
        <v>0</v>
      </c>
      <c r="V78" s="272">
        <f>IFERROR(INDEX('2. GRI Pricing Inputs'!$C$89:$AI$90,MATCH('3. GRI Pricing'!$V$16,'2. GRI Pricing Inputs'!$C$89:$C$90,0),MATCH('1. Accomodation'!W82,'2. GRI Pricing Inputs'!$C$89:$AI$89,0)),0)</f>
        <v>0</v>
      </c>
      <c r="W78" s="272">
        <f>IFERROR(INDEX('2. GRI Pricing Inputs'!$C$97:$AI$98,MATCH('3. GRI Pricing'!$W$16,'2. GRI Pricing Inputs'!$C$97:$C$98,0),MATCH('1. Accomodation'!X82,'2. GRI Pricing Inputs'!$C$97:$AI$97,0)),0)</f>
        <v>0</v>
      </c>
      <c r="X78" s="272">
        <f>IFERROR(INDEX('2. GRI Pricing Inputs'!$C$104:$AI$105,MATCH('3. GRI Pricing'!$X$16,'2. GRI Pricing Inputs'!$C$104:$C$105,0),MATCH('1. Accomodation'!Y82,'2. GRI Pricing Inputs'!$C$104:$AI$104,0)),0)</f>
        <v>0</v>
      </c>
      <c r="Y78" s="273"/>
      <c r="Z78" s="274">
        <f t="shared" si="7"/>
        <v>1325</v>
      </c>
      <c r="AA78" s="275"/>
      <c r="AB78" s="275"/>
      <c r="AC78" s="275"/>
      <c r="AD78" s="271">
        <f>Z78*(1+'2. GRI Pricing Inputs'!E$115)^(($AD$16-$AC$15)/365)</f>
        <v>1331.573499944132</v>
      </c>
      <c r="AE78" s="272">
        <f>AD78*(1+'2. GRI Pricing Inputs'!F$115)^((AE$16-AD$16)/365)</f>
        <v>1337.9660008174874</v>
      </c>
      <c r="AF78" s="272">
        <f>AE78*(1+'2. GRI Pricing Inputs'!G$115)^((AF$16-AE$16)/365)</f>
        <v>1344.6038268036189</v>
      </c>
      <c r="AG78" s="272">
        <f>AF78*(1+'2. GRI Pricing Inputs'!H$115)^((AG$16-AF$16)/365)</f>
        <v>1351.2745839208817</v>
      </c>
      <c r="AH78" s="272">
        <f>AG78*(1+'2. GRI Pricing Inputs'!I$115)^((AH$16-AG$16)/365)</f>
        <v>1357.3282247862185</v>
      </c>
      <c r="AI78" s="272">
        <f>AH78*(1+'2. GRI Pricing Inputs'!J$115)^((AI$16-AH$16)/365)</f>
        <v>1364.0621093219174</v>
      </c>
      <c r="AJ78" s="272">
        <f>AI78*(1+'2. GRI Pricing Inputs'!K$115)^((AJ$16-AI$16)/365)</f>
        <v>1370.6105786520122</v>
      </c>
      <c r="AK78" s="272">
        <f>AJ78*(1+'2. GRI Pricing Inputs'!L$115)^((AK$16-AJ$16)/365)</f>
        <v>1377.4103586989525</v>
      </c>
      <c r="AL78" s="272">
        <f>AK78*(1+'2. GRI Pricing Inputs'!M$115)^((AL$16-AK$16)/365)</f>
        <v>1384.0229091299434</v>
      </c>
      <c r="AM78" s="272">
        <f>AL78*(1+'2. GRI Pricing Inputs'!N$115)^((AM$16-AL$16)/365)</f>
        <v>1390.8892295192588</v>
      </c>
      <c r="AN78" s="272">
        <f>AM78*(1+'2. GRI Pricing Inputs'!O$115)^((AN$16-AM$16)/365)</f>
        <v>1397.7896146306089</v>
      </c>
      <c r="AO78" s="272">
        <f>AN78*(1+'2. GRI Pricing Inputs'!P$115)^((AO$16-AN$16)/365)</f>
        <v>1404.4999999999993</v>
      </c>
      <c r="AP78" s="276">
        <f>AO78*(1+'2. GRI Pricing Inputs'!Q$115)^((AP$16-AO$16)/365)</f>
        <v>1411.4679099407792</v>
      </c>
      <c r="AQ78" s="380">
        <f t="shared" si="8"/>
        <v>5.9999999999999609E-2</v>
      </c>
    </row>
    <row r="79" spans="1:43" ht="11.4" x14ac:dyDescent="0.2">
      <c r="A79" s="110" t="str">
        <f>_xlfn.XLOOKUP($C79,'Data Ref'!$D:$D,'Data Ref'!$B:$B,0)</f>
        <v>222708063</v>
      </c>
      <c r="C79" s="76">
        <f>'1. Accomodation'!N83</f>
        <v>312</v>
      </c>
      <c r="D79" s="362" t="str">
        <f>'1. Accomodation'!L83</f>
        <v>C</v>
      </c>
      <c r="E79" s="69" t="str">
        <f>'1. Accomodation'!P83</f>
        <v>2 Bed</v>
      </c>
      <c r="F79" s="69">
        <f>'1. Accomodation'!Q83</f>
        <v>2</v>
      </c>
      <c r="G79" s="77">
        <f>'1. Accomodation'!O83</f>
        <v>747.02</v>
      </c>
      <c r="H79" s="69">
        <f>'1. Accomodation'!R83</f>
        <v>3</v>
      </c>
      <c r="I79" s="69" t="str">
        <f>'1. Accomodation'!S83</f>
        <v>Nursery and mixed other buildings</v>
      </c>
      <c r="J79" s="62"/>
      <c r="L79" s="271">
        <f>IFERROR(INDEX('2. GRI Pricing Inputs'!$C$15:$AI$16,MATCH($L$16,'2. GRI Pricing Inputs'!$C$15:$C$16,0),MATCH(E79,'2. GRI Pricing Inputs'!$C$15:$AI$15,0)),0)</f>
        <v>1665</v>
      </c>
      <c r="M79" s="272">
        <f>IFERROR(INDEX('2. GRI Pricing Inputs'!$C$22:$AI$23,MATCH($M$16,'2. GRI Pricing Inputs'!$C$22:$C$23,0),MATCH(F79,'2. GRI Pricing Inputs'!$C$22:$AI$22,0)),0)</f>
        <v>0</v>
      </c>
      <c r="N79" s="329">
        <f>IF(AND('3. GRI Pricing'!$G79&gt;='2. GRI Pricing Inputs'!$D$33,'3. GRI Pricing'!$G79&lt;='2. GRI Pricing Inputs'!$E$33),'2. GRI Pricing Inputs'!$D$32,IF(AND('3. GRI Pricing'!$G79&gt;='2. GRI Pricing Inputs'!$F$33,'3. GRI Pricing'!$G79&lt;='2. GRI Pricing Inputs'!$G$33),'2. GRI Pricing Inputs'!$F$32,IF(AND('3. GRI Pricing'!$G79&gt;='2. GRI Pricing Inputs'!$H$33,'3. GRI Pricing'!$G79&lt;='2. GRI Pricing Inputs'!$I$33),'2. GRI Pricing Inputs'!$H$32,IF(AND('3. GRI Pricing'!$G79&gt;='2. GRI Pricing Inputs'!$J$33,'3. GRI Pricing'!$G79&lt;='2. GRI Pricing Inputs'!$K$33),'2. GRI Pricing Inputs'!$J$32,IF(AND('3. GRI Pricing'!$G79&gt;='2. GRI Pricing Inputs'!$L$33,'3. GRI Pricing'!$G79&lt;='2. GRI Pricing Inputs'!$M$33),'2. GRI Pricing Inputs'!$L$32,IF(AND('3. GRI Pricing'!$G79&gt;='2. GRI Pricing Inputs'!$N$33,'3. GRI Pricing'!$G79&lt;='2. GRI Pricing Inputs'!$O$33),'2. GRI Pricing Inputs'!$N$32,IF(AND('3. GRI Pricing'!$G79&gt;='2. GRI Pricing Inputs'!$P$33,'3. GRI Pricing'!$G79&lt;='2. GRI Pricing Inputs'!$Q$33),'2. GRI Pricing Inputs'!$P$32,IF(AND('3. GRI Pricing'!$G79&gt;='2. GRI Pricing Inputs'!$R$33,'3. GRI Pricing'!$G79&lt;='2. GRI Pricing Inputs'!$S$33),'2. GRI Pricing Inputs'!$R$32,IF(AND('3. GRI Pricing'!$G79&gt;='2. GRI Pricing Inputs'!$T$33,'3. GRI Pricing'!$G79&lt;='2. GRI Pricing Inputs'!$U$33),'2. GRI Pricing Inputs'!$T$32,IF(AND('3. GRI Pricing'!$G79&gt;='2. GRI Pricing Inputs'!$V$33,'3. GRI Pricing'!$G79&lt;='2. GRI Pricing Inputs'!$W$33),'2. GRI Pricing Inputs'!$V$32,IF(AND('3. GRI Pricing'!$G79&gt;='2. GRI Pricing Inputs'!$X$33,'3. GRI Pricing'!$G79&lt;='2. GRI Pricing Inputs'!$Y$33),'2. GRI Pricing Inputs'!$X$32,IF(AND('3. GRI Pricing'!$G79&gt;='2. GRI Pricing Inputs'!$Z$33,'3. GRI Pricing'!$G79&lt;='2. GRI Pricing Inputs'!$AA$33),'2. GRI Pricing Inputs'!$Z$32,IF(AND('3. GRI Pricing'!$G79&gt;='2. GRI Pricing Inputs'!$AB$33,'3. GRI Pricing'!$G79&lt;='2. GRI Pricing Inputs'!$AC$33),'2. GRI Pricing Inputs'!$AB$32,IF(AND('3. GRI Pricing'!$G79&gt;='2. GRI Pricing Inputs'!$AD$33,'3. GRI Pricing'!$G79&lt;='2. GRI Pricing Inputs'!$AE$33),'2. GRI Pricing Inputs'!$AD$32,IF(AND('3. GRI Pricing'!$G79&gt;='2. GRI Pricing Inputs'!$AF$33,'3. GRI Pricing'!$G79&lt;='2. GRI Pricing Inputs'!$AG$33),'2. GRI Pricing Inputs'!$AF$32,IF(AND('3. GRI Pricing'!$G79&gt;='2. GRI Pricing Inputs'!$AH$33,'3. GRI Pricing'!$G79&lt;='2. GRI Pricing Inputs'!$AI$33),'2. GRI Pricing Inputs'!$AH$32,0))))))))))))))))</f>
        <v>10</v>
      </c>
      <c r="O79" s="272" cm="1">
        <f t="array" ref="O79">IFERROR(INDEX('2. GRI Pricing Inputs'!$C$32:$AI$39,MATCH('3. GRI Pricing'!E79,'2. GRI Pricing Inputs'!$C$32:$C$39,0),(MATCH('3. GRI Pricing'!N79,'2. GRI Pricing Inputs'!$D$32:$AI$32,0)+1)),0)</f>
        <v>15</v>
      </c>
      <c r="P79" s="272">
        <f>IFERROR(INDEX('2. GRI Pricing Inputs'!$C$45:$AI$46,MATCH($P$16,'2. GRI Pricing Inputs'!$C$45:$C$46,0),MATCH(H79,'2. GRI Pricing Inputs'!$C$45:$AI$45,0)),0)</f>
        <v>30</v>
      </c>
      <c r="Q79" s="272">
        <f>IFERROR(INDEX('2. GRI Pricing Inputs'!$C$53:$AI$54,MATCH('3. GRI Pricing'!$Q$16,'2. GRI Pricing Inputs'!$C$53:$C$54,0),MATCH('3. GRI Pricing'!I79,'2. GRI Pricing Inputs'!$C$53:$AI$53,0)),0)</f>
        <v>0</v>
      </c>
      <c r="R79" s="272">
        <f>IFERROR(INDEX('2. GRI Pricing Inputs'!$C$60:$AI$61,MATCH('3. GRI Pricing'!$R$16,'2. GRI Pricing Inputs'!$C$60:$C$61,0),MATCH('1. Accomodation'!T83,'2. GRI Pricing Inputs'!$C$60:$AI$60,0)),0)</f>
        <v>0</v>
      </c>
      <c r="S79" s="272">
        <f>IFERROR(INDEX('2. GRI Pricing Inputs'!$C$67:$AI$68,MATCH('3. GRI Pricing'!$S$16,'2. GRI Pricing Inputs'!$C$67:$C$68,0),MATCH('1. Accomodation'!U83,'2. GRI Pricing Inputs'!$C$67:$AI$67,0)),0)</f>
        <v>40</v>
      </c>
      <c r="T79" s="272">
        <f>IF(E79=0,0,'2. GRI Pricing Inputs'!$AI$75)</f>
        <v>0</v>
      </c>
      <c r="U79" s="272">
        <f>IFERROR(INDEX('2. GRI Pricing Inputs'!$C$82:$AI$83,MATCH('3. GRI Pricing'!$U$16,'2. GRI Pricing Inputs'!$C$82:$C$83,0),MATCH('1. Accomodation'!V83,'2. GRI Pricing Inputs'!$C$82:$AI$82,0)),0)</f>
        <v>0</v>
      </c>
      <c r="V79" s="272">
        <f>IFERROR(INDEX('2. GRI Pricing Inputs'!$C$89:$AI$90,MATCH('3. GRI Pricing'!$V$16,'2. GRI Pricing Inputs'!$C$89:$C$90,0),MATCH('1. Accomodation'!W83,'2. GRI Pricing Inputs'!$C$89:$AI$89,0)),0)</f>
        <v>0</v>
      </c>
      <c r="W79" s="272">
        <f>IFERROR(INDEX('2. GRI Pricing Inputs'!$C$97:$AI$98,MATCH('3. GRI Pricing'!$W$16,'2. GRI Pricing Inputs'!$C$97:$C$98,0),MATCH('1. Accomodation'!X83,'2. GRI Pricing Inputs'!$C$97:$AI$97,0)),0)</f>
        <v>0</v>
      </c>
      <c r="X79" s="272">
        <f>IFERROR(INDEX('2. GRI Pricing Inputs'!$C$104:$AI$105,MATCH('3. GRI Pricing'!$X$16,'2. GRI Pricing Inputs'!$C$104:$C$105,0),MATCH('1. Accomodation'!Y83,'2. GRI Pricing Inputs'!$C$104:$AI$104,0)),0)</f>
        <v>0</v>
      </c>
      <c r="Y79" s="273"/>
      <c r="Z79" s="274">
        <f t="shared" si="7"/>
        <v>1750</v>
      </c>
      <c r="AA79" s="275"/>
      <c r="AB79" s="275"/>
      <c r="AC79" s="275"/>
      <c r="AD79" s="271">
        <f>Z79*(1+'2. GRI Pricing Inputs'!E$115)^(($AD$16-$AC$15)/365)</f>
        <v>1758.6819810582876</v>
      </c>
      <c r="AE79" s="272">
        <f>AD79*(1+'2. GRI Pricing Inputs'!F$115)^((AE$16-AD$16)/365)</f>
        <v>1767.1249067400777</v>
      </c>
      <c r="AF79" s="272">
        <f>AE79*(1+'2. GRI Pricing Inputs'!G$115)^((AF$16-AE$16)/365)</f>
        <v>1775.8918467217609</v>
      </c>
      <c r="AG79" s="272">
        <f>AF79*(1+'2. GRI Pricing Inputs'!H$115)^((AG$16-AF$16)/365)</f>
        <v>1784.7022806502212</v>
      </c>
      <c r="AH79" s="272">
        <f>AG79*(1+'2. GRI Pricing Inputs'!I$115)^((AH$16-AG$16)/365)</f>
        <v>1792.6976553780244</v>
      </c>
      <c r="AI79" s="272">
        <f>AH79*(1+'2. GRI Pricing Inputs'!J$115)^((AI$16-AH$16)/365)</f>
        <v>1801.5914651421549</v>
      </c>
      <c r="AJ79" s="272">
        <f>AI79*(1+'2. GRI Pricing Inputs'!K$115)^((AJ$16-AI$16)/365)</f>
        <v>1810.240386898884</v>
      </c>
      <c r="AK79" s="272">
        <f>AJ79*(1+'2. GRI Pricing Inputs'!L$115)^((AK$16-AJ$16)/365)</f>
        <v>1819.2212284703144</v>
      </c>
      <c r="AL79" s="272">
        <f>AK79*(1+'2. GRI Pricing Inputs'!M$115)^((AL$16-AK$16)/365)</f>
        <v>1827.9547856433214</v>
      </c>
      <c r="AM79" s="272">
        <f>AL79*(1+'2. GRI Pricing Inputs'!N$115)^((AM$16-AL$16)/365)</f>
        <v>1837.0235106858136</v>
      </c>
      <c r="AN79" s="272">
        <f>AM79*(1+'2. GRI Pricing Inputs'!O$115)^((AN$16-AM$16)/365)</f>
        <v>1846.1372268706155</v>
      </c>
      <c r="AO79" s="272">
        <f>AN79*(1+'2. GRI Pricing Inputs'!P$115)^((AO$16-AN$16)/365)</f>
        <v>1854.9999999999991</v>
      </c>
      <c r="AP79" s="276">
        <f>AO79*(1+'2. GRI Pricing Inputs'!Q$115)^((AP$16-AO$16)/365)</f>
        <v>1864.2028999217839</v>
      </c>
      <c r="AQ79" s="380">
        <f t="shared" si="8"/>
        <v>5.9999999999999387E-2</v>
      </c>
    </row>
    <row r="80" spans="1:43" ht="11.4" x14ac:dyDescent="0.2">
      <c r="A80" s="110" t="str">
        <f>_xlfn.XLOOKUP($C80,'Data Ref'!$D:$D,'Data Ref'!$B:$B,0)</f>
        <v>222708064</v>
      </c>
      <c r="C80" s="76">
        <f>'1. Accomodation'!N84</f>
        <v>313</v>
      </c>
      <c r="D80" s="362" t="str">
        <f>'1. Accomodation'!L84</f>
        <v>C</v>
      </c>
      <c r="E80" s="69" t="str">
        <f>'1. Accomodation'!P84</f>
        <v>1 Bed</v>
      </c>
      <c r="F80" s="69">
        <f>'1. Accomodation'!Q84</f>
        <v>1</v>
      </c>
      <c r="G80" s="77">
        <f>'1. Accomodation'!O84</f>
        <v>506.76</v>
      </c>
      <c r="H80" s="69">
        <f>'1. Accomodation'!R84</f>
        <v>3</v>
      </c>
      <c r="I80" s="69" t="str">
        <f>'1. Accomodation'!S84</f>
        <v>Carpark and other block</v>
      </c>
      <c r="J80" s="62"/>
      <c r="L80" s="271">
        <f>IFERROR(INDEX('2. GRI Pricing Inputs'!$C$15:$AI$16,MATCH($L$16,'2. GRI Pricing Inputs'!$C$15:$C$16,0),MATCH(E80,'2. GRI Pricing Inputs'!$C$15:$AI$15,0)),0)</f>
        <v>1275</v>
      </c>
      <c r="M80" s="272">
        <f>IFERROR(INDEX('2. GRI Pricing Inputs'!$C$22:$AI$23,MATCH($M$16,'2. GRI Pricing Inputs'!$C$22:$C$23,0),MATCH(F80,'2. GRI Pricing Inputs'!$C$22:$AI$22,0)),0)</f>
        <v>0</v>
      </c>
      <c r="N80" s="329">
        <f>IF(AND('3. GRI Pricing'!$G80&gt;='2. GRI Pricing Inputs'!$D$33,'3. GRI Pricing'!$G80&lt;='2. GRI Pricing Inputs'!$E$33),'2. GRI Pricing Inputs'!$D$32,IF(AND('3. GRI Pricing'!$G80&gt;='2. GRI Pricing Inputs'!$F$33,'3. GRI Pricing'!$G80&lt;='2. GRI Pricing Inputs'!$G$33),'2. GRI Pricing Inputs'!$F$32,IF(AND('3. GRI Pricing'!$G80&gt;='2. GRI Pricing Inputs'!$H$33,'3. GRI Pricing'!$G80&lt;='2. GRI Pricing Inputs'!$I$33),'2. GRI Pricing Inputs'!$H$32,IF(AND('3. GRI Pricing'!$G80&gt;='2. GRI Pricing Inputs'!$J$33,'3. GRI Pricing'!$G80&lt;='2. GRI Pricing Inputs'!$K$33),'2. GRI Pricing Inputs'!$J$32,IF(AND('3. GRI Pricing'!$G80&gt;='2. GRI Pricing Inputs'!$L$33,'3. GRI Pricing'!$G80&lt;='2. GRI Pricing Inputs'!$M$33),'2. GRI Pricing Inputs'!$L$32,IF(AND('3. GRI Pricing'!$G80&gt;='2. GRI Pricing Inputs'!$N$33,'3. GRI Pricing'!$G80&lt;='2. GRI Pricing Inputs'!$O$33),'2. GRI Pricing Inputs'!$N$32,IF(AND('3. GRI Pricing'!$G80&gt;='2. GRI Pricing Inputs'!$P$33,'3. GRI Pricing'!$G80&lt;='2. GRI Pricing Inputs'!$Q$33),'2. GRI Pricing Inputs'!$P$32,IF(AND('3. GRI Pricing'!$G80&gt;='2. GRI Pricing Inputs'!$R$33,'3. GRI Pricing'!$G80&lt;='2. GRI Pricing Inputs'!$S$33),'2. GRI Pricing Inputs'!$R$32,IF(AND('3. GRI Pricing'!$G80&gt;='2. GRI Pricing Inputs'!$T$33,'3. GRI Pricing'!$G80&lt;='2. GRI Pricing Inputs'!$U$33),'2. GRI Pricing Inputs'!$T$32,IF(AND('3. GRI Pricing'!$G80&gt;='2. GRI Pricing Inputs'!$V$33,'3. GRI Pricing'!$G80&lt;='2. GRI Pricing Inputs'!$W$33),'2. GRI Pricing Inputs'!$V$32,IF(AND('3. GRI Pricing'!$G80&gt;='2. GRI Pricing Inputs'!$X$33,'3. GRI Pricing'!$G80&lt;='2. GRI Pricing Inputs'!$Y$33),'2. GRI Pricing Inputs'!$X$32,IF(AND('3. GRI Pricing'!$G80&gt;='2. GRI Pricing Inputs'!$Z$33,'3. GRI Pricing'!$G80&lt;='2. GRI Pricing Inputs'!$AA$33),'2. GRI Pricing Inputs'!$Z$32,IF(AND('3. GRI Pricing'!$G80&gt;='2. GRI Pricing Inputs'!$AB$33,'3. GRI Pricing'!$G80&lt;='2. GRI Pricing Inputs'!$AC$33),'2. GRI Pricing Inputs'!$AB$32,IF(AND('3. GRI Pricing'!$G80&gt;='2. GRI Pricing Inputs'!$AD$33,'3. GRI Pricing'!$G80&lt;='2. GRI Pricing Inputs'!$AE$33),'2. GRI Pricing Inputs'!$AD$32,IF(AND('3. GRI Pricing'!$G80&gt;='2. GRI Pricing Inputs'!$AF$33,'3. GRI Pricing'!$G80&lt;='2. GRI Pricing Inputs'!$AG$33),'2. GRI Pricing Inputs'!$AF$32,IF(AND('3. GRI Pricing'!$G80&gt;='2. GRI Pricing Inputs'!$AH$33,'3. GRI Pricing'!$G80&lt;='2. GRI Pricing Inputs'!$AI$33),'2. GRI Pricing Inputs'!$AH$32,0))))))))))))))))</f>
        <v>5</v>
      </c>
      <c r="O80" s="272" cm="1">
        <f t="array" ref="O80">IFERROR(INDEX('2. GRI Pricing Inputs'!$C$32:$AI$39,MATCH('3. GRI Pricing'!E80,'2. GRI Pricing Inputs'!$C$32:$C$39,0),(MATCH('3. GRI Pricing'!N80,'2. GRI Pricing Inputs'!$D$32:$AI$32,0)+1)),0)</f>
        <v>5</v>
      </c>
      <c r="P80" s="272">
        <f>IFERROR(INDEX('2. GRI Pricing Inputs'!$C$45:$AI$46,MATCH($P$16,'2. GRI Pricing Inputs'!$C$45:$C$46,0),MATCH(H80,'2. GRI Pricing Inputs'!$C$45:$AI$45,0)),0)</f>
        <v>30</v>
      </c>
      <c r="Q80" s="272">
        <f>IFERROR(INDEX('2. GRI Pricing Inputs'!$C$53:$AI$54,MATCH('3. GRI Pricing'!$Q$16,'2. GRI Pricing Inputs'!$C$53:$C$54,0),MATCH('3. GRI Pricing'!I80,'2. GRI Pricing Inputs'!$C$53:$AI$53,0)),0)</f>
        <v>5</v>
      </c>
      <c r="R80" s="272">
        <f>IFERROR(INDEX('2. GRI Pricing Inputs'!$C$60:$AI$61,MATCH('3. GRI Pricing'!$R$16,'2. GRI Pricing Inputs'!$C$60:$C$61,0),MATCH('1. Accomodation'!T84,'2. GRI Pricing Inputs'!$C$60:$AI$60,0)),0)</f>
        <v>0</v>
      </c>
      <c r="S80" s="272">
        <f>IFERROR(INDEX('2. GRI Pricing Inputs'!$C$67:$AI$68,MATCH('3. GRI Pricing'!$S$16,'2. GRI Pricing Inputs'!$C$67:$C$68,0),MATCH('1. Accomodation'!U84,'2. GRI Pricing Inputs'!$C$67:$AI$67,0)),0)</f>
        <v>10</v>
      </c>
      <c r="T80" s="272">
        <f>IF(E80=0,0,'2. GRI Pricing Inputs'!$AI$75)</f>
        <v>0</v>
      </c>
      <c r="U80" s="272">
        <f>IFERROR(INDEX('2. GRI Pricing Inputs'!$C$82:$AI$83,MATCH('3. GRI Pricing'!$U$16,'2. GRI Pricing Inputs'!$C$82:$C$83,0),MATCH('1. Accomodation'!V84,'2. GRI Pricing Inputs'!$C$82:$AI$82,0)),0)</f>
        <v>0</v>
      </c>
      <c r="V80" s="272">
        <f>IFERROR(INDEX('2. GRI Pricing Inputs'!$C$89:$AI$90,MATCH('3. GRI Pricing'!$V$16,'2. GRI Pricing Inputs'!$C$89:$C$90,0),MATCH('1. Accomodation'!W84,'2. GRI Pricing Inputs'!$C$89:$AI$89,0)),0)</f>
        <v>0</v>
      </c>
      <c r="W80" s="272">
        <f>IFERROR(INDEX('2. GRI Pricing Inputs'!$C$97:$AI$98,MATCH('3. GRI Pricing'!$W$16,'2. GRI Pricing Inputs'!$C$97:$C$98,0),MATCH('1. Accomodation'!X84,'2. GRI Pricing Inputs'!$C$97:$AI$97,0)),0)</f>
        <v>0</v>
      </c>
      <c r="X80" s="272">
        <f>IFERROR(INDEX('2. GRI Pricing Inputs'!$C$104:$AI$105,MATCH('3. GRI Pricing'!$X$16,'2. GRI Pricing Inputs'!$C$104:$C$105,0),MATCH('1. Accomodation'!Y84,'2. GRI Pricing Inputs'!$C$104:$AI$104,0)),0)</f>
        <v>0</v>
      </c>
      <c r="Y80" s="273"/>
      <c r="Z80" s="274">
        <f t="shared" si="7"/>
        <v>1325</v>
      </c>
      <c r="AA80" s="275"/>
      <c r="AB80" s="275"/>
      <c r="AC80" s="275"/>
      <c r="AD80" s="271">
        <f>Z80*(1+'2. GRI Pricing Inputs'!E$115)^(($AD$16-$AC$15)/365)</f>
        <v>1331.573499944132</v>
      </c>
      <c r="AE80" s="272">
        <f>AD80*(1+'2. GRI Pricing Inputs'!F$115)^((AE$16-AD$16)/365)</f>
        <v>1337.9660008174874</v>
      </c>
      <c r="AF80" s="272">
        <f>AE80*(1+'2. GRI Pricing Inputs'!G$115)^((AF$16-AE$16)/365)</f>
        <v>1344.6038268036189</v>
      </c>
      <c r="AG80" s="272">
        <f>AF80*(1+'2. GRI Pricing Inputs'!H$115)^((AG$16-AF$16)/365)</f>
        <v>1351.2745839208817</v>
      </c>
      <c r="AH80" s="272">
        <f>AG80*(1+'2. GRI Pricing Inputs'!I$115)^((AH$16-AG$16)/365)</f>
        <v>1357.3282247862185</v>
      </c>
      <c r="AI80" s="272">
        <f>AH80*(1+'2. GRI Pricing Inputs'!J$115)^((AI$16-AH$16)/365)</f>
        <v>1364.0621093219174</v>
      </c>
      <c r="AJ80" s="272">
        <f>AI80*(1+'2. GRI Pricing Inputs'!K$115)^((AJ$16-AI$16)/365)</f>
        <v>1370.6105786520122</v>
      </c>
      <c r="AK80" s="272">
        <f>AJ80*(1+'2. GRI Pricing Inputs'!L$115)^((AK$16-AJ$16)/365)</f>
        <v>1377.4103586989525</v>
      </c>
      <c r="AL80" s="272">
        <f>AK80*(1+'2. GRI Pricing Inputs'!M$115)^((AL$16-AK$16)/365)</f>
        <v>1384.0229091299434</v>
      </c>
      <c r="AM80" s="272">
        <f>AL80*(1+'2. GRI Pricing Inputs'!N$115)^((AM$16-AL$16)/365)</f>
        <v>1390.8892295192588</v>
      </c>
      <c r="AN80" s="272">
        <f>AM80*(1+'2. GRI Pricing Inputs'!O$115)^((AN$16-AM$16)/365)</f>
        <v>1397.7896146306089</v>
      </c>
      <c r="AO80" s="272">
        <f>AN80*(1+'2. GRI Pricing Inputs'!P$115)^((AO$16-AN$16)/365)</f>
        <v>1404.4999999999993</v>
      </c>
      <c r="AP80" s="276">
        <f>AO80*(1+'2. GRI Pricing Inputs'!Q$115)^((AP$16-AO$16)/365)</f>
        <v>1411.4679099407792</v>
      </c>
      <c r="AQ80" s="380">
        <f t="shared" si="8"/>
        <v>5.9999999999999609E-2</v>
      </c>
    </row>
    <row r="81" spans="1:43" ht="11.4" x14ac:dyDescent="0.2">
      <c r="A81" s="110" t="str">
        <f>_xlfn.XLOOKUP($C81,'Data Ref'!$D:$D,'Data Ref'!$B:$B,0)</f>
        <v>222708065</v>
      </c>
      <c r="C81" s="76">
        <f>'1. Accomodation'!N85</f>
        <v>314</v>
      </c>
      <c r="D81" s="362" t="str">
        <f>'1. Accomodation'!L85</f>
        <v>D</v>
      </c>
      <c r="E81" s="69" t="str">
        <f>'1. Accomodation'!P85</f>
        <v>1 Bed</v>
      </c>
      <c r="F81" s="69">
        <f>'1. Accomodation'!Q85</f>
        <v>1</v>
      </c>
      <c r="G81" s="77">
        <f>'1. Accomodation'!O85</f>
        <v>507.41</v>
      </c>
      <c r="H81" s="69">
        <f>'1. Accomodation'!R85</f>
        <v>3</v>
      </c>
      <c r="I81" s="69" t="str">
        <f>'1. Accomodation'!S85</f>
        <v>Carpark and other block</v>
      </c>
      <c r="J81" s="62"/>
      <c r="L81" s="271">
        <f>IFERROR(INDEX('2. GRI Pricing Inputs'!$C$15:$AI$16,MATCH($L$16,'2. GRI Pricing Inputs'!$C$15:$C$16,0),MATCH(E81,'2. GRI Pricing Inputs'!$C$15:$AI$15,0)),0)</f>
        <v>1275</v>
      </c>
      <c r="M81" s="272">
        <f>IFERROR(INDEX('2. GRI Pricing Inputs'!$C$22:$AI$23,MATCH($M$16,'2. GRI Pricing Inputs'!$C$22:$C$23,0),MATCH(F81,'2. GRI Pricing Inputs'!$C$22:$AI$22,0)),0)</f>
        <v>0</v>
      </c>
      <c r="N81" s="329">
        <f>IF(AND('3. GRI Pricing'!$G81&gt;='2. GRI Pricing Inputs'!$D$33,'3. GRI Pricing'!$G81&lt;='2. GRI Pricing Inputs'!$E$33),'2. GRI Pricing Inputs'!$D$32,IF(AND('3. GRI Pricing'!$G81&gt;='2. GRI Pricing Inputs'!$F$33,'3. GRI Pricing'!$G81&lt;='2. GRI Pricing Inputs'!$G$33),'2. GRI Pricing Inputs'!$F$32,IF(AND('3. GRI Pricing'!$G81&gt;='2. GRI Pricing Inputs'!$H$33,'3. GRI Pricing'!$G81&lt;='2. GRI Pricing Inputs'!$I$33),'2. GRI Pricing Inputs'!$H$32,IF(AND('3. GRI Pricing'!$G81&gt;='2. GRI Pricing Inputs'!$J$33,'3. GRI Pricing'!$G81&lt;='2. GRI Pricing Inputs'!$K$33),'2. GRI Pricing Inputs'!$J$32,IF(AND('3. GRI Pricing'!$G81&gt;='2. GRI Pricing Inputs'!$L$33,'3. GRI Pricing'!$G81&lt;='2. GRI Pricing Inputs'!$M$33),'2. GRI Pricing Inputs'!$L$32,IF(AND('3. GRI Pricing'!$G81&gt;='2. GRI Pricing Inputs'!$N$33,'3. GRI Pricing'!$G81&lt;='2. GRI Pricing Inputs'!$O$33),'2. GRI Pricing Inputs'!$N$32,IF(AND('3. GRI Pricing'!$G81&gt;='2. GRI Pricing Inputs'!$P$33,'3. GRI Pricing'!$G81&lt;='2. GRI Pricing Inputs'!$Q$33),'2. GRI Pricing Inputs'!$P$32,IF(AND('3. GRI Pricing'!$G81&gt;='2. GRI Pricing Inputs'!$R$33,'3. GRI Pricing'!$G81&lt;='2. GRI Pricing Inputs'!$S$33),'2. GRI Pricing Inputs'!$R$32,IF(AND('3. GRI Pricing'!$G81&gt;='2. GRI Pricing Inputs'!$T$33,'3. GRI Pricing'!$G81&lt;='2. GRI Pricing Inputs'!$U$33),'2. GRI Pricing Inputs'!$T$32,IF(AND('3. GRI Pricing'!$G81&gt;='2. GRI Pricing Inputs'!$V$33,'3. GRI Pricing'!$G81&lt;='2. GRI Pricing Inputs'!$W$33),'2. GRI Pricing Inputs'!$V$32,IF(AND('3. GRI Pricing'!$G81&gt;='2. GRI Pricing Inputs'!$X$33,'3. GRI Pricing'!$G81&lt;='2. GRI Pricing Inputs'!$Y$33),'2. GRI Pricing Inputs'!$X$32,IF(AND('3. GRI Pricing'!$G81&gt;='2. GRI Pricing Inputs'!$Z$33,'3. GRI Pricing'!$G81&lt;='2. GRI Pricing Inputs'!$AA$33),'2. GRI Pricing Inputs'!$Z$32,IF(AND('3. GRI Pricing'!$G81&gt;='2. GRI Pricing Inputs'!$AB$33,'3. GRI Pricing'!$G81&lt;='2. GRI Pricing Inputs'!$AC$33),'2. GRI Pricing Inputs'!$AB$32,IF(AND('3. GRI Pricing'!$G81&gt;='2. GRI Pricing Inputs'!$AD$33,'3. GRI Pricing'!$G81&lt;='2. GRI Pricing Inputs'!$AE$33),'2. GRI Pricing Inputs'!$AD$32,IF(AND('3. GRI Pricing'!$G81&gt;='2. GRI Pricing Inputs'!$AF$33,'3. GRI Pricing'!$G81&lt;='2. GRI Pricing Inputs'!$AG$33),'2. GRI Pricing Inputs'!$AF$32,IF(AND('3. GRI Pricing'!$G81&gt;='2. GRI Pricing Inputs'!$AH$33,'3. GRI Pricing'!$G81&lt;='2. GRI Pricing Inputs'!$AI$33),'2. GRI Pricing Inputs'!$AH$32,0))))))))))))))))</f>
        <v>5</v>
      </c>
      <c r="O81" s="272" cm="1">
        <f t="array" ref="O81">IFERROR(INDEX('2. GRI Pricing Inputs'!$C$32:$AI$39,MATCH('3. GRI Pricing'!E81,'2. GRI Pricing Inputs'!$C$32:$C$39,0),(MATCH('3. GRI Pricing'!N81,'2. GRI Pricing Inputs'!$D$32:$AI$32,0)+1)),0)</f>
        <v>5</v>
      </c>
      <c r="P81" s="272">
        <f>IFERROR(INDEX('2. GRI Pricing Inputs'!$C$45:$AI$46,MATCH($P$16,'2. GRI Pricing Inputs'!$C$45:$C$46,0),MATCH(H81,'2. GRI Pricing Inputs'!$C$45:$AI$45,0)),0)</f>
        <v>30</v>
      </c>
      <c r="Q81" s="272">
        <f>IFERROR(INDEX('2. GRI Pricing Inputs'!$C$53:$AI$54,MATCH('3. GRI Pricing'!$Q$16,'2. GRI Pricing Inputs'!$C$53:$C$54,0),MATCH('3. GRI Pricing'!I81,'2. GRI Pricing Inputs'!$C$53:$AI$53,0)),0)</f>
        <v>5</v>
      </c>
      <c r="R81" s="272">
        <f>IFERROR(INDEX('2. GRI Pricing Inputs'!$C$60:$AI$61,MATCH('3. GRI Pricing'!$R$16,'2. GRI Pricing Inputs'!$C$60:$C$61,0),MATCH('1. Accomodation'!T85,'2. GRI Pricing Inputs'!$C$60:$AI$60,0)),0)</f>
        <v>0</v>
      </c>
      <c r="S81" s="272">
        <f>IFERROR(INDEX('2. GRI Pricing Inputs'!$C$67:$AI$68,MATCH('3. GRI Pricing'!$S$16,'2. GRI Pricing Inputs'!$C$67:$C$68,0),MATCH('1. Accomodation'!U85,'2. GRI Pricing Inputs'!$C$67:$AI$67,0)),0)</f>
        <v>10</v>
      </c>
      <c r="T81" s="272">
        <f>IF(E81=0,0,'2. GRI Pricing Inputs'!$AI$75)</f>
        <v>0</v>
      </c>
      <c r="U81" s="272">
        <f>IFERROR(INDEX('2. GRI Pricing Inputs'!$C$82:$AI$83,MATCH('3. GRI Pricing'!$U$16,'2. GRI Pricing Inputs'!$C$82:$C$83,0),MATCH('1. Accomodation'!V85,'2. GRI Pricing Inputs'!$C$82:$AI$82,0)),0)</f>
        <v>0</v>
      </c>
      <c r="V81" s="272">
        <f>IFERROR(INDEX('2. GRI Pricing Inputs'!$C$89:$AI$90,MATCH('3. GRI Pricing'!$V$16,'2. GRI Pricing Inputs'!$C$89:$C$90,0),MATCH('1. Accomodation'!W85,'2. GRI Pricing Inputs'!$C$89:$AI$89,0)),0)</f>
        <v>0</v>
      </c>
      <c r="W81" s="272">
        <f>IFERROR(INDEX('2. GRI Pricing Inputs'!$C$97:$AI$98,MATCH('3. GRI Pricing'!$W$16,'2. GRI Pricing Inputs'!$C$97:$C$98,0),MATCH('1. Accomodation'!X85,'2. GRI Pricing Inputs'!$C$97:$AI$97,0)),0)</f>
        <v>0</v>
      </c>
      <c r="X81" s="272">
        <f>IFERROR(INDEX('2. GRI Pricing Inputs'!$C$104:$AI$105,MATCH('3. GRI Pricing'!$X$16,'2. GRI Pricing Inputs'!$C$104:$C$105,0),MATCH('1. Accomodation'!Y85,'2. GRI Pricing Inputs'!$C$104:$AI$104,0)),0)</f>
        <v>0</v>
      </c>
      <c r="Y81" s="273"/>
      <c r="Z81" s="274">
        <f t="shared" si="7"/>
        <v>1325</v>
      </c>
      <c r="AA81" s="275"/>
      <c r="AB81" s="275"/>
      <c r="AC81" s="275"/>
      <c r="AD81" s="271">
        <f>Z81*(1+'2. GRI Pricing Inputs'!E$115)^(($AD$16-$AC$15)/365)</f>
        <v>1331.573499944132</v>
      </c>
      <c r="AE81" s="272">
        <f>AD81*(1+'2. GRI Pricing Inputs'!F$115)^((AE$16-AD$16)/365)</f>
        <v>1337.9660008174874</v>
      </c>
      <c r="AF81" s="272">
        <f>AE81*(1+'2. GRI Pricing Inputs'!G$115)^((AF$16-AE$16)/365)</f>
        <v>1344.6038268036189</v>
      </c>
      <c r="AG81" s="272">
        <f>AF81*(1+'2. GRI Pricing Inputs'!H$115)^((AG$16-AF$16)/365)</f>
        <v>1351.2745839208817</v>
      </c>
      <c r="AH81" s="272">
        <f>AG81*(1+'2. GRI Pricing Inputs'!I$115)^((AH$16-AG$16)/365)</f>
        <v>1357.3282247862185</v>
      </c>
      <c r="AI81" s="272">
        <f>AH81*(1+'2. GRI Pricing Inputs'!J$115)^((AI$16-AH$16)/365)</f>
        <v>1364.0621093219174</v>
      </c>
      <c r="AJ81" s="272">
        <f>AI81*(1+'2. GRI Pricing Inputs'!K$115)^((AJ$16-AI$16)/365)</f>
        <v>1370.6105786520122</v>
      </c>
      <c r="AK81" s="272">
        <f>AJ81*(1+'2. GRI Pricing Inputs'!L$115)^((AK$16-AJ$16)/365)</f>
        <v>1377.4103586989525</v>
      </c>
      <c r="AL81" s="272">
        <f>AK81*(1+'2. GRI Pricing Inputs'!M$115)^((AL$16-AK$16)/365)</f>
        <v>1384.0229091299434</v>
      </c>
      <c r="AM81" s="272">
        <f>AL81*(1+'2. GRI Pricing Inputs'!N$115)^((AM$16-AL$16)/365)</f>
        <v>1390.8892295192588</v>
      </c>
      <c r="AN81" s="272">
        <f>AM81*(1+'2. GRI Pricing Inputs'!O$115)^((AN$16-AM$16)/365)</f>
        <v>1397.7896146306089</v>
      </c>
      <c r="AO81" s="272">
        <f>AN81*(1+'2. GRI Pricing Inputs'!P$115)^((AO$16-AN$16)/365)</f>
        <v>1404.4999999999993</v>
      </c>
      <c r="AP81" s="276">
        <f>AO81*(1+'2. GRI Pricing Inputs'!Q$115)^((AP$16-AO$16)/365)</f>
        <v>1411.4679099407792</v>
      </c>
      <c r="AQ81" s="380">
        <f t="shared" si="8"/>
        <v>5.9999999999999609E-2</v>
      </c>
    </row>
    <row r="82" spans="1:43" ht="11.4" x14ac:dyDescent="0.2">
      <c r="A82" s="110" t="str">
        <f>_xlfn.XLOOKUP($C82,'Data Ref'!$D:$D,'Data Ref'!$B:$B,0)</f>
        <v>222708066</v>
      </c>
      <c r="C82" s="76">
        <f>'1. Accomodation'!N86</f>
        <v>315</v>
      </c>
      <c r="D82" s="362" t="str">
        <f>'1. Accomodation'!L86</f>
        <v>D</v>
      </c>
      <c r="E82" s="69" t="str">
        <f>'1. Accomodation'!P86</f>
        <v>2 Bed</v>
      </c>
      <c r="F82" s="69">
        <f>'1. Accomodation'!Q86</f>
        <v>2</v>
      </c>
      <c r="G82" s="77">
        <f>'1. Accomodation'!O86</f>
        <v>749.38</v>
      </c>
      <c r="H82" s="69">
        <f>'1. Accomodation'!R86</f>
        <v>3</v>
      </c>
      <c r="I82" s="69" t="str">
        <f>'1. Accomodation'!S86</f>
        <v>Internal Courtyard</v>
      </c>
      <c r="J82" s="62"/>
      <c r="L82" s="271">
        <f>IFERROR(INDEX('2. GRI Pricing Inputs'!$C$15:$AI$16,MATCH($L$16,'2. GRI Pricing Inputs'!$C$15:$C$16,0),MATCH(E82,'2. GRI Pricing Inputs'!$C$15:$AI$15,0)),0)</f>
        <v>1665</v>
      </c>
      <c r="M82" s="272">
        <f>IFERROR(INDEX('2. GRI Pricing Inputs'!$C$22:$AI$23,MATCH($M$16,'2. GRI Pricing Inputs'!$C$22:$C$23,0),MATCH(F82,'2. GRI Pricing Inputs'!$C$22:$AI$22,0)),0)</f>
        <v>0</v>
      </c>
      <c r="N82" s="329">
        <f>IF(AND('3. GRI Pricing'!$G82&gt;='2. GRI Pricing Inputs'!$D$33,'3. GRI Pricing'!$G82&lt;='2. GRI Pricing Inputs'!$E$33),'2. GRI Pricing Inputs'!$D$32,IF(AND('3. GRI Pricing'!$G82&gt;='2. GRI Pricing Inputs'!$F$33,'3. GRI Pricing'!$G82&lt;='2. GRI Pricing Inputs'!$G$33),'2. GRI Pricing Inputs'!$F$32,IF(AND('3. GRI Pricing'!$G82&gt;='2. GRI Pricing Inputs'!$H$33,'3. GRI Pricing'!$G82&lt;='2. GRI Pricing Inputs'!$I$33),'2. GRI Pricing Inputs'!$H$32,IF(AND('3. GRI Pricing'!$G82&gt;='2. GRI Pricing Inputs'!$J$33,'3. GRI Pricing'!$G82&lt;='2. GRI Pricing Inputs'!$K$33),'2. GRI Pricing Inputs'!$J$32,IF(AND('3. GRI Pricing'!$G82&gt;='2. GRI Pricing Inputs'!$L$33,'3. GRI Pricing'!$G82&lt;='2. GRI Pricing Inputs'!$M$33),'2. GRI Pricing Inputs'!$L$32,IF(AND('3. GRI Pricing'!$G82&gt;='2. GRI Pricing Inputs'!$N$33,'3. GRI Pricing'!$G82&lt;='2. GRI Pricing Inputs'!$O$33),'2. GRI Pricing Inputs'!$N$32,IF(AND('3. GRI Pricing'!$G82&gt;='2. GRI Pricing Inputs'!$P$33,'3. GRI Pricing'!$G82&lt;='2. GRI Pricing Inputs'!$Q$33),'2. GRI Pricing Inputs'!$P$32,IF(AND('3. GRI Pricing'!$G82&gt;='2. GRI Pricing Inputs'!$R$33,'3. GRI Pricing'!$G82&lt;='2. GRI Pricing Inputs'!$S$33),'2. GRI Pricing Inputs'!$R$32,IF(AND('3. GRI Pricing'!$G82&gt;='2. GRI Pricing Inputs'!$T$33,'3. GRI Pricing'!$G82&lt;='2. GRI Pricing Inputs'!$U$33),'2. GRI Pricing Inputs'!$T$32,IF(AND('3. GRI Pricing'!$G82&gt;='2. GRI Pricing Inputs'!$V$33,'3. GRI Pricing'!$G82&lt;='2. GRI Pricing Inputs'!$W$33),'2. GRI Pricing Inputs'!$V$32,IF(AND('3. GRI Pricing'!$G82&gt;='2. GRI Pricing Inputs'!$X$33,'3. GRI Pricing'!$G82&lt;='2. GRI Pricing Inputs'!$Y$33),'2. GRI Pricing Inputs'!$X$32,IF(AND('3. GRI Pricing'!$G82&gt;='2. GRI Pricing Inputs'!$Z$33,'3. GRI Pricing'!$G82&lt;='2. GRI Pricing Inputs'!$AA$33),'2. GRI Pricing Inputs'!$Z$32,IF(AND('3. GRI Pricing'!$G82&gt;='2. GRI Pricing Inputs'!$AB$33,'3. GRI Pricing'!$G82&lt;='2. GRI Pricing Inputs'!$AC$33),'2. GRI Pricing Inputs'!$AB$32,IF(AND('3. GRI Pricing'!$G82&gt;='2. GRI Pricing Inputs'!$AD$33,'3. GRI Pricing'!$G82&lt;='2. GRI Pricing Inputs'!$AE$33),'2. GRI Pricing Inputs'!$AD$32,IF(AND('3. GRI Pricing'!$G82&gt;='2. GRI Pricing Inputs'!$AF$33,'3. GRI Pricing'!$G82&lt;='2. GRI Pricing Inputs'!$AG$33),'2. GRI Pricing Inputs'!$AF$32,IF(AND('3. GRI Pricing'!$G82&gt;='2. GRI Pricing Inputs'!$AH$33,'3. GRI Pricing'!$G82&lt;='2. GRI Pricing Inputs'!$AI$33),'2. GRI Pricing Inputs'!$AH$32,0))))))))))))))))</f>
        <v>0</v>
      </c>
      <c r="O82" s="272" cm="1">
        <f t="array" ref="O82">IFERROR(INDEX('2. GRI Pricing Inputs'!$C$32:$AI$39,MATCH('3. GRI Pricing'!E82,'2. GRI Pricing Inputs'!$C$32:$C$39,0),(MATCH('3. GRI Pricing'!N82,'2. GRI Pricing Inputs'!$D$32:$AI$32,0)+1)),0)</f>
        <v>0</v>
      </c>
      <c r="P82" s="272">
        <f>IFERROR(INDEX('2. GRI Pricing Inputs'!$C$45:$AI$46,MATCH($P$16,'2. GRI Pricing Inputs'!$C$45:$C$46,0),MATCH(H82,'2. GRI Pricing Inputs'!$C$45:$AI$45,0)),0)</f>
        <v>30</v>
      </c>
      <c r="Q82" s="272">
        <f>IFERROR(INDEX('2. GRI Pricing Inputs'!$C$53:$AI$54,MATCH('3. GRI Pricing'!$Q$16,'2. GRI Pricing Inputs'!$C$53:$C$54,0),MATCH('3. GRI Pricing'!I82,'2. GRI Pricing Inputs'!$C$53:$AI$53,0)),0)</f>
        <v>15</v>
      </c>
      <c r="R82" s="272">
        <f>IFERROR(INDEX('2. GRI Pricing Inputs'!$C$60:$AI$61,MATCH('3. GRI Pricing'!$R$16,'2. GRI Pricing Inputs'!$C$60:$C$61,0),MATCH('1. Accomodation'!T86,'2. GRI Pricing Inputs'!$C$60:$AI$60,0)),0)</f>
        <v>0</v>
      </c>
      <c r="S82" s="272">
        <f>IFERROR(INDEX('2. GRI Pricing Inputs'!$C$67:$AI$68,MATCH('3. GRI Pricing'!$S$16,'2. GRI Pricing Inputs'!$C$67:$C$68,0),MATCH('1. Accomodation'!U86,'2. GRI Pricing Inputs'!$C$67:$AI$67,0)),0)</f>
        <v>40</v>
      </c>
      <c r="T82" s="272">
        <f>IF(E82=0,0,'2. GRI Pricing Inputs'!$AI$75)</f>
        <v>0</v>
      </c>
      <c r="U82" s="272">
        <f>IFERROR(INDEX('2. GRI Pricing Inputs'!$C$82:$AI$83,MATCH('3. GRI Pricing'!$U$16,'2. GRI Pricing Inputs'!$C$82:$C$83,0),MATCH('1. Accomodation'!V86,'2. GRI Pricing Inputs'!$C$82:$AI$82,0)),0)</f>
        <v>0</v>
      </c>
      <c r="V82" s="272">
        <f>IFERROR(INDEX('2. GRI Pricing Inputs'!$C$89:$AI$90,MATCH('3. GRI Pricing'!$V$16,'2. GRI Pricing Inputs'!$C$89:$C$90,0),MATCH('1. Accomodation'!W86,'2. GRI Pricing Inputs'!$C$89:$AI$89,0)),0)</f>
        <v>0</v>
      </c>
      <c r="W82" s="272">
        <f>IFERROR(INDEX('2. GRI Pricing Inputs'!$C$97:$AI$98,MATCH('3. GRI Pricing'!$W$16,'2. GRI Pricing Inputs'!$C$97:$C$98,0),MATCH('1. Accomodation'!X86,'2. GRI Pricing Inputs'!$C$97:$AI$97,0)),0)</f>
        <v>0</v>
      </c>
      <c r="X82" s="272">
        <f>IFERROR(INDEX('2. GRI Pricing Inputs'!$C$104:$AI$105,MATCH('3. GRI Pricing'!$X$16,'2. GRI Pricing Inputs'!$C$104:$C$105,0),MATCH('1. Accomodation'!Y86,'2. GRI Pricing Inputs'!$C$104:$AI$104,0)),0)</f>
        <v>0</v>
      </c>
      <c r="Y82" s="273"/>
      <c r="Z82" s="274">
        <f t="shared" ref="Z82:Z145" si="9">L82+M82+O82+P82+Q82+R82+S82+T82+U82+V82+W82+X82+Y82</f>
        <v>1750</v>
      </c>
      <c r="AA82" s="275"/>
      <c r="AB82" s="275"/>
      <c r="AC82" s="275"/>
      <c r="AD82" s="271">
        <f>Z82*(1+'2. GRI Pricing Inputs'!E$115)^(($AD$16-$AC$15)/365)</f>
        <v>1758.6819810582876</v>
      </c>
      <c r="AE82" s="272">
        <f>AD82*(1+'2. GRI Pricing Inputs'!F$115)^((AE$16-AD$16)/365)</f>
        <v>1767.1249067400777</v>
      </c>
      <c r="AF82" s="272">
        <f>AE82*(1+'2. GRI Pricing Inputs'!G$115)^((AF$16-AE$16)/365)</f>
        <v>1775.8918467217609</v>
      </c>
      <c r="AG82" s="272">
        <f>AF82*(1+'2. GRI Pricing Inputs'!H$115)^((AG$16-AF$16)/365)</f>
        <v>1784.7022806502212</v>
      </c>
      <c r="AH82" s="272">
        <f>AG82*(1+'2. GRI Pricing Inputs'!I$115)^((AH$16-AG$16)/365)</f>
        <v>1792.6976553780244</v>
      </c>
      <c r="AI82" s="272">
        <f>AH82*(1+'2. GRI Pricing Inputs'!J$115)^((AI$16-AH$16)/365)</f>
        <v>1801.5914651421549</v>
      </c>
      <c r="AJ82" s="272">
        <f>AI82*(1+'2. GRI Pricing Inputs'!K$115)^((AJ$16-AI$16)/365)</f>
        <v>1810.240386898884</v>
      </c>
      <c r="AK82" s="272">
        <f>AJ82*(1+'2. GRI Pricing Inputs'!L$115)^((AK$16-AJ$16)/365)</f>
        <v>1819.2212284703144</v>
      </c>
      <c r="AL82" s="272">
        <f>AK82*(1+'2. GRI Pricing Inputs'!M$115)^((AL$16-AK$16)/365)</f>
        <v>1827.9547856433214</v>
      </c>
      <c r="AM82" s="272">
        <f>AL82*(1+'2. GRI Pricing Inputs'!N$115)^((AM$16-AL$16)/365)</f>
        <v>1837.0235106858136</v>
      </c>
      <c r="AN82" s="272">
        <f>AM82*(1+'2. GRI Pricing Inputs'!O$115)^((AN$16-AM$16)/365)</f>
        <v>1846.1372268706155</v>
      </c>
      <c r="AO82" s="272">
        <f>AN82*(1+'2. GRI Pricing Inputs'!P$115)^((AO$16-AN$16)/365)</f>
        <v>1854.9999999999991</v>
      </c>
      <c r="AP82" s="276">
        <f>AO82*(1+'2. GRI Pricing Inputs'!Q$115)^((AP$16-AO$16)/365)</f>
        <v>1864.2028999217839</v>
      </c>
      <c r="AQ82" s="380">
        <f t="shared" ref="AQ82:AQ145" si="10">IFERROR(AP82/AD82-1,0)</f>
        <v>5.9999999999999387E-2</v>
      </c>
    </row>
    <row r="83" spans="1:43" ht="11.4" x14ac:dyDescent="0.2">
      <c r="A83" s="110" t="str">
        <f>_xlfn.XLOOKUP($C83,'Data Ref'!$D:$D,'Data Ref'!$B:$B,0)</f>
        <v>222708067</v>
      </c>
      <c r="C83" s="76">
        <f>'1. Accomodation'!N87</f>
        <v>316</v>
      </c>
      <c r="D83" s="362" t="str">
        <f>'1. Accomodation'!L87</f>
        <v>D</v>
      </c>
      <c r="E83" s="69" t="str">
        <f>'1. Accomodation'!P87</f>
        <v>1 Bed</v>
      </c>
      <c r="F83" s="69">
        <f>'1. Accomodation'!Q87</f>
        <v>1</v>
      </c>
      <c r="G83" s="77">
        <f>'1. Accomodation'!O87</f>
        <v>510.21</v>
      </c>
      <c r="H83" s="69">
        <f>'1. Accomodation'!R87</f>
        <v>3</v>
      </c>
      <c r="I83" s="69" t="str">
        <f>'1. Accomodation'!S87</f>
        <v>Carpark and other block</v>
      </c>
      <c r="J83" s="62"/>
      <c r="L83" s="271">
        <f>IFERROR(INDEX('2. GRI Pricing Inputs'!$C$15:$AI$16,MATCH($L$16,'2. GRI Pricing Inputs'!$C$15:$C$16,0),MATCH(E83,'2. GRI Pricing Inputs'!$C$15:$AI$15,0)),0)</f>
        <v>1275</v>
      </c>
      <c r="M83" s="272">
        <f>IFERROR(INDEX('2. GRI Pricing Inputs'!$C$22:$AI$23,MATCH($M$16,'2. GRI Pricing Inputs'!$C$22:$C$23,0),MATCH(F83,'2. GRI Pricing Inputs'!$C$22:$AI$22,0)),0)</f>
        <v>0</v>
      </c>
      <c r="N83" s="329">
        <f>IF(AND('3. GRI Pricing'!$G83&gt;='2. GRI Pricing Inputs'!$D$33,'3. GRI Pricing'!$G83&lt;='2. GRI Pricing Inputs'!$E$33),'2. GRI Pricing Inputs'!$D$32,IF(AND('3. GRI Pricing'!$G83&gt;='2. GRI Pricing Inputs'!$F$33,'3. GRI Pricing'!$G83&lt;='2. GRI Pricing Inputs'!$G$33),'2. GRI Pricing Inputs'!$F$32,IF(AND('3. GRI Pricing'!$G83&gt;='2. GRI Pricing Inputs'!$H$33,'3. GRI Pricing'!$G83&lt;='2. GRI Pricing Inputs'!$I$33),'2. GRI Pricing Inputs'!$H$32,IF(AND('3. GRI Pricing'!$G83&gt;='2. GRI Pricing Inputs'!$J$33,'3. GRI Pricing'!$G83&lt;='2. GRI Pricing Inputs'!$K$33),'2. GRI Pricing Inputs'!$J$32,IF(AND('3. GRI Pricing'!$G83&gt;='2. GRI Pricing Inputs'!$L$33,'3. GRI Pricing'!$G83&lt;='2. GRI Pricing Inputs'!$M$33),'2. GRI Pricing Inputs'!$L$32,IF(AND('3. GRI Pricing'!$G83&gt;='2. GRI Pricing Inputs'!$N$33,'3. GRI Pricing'!$G83&lt;='2. GRI Pricing Inputs'!$O$33),'2. GRI Pricing Inputs'!$N$32,IF(AND('3. GRI Pricing'!$G83&gt;='2. GRI Pricing Inputs'!$P$33,'3. GRI Pricing'!$G83&lt;='2. GRI Pricing Inputs'!$Q$33),'2. GRI Pricing Inputs'!$P$32,IF(AND('3. GRI Pricing'!$G83&gt;='2. GRI Pricing Inputs'!$R$33,'3. GRI Pricing'!$G83&lt;='2. GRI Pricing Inputs'!$S$33),'2. GRI Pricing Inputs'!$R$32,IF(AND('3. GRI Pricing'!$G83&gt;='2. GRI Pricing Inputs'!$T$33,'3. GRI Pricing'!$G83&lt;='2. GRI Pricing Inputs'!$U$33),'2. GRI Pricing Inputs'!$T$32,IF(AND('3. GRI Pricing'!$G83&gt;='2. GRI Pricing Inputs'!$V$33,'3. GRI Pricing'!$G83&lt;='2. GRI Pricing Inputs'!$W$33),'2. GRI Pricing Inputs'!$V$32,IF(AND('3. GRI Pricing'!$G83&gt;='2. GRI Pricing Inputs'!$X$33,'3. GRI Pricing'!$G83&lt;='2. GRI Pricing Inputs'!$Y$33),'2. GRI Pricing Inputs'!$X$32,IF(AND('3. GRI Pricing'!$G83&gt;='2. GRI Pricing Inputs'!$Z$33,'3. GRI Pricing'!$G83&lt;='2. GRI Pricing Inputs'!$AA$33),'2. GRI Pricing Inputs'!$Z$32,IF(AND('3. GRI Pricing'!$G83&gt;='2. GRI Pricing Inputs'!$AB$33,'3. GRI Pricing'!$G83&lt;='2. GRI Pricing Inputs'!$AC$33),'2. GRI Pricing Inputs'!$AB$32,IF(AND('3. GRI Pricing'!$G83&gt;='2. GRI Pricing Inputs'!$AD$33,'3. GRI Pricing'!$G83&lt;='2. GRI Pricing Inputs'!$AE$33),'2. GRI Pricing Inputs'!$AD$32,IF(AND('3. GRI Pricing'!$G83&gt;='2. GRI Pricing Inputs'!$AF$33,'3. GRI Pricing'!$G83&lt;='2. GRI Pricing Inputs'!$AG$33),'2. GRI Pricing Inputs'!$AF$32,IF(AND('3. GRI Pricing'!$G83&gt;='2. GRI Pricing Inputs'!$AH$33,'3. GRI Pricing'!$G83&lt;='2. GRI Pricing Inputs'!$AI$33),'2. GRI Pricing Inputs'!$AH$32,0))))))))))))))))</f>
        <v>5</v>
      </c>
      <c r="O83" s="272" cm="1">
        <f t="array" ref="O83">IFERROR(INDEX('2. GRI Pricing Inputs'!$C$32:$AI$39,MATCH('3. GRI Pricing'!E83,'2. GRI Pricing Inputs'!$C$32:$C$39,0),(MATCH('3. GRI Pricing'!N83,'2. GRI Pricing Inputs'!$D$32:$AI$32,0)+1)),0)</f>
        <v>5</v>
      </c>
      <c r="P83" s="272">
        <f>IFERROR(INDEX('2. GRI Pricing Inputs'!$C$45:$AI$46,MATCH($P$16,'2. GRI Pricing Inputs'!$C$45:$C$46,0),MATCH(H83,'2. GRI Pricing Inputs'!$C$45:$AI$45,0)),0)</f>
        <v>30</v>
      </c>
      <c r="Q83" s="272">
        <f>IFERROR(INDEX('2. GRI Pricing Inputs'!$C$53:$AI$54,MATCH('3. GRI Pricing'!$Q$16,'2. GRI Pricing Inputs'!$C$53:$C$54,0),MATCH('3. GRI Pricing'!I83,'2. GRI Pricing Inputs'!$C$53:$AI$53,0)),0)</f>
        <v>5</v>
      </c>
      <c r="R83" s="272">
        <f>IFERROR(INDEX('2. GRI Pricing Inputs'!$C$60:$AI$61,MATCH('3. GRI Pricing'!$R$16,'2. GRI Pricing Inputs'!$C$60:$C$61,0),MATCH('1. Accomodation'!T87,'2. GRI Pricing Inputs'!$C$60:$AI$60,0)),0)</f>
        <v>0</v>
      </c>
      <c r="S83" s="272">
        <f>IFERROR(INDEX('2. GRI Pricing Inputs'!$C$67:$AI$68,MATCH('3. GRI Pricing'!$S$16,'2. GRI Pricing Inputs'!$C$67:$C$68,0),MATCH('1. Accomodation'!U87,'2. GRI Pricing Inputs'!$C$67:$AI$67,0)),0)</f>
        <v>10</v>
      </c>
      <c r="T83" s="272">
        <f>IF(E83=0,0,'2. GRI Pricing Inputs'!$AI$75)</f>
        <v>0</v>
      </c>
      <c r="U83" s="272">
        <f>IFERROR(INDEX('2. GRI Pricing Inputs'!$C$82:$AI$83,MATCH('3. GRI Pricing'!$U$16,'2. GRI Pricing Inputs'!$C$82:$C$83,0),MATCH('1. Accomodation'!V87,'2. GRI Pricing Inputs'!$C$82:$AI$82,0)),0)</f>
        <v>0</v>
      </c>
      <c r="V83" s="272">
        <f>IFERROR(INDEX('2. GRI Pricing Inputs'!$C$89:$AI$90,MATCH('3. GRI Pricing'!$V$16,'2. GRI Pricing Inputs'!$C$89:$C$90,0),MATCH('1. Accomodation'!W87,'2. GRI Pricing Inputs'!$C$89:$AI$89,0)),0)</f>
        <v>0</v>
      </c>
      <c r="W83" s="272">
        <f>IFERROR(INDEX('2. GRI Pricing Inputs'!$C$97:$AI$98,MATCH('3. GRI Pricing'!$W$16,'2. GRI Pricing Inputs'!$C$97:$C$98,0),MATCH('1. Accomodation'!X87,'2. GRI Pricing Inputs'!$C$97:$AI$97,0)),0)</f>
        <v>0</v>
      </c>
      <c r="X83" s="272">
        <f>IFERROR(INDEX('2. GRI Pricing Inputs'!$C$104:$AI$105,MATCH('3. GRI Pricing'!$X$16,'2. GRI Pricing Inputs'!$C$104:$C$105,0),MATCH('1. Accomodation'!Y87,'2. GRI Pricing Inputs'!$C$104:$AI$104,0)),0)</f>
        <v>0</v>
      </c>
      <c r="Y83" s="273"/>
      <c r="Z83" s="274">
        <f t="shared" si="9"/>
        <v>1325</v>
      </c>
      <c r="AA83" s="275"/>
      <c r="AB83" s="275"/>
      <c r="AC83" s="275"/>
      <c r="AD83" s="271">
        <f>Z83*(1+'2. GRI Pricing Inputs'!E$115)^(($AD$16-$AC$15)/365)</f>
        <v>1331.573499944132</v>
      </c>
      <c r="AE83" s="272">
        <f>AD83*(1+'2. GRI Pricing Inputs'!F$115)^((AE$16-AD$16)/365)</f>
        <v>1337.9660008174874</v>
      </c>
      <c r="AF83" s="272">
        <f>AE83*(1+'2. GRI Pricing Inputs'!G$115)^((AF$16-AE$16)/365)</f>
        <v>1344.6038268036189</v>
      </c>
      <c r="AG83" s="272">
        <f>AF83*(1+'2. GRI Pricing Inputs'!H$115)^((AG$16-AF$16)/365)</f>
        <v>1351.2745839208817</v>
      </c>
      <c r="AH83" s="272">
        <f>AG83*(1+'2. GRI Pricing Inputs'!I$115)^((AH$16-AG$16)/365)</f>
        <v>1357.3282247862185</v>
      </c>
      <c r="AI83" s="272">
        <f>AH83*(1+'2. GRI Pricing Inputs'!J$115)^((AI$16-AH$16)/365)</f>
        <v>1364.0621093219174</v>
      </c>
      <c r="AJ83" s="272">
        <f>AI83*(1+'2. GRI Pricing Inputs'!K$115)^((AJ$16-AI$16)/365)</f>
        <v>1370.6105786520122</v>
      </c>
      <c r="AK83" s="272">
        <f>AJ83*(1+'2. GRI Pricing Inputs'!L$115)^((AK$16-AJ$16)/365)</f>
        <v>1377.4103586989525</v>
      </c>
      <c r="AL83" s="272">
        <f>AK83*(1+'2. GRI Pricing Inputs'!M$115)^((AL$16-AK$16)/365)</f>
        <v>1384.0229091299434</v>
      </c>
      <c r="AM83" s="272">
        <f>AL83*(1+'2. GRI Pricing Inputs'!N$115)^((AM$16-AL$16)/365)</f>
        <v>1390.8892295192588</v>
      </c>
      <c r="AN83" s="272">
        <f>AM83*(1+'2. GRI Pricing Inputs'!O$115)^((AN$16-AM$16)/365)</f>
        <v>1397.7896146306089</v>
      </c>
      <c r="AO83" s="272">
        <f>AN83*(1+'2. GRI Pricing Inputs'!P$115)^((AO$16-AN$16)/365)</f>
        <v>1404.4999999999993</v>
      </c>
      <c r="AP83" s="276">
        <f>AO83*(1+'2. GRI Pricing Inputs'!Q$115)^((AP$16-AO$16)/365)</f>
        <v>1411.4679099407792</v>
      </c>
      <c r="AQ83" s="380">
        <f t="shared" si="10"/>
        <v>5.9999999999999609E-2</v>
      </c>
    </row>
    <row r="84" spans="1:43" ht="11.4" x14ac:dyDescent="0.2">
      <c r="A84" s="110" t="str">
        <f>_xlfn.XLOOKUP($C84,'Data Ref'!$D:$D,'Data Ref'!$B:$B,0)</f>
        <v>222708068</v>
      </c>
      <c r="C84" s="76">
        <f>'1. Accomodation'!N88</f>
        <v>317</v>
      </c>
      <c r="D84" s="362" t="str">
        <f>'1. Accomodation'!L88</f>
        <v>D</v>
      </c>
      <c r="E84" s="69" t="str">
        <f>'1. Accomodation'!P88</f>
        <v>1 Bed</v>
      </c>
      <c r="F84" s="69">
        <f>'1. Accomodation'!Q88</f>
        <v>1</v>
      </c>
      <c r="G84" s="77">
        <f>'1. Accomodation'!O88</f>
        <v>506.87</v>
      </c>
      <c r="H84" s="69">
        <f>'1. Accomodation'!R88</f>
        <v>3</v>
      </c>
      <c r="I84" s="69" t="str">
        <f>'1. Accomodation'!S88</f>
        <v>Internal Courtyard</v>
      </c>
      <c r="J84" s="62"/>
      <c r="L84" s="271">
        <f>IFERROR(INDEX('2. GRI Pricing Inputs'!$C$15:$AI$16,MATCH($L$16,'2. GRI Pricing Inputs'!$C$15:$C$16,0),MATCH(E84,'2. GRI Pricing Inputs'!$C$15:$AI$15,0)),0)</f>
        <v>1275</v>
      </c>
      <c r="M84" s="272">
        <f>IFERROR(INDEX('2. GRI Pricing Inputs'!$C$22:$AI$23,MATCH($M$16,'2. GRI Pricing Inputs'!$C$22:$C$23,0),MATCH(F84,'2. GRI Pricing Inputs'!$C$22:$AI$22,0)),0)</f>
        <v>0</v>
      </c>
      <c r="N84" s="329">
        <f>IF(AND('3. GRI Pricing'!$G84&gt;='2. GRI Pricing Inputs'!$D$33,'3. GRI Pricing'!$G84&lt;='2. GRI Pricing Inputs'!$E$33),'2. GRI Pricing Inputs'!$D$32,IF(AND('3. GRI Pricing'!$G84&gt;='2. GRI Pricing Inputs'!$F$33,'3. GRI Pricing'!$G84&lt;='2. GRI Pricing Inputs'!$G$33),'2. GRI Pricing Inputs'!$F$32,IF(AND('3. GRI Pricing'!$G84&gt;='2. GRI Pricing Inputs'!$H$33,'3. GRI Pricing'!$G84&lt;='2. GRI Pricing Inputs'!$I$33),'2. GRI Pricing Inputs'!$H$32,IF(AND('3. GRI Pricing'!$G84&gt;='2. GRI Pricing Inputs'!$J$33,'3. GRI Pricing'!$G84&lt;='2. GRI Pricing Inputs'!$K$33),'2. GRI Pricing Inputs'!$J$32,IF(AND('3. GRI Pricing'!$G84&gt;='2. GRI Pricing Inputs'!$L$33,'3. GRI Pricing'!$G84&lt;='2. GRI Pricing Inputs'!$M$33),'2. GRI Pricing Inputs'!$L$32,IF(AND('3. GRI Pricing'!$G84&gt;='2. GRI Pricing Inputs'!$N$33,'3. GRI Pricing'!$G84&lt;='2. GRI Pricing Inputs'!$O$33),'2. GRI Pricing Inputs'!$N$32,IF(AND('3. GRI Pricing'!$G84&gt;='2. GRI Pricing Inputs'!$P$33,'3. GRI Pricing'!$G84&lt;='2. GRI Pricing Inputs'!$Q$33),'2. GRI Pricing Inputs'!$P$32,IF(AND('3. GRI Pricing'!$G84&gt;='2. GRI Pricing Inputs'!$R$33,'3. GRI Pricing'!$G84&lt;='2. GRI Pricing Inputs'!$S$33),'2. GRI Pricing Inputs'!$R$32,IF(AND('3. GRI Pricing'!$G84&gt;='2. GRI Pricing Inputs'!$T$33,'3. GRI Pricing'!$G84&lt;='2. GRI Pricing Inputs'!$U$33),'2. GRI Pricing Inputs'!$T$32,IF(AND('3. GRI Pricing'!$G84&gt;='2. GRI Pricing Inputs'!$V$33,'3. GRI Pricing'!$G84&lt;='2. GRI Pricing Inputs'!$W$33),'2. GRI Pricing Inputs'!$V$32,IF(AND('3. GRI Pricing'!$G84&gt;='2. GRI Pricing Inputs'!$X$33,'3. GRI Pricing'!$G84&lt;='2. GRI Pricing Inputs'!$Y$33),'2. GRI Pricing Inputs'!$X$32,IF(AND('3. GRI Pricing'!$G84&gt;='2. GRI Pricing Inputs'!$Z$33,'3. GRI Pricing'!$G84&lt;='2. GRI Pricing Inputs'!$AA$33),'2. GRI Pricing Inputs'!$Z$32,IF(AND('3. GRI Pricing'!$G84&gt;='2. GRI Pricing Inputs'!$AB$33,'3. GRI Pricing'!$G84&lt;='2. GRI Pricing Inputs'!$AC$33),'2. GRI Pricing Inputs'!$AB$32,IF(AND('3. GRI Pricing'!$G84&gt;='2. GRI Pricing Inputs'!$AD$33,'3. GRI Pricing'!$G84&lt;='2. GRI Pricing Inputs'!$AE$33),'2. GRI Pricing Inputs'!$AD$32,IF(AND('3. GRI Pricing'!$G84&gt;='2. GRI Pricing Inputs'!$AF$33,'3. GRI Pricing'!$G84&lt;='2. GRI Pricing Inputs'!$AG$33),'2. GRI Pricing Inputs'!$AF$32,IF(AND('3. GRI Pricing'!$G84&gt;='2. GRI Pricing Inputs'!$AH$33,'3. GRI Pricing'!$G84&lt;='2. GRI Pricing Inputs'!$AI$33),'2. GRI Pricing Inputs'!$AH$32,0))))))))))))))))</f>
        <v>5</v>
      </c>
      <c r="O84" s="272" cm="1">
        <f t="array" ref="O84">IFERROR(INDEX('2. GRI Pricing Inputs'!$C$32:$AI$39,MATCH('3. GRI Pricing'!E84,'2. GRI Pricing Inputs'!$C$32:$C$39,0),(MATCH('3. GRI Pricing'!N84,'2. GRI Pricing Inputs'!$D$32:$AI$32,0)+1)),0)</f>
        <v>5</v>
      </c>
      <c r="P84" s="272">
        <f>IFERROR(INDEX('2. GRI Pricing Inputs'!$C$45:$AI$46,MATCH($P$16,'2. GRI Pricing Inputs'!$C$45:$C$46,0),MATCH(H84,'2. GRI Pricing Inputs'!$C$45:$AI$45,0)),0)</f>
        <v>30</v>
      </c>
      <c r="Q84" s="272">
        <f>IFERROR(INDEX('2. GRI Pricing Inputs'!$C$53:$AI$54,MATCH('3. GRI Pricing'!$Q$16,'2. GRI Pricing Inputs'!$C$53:$C$54,0),MATCH('3. GRI Pricing'!I84,'2. GRI Pricing Inputs'!$C$53:$AI$53,0)),0)</f>
        <v>15</v>
      </c>
      <c r="R84" s="272">
        <f>IFERROR(INDEX('2. GRI Pricing Inputs'!$C$60:$AI$61,MATCH('3. GRI Pricing'!$R$16,'2. GRI Pricing Inputs'!$C$60:$C$61,0),MATCH('1. Accomodation'!T88,'2. GRI Pricing Inputs'!$C$60:$AI$60,0)),0)</f>
        <v>0</v>
      </c>
      <c r="S84" s="272">
        <f>IFERROR(INDEX('2. GRI Pricing Inputs'!$C$67:$AI$68,MATCH('3. GRI Pricing'!$S$16,'2. GRI Pricing Inputs'!$C$67:$C$68,0),MATCH('1. Accomodation'!U88,'2. GRI Pricing Inputs'!$C$67:$AI$67,0)),0)</f>
        <v>40</v>
      </c>
      <c r="T84" s="272">
        <f>IF(E84=0,0,'2. GRI Pricing Inputs'!$AI$75)</f>
        <v>0</v>
      </c>
      <c r="U84" s="272">
        <f>IFERROR(INDEX('2. GRI Pricing Inputs'!$C$82:$AI$83,MATCH('3. GRI Pricing'!$U$16,'2. GRI Pricing Inputs'!$C$82:$C$83,0),MATCH('1. Accomodation'!V88,'2. GRI Pricing Inputs'!$C$82:$AI$82,0)),0)</f>
        <v>0</v>
      </c>
      <c r="V84" s="272">
        <f>IFERROR(INDEX('2. GRI Pricing Inputs'!$C$89:$AI$90,MATCH('3. GRI Pricing'!$V$16,'2. GRI Pricing Inputs'!$C$89:$C$90,0),MATCH('1. Accomodation'!W88,'2. GRI Pricing Inputs'!$C$89:$AI$89,0)),0)</f>
        <v>10</v>
      </c>
      <c r="W84" s="272">
        <f>IFERROR(INDEX('2. GRI Pricing Inputs'!$C$97:$AI$98,MATCH('3. GRI Pricing'!$W$16,'2. GRI Pricing Inputs'!$C$97:$C$98,0),MATCH('1. Accomodation'!X88,'2. GRI Pricing Inputs'!$C$97:$AI$97,0)),0)</f>
        <v>0</v>
      </c>
      <c r="X84" s="272">
        <f>IFERROR(INDEX('2. GRI Pricing Inputs'!$C$104:$AI$105,MATCH('3. GRI Pricing'!$X$16,'2. GRI Pricing Inputs'!$C$104:$C$105,0),MATCH('1. Accomodation'!Y88,'2. GRI Pricing Inputs'!$C$104:$AI$104,0)),0)</f>
        <v>0</v>
      </c>
      <c r="Y84" s="273"/>
      <c r="Z84" s="274">
        <f t="shared" si="9"/>
        <v>1375</v>
      </c>
      <c r="AA84" s="275"/>
      <c r="AB84" s="275"/>
      <c r="AC84" s="275"/>
      <c r="AD84" s="271">
        <f>Z84*(1+'2. GRI Pricing Inputs'!E$115)^(($AD$16-$AC$15)/365)</f>
        <v>1381.8215565457974</v>
      </c>
      <c r="AE84" s="272">
        <f>AD84*(1+'2. GRI Pricing Inputs'!F$115)^((AE$16-AD$16)/365)</f>
        <v>1388.4552838672039</v>
      </c>
      <c r="AF84" s="272">
        <f>AE84*(1+'2. GRI Pricing Inputs'!G$115)^((AF$16-AE$16)/365)</f>
        <v>1395.3435938528121</v>
      </c>
      <c r="AG84" s="272">
        <f>AF84*(1+'2. GRI Pricing Inputs'!H$115)^((AG$16-AF$16)/365)</f>
        <v>1402.2660776537452</v>
      </c>
      <c r="AH84" s="272">
        <f>AG84*(1+'2. GRI Pricing Inputs'!I$115)^((AH$16-AG$16)/365)</f>
        <v>1408.5481577970193</v>
      </c>
      <c r="AI84" s="272">
        <f>AH84*(1+'2. GRI Pricing Inputs'!J$115)^((AI$16-AH$16)/365)</f>
        <v>1415.5361511831218</v>
      </c>
      <c r="AJ84" s="272">
        <f>AI84*(1+'2. GRI Pricing Inputs'!K$115)^((AJ$16-AI$16)/365)</f>
        <v>1422.3317325634089</v>
      </c>
      <c r="AK84" s="272">
        <f>AJ84*(1+'2. GRI Pricing Inputs'!L$115)^((AK$16-AJ$16)/365)</f>
        <v>1429.3881080838185</v>
      </c>
      <c r="AL84" s="272">
        <f>AK84*(1+'2. GRI Pricing Inputs'!M$115)^((AL$16-AK$16)/365)</f>
        <v>1436.2501887197525</v>
      </c>
      <c r="AM84" s="272">
        <f>AL84*(1+'2. GRI Pricing Inputs'!N$115)^((AM$16-AL$16)/365)</f>
        <v>1443.3756155388535</v>
      </c>
      <c r="AN84" s="272">
        <f>AM84*(1+'2. GRI Pricing Inputs'!O$115)^((AN$16-AM$16)/365)</f>
        <v>1450.5363925411978</v>
      </c>
      <c r="AO84" s="272">
        <f>AN84*(1+'2. GRI Pricing Inputs'!P$115)^((AO$16-AN$16)/365)</f>
        <v>1457.4999999999993</v>
      </c>
      <c r="AP84" s="276">
        <f>AO84*(1+'2. GRI Pricing Inputs'!Q$115)^((AP$16-AO$16)/365)</f>
        <v>1464.7308499385445</v>
      </c>
      <c r="AQ84" s="380">
        <f t="shared" si="10"/>
        <v>5.9999999999999387E-2</v>
      </c>
    </row>
    <row r="85" spans="1:43" ht="11.4" x14ac:dyDescent="0.2">
      <c r="A85" s="110" t="str">
        <f>_xlfn.XLOOKUP($C85,'Data Ref'!$D:$D,'Data Ref'!$B:$B,0)</f>
        <v>222708069</v>
      </c>
      <c r="C85" s="76">
        <f>'1. Accomodation'!N89</f>
        <v>318</v>
      </c>
      <c r="D85" s="362" t="str">
        <f>'1. Accomodation'!L89</f>
        <v>D</v>
      </c>
      <c r="E85" s="69" t="str">
        <f>'1. Accomodation'!P89</f>
        <v>1 Bed</v>
      </c>
      <c r="F85" s="69">
        <f>'1. Accomodation'!Q89</f>
        <v>1</v>
      </c>
      <c r="G85" s="77">
        <f>'1. Accomodation'!O89</f>
        <v>510.21</v>
      </c>
      <c r="H85" s="69">
        <f>'1. Accomodation'!R89</f>
        <v>3</v>
      </c>
      <c r="I85" s="69" t="str">
        <f>'1. Accomodation'!S89</f>
        <v>Carpark and other block</v>
      </c>
      <c r="J85" s="62"/>
      <c r="L85" s="271">
        <f>IFERROR(INDEX('2. GRI Pricing Inputs'!$C$15:$AI$16,MATCH($L$16,'2. GRI Pricing Inputs'!$C$15:$C$16,0),MATCH(E85,'2. GRI Pricing Inputs'!$C$15:$AI$15,0)),0)</f>
        <v>1275</v>
      </c>
      <c r="M85" s="272">
        <f>IFERROR(INDEX('2. GRI Pricing Inputs'!$C$22:$AI$23,MATCH($M$16,'2. GRI Pricing Inputs'!$C$22:$C$23,0),MATCH(F85,'2. GRI Pricing Inputs'!$C$22:$AI$22,0)),0)</f>
        <v>0</v>
      </c>
      <c r="N85" s="329">
        <f>IF(AND('3. GRI Pricing'!$G85&gt;='2. GRI Pricing Inputs'!$D$33,'3. GRI Pricing'!$G85&lt;='2. GRI Pricing Inputs'!$E$33),'2. GRI Pricing Inputs'!$D$32,IF(AND('3. GRI Pricing'!$G85&gt;='2. GRI Pricing Inputs'!$F$33,'3. GRI Pricing'!$G85&lt;='2. GRI Pricing Inputs'!$G$33),'2. GRI Pricing Inputs'!$F$32,IF(AND('3. GRI Pricing'!$G85&gt;='2. GRI Pricing Inputs'!$H$33,'3. GRI Pricing'!$G85&lt;='2. GRI Pricing Inputs'!$I$33),'2. GRI Pricing Inputs'!$H$32,IF(AND('3. GRI Pricing'!$G85&gt;='2. GRI Pricing Inputs'!$J$33,'3. GRI Pricing'!$G85&lt;='2. GRI Pricing Inputs'!$K$33),'2. GRI Pricing Inputs'!$J$32,IF(AND('3. GRI Pricing'!$G85&gt;='2. GRI Pricing Inputs'!$L$33,'3. GRI Pricing'!$G85&lt;='2. GRI Pricing Inputs'!$M$33),'2. GRI Pricing Inputs'!$L$32,IF(AND('3. GRI Pricing'!$G85&gt;='2. GRI Pricing Inputs'!$N$33,'3. GRI Pricing'!$G85&lt;='2. GRI Pricing Inputs'!$O$33),'2. GRI Pricing Inputs'!$N$32,IF(AND('3. GRI Pricing'!$G85&gt;='2. GRI Pricing Inputs'!$P$33,'3. GRI Pricing'!$G85&lt;='2. GRI Pricing Inputs'!$Q$33),'2. GRI Pricing Inputs'!$P$32,IF(AND('3. GRI Pricing'!$G85&gt;='2. GRI Pricing Inputs'!$R$33,'3. GRI Pricing'!$G85&lt;='2. GRI Pricing Inputs'!$S$33),'2. GRI Pricing Inputs'!$R$32,IF(AND('3. GRI Pricing'!$G85&gt;='2. GRI Pricing Inputs'!$T$33,'3. GRI Pricing'!$G85&lt;='2. GRI Pricing Inputs'!$U$33),'2. GRI Pricing Inputs'!$T$32,IF(AND('3. GRI Pricing'!$G85&gt;='2. GRI Pricing Inputs'!$V$33,'3. GRI Pricing'!$G85&lt;='2. GRI Pricing Inputs'!$W$33),'2. GRI Pricing Inputs'!$V$32,IF(AND('3. GRI Pricing'!$G85&gt;='2. GRI Pricing Inputs'!$X$33,'3. GRI Pricing'!$G85&lt;='2. GRI Pricing Inputs'!$Y$33),'2. GRI Pricing Inputs'!$X$32,IF(AND('3. GRI Pricing'!$G85&gt;='2. GRI Pricing Inputs'!$Z$33,'3. GRI Pricing'!$G85&lt;='2. GRI Pricing Inputs'!$AA$33),'2. GRI Pricing Inputs'!$Z$32,IF(AND('3. GRI Pricing'!$G85&gt;='2. GRI Pricing Inputs'!$AB$33,'3. GRI Pricing'!$G85&lt;='2. GRI Pricing Inputs'!$AC$33),'2. GRI Pricing Inputs'!$AB$32,IF(AND('3. GRI Pricing'!$G85&gt;='2. GRI Pricing Inputs'!$AD$33,'3. GRI Pricing'!$G85&lt;='2. GRI Pricing Inputs'!$AE$33),'2. GRI Pricing Inputs'!$AD$32,IF(AND('3. GRI Pricing'!$G85&gt;='2. GRI Pricing Inputs'!$AF$33,'3. GRI Pricing'!$G85&lt;='2. GRI Pricing Inputs'!$AG$33),'2. GRI Pricing Inputs'!$AF$32,IF(AND('3. GRI Pricing'!$G85&gt;='2. GRI Pricing Inputs'!$AH$33,'3. GRI Pricing'!$G85&lt;='2. GRI Pricing Inputs'!$AI$33),'2. GRI Pricing Inputs'!$AH$32,0))))))))))))))))</f>
        <v>5</v>
      </c>
      <c r="O85" s="272" cm="1">
        <f t="array" ref="O85">IFERROR(INDEX('2. GRI Pricing Inputs'!$C$32:$AI$39,MATCH('3. GRI Pricing'!E85,'2. GRI Pricing Inputs'!$C$32:$C$39,0),(MATCH('3. GRI Pricing'!N85,'2. GRI Pricing Inputs'!$D$32:$AI$32,0)+1)),0)</f>
        <v>5</v>
      </c>
      <c r="P85" s="272">
        <f>IFERROR(INDEX('2. GRI Pricing Inputs'!$C$45:$AI$46,MATCH($P$16,'2. GRI Pricing Inputs'!$C$45:$C$46,0),MATCH(H85,'2. GRI Pricing Inputs'!$C$45:$AI$45,0)),0)</f>
        <v>30</v>
      </c>
      <c r="Q85" s="272">
        <f>IFERROR(INDEX('2. GRI Pricing Inputs'!$C$53:$AI$54,MATCH('3. GRI Pricing'!$Q$16,'2. GRI Pricing Inputs'!$C$53:$C$54,0),MATCH('3. GRI Pricing'!I85,'2. GRI Pricing Inputs'!$C$53:$AI$53,0)),0)</f>
        <v>5</v>
      </c>
      <c r="R85" s="272">
        <f>IFERROR(INDEX('2. GRI Pricing Inputs'!$C$60:$AI$61,MATCH('3. GRI Pricing'!$R$16,'2. GRI Pricing Inputs'!$C$60:$C$61,0),MATCH('1. Accomodation'!T89,'2. GRI Pricing Inputs'!$C$60:$AI$60,0)),0)</f>
        <v>0</v>
      </c>
      <c r="S85" s="272">
        <f>IFERROR(INDEX('2. GRI Pricing Inputs'!$C$67:$AI$68,MATCH('3. GRI Pricing'!$S$16,'2. GRI Pricing Inputs'!$C$67:$C$68,0),MATCH('1. Accomodation'!U89,'2. GRI Pricing Inputs'!$C$67:$AI$67,0)),0)</f>
        <v>10</v>
      </c>
      <c r="T85" s="272">
        <f>IF(E85=0,0,'2. GRI Pricing Inputs'!$AI$75)</f>
        <v>0</v>
      </c>
      <c r="U85" s="272">
        <f>IFERROR(INDEX('2. GRI Pricing Inputs'!$C$82:$AI$83,MATCH('3. GRI Pricing'!$U$16,'2. GRI Pricing Inputs'!$C$82:$C$83,0),MATCH('1. Accomodation'!V89,'2. GRI Pricing Inputs'!$C$82:$AI$82,0)),0)</f>
        <v>0</v>
      </c>
      <c r="V85" s="272">
        <f>IFERROR(INDEX('2. GRI Pricing Inputs'!$C$89:$AI$90,MATCH('3. GRI Pricing'!$V$16,'2. GRI Pricing Inputs'!$C$89:$C$90,0),MATCH('1. Accomodation'!W89,'2. GRI Pricing Inputs'!$C$89:$AI$89,0)),0)</f>
        <v>0</v>
      </c>
      <c r="W85" s="272">
        <f>IFERROR(INDEX('2. GRI Pricing Inputs'!$C$97:$AI$98,MATCH('3. GRI Pricing'!$W$16,'2. GRI Pricing Inputs'!$C$97:$C$98,0),MATCH('1. Accomodation'!X89,'2. GRI Pricing Inputs'!$C$97:$AI$97,0)),0)</f>
        <v>0</v>
      </c>
      <c r="X85" s="272">
        <f>IFERROR(INDEX('2. GRI Pricing Inputs'!$C$104:$AI$105,MATCH('3. GRI Pricing'!$X$16,'2. GRI Pricing Inputs'!$C$104:$C$105,0),MATCH('1. Accomodation'!Y89,'2. GRI Pricing Inputs'!$C$104:$AI$104,0)),0)</f>
        <v>0</v>
      </c>
      <c r="Y85" s="273"/>
      <c r="Z85" s="274">
        <f t="shared" si="9"/>
        <v>1325</v>
      </c>
      <c r="AA85" s="275"/>
      <c r="AB85" s="275"/>
      <c r="AC85" s="275"/>
      <c r="AD85" s="271">
        <f>Z85*(1+'2. GRI Pricing Inputs'!E$115)^(($AD$16-$AC$15)/365)</f>
        <v>1331.573499944132</v>
      </c>
      <c r="AE85" s="272">
        <f>AD85*(1+'2. GRI Pricing Inputs'!F$115)^((AE$16-AD$16)/365)</f>
        <v>1337.9660008174874</v>
      </c>
      <c r="AF85" s="272">
        <f>AE85*(1+'2. GRI Pricing Inputs'!G$115)^((AF$16-AE$16)/365)</f>
        <v>1344.6038268036189</v>
      </c>
      <c r="AG85" s="272">
        <f>AF85*(1+'2. GRI Pricing Inputs'!H$115)^((AG$16-AF$16)/365)</f>
        <v>1351.2745839208817</v>
      </c>
      <c r="AH85" s="272">
        <f>AG85*(1+'2. GRI Pricing Inputs'!I$115)^((AH$16-AG$16)/365)</f>
        <v>1357.3282247862185</v>
      </c>
      <c r="AI85" s="272">
        <f>AH85*(1+'2. GRI Pricing Inputs'!J$115)^((AI$16-AH$16)/365)</f>
        <v>1364.0621093219174</v>
      </c>
      <c r="AJ85" s="272">
        <f>AI85*(1+'2. GRI Pricing Inputs'!K$115)^((AJ$16-AI$16)/365)</f>
        <v>1370.6105786520122</v>
      </c>
      <c r="AK85" s="272">
        <f>AJ85*(1+'2. GRI Pricing Inputs'!L$115)^((AK$16-AJ$16)/365)</f>
        <v>1377.4103586989525</v>
      </c>
      <c r="AL85" s="272">
        <f>AK85*(1+'2. GRI Pricing Inputs'!M$115)^((AL$16-AK$16)/365)</f>
        <v>1384.0229091299434</v>
      </c>
      <c r="AM85" s="272">
        <f>AL85*(1+'2. GRI Pricing Inputs'!N$115)^((AM$16-AL$16)/365)</f>
        <v>1390.8892295192588</v>
      </c>
      <c r="AN85" s="272">
        <f>AM85*(1+'2. GRI Pricing Inputs'!O$115)^((AN$16-AM$16)/365)</f>
        <v>1397.7896146306089</v>
      </c>
      <c r="AO85" s="272">
        <f>AN85*(1+'2. GRI Pricing Inputs'!P$115)^((AO$16-AN$16)/365)</f>
        <v>1404.4999999999993</v>
      </c>
      <c r="AP85" s="276">
        <f>AO85*(1+'2. GRI Pricing Inputs'!Q$115)^((AP$16-AO$16)/365)</f>
        <v>1411.4679099407792</v>
      </c>
      <c r="AQ85" s="380">
        <f t="shared" si="10"/>
        <v>5.9999999999999609E-2</v>
      </c>
    </row>
    <row r="86" spans="1:43" ht="11.4" x14ac:dyDescent="0.2">
      <c r="A86" s="110" t="str">
        <f>_xlfn.XLOOKUP($C86,'Data Ref'!$D:$D,'Data Ref'!$B:$B,0)</f>
        <v>222708070</v>
      </c>
      <c r="C86" s="76">
        <f>'1. Accomodation'!N90</f>
        <v>319</v>
      </c>
      <c r="D86" s="362" t="str">
        <f>'1. Accomodation'!L90</f>
        <v>D</v>
      </c>
      <c r="E86" s="69" t="str">
        <f>'1. Accomodation'!P90</f>
        <v>1 Bed</v>
      </c>
      <c r="F86" s="69">
        <f>'1. Accomodation'!Q90</f>
        <v>1</v>
      </c>
      <c r="G86" s="77">
        <f>'1. Accomodation'!O90</f>
        <v>492.56</v>
      </c>
      <c r="H86" s="69">
        <f>'1. Accomodation'!R90</f>
        <v>3</v>
      </c>
      <c r="I86" s="69" t="str">
        <f>'1. Accomodation'!S90</f>
        <v>Internal Courtyard</v>
      </c>
      <c r="J86" s="62"/>
      <c r="L86" s="271">
        <f>IFERROR(INDEX('2. GRI Pricing Inputs'!$C$15:$AI$16,MATCH($L$16,'2. GRI Pricing Inputs'!$C$15:$C$16,0),MATCH(E86,'2. GRI Pricing Inputs'!$C$15:$AI$15,0)),0)</f>
        <v>1275</v>
      </c>
      <c r="M86" s="272">
        <f>IFERROR(INDEX('2. GRI Pricing Inputs'!$C$22:$AI$23,MATCH($M$16,'2. GRI Pricing Inputs'!$C$22:$C$23,0),MATCH(F86,'2. GRI Pricing Inputs'!$C$22:$AI$22,0)),0)</f>
        <v>0</v>
      </c>
      <c r="N86" s="329">
        <f>IF(AND('3. GRI Pricing'!$G86&gt;='2. GRI Pricing Inputs'!$D$33,'3. GRI Pricing'!$G86&lt;='2. GRI Pricing Inputs'!$E$33),'2. GRI Pricing Inputs'!$D$32,IF(AND('3. GRI Pricing'!$G86&gt;='2. GRI Pricing Inputs'!$F$33,'3. GRI Pricing'!$G86&lt;='2. GRI Pricing Inputs'!$G$33),'2. GRI Pricing Inputs'!$F$32,IF(AND('3. GRI Pricing'!$G86&gt;='2. GRI Pricing Inputs'!$H$33,'3. GRI Pricing'!$G86&lt;='2. GRI Pricing Inputs'!$I$33),'2. GRI Pricing Inputs'!$H$32,IF(AND('3. GRI Pricing'!$G86&gt;='2. GRI Pricing Inputs'!$J$33,'3. GRI Pricing'!$G86&lt;='2. GRI Pricing Inputs'!$K$33),'2. GRI Pricing Inputs'!$J$32,IF(AND('3. GRI Pricing'!$G86&gt;='2. GRI Pricing Inputs'!$L$33,'3. GRI Pricing'!$G86&lt;='2. GRI Pricing Inputs'!$M$33),'2. GRI Pricing Inputs'!$L$32,IF(AND('3. GRI Pricing'!$G86&gt;='2. GRI Pricing Inputs'!$N$33,'3. GRI Pricing'!$G86&lt;='2. GRI Pricing Inputs'!$O$33),'2. GRI Pricing Inputs'!$N$32,IF(AND('3. GRI Pricing'!$G86&gt;='2. GRI Pricing Inputs'!$P$33,'3. GRI Pricing'!$G86&lt;='2. GRI Pricing Inputs'!$Q$33),'2. GRI Pricing Inputs'!$P$32,IF(AND('3. GRI Pricing'!$G86&gt;='2. GRI Pricing Inputs'!$R$33,'3. GRI Pricing'!$G86&lt;='2. GRI Pricing Inputs'!$S$33),'2. GRI Pricing Inputs'!$R$32,IF(AND('3. GRI Pricing'!$G86&gt;='2. GRI Pricing Inputs'!$T$33,'3. GRI Pricing'!$G86&lt;='2. GRI Pricing Inputs'!$U$33),'2. GRI Pricing Inputs'!$T$32,IF(AND('3. GRI Pricing'!$G86&gt;='2. GRI Pricing Inputs'!$V$33,'3. GRI Pricing'!$G86&lt;='2. GRI Pricing Inputs'!$W$33),'2. GRI Pricing Inputs'!$V$32,IF(AND('3. GRI Pricing'!$G86&gt;='2. GRI Pricing Inputs'!$X$33,'3. GRI Pricing'!$G86&lt;='2. GRI Pricing Inputs'!$Y$33),'2. GRI Pricing Inputs'!$X$32,IF(AND('3. GRI Pricing'!$G86&gt;='2. GRI Pricing Inputs'!$Z$33,'3. GRI Pricing'!$G86&lt;='2. GRI Pricing Inputs'!$AA$33),'2. GRI Pricing Inputs'!$Z$32,IF(AND('3. GRI Pricing'!$G86&gt;='2. GRI Pricing Inputs'!$AB$33,'3. GRI Pricing'!$G86&lt;='2. GRI Pricing Inputs'!$AC$33),'2. GRI Pricing Inputs'!$AB$32,IF(AND('3. GRI Pricing'!$G86&gt;='2. GRI Pricing Inputs'!$AD$33,'3. GRI Pricing'!$G86&lt;='2. GRI Pricing Inputs'!$AE$33),'2. GRI Pricing Inputs'!$AD$32,IF(AND('3. GRI Pricing'!$G86&gt;='2. GRI Pricing Inputs'!$AF$33,'3. GRI Pricing'!$G86&lt;='2. GRI Pricing Inputs'!$AG$33),'2. GRI Pricing Inputs'!$AF$32,IF(AND('3. GRI Pricing'!$G86&gt;='2. GRI Pricing Inputs'!$AH$33,'3. GRI Pricing'!$G86&lt;='2. GRI Pricing Inputs'!$AI$33),'2. GRI Pricing Inputs'!$AH$32,0))))))))))))))))</f>
        <v>4</v>
      </c>
      <c r="O86" s="272" cm="1">
        <f t="array" ref="O86">IFERROR(INDEX('2. GRI Pricing Inputs'!$C$32:$AI$39,MATCH('3. GRI Pricing'!E86,'2. GRI Pricing Inputs'!$C$32:$C$39,0),(MATCH('3. GRI Pricing'!N86,'2. GRI Pricing Inputs'!$D$32:$AI$32,0)+1)),0)</f>
        <v>0</v>
      </c>
      <c r="P86" s="272">
        <f>IFERROR(INDEX('2. GRI Pricing Inputs'!$C$45:$AI$46,MATCH($P$16,'2. GRI Pricing Inputs'!$C$45:$C$46,0),MATCH(H86,'2. GRI Pricing Inputs'!$C$45:$AI$45,0)),0)</f>
        <v>30</v>
      </c>
      <c r="Q86" s="272">
        <f>IFERROR(INDEX('2. GRI Pricing Inputs'!$C$53:$AI$54,MATCH('3. GRI Pricing'!$Q$16,'2. GRI Pricing Inputs'!$C$53:$C$54,0),MATCH('3. GRI Pricing'!I86,'2. GRI Pricing Inputs'!$C$53:$AI$53,0)),0)</f>
        <v>15</v>
      </c>
      <c r="R86" s="272">
        <f>IFERROR(INDEX('2. GRI Pricing Inputs'!$C$60:$AI$61,MATCH('3. GRI Pricing'!$R$16,'2. GRI Pricing Inputs'!$C$60:$C$61,0),MATCH('1. Accomodation'!T90,'2. GRI Pricing Inputs'!$C$60:$AI$60,0)),0)</f>
        <v>0</v>
      </c>
      <c r="S86" s="272">
        <f>IFERROR(INDEX('2. GRI Pricing Inputs'!$C$67:$AI$68,MATCH('3. GRI Pricing'!$S$16,'2. GRI Pricing Inputs'!$C$67:$C$68,0),MATCH('1. Accomodation'!U90,'2. GRI Pricing Inputs'!$C$67:$AI$67,0)),0)</f>
        <v>40</v>
      </c>
      <c r="T86" s="272">
        <f>IF(E86=0,0,'2. GRI Pricing Inputs'!$AI$75)</f>
        <v>0</v>
      </c>
      <c r="U86" s="272">
        <f>IFERROR(INDEX('2. GRI Pricing Inputs'!$C$82:$AI$83,MATCH('3. GRI Pricing'!$U$16,'2. GRI Pricing Inputs'!$C$82:$C$83,0),MATCH('1. Accomodation'!V90,'2. GRI Pricing Inputs'!$C$82:$AI$82,0)),0)</f>
        <v>0</v>
      </c>
      <c r="V86" s="272">
        <f>IFERROR(INDEX('2. GRI Pricing Inputs'!$C$89:$AI$90,MATCH('3. GRI Pricing'!$V$16,'2. GRI Pricing Inputs'!$C$89:$C$90,0),MATCH('1. Accomodation'!W90,'2. GRI Pricing Inputs'!$C$89:$AI$89,0)),0)</f>
        <v>10</v>
      </c>
      <c r="W86" s="272">
        <f>IFERROR(INDEX('2. GRI Pricing Inputs'!$C$97:$AI$98,MATCH('3. GRI Pricing'!$W$16,'2. GRI Pricing Inputs'!$C$97:$C$98,0),MATCH('1. Accomodation'!X90,'2. GRI Pricing Inputs'!$C$97:$AI$97,0)),0)</f>
        <v>0</v>
      </c>
      <c r="X86" s="272">
        <f>IFERROR(INDEX('2. GRI Pricing Inputs'!$C$104:$AI$105,MATCH('3. GRI Pricing'!$X$16,'2. GRI Pricing Inputs'!$C$104:$C$105,0),MATCH('1. Accomodation'!Y90,'2. GRI Pricing Inputs'!$C$104:$AI$104,0)),0)</f>
        <v>0</v>
      </c>
      <c r="Y86" s="273"/>
      <c r="Z86" s="274">
        <f t="shared" si="9"/>
        <v>1370</v>
      </c>
      <c r="AA86" s="275"/>
      <c r="AB86" s="275"/>
      <c r="AC86" s="275"/>
      <c r="AD86" s="271">
        <f>Z86*(1+'2. GRI Pricing Inputs'!E$115)^(($AD$16-$AC$15)/365)</f>
        <v>1376.7967508856309</v>
      </c>
      <c r="AE86" s="272">
        <f>AD86*(1+'2. GRI Pricing Inputs'!F$115)^((AE$16-AD$16)/365)</f>
        <v>1383.4063555622322</v>
      </c>
      <c r="AF86" s="272">
        <f>AE86*(1+'2. GRI Pricing Inputs'!G$115)^((AF$16-AE$16)/365)</f>
        <v>1390.2696171478926</v>
      </c>
      <c r="AG86" s="272">
        <f>AF86*(1+'2. GRI Pricing Inputs'!H$115)^((AG$16-AF$16)/365)</f>
        <v>1397.1669282804587</v>
      </c>
      <c r="AH86" s="272">
        <f>AG86*(1+'2. GRI Pricing Inputs'!I$115)^((AH$16-AG$16)/365)</f>
        <v>1403.426164495939</v>
      </c>
      <c r="AI86" s="272">
        <f>AH86*(1+'2. GRI Pricing Inputs'!J$115)^((AI$16-AH$16)/365)</f>
        <v>1410.3887469970011</v>
      </c>
      <c r="AJ86" s="272">
        <f>AI86*(1+'2. GRI Pricing Inputs'!K$115)^((AJ$16-AI$16)/365)</f>
        <v>1417.159617172269</v>
      </c>
      <c r="AK86" s="272">
        <f>AJ86*(1+'2. GRI Pricing Inputs'!L$115)^((AK$16-AJ$16)/365)</f>
        <v>1424.1903331453316</v>
      </c>
      <c r="AL86" s="272">
        <f>AK86*(1+'2. GRI Pricing Inputs'!M$115)^((AL$16-AK$16)/365)</f>
        <v>1431.0274607607714</v>
      </c>
      <c r="AM86" s="272">
        <f>AL86*(1+'2. GRI Pricing Inputs'!N$115)^((AM$16-AL$16)/365)</f>
        <v>1438.1269769368939</v>
      </c>
      <c r="AN86" s="272">
        <f>AM86*(1+'2. GRI Pricing Inputs'!O$115)^((AN$16-AM$16)/365)</f>
        <v>1445.2617147501387</v>
      </c>
      <c r="AO86" s="272">
        <f>AN86*(1+'2. GRI Pricing Inputs'!P$115)^((AO$16-AN$16)/365)</f>
        <v>1452.1999999999991</v>
      </c>
      <c r="AP86" s="276">
        <f>AO86*(1+'2. GRI Pricing Inputs'!Q$115)^((AP$16-AO$16)/365)</f>
        <v>1459.4045559387678</v>
      </c>
      <c r="AQ86" s="380">
        <f t="shared" si="10"/>
        <v>5.9999999999999387E-2</v>
      </c>
    </row>
    <row r="87" spans="1:43" ht="11.4" x14ac:dyDescent="0.2">
      <c r="A87" s="110" t="str">
        <f>_xlfn.XLOOKUP($C87,'Data Ref'!$D:$D,'Data Ref'!$B:$B,0)</f>
        <v>222708071</v>
      </c>
      <c r="C87" s="76">
        <f>'1. Accomodation'!N91</f>
        <v>320</v>
      </c>
      <c r="D87" s="362" t="str">
        <f>'1. Accomodation'!L91</f>
        <v>D</v>
      </c>
      <c r="E87" s="69" t="str">
        <f>'1. Accomodation'!P91</f>
        <v>1 Bed</v>
      </c>
      <c r="F87" s="69">
        <f>'1. Accomodation'!Q91</f>
        <v>1</v>
      </c>
      <c r="G87" s="77">
        <f>'1. Accomodation'!O91</f>
        <v>510.21</v>
      </c>
      <c r="H87" s="69">
        <f>'1. Accomodation'!R91</f>
        <v>3</v>
      </c>
      <c r="I87" s="69" t="str">
        <f>'1. Accomodation'!S91</f>
        <v>Carpark and other block</v>
      </c>
      <c r="J87" s="62"/>
      <c r="L87" s="271">
        <f>IFERROR(INDEX('2. GRI Pricing Inputs'!$C$15:$AI$16,MATCH($L$16,'2. GRI Pricing Inputs'!$C$15:$C$16,0),MATCH(E87,'2. GRI Pricing Inputs'!$C$15:$AI$15,0)),0)</f>
        <v>1275</v>
      </c>
      <c r="M87" s="272">
        <f>IFERROR(INDEX('2. GRI Pricing Inputs'!$C$22:$AI$23,MATCH($M$16,'2. GRI Pricing Inputs'!$C$22:$C$23,0),MATCH(F87,'2. GRI Pricing Inputs'!$C$22:$AI$22,0)),0)</f>
        <v>0</v>
      </c>
      <c r="N87" s="329">
        <f>IF(AND('3. GRI Pricing'!$G87&gt;='2. GRI Pricing Inputs'!$D$33,'3. GRI Pricing'!$G87&lt;='2. GRI Pricing Inputs'!$E$33),'2. GRI Pricing Inputs'!$D$32,IF(AND('3. GRI Pricing'!$G87&gt;='2. GRI Pricing Inputs'!$F$33,'3. GRI Pricing'!$G87&lt;='2. GRI Pricing Inputs'!$G$33),'2. GRI Pricing Inputs'!$F$32,IF(AND('3. GRI Pricing'!$G87&gt;='2. GRI Pricing Inputs'!$H$33,'3. GRI Pricing'!$G87&lt;='2. GRI Pricing Inputs'!$I$33),'2. GRI Pricing Inputs'!$H$32,IF(AND('3. GRI Pricing'!$G87&gt;='2. GRI Pricing Inputs'!$J$33,'3. GRI Pricing'!$G87&lt;='2. GRI Pricing Inputs'!$K$33),'2. GRI Pricing Inputs'!$J$32,IF(AND('3. GRI Pricing'!$G87&gt;='2. GRI Pricing Inputs'!$L$33,'3. GRI Pricing'!$G87&lt;='2. GRI Pricing Inputs'!$M$33),'2. GRI Pricing Inputs'!$L$32,IF(AND('3. GRI Pricing'!$G87&gt;='2. GRI Pricing Inputs'!$N$33,'3. GRI Pricing'!$G87&lt;='2. GRI Pricing Inputs'!$O$33),'2. GRI Pricing Inputs'!$N$32,IF(AND('3. GRI Pricing'!$G87&gt;='2. GRI Pricing Inputs'!$P$33,'3. GRI Pricing'!$G87&lt;='2. GRI Pricing Inputs'!$Q$33),'2. GRI Pricing Inputs'!$P$32,IF(AND('3. GRI Pricing'!$G87&gt;='2. GRI Pricing Inputs'!$R$33,'3. GRI Pricing'!$G87&lt;='2. GRI Pricing Inputs'!$S$33),'2. GRI Pricing Inputs'!$R$32,IF(AND('3. GRI Pricing'!$G87&gt;='2. GRI Pricing Inputs'!$T$33,'3. GRI Pricing'!$G87&lt;='2. GRI Pricing Inputs'!$U$33),'2. GRI Pricing Inputs'!$T$32,IF(AND('3. GRI Pricing'!$G87&gt;='2. GRI Pricing Inputs'!$V$33,'3. GRI Pricing'!$G87&lt;='2. GRI Pricing Inputs'!$W$33),'2. GRI Pricing Inputs'!$V$32,IF(AND('3. GRI Pricing'!$G87&gt;='2. GRI Pricing Inputs'!$X$33,'3. GRI Pricing'!$G87&lt;='2. GRI Pricing Inputs'!$Y$33),'2. GRI Pricing Inputs'!$X$32,IF(AND('3. GRI Pricing'!$G87&gt;='2. GRI Pricing Inputs'!$Z$33,'3. GRI Pricing'!$G87&lt;='2. GRI Pricing Inputs'!$AA$33),'2. GRI Pricing Inputs'!$Z$32,IF(AND('3. GRI Pricing'!$G87&gt;='2. GRI Pricing Inputs'!$AB$33,'3. GRI Pricing'!$G87&lt;='2. GRI Pricing Inputs'!$AC$33),'2. GRI Pricing Inputs'!$AB$32,IF(AND('3. GRI Pricing'!$G87&gt;='2. GRI Pricing Inputs'!$AD$33,'3. GRI Pricing'!$G87&lt;='2. GRI Pricing Inputs'!$AE$33),'2. GRI Pricing Inputs'!$AD$32,IF(AND('3. GRI Pricing'!$G87&gt;='2. GRI Pricing Inputs'!$AF$33,'3. GRI Pricing'!$G87&lt;='2. GRI Pricing Inputs'!$AG$33),'2. GRI Pricing Inputs'!$AF$32,IF(AND('3. GRI Pricing'!$G87&gt;='2. GRI Pricing Inputs'!$AH$33,'3. GRI Pricing'!$G87&lt;='2. GRI Pricing Inputs'!$AI$33),'2. GRI Pricing Inputs'!$AH$32,0))))))))))))))))</f>
        <v>5</v>
      </c>
      <c r="O87" s="272" cm="1">
        <f t="array" ref="O87">IFERROR(INDEX('2. GRI Pricing Inputs'!$C$32:$AI$39,MATCH('3. GRI Pricing'!E87,'2. GRI Pricing Inputs'!$C$32:$C$39,0),(MATCH('3. GRI Pricing'!N87,'2. GRI Pricing Inputs'!$D$32:$AI$32,0)+1)),0)</f>
        <v>5</v>
      </c>
      <c r="P87" s="272">
        <f>IFERROR(INDEX('2. GRI Pricing Inputs'!$C$45:$AI$46,MATCH($P$16,'2. GRI Pricing Inputs'!$C$45:$C$46,0),MATCH(H87,'2. GRI Pricing Inputs'!$C$45:$AI$45,0)),0)</f>
        <v>30</v>
      </c>
      <c r="Q87" s="272">
        <f>IFERROR(INDEX('2. GRI Pricing Inputs'!$C$53:$AI$54,MATCH('3. GRI Pricing'!$Q$16,'2. GRI Pricing Inputs'!$C$53:$C$54,0),MATCH('3. GRI Pricing'!I87,'2. GRI Pricing Inputs'!$C$53:$AI$53,0)),0)</f>
        <v>5</v>
      </c>
      <c r="R87" s="272">
        <f>IFERROR(INDEX('2. GRI Pricing Inputs'!$C$60:$AI$61,MATCH('3. GRI Pricing'!$R$16,'2. GRI Pricing Inputs'!$C$60:$C$61,0),MATCH('1. Accomodation'!T91,'2. GRI Pricing Inputs'!$C$60:$AI$60,0)),0)</f>
        <v>0</v>
      </c>
      <c r="S87" s="272">
        <f>IFERROR(INDEX('2. GRI Pricing Inputs'!$C$67:$AI$68,MATCH('3. GRI Pricing'!$S$16,'2. GRI Pricing Inputs'!$C$67:$C$68,0),MATCH('1. Accomodation'!U91,'2. GRI Pricing Inputs'!$C$67:$AI$67,0)),0)</f>
        <v>10</v>
      </c>
      <c r="T87" s="272">
        <f>IF(E87=0,0,'2. GRI Pricing Inputs'!$AI$75)</f>
        <v>0</v>
      </c>
      <c r="U87" s="272">
        <f>IFERROR(INDEX('2. GRI Pricing Inputs'!$C$82:$AI$83,MATCH('3. GRI Pricing'!$U$16,'2. GRI Pricing Inputs'!$C$82:$C$83,0),MATCH('1. Accomodation'!V91,'2. GRI Pricing Inputs'!$C$82:$AI$82,0)),0)</f>
        <v>0</v>
      </c>
      <c r="V87" s="272">
        <f>IFERROR(INDEX('2. GRI Pricing Inputs'!$C$89:$AI$90,MATCH('3. GRI Pricing'!$V$16,'2. GRI Pricing Inputs'!$C$89:$C$90,0),MATCH('1. Accomodation'!W91,'2. GRI Pricing Inputs'!$C$89:$AI$89,0)),0)</f>
        <v>0</v>
      </c>
      <c r="W87" s="272">
        <f>IFERROR(INDEX('2. GRI Pricing Inputs'!$C$97:$AI$98,MATCH('3. GRI Pricing'!$W$16,'2. GRI Pricing Inputs'!$C$97:$C$98,0),MATCH('1. Accomodation'!X91,'2. GRI Pricing Inputs'!$C$97:$AI$97,0)),0)</f>
        <v>0</v>
      </c>
      <c r="X87" s="272">
        <f>IFERROR(INDEX('2. GRI Pricing Inputs'!$C$104:$AI$105,MATCH('3. GRI Pricing'!$X$16,'2. GRI Pricing Inputs'!$C$104:$C$105,0),MATCH('1. Accomodation'!Y91,'2. GRI Pricing Inputs'!$C$104:$AI$104,0)),0)</f>
        <v>0</v>
      </c>
      <c r="Y87" s="273"/>
      <c r="Z87" s="274">
        <f t="shared" si="9"/>
        <v>1325</v>
      </c>
      <c r="AA87" s="275"/>
      <c r="AB87" s="275"/>
      <c r="AC87" s="275"/>
      <c r="AD87" s="271">
        <f>Z87*(1+'2. GRI Pricing Inputs'!E$115)^(($AD$16-$AC$15)/365)</f>
        <v>1331.573499944132</v>
      </c>
      <c r="AE87" s="272">
        <f>AD87*(1+'2. GRI Pricing Inputs'!F$115)^((AE$16-AD$16)/365)</f>
        <v>1337.9660008174874</v>
      </c>
      <c r="AF87" s="272">
        <f>AE87*(1+'2. GRI Pricing Inputs'!G$115)^((AF$16-AE$16)/365)</f>
        <v>1344.6038268036189</v>
      </c>
      <c r="AG87" s="272">
        <f>AF87*(1+'2. GRI Pricing Inputs'!H$115)^((AG$16-AF$16)/365)</f>
        <v>1351.2745839208817</v>
      </c>
      <c r="AH87" s="272">
        <f>AG87*(1+'2. GRI Pricing Inputs'!I$115)^((AH$16-AG$16)/365)</f>
        <v>1357.3282247862185</v>
      </c>
      <c r="AI87" s="272">
        <f>AH87*(1+'2. GRI Pricing Inputs'!J$115)^((AI$16-AH$16)/365)</f>
        <v>1364.0621093219174</v>
      </c>
      <c r="AJ87" s="272">
        <f>AI87*(1+'2. GRI Pricing Inputs'!K$115)^((AJ$16-AI$16)/365)</f>
        <v>1370.6105786520122</v>
      </c>
      <c r="AK87" s="272">
        <f>AJ87*(1+'2. GRI Pricing Inputs'!L$115)^((AK$16-AJ$16)/365)</f>
        <v>1377.4103586989525</v>
      </c>
      <c r="AL87" s="272">
        <f>AK87*(1+'2. GRI Pricing Inputs'!M$115)^((AL$16-AK$16)/365)</f>
        <v>1384.0229091299434</v>
      </c>
      <c r="AM87" s="272">
        <f>AL87*(1+'2. GRI Pricing Inputs'!N$115)^((AM$16-AL$16)/365)</f>
        <v>1390.8892295192588</v>
      </c>
      <c r="AN87" s="272">
        <f>AM87*(1+'2. GRI Pricing Inputs'!O$115)^((AN$16-AM$16)/365)</f>
        <v>1397.7896146306089</v>
      </c>
      <c r="AO87" s="272">
        <f>AN87*(1+'2. GRI Pricing Inputs'!P$115)^((AO$16-AN$16)/365)</f>
        <v>1404.4999999999993</v>
      </c>
      <c r="AP87" s="276">
        <f>AO87*(1+'2. GRI Pricing Inputs'!Q$115)^((AP$16-AO$16)/365)</f>
        <v>1411.4679099407792</v>
      </c>
      <c r="AQ87" s="380">
        <f t="shared" si="10"/>
        <v>5.9999999999999609E-2</v>
      </c>
    </row>
    <row r="88" spans="1:43" ht="11.4" x14ac:dyDescent="0.2">
      <c r="A88" s="110" t="str">
        <f>_xlfn.XLOOKUP($C88,'Data Ref'!$D:$D,'Data Ref'!$B:$B,0)</f>
        <v>222708072</v>
      </c>
      <c r="C88" s="76">
        <f>'1. Accomodation'!N92</f>
        <v>321</v>
      </c>
      <c r="D88" s="362" t="str">
        <f>'1. Accomodation'!L92</f>
        <v>D</v>
      </c>
      <c r="E88" s="69" t="str">
        <f>'1. Accomodation'!P92</f>
        <v>1 Bed</v>
      </c>
      <c r="F88" s="69">
        <f>'1. Accomodation'!Q92</f>
        <v>1</v>
      </c>
      <c r="G88" s="77">
        <f>'1. Accomodation'!O92</f>
        <v>530.54999999999995</v>
      </c>
      <c r="H88" s="69">
        <f>'1. Accomodation'!R92</f>
        <v>3</v>
      </c>
      <c r="I88" s="69" t="str">
        <f>'1. Accomodation'!S92</f>
        <v>Amenity Pebble Roof</v>
      </c>
      <c r="J88" s="62"/>
      <c r="L88" s="271">
        <f>IFERROR(INDEX('2. GRI Pricing Inputs'!$C$15:$AI$16,MATCH($L$16,'2. GRI Pricing Inputs'!$C$15:$C$16,0),MATCH(E88,'2. GRI Pricing Inputs'!$C$15:$AI$15,0)),0)</f>
        <v>1275</v>
      </c>
      <c r="M88" s="272">
        <f>IFERROR(INDEX('2. GRI Pricing Inputs'!$C$22:$AI$23,MATCH($M$16,'2. GRI Pricing Inputs'!$C$22:$C$23,0),MATCH(F88,'2. GRI Pricing Inputs'!$C$22:$AI$22,0)),0)</f>
        <v>0</v>
      </c>
      <c r="N88" s="329">
        <f>IF(AND('3. GRI Pricing'!$G88&gt;='2. GRI Pricing Inputs'!$D$33,'3. GRI Pricing'!$G88&lt;='2. GRI Pricing Inputs'!$E$33),'2. GRI Pricing Inputs'!$D$32,IF(AND('3. GRI Pricing'!$G88&gt;='2. GRI Pricing Inputs'!$F$33,'3. GRI Pricing'!$G88&lt;='2. GRI Pricing Inputs'!$G$33),'2. GRI Pricing Inputs'!$F$32,IF(AND('3. GRI Pricing'!$G88&gt;='2. GRI Pricing Inputs'!$H$33,'3. GRI Pricing'!$G88&lt;='2. GRI Pricing Inputs'!$I$33),'2. GRI Pricing Inputs'!$H$32,IF(AND('3. GRI Pricing'!$G88&gt;='2. GRI Pricing Inputs'!$J$33,'3. GRI Pricing'!$G88&lt;='2. GRI Pricing Inputs'!$K$33),'2. GRI Pricing Inputs'!$J$32,IF(AND('3. GRI Pricing'!$G88&gt;='2. GRI Pricing Inputs'!$L$33,'3. GRI Pricing'!$G88&lt;='2. GRI Pricing Inputs'!$M$33),'2. GRI Pricing Inputs'!$L$32,IF(AND('3. GRI Pricing'!$G88&gt;='2. GRI Pricing Inputs'!$N$33,'3. GRI Pricing'!$G88&lt;='2. GRI Pricing Inputs'!$O$33),'2. GRI Pricing Inputs'!$N$32,IF(AND('3. GRI Pricing'!$G88&gt;='2. GRI Pricing Inputs'!$P$33,'3. GRI Pricing'!$G88&lt;='2. GRI Pricing Inputs'!$Q$33),'2. GRI Pricing Inputs'!$P$32,IF(AND('3. GRI Pricing'!$G88&gt;='2. GRI Pricing Inputs'!$R$33,'3. GRI Pricing'!$G88&lt;='2. GRI Pricing Inputs'!$S$33),'2. GRI Pricing Inputs'!$R$32,IF(AND('3. GRI Pricing'!$G88&gt;='2. GRI Pricing Inputs'!$T$33,'3. GRI Pricing'!$G88&lt;='2. GRI Pricing Inputs'!$U$33),'2. GRI Pricing Inputs'!$T$32,IF(AND('3. GRI Pricing'!$G88&gt;='2. GRI Pricing Inputs'!$V$33,'3. GRI Pricing'!$G88&lt;='2. GRI Pricing Inputs'!$W$33),'2. GRI Pricing Inputs'!$V$32,IF(AND('3. GRI Pricing'!$G88&gt;='2. GRI Pricing Inputs'!$X$33,'3. GRI Pricing'!$G88&lt;='2. GRI Pricing Inputs'!$Y$33),'2. GRI Pricing Inputs'!$X$32,IF(AND('3. GRI Pricing'!$G88&gt;='2. GRI Pricing Inputs'!$Z$33,'3. GRI Pricing'!$G88&lt;='2. GRI Pricing Inputs'!$AA$33),'2. GRI Pricing Inputs'!$Z$32,IF(AND('3. GRI Pricing'!$G88&gt;='2. GRI Pricing Inputs'!$AB$33,'3. GRI Pricing'!$G88&lt;='2. GRI Pricing Inputs'!$AC$33),'2. GRI Pricing Inputs'!$AB$32,IF(AND('3. GRI Pricing'!$G88&gt;='2. GRI Pricing Inputs'!$AD$33,'3. GRI Pricing'!$G88&lt;='2. GRI Pricing Inputs'!$AE$33),'2. GRI Pricing Inputs'!$AD$32,IF(AND('3. GRI Pricing'!$G88&gt;='2. GRI Pricing Inputs'!$AF$33,'3. GRI Pricing'!$G88&lt;='2. GRI Pricing Inputs'!$AG$33),'2. GRI Pricing Inputs'!$AF$32,IF(AND('3. GRI Pricing'!$G88&gt;='2. GRI Pricing Inputs'!$AH$33,'3. GRI Pricing'!$G88&lt;='2. GRI Pricing Inputs'!$AI$33),'2. GRI Pricing Inputs'!$AH$32,0))))))))))))))))</f>
        <v>7</v>
      </c>
      <c r="O88" s="272" cm="1">
        <f t="array" ref="O88">IFERROR(INDEX('2. GRI Pricing Inputs'!$C$32:$AI$39,MATCH('3. GRI Pricing'!E88,'2. GRI Pricing Inputs'!$C$32:$C$39,0),(MATCH('3. GRI Pricing'!N88,'2. GRI Pricing Inputs'!$D$32:$AI$32,0)+1)),0)</f>
        <v>20</v>
      </c>
      <c r="P88" s="272">
        <f>IFERROR(INDEX('2. GRI Pricing Inputs'!$C$45:$AI$46,MATCH($P$16,'2. GRI Pricing Inputs'!$C$45:$C$46,0),MATCH(H88,'2. GRI Pricing Inputs'!$C$45:$AI$45,0)),0)</f>
        <v>30</v>
      </c>
      <c r="Q88" s="272">
        <f>IFERROR(INDEX('2. GRI Pricing Inputs'!$C$53:$AI$54,MATCH('3. GRI Pricing'!$Q$16,'2. GRI Pricing Inputs'!$C$53:$C$54,0),MATCH('3. GRI Pricing'!I88,'2. GRI Pricing Inputs'!$C$53:$AI$53,0)),0)</f>
        <v>10</v>
      </c>
      <c r="R88" s="272">
        <f>IFERROR(INDEX('2. GRI Pricing Inputs'!$C$60:$AI$61,MATCH('3. GRI Pricing'!$R$16,'2. GRI Pricing Inputs'!$C$60:$C$61,0),MATCH('1. Accomodation'!T92,'2. GRI Pricing Inputs'!$C$60:$AI$60,0)),0)</f>
        <v>0</v>
      </c>
      <c r="S88" s="272">
        <f>IFERROR(INDEX('2. GRI Pricing Inputs'!$C$67:$AI$68,MATCH('3. GRI Pricing'!$S$16,'2. GRI Pricing Inputs'!$C$67:$C$68,0),MATCH('1. Accomodation'!U92,'2. GRI Pricing Inputs'!$C$67:$AI$67,0)),0)</f>
        <v>10</v>
      </c>
      <c r="T88" s="272">
        <f>IF(E88=0,0,'2. GRI Pricing Inputs'!$AI$75)</f>
        <v>0</v>
      </c>
      <c r="U88" s="272">
        <f>IFERROR(INDEX('2. GRI Pricing Inputs'!$C$82:$AI$83,MATCH('3. GRI Pricing'!$U$16,'2. GRI Pricing Inputs'!$C$82:$C$83,0),MATCH('1. Accomodation'!V92,'2. GRI Pricing Inputs'!$C$82:$AI$82,0)),0)</f>
        <v>0</v>
      </c>
      <c r="V88" s="272">
        <f>IFERROR(INDEX('2. GRI Pricing Inputs'!$C$89:$AI$90,MATCH('3. GRI Pricing'!$V$16,'2. GRI Pricing Inputs'!$C$89:$C$90,0),MATCH('1. Accomodation'!W92,'2. GRI Pricing Inputs'!$C$89:$AI$89,0)),0)</f>
        <v>0</v>
      </c>
      <c r="W88" s="272">
        <f>IFERROR(INDEX('2. GRI Pricing Inputs'!$C$97:$AI$98,MATCH('3. GRI Pricing'!$W$16,'2. GRI Pricing Inputs'!$C$97:$C$98,0),MATCH('1. Accomodation'!X92,'2. GRI Pricing Inputs'!$C$97:$AI$97,0)),0)</f>
        <v>0</v>
      </c>
      <c r="X88" s="272">
        <f>IFERROR(INDEX('2. GRI Pricing Inputs'!$C$104:$AI$105,MATCH('3. GRI Pricing'!$X$16,'2. GRI Pricing Inputs'!$C$104:$C$105,0),MATCH('1. Accomodation'!Y92,'2. GRI Pricing Inputs'!$C$104:$AI$104,0)),0)</f>
        <v>0</v>
      </c>
      <c r="Y88" s="273"/>
      <c r="Z88" s="274">
        <f t="shared" si="9"/>
        <v>1345</v>
      </c>
      <c r="AA88" s="275"/>
      <c r="AB88" s="275"/>
      <c r="AC88" s="275"/>
      <c r="AD88" s="271">
        <f>Z88*(1+'2. GRI Pricing Inputs'!E$115)^(($AD$16-$AC$15)/365)</f>
        <v>1351.6727225847981</v>
      </c>
      <c r="AE88" s="272">
        <f>AD88*(1+'2. GRI Pricing Inputs'!F$115)^((AE$16-AD$16)/365)</f>
        <v>1358.1617140373739</v>
      </c>
      <c r="AF88" s="272">
        <f>AE88*(1+'2. GRI Pricing Inputs'!G$115)^((AF$16-AE$16)/365)</f>
        <v>1364.899733623296</v>
      </c>
      <c r="AG88" s="272">
        <f>AF88*(1+'2. GRI Pricing Inputs'!H$115)^((AG$16-AF$16)/365)</f>
        <v>1371.6711814140269</v>
      </c>
      <c r="AH88" s="272">
        <f>AG88*(1+'2. GRI Pricing Inputs'!I$115)^((AH$16-AG$16)/365)</f>
        <v>1377.8161979905385</v>
      </c>
      <c r="AI88" s="272">
        <f>AH88*(1+'2. GRI Pricing Inputs'!J$115)^((AI$16-AH$16)/365)</f>
        <v>1384.6517260663989</v>
      </c>
      <c r="AJ88" s="272">
        <f>AI88*(1+'2. GRI Pricing Inputs'!K$115)^((AJ$16-AI$16)/365)</f>
        <v>1391.2990402165706</v>
      </c>
      <c r="AK88" s="272">
        <f>AJ88*(1+'2. GRI Pricing Inputs'!L$115)^((AK$16-AJ$16)/365)</f>
        <v>1398.2014584528986</v>
      </c>
      <c r="AL88" s="272">
        <f>AK88*(1+'2. GRI Pricing Inputs'!M$115)^((AL$16-AK$16)/365)</f>
        <v>1404.9138209658668</v>
      </c>
      <c r="AM88" s="272">
        <f>AL88*(1+'2. GRI Pricing Inputs'!N$115)^((AM$16-AL$16)/365)</f>
        <v>1411.8837839270966</v>
      </c>
      <c r="AN88" s="272">
        <f>AM88*(1+'2. GRI Pricing Inputs'!O$115)^((AN$16-AM$16)/365)</f>
        <v>1418.8883257948441</v>
      </c>
      <c r="AO88" s="272">
        <f>AN88*(1+'2. GRI Pricing Inputs'!P$115)^((AO$16-AN$16)/365)</f>
        <v>1425.6999999999991</v>
      </c>
      <c r="AP88" s="276">
        <f>AO88*(1+'2. GRI Pricing Inputs'!Q$115)^((AP$16-AO$16)/365)</f>
        <v>1432.773085939885</v>
      </c>
      <c r="AQ88" s="380">
        <f t="shared" si="10"/>
        <v>5.9999999999999387E-2</v>
      </c>
    </row>
    <row r="89" spans="1:43" ht="11.4" x14ac:dyDescent="0.2">
      <c r="A89" s="110" t="str">
        <f>_xlfn.XLOOKUP($C89,'Data Ref'!$D:$D,'Data Ref'!$B:$B,0)</f>
        <v>222708073</v>
      </c>
      <c r="C89" s="76">
        <f>'1. Accomodation'!N93</f>
        <v>322</v>
      </c>
      <c r="D89" s="362" t="str">
        <f>'1. Accomodation'!L93</f>
        <v>D</v>
      </c>
      <c r="E89" s="69" t="str">
        <f>'1. Accomodation'!P93</f>
        <v>2 Bed</v>
      </c>
      <c r="F89" s="69">
        <f>'1. Accomodation'!Q93</f>
        <v>2</v>
      </c>
      <c r="G89" s="77">
        <f>'1. Accomodation'!O93</f>
        <v>759.93</v>
      </c>
      <c r="H89" s="69">
        <f>'1. Accomodation'!R93</f>
        <v>3</v>
      </c>
      <c r="I89" s="69" t="str">
        <f>'1. Accomodation'!S93</f>
        <v>North Row below Treeline</v>
      </c>
      <c r="J89" s="62"/>
      <c r="L89" s="271">
        <f>IFERROR(INDEX('2. GRI Pricing Inputs'!$C$15:$AI$16,MATCH($L$16,'2. GRI Pricing Inputs'!$C$15:$C$16,0),MATCH(E89,'2. GRI Pricing Inputs'!$C$15:$AI$15,0)),0)</f>
        <v>1665</v>
      </c>
      <c r="M89" s="272">
        <f>IFERROR(INDEX('2. GRI Pricing Inputs'!$C$22:$AI$23,MATCH($M$16,'2. GRI Pricing Inputs'!$C$22:$C$23,0),MATCH(F89,'2. GRI Pricing Inputs'!$C$22:$AI$22,0)),0)</f>
        <v>0</v>
      </c>
      <c r="N89" s="329">
        <f>IF(AND('3. GRI Pricing'!$G89&gt;='2. GRI Pricing Inputs'!$D$33,'3. GRI Pricing'!$G89&lt;='2. GRI Pricing Inputs'!$E$33),'2. GRI Pricing Inputs'!$D$32,IF(AND('3. GRI Pricing'!$G89&gt;='2. GRI Pricing Inputs'!$F$33,'3. GRI Pricing'!$G89&lt;='2. GRI Pricing Inputs'!$G$33),'2. GRI Pricing Inputs'!$F$32,IF(AND('3. GRI Pricing'!$G89&gt;='2. GRI Pricing Inputs'!$H$33,'3. GRI Pricing'!$G89&lt;='2. GRI Pricing Inputs'!$I$33),'2. GRI Pricing Inputs'!$H$32,IF(AND('3. GRI Pricing'!$G89&gt;='2. GRI Pricing Inputs'!$J$33,'3. GRI Pricing'!$G89&lt;='2. GRI Pricing Inputs'!$K$33),'2. GRI Pricing Inputs'!$J$32,IF(AND('3. GRI Pricing'!$G89&gt;='2. GRI Pricing Inputs'!$L$33,'3. GRI Pricing'!$G89&lt;='2. GRI Pricing Inputs'!$M$33),'2. GRI Pricing Inputs'!$L$32,IF(AND('3. GRI Pricing'!$G89&gt;='2. GRI Pricing Inputs'!$N$33,'3. GRI Pricing'!$G89&lt;='2. GRI Pricing Inputs'!$O$33),'2. GRI Pricing Inputs'!$N$32,IF(AND('3. GRI Pricing'!$G89&gt;='2. GRI Pricing Inputs'!$P$33,'3. GRI Pricing'!$G89&lt;='2. GRI Pricing Inputs'!$Q$33),'2. GRI Pricing Inputs'!$P$32,IF(AND('3. GRI Pricing'!$G89&gt;='2. GRI Pricing Inputs'!$R$33,'3. GRI Pricing'!$G89&lt;='2. GRI Pricing Inputs'!$S$33),'2. GRI Pricing Inputs'!$R$32,IF(AND('3. GRI Pricing'!$G89&gt;='2. GRI Pricing Inputs'!$T$33,'3. GRI Pricing'!$G89&lt;='2. GRI Pricing Inputs'!$U$33),'2. GRI Pricing Inputs'!$T$32,IF(AND('3. GRI Pricing'!$G89&gt;='2. GRI Pricing Inputs'!$V$33,'3. GRI Pricing'!$G89&lt;='2. GRI Pricing Inputs'!$W$33),'2. GRI Pricing Inputs'!$V$32,IF(AND('3. GRI Pricing'!$G89&gt;='2. GRI Pricing Inputs'!$X$33,'3. GRI Pricing'!$G89&lt;='2. GRI Pricing Inputs'!$Y$33),'2. GRI Pricing Inputs'!$X$32,IF(AND('3. GRI Pricing'!$G89&gt;='2. GRI Pricing Inputs'!$Z$33,'3. GRI Pricing'!$G89&lt;='2. GRI Pricing Inputs'!$AA$33),'2. GRI Pricing Inputs'!$Z$32,IF(AND('3. GRI Pricing'!$G89&gt;='2. GRI Pricing Inputs'!$AB$33,'3. GRI Pricing'!$G89&lt;='2. GRI Pricing Inputs'!$AC$33),'2. GRI Pricing Inputs'!$AB$32,IF(AND('3. GRI Pricing'!$G89&gt;='2. GRI Pricing Inputs'!$AD$33,'3. GRI Pricing'!$G89&lt;='2. GRI Pricing Inputs'!$AE$33),'2. GRI Pricing Inputs'!$AD$32,IF(AND('3. GRI Pricing'!$G89&gt;='2. GRI Pricing Inputs'!$AF$33,'3. GRI Pricing'!$G89&lt;='2. GRI Pricing Inputs'!$AG$33),'2. GRI Pricing Inputs'!$AF$32,IF(AND('3. GRI Pricing'!$G89&gt;='2. GRI Pricing Inputs'!$AH$33,'3. GRI Pricing'!$G89&lt;='2. GRI Pricing Inputs'!$AI$33),'2. GRI Pricing Inputs'!$AH$32,0))))))))))))))))</f>
        <v>11</v>
      </c>
      <c r="O89" s="272" cm="1">
        <f t="array" ref="O89">IFERROR(INDEX('2. GRI Pricing Inputs'!$C$32:$AI$39,MATCH('3. GRI Pricing'!E89,'2. GRI Pricing Inputs'!$C$32:$C$39,0),(MATCH('3. GRI Pricing'!N89,'2. GRI Pricing Inputs'!$D$32:$AI$32,0)+1)),0)</f>
        <v>30</v>
      </c>
      <c r="P89" s="272">
        <f>IFERROR(INDEX('2. GRI Pricing Inputs'!$C$45:$AI$46,MATCH($P$16,'2. GRI Pricing Inputs'!$C$45:$C$46,0),MATCH(H89,'2. GRI Pricing Inputs'!$C$45:$AI$45,0)),0)</f>
        <v>30</v>
      </c>
      <c r="Q89" s="272">
        <f>IFERROR(INDEX('2. GRI Pricing Inputs'!$C$53:$AI$54,MATCH('3. GRI Pricing'!$Q$16,'2. GRI Pricing Inputs'!$C$53:$C$54,0),MATCH('3. GRI Pricing'!I89,'2. GRI Pricing Inputs'!$C$53:$AI$53,0)),0)</f>
        <v>30</v>
      </c>
      <c r="R89" s="272">
        <f>IFERROR(INDEX('2. GRI Pricing Inputs'!$C$60:$AI$61,MATCH('3. GRI Pricing'!$R$16,'2. GRI Pricing Inputs'!$C$60:$C$61,0),MATCH('1. Accomodation'!T93,'2. GRI Pricing Inputs'!$C$60:$AI$60,0)),0)</f>
        <v>10</v>
      </c>
      <c r="S89" s="272">
        <f>IFERROR(INDEX('2. GRI Pricing Inputs'!$C$67:$AI$68,MATCH('3. GRI Pricing'!$S$16,'2. GRI Pricing Inputs'!$C$67:$C$68,0),MATCH('1. Accomodation'!U93,'2. GRI Pricing Inputs'!$C$67:$AI$67,0)),0)</f>
        <v>40</v>
      </c>
      <c r="T89" s="272">
        <f>IF(E89=0,0,'2. GRI Pricing Inputs'!$AI$75)</f>
        <v>0</v>
      </c>
      <c r="U89" s="272">
        <f>IFERROR(INDEX('2. GRI Pricing Inputs'!$C$82:$AI$83,MATCH('3. GRI Pricing'!$U$16,'2. GRI Pricing Inputs'!$C$82:$C$83,0),MATCH('1. Accomodation'!V93,'2. GRI Pricing Inputs'!$C$82:$AI$82,0)),0)</f>
        <v>0</v>
      </c>
      <c r="V89" s="272">
        <f>IFERROR(INDEX('2. GRI Pricing Inputs'!$C$89:$AI$90,MATCH('3. GRI Pricing'!$V$16,'2. GRI Pricing Inputs'!$C$89:$C$90,0),MATCH('1. Accomodation'!W93,'2. GRI Pricing Inputs'!$C$89:$AI$89,0)),0)</f>
        <v>0</v>
      </c>
      <c r="W89" s="272">
        <f>IFERROR(INDEX('2. GRI Pricing Inputs'!$C$97:$AI$98,MATCH('3. GRI Pricing'!$W$16,'2. GRI Pricing Inputs'!$C$97:$C$98,0),MATCH('1. Accomodation'!X93,'2. GRI Pricing Inputs'!$C$97:$AI$97,0)),0)</f>
        <v>0</v>
      </c>
      <c r="X89" s="272">
        <f>IFERROR(INDEX('2. GRI Pricing Inputs'!$C$104:$AI$105,MATCH('3. GRI Pricing'!$X$16,'2. GRI Pricing Inputs'!$C$104:$C$105,0),MATCH('1. Accomodation'!Y93,'2. GRI Pricing Inputs'!$C$104:$AI$104,0)),0)</f>
        <v>0</v>
      </c>
      <c r="Y89" s="273"/>
      <c r="Z89" s="274">
        <f t="shared" si="9"/>
        <v>1805</v>
      </c>
      <c r="AA89" s="275"/>
      <c r="AB89" s="275"/>
      <c r="AC89" s="275"/>
      <c r="AD89" s="271">
        <f>Z89*(1+'2. GRI Pricing Inputs'!E$115)^(($AD$16-$AC$15)/365)</f>
        <v>1813.9548433201194</v>
      </c>
      <c r="AE89" s="272">
        <f>AD89*(1+'2. GRI Pricing Inputs'!F$115)^((AE$16-AD$16)/365)</f>
        <v>1822.6631180947657</v>
      </c>
      <c r="AF89" s="272">
        <f>AE89*(1+'2. GRI Pricing Inputs'!G$115)^((AF$16-AE$16)/365)</f>
        <v>1831.7055904758731</v>
      </c>
      <c r="AG89" s="272">
        <f>AF89*(1+'2. GRI Pricing Inputs'!H$115)^((AG$16-AF$16)/365)</f>
        <v>1840.7929237563708</v>
      </c>
      <c r="AH89" s="272">
        <f>AG89*(1+'2. GRI Pricing Inputs'!I$115)^((AH$16-AG$16)/365)</f>
        <v>1849.0395816899049</v>
      </c>
      <c r="AI89" s="272">
        <f>AH89*(1+'2. GRI Pricing Inputs'!J$115)^((AI$16-AH$16)/365)</f>
        <v>1858.2129111894797</v>
      </c>
      <c r="AJ89" s="272">
        <f>AI89*(1+'2. GRI Pricing Inputs'!K$115)^((AJ$16-AI$16)/365)</f>
        <v>1867.1336562014203</v>
      </c>
      <c r="AK89" s="272">
        <f>AJ89*(1+'2. GRI Pricing Inputs'!L$115)^((AK$16-AJ$16)/365)</f>
        <v>1876.396752793667</v>
      </c>
      <c r="AL89" s="272">
        <f>AK89*(1+'2. GRI Pricing Inputs'!M$115)^((AL$16-AK$16)/365)</f>
        <v>1885.4047931921114</v>
      </c>
      <c r="AM89" s="272">
        <f>AL89*(1+'2. GRI Pricing Inputs'!N$115)^((AM$16-AL$16)/365)</f>
        <v>1894.7585353073675</v>
      </c>
      <c r="AN89" s="272">
        <f>AM89*(1+'2. GRI Pricing Inputs'!O$115)^((AN$16-AM$16)/365)</f>
        <v>1904.1586825722632</v>
      </c>
      <c r="AO89" s="272">
        <f>AN89*(1+'2. GRI Pricing Inputs'!P$115)^((AO$16-AN$16)/365)</f>
        <v>1913.2999999999988</v>
      </c>
      <c r="AP89" s="276">
        <f>AO89*(1+'2. GRI Pricing Inputs'!Q$115)^((AP$16-AO$16)/365)</f>
        <v>1922.7921339193254</v>
      </c>
      <c r="AQ89" s="380">
        <f t="shared" si="10"/>
        <v>5.9999999999999387E-2</v>
      </c>
    </row>
    <row r="90" spans="1:43" ht="11.4" x14ac:dyDescent="0.2">
      <c r="A90" s="110" t="str">
        <f>_xlfn.XLOOKUP($C90,'Data Ref'!$D:$D,'Data Ref'!$B:$B,0)</f>
        <v>222708074</v>
      </c>
      <c r="C90" s="76">
        <f>'1. Accomodation'!N94</f>
        <v>323</v>
      </c>
      <c r="D90" s="362" t="str">
        <f>'1. Accomodation'!L94</f>
        <v>D</v>
      </c>
      <c r="E90" s="69" t="str">
        <f>'1. Accomodation'!P94</f>
        <v>1 Bed</v>
      </c>
      <c r="F90" s="69">
        <f>'1. Accomodation'!Q94</f>
        <v>1</v>
      </c>
      <c r="G90" s="77">
        <f>'1. Accomodation'!O94</f>
        <v>521.51</v>
      </c>
      <c r="H90" s="69">
        <f>'1. Accomodation'!R94</f>
        <v>3</v>
      </c>
      <c r="I90" s="69" t="str">
        <f>'1. Accomodation'!S94</f>
        <v>North Row below Treeline</v>
      </c>
      <c r="J90" s="62"/>
      <c r="L90" s="271">
        <f>IFERROR(INDEX('2. GRI Pricing Inputs'!$C$15:$AI$16,MATCH($L$16,'2. GRI Pricing Inputs'!$C$15:$C$16,0),MATCH(E90,'2. GRI Pricing Inputs'!$C$15:$AI$15,0)),0)</f>
        <v>1275</v>
      </c>
      <c r="M90" s="272">
        <f>IFERROR(INDEX('2. GRI Pricing Inputs'!$C$22:$AI$23,MATCH($M$16,'2. GRI Pricing Inputs'!$C$22:$C$23,0),MATCH(F90,'2. GRI Pricing Inputs'!$C$22:$AI$22,0)),0)</f>
        <v>0</v>
      </c>
      <c r="N90" s="329">
        <f>IF(AND('3. GRI Pricing'!$G90&gt;='2. GRI Pricing Inputs'!$D$33,'3. GRI Pricing'!$G90&lt;='2. GRI Pricing Inputs'!$E$33),'2. GRI Pricing Inputs'!$D$32,IF(AND('3. GRI Pricing'!$G90&gt;='2. GRI Pricing Inputs'!$F$33,'3. GRI Pricing'!$G90&lt;='2. GRI Pricing Inputs'!$G$33),'2. GRI Pricing Inputs'!$F$32,IF(AND('3. GRI Pricing'!$G90&gt;='2. GRI Pricing Inputs'!$H$33,'3. GRI Pricing'!$G90&lt;='2. GRI Pricing Inputs'!$I$33),'2. GRI Pricing Inputs'!$H$32,IF(AND('3. GRI Pricing'!$G90&gt;='2. GRI Pricing Inputs'!$J$33,'3. GRI Pricing'!$G90&lt;='2. GRI Pricing Inputs'!$K$33),'2. GRI Pricing Inputs'!$J$32,IF(AND('3. GRI Pricing'!$G90&gt;='2. GRI Pricing Inputs'!$L$33,'3. GRI Pricing'!$G90&lt;='2. GRI Pricing Inputs'!$M$33),'2. GRI Pricing Inputs'!$L$32,IF(AND('3. GRI Pricing'!$G90&gt;='2. GRI Pricing Inputs'!$N$33,'3. GRI Pricing'!$G90&lt;='2. GRI Pricing Inputs'!$O$33),'2. GRI Pricing Inputs'!$N$32,IF(AND('3. GRI Pricing'!$G90&gt;='2. GRI Pricing Inputs'!$P$33,'3. GRI Pricing'!$G90&lt;='2. GRI Pricing Inputs'!$Q$33),'2. GRI Pricing Inputs'!$P$32,IF(AND('3. GRI Pricing'!$G90&gt;='2. GRI Pricing Inputs'!$R$33,'3. GRI Pricing'!$G90&lt;='2. GRI Pricing Inputs'!$S$33),'2. GRI Pricing Inputs'!$R$32,IF(AND('3. GRI Pricing'!$G90&gt;='2. GRI Pricing Inputs'!$T$33,'3. GRI Pricing'!$G90&lt;='2. GRI Pricing Inputs'!$U$33),'2. GRI Pricing Inputs'!$T$32,IF(AND('3. GRI Pricing'!$G90&gt;='2. GRI Pricing Inputs'!$V$33,'3. GRI Pricing'!$G90&lt;='2. GRI Pricing Inputs'!$W$33),'2. GRI Pricing Inputs'!$V$32,IF(AND('3. GRI Pricing'!$G90&gt;='2. GRI Pricing Inputs'!$X$33,'3. GRI Pricing'!$G90&lt;='2. GRI Pricing Inputs'!$Y$33),'2. GRI Pricing Inputs'!$X$32,IF(AND('3. GRI Pricing'!$G90&gt;='2. GRI Pricing Inputs'!$Z$33,'3. GRI Pricing'!$G90&lt;='2. GRI Pricing Inputs'!$AA$33),'2. GRI Pricing Inputs'!$Z$32,IF(AND('3. GRI Pricing'!$G90&gt;='2. GRI Pricing Inputs'!$AB$33,'3. GRI Pricing'!$G90&lt;='2. GRI Pricing Inputs'!$AC$33),'2. GRI Pricing Inputs'!$AB$32,IF(AND('3. GRI Pricing'!$G90&gt;='2. GRI Pricing Inputs'!$AD$33,'3. GRI Pricing'!$G90&lt;='2. GRI Pricing Inputs'!$AE$33),'2. GRI Pricing Inputs'!$AD$32,IF(AND('3. GRI Pricing'!$G90&gt;='2. GRI Pricing Inputs'!$AF$33,'3. GRI Pricing'!$G90&lt;='2. GRI Pricing Inputs'!$AG$33),'2. GRI Pricing Inputs'!$AF$32,IF(AND('3. GRI Pricing'!$G90&gt;='2. GRI Pricing Inputs'!$AH$33,'3. GRI Pricing'!$G90&lt;='2. GRI Pricing Inputs'!$AI$33),'2. GRI Pricing Inputs'!$AH$32,0))))))))))))))))</f>
        <v>6</v>
      </c>
      <c r="O90" s="272" cm="1">
        <f t="array" ref="O90">IFERROR(INDEX('2. GRI Pricing Inputs'!$C$32:$AI$39,MATCH('3. GRI Pricing'!E90,'2. GRI Pricing Inputs'!$C$32:$C$39,0),(MATCH('3. GRI Pricing'!N90,'2. GRI Pricing Inputs'!$D$32:$AI$32,0)+1)),0)</f>
        <v>10</v>
      </c>
      <c r="P90" s="272">
        <f>IFERROR(INDEX('2. GRI Pricing Inputs'!$C$45:$AI$46,MATCH($P$16,'2. GRI Pricing Inputs'!$C$45:$C$46,0),MATCH(H90,'2. GRI Pricing Inputs'!$C$45:$AI$45,0)),0)</f>
        <v>30</v>
      </c>
      <c r="Q90" s="272">
        <f>IFERROR(INDEX('2. GRI Pricing Inputs'!$C$53:$AI$54,MATCH('3. GRI Pricing'!$Q$16,'2. GRI Pricing Inputs'!$C$53:$C$54,0),MATCH('3. GRI Pricing'!I90,'2. GRI Pricing Inputs'!$C$53:$AI$53,0)),0)</f>
        <v>30</v>
      </c>
      <c r="R90" s="272">
        <f>IFERROR(INDEX('2. GRI Pricing Inputs'!$C$60:$AI$61,MATCH('3. GRI Pricing'!$R$16,'2. GRI Pricing Inputs'!$C$60:$C$61,0),MATCH('1. Accomodation'!T94,'2. GRI Pricing Inputs'!$C$60:$AI$60,0)),0)</f>
        <v>0</v>
      </c>
      <c r="S90" s="272">
        <f>IFERROR(INDEX('2. GRI Pricing Inputs'!$C$67:$AI$68,MATCH('3. GRI Pricing'!$S$16,'2. GRI Pricing Inputs'!$C$67:$C$68,0),MATCH('1. Accomodation'!U94,'2. GRI Pricing Inputs'!$C$67:$AI$67,0)),0)</f>
        <v>40</v>
      </c>
      <c r="T90" s="272">
        <f>IF(E90=0,0,'2. GRI Pricing Inputs'!$AI$75)</f>
        <v>0</v>
      </c>
      <c r="U90" s="272">
        <f>IFERROR(INDEX('2. GRI Pricing Inputs'!$C$82:$AI$83,MATCH('3. GRI Pricing'!$U$16,'2. GRI Pricing Inputs'!$C$82:$C$83,0),MATCH('1. Accomodation'!V94,'2. GRI Pricing Inputs'!$C$82:$AI$82,0)),0)</f>
        <v>0</v>
      </c>
      <c r="V90" s="272">
        <f>IFERROR(INDEX('2. GRI Pricing Inputs'!$C$89:$AI$90,MATCH('3. GRI Pricing'!$V$16,'2. GRI Pricing Inputs'!$C$89:$C$90,0),MATCH('1. Accomodation'!W94,'2. GRI Pricing Inputs'!$C$89:$AI$89,0)),0)</f>
        <v>0</v>
      </c>
      <c r="W90" s="272">
        <f>IFERROR(INDEX('2. GRI Pricing Inputs'!$C$97:$AI$98,MATCH('3. GRI Pricing'!$W$16,'2. GRI Pricing Inputs'!$C$97:$C$98,0),MATCH('1. Accomodation'!X94,'2. GRI Pricing Inputs'!$C$97:$AI$97,0)),0)</f>
        <v>0</v>
      </c>
      <c r="X90" s="272">
        <f>IFERROR(INDEX('2. GRI Pricing Inputs'!$C$104:$AI$105,MATCH('3. GRI Pricing'!$X$16,'2. GRI Pricing Inputs'!$C$104:$C$105,0),MATCH('1. Accomodation'!Y94,'2. GRI Pricing Inputs'!$C$104:$AI$104,0)),0)</f>
        <v>0</v>
      </c>
      <c r="Y90" s="273"/>
      <c r="Z90" s="274">
        <f t="shared" si="9"/>
        <v>1385</v>
      </c>
      <c r="AA90" s="275"/>
      <c r="AB90" s="275"/>
      <c r="AC90" s="275"/>
      <c r="AD90" s="271">
        <f>Z90*(1+'2. GRI Pricing Inputs'!E$115)^(($AD$16-$AC$15)/365)</f>
        <v>1391.8711678661305</v>
      </c>
      <c r="AE90" s="272">
        <f>AD90*(1+'2. GRI Pricing Inputs'!F$115)^((AE$16-AD$16)/365)</f>
        <v>1398.5531404771473</v>
      </c>
      <c r="AF90" s="272">
        <f>AE90*(1+'2. GRI Pricing Inputs'!G$115)^((AF$16-AE$16)/365)</f>
        <v>1405.4915472626508</v>
      </c>
      <c r="AG90" s="272">
        <f>AF90*(1+'2. GRI Pricing Inputs'!H$115)^((AG$16-AF$16)/365)</f>
        <v>1412.4643764003181</v>
      </c>
      <c r="AH90" s="272">
        <f>AG90*(1+'2. GRI Pricing Inputs'!I$115)^((AH$16-AG$16)/365)</f>
        <v>1418.7921443991795</v>
      </c>
      <c r="AI90" s="272">
        <f>AH90*(1+'2. GRI Pricing Inputs'!J$115)^((AI$16-AH$16)/365)</f>
        <v>1425.8309595553628</v>
      </c>
      <c r="AJ90" s="272">
        <f>AI90*(1+'2. GRI Pricing Inputs'!K$115)^((AJ$16-AI$16)/365)</f>
        <v>1432.6759633456884</v>
      </c>
      <c r="AK90" s="272">
        <f>AJ90*(1+'2. GRI Pricing Inputs'!L$115)^((AK$16-AJ$16)/365)</f>
        <v>1439.783657960792</v>
      </c>
      <c r="AL90" s="272">
        <f>AK90*(1+'2. GRI Pricing Inputs'!M$115)^((AL$16-AK$16)/365)</f>
        <v>1446.6956446377146</v>
      </c>
      <c r="AM90" s="272">
        <f>AL90*(1+'2. GRI Pricing Inputs'!N$115)^((AM$16-AL$16)/365)</f>
        <v>1453.8728927427728</v>
      </c>
      <c r="AN90" s="272">
        <f>AM90*(1+'2. GRI Pricing Inputs'!O$115)^((AN$16-AM$16)/365)</f>
        <v>1461.0857481233159</v>
      </c>
      <c r="AO90" s="272">
        <f>AN90*(1+'2. GRI Pricing Inputs'!P$115)^((AO$16-AN$16)/365)</f>
        <v>1468.0999999999995</v>
      </c>
      <c r="AP90" s="276">
        <f>AO90*(1+'2. GRI Pricing Inputs'!Q$115)^((AP$16-AO$16)/365)</f>
        <v>1475.3834379380978</v>
      </c>
      <c r="AQ90" s="380">
        <f t="shared" si="10"/>
        <v>5.9999999999999609E-2</v>
      </c>
    </row>
    <row r="91" spans="1:43" ht="11.4" x14ac:dyDescent="0.2">
      <c r="A91" s="110" t="str">
        <f>_xlfn.XLOOKUP($C91,'Data Ref'!$D:$D,'Data Ref'!$B:$B,0)</f>
        <v>222708075</v>
      </c>
      <c r="C91" s="76">
        <f>'1. Accomodation'!N95</f>
        <v>324</v>
      </c>
      <c r="D91" s="362" t="str">
        <f>'1. Accomodation'!L95</f>
        <v>D</v>
      </c>
      <c r="E91" s="69" t="str">
        <f>'1. Accomodation'!P95</f>
        <v>1 Bed</v>
      </c>
      <c r="F91" s="69">
        <f>'1. Accomodation'!Q95</f>
        <v>1</v>
      </c>
      <c r="G91" s="77">
        <f>'1. Accomodation'!O95</f>
        <v>517.53</v>
      </c>
      <c r="H91" s="69">
        <f>'1. Accomodation'!R95</f>
        <v>3</v>
      </c>
      <c r="I91" s="69" t="str">
        <f>'1. Accomodation'!S95</f>
        <v>Internal Courtyard</v>
      </c>
      <c r="J91" s="62"/>
      <c r="L91" s="271">
        <f>IFERROR(INDEX('2. GRI Pricing Inputs'!$C$15:$AI$16,MATCH($L$16,'2. GRI Pricing Inputs'!$C$15:$C$16,0),MATCH(E91,'2. GRI Pricing Inputs'!$C$15:$AI$15,0)),0)</f>
        <v>1275</v>
      </c>
      <c r="M91" s="272">
        <f>IFERROR(INDEX('2. GRI Pricing Inputs'!$C$22:$AI$23,MATCH($M$16,'2. GRI Pricing Inputs'!$C$22:$C$23,0),MATCH(F91,'2. GRI Pricing Inputs'!$C$22:$AI$22,0)),0)</f>
        <v>0</v>
      </c>
      <c r="N91" s="329">
        <f>IF(AND('3. GRI Pricing'!$G91&gt;='2. GRI Pricing Inputs'!$D$33,'3. GRI Pricing'!$G91&lt;='2. GRI Pricing Inputs'!$E$33),'2. GRI Pricing Inputs'!$D$32,IF(AND('3. GRI Pricing'!$G91&gt;='2. GRI Pricing Inputs'!$F$33,'3. GRI Pricing'!$G91&lt;='2. GRI Pricing Inputs'!$G$33),'2. GRI Pricing Inputs'!$F$32,IF(AND('3. GRI Pricing'!$G91&gt;='2. GRI Pricing Inputs'!$H$33,'3. GRI Pricing'!$G91&lt;='2. GRI Pricing Inputs'!$I$33),'2. GRI Pricing Inputs'!$H$32,IF(AND('3. GRI Pricing'!$G91&gt;='2. GRI Pricing Inputs'!$J$33,'3. GRI Pricing'!$G91&lt;='2. GRI Pricing Inputs'!$K$33),'2. GRI Pricing Inputs'!$J$32,IF(AND('3. GRI Pricing'!$G91&gt;='2. GRI Pricing Inputs'!$L$33,'3. GRI Pricing'!$G91&lt;='2. GRI Pricing Inputs'!$M$33),'2. GRI Pricing Inputs'!$L$32,IF(AND('3. GRI Pricing'!$G91&gt;='2. GRI Pricing Inputs'!$N$33,'3. GRI Pricing'!$G91&lt;='2. GRI Pricing Inputs'!$O$33),'2. GRI Pricing Inputs'!$N$32,IF(AND('3. GRI Pricing'!$G91&gt;='2. GRI Pricing Inputs'!$P$33,'3. GRI Pricing'!$G91&lt;='2. GRI Pricing Inputs'!$Q$33),'2. GRI Pricing Inputs'!$P$32,IF(AND('3. GRI Pricing'!$G91&gt;='2. GRI Pricing Inputs'!$R$33,'3. GRI Pricing'!$G91&lt;='2. GRI Pricing Inputs'!$S$33),'2. GRI Pricing Inputs'!$R$32,IF(AND('3. GRI Pricing'!$G91&gt;='2. GRI Pricing Inputs'!$T$33,'3. GRI Pricing'!$G91&lt;='2. GRI Pricing Inputs'!$U$33),'2. GRI Pricing Inputs'!$T$32,IF(AND('3. GRI Pricing'!$G91&gt;='2. GRI Pricing Inputs'!$V$33,'3. GRI Pricing'!$G91&lt;='2. GRI Pricing Inputs'!$W$33),'2. GRI Pricing Inputs'!$V$32,IF(AND('3. GRI Pricing'!$G91&gt;='2. GRI Pricing Inputs'!$X$33,'3. GRI Pricing'!$G91&lt;='2. GRI Pricing Inputs'!$Y$33),'2. GRI Pricing Inputs'!$X$32,IF(AND('3. GRI Pricing'!$G91&gt;='2. GRI Pricing Inputs'!$Z$33,'3. GRI Pricing'!$G91&lt;='2. GRI Pricing Inputs'!$AA$33),'2. GRI Pricing Inputs'!$Z$32,IF(AND('3. GRI Pricing'!$G91&gt;='2. GRI Pricing Inputs'!$AB$33,'3. GRI Pricing'!$G91&lt;='2. GRI Pricing Inputs'!$AC$33),'2. GRI Pricing Inputs'!$AB$32,IF(AND('3. GRI Pricing'!$G91&gt;='2. GRI Pricing Inputs'!$AD$33,'3. GRI Pricing'!$G91&lt;='2. GRI Pricing Inputs'!$AE$33),'2. GRI Pricing Inputs'!$AD$32,IF(AND('3. GRI Pricing'!$G91&gt;='2. GRI Pricing Inputs'!$AF$33,'3. GRI Pricing'!$G91&lt;='2. GRI Pricing Inputs'!$AG$33),'2. GRI Pricing Inputs'!$AF$32,IF(AND('3. GRI Pricing'!$G91&gt;='2. GRI Pricing Inputs'!$AH$33,'3. GRI Pricing'!$G91&lt;='2. GRI Pricing Inputs'!$AI$33),'2. GRI Pricing Inputs'!$AH$32,0))))))))))))))))</f>
        <v>6</v>
      </c>
      <c r="O91" s="272" cm="1">
        <f t="array" ref="O91">IFERROR(INDEX('2. GRI Pricing Inputs'!$C$32:$AI$39,MATCH('3. GRI Pricing'!E91,'2. GRI Pricing Inputs'!$C$32:$C$39,0),(MATCH('3. GRI Pricing'!N91,'2. GRI Pricing Inputs'!$D$32:$AI$32,0)+1)),0)</f>
        <v>10</v>
      </c>
      <c r="P91" s="272">
        <f>IFERROR(INDEX('2. GRI Pricing Inputs'!$C$45:$AI$46,MATCH($P$16,'2. GRI Pricing Inputs'!$C$45:$C$46,0),MATCH(H91,'2. GRI Pricing Inputs'!$C$45:$AI$45,0)),0)</f>
        <v>30</v>
      </c>
      <c r="Q91" s="272">
        <f>IFERROR(INDEX('2. GRI Pricing Inputs'!$C$53:$AI$54,MATCH('3. GRI Pricing'!$Q$16,'2. GRI Pricing Inputs'!$C$53:$C$54,0),MATCH('3. GRI Pricing'!I91,'2. GRI Pricing Inputs'!$C$53:$AI$53,0)),0)</f>
        <v>15</v>
      </c>
      <c r="R91" s="272">
        <f>IFERROR(INDEX('2. GRI Pricing Inputs'!$C$60:$AI$61,MATCH('3. GRI Pricing'!$R$16,'2. GRI Pricing Inputs'!$C$60:$C$61,0),MATCH('1. Accomodation'!T95,'2. GRI Pricing Inputs'!$C$60:$AI$60,0)),0)</f>
        <v>0</v>
      </c>
      <c r="S91" s="272">
        <f>IFERROR(INDEX('2. GRI Pricing Inputs'!$C$67:$AI$68,MATCH('3. GRI Pricing'!$S$16,'2. GRI Pricing Inputs'!$C$67:$C$68,0),MATCH('1. Accomodation'!U95,'2. GRI Pricing Inputs'!$C$67:$AI$67,0)),0)</f>
        <v>10</v>
      </c>
      <c r="T91" s="272">
        <f>IF(E91=0,0,'2. GRI Pricing Inputs'!$AI$75)</f>
        <v>0</v>
      </c>
      <c r="U91" s="272">
        <f>IFERROR(INDEX('2. GRI Pricing Inputs'!$C$82:$AI$83,MATCH('3. GRI Pricing'!$U$16,'2. GRI Pricing Inputs'!$C$82:$C$83,0),MATCH('1. Accomodation'!V95,'2. GRI Pricing Inputs'!$C$82:$AI$82,0)),0)</f>
        <v>0</v>
      </c>
      <c r="V91" s="272">
        <f>IFERROR(INDEX('2. GRI Pricing Inputs'!$C$89:$AI$90,MATCH('3. GRI Pricing'!$V$16,'2. GRI Pricing Inputs'!$C$89:$C$90,0),MATCH('1. Accomodation'!W95,'2. GRI Pricing Inputs'!$C$89:$AI$89,0)),0)</f>
        <v>10</v>
      </c>
      <c r="W91" s="272">
        <f>IFERROR(INDEX('2. GRI Pricing Inputs'!$C$97:$AI$98,MATCH('3. GRI Pricing'!$W$16,'2. GRI Pricing Inputs'!$C$97:$C$98,0),MATCH('1. Accomodation'!X95,'2. GRI Pricing Inputs'!$C$97:$AI$97,0)),0)</f>
        <v>0</v>
      </c>
      <c r="X91" s="272">
        <f>IFERROR(INDEX('2. GRI Pricing Inputs'!$C$104:$AI$105,MATCH('3. GRI Pricing'!$X$16,'2. GRI Pricing Inputs'!$C$104:$C$105,0),MATCH('1. Accomodation'!Y95,'2. GRI Pricing Inputs'!$C$104:$AI$104,0)),0)</f>
        <v>0</v>
      </c>
      <c r="Y91" s="273"/>
      <c r="Z91" s="274">
        <f t="shared" si="9"/>
        <v>1350</v>
      </c>
      <c r="AA91" s="275"/>
      <c r="AB91" s="275"/>
      <c r="AC91" s="275"/>
      <c r="AD91" s="271">
        <f>Z91*(1+'2. GRI Pricing Inputs'!E$115)^(($AD$16-$AC$15)/365)</f>
        <v>1356.6975282449646</v>
      </c>
      <c r="AE91" s="272">
        <f>AD91*(1+'2. GRI Pricing Inputs'!F$115)^((AE$16-AD$16)/365)</f>
        <v>1363.2106423423454</v>
      </c>
      <c r="AF91" s="272">
        <f>AE91*(1+'2. GRI Pricing Inputs'!G$115)^((AF$16-AE$16)/365)</f>
        <v>1369.9737103282152</v>
      </c>
      <c r="AG91" s="272">
        <f>AF91*(1+'2. GRI Pricing Inputs'!H$115)^((AG$16-AF$16)/365)</f>
        <v>1376.7703307873132</v>
      </c>
      <c r="AH91" s="272">
        <f>AG91*(1+'2. GRI Pricing Inputs'!I$115)^((AH$16-AG$16)/365)</f>
        <v>1382.9381912916188</v>
      </c>
      <c r="AI91" s="272">
        <f>AH91*(1+'2. GRI Pricing Inputs'!J$115)^((AI$16-AH$16)/365)</f>
        <v>1389.7991302525195</v>
      </c>
      <c r="AJ91" s="272">
        <f>AI91*(1+'2. GRI Pricing Inputs'!K$115)^((AJ$16-AI$16)/365)</f>
        <v>1396.4711556077104</v>
      </c>
      <c r="AK91" s="272">
        <f>AJ91*(1+'2. GRI Pricing Inputs'!L$115)^((AK$16-AJ$16)/365)</f>
        <v>1403.3992333913852</v>
      </c>
      <c r="AL91" s="272">
        <f>AK91*(1+'2. GRI Pricing Inputs'!M$115)^((AL$16-AK$16)/365)</f>
        <v>1410.1365489248478</v>
      </c>
      <c r="AM91" s="272">
        <f>AL91*(1+'2. GRI Pricing Inputs'!N$115)^((AM$16-AL$16)/365)</f>
        <v>1417.1324225290562</v>
      </c>
      <c r="AN91" s="272">
        <f>AM91*(1+'2. GRI Pricing Inputs'!O$115)^((AN$16-AM$16)/365)</f>
        <v>1424.1630035859032</v>
      </c>
      <c r="AO91" s="272">
        <f>AN91*(1+'2. GRI Pricing Inputs'!P$115)^((AO$16-AN$16)/365)</f>
        <v>1430.9999999999991</v>
      </c>
      <c r="AP91" s="276">
        <f>AO91*(1+'2. GRI Pricing Inputs'!Q$115)^((AP$16-AO$16)/365)</f>
        <v>1438.0993799396617</v>
      </c>
      <c r="AQ91" s="380">
        <f t="shared" si="10"/>
        <v>5.9999999999999387E-2</v>
      </c>
    </row>
    <row r="92" spans="1:43" ht="11.4" x14ac:dyDescent="0.2">
      <c r="A92" s="110" t="str">
        <f>_xlfn.XLOOKUP($C92,'Data Ref'!$D:$D,'Data Ref'!$B:$B,0)</f>
        <v>222708076</v>
      </c>
      <c r="C92" s="76">
        <f>'1. Accomodation'!N96</f>
        <v>325</v>
      </c>
      <c r="D92" s="362" t="str">
        <f>'1. Accomodation'!L96</f>
        <v>D</v>
      </c>
      <c r="E92" s="69" t="str">
        <f>'1. Accomodation'!P96</f>
        <v>2 Bed</v>
      </c>
      <c r="F92" s="69">
        <f>'1. Accomodation'!Q96</f>
        <v>2</v>
      </c>
      <c r="G92" s="77">
        <f>'1. Accomodation'!O96</f>
        <v>761.44</v>
      </c>
      <c r="H92" s="69">
        <f>'1. Accomodation'!R96</f>
        <v>3</v>
      </c>
      <c r="I92" s="69" t="str">
        <f>'1. Accomodation'!S96</f>
        <v>North Row below Treeline</v>
      </c>
      <c r="J92" s="62"/>
      <c r="L92" s="271">
        <f>IFERROR(INDEX('2. GRI Pricing Inputs'!$C$15:$AI$16,MATCH($L$16,'2. GRI Pricing Inputs'!$C$15:$C$16,0),MATCH(E92,'2. GRI Pricing Inputs'!$C$15:$AI$15,0)),0)</f>
        <v>1665</v>
      </c>
      <c r="M92" s="272">
        <f>IFERROR(INDEX('2. GRI Pricing Inputs'!$C$22:$AI$23,MATCH($M$16,'2. GRI Pricing Inputs'!$C$22:$C$23,0),MATCH(F92,'2. GRI Pricing Inputs'!$C$22:$AI$22,0)),0)</f>
        <v>0</v>
      </c>
      <c r="N92" s="329">
        <f>IF(AND('3. GRI Pricing'!$G92&gt;='2. GRI Pricing Inputs'!$D$33,'3. GRI Pricing'!$G92&lt;='2. GRI Pricing Inputs'!$E$33),'2. GRI Pricing Inputs'!$D$32,IF(AND('3. GRI Pricing'!$G92&gt;='2. GRI Pricing Inputs'!$F$33,'3. GRI Pricing'!$G92&lt;='2. GRI Pricing Inputs'!$G$33),'2. GRI Pricing Inputs'!$F$32,IF(AND('3. GRI Pricing'!$G92&gt;='2. GRI Pricing Inputs'!$H$33,'3. GRI Pricing'!$G92&lt;='2. GRI Pricing Inputs'!$I$33),'2. GRI Pricing Inputs'!$H$32,IF(AND('3. GRI Pricing'!$G92&gt;='2. GRI Pricing Inputs'!$J$33,'3. GRI Pricing'!$G92&lt;='2. GRI Pricing Inputs'!$K$33),'2. GRI Pricing Inputs'!$J$32,IF(AND('3. GRI Pricing'!$G92&gt;='2. GRI Pricing Inputs'!$L$33,'3. GRI Pricing'!$G92&lt;='2. GRI Pricing Inputs'!$M$33),'2. GRI Pricing Inputs'!$L$32,IF(AND('3. GRI Pricing'!$G92&gt;='2. GRI Pricing Inputs'!$N$33,'3. GRI Pricing'!$G92&lt;='2. GRI Pricing Inputs'!$O$33),'2. GRI Pricing Inputs'!$N$32,IF(AND('3. GRI Pricing'!$G92&gt;='2. GRI Pricing Inputs'!$P$33,'3. GRI Pricing'!$G92&lt;='2. GRI Pricing Inputs'!$Q$33),'2. GRI Pricing Inputs'!$P$32,IF(AND('3. GRI Pricing'!$G92&gt;='2. GRI Pricing Inputs'!$R$33,'3. GRI Pricing'!$G92&lt;='2. GRI Pricing Inputs'!$S$33),'2. GRI Pricing Inputs'!$R$32,IF(AND('3. GRI Pricing'!$G92&gt;='2. GRI Pricing Inputs'!$T$33,'3. GRI Pricing'!$G92&lt;='2. GRI Pricing Inputs'!$U$33),'2. GRI Pricing Inputs'!$T$32,IF(AND('3. GRI Pricing'!$G92&gt;='2. GRI Pricing Inputs'!$V$33,'3. GRI Pricing'!$G92&lt;='2. GRI Pricing Inputs'!$W$33),'2. GRI Pricing Inputs'!$V$32,IF(AND('3. GRI Pricing'!$G92&gt;='2. GRI Pricing Inputs'!$X$33,'3. GRI Pricing'!$G92&lt;='2. GRI Pricing Inputs'!$Y$33),'2. GRI Pricing Inputs'!$X$32,IF(AND('3. GRI Pricing'!$G92&gt;='2. GRI Pricing Inputs'!$Z$33,'3. GRI Pricing'!$G92&lt;='2. GRI Pricing Inputs'!$AA$33),'2. GRI Pricing Inputs'!$Z$32,IF(AND('3. GRI Pricing'!$G92&gt;='2. GRI Pricing Inputs'!$AB$33,'3. GRI Pricing'!$G92&lt;='2. GRI Pricing Inputs'!$AC$33),'2. GRI Pricing Inputs'!$AB$32,IF(AND('3. GRI Pricing'!$G92&gt;='2. GRI Pricing Inputs'!$AD$33,'3. GRI Pricing'!$G92&lt;='2. GRI Pricing Inputs'!$AE$33),'2. GRI Pricing Inputs'!$AD$32,IF(AND('3. GRI Pricing'!$G92&gt;='2. GRI Pricing Inputs'!$AF$33,'3. GRI Pricing'!$G92&lt;='2. GRI Pricing Inputs'!$AG$33),'2. GRI Pricing Inputs'!$AF$32,IF(AND('3. GRI Pricing'!$G92&gt;='2. GRI Pricing Inputs'!$AH$33,'3. GRI Pricing'!$G92&lt;='2. GRI Pricing Inputs'!$AI$33),'2. GRI Pricing Inputs'!$AH$32,0))))))))))))))))</f>
        <v>11</v>
      </c>
      <c r="O92" s="272" cm="1">
        <f t="array" ref="O92">IFERROR(INDEX('2. GRI Pricing Inputs'!$C$32:$AI$39,MATCH('3. GRI Pricing'!E92,'2. GRI Pricing Inputs'!$C$32:$C$39,0),(MATCH('3. GRI Pricing'!N92,'2. GRI Pricing Inputs'!$D$32:$AI$32,0)+1)),0)</f>
        <v>30</v>
      </c>
      <c r="P92" s="272">
        <f>IFERROR(INDEX('2. GRI Pricing Inputs'!$C$45:$AI$46,MATCH($P$16,'2. GRI Pricing Inputs'!$C$45:$C$46,0),MATCH(H92,'2. GRI Pricing Inputs'!$C$45:$AI$45,0)),0)</f>
        <v>30</v>
      </c>
      <c r="Q92" s="272">
        <f>IFERROR(INDEX('2. GRI Pricing Inputs'!$C$53:$AI$54,MATCH('3. GRI Pricing'!$Q$16,'2. GRI Pricing Inputs'!$C$53:$C$54,0),MATCH('3. GRI Pricing'!I92,'2. GRI Pricing Inputs'!$C$53:$AI$53,0)),0)</f>
        <v>30</v>
      </c>
      <c r="R92" s="272">
        <f>IFERROR(INDEX('2. GRI Pricing Inputs'!$C$60:$AI$61,MATCH('3. GRI Pricing'!$R$16,'2. GRI Pricing Inputs'!$C$60:$C$61,0),MATCH('1. Accomodation'!T96,'2. GRI Pricing Inputs'!$C$60:$AI$60,0)),0)</f>
        <v>0</v>
      </c>
      <c r="S92" s="272">
        <f>IFERROR(INDEX('2. GRI Pricing Inputs'!$C$67:$AI$68,MATCH('3. GRI Pricing'!$S$16,'2. GRI Pricing Inputs'!$C$67:$C$68,0),MATCH('1. Accomodation'!U96,'2. GRI Pricing Inputs'!$C$67:$AI$67,0)),0)</f>
        <v>40</v>
      </c>
      <c r="T92" s="272">
        <f>IF(E92=0,0,'2. GRI Pricing Inputs'!$AI$75)</f>
        <v>0</v>
      </c>
      <c r="U92" s="272">
        <f>IFERROR(INDEX('2. GRI Pricing Inputs'!$C$82:$AI$83,MATCH('3. GRI Pricing'!$U$16,'2. GRI Pricing Inputs'!$C$82:$C$83,0),MATCH('1. Accomodation'!V96,'2. GRI Pricing Inputs'!$C$82:$AI$82,0)),0)</f>
        <v>0</v>
      </c>
      <c r="V92" s="272">
        <f>IFERROR(INDEX('2. GRI Pricing Inputs'!$C$89:$AI$90,MATCH('3. GRI Pricing'!$V$16,'2. GRI Pricing Inputs'!$C$89:$C$90,0),MATCH('1. Accomodation'!W96,'2. GRI Pricing Inputs'!$C$89:$AI$89,0)),0)</f>
        <v>0</v>
      </c>
      <c r="W92" s="272">
        <f>IFERROR(INDEX('2. GRI Pricing Inputs'!$C$97:$AI$98,MATCH('3. GRI Pricing'!$W$16,'2. GRI Pricing Inputs'!$C$97:$C$98,0),MATCH('1. Accomodation'!X96,'2. GRI Pricing Inputs'!$C$97:$AI$97,0)),0)</f>
        <v>0</v>
      </c>
      <c r="X92" s="272">
        <f>IFERROR(INDEX('2. GRI Pricing Inputs'!$C$104:$AI$105,MATCH('3. GRI Pricing'!$X$16,'2. GRI Pricing Inputs'!$C$104:$C$105,0),MATCH('1. Accomodation'!Y96,'2. GRI Pricing Inputs'!$C$104:$AI$104,0)),0)</f>
        <v>0</v>
      </c>
      <c r="Y92" s="273"/>
      <c r="Z92" s="274">
        <f t="shared" si="9"/>
        <v>1795</v>
      </c>
      <c r="AA92" s="275"/>
      <c r="AB92" s="275"/>
      <c r="AC92" s="275"/>
      <c r="AD92" s="271">
        <f>Z92*(1+'2. GRI Pricing Inputs'!E$115)^(($AD$16-$AC$15)/365)</f>
        <v>1803.9052319997863</v>
      </c>
      <c r="AE92" s="272">
        <f>AD92*(1+'2. GRI Pricing Inputs'!F$115)^((AE$16-AD$16)/365)</f>
        <v>1812.5652614848225</v>
      </c>
      <c r="AF92" s="272">
        <f>AE92*(1+'2. GRI Pricing Inputs'!G$115)^((AF$16-AE$16)/365)</f>
        <v>1821.5576370660347</v>
      </c>
      <c r="AG92" s="272">
        <f>AF92*(1+'2. GRI Pricing Inputs'!H$115)^((AG$16-AF$16)/365)</f>
        <v>1830.5946250097982</v>
      </c>
      <c r="AH92" s="272">
        <f>AG92*(1+'2. GRI Pricing Inputs'!I$115)^((AH$16-AG$16)/365)</f>
        <v>1838.7955950877449</v>
      </c>
      <c r="AI92" s="272">
        <f>AH92*(1+'2. GRI Pricing Inputs'!J$115)^((AI$16-AH$16)/365)</f>
        <v>1847.9181028172388</v>
      </c>
      <c r="AJ92" s="272">
        <f>AI92*(1+'2. GRI Pricing Inputs'!K$115)^((AJ$16-AI$16)/365)</f>
        <v>1856.789425419141</v>
      </c>
      <c r="AK92" s="272">
        <f>AJ92*(1+'2. GRI Pricing Inputs'!L$115)^((AK$16-AJ$16)/365)</f>
        <v>1866.001202916694</v>
      </c>
      <c r="AL92" s="272">
        <f>AK92*(1+'2. GRI Pricing Inputs'!M$115)^((AL$16-AK$16)/365)</f>
        <v>1874.9593372741497</v>
      </c>
      <c r="AM92" s="272">
        <f>AL92*(1+'2. GRI Pricing Inputs'!N$115)^((AM$16-AL$16)/365)</f>
        <v>1884.2612581034489</v>
      </c>
      <c r="AN92" s="272">
        <f>AM92*(1+'2. GRI Pricing Inputs'!O$115)^((AN$16-AM$16)/365)</f>
        <v>1893.6093269901455</v>
      </c>
      <c r="AO92" s="272">
        <f>AN92*(1+'2. GRI Pricing Inputs'!P$115)^((AO$16-AN$16)/365)</f>
        <v>1902.6999999999991</v>
      </c>
      <c r="AP92" s="276">
        <f>AO92*(1+'2. GRI Pricing Inputs'!Q$115)^((AP$16-AO$16)/365)</f>
        <v>1912.1395459197727</v>
      </c>
      <c r="AQ92" s="380">
        <f t="shared" si="10"/>
        <v>5.9999999999999609E-2</v>
      </c>
    </row>
    <row r="93" spans="1:43" ht="11.4" x14ac:dyDescent="0.2">
      <c r="A93" s="110" t="str">
        <f>_xlfn.XLOOKUP($C93,'Data Ref'!$D:$D,'Data Ref'!$B:$B,0)</f>
        <v>222708077</v>
      </c>
      <c r="C93" s="76">
        <f>'1. Accomodation'!N97</f>
        <v>326</v>
      </c>
      <c r="D93" s="362" t="str">
        <f>'1. Accomodation'!L97</f>
        <v>D</v>
      </c>
      <c r="E93" s="69" t="str">
        <f>'1. Accomodation'!P97</f>
        <v>1 Bed</v>
      </c>
      <c r="F93" s="69">
        <f>'1. Accomodation'!Q97</f>
        <v>1</v>
      </c>
      <c r="G93" s="77">
        <f>'1. Accomodation'!O97</f>
        <v>497.72</v>
      </c>
      <c r="H93" s="69">
        <f>'1. Accomodation'!R97</f>
        <v>3</v>
      </c>
      <c r="I93" s="69" t="str">
        <f>'1. Accomodation'!S97</f>
        <v>Internal Courtyard</v>
      </c>
      <c r="J93" s="62"/>
      <c r="L93" s="271">
        <f>IFERROR(INDEX('2. GRI Pricing Inputs'!$C$15:$AI$16,MATCH($L$16,'2. GRI Pricing Inputs'!$C$15:$C$16,0),MATCH(E93,'2. GRI Pricing Inputs'!$C$15:$AI$15,0)),0)</f>
        <v>1275</v>
      </c>
      <c r="M93" s="272">
        <f>IFERROR(INDEX('2. GRI Pricing Inputs'!$C$22:$AI$23,MATCH($M$16,'2. GRI Pricing Inputs'!$C$22:$C$23,0),MATCH(F93,'2. GRI Pricing Inputs'!$C$22:$AI$22,0)),0)</f>
        <v>0</v>
      </c>
      <c r="N93" s="329">
        <f>IF(AND('3. GRI Pricing'!$G93&gt;='2. GRI Pricing Inputs'!$D$33,'3. GRI Pricing'!$G93&lt;='2. GRI Pricing Inputs'!$E$33),'2. GRI Pricing Inputs'!$D$32,IF(AND('3. GRI Pricing'!$G93&gt;='2. GRI Pricing Inputs'!$F$33,'3. GRI Pricing'!$G93&lt;='2. GRI Pricing Inputs'!$G$33),'2. GRI Pricing Inputs'!$F$32,IF(AND('3. GRI Pricing'!$G93&gt;='2. GRI Pricing Inputs'!$H$33,'3. GRI Pricing'!$G93&lt;='2. GRI Pricing Inputs'!$I$33),'2. GRI Pricing Inputs'!$H$32,IF(AND('3. GRI Pricing'!$G93&gt;='2. GRI Pricing Inputs'!$J$33,'3. GRI Pricing'!$G93&lt;='2. GRI Pricing Inputs'!$K$33),'2. GRI Pricing Inputs'!$J$32,IF(AND('3. GRI Pricing'!$G93&gt;='2. GRI Pricing Inputs'!$L$33,'3. GRI Pricing'!$G93&lt;='2. GRI Pricing Inputs'!$M$33),'2. GRI Pricing Inputs'!$L$32,IF(AND('3. GRI Pricing'!$G93&gt;='2. GRI Pricing Inputs'!$N$33,'3. GRI Pricing'!$G93&lt;='2. GRI Pricing Inputs'!$O$33),'2. GRI Pricing Inputs'!$N$32,IF(AND('3. GRI Pricing'!$G93&gt;='2. GRI Pricing Inputs'!$P$33,'3. GRI Pricing'!$G93&lt;='2. GRI Pricing Inputs'!$Q$33),'2. GRI Pricing Inputs'!$P$32,IF(AND('3. GRI Pricing'!$G93&gt;='2. GRI Pricing Inputs'!$R$33,'3. GRI Pricing'!$G93&lt;='2. GRI Pricing Inputs'!$S$33),'2. GRI Pricing Inputs'!$R$32,IF(AND('3. GRI Pricing'!$G93&gt;='2. GRI Pricing Inputs'!$T$33,'3. GRI Pricing'!$G93&lt;='2. GRI Pricing Inputs'!$U$33),'2. GRI Pricing Inputs'!$T$32,IF(AND('3. GRI Pricing'!$G93&gt;='2. GRI Pricing Inputs'!$V$33,'3. GRI Pricing'!$G93&lt;='2. GRI Pricing Inputs'!$W$33),'2. GRI Pricing Inputs'!$V$32,IF(AND('3. GRI Pricing'!$G93&gt;='2. GRI Pricing Inputs'!$X$33,'3. GRI Pricing'!$G93&lt;='2. GRI Pricing Inputs'!$Y$33),'2. GRI Pricing Inputs'!$X$32,IF(AND('3. GRI Pricing'!$G93&gt;='2. GRI Pricing Inputs'!$Z$33,'3. GRI Pricing'!$G93&lt;='2. GRI Pricing Inputs'!$AA$33),'2. GRI Pricing Inputs'!$Z$32,IF(AND('3. GRI Pricing'!$G93&gt;='2. GRI Pricing Inputs'!$AB$33,'3. GRI Pricing'!$G93&lt;='2. GRI Pricing Inputs'!$AC$33),'2. GRI Pricing Inputs'!$AB$32,IF(AND('3. GRI Pricing'!$G93&gt;='2. GRI Pricing Inputs'!$AD$33,'3. GRI Pricing'!$G93&lt;='2. GRI Pricing Inputs'!$AE$33),'2. GRI Pricing Inputs'!$AD$32,IF(AND('3. GRI Pricing'!$G93&gt;='2. GRI Pricing Inputs'!$AF$33,'3. GRI Pricing'!$G93&lt;='2. GRI Pricing Inputs'!$AG$33),'2. GRI Pricing Inputs'!$AF$32,IF(AND('3. GRI Pricing'!$G93&gt;='2. GRI Pricing Inputs'!$AH$33,'3. GRI Pricing'!$G93&lt;='2. GRI Pricing Inputs'!$AI$33),'2. GRI Pricing Inputs'!$AH$32,0))))))))))))))))</f>
        <v>0</v>
      </c>
      <c r="O93" s="272" cm="1">
        <f t="array" ref="O93">IFERROR(INDEX('2. GRI Pricing Inputs'!$C$32:$AI$39,MATCH('3. GRI Pricing'!E93,'2. GRI Pricing Inputs'!$C$32:$C$39,0),(MATCH('3. GRI Pricing'!N93,'2. GRI Pricing Inputs'!$D$32:$AI$32,0)+1)),0)</f>
        <v>0</v>
      </c>
      <c r="P93" s="272">
        <f>IFERROR(INDEX('2. GRI Pricing Inputs'!$C$45:$AI$46,MATCH($P$16,'2. GRI Pricing Inputs'!$C$45:$C$46,0),MATCH(H93,'2. GRI Pricing Inputs'!$C$45:$AI$45,0)),0)</f>
        <v>30</v>
      </c>
      <c r="Q93" s="272">
        <f>IFERROR(INDEX('2. GRI Pricing Inputs'!$C$53:$AI$54,MATCH('3. GRI Pricing'!$Q$16,'2. GRI Pricing Inputs'!$C$53:$C$54,0),MATCH('3. GRI Pricing'!I93,'2. GRI Pricing Inputs'!$C$53:$AI$53,0)),0)</f>
        <v>15</v>
      </c>
      <c r="R93" s="272">
        <f>IFERROR(INDEX('2. GRI Pricing Inputs'!$C$60:$AI$61,MATCH('3. GRI Pricing'!$R$16,'2. GRI Pricing Inputs'!$C$60:$C$61,0),MATCH('1. Accomodation'!T97,'2. GRI Pricing Inputs'!$C$60:$AI$60,0)),0)</f>
        <v>0</v>
      </c>
      <c r="S93" s="272">
        <f>IFERROR(INDEX('2. GRI Pricing Inputs'!$C$67:$AI$68,MATCH('3. GRI Pricing'!$S$16,'2. GRI Pricing Inputs'!$C$67:$C$68,0),MATCH('1. Accomodation'!U97,'2. GRI Pricing Inputs'!$C$67:$AI$67,0)),0)</f>
        <v>10</v>
      </c>
      <c r="T93" s="272">
        <f>IF(E93=0,0,'2. GRI Pricing Inputs'!$AI$75)</f>
        <v>0</v>
      </c>
      <c r="U93" s="272">
        <f>IFERROR(INDEX('2. GRI Pricing Inputs'!$C$82:$AI$83,MATCH('3. GRI Pricing'!$U$16,'2. GRI Pricing Inputs'!$C$82:$C$83,0),MATCH('1. Accomodation'!V97,'2. GRI Pricing Inputs'!$C$82:$AI$82,0)),0)</f>
        <v>0</v>
      </c>
      <c r="V93" s="272">
        <f>IFERROR(INDEX('2. GRI Pricing Inputs'!$C$89:$AI$90,MATCH('3. GRI Pricing'!$V$16,'2. GRI Pricing Inputs'!$C$89:$C$90,0),MATCH('1. Accomodation'!W97,'2. GRI Pricing Inputs'!$C$89:$AI$89,0)),0)</f>
        <v>10</v>
      </c>
      <c r="W93" s="272">
        <f>IFERROR(INDEX('2. GRI Pricing Inputs'!$C$97:$AI$98,MATCH('3. GRI Pricing'!$W$16,'2. GRI Pricing Inputs'!$C$97:$C$98,0),MATCH('1. Accomodation'!X97,'2. GRI Pricing Inputs'!$C$97:$AI$97,0)),0)</f>
        <v>0</v>
      </c>
      <c r="X93" s="272">
        <f>IFERROR(INDEX('2. GRI Pricing Inputs'!$C$104:$AI$105,MATCH('3. GRI Pricing'!$X$16,'2. GRI Pricing Inputs'!$C$104:$C$105,0),MATCH('1. Accomodation'!Y97,'2. GRI Pricing Inputs'!$C$104:$AI$104,0)),0)</f>
        <v>0</v>
      </c>
      <c r="Y93" s="273"/>
      <c r="Z93" s="274">
        <f t="shared" si="9"/>
        <v>1340</v>
      </c>
      <c r="AA93" s="275"/>
      <c r="AB93" s="275"/>
      <c r="AC93" s="275"/>
      <c r="AD93" s="271">
        <f>Z93*(1+'2. GRI Pricing Inputs'!E$115)^(($AD$16-$AC$15)/365)</f>
        <v>1346.6479169246315</v>
      </c>
      <c r="AE93" s="272">
        <f>AD93*(1+'2. GRI Pricing Inputs'!F$115)^((AE$16-AD$16)/365)</f>
        <v>1353.1127857324022</v>
      </c>
      <c r="AF93" s="272">
        <f>AE93*(1+'2. GRI Pricing Inputs'!G$115)^((AF$16-AE$16)/365)</f>
        <v>1359.8257569183768</v>
      </c>
      <c r="AG93" s="272">
        <f>AF93*(1+'2. GRI Pricing Inputs'!H$115)^((AG$16-AF$16)/365)</f>
        <v>1366.5720320407406</v>
      </c>
      <c r="AH93" s="272">
        <f>AG93*(1+'2. GRI Pricing Inputs'!I$115)^((AH$16-AG$16)/365)</f>
        <v>1372.6942046894585</v>
      </c>
      <c r="AI93" s="272">
        <f>AH93*(1+'2. GRI Pricing Inputs'!J$115)^((AI$16-AH$16)/365)</f>
        <v>1379.5043218802784</v>
      </c>
      <c r="AJ93" s="272">
        <f>AI93*(1+'2. GRI Pricing Inputs'!K$115)^((AJ$16-AI$16)/365)</f>
        <v>1386.1269248254309</v>
      </c>
      <c r="AK93" s="272">
        <f>AJ93*(1+'2. GRI Pricing Inputs'!L$115)^((AK$16-AJ$16)/365)</f>
        <v>1393.0036835144119</v>
      </c>
      <c r="AL93" s="272">
        <f>AK93*(1+'2. GRI Pricing Inputs'!M$115)^((AL$16-AK$16)/365)</f>
        <v>1399.6910930068859</v>
      </c>
      <c r="AM93" s="272">
        <f>AL93*(1+'2. GRI Pricing Inputs'!N$115)^((AM$16-AL$16)/365)</f>
        <v>1406.635145325137</v>
      </c>
      <c r="AN93" s="272">
        <f>AM93*(1+'2. GRI Pricing Inputs'!O$115)^((AN$16-AM$16)/365)</f>
        <v>1413.6136480037853</v>
      </c>
      <c r="AO93" s="272">
        <f>AN93*(1+'2. GRI Pricing Inputs'!P$115)^((AO$16-AN$16)/365)</f>
        <v>1420.3999999999992</v>
      </c>
      <c r="AP93" s="276">
        <f>AO93*(1+'2. GRI Pricing Inputs'!Q$115)^((AP$16-AO$16)/365)</f>
        <v>1427.4467919401086</v>
      </c>
      <c r="AQ93" s="380">
        <f t="shared" si="10"/>
        <v>5.9999999999999387E-2</v>
      </c>
    </row>
    <row r="94" spans="1:43" ht="11.4" x14ac:dyDescent="0.2">
      <c r="A94" s="110" t="str">
        <f>_xlfn.XLOOKUP($C94,'Data Ref'!$D:$D,'Data Ref'!$B:$B,0)</f>
        <v>222708078</v>
      </c>
      <c r="C94" s="76">
        <f>'1. Accomodation'!N98</f>
        <v>327</v>
      </c>
      <c r="D94" s="362" t="str">
        <f>'1. Accomodation'!L98</f>
        <v>D</v>
      </c>
      <c r="E94" s="69" t="str">
        <f>'1. Accomodation'!P98</f>
        <v>1 Bed</v>
      </c>
      <c r="F94" s="69">
        <f>'1. Accomodation'!Q98</f>
        <v>1</v>
      </c>
      <c r="G94" s="77">
        <f>'1. Accomodation'!O98</f>
        <v>512.04</v>
      </c>
      <c r="H94" s="69">
        <f>'1. Accomodation'!R98</f>
        <v>3</v>
      </c>
      <c r="I94" s="69" t="str">
        <f>'1. Accomodation'!S98</f>
        <v>Internal Courtyard</v>
      </c>
      <c r="J94" s="62"/>
      <c r="L94" s="271">
        <f>IFERROR(INDEX('2. GRI Pricing Inputs'!$C$15:$AI$16,MATCH($L$16,'2. GRI Pricing Inputs'!$C$15:$C$16,0),MATCH(E94,'2. GRI Pricing Inputs'!$C$15:$AI$15,0)),0)</f>
        <v>1275</v>
      </c>
      <c r="M94" s="272">
        <f>IFERROR(INDEX('2. GRI Pricing Inputs'!$C$22:$AI$23,MATCH($M$16,'2. GRI Pricing Inputs'!$C$22:$C$23,0),MATCH(F94,'2. GRI Pricing Inputs'!$C$22:$AI$22,0)),0)</f>
        <v>0</v>
      </c>
      <c r="N94" s="329">
        <f>IF(AND('3. GRI Pricing'!$G94&gt;='2. GRI Pricing Inputs'!$D$33,'3. GRI Pricing'!$G94&lt;='2. GRI Pricing Inputs'!$E$33),'2. GRI Pricing Inputs'!$D$32,IF(AND('3. GRI Pricing'!$G94&gt;='2. GRI Pricing Inputs'!$F$33,'3. GRI Pricing'!$G94&lt;='2. GRI Pricing Inputs'!$G$33),'2. GRI Pricing Inputs'!$F$32,IF(AND('3. GRI Pricing'!$G94&gt;='2. GRI Pricing Inputs'!$H$33,'3. GRI Pricing'!$G94&lt;='2. GRI Pricing Inputs'!$I$33),'2. GRI Pricing Inputs'!$H$32,IF(AND('3. GRI Pricing'!$G94&gt;='2. GRI Pricing Inputs'!$J$33,'3. GRI Pricing'!$G94&lt;='2. GRI Pricing Inputs'!$K$33),'2. GRI Pricing Inputs'!$J$32,IF(AND('3. GRI Pricing'!$G94&gt;='2. GRI Pricing Inputs'!$L$33,'3. GRI Pricing'!$G94&lt;='2. GRI Pricing Inputs'!$M$33),'2. GRI Pricing Inputs'!$L$32,IF(AND('3. GRI Pricing'!$G94&gt;='2. GRI Pricing Inputs'!$N$33,'3. GRI Pricing'!$G94&lt;='2. GRI Pricing Inputs'!$O$33),'2. GRI Pricing Inputs'!$N$32,IF(AND('3. GRI Pricing'!$G94&gt;='2. GRI Pricing Inputs'!$P$33,'3. GRI Pricing'!$G94&lt;='2. GRI Pricing Inputs'!$Q$33),'2. GRI Pricing Inputs'!$P$32,IF(AND('3. GRI Pricing'!$G94&gt;='2. GRI Pricing Inputs'!$R$33,'3. GRI Pricing'!$G94&lt;='2. GRI Pricing Inputs'!$S$33),'2. GRI Pricing Inputs'!$R$32,IF(AND('3. GRI Pricing'!$G94&gt;='2. GRI Pricing Inputs'!$T$33,'3. GRI Pricing'!$G94&lt;='2. GRI Pricing Inputs'!$U$33),'2. GRI Pricing Inputs'!$T$32,IF(AND('3. GRI Pricing'!$G94&gt;='2. GRI Pricing Inputs'!$V$33,'3. GRI Pricing'!$G94&lt;='2. GRI Pricing Inputs'!$W$33),'2. GRI Pricing Inputs'!$V$32,IF(AND('3. GRI Pricing'!$G94&gt;='2. GRI Pricing Inputs'!$X$33,'3. GRI Pricing'!$G94&lt;='2. GRI Pricing Inputs'!$Y$33),'2. GRI Pricing Inputs'!$X$32,IF(AND('3. GRI Pricing'!$G94&gt;='2. GRI Pricing Inputs'!$Z$33,'3. GRI Pricing'!$G94&lt;='2. GRI Pricing Inputs'!$AA$33),'2. GRI Pricing Inputs'!$Z$32,IF(AND('3. GRI Pricing'!$G94&gt;='2. GRI Pricing Inputs'!$AB$33,'3. GRI Pricing'!$G94&lt;='2. GRI Pricing Inputs'!$AC$33),'2. GRI Pricing Inputs'!$AB$32,IF(AND('3. GRI Pricing'!$G94&gt;='2. GRI Pricing Inputs'!$AD$33,'3. GRI Pricing'!$G94&lt;='2. GRI Pricing Inputs'!$AE$33),'2. GRI Pricing Inputs'!$AD$32,IF(AND('3. GRI Pricing'!$G94&gt;='2. GRI Pricing Inputs'!$AF$33,'3. GRI Pricing'!$G94&lt;='2. GRI Pricing Inputs'!$AG$33),'2. GRI Pricing Inputs'!$AF$32,IF(AND('3. GRI Pricing'!$G94&gt;='2. GRI Pricing Inputs'!$AH$33,'3. GRI Pricing'!$G94&lt;='2. GRI Pricing Inputs'!$AI$33),'2. GRI Pricing Inputs'!$AH$32,0))))))))))))))))</f>
        <v>0</v>
      </c>
      <c r="O94" s="272" cm="1">
        <f t="array" ref="O94">IFERROR(INDEX('2. GRI Pricing Inputs'!$C$32:$AI$39,MATCH('3. GRI Pricing'!E94,'2. GRI Pricing Inputs'!$C$32:$C$39,0),(MATCH('3. GRI Pricing'!N94,'2. GRI Pricing Inputs'!$D$32:$AI$32,0)+1)),0)</f>
        <v>0</v>
      </c>
      <c r="P94" s="272">
        <f>IFERROR(INDEX('2. GRI Pricing Inputs'!$C$45:$AI$46,MATCH($P$16,'2. GRI Pricing Inputs'!$C$45:$C$46,0),MATCH(H94,'2. GRI Pricing Inputs'!$C$45:$AI$45,0)),0)</f>
        <v>30</v>
      </c>
      <c r="Q94" s="272">
        <f>IFERROR(INDEX('2. GRI Pricing Inputs'!$C$53:$AI$54,MATCH('3. GRI Pricing'!$Q$16,'2. GRI Pricing Inputs'!$C$53:$C$54,0),MATCH('3. GRI Pricing'!I94,'2. GRI Pricing Inputs'!$C$53:$AI$53,0)),0)</f>
        <v>15</v>
      </c>
      <c r="R94" s="272">
        <f>IFERROR(INDEX('2. GRI Pricing Inputs'!$C$60:$AI$61,MATCH('3. GRI Pricing'!$R$16,'2. GRI Pricing Inputs'!$C$60:$C$61,0),MATCH('1. Accomodation'!T98,'2. GRI Pricing Inputs'!$C$60:$AI$60,0)),0)</f>
        <v>0</v>
      </c>
      <c r="S94" s="272">
        <f>IFERROR(INDEX('2. GRI Pricing Inputs'!$C$67:$AI$68,MATCH('3. GRI Pricing'!$S$16,'2. GRI Pricing Inputs'!$C$67:$C$68,0),MATCH('1. Accomodation'!U98,'2. GRI Pricing Inputs'!$C$67:$AI$67,0)),0)</f>
        <v>10</v>
      </c>
      <c r="T94" s="272">
        <f>IF(E94=0,0,'2. GRI Pricing Inputs'!$AI$75)</f>
        <v>0</v>
      </c>
      <c r="U94" s="272">
        <f>IFERROR(INDEX('2. GRI Pricing Inputs'!$C$82:$AI$83,MATCH('3. GRI Pricing'!$U$16,'2. GRI Pricing Inputs'!$C$82:$C$83,0),MATCH('1. Accomodation'!V98,'2. GRI Pricing Inputs'!$C$82:$AI$82,0)),0)</f>
        <v>0</v>
      </c>
      <c r="V94" s="272">
        <f>IFERROR(INDEX('2. GRI Pricing Inputs'!$C$89:$AI$90,MATCH('3. GRI Pricing'!$V$16,'2. GRI Pricing Inputs'!$C$89:$C$90,0),MATCH('1. Accomodation'!W98,'2. GRI Pricing Inputs'!$C$89:$AI$89,0)),0)</f>
        <v>10</v>
      </c>
      <c r="W94" s="272">
        <f>IFERROR(INDEX('2. GRI Pricing Inputs'!$C$97:$AI$98,MATCH('3. GRI Pricing'!$W$16,'2. GRI Pricing Inputs'!$C$97:$C$98,0),MATCH('1. Accomodation'!X98,'2. GRI Pricing Inputs'!$C$97:$AI$97,0)),0)</f>
        <v>0</v>
      </c>
      <c r="X94" s="272">
        <f>IFERROR(INDEX('2. GRI Pricing Inputs'!$C$104:$AI$105,MATCH('3. GRI Pricing'!$X$16,'2. GRI Pricing Inputs'!$C$104:$C$105,0),MATCH('1. Accomodation'!Y98,'2. GRI Pricing Inputs'!$C$104:$AI$104,0)),0)</f>
        <v>0</v>
      </c>
      <c r="Y94" s="273"/>
      <c r="Z94" s="274">
        <f t="shared" si="9"/>
        <v>1340</v>
      </c>
      <c r="AA94" s="275"/>
      <c r="AB94" s="275"/>
      <c r="AC94" s="275"/>
      <c r="AD94" s="271">
        <f>Z94*(1+'2. GRI Pricing Inputs'!E$115)^(($AD$16-$AC$15)/365)</f>
        <v>1346.6479169246315</v>
      </c>
      <c r="AE94" s="272">
        <f>AD94*(1+'2. GRI Pricing Inputs'!F$115)^((AE$16-AD$16)/365)</f>
        <v>1353.1127857324022</v>
      </c>
      <c r="AF94" s="272">
        <f>AE94*(1+'2. GRI Pricing Inputs'!G$115)^((AF$16-AE$16)/365)</f>
        <v>1359.8257569183768</v>
      </c>
      <c r="AG94" s="272">
        <f>AF94*(1+'2. GRI Pricing Inputs'!H$115)^((AG$16-AF$16)/365)</f>
        <v>1366.5720320407406</v>
      </c>
      <c r="AH94" s="272">
        <f>AG94*(1+'2. GRI Pricing Inputs'!I$115)^((AH$16-AG$16)/365)</f>
        <v>1372.6942046894585</v>
      </c>
      <c r="AI94" s="272">
        <f>AH94*(1+'2. GRI Pricing Inputs'!J$115)^((AI$16-AH$16)/365)</f>
        <v>1379.5043218802784</v>
      </c>
      <c r="AJ94" s="272">
        <f>AI94*(1+'2. GRI Pricing Inputs'!K$115)^((AJ$16-AI$16)/365)</f>
        <v>1386.1269248254309</v>
      </c>
      <c r="AK94" s="272">
        <f>AJ94*(1+'2. GRI Pricing Inputs'!L$115)^((AK$16-AJ$16)/365)</f>
        <v>1393.0036835144119</v>
      </c>
      <c r="AL94" s="272">
        <f>AK94*(1+'2. GRI Pricing Inputs'!M$115)^((AL$16-AK$16)/365)</f>
        <v>1399.6910930068859</v>
      </c>
      <c r="AM94" s="272">
        <f>AL94*(1+'2. GRI Pricing Inputs'!N$115)^((AM$16-AL$16)/365)</f>
        <v>1406.635145325137</v>
      </c>
      <c r="AN94" s="272">
        <f>AM94*(1+'2. GRI Pricing Inputs'!O$115)^((AN$16-AM$16)/365)</f>
        <v>1413.6136480037853</v>
      </c>
      <c r="AO94" s="272">
        <f>AN94*(1+'2. GRI Pricing Inputs'!P$115)^((AO$16-AN$16)/365)</f>
        <v>1420.3999999999992</v>
      </c>
      <c r="AP94" s="276">
        <f>AO94*(1+'2. GRI Pricing Inputs'!Q$115)^((AP$16-AO$16)/365)</f>
        <v>1427.4467919401086</v>
      </c>
      <c r="AQ94" s="380">
        <f t="shared" si="10"/>
        <v>5.9999999999999387E-2</v>
      </c>
    </row>
    <row r="95" spans="1:43" ht="11.4" x14ac:dyDescent="0.2">
      <c r="A95" s="110" t="str">
        <f>_xlfn.XLOOKUP($C95,'Data Ref'!$D:$D,'Data Ref'!$B:$B,0)</f>
        <v>222708079</v>
      </c>
      <c r="C95" s="76">
        <f>'1. Accomodation'!N99</f>
        <v>328</v>
      </c>
      <c r="D95" s="362" t="str">
        <f>'1. Accomodation'!L99</f>
        <v>D</v>
      </c>
      <c r="E95" s="69" t="str">
        <f>'1. Accomodation'!P99</f>
        <v>2 Bed</v>
      </c>
      <c r="F95" s="69">
        <f>'1. Accomodation'!Q99</f>
        <v>2</v>
      </c>
      <c r="G95" s="77">
        <f>'1. Accomodation'!O99</f>
        <v>761.44</v>
      </c>
      <c r="H95" s="69">
        <f>'1. Accomodation'!R99</f>
        <v>3</v>
      </c>
      <c r="I95" s="69" t="str">
        <f>'1. Accomodation'!S99</f>
        <v>North Row below Treeline</v>
      </c>
      <c r="J95" s="62"/>
      <c r="L95" s="271">
        <f>IFERROR(INDEX('2. GRI Pricing Inputs'!$C$15:$AI$16,MATCH($L$16,'2. GRI Pricing Inputs'!$C$15:$C$16,0),MATCH(E95,'2. GRI Pricing Inputs'!$C$15:$AI$15,0)),0)</f>
        <v>1665</v>
      </c>
      <c r="M95" s="272">
        <f>IFERROR(INDEX('2. GRI Pricing Inputs'!$C$22:$AI$23,MATCH($M$16,'2. GRI Pricing Inputs'!$C$22:$C$23,0),MATCH(F95,'2. GRI Pricing Inputs'!$C$22:$AI$22,0)),0)</f>
        <v>0</v>
      </c>
      <c r="N95" s="329">
        <f>IF(AND('3. GRI Pricing'!$G95&gt;='2. GRI Pricing Inputs'!$D$33,'3. GRI Pricing'!$G95&lt;='2. GRI Pricing Inputs'!$E$33),'2. GRI Pricing Inputs'!$D$32,IF(AND('3. GRI Pricing'!$G95&gt;='2. GRI Pricing Inputs'!$F$33,'3. GRI Pricing'!$G95&lt;='2. GRI Pricing Inputs'!$G$33),'2. GRI Pricing Inputs'!$F$32,IF(AND('3. GRI Pricing'!$G95&gt;='2. GRI Pricing Inputs'!$H$33,'3. GRI Pricing'!$G95&lt;='2. GRI Pricing Inputs'!$I$33),'2. GRI Pricing Inputs'!$H$32,IF(AND('3. GRI Pricing'!$G95&gt;='2. GRI Pricing Inputs'!$J$33,'3. GRI Pricing'!$G95&lt;='2. GRI Pricing Inputs'!$K$33),'2. GRI Pricing Inputs'!$J$32,IF(AND('3. GRI Pricing'!$G95&gt;='2. GRI Pricing Inputs'!$L$33,'3. GRI Pricing'!$G95&lt;='2. GRI Pricing Inputs'!$M$33),'2. GRI Pricing Inputs'!$L$32,IF(AND('3. GRI Pricing'!$G95&gt;='2. GRI Pricing Inputs'!$N$33,'3. GRI Pricing'!$G95&lt;='2. GRI Pricing Inputs'!$O$33),'2. GRI Pricing Inputs'!$N$32,IF(AND('3. GRI Pricing'!$G95&gt;='2. GRI Pricing Inputs'!$P$33,'3. GRI Pricing'!$G95&lt;='2. GRI Pricing Inputs'!$Q$33),'2. GRI Pricing Inputs'!$P$32,IF(AND('3. GRI Pricing'!$G95&gt;='2. GRI Pricing Inputs'!$R$33,'3. GRI Pricing'!$G95&lt;='2. GRI Pricing Inputs'!$S$33),'2. GRI Pricing Inputs'!$R$32,IF(AND('3. GRI Pricing'!$G95&gt;='2. GRI Pricing Inputs'!$T$33,'3. GRI Pricing'!$G95&lt;='2. GRI Pricing Inputs'!$U$33),'2. GRI Pricing Inputs'!$T$32,IF(AND('3. GRI Pricing'!$G95&gt;='2. GRI Pricing Inputs'!$V$33,'3. GRI Pricing'!$G95&lt;='2. GRI Pricing Inputs'!$W$33),'2. GRI Pricing Inputs'!$V$32,IF(AND('3. GRI Pricing'!$G95&gt;='2. GRI Pricing Inputs'!$X$33,'3. GRI Pricing'!$G95&lt;='2. GRI Pricing Inputs'!$Y$33),'2. GRI Pricing Inputs'!$X$32,IF(AND('3. GRI Pricing'!$G95&gt;='2. GRI Pricing Inputs'!$Z$33,'3. GRI Pricing'!$G95&lt;='2. GRI Pricing Inputs'!$AA$33),'2. GRI Pricing Inputs'!$Z$32,IF(AND('3. GRI Pricing'!$G95&gt;='2. GRI Pricing Inputs'!$AB$33,'3. GRI Pricing'!$G95&lt;='2. GRI Pricing Inputs'!$AC$33),'2. GRI Pricing Inputs'!$AB$32,IF(AND('3. GRI Pricing'!$G95&gt;='2. GRI Pricing Inputs'!$AD$33,'3. GRI Pricing'!$G95&lt;='2. GRI Pricing Inputs'!$AE$33),'2. GRI Pricing Inputs'!$AD$32,IF(AND('3. GRI Pricing'!$G95&gt;='2. GRI Pricing Inputs'!$AF$33,'3. GRI Pricing'!$G95&lt;='2. GRI Pricing Inputs'!$AG$33),'2. GRI Pricing Inputs'!$AF$32,IF(AND('3. GRI Pricing'!$G95&gt;='2. GRI Pricing Inputs'!$AH$33,'3. GRI Pricing'!$G95&lt;='2. GRI Pricing Inputs'!$AI$33),'2. GRI Pricing Inputs'!$AH$32,0))))))))))))))))</f>
        <v>11</v>
      </c>
      <c r="O95" s="272" cm="1">
        <f t="array" ref="O95">IFERROR(INDEX('2. GRI Pricing Inputs'!$C$32:$AI$39,MATCH('3. GRI Pricing'!E95,'2. GRI Pricing Inputs'!$C$32:$C$39,0),(MATCH('3. GRI Pricing'!N95,'2. GRI Pricing Inputs'!$D$32:$AI$32,0)+1)),0)</f>
        <v>30</v>
      </c>
      <c r="P95" s="272">
        <f>IFERROR(INDEX('2. GRI Pricing Inputs'!$C$45:$AI$46,MATCH($P$16,'2. GRI Pricing Inputs'!$C$45:$C$46,0),MATCH(H95,'2. GRI Pricing Inputs'!$C$45:$AI$45,0)),0)</f>
        <v>30</v>
      </c>
      <c r="Q95" s="272">
        <f>IFERROR(INDEX('2. GRI Pricing Inputs'!$C$53:$AI$54,MATCH('3. GRI Pricing'!$Q$16,'2. GRI Pricing Inputs'!$C$53:$C$54,0),MATCH('3. GRI Pricing'!I95,'2. GRI Pricing Inputs'!$C$53:$AI$53,0)),0)</f>
        <v>30</v>
      </c>
      <c r="R95" s="272">
        <f>IFERROR(INDEX('2. GRI Pricing Inputs'!$C$60:$AI$61,MATCH('3. GRI Pricing'!$R$16,'2. GRI Pricing Inputs'!$C$60:$C$61,0),MATCH('1. Accomodation'!T99,'2. GRI Pricing Inputs'!$C$60:$AI$60,0)),0)</f>
        <v>0</v>
      </c>
      <c r="S95" s="272">
        <f>IFERROR(INDEX('2. GRI Pricing Inputs'!$C$67:$AI$68,MATCH('3. GRI Pricing'!$S$16,'2. GRI Pricing Inputs'!$C$67:$C$68,0),MATCH('1. Accomodation'!U99,'2. GRI Pricing Inputs'!$C$67:$AI$67,0)),0)</f>
        <v>40</v>
      </c>
      <c r="T95" s="272">
        <f>IF(E95=0,0,'2. GRI Pricing Inputs'!$AI$75)</f>
        <v>0</v>
      </c>
      <c r="U95" s="272">
        <f>IFERROR(INDEX('2. GRI Pricing Inputs'!$C$82:$AI$83,MATCH('3. GRI Pricing'!$U$16,'2. GRI Pricing Inputs'!$C$82:$C$83,0),MATCH('1. Accomodation'!V99,'2. GRI Pricing Inputs'!$C$82:$AI$82,0)),0)</f>
        <v>0</v>
      </c>
      <c r="V95" s="272">
        <f>IFERROR(INDEX('2. GRI Pricing Inputs'!$C$89:$AI$90,MATCH('3. GRI Pricing'!$V$16,'2. GRI Pricing Inputs'!$C$89:$C$90,0),MATCH('1. Accomodation'!W99,'2. GRI Pricing Inputs'!$C$89:$AI$89,0)),0)</f>
        <v>0</v>
      </c>
      <c r="W95" s="272">
        <f>IFERROR(INDEX('2. GRI Pricing Inputs'!$C$97:$AI$98,MATCH('3. GRI Pricing'!$W$16,'2. GRI Pricing Inputs'!$C$97:$C$98,0),MATCH('1. Accomodation'!X99,'2. GRI Pricing Inputs'!$C$97:$AI$97,0)),0)</f>
        <v>0</v>
      </c>
      <c r="X95" s="272">
        <f>IFERROR(INDEX('2. GRI Pricing Inputs'!$C$104:$AI$105,MATCH('3. GRI Pricing'!$X$16,'2. GRI Pricing Inputs'!$C$104:$C$105,0),MATCH('1. Accomodation'!Y99,'2. GRI Pricing Inputs'!$C$104:$AI$104,0)),0)</f>
        <v>0</v>
      </c>
      <c r="Y95" s="273"/>
      <c r="Z95" s="274">
        <f t="shared" si="9"/>
        <v>1795</v>
      </c>
      <c r="AA95" s="275"/>
      <c r="AB95" s="275"/>
      <c r="AC95" s="275"/>
      <c r="AD95" s="271">
        <f>Z95*(1+'2. GRI Pricing Inputs'!E$115)^(($AD$16-$AC$15)/365)</f>
        <v>1803.9052319997863</v>
      </c>
      <c r="AE95" s="272">
        <f>AD95*(1+'2. GRI Pricing Inputs'!F$115)^((AE$16-AD$16)/365)</f>
        <v>1812.5652614848225</v>
      </c>
      <c r="AF95" s="272">
        <f>AE95*(1+'2. GRI Pricing Inputs'!G$115)^((AF$16-AE$16)/365)</f>
        <v>1821.5576370660347</v>
      </c>
      <c r="AG95" s="272">
        <f>AF95*(1+'2. GRI Pricing Inputs'!H$115)^((AG$16-AF$16)/365)</f>
        <v>1830.5946250097982</v>
      </c>
      <c r="AH95" s="272">
        <f>AG95*(1+'2. GRI Pricing Inputs'!I$115)^((AH$16-AG$16)/365)</f>
        <v>1838.7955950877449</v>
      </c>
      <c r="AI95" s="272">
        <f>AH95*(1+'2. GRI Pricing Inputs'!J$115)^((AI$16-AH$16)/365)</f>
        <v>1847.9181028172388</v>
      </c>
      <c r="AJ95" s="272">
        <f>AI95*(1+'2. GRI Pricing Inputs'!K$115)^((AJ$16-AI$16)/365)</f>
        <v>1856.789425419141</v>
      </c>
      <c r="AK95" s="272">
        <f>AJ95*(1+'2. GRI Pricing Inputs'!L$115)^((AK$16-AJ$16)/365)</f>
        <v>1866.001202916694</v>
      </c>
      <c r="AL95" s="272">
        <f>AK95*(1+'2. GRI Pricing Inputs'!M$115)^((AL$16-AK$16)/365)</f>
        <v>1874.9593372741497</v>
      </c>
      <c r="AM95" s="272">
        <f>AL95*(1+'2. GRI Pricing Inputs'!N$115)^((AM$16-AL$16)/365)</f>
        <v>1884.2612581034489</v>
      </c>
      <c r="AN95" s="272">
        <f>AM95*(1+'2. GRI Pricing Inputs'!O$115)^((AN$16-AM$16)/365)</f>
        <v>1893.6093269901455</v>
      </c>
      <c r="AO95" s="272">
        <f>AN95*(1+'2. GRI Pricing Inputs'!P$115)^((AO$16-AN$16)/365)</f>
        <v>1902.6999999999991</v>
      </c>
      <c r="AP95" s="276">
        <f>AO95*(1+'2. GRI Pricing Inputs'!Q$115)^((AP$16-AO$16)/365)</f>
        <v>1912.1395459197727</v>
      </c>
      <c r="AQ95" s="380">
        <f t="shared" si="10"/>
        <v>5.9999999999999609E-2</v>
      </c>
    </row>
    <row r="96" spans="1:43" ht="11.4" x14ac:dyDescent="0.2">
      <c r="A96" s="110" t="str">
        <f>_xlfn.XLOOKUP($C96,'Data Ref'!$D:$D,'Data Ref'!$B:$B,0)</f>
        <v>222708080</v>
      </c>
      <c r="C96" s="76">
        <f>'1. Accomodation'!N100</f>
        <v>329</v>
      </c>
      <c r="D96" s="362" t="str">
        <f>'1. Accomodation'!L100</f>
        <v>D</v>
      </c>
      <c r="E96" s="69" t="str">
        <f>'1. Accomodation'!P100</f>
        <v>1 Bed</v>
      </c>
      <c r="F96" s="69">
        <f>'1. Accomodation'!Q100</f>
        <v>1</v>
      </c>
      <c r="G96" s="77">
        <f>'1. Accomodation'!O100</f>
        <v>517.53</v>
      </c>
      <c r="H96" s="69">
        <f>'1. Accomodation'!R100</f>
        <v>3</v>
      </c>
      <c r="I96" s="69" t="str">
        <f>'1. Accomodation'!S100</f>
        <v>Internal Courtyard</v>
      </c>
      <c r="J96" s="62"/>
      <c r="L96" s="271">
        <f>IFERROR(INDEX('2. GRI Pricing Inputs'!$C$15:$AI$16,MATCH($L$16,'2. GRI Pricing Inputs'!$C$15:$C$16,0),MATCH(E96,'2. GRI Pricing Inputs'!$C$15:$AI$15,0)),0)</f>
        <v>1275</v>
      </c>
      <c r="M96" s="272">
        <f>IFERROR(INDEX('2. GRI Pricing Inputs'!$C$22:$AI$23,MATCH($M$16,'2. GRI Pricing Inputs'!$C$22:$C$23,0),MATCH(F96,'2. GRI Pricing Inputs'!$C$22:$AI$22,0)),0)</f>
        <v>0</v>
      </c>
      <c r="N96" s="329">
        <f>IF(AND('3. GRI Pricing'!$G96&gt;='2. GRI Pricing Inputs'!$D$33,'3. GRI Pricing'!$G96&lt;='2. GRI Pricing Inputs'!$E$33),'2. GRI Pricing Inputs'!$D$32,IF(AND('3. GRI Pricing'!$G96&gt;='2. GRI Pricing Inputs'!$F$33,'3. GRI Pricing'!$G96&lt;='2. GRI Pricing Inputs'!$G$33),'2. GRI Pricing Inputs'!$F$32,IF(AND('3. GRI Pricing'!$G96&gt;='2. GRI Pricing Inputs'!$H$33,'3. GRI Pricing'!$G96&lt;='2. GRI Pricing Inputs'!$I$33),'2. GRI Pricing Inputs'!$H$32,IF(AND('3. GRI Pricing'!$G96&gt;='2. GRI Pricing Inputs'!$J$33,'3. GRI Pricing'!$G96&lt;='2. GRI Pricing Inputs'!$K$33),'2. GRI Pricing Inputs'!$J$32,IF(AND('3. GRI Pricing'!$G96&gt;='2. GRI Pricing Inputs'!$L$33,'3. GRI Pricing'!$G96&lt;='2. GRI Pricing Inputs'!$M$33),'2. GRI Pricing Inputs'!$L$32,IF(AND('3. GRI Pricing'!$G96&gt;='2. GRI Pricing Inputs'!$N$33,'3. GRI Pricing'!$G96&lt;='2. GRI Pricing Inputs'!$O$33),'2. GRI Pricing Inputs'!$N$32,IF(AND('3. GRI Pricing'!$G96&gt;='2. GRI Pricing Inputs'!$P$33,'3. GRI Pricing'!$G96&lt;='2. GRI Pricing Inputs'!$Q$33),'2. GRI Pricing Inputs'!$P$32,IF(AND('3. GRI Pricing'!$G96&gt;='2. GRI Pricing Inputs'!$R$33,'3. GRI Pricing'!$G96&lt;='2. GRI Pricing Inputs'!$S$33),'2. GRI Pricing Inputs'!$R$32,IF(AND('3. GRI Pricing'!$G96&gt;='2. GRI Pricing Inputs'!$T$33,'3. GRI Pricing'!$G96&lt;='2. GRI Pricing Inputs'!$U$33),'2. GRI Pricing Inputs'!$T$32,IF(AND('3. GRI Pricing'!$G96&gt;='2. GRI Pricing Inputs'!$V$33,'3. GRI Pricing'!$G96&lt;='2. GRI Pricing Inputs'!$W$33),'2. GRI Pricing Inputs'!$V$32,IF(AND('3. GRI Pricing'!$G96&gt;='2. GRI Pricing Inputs'!$X$33,'3. GRI Pricing'!$G96&lt;='2. GRI Pricing Inputs'!$Y$33),'2. GRI Pricing Inputs'!$X$32,IF(AND('3. GRI Pricing'!$G96&gt;='2. GRI Pricing Inputs'!$Z$33,'3. GRI Pricing'!$G96&lt;='2. GRI Pricing Inputs'!$AA$33),'2. GRI Pricing Inputs'!$Z$32,IF(AND('3. GRI Pricing'!$G96&gt;='2. GRI Pricing Inputs'!$AB$33,'3. GRI Pricing'!$G96&lt;='2. GRI Pricing Inputs'!$AC$33),'2. GRI Pricing Inputs'!$AB$32,IF(AND('3. GRI Pricing'!$G96&gt;='2. GRI Pricing Inputs'!$AD$33,'3. GRI Pricing'!$G96&lt;='2. GRI Pricing Inputs'!$AE$33),'2. GRI Pricing Inputs'!$AD$32,IF(AND('3. GRI Pricing'!$G96&gt;='2. GRI Pricing Inputs'!$AF$33,'3. GRI Pricing'!$G96&lt;='2. GRI Pricing Inputs'!$AG$33),'2. GRI Pricing Inputs'!$AF$32,IF(AND('3. GRI Pricing'!$G96&gt;='2. GRI Pricing Inputs'!$AH$33,'3. GRI Pricing'!$G96&lt;='2. GRI Pricing Inputs'!$AI$33),'2. GRI Pricing Inputs'!$AH$32,0))))))))))))))))</f>
        <v>6</v>
      </c>
      <c r="O96" s="272" cm="1">
        <f t="array" ref="O96">IFERROR(INDEX('2. GRI Pricing Inputs'!$C$32:$AI$39,MATCH('3. GRI Pricing'!E96,'2. GRI Pricing Inputs'!$C$32:$C$39,0),(MATCH('3. GRI Pricing'!N96,'2. GRI Pricing Inputs'!$D$32:$AI$32,0)+1)),0)</f>
        <v>10</v>
      </c>
      <c r="P96" s="272">
        <f>IFERROR(INDEX('2. GRI Pricing Inputs'!$C$45:$AI$46,MATCH($P$16,'2. GRI Pricing Inputs'!$C$45:$C$46,0),MATCH(H96,'2. GRI Pricing Inputs'!$C$45:$AI$45,0)),0)</f>
        <v>30</v>
      </c>
      <c r="Q96" s="272">
        <f>IFERROR(INDEX('2. GRI Pricing Inputs'!$C$53:$AI$54,MATCH('3. GRI Pricing'!$Q$16,'2. GRI Pricing Inputs'!$C$53:$C$54,0),MATCH('3. GRI Pricing'!I96,'2. GRI Pricing Inputs'!$C$53:$AI$53,0)),0)</f>
        <v>15</v>
      </c>
      <c r="R96" s="272">
        <f>IFERROR(INDEX('2. GRI Pricing Inputs'!$C$60:$AI$61,MATCH('3. GRI Pricing'!$R$16,'2. GRI Pricing Inputs'!$C$60:$C$61,0),MATCH('1. Accomodation'!T100,'2. GRI Pricing Inputs'!$C$60:$AI$60,0)),0)</f>
        <v>0</v>
      </c>
      <c r="S96" s="272">
        <f>IFERROR(INDEX('2. GRI Pricing Inputs'!$C$67:$AI$68,MATCH('3. GRI Pricing'!$S$16,'2. GRI Pricing Inputs'!$C$67:$C$68,0),MATCH('1. Accomodation'!U100,'2. GRI Pricing Inputs'!$C$67:$AI$67,0)),0)</f>
        <v>10</v>
      </c>
      <c r="T96" s="272">
        <f>IF(E96=0,0,'2. GRI Pricing Inputs'!$AI$75)</f>
        <v>0</v>
      </c>
      <c r="U96" s="272">
        <f>IFERROR(INDEX('2. GRI Pricing Inputs'!$C$82:$AI$83,MATCH('3. GRI Pricing'!$U$16,'2. GRI Pricing Inputs'!$C$82:$C$83,0),MATCH('1. Accomodation'!V100,'2. GRI Pricing Inputs'!$C$82:$AI$82,0)),0)</f>
        <v>0</v>
      </c>
      <c r="V96" s="272">
        <f>IFERROR(INDEX('2. GRI Pricing Inputs'!$C$89:$AI$90,MATCH('3. GRI Pricing'!$V$16,'2. GRI Pricing Inputs'!$C$89:$C$90,0),MATCH('1. Accomodation'!W100,'2. GRI Pricing Inputs'!$C$89:$AI$89,0)),0)</f>
        <v>10</v>
      </c>
      <c r="W96" s="272">
        <f>IFERROR(INDEX('2. GRI Pricing Inputs'!$C$97:$AI$98,MATCH('3. GRI Pricing'!$W$16,'2. GRI Pricing Inputs'!$C$97:$C$98,0),MATCH('1. Accomodation'!X100,'2. GRI Pricing Inputs'!$C$97:$AI$97,0)),0)</f>
        <v>0</v>
      </c>
      <c r="X96" s="272">
        <f>IFERROR(INDEX('2. GRI Pricing Inputs'!$C$104:$AI$105,MATCH('3. GRI Pricing'!$X$16,'2. GRI Pricing Inputs'!$C$104:$C$105,0),MATCH('1. Accomodation'!Y100,'2. GRI Pricing Inputs'!$C$104:$AI$104,0)),0)</f>
        <v>0</v>
      </c>
      <c r="Y96" s="273"/>
      <c r="Z96" s="274">
        <f t="shared" si="9"/>
        <v>1350</v>
      </c>
      <c r="AA96" s="275"/>
      <c r="AB96" s="275"/>
      <c r="AC96" s="275"/>
      <c r="AD96" s="271">
        <f>Z96*(1+'2. GRI Pricing Inputs'!E$115)^(($AD$16-$AC$15)/365)</f>
        <v>1356.6975282449646</v>
      </c>
      <c r="AE96" s="272">
        <f>AD96*(1+'2. GRI Pricing Inputs'!F$115)^((AE$16-AD$16)/365)</f>
        <v>1363.2106423423454</v>
      </c>
      <c r="AF96" s="272">
        <f>AE96*(1+'2. GRI Pricing Inputs'!G$115)^((AF$16-AE$16)/365)</f>
        <v>1369.9737103282152</v>
      </c>
      <c r="AG96" s="272">
        <f>AF96*(1+'2. GRI Pricing Inputs'!H$115)^((AG$16-AF$16)/365)</f>
        <v>1376.7703307873132</v>
      </c>
      <c r="AH96" s="272">
        <f>AG96*(1+'2. GRI Pricing Inputs'!I$115)^((AH$16-AG$16)/365)</f>
        <v>1382.9381912916188</v>
      </c>
      <c r="AI96" s="272">
        <f>AH96*(1+'2. GRI Pricing Inputs'!J$115)^((AI$16-AH$16)/365)</f>
        <v>1389.7991302525195</v>
      </c>
      <c r="AJ96" s="272">
        <f>AI96*(1+'2. GRI Pricing Inputs'!K$115)^((AJ$16-AI$16)/365)</f>
        <v>1396.4711556077104</v>
      </c>
      <c r="AK96" s="272">
        <f>AJ96*(1+'2. GRI Pricing Inputs'!L$115)^((AK$16-AJ$16)/365)</f>
        <v>1403.3992333913852</v>
      </c>
      <c r="AL96" s="272">
        <f>AK96*(1+'2. GRI Pricing Inputs'!M$115)^((AL$16-AK$16)/365)</f>
        <v>1410.1365489248478</v>
      </c>
      <c r="AM96" s="272">
        <f>AL96*(1+'2. GRI Pricing Inputs'!N$115)^((AM$16-AL$16)/365)</f>
        <v>1417.1324225290562</v>
      </c>
      <c r="AN96" s="272">
        <f>AM96*(1+'2. GRI Pricing Inputs'!O$115)^((AN$16-AM$16)/365)</f>
        <v>1424.1630035859032</v>
      </c>
      <c r="AO96" s="272">
        <f>AN96*(1+'2. GRI Pricing Inputs'!P$115)^((AO$16-AN$16)/365)</f>
        <v>1430.9999999999991</v>
      </c>
      <c r="AP96" s="276">
        <f>AO96*(1+'2. GRI Pricing Inputs'!Q$115)^((AP$16-AO$16)/365)</f>
        <v>1438.0993799396617</v>
      </c>
      <c r="AQ96" s="380">
        <f t="shared" si="10"/>
        <v>5.9999999999999387E-2</v>
      </c>
    </row>
    <row r="97" spans="1:43" ht="11.4" x14ac:dyDescent="0.2">
      <c r="A97" s="110" t="str">
        <f>_xlfn.XLOOKUP($C97,'Data Ref'!$D:$D,'Data Ref'!$B:$B,0)</f>
        <v>222708081</v>
      </c>
      <c r="C97" s="76">
        <f>'1. Accomodation'!N101</f>
        <v>330</v>
      </c>
      <c r="D97" s="362" t="str">
        <f>'1. Accomodation'!L101</f>
        <v>D</v>
      </c>
      <c r="E97" s="69" t="str">
        <f>'1. Accomodation'!P101</f>
        <v>1 Bed</v>
      </c>
      <c r="F97" s="69">
        <f>'1. Accomodation'!Q101</f>
        <v>1</v>
      </c>
      <c r="G97" s="77">
        <f>'1. Accomodation'!O101</f>
        <v>521.51</v>
      </c>
      <c r="H97" s="69">
        <f>'1. Accomodation'!R101</f>
        <v>3</v>
      </c>
      <c r="I97" s="69" t="str">
        <f>'1. Accomodation'!S101</f>
        <v>North Row below Treeline</v>
      </c>
      <c r="J97" s="62"/>
      <c r="L97" s="271">
        <f>IFERROR(INDEX('2. GRI Pricing Inputs'!$C$15:$AI$16,MATCH($L$16,'2. GRI Pricing Inputs'!$C$15:$C$16,0),MATCH(E97,'2. GRI Pricing Inputs'!$C$15:$AI$15,0)),0)</f>
        <v>1275</v>
      </c>
      <c r="M97" s="272">
        <f>IFERROR(INDEX('2. GRI Pricing Inputs'!$C$22:$AI$23,MATCH($M$16,'2. GRI Pricing Inputs'!$C$22:$C$23,0),MATCH(F97,'2. GRI Pricing Inputs'!$C$22:$AI$22,0)),0)</f>
        <v>0</v>
      </c>
      <c r="N97" s="329">
        <f>IF(AND('3. GRI Pricing'!$G97&gt;='2. GRI Pricing Inputs'!$D$33,'3. GRI Pricing'!$G97&lt;='2. GRI Pricing Inputs'!$E$33),'2. GRI Pricing Inputs'!$D$32,IF(AND('3. GRI Pricing'!$G97&gt;='2. GRI Pricing Inputs'!$F$33,'3. GRI Pricing'!$G97&lt;='2. GRI Pricing Inputs'!$G$33),'2. GRI Pricing Inputs'!$F$32,IF(AND('3. GRI Pricing'!$G97&gt;='2. GRI Pricing Inputs'!$H$33,'3. GRI Pricing'!$G97&lt;='2. GRI Pricing Inputs'!$I$33),'2. GRI Pricing Inputs'!$H$32,IF(AND('3. GRI Pricing'!$G97&gt;='2. GRI Pricing Inputs'!$J$33,'3. GRI Pricing'!$G97&lt;='2. GRI Pricing Inputs'!$K$33),'2. GRI Pricing Inputs'!$J$32,IF(AND('3. GRI Pricing'!$G97&gt;='2. GRI Pricing Inputs'!$L$33,'3. GRI Pricing'!$G97&lt;='2. GRI Pricing Inputs'!$M$33),'2. GRI Pricing Inputs'!$L$32,IF(AND('3. GRI Pricing'!$G97&gt;='2. GRI Pricing Inputs'!$N$33,'3. GRI Pricing'!$G97&lt;='2. GRI Pricing Inputs'!$O$33),'2. GRI Pricing Inputs'!$N$32,IF(AND('3. GRI Pricing'!$G97&gt;='2. GRI Pricing Inputs'!$P$33,'3. GRI Pricing'!$G97&lt;='2. GRI Pricing Inputs'!$Q$33),'2. GRI Pricing Inputs'!$P$32,IF(AND('3. GRI Pricing'!$G97&gt;='2. GRI Pricing Inputs'!$R$33,'3. GRI Pricing'!$G97&lt;='2. GRI Pricing Inputs'!$S$33),'2. GRI Pricing Inputs'!$R$32,IF(AND('3. GRI Pricing'!$G97&gt;='2. GRI Pricing Inputs'!$T$33,'3. GRI Pricing'!$G97&lt;='2. GRI Pricing Inputs'!$U$33),'2. GRI Pricing Inputs'!$T$32,IF(AND('3. GRI Pricing'!$G97&gt;='2. GRI Pricing Inputs'!$V$33,'3. GRI Pricing'!$G97&lt;='2. GRI Pricing Inputs'!$W$33),'2. GRI Pricing Inputs'!$V$32,IF(AND('3. GRI Pricing'!$G97&gt;='2. GRI Pricing Inputs'!$X$33,'3. GRI Pricing'!$G97&lt;='2. GRI Pricing Inputs'!$Y$33),'2. GRI Pricing Inputs'!$X$32,IF(AND('3. GRI Pricing'!$G97&gt;='2. GRI Pricing Inputs'!$Z$33,'3. GRI Pricing'!$G97&lt;='2. GRI Pricing Inputs'!$AA$33),'2. GRI Pricing Inputs'!$Z$32,IF(AND('3. GRI Pricing'!$G97&gt;='2. GRI Pricing Inputs'!$AB$33,'3. GRI Pricing'!$G97&lt;='2. GRI Pricing Inputs'!$AC$33),'2. GRI Pricing Inputs'!$AB$32,IF(AND('3. GRI Pricing'!$G97&gt;='2. GRI Pricing Inputs'!$AD$33,'3. GRI Pricing'!$G97&lt;='2. GRI Pricing Inputs'!$AE$33),'2. GRI Pricing Inputs'!$AD$32,IF(AND('3. GRI Pricing'!$G97&gt;='2. GRI Pricing Inputs'!$AF$33,'3. GRI Pricing'!$G97&lt;='2. GRI Pricing Inputs'!$AG$33),'2. GRI Pricing Inputs'!$AF$32,IF(AND('3. GRI Pricing'!$G97&gt;='2. GRI Pricing Inputs'!$AH$33,'3. GRI Pricing'!$G97&lt;='2. GRI Pricing Inputs'!$AI$33),'2. GRI Pricing Inputs'!$AH$32,0))))))))))))))))</f>
        <v>6</v>
      </c>
      <c r="O97" s="272" cm="1">
        <f t="array" ref="O97">IFERROR(INDEX('2. GRI Pricing Inputs'!$C$32:$AI$39,MATCH('3. GRI Pricing'!E97,'2. GRI Pricing Inputs'!$C$32:$C$39,0),(MATCH('3. GRI Pricing'!N97,'2. GRI Pricing Inputs'!$D$32:$AI$32,0)+1)),0)</f>
        <v>10</v>
      </c>
      <c r="P97" s="272">
        <f>IFERROR(INDEX('2. GRI Pricing Inputs'!$C$45:$AI$46,MATCH($P$16,'2. GRI Pricing Inputs'!$C$45:$C$46,0),MATCH(H97,'2. GRI Pricing Inputs'!$C$45:$AI$45,0)),0)</f>
        <v>30</v>
      </c>
      <c r="Q97" s="272">
        <f>IFERROR(INDEX('2. GRI Pricing Inputs'!$C$53:$AI$54,MATCH('3. GRI Pricing'!$Q$16,'2. GRI Pricing Inputs'!$C$53:$C$54,0),MATCH('3. GRI Pricing'!I97,'2. GRI Pricing Inputs'!$C$53:$AI$53,0)),0)</f>
        <v>30</v>
      </c>
      <c r="R97" s="272">
        <f>IFERROR(INDEX('2. GRI Pricing Inputs'!$C$60:$AI$61,MATCH('3. GRI Pricing'!$R$16,'2. GRI Pricing Inputs'!$C$60:$C$61,0),MATCH('1. Accomodation'!T101,'2. GRI Pricing Inputs'!$C$60:$AI$60,0)),0)</f>
        <v>0</v>
      </c>
      <c r="S97" s="272">
        <f>IFERROR(INDEX('2. GRI Pricing Inputs'!$C$67:$AI$68,MATCH('3. GRI Pricing'!$S$16,'2. GRI Pricing Inputs'!$C$67:$C$68,0),MATCH('1. Accomodation'!U101,'2. GRI Pricing Inputs'!$C$67:$AI$67,0)),0)</f>
        <v>40</v>
      </c>
      <c r="T97" s="272">
        <f>IF(E97=0,0,'2. GRI Pricing Inputs'!$AI$75)</f>
        <v>0</v>
      </c>
      <c r="U97" s="272">
        <f>IFERROR(INDEX('2. GRI Pricing Inputs'!$C$82:$AI$83,MATCH('3. GRI Pricing'!$U$16,'2. GRI Pricing Inputs'!$C$82:$C$83,0),MATCH('1. Accomodation'!V101,'2. GRI Pricing Inputs'!$C$82:$AI$82,0)),0)</f>
        <v>0</v>
      </c>
      <c r="V97" s="272">
        <f>IFERROR(INDEX('2. GRI Pricing Inputs'!$C$89:$AI$90,MATCH('3. GRI Pricing'!$V$16,'2. GRI Pricing Inputs'!$C$89:$C$90,0),MATCH('1. Accomodation'!W101,'2. GRI Pricing Inputs'!$C$89:$AI$89,0)),0)</f>
        <v>0</v>
      </c>
      <c r="W97" s="272">
        <f>IFERROR(INDEX('2. GRI Pricing Inputs'!$C$97:$AI$98,MATCH('3. GRI Pricing'!$W$16,'2. GRI Pricing Inputs'!$C$97:$C$98,0),MATCH('1. Accomodation'!X101,'2. GRI Pricing Inputs'!$C$97:$AI$97,0)),0)</f>
        <v>0</v>
      </c>
      <c r="X97" s="272">
        <f>IFERROR(INDEX('2. GRI Pricing Inputs'!$C$104:$AI$105,MATCH('3. GRI Pricing'!$X$16,'2. GRI Pricing Inputs'!$C$104:$C$105,0),MATCH('1. Accomodation'!Y101,'2. GRI Pricing Inputs'!$C$104:$AI$104,0)),0)</f>
        <v>0</v>
      </c>
      <c r="Y97" s="273"/>
      <c r="Z97" s="274">
        <f t="shared" si="9"/>
        <v>1385</v>
      </c>
      <c r="AA97" s="275"/>
      <c r="AB97" s="275"/>
      <c r="AC97" s="275"/>
      <c r="AD97" s="271">
        <f>Z97*(1+'2. GRI Pricing Inputs'!E$115)^(($AD$16-$AC$15)/365)</f>
        <v>1391.8711678661305</v>
      </c>
      <c r="AE97" s="272">
        <f>AD97*(1+'2. GRI Pricing Inputs'!F$115)^((AE$16-AD$16)/365)</f>
        <v>1398.5531404771473</v>
      </c>
      <c r="AF97" s="272">
        <f>AE97*(1+'2. GRI Pricing Inputs'!G$115)^((AF$16-AE$16)/365)</f>
        <v>1405.4915472626508</v>
      </c>
      <c r="AG97" s="272">
        <f>AF97*(1+'2. GRI Pricing Inputs'!H$115)^((AG$16-AF$16)/365)</f>
        <v>1412.4643764003181</v>
      </c>
      <c r="AH97" s="272">
        <f>AG97*(1+'2. GRI Pricing Inputs'!I$115)^((AH$16-AG$16)/365)</f>
        <v>1418.7921443991795</v>
      </c>
      <c r="AI97" s="272">
        <f>AH97*(1+'2. GRI Pricing Inputs'!J$115)^((AI$16-AH$16)/365)</f>
        <v>1425.8309595553628</v>
      </c>
      <c r="AJ97" s="272">
        <f>AI97*(1+'2. GRI Pricing Inputs'!K$115)^((AJ$16-AI$16)/365)</f>
        <v>1432.6759633456884</v>
      </c>
      <c r="AK97" s="272">
        <f>AJ97*(1+'2. GRI Pricing Inputs'!L$115)^((AK$16-AJ$16)/365)</f>
        <v>1439.783657960792</v>
      </c>
      <c r="AL97" s="272">
        <f>AK97*(1+'2. GRI Pricing Inputs'!M$115)^((AL$16-AK$16)/365)</f>
        <v>1446.6956446377146</v>
      </c>
      <c r="AM97" s="272">
        <f>AL97*(1+'2. GRI Pricing Inputs'!N$115)^((AM$16-AL$16)/365)</f>
        <v>1453.8728927427728</v>
      </c>
      <c r="AN97" s="272">
        <f>AM97*(1+'2. GRI Pricing Inputs'!O$115)^((AN$16-AM$16)/365)</f>
        <v>1461.0857481233159</v>
      </c>
      <c r="AO97" s="272">
        <f>AN97*(1+'2. GRI Pricing Inputs'!P$115)^((AO$16-AN$16)/365)</f>
        <v>1468.0999999999995</v>
      </c>
      <c r="AP97" s="276">
        <f>AO97*(1+'2. GRI Pricing Inputs'!Q$115)^((AP$16-AO$16)/365)</f>
        <v>1475.3834379380978</v>
      </c>
      <c r="AQ97" s="380">
        <f t="shared" si="10"/>
        <v>5.9999999999999609E-2</v>
      </c>
    </row>
    <row r="98" spans="1:43" ht="11.4" x14ac:dyDescent="0.2">
      <c r="A98" s="110" t="str">
        <f>_xlfn.XLOOKUP($C98,'Data Ref'!$D:$D,'Data Ref'!$B:$B,0)</f>
        <v>222708082</v>
      </c>
      <c r="C98" s="76">
        <f>'1. Accomodation'!N102</f>
        <v>331</v>
      </c>
      <c r="D98" s="362" t="str">
        <f>'1. Accomodation'!L102</f>
        <v>D</v>
      </c>
      <c r="E98" s="69" t="str">
        <f>'1. Accomodation'!P102</f>
        <v>2 Bed</v>
      </c>
      <c r="F98" s="69">
        <f>'1. Accomodation'!Q102</f>
        <v>2</v>
      </c>
      <c r="G98" s="77">
        <f>'1. Accomodation'!O102</f>
        <v>760.9</v>
      </c>
      <c r="H98" s="69">
        <f>'1. Accomodation'!R102</f>
        <v>3</v>
      </c>
      <c r="I98" s="69" t="str">
        <f>'1. Accomodation'!S102</f>
        <v>North Row below Treeline</v>
      </c>
      <c r="J98" s="62"/>
      <c r="L98" s="271">
        <f>IFERROR(INDEX('2. GRI Pricing Inputs'!$C$15:$AI$16,MATCH($L$16,'2. GRI Pricing Inputs'!$C$15:$C$16,0),MATCH(E98,'2. GRI Pricing Inputs'!$C$15:$AI$15,0)),0)</f>
        <v>1665</v>
      </c>
      <c r="M98" s="272">
        <f>IFERROR(INDEX('2. GRI Pricing Inputs'!$C$22:$AI$23,MATCH($M$16,'2. GRI Pricing Inputs'!$C$22:$C$23,0),MATCH(F98,'2. GRI Pricing Inputs'!$C$22:$AI$22,0)),0)</f>
        <v>0</v>
      </c>
      <c r="N98" s="329">
        <f>IF(AND('3. GRI Pricing'!$G98&gt;='2. GRI Pricing Inputs'!$D$33,'3. GRI Pricing'!$G98&lt;='2. GRI Pricing Inputs'!$E$33),'2. GRI Pricing Inputs'!$D$32,IF(AND('3. GRI Pricing'!$G98&gt;='2. GRI Pricing Inputs'!$F$33,'3. GRI Pricing'!$G98&lt;='2. GRI Pricing Inputs'!$G$33),'2. GRI Pricing Inputs'!$F$32,IF(AND('3. GRI Pricing'!$G98&gt;='2. GRI Pricing Inputs'!$H$33,'3. GRI Pricing'!$G98&lt;='2. GRI Pricing Inputs'!$I$33),'2. GRI Pricing Inputs'!$H$32,IF(AND('3. GRI Pricing'!$G98&gt;='2. GRI Pricing Inputs'!$J$33,'3. GRI Pricing'!$G98&lt;='2. GRI Pricing Inputs'!$K$33),'2. GRI Pricing Inputs'!$J$32,IF(AND('3. GRI Pricing'!$G98&gt;='2. GRI Pricing Inputs'!$L$33,'3. GRI Pricing'!$G98&lt;='2. GRI Pricing Inputs'!$M$33),'2. GRI Pricing Inputs'!$L$32,IF(AND('3. GRI Pricing'!$G98&gt;='2. GRI Pricing Inputs'!$N$33,'3. GRI Pricing'!$G98&lt;='2. GRI Pricing Inputs'!$O$33),'2. GRI Pricing Inputs'!$N$32,IF(AND('3. GRI Pricing'!$G98&gt;='2. GRI Pricing Inputs'!$P$33,'3. GRI Pricing'!$G98&lt;='2. GRI Pricing Inputs'!$Q$33),'2. GRI Pricing Inputs'!$P$32,IF(AND('3. GRI Pricing'!$G98&gt;='2. GRI Pricing Inputs'!$R$33,'3. GRI Pricing'!$G98&lt;='2. GRI Pricing Inputs'!$S$33),'2. GRI Pricing Inputs'!$R$32,IF(AND('3. GRI Pricing'!$G98&gt;='2. GRI Pricing Inputs'!$T$33,'3. GRI Pricing'!$G98&lt;='2. GRI Pricing Inputs'!$U$33),'2. GRI Pricing Inputs'!$T$32,IF(AND('3. GRI Pricing'!$G98&gt;='2. GRI Pricing Inputs'!$V$33,'3. GRI Pricing'!$G98&lt;='2. GRI Pricing Inputs'!$W$33),'2. GRI Pricing Inputs'!$V$32,IF(AND('3. GRI Pricing'!$G98&gt;='2. GRI Pricing Inputs'!$X$33,'3. GRI Pricing'!$G98&lt;='2. GRI Pricing Inputs'!$Y$33),'2. GRI Pricing Inputs'!$X$32,IF(AND('3. GRI Pricing'!$G98&gt;='2. GRI Pricing Inputs'!$Z$33,'3. GRI Pricing'!$G98&lt;='2. GRI Pricing Inputs'!$AA$33),'2. GRI Pricing Inputs'!$Z$32,IF(AND('3. GRI Pricing'!$G98&gt;='2. GRI Pricing Inputs'!$AB$33,'3. GRI Pricing'!$G98&lt;='2. GRI Pricing Inputs'!$AC$33),'2. GRI Pricing Inputs'!$AB$32,IF(AND('3. GRI Pricing'!$G98&gt;='2. GRI Pricing Inputs'!$AD$33,'3. GRI Pricing'!$G98&lt;='2. GRI Pricing Inputs'!$AE$33),'2. GRI Pricing Inputs'!$AD$32,IF(AND('3. GRI Pricing'!$G98&gt;='2. GRI Pricing Inputs'!$AF$33,'3. GRI Pricing'!$G98&lt;='2. GRI Pricing Inputs'!$AG$33),'2. GRI Pricing Inputs'!$AF$32,IF(AND('3. GRI Pricing'!$G98&gt;='2. GRI Pricing Inputs'!$AH$33,'3. GRI Pricing'!$G98&lt;='2. GRI Pricing Inputs'!$AI$33),'2. GRI Pricing Inputs'!$AH$32,0))))))))))))))))</f>
        <v>11</v>
      </c>
      <c r="O98" s="272" cm="1">
        <f t="array" ref="O98">IFERROR(INDEX('2. GRI Pricing Inputs'!$C$32:$AI$39,MATCH('3. GRI Pricing'!E98,'2. GRI Pricing Inputs'!$C$32:$C$39,0),(MATCH('3. GRI Pricing'!N98,'2. GRI Pricing Inputs'!$D$32:$AI$32,0)+1)),0)</f>
        <v>30</v>
      </c>
      <c r="P98" s="272">
        <f>IFERROR(INDEX('2. GRI Pricing Inputs'!$C$45:$AI$46,MATCH($P$16,'2. GRI Pricing Inputs'!$C$45:$C$46,0),MATCH(H98,'2. GRI Pricing Inputs'!$C$45:$AI$45,0)),0)</f>
        <v>30</v>
      </c>
      <c r="Q98" s="272">
        <f>IFERROR(INDEX('2. GRI Pricing Inputs'!$C$53:$AI$54,MATCH('3. GRI Pricing'!$Q$16,'2. GRI Pricing Inputs'!$C$53:$C$54,0),MATCH('3. GRI Pricing'!I98,'2. GRI Pricing Inputs'!$C$53:$AI$53,0)),0)</f>
        <v>30</v>
      </c>
      <c r="R98" s="272">
        <f>IFERROR(INDEX('2. GRI Pricing Inputs'!$C$60:$AI$61,MATCH('3. GRI Pricing'!$R$16,'2. GRI Pricing Inputs'!$C$60:$C$61,0),MATCH('1. Accomodation'!T102,'2. GRI Pricing Inputs'!$C$60:$AI$60,0)),0)</f>
        <v>10</v>
      </c>
      <c r="S98" s="272">
        <f>IFERROR(INDEX('2. GRI Pricing Inputs'!$C$67:$AI$68,MATCH('3. GRI Pricing'!$S$16,'2. GRI Pricing Inputs'!$C$67:$C$68,0),MATCH('1. Accomodation'!U102,'2. GRI Pricing Inputs'!$C$67:$AI$67,0)),0)</f>
        <v>40</v>
      </c>
      <c r="T98" s="272">
        <f>IF(E98=0,0,'2. GRI Pricing Inputs'!$AI$75)</f>
        <v>0</v>
      </c>
      <c r="U98" s="272">
        <f>IFERROR(INDEX('2. GRI Pricing Inputs'!$C$82:$AI$83,MATCH('3. GRI Pricing'!$U$16,'2. GRI Pricing Inputs'!$C$82:$C$83,0),MATCH('1. Accomodation'!V102,'2. GRI Pricing Inputs'!$C$82:$AI$82,0)),0)</f>
        <v>0</v>
      </c>
      <c r="V98" s="272">
        <f>IFERROR(INDEX('2. GRI Pricing Inputs'!$C$89:$AI$90,MATCH('3. GRI Pricing'!$V$16,'2. GRI Pricing Inputs'!$C$89:$C$90,0),MATCH('1. Accomodation'!W102,'2. GRI Pricing Inputs'!$C$89:$AI$89,0)),0)</f>
        <v>0</v>
      </c>
      <c r="W98" s="272">
        <f>IFERROR(INDEX('2. GRI Pricing Inputs'!$C$97:$AI$98,MATCH('3. GRI Pricing'!$W$16,'2. GRI Pricing Inputs'!$C$97:$C$98,0),MATCH('1. Accomodation'!X102,'2. GRI Pricing Inputs'!$C$97:$AI$97,0)),0)</f>
        <v>0</v>
      </c>
      <c r="X98" s="272">
        <f>IFERROR(INDEX('2. GRI Pricing Inputs'!$C$104:$AI$105,MATCH('3. GRI Pricing'!$X$16,'2. GRI Pricing Inputs'!$C$104:$C$105,0),MATCH('1. Accomodation'!Y102,'2. GRI Pricing Inputs'!$C$104:$AI$104,0)),0)</f>
        <v>0</v>
      </c>
      <c r="Y98" s="273"/>
      <c r="Z98" s="274">
        <f t="shared" si="9"/>
        <v>1805</v>
      </c>
      <c r="AA98" s="275"/>
      <c r="AB98" s="275"/>
      <c r="AC98" s="275"/>
      <c r="AD98" s="271">
        <f>Z98*(1+'2. GRI Pricing Inputs'!E$115)^(($AD$16-$AC$15)/365)</f>
        <v>1813.9548433201194</v>
      </c>
      <c r="AE98" s="272">
        <f>AD98*(1+'2. GRI Pricing Inputs'!F$115)^((AE$16-AD$16)/365)</f>
        <v>1822.6631180947657</v>
      </c>
      <c r="AF98" s="272">
        <f>AE98*(1+'2. GRI Pricing Inputs'!G$115)^((AF$16-AE$16)/365)</f>
        <v>1831.7055904758731</v>
      </c>
      <c r="AG98" s="272">
        <f>AF98*(1+'2. GRI Pricing Inputs'!H$115)^((AG$16-AF$16)/365)</f>
        <v>1840.7929237563708</v>
      </c>
      <c r="AH98" s="272">
        <f>AG98*(1+'2. GRI Pricing Inputs'!I$115)^((AH$16-AG$16)/365)</f>
        <v>1849.0395816899049</v>
      </c>
      <c r="AI98" s="272">
        <f>AH98*(1+'2. GRI Pricing Inputs'!J$115)^((AI$16-AH$16)/365)</f>
        <v>1858.2129111894797</v>
      </c>
      <c r="AJ98" s="272">
        <f>AI98*(1+'2. GRI Pricing Inputs'!K$115)^((AJ$16-AI$16)/365)</f>
        <v>1867.1336562014203</v>
      </c>
      <c r="AK98" s="272">
        <f>AJ98*(1+'2. GRI Pricing Inputs'!L$115)^((AK$16-AJ$16)/365)</f>
        <v>1876.396752793667</v>
      </c>
      <c r="AL98" s="272">
        <f>AK98*(1+'2. GRI Pricing Inputs'!M$115)^((AL$16-AK$16)/365)</f>
        <v>1885.4047931921114</v>
      </c>
      <c r="AM98" s="272">
        <f>AL98*(1+'2. GRI Pricing Inputs'!N$115)^((AM$16-AL$16)/365)</f>
        <v>1894.7585353073675</v>
      </c>
      <c r="AN98" s="272">
        <f>AM98*(1+'2. GRI Pricing Inputs'!O$115)^((AN$16-AM$16)/365)</f>
        <v>1904.1586825722632</v>
      </c>
      <c r="AO98" s="272">
        <f>AN98*(1+'2. GRI Pricing Inputs'!P$115)^((AO$16-AN$16)/365)</f>
        <v>1913.2999999999988</v>
      </c>
      <c r="AP98" s="276">
        <f>AO98*(1+'2. GRI Pricing Inputs'!Q$115)^((AP$16-AO$16)/365)</f>
        <v>1922.7921339193254</v>
      </c>
      <c r="AQ98" s="380">
        <f t="shared" si="10"/>
        <v>5.9999999999999387E-2</v>
      </c>
    </row>
    <row r="99" spans="1:43" ht="11.4" x14ac:dyDescent="0.2">
      <c r="A99" s="110" t="str">
        <f>_xlfn.XLOOKUP($C99,'Data Ref'!$D:$D,'Data Ref'!$B:$B,0)</f>
        <v>222708083</v>
      </c>
      <c r="C99" s="76">
        <f>'1. Accomodation'!N103</f>
        <v>332</v>
      </c>
      <c r="D99" s="362" t="str">
        <f>'1. Accomodation'!L103</f>
        <v>D</v>
      </c>
      <c r="E99" s="69" t="str">
        <f>'1. Accomodation'!P103</f>
        <v>1 Bed</v>
      </c>
      <c r="F99" s="69">
        <f>'1. Accomodation'!Q103</f>
        <v>1</v>
      </c>
      <c r="G99" s="77">
        <f>'1. Accomodation'!O103</f>
        <v>524.74</v>
      </c>
      <c r="H99" s="69">
        <f>'1. Accomodation'!R103</f>
        <v>3</v>
      </c>
      <c r="I99" s="69" t="str">
        <f>'1. Accomodation'!S103</f>
        <v>Saxon Gate below Treeline</v>
      </c>
      <c r="J99" s="62"/>
      <c r="L99" s="271">
        <f>IFERROR(INDEX('2. GRI Pricing Inputs'!$C$15:$AI$16,MATCH($L$16,'2. GRI Pricing Inputs'!$C$15:$C$16,0),MATCH(E99,'2. GRI Pricing Inputs'!$C$15:$AI$15,0)),0)</f>
        <v>1275</v>
      </c>
      <c r="M99" s="272">
        <f>IFERROR(INDEX('2. GRI Pricing Inputs'!$C$22:$AI$23,MATCH($M$16,'2. GRI Pricing Inputs'!$C$22:$C$23,0),MATCH(F99,'2. GRI Pricing Inputs'!$C$22:$AI$22,0)),0)</f>
        <v>0</v>
      </c>
      <c r="N99" s="329">
        <f>IF(AND('3. GRI Pricing'!$G99&gt;='2. GRI Pricing Inputs'!$D$33,'3. GRI Pricing'!$G99&lt;='2. GRI Pricing Inputs'!$E$33),'2. GRI Pricing Inputs'!$D$32,IF(AND('3. GRI Pricing'!$G99&gt;='2. GRI Pricing Inputs'!$F$33,'3. GRI Pricing'!$G99&lt;='2. GRI Pricing Inputs'!$G$33),'2. GRI Pricing Inputs'!$F$32,IF(AND('3. GRI Pricing'!$G99&gt;='2. GRI Pricing Inputs'!$H$33,'3. GRI Pricing'!$G99&lt;='2. GRI Pricing Inputs'!$I$33),'2. GRI Pricing Inputs'!$H$32,IF(AND('3. GRI Pricing'!$G99&gt;='2. GRI Pricing Inputs'!$J$33,'3. GRI Pricing'!$G99&lt;='2. GRI Pricing Inputs'!$K$33),'2. GRI Pricing Inputs'!$J$32,IF(AND('3. GRI Pricing'!$G99&gt;='2. GRI Pricing Inputs'!$L$33,'3. GRI Pricing'!$G99&lt;='2. GRI Pricing Inputs'!$M$33),'2. GRI Pricing Inputs'!$L$32,IF(AND('3. GRI Pricing'!$G99&gt;='2. GRI Pricing Inputs'!$N$33,'3. GRI Pricing'!$G99&lt;='2. GRI Pricing Inputs'!$O$33),'2. GRI Pricing Inputs'!$N$32,IF(AND('3. GRI Pricing'!$G99&gt;='2. GRI Pricing Inputs'!$P$33,'3. GRI Pricing'!$G99&lt;='2. GRI Pricing Inputs'!$Q$33),'2. GRI Pricing Inputs'!$P$32,IF(AND('3. GRI Pricing'!$G99&gt;='2. GRI Pricing Inputs'!$R$33,'3. GRI Pricing'!$G99&lt;='2. GRI Pricing Inputs'!$S$33),'2. GRI Pricing Inputs'!$R$32,IF(AND('3. GRI Pricing'!$G99&gt;='2. GRI Pricing Inputs'!$T$33,'3. GRI Pricing'!$G99&lt;='2. GRI Pricing Inputs'!$U$33),'2. GRI Pricing Inputs'!$T$32,IF(AND('3. GRI Pricing'!$G99&gt;='2. GRI Pricing Inputs'!$V$33,'3. GRI Pricing'!$G99&lt;='2. GRI Pricing Inputs'!$W$33),'2. GRI Pricing Inputs'!$V$32,IF(AND('3. GRI Pricing'!$G99&gt;='2. GRI Pricing Inputs'!$X$33,'3. GRI Pricing'!$G99&lt;='2. GRI Pricing Inputs'!$Y$33),'2. GRI Pricing Inputs'!$X$32,IF(AND('3. GRI Pricing'!$G99&gt;='2. GRI Pricing Inputs'!$Z$33,'3. GRI Pricing'!$G99&lt;='2. GRI Pricing Inputs'!$AA$33),'2. GRI Pricing Inputs'!$Z$32,IF(AND('3. GRI Pricing'!$G99&gt;='2. GRI Pricing Inputs'!$AB$33,'3. GRI Pricing'!$G99&lt;='2. GRI Pricing Inputs'!$AC$33),'2. GRI Pricing Inputs'!$AB$32,IF(AND('3. GRI Pricing'!$G99&gt;='2. GRI Pricing Inputs'!$AD$33,'3. GRI Pricing'!$G99&lt;='2. GRI Pricing Inputs'!$AE$33),'2. GRI Pricing Inputs'!$AD$32,IF(AND('3. GRI Pricing'!$G99&gt;='2. GRI Pricing Inputs'!$AF$33,'3. GRI Pricing'!$G99&lt;='2. GRI Pricing Inputs'!$AG$33),'2. GRI Pricing Inputs'!$AF$32,IF(AND('3. GRI Pricing'!$G99&gt;='2. GRI Pricing Inputs'!$AH$33,'3. GRI Pricing'!$G99&lt;='2. GRI Pricing Inputs'!$AI$33),'2. GRI Pricing Inputs'!$AH$32,0))))))))))))))))</f>
        <v>0</v>
      </c>
      <c r="O99" s="272" cm="1">
        <f t="array" ref="O99">IFERROR(INDEX('2. GRI Pricing Inputs'!$C$32:$AI$39,MATCH('3. GRI Pricing'!E99,'2. GRI Pricing Inputs'!$C$32:$C$39,0),(MATCH('3. GRI Pricing'!N99,'2. GRI Pricing Inputs'!$D$32:$AI$32,0)+1)),0)</f>
        <v>0</v>
      </c>
      <c r="P99" s="272">
        <f>IFERROR(INDEX('2. GRI Pricing Inputs'!$C$45:$AI$46,MATCH($P$16,'2. GRI Pricing Inputs'!$C$45:$C$46,0),MATCH(H99,'2. GRI Pricing Inputs'!$C$45:$AI$45,0)),0)</f>
        <v>30</v>
      </c>
      <c r="Q99" s="272">
        <f>IFERROR(INDEX('2. GRI Pricing Inputs'!$C$53:$AI$54,MATCH('3. GRI Pricing'!$Q$16,'2. GRI Pricing Inputs'!$C$53:$C$54,0),MATCH('3. GRI Pricing'!I99,'2. GRI Pricing Inputs'!$C$53:$AI$53,0)),0)</f>
        <v>30</v>
      </c>
      <c r="R99" s="272">
        <f>IFERROR(INDEX('2. GRI Pricing Inputs'!$C$60:$AI$61,MATCH('3. GRI Pricing'!$R$16,'2. GRI Pricing Inputs'!$C$60:$C$61,0),MATCH('1. Accomodation'!T103,'2. GRI Pricing Inputs'!$C$60:$AI$60,0)),0)</f>
        <v>0</v>
      </c>
      <c r="S99" s="272">
        <f>IFERROR(INDEX('2. GRI Pricing Inputs'!$C$67:$AI$68,MATCH('3. GRI Pricing'!$S$16,'2. GRI Pricing Inputs'!$C$67:$C$68,0),MATCH('1. Accomodation'!U103,'2. GRI Pricing Inputs'!$C$67:$AI$67,0)),0)</f>
        <v>40</v>
      </c>
      <c r="T99" s="272">
        <f>IF(E99=0,0,'2. GRI Pricing Inputs'!$AI$75)</f>
        <v>0</v>
      </c>
      <c r="U99" s="272">
        <f>IFERROR(INDEX('2. GRI Pricing Inputs'!$C$82:$AI$83,MATCH('3. GRI Pricing'!$U$16,'2. GRI Pricing Inputs'!$C$82:$C$83,0),MATCH('1. Accomodation'!V103,'2. GRI Pricing Inputs'!$C$82:$AI$82,0)),0)</f>
        <v>0</v>
      </c>
      <c r="V99" s="272">
        <f>IFERROR(INDEX('2. GRI Pricing Inputs'!$C$89:$AI$90,MATCH('3. GRI Pricing'!$V$16,'2. GRI Pricing Inputs'!$C$89:$C$90,0),MATCH('1. Accomodation'!W103,'2. GRI Pricing Inputs'!$C$89:$AI$89,0)),0)</f>
        <v>0</v>
      </c>
      <c r="W99" s="272">
        <f>IFERROR(INDEX('2. GRI Pricing Inputs'!$C$97:$AI$98,MATCH('3. GRI Pricing'!$W$16,'2. GRI Pricing Inputs'!$C$97:$C$98,0),MATCH('1. Accomodation'!X103,'2. GRI Pricing Inputs'!$C$97:$AI$97,0)),0)</f>
        <v>0</v>
      </c>
      <c r="X99" s="272">
        <f>IFERROR(INDEX('2. GRI Pricing Inputs'!$C$104:$AI$105,MATCH('3. GRI Pricing'!$X$16,'2. GRI Pricing Inputs'!$C$104:$C$105,0),MATCH('1. Accomodation'!Y103,'2. GRI Pricing Inputs'!$C$104:$AI$104,0)),0)</f>
        <v>0</v>
      </c>
      <c r="Y99" s="273"/>
      <c r="Z99" s="274">
        <f t="shared" si="9"/>
        <v>1375</v>
      </c>
      <c r="AA99" s="275"/>
      <c r="AB99" s="275"/>
      <c r="AC99" s="275"/>
      <c r="AD99" s="271">
        <f>Z99*(1+'2. GRI Pricing Inputs'!E$115)^(($AD$16-$AC$15)/365)</f>
        <v>1381.8215565457974</v>
      </c>
      <c r="AE99" s="272">
        <f>AD99*(1+'2. GRI Pricing Inputs'!F$115)^((AE$16-AD$16)/365)</f>
        <v>1388.4552838672039</v>
      </c>
      <c r="AF99" s="272">
        <f>AE99*(1+'2. GRI Pricing Inputs'!G$115)^((AF$16-AE$16)/365)</f>
        <v>1395.3435938528121</v>
      </c>
      <c r="AG99" s="272">
        <f>AF99*(1+'2. GRI Pricing Inputs'!H$115)^((AG$16-AF$16)/365)</f>
        <v>1402.2660776537452</v>
      </c>
      <c r="AH99" s="272">
        <f>AG99*(1+'2. GRI Pricing Inputs'!I$115)^((AH$16-AG$16)/365)</f>
        <v>1408.5481577970193</v>
      </c>
      <c r="AI99" s="272">
        <f>AH99*(1+'2. GRI Pricing Inputs'!J$115)^((AI$16-AH$16)/365)</f>
        <v>1415.5361511831218</v>
      </c>
      <c r="AJ99" s="272">
        <f>AI99*(1+'2. GRI Pricing Inputs'!K$115)^((AJ$16-AI$16)/365)</f>
        <v>1422.3317325634089</v>
      </c>
      <c r="AK99" s="272">
        <f>AJ99*(1+'2. GRI Pricing Inputs'!L$115)^((AK$16-AJ$16)/365)</f>
        <v>1429.3881080838185</v>
      </c>
      <c r="AL99" s="272">
        <f>AK99*(1+'2. GRI Pricing Inputs'!M$115)^((AL$16-AK$16)/365)</f>
        <v>1436.2501887197525</v>
      </c>
      <c r="AM99" s="272">
        <f>AL99*(1+'2. GRI Pricing Inputs'!N$115)^((AM$16-AL$16)/365)</f>
        <v>1443.3756155388535</v>
      </c>
      <c r="AN99" s="272">
        <f>AM99*(1+'2. GRI Pricing Inputs'!O$115)^((AN$16-AM$16)/365)</f>
        <v>1450.5363925411978</v>
      </c>
      <c r="AO99" s="272">
        <f>AN99*(1+'2. GRI Pricing Inputs'!P$115)^((AO$16-AN$16)/365)</f>
        <v>1457.4999999999993</v>
      </c>
      <c r="AP99" s="276">
        <f>AO99*(1+'2. GRI Pricing Inputs'!Q$115)^((AP$16-AO$16)/365)</f>
        <v>1464.7308499385445</v>
      </c>
      <c r="AQ99" s="380">
        <f t="shared" si="10"/>
        <v>5.9999999999999387E-2</v>
      </c>
    </row>
    <row r="100" spans="1:43" ht="11.4" x14ac:dyDescent="0.2">
      <c r="A100" s="110" t="str">
        <f>_xlfn.XLOOKUP($C100,'Data Ref'!$D:$D,'Data Ref'!$B:$B,0)</f>
        <v>222708084</v>
      </c>
      <c r="C100" s="76">
        <f>'1. Accomodation'!N104</f>
        <v>333</v>
      </c>
      <c r="D100" s="362" t="str">
        <f>'1. Accomodation'!L104</f>
        <v>D</v>
      </c>
      <c r="E100" s="69" t="str">
        <f>'1. Accomodation'!P104</f>
        <v>1 Bed</v>
      </c>
      <c r="F100" s="69">
        <f>'1. Accomodation'!Q104</f>
        <v>1</v>
      </c>
      <c r="G100" s="77">
        <f>'1. Accomodation'!O104</f>
        <v>510.96</v>
      </c>
      <c r="H100" s="69">
        <f>'1. Accomodation'!R104</f>
        <v>3</v>
      </c>
      <c r="I100" s="69" t="str">
        <f>'1. Accomodation'!S104</f>
        <v>Saxon Gate below Treeline</v>
      </c>
      <c r="J100" s="62"/>
      <c r="L100" s="271">
        <f>IFERROR(INDEX('2. GRI Pricing Inputs'!$C$15:$AI$16,MATCH($L$16,'2. GRI Pricing Inputs'!$C$15:$C$16,0),MATCH(E100,'2. GRI Pricing Inputs'!$C$15:$AI$15,0)),0)</f>
        <v>1275</v>
      </c>
      <c r="M100" s="272">
        <f>IFERROR(INDEX('2. GRI Pricing Inputs'!$C$22:$AI$23,MATCH($M$16,'2. GRI Pricing Inputs'!$C$22:$C$23,0),MATCH(F100,'2. GRI Pricing Inputs'!$C$22:$AI$22,0)),0)</f>
        <v>0</v>
      </c>
      <c r="N100" s="329">
        <f>IF(AND('3. GRI Pricing'!$G100&gt;='2. GRI Pricing Inputs'!$D$33,'3. GRI Pricing'!$G100&lt;='2. GRI Pricing Inputs'!$E$33),'2. GRI Pricing Inputs'!$D$32,IF(AND('3. GRI Pricing'!$G100&gt;='2. GRI Pricing Inputs'!$F$33,'3. GRI Pricing'!$G100&lt;='2. GRI Pricing Inputs'!$G$33),'2. GRI Pricing Inputs'!$F$32,IF(AND('3. GRI Pricing'!$G100&gt;='2. GRI Pricing Inputs'!$H$33,'3. GRI Pricing'!$G100&lt;='2. GRI Pricing Inputs'!$I$33),'2. GRI Pricing Inputs'!$H$32,IF(AND('3. GRI Pricing'!$G100&gt;='2. GRI Pricing Inputs'!$J$33,'3. GRI Pricing'!$G100&lt;='2. GRI Pricing Inputs'!$K$33),'2. GRI Pricing Inputs'!$J$32,IF(AND('3. GRI Pricing'!$G100&gt;='2. GRI Pricing Inputs'!$L$33,'3. GRI Pricing'!$G100&lt;='2. GRI Pricing Inputs'!$M$33),'2. GRI Pricing Inputs'!$L$32,IF(AND('3. GRI Pricing'!$G100&gt;='2. GRI Pricing Inputs'!$N$33,'3. GRI Pricing'!$G100&lt;='2. GRI Pricing Inputs'!$O$33),'2. GRI Pricing Inputs'!$N$32,IF(AND('3. GRI Pricing'!$G100&gt;='2. GRI Pricing Inputs'!$P$33,'3. GRI Pricing'!$G100&lt;='2. GRI Pricing Inputs'!$Q$33),'2. GRI Pricing Inputs'!$P$32,IF(AND('3. GRI Pricing'!$G100&gt;='2. GRI Pricing Inputs'!$R$33,'3. GRI Pricing'!$G100&lt;='2. GRI Pricing Inputs'!$S$33),'2. GRI Pricing Inputs'!$R$32,IF(AND('3. GRI Pricing'!$G100&gt;='2. GRI Pricing Inputs'!$T$33,'3. GRI Pricing'!$G100&lt;='2. GRI Pricing Inputs'!$U$33),'2. GRI Pricing Inputs'!$T$32,IF(AND('3. GRI Pricing'!$G100&gt;='2. GRI Pricing Inputs'!$V$33,'3. GRI Pricing'!$G100&lt;='2. GRI Pricing Inputs'!$W$33),'2. GRI Pricing Inputs'!$V$32,IF(AND('3. GRI Pricing'!$G100&gt;='2. GRI Pricing Inputs'!$X$33,'3. GRI Pricing'!$G100&lt;='2. GRI Pricing Inputs'!$Y$33),'2. GRI Pricing Inputs'!$X$32,IF(AND('3. GRI Pricing'!$G100&gt;='2. GRI Pricing Inputs'!$Z$33,'3. GRI Pricing'!$G100&lt;='2. GRI Pricing Inputs'!$AA$33),'2. GRI Pricing Inputs'!$Z$32,IF(AND('3. GRI Pricing'!$G100&gt;='2. GRI Pricing Inputs'!$AB$33,'3. GRI Pricing'!$G100&lt;='2. GRI Pricing Inputs'!$AC$33),'2. GRI Pricing Inputs'!$AB$32,IF(AND('3. GRI Pricing'!$G100&gt;='2. GRI Pricing Inputs'!$AD$33,'3. GRI Pricing'!$G100&lt;='2. GRI Pricing Inputs'!$AE$33),'2. GRI Pricing Inputs'!$AD$32,IF(AND('3. GRI Pricing'!$G100&gt;='2. GRI Pricing Inputs'!$AF$33,'3. GRI Pricing'!$G100&lt;='2. GRI Pricing Inputs'!$AG$33),'2. GRI Pricing Inputs'!$AF$32,IF(AND('3. GRI Pricing'!$G100&gt;='2. GRI Pricing Inputs'!$AH$33,'3. GRI Pricing'!$G100&lt;='2. GRI Pricing Inputs'!$AI$33),'2. GRI Pricing Inputs'!$AH$32,0))))))))))))))))</f>
        <v>5</v>
      </c>
      <c r="O100" s="272" cm="1">
        <f t="array" ref="O100">IFERROR(INDEX('2. GRI Pricing Inputs'!$C$32:$AI$39,MATCH('3. GRI Pricing'!E100,'2. GRI Pricing Inputs'!$C$32:$C$39,0),(MATCH('3. GRI Pricing'!N100,'2. GRI Pricing Inputs'!$D$32:$AI$32,0)+1)),0)</f>
        <v>5</v>
      </c>
      <c r="P100" s="272">
        <f>IFERROR(INDEX('2. GRI Pricing Inputs'!$C$45:$AI$46,MATCH($P$16,'2. GRI Pricing Inputs'!$C$45:$C$46,0),MATCH(H100,'2. GRI Pricing Inputs'!$C$45:$AI$45,0)),0)</f>
        <v>30</v>
      </c>
      <c r="Q100" s="272">
        <f>IFERROR(INDEX('2. GRI Pricing Inputs'!$C$53:$AI$54,MATCH('3. GRI Pricing'!$Q$16,'2. GRI Pricing Inputs'!$C$53:$C$54,0),MATCH('3. GRI Pricing'!I100,'2. GRI Pricing Inputs'!$C$53:$AI$53,0)),0)</f>
        <v>30</v>
      </c>
      <c r="R100" s="272">
        <f>IFERROR(INDEX('2. GRI Pricing Inputs'!$C$60:$AI$61,MATCH('3. GRI Pricing'!$R$16,'2. GRI Pricing Inputs'!$C$60:$C$61,0),MATCH('1. Accomodation'!T104,'2. GRI Pricing Inputs'!$C$60:$AI$60,0)),0)</f>
        <v>0</v>
      </c>
      <c r="S100" s="272">
        <f>IFERROR(INDEX('2. GRI Pricing Inputs'!$C$67:$AI$68,MATCH('3. GRI Pricing'!$S$16,'2. GRI Pricing Inputs'!$C$67:$C$68,0),MATCH('1. Accomodation'!U104,'2. GRI Pricing Inputs'!$C$67:$AI$67,0)),0)</f>
        <v>40</v>
      </c>
      <c r="T100" s="272">
        <f>IF(E100=0,0,'2. GRI Pricing Inputs'!$AI$75)</f>
        <v>0</v>
      </c>
      <c r="U100" s="272">
        <f>IFERROR(INDEX('2. GRI Pricing Inputs'!$C$82:$AI$83,MATCH('3. GRI Pricing'!$U$16,'2. GRI Pricing Inputs'!$C$82:$C$83,0),MATCH('1. Accomodation'!V104,'2. GRI Pricing Inputs'!$C$82:$AI$82,0)),0)</f>
        <v>0</v>
      </c>
      <c r="V100" s="272">
        <f>IFERROR(INDEX('2. GRI Pricing Inputs'!$C$89:$AI$90,MATCH('3. GRI Pricing'!$V$16,'2. GRI Pricing Inputs'!$C$89:$C$90,0),MATCH('1. Accomodation'!W104,'2. GRI Pricing Inputs'!$C$89:$AI$89,0)),0)</f>
        <v>0</v>
      </c>
      <c r="W100" s="272">
        <f>IFERROR(INDEX('2. GRI Pricing Inputs'!$C$97:$AI$98,MATCH('3. GRI Pricing'!$W$16,'2. GRI Pricing Inputs'!$C$97:$C$98,0),MATCH('1. Accomodation'!X104,'2. GRI Pricing Inputs'!$C$97:$AI$97,0)),0)</f>
        <v>0</v>
      </c>
      <c r="X100" s="272">
        <f>IFERROR(INDEX('2. GRI Pricing Inputs'!$C$104:$AI$105,MATCH('3. GRI Pricing'!$X$16,'2. GRI Pricing Inputs'!$C$104:$C$105,0),MATCH('1. Accomodation'!Y104,'2. GRI Pricing Inputs'!$C$104:$AI$104,0)),0)</f>
        <v>0</v>
      </c>
      <c r="Y100" s="273"/>
      <c r="Z100" s="274">
        <f t="shared" si="9"/>
        <v>1380</v>
      </c>
      <c r="AA100" s="275"/>
      <c r="AB100" s="275"/>
      <c r="AC100" s="275"/>
      <c r="AD100" s="271">
        <f>Z100*(1+'2. GRI Pricing Inputs'!E$115)^(($AD$16-$AC$15)/365)</f>
        <v>1386.8463622059639</v>
      </c>
      <c r="AE100" s="272">
        <f>AD100*(1+'2. GRI Pricing Inputs'!F$115)^((AE$16-AD$16)/365)</f>
        <v>1393.5042121721756</v>
      </c>
      <c r="AF100" s="272">
        <f>AE100*(1+'2. GRI Pricing Inputs'!G$115)^((AF$16-AE$16)/365)</f>
        <v>1400.4175705577313</v>
      </c>
      <c r="AG100" s="272">
        <f>AF100*(1+'2. GRI Pricing Inputs'!H$115)^((AG$16-AF$16)/365)</f>
        <v>1407.3652270270316</v>
      </c>
      <c r="AH100" s="272">
        <f>AG100*(1+'2. GRI Pricing Inputs'!I$115)^((AH$16-AG$16)/365)</f>
        <v>1413.6701510980993</v>
      </c>
      <c r="AI100" s="272">
        <f>AH100*(1+'2. GRI Pricing Inputs'!J$115)^((AI$16-AH$16)/365)</f>
        <v>1420.6835553692422</v>
      </c>
      <c r="AJ100" s="272">
        <f>AI100*(1+'2. GRI Pricing Inputs'!K$115)^((AJ$16-AI$16)/365)</f>
        <v>1427.5038479545485</v>
      </c>
      <c r="AK100" s="272">
        <f>AJ100*(1+'2. GRI Pricing Inputs'!L$115)^((AK$16-AJ$16)/365)</f>
        <v>1434.5858830223051</v>
      </c>
      <c r="AL100" s="272">
        <f>AK100*(1+'2. GRI Pricing Inputs'!M$115)^((AL$16-AK$16)/365)</f>
        <v>1441.4729166787336</v>
      </c>
      <c r="AM100" s="272">
        <f>AL100*(1+'2. GRI Pricing Inputs'!N$115)^((AM$16-AL$16)/365)</f>
        <v>1448.624254140813</v>
      </c>
      <c r="AN100" s="272">
        <f>AM100*(1+'2. GRI Pricing Inputs'!O$115)^((AN$16-AM$16)/365)</f>
        <v>1455.8110703322568</v>
      </c>
      <c r="AO100" s="272">
        <f>AN100*(1+'2. GRI Pricing Inputs'!P$115)^((AO$16-AN$16)/365)</f>
        <v>1462.7999999999993</v>
      </c>
      <c r="AP100" s="276">
        <f>AO100*(1+'2. GRI Pricing Inputs'!Q$115)^((AP$16-AO$16)/365)</f>
        <v>1470.0571439383209</v>
      </c>
      <c r="AQ100" s="380">
        <f t="shared" si="10"/>
        <v>5.9999999999999387E-2</v>
      </c>
    </row>
    <row r="101" spans="1:43" ht="11.4" x14ac:dyDescent="0.2">
      <c r="A101" s="110" t="str">
        <f>_xlfn.XLOOKUP($C101,'Data Ref'!$D:$D,'Data Ref'!$B:$B,0)</f>
        <v>222708085</v>
      </c>
      <c r="C101" s="76">
        <f>'1. Accomodation'!N105</f>
        <v>334</v>
      </c>
      <c r="D101" s="362" t="str">
        <f>'1. Accomodation'!L105</f>
        <v>D</v>
      </c>
      <c r="E101" s="69" t="str">
        <f>'1. Accomodation'!P105</f>
        <v>1 Bed</v>
      </c>
      <c r="F101" s="69">
        <f>'1. Accomodation'!Q105</f>
        <v>1</v>
      </c>
      <c r="G101" s="77">
        <f>'1. Accomodation'!O105</f>
        <v>492.56</v>
      </c>
      <c r="H101" s="69">
        <f>'1. Accomodation'!R105</f>
        <v>3</v>
      </c>
      <c r="I101" s="69" t="str">
        <f>'1. Accomodation'!S105</f>
        <v>Internal Courtyard</v>
      </c>
      <c r="J101" s="62"/>
      <c r="L101" s="271">
        <f>IFERROR(INDEX('2. GRI Pricing Inputs'!$C$15:$AI$16,MATCH($L$16,'2. GRI Pricing Inputs'!$C$15:$C$16,0),MATCH(E101,'2. GRI Pricing Inputs'!$C$15:$AI$15,0)),0)</f>
        <v>1275</v>
      </c>
      <c r="M101" s="272">
        <f>IFERROR(INDEX('2. GRI Pricing Inputs'!$C$22:$AI$23,MATCH($M$16,'2. GRI Pricing Inputs'!$C$22:$C$23,0),MATCH(F101,'2. GRI Pricing Inputs'!$C$22:$AI$22,0)),0)</f>
        <v>0</v>
      </c>
      <c r="N101" s="329">
        <f>IF(AND('3. GRI Pricing'!$G101&gt;='2. GRI Pricing Inputs'!$D$33,'3. GRI Pricing'!$G101&lt;='2. GRI Pricing Inputs'!$E$33),'2. GRI Pricing Inputs'!$D$32,IF(AND('3. GRI Pricing'!$G101&gt;='2. GRI Pricing Inputs'!$F$33,'3. GRI Pricing'!$G101&lt;='2. GRI Pricing Inputs'!$G$33),'2. GRI Pricing Inputs'!$F$32,IF(AND('3. GRI Pricing'!$G101&gt;='2. GRI Pricing Inputs'!$H$33,'3. GRI Pricing'!$G101&lt;='2. GRI Pricing Inputs'!$I$33),'2. GRI Pricing Inputs'!$H$32,IF(AND('3. GRI Pricing'!$G101&gt;='2. GRI Pricing Inputs'!$J$33,'3. GRI Pricing'!$G101&lt;='2. GRI Pricing Inputs'!$K$33),'2. GRI Pricing Inputs'!$J$32,IF(AND('3. GRI Pricing'!$G101&gt;='2. GRI Pricing Inputs'!$L$33,'3. GRI Pricing'!$G101&lt;='2. GRI Pricing Inputs'!$M$33),'2. GRI Pricing Inputs'!$L$32,IF(AND('3. GRI Pricing'!$G101&gt;='2. GRI Pricing Inputs'!$N$33,'3. GRI Pricing'!$G101&lt;='2. GRI Pricing Inputs'!$O$33),'2. GRI Pricing Inputs'!$N$32,IF(AND('3. GRI Pricing'!$G101&gt;='2. GRI Pricing Inputs'!$P$33,'3. GRI Pricing'!$G101&lt;='2. GRI Pricing Inputs'!$Q$33),'2. GRI Pricing Inputs'!$P$32,IF(AND('3. GRI Pricing'!$G101&gt;='2. GRI Pricing Inputs'!$R$33,'3. GRI Pricing'!$G101&lt;='2. GRI Pricing Inputs'!$S$33),'2. GRI Pricing Inputs'!$R$32,IF(AND('3. GRI Pricing'!$G101&gt;='2. GRI Pricing Inputs'!$T$33,'3. GRI Pricing'!$G101&lt;='2. GRI Pricing Inputs'!$U$33),'2. GRI Pricing Inputs'!$T$32,IF(AND('3. GRI Pricing'!$G101&gt;='2. GRI Pricing Inputs'!$V$33,'3. GRI Pricing'!$G101&lt;='2. GRI Pricing Inputs'!$W$33),'2. GRI Pricing Inputs'!$V$32,IF(AND('3. GRI Pricing'!$G101&gt;='2. GRI Pricing Inputs'!$X$33,'3. GRI Pricing'!$G101&lt;='2. GRI Pricing Inputs'!$Y$33),'2. GRI Pricing Inputs'!$X$32,IF(AND('3. GRI Pricing'!$G101&gt;='2. GRI Pricing Inputs'!$Z$33,'3. GRI Pricing'!$G101&lt;='2. GRI Pricing Inputs'!$AA$33),'2. GRI Pricing Inputs'!$Z$32,IF(AND('3. GRI Pricing'!$G101&gt;='2. GRI Pricing Inputs'!$AB$33,'3. GRI Pricing'!$G101&lt;='2. GRI Pricing Inputs'!$AC$33),'2. GRI Pricing Inputs'!$AB$32,IF(AND('3. GRI Pricing'!$G101&gt;='2. GRI Pricing Inputs'!$AD$33,'3. GRI Pricing'!$G101&lt;='2. GRI Pricing Inputs'!$AE$33),'2. GRI Pricing Inputs'!$AD$32,IF(AND('3. GRI Pricing'!$G101&gt;='2. GRI Pricing Inputs'!$AF$33,'3. GRI Pricing'!$G101&lt;='2. GRI Pricing Inputs'!$AG$33),'2. GRI Pricing Inputs'!$AF$32,IF(AND('3. GRI Pricing'!$G101&gt;='2. GRI Pricing Inputs'!$AH$33,'3. GRI Pricing'!$G101&lt;='2. GRI Pricing Inputs'!$AI$33),'2. GRI Pricing Inputs'!$AH$32,0))))))))))))))))</f>
        <v>4</v>
      </c>
      <c r="O101" s="272" cm="1">
        <f t="array" ref="O101">IFERROR(INDEX('2. GRI Pricing Inputs'!$C$32:$AI$39,MATCH('3. GRI Pricing'!E101,'2. GRI Pricing Inputs'!$C$32:$C$39,0),(MATCH('3. GRI Pricing'!N101,'2. GRI Pricing Inputs'!$D$32:$AI$32,0)+1)),0)</f>
        <v>0</v>
      </c>
      <c r="P101" s="272">
        <f>IFERROR(INDEX('2. GRI Pricing Inputs'!$C$45:$AI$46,MATCH($P$16,'2. GRI Pricing Inputs'!$C$45:$C$46,0),MATCH(H101,'2. GRI Pricing Inputs'!$C$45:$AI$45,0)),0)</f>
        <v>30</v>
      </c>
      <c r="Q101" s="272">
        <f>IFERROR(INDEX('2. GRI Pricing Inputs'!$C$53:$AI$54,MATCH('3. GRI Pricing'!$Q$16,'2. GRI Pricing Inputs'!$C$53:$C$54,0),MATCH('3. GRI Pricing'!I101,'2. GRI Pricing Inputs'!$C$53:$AI$53,0)),0)</f>
        <v>15</v>
      </c>
      <c r="R101" s="272">
        <f>IFERROR(INDEX('2. GRI Pricing Inputs'!$C$60:$AI$61,MATCH('3. GRI Pricing'!$R$16,'2. GRI Pricing Inputs'!$C$60:$C$61,0),MATCH('1. Accomodation'!T105,'2. GRI Pricing Inputs'!$C$60:$AI$60,0)),0)</f>
        <v>0</v>
      </c>
      <c r="S101" s="272">
        <f>IFERROR(INDEX('2. GRI Pricing Inputs'!$C$67:$AI$68,MATCH('3. GRI Pricing'!$S$16,'2. GRI Pricing Inputs'!$C$67:$C$68,0),MATCH('1. Accomodation'!U105,'2. GRI Pricing Inputs'!$C$67:$AI$67,0)),0)</f>
        <v>10</v>
      </c>
      <c r="T101" s="272">
        <f>IF(E101=0,0,'2. GRI Pricing Inputs'!$AI$75)</f>
        <v>0</v>
      </c>
      <c r="U101" s="272">
        <f>IFERROR(INDEX('2. GRI Pricing Inputs'!$C$82:$AI$83,MATCH('3. GRI Pricing'!$U$16,'2. GRI Pricing Inputs'!$C$82:$C$83,0),MATCH('1. Accomodation'!V105,'2. GRI Pricing Inputs'!$C$82:$AI$82,0)),0)</f>
        <v>0</v>
      </c>
      <c r="V101" s="272">
        <f>IFERROR(INDEX('2. GRI Pricing Inputs'!$C$89:$AI$90,MATCH('3. GRI Pricing'!$V$16,'2. GRI Pricing Inputs'!$C$89:$C$90,0),MATCH('1. Accomodation'!W105,'2. GRI Pricing Inputs'!$C$89:$AI$89,0)),0)</f>
        <v>10</v>
      </c>
      <c r="W101" s="272">
        <f>IFERROR(INDEX('2. GRI Pricing Inputs'!$C$97:$AI$98,MATCH('3. GRI Pricing'!$W$16,'2. GRI Pricing Inputs'!$C$97:$C$98,0),MATCH('1. Accomodation'!X105,'2. GRI Pricing Inputs'!$C$97:$AI$97,0)),0)</f>
        <v>0</v>
      </c>
      <c r="X101" s="272">
        <f>IFERROR(INDEX('2. GRI Pricing Inputs'!$C$104:$AI$105,MATCH('3. GRI Pricing'!$X$16,'2. GRI Pricing Inputs'!$C$104:$C$105,0),MATCH('1. Accomodation'!Y105,'2. GRI Pricing Inputs'!$C$104:$AI$104,0)),0)</f>
        <v>0</v>
      </c>
      <c r="Y101" s="273"/>
      <c r="Z101" s="274">
        <f t="shared" si="9"/>
        <v>1340</v>
      </c>
      <c r="AA101" s="275"/>
      <c r="AB101" s="275"/>
      <c r="AC101" s="275"/>
      <c r="AD101" s="271">
        <f>Z101*(1+'2. GRI Pricing Inputs'!E$115)^(($AD$16-$AC$15)/365)</f>
        <v>1346.6479169246315</v>
      </c>
      <c r="AE101" s="272">
        <f>AD101*(1+'2. GRI Pricing Inputs'!F$115)^((AE$16-AD$16)/365)</f>
        <v>1353.1127857324022</v>
      </c>
      <c r="AF101" s="272">
        <f>AE101*(1+'2. GRI Pricing Inputs'!G$115)^((AF$16-AE$16)/365)</f>
        <v>1359.8257569183768</v>
      </c>
      <c r="AG101" s="272">
        <f>AF101*(1+'2. GRI Pricing Inputs'!H$115)^((AG$16-AF$16)/365)</f>
        <v>1366.5720320407406</v>
      </c>
      <c r="AH101" s="272">
        <f>AG101*(1+'2. GRI Pricing Inputs'!I$115)^((AH$16-AG$16)/365)</f>
        <v>1372.6942046894585</v>
      </c>
      <c r="AI101" s="272">
        <f>AH101*(1+'2. GRI Pricing Inputs'!J$115)^((AI$16-AH$16)/365)</f>
        <v>1379.5043218802784</v>
      </c>
      <c r="AJ101" s="272">
        <f>AI101*(1+'2. GRI Pricing Inputs'!K$115)^((AJ$16-AI$16)/365)</f>
        <v>1386.1269248254309</v>
      </c>
      <c r="AK101" s="272">
        <f>AJ101*(1+'2. GRI Pricing Inputs'!L$115)^((AK$16-AJ$16)/365)</f>
        <v>1393.0036835144119</v>
      </c>
      <c r="AL101" s="272">
        <f>AK101*(1+'2. GRI Pricing Inputs'!M$115)^((AL$16-AK$16)/365)</f>
        <v>1399.6910930068859</v>
      </c>
      <c r="AM101" s="272">
        <f>AL101*(1+'2. GRI Pricing Inputs'!N$115)^((AM$16-AL$16)/365)</f>
        <v>1406.635145325137</v>
      </c>
      <c r="AN101" s="272">
        <f>AM101*(1+'2. GRI Pricing Inputs'!O$115)^((AN$16-AM$16)/365)</f>
        <v>1413.6136480037853</v>
      </c>
      <c r="AO101" s="272">
        <f>AN101*(1+'2. GRI Pricing Inputs'!P$115)^((AO$16-AN$16)/365)</f>
        <v>1420.3999999999992</v>
      </c>
      <c r="AP101" s="276">
        <f>AO101*(1+'2. GRI Pricing Inputs'!Q$115)^((AP$16-AO$16)/365)</f>
        <v>1427.4467919401086</v>
      </c>
      <c r="AQ101" s="380">
        <f t="shared" si="10"/>
        <v>5.9999999999999387E-2</v>
      </c>
    </row>
    <row r="102" spans="1:43" ht="11.4" x14ac:dyDescent="0.2">
      <c r="A102" s="110" t="str">
        <f>_xlfn.XLOOKUP($C102,'Data Ref'!$D:$D,'Data Ref'!$B:$B,0)</f>
        <v>222708086</v>
      </c>
      <c r="C102" s="76">
        <f>'1. Accomodation'!N106</f>
        <v>335</v>
      </c>
      <c r="D102" s="362" t="str">
        <f>'1. Accomodation'!L106</f>
        <v>D</v>
      </c>
      <c r="E102" s="69" t="str">
        <f>'1. Accomodation'!P106</f>
        <v>1 Bed</v>
      </c>
      <c r="F102" s="69">
        <f>'1. Accomodation'!Q106</f>
        <v>1</v>
      </c>
      <c r="G102" s="77">
        <f>'1. Accomodation'!O106</f>
        <v>510.96</v>
      </c>
      <c r="H102" s="69">
        <f>'1. Accomodation'!R106</f>
        <v>3</v>
      </c>
      <c r="I102" s="69" t="str">
        <f>'1. Accomodation'!S106</f>
        <v>Saxon Gate below Treeline</v>
      </c>
      <c r="J102" s="62"/>
      <c r="L102" s="271">
        <f>IFERROR(INDEX('2. GRI Pricing Inputs'!$C$15:$AI$16,MATCH($L$16,'2. GRI Pricing Inputs'!$C$15:$C$16,0),MATCH(E102,'2. GRI Pricing Inputs'!$C$15:$AI$15,0)),0)</f>
        <v>1275</v>
      </c>
      <c r="M102" s="272">
        <f>IFERROR(INDEX('2. GRI Pricing Inputs'!$C$22:$AI$23,MATCH($M$16,'2. GRI Pricing Inputs'!$C$22:$C$23,0),MATCH(F102,'2. GRI Pricing Inputs'!$C$22:$AI$22,0)),0)</f>
        <v>0</v>
      </c>
      <c r="N102" s="329">
        <f>IF(AND('3. GRI Pricing'!$G102&gt;='2. GRI Pricing Inputs'!$D$33,'3. GRI Pricing'!$G102&lt;='2. GRI Pricing Inputs'!$E$33),'2. GRI Pricing Inputs'!$D$32,IF(AND('3. GRI Pricing'!$G102&gt;='2. GRI Pricing Inputs'!$F$33,'3. GRI Pricing'!$G102&lt;='2. GRI Pricing Inputs'!$G$33),'2. GRI Pricing Inputs'!$F$32,IF(AND('3. GRI Pricing'!$G102&gt;='2. GRI Pricing Inputs'!$H$33,'3. GRI Pricing'!$G102&lt;='2. GRI Pricing Inputs'!$I$33),'2. GRI Pricing Inputs'!$H$32,IF(AND('3. GRI Pricing'!$G102&gt;='2. GRI Pricing Inputs'!$J$33,'3. GRI Pricing'!$G102&lt;='2. GRI Pricing Inputs'!$K$33),'2. GRI Pricing Inputs'!$J$32,IF(AND('3. GRI Pricing'!$G102&gt;='2. GRI Pricing Inputs'!$L$33,'3. GRI Pricing'!$G102&lt;='2. GRI Pricing Inputs'!$M$33),'2. GRI Pricing Inputs'!$L$32,IF(AND('3. GRI Pricing'!$G102&gt;='2. GRI Pricing Inputs'!$N$33,'3. GRI Pricing'!$G102&lt;='2. GRI Pricing Inputs'!$O$33),'2. GRI Pricing Inputs'!$N$32,IF(AND('3. GRI Pricing'!$G102&gt;='2. GRI Pricing Inputs'!$P$33,'3. GRI Pricing'!$G102&lt;='2. GRI Pricing Inputs'!$Q$33),'2. GRI Pricing Inputs'!$P$32,IF(AND('3. GRI Pricing'!$G102&gt;='2. GRI Pricing Inputs'!$R$33,'3. GRI Pricing'!$G102&lt;='2. GRI Pricing Inputs'!$S$33),'2. GRI Pricing Inputs'!$R$32,IF(AND('3. GRI Pricing'!$G102&gt;='2. GRI Pricing Inputs'!$T$33,'3. GRI Pricing'!$G102&lt;='2. GRI Pricing Inputs'!$U$33),'2. GRI Pricing Inputs'!$T$32,IF(AND('3. GRI Pricing'!$G102&gt;='2. GRI Pricing Inputs'!$V$33,'3. GRI Pricing'!$G102&lt;='2. GRI Pricing Inputs'!$W$33),'2. GRI Pricing Inputs'!$V$32,IF(AND('3. GRI Pricing'!$G102&gt;='2. GRI Pricing Inputs'!$X$33,'3. GRI Pricing'!$G102&lt;='2. GRI Pricing Inputs'!$Y$33),'2. GRI Pricing Inputs'!$X$32,IF(AND('3. GRI Pricing'!$G102&gt;='2. GRI Pricing Inputs'!$Z$33,'3. GRI Pricing'!$G102&lt;='2. GRI Pricing Inputs'!$AA$33),'2. GRI Pricing Inputs'!$Z$32,IF(AND('3. GRI Pricing'!$G102&gt;='2. GRI Pricing Inputs'!$AB$33,'3. GRI Pricing'!$G102&lt;='2. GRI Pricing Inputs'!$AC$33),'2. GRI Pricing Inputs'!$AB$32,IF(AND('3. GRI Pricing'!$G102&gt;='2. GRI Pricing Inputs'!$AD$33,'3. GRI Pricing'!$G102&lt;='2. GRI Pricing Inputs'!$AE$33),'2. GRI Pricing Inputs'!$AD$32,IF(AND('3. GRI Pricing'!$G102&gt;='2. GRI Pricing Inputs'!$AF$33,'3. GRI Pricing'!$G102&lt;='2. GRI Pricing Inputs'!$AG$33),'2. GRI Pricing Inputs'!$AF$32,IF(AND('3. GRI Pricing'!$G102&gt;='2. GRI Pricing Inputs'!$AH$33,'3. GRI Pricing'!$G102&lt;='2. GRI Pricing Inputs'!$AI$33),'2. GRI Pricing Inputs'!$AH$32,0))))))))))))))))</f>
        <v>5</v>
      </c>
      <c r="O102" s="272" cm="1">
        <f t="array" ref="O102">IFERROR(INDEX('2. GRI Pricing Inputs'!$C$32:$AI$39,MATCH('3. GRI Pricing'!E102,'2. GRI Pricing Inputs'!$C$32:$C$39,0),(MATCH('3. GRI Pricing'!N102,'2. GRI Pricing Inputs'!$D$32:$AI$32,0)+1)),0)</f>
        <v>5</v>
      </c>
      <c r="P102" s="272">
        <f>IFERROR(INDEX('2. GRI Pricing Inputs'!$C$45:$AI$46,MATCH($P$16,'2. GRI Pricing Inputs'!$C$45:$C$46,0),MATCH(H102,'2. GRI Pricing Inputs'!$C$45:$AI$45,0)),0)</f>
        <v>30</v>
      </c>
      <c r="Q102" s="272">
        <f>IFERROR(INDEX('2. GRI Pricing Inputs'!$C$53:$AI$54,MATCH('3. GRI Pricing'!$Q$16,'2. GRI Pricing Inputs'!$C$53:$C$54,0),MATCH('3. GRI Pricing'!I102,'2. GRI Pricing Inputs'!$C$53:$AI$53,0)),0)</f>
        <v>30</v>
      </c>
      <c r="R102" s="272">
        <f>IFERROR(INDEX('2. GRI Pricing Inputs'!$C$60:$AI$61,MATCH('3. GRI Pricing'!$R$16,'2. GRI Pricing Inputs'!$C$60:$C$61,0),MATCH('1. Accomodation'!T106,'2. GRI Pricing Inputs'!$C$60:$AI$60,0)),0)</f>
        <v>0</v>
      </c>
      <c r="S102" s="272">
        <f>IFERROR(INDEX('2. GRI Pricing Inputs'!$C$67:$AI$68,MATCH('3. GRI Pricing'!$S$16,'2. GRI Pricing Inputs'!$C$67:$C$68,0),MATCH('1. Accomodation'!U106,'2. GRI Pricing Inputs'!$C$67:$AI$67,0)),0)</f>
        <v>40</v>
      </c>
      <c r="T102" s="272">
        <f>IF(E102=0,0,'2. GRI Pricing Inputs'!$AI$75)</f>
        <v>0</v>
      </c>
      <c r="U102" s="272">
        <f>IFERROR(INDEX('2. GRI Pricing Inputs'!$C$82:$AI$83,MATCH('3. GRI Pricing'!$U$16,'2. GRI Pricing Inputs'!$C$82:$C$83,0),MATCH('1. Accomodation'!V106,'2. GRI Pricing Inputs'!$C$82:$AI$82,0)),0)</f>
        <v>0</v>
      </c>
      <c r="V102" s="272">
        <f>IFERROR(INDEX('2. GRI Pricing Inputs'!$C$89:$AI$90,MATCH('3. GRI Pricing'!$V$16,'2. GRI Pricing Inputs'!$C$89:$C$90,0),MATCH('1. Accomodation'!W106,'2. GRI Pricing Inputs'!$C$89:$AI$89,0)),0)</f>
        <v>0</v>
      </c>
      <c r="W102" s="272">
        <f>IFERROR(INDEX('2. GRI Pricing Inputs'!$C$97:$AI$98,MATCH('3. GRI Pricing'!$W$16,'2. GRI Pricing Inputs'!$C$97:$C$98,0),MATCH('1. Accomodation'!X106,'2. GRI Pricing Inputs'!$C$97:$AI$97,0)),0)</f>
        <v>0</v>
      </c>
      <c r="X102" s="272">
        <f>IFERROR(INDEX('2. GRI Pricing Inputs'!$C$104:$AI$105,MATCH('3. GRI Pricing'!$X$16,'2. GRI Pricing Inputs'!$C$104:$C$105,0),MATCH('1. Accomodation'!Y106,'2. GRI Pricing Inputs'!$C$104:$AI$104,0)),0)</f>
        <v>0</v>
      </c>
      <c r="Y102" s="273"/>
      <c r="Z102" s="274">
        <f t="shared" si="9"/>
        <v>1380</v>
      </c>
      <c r="AA102" s="275"/>
      <c r="AB102" s="275"/>
      <c r="AC102" s="275"/>
      <c r="AD102" s="271">
        <f>Z102*(1+'2. GRI Pricing Inputs'!E$115)^(($AD$16-$AC$15)/365)</f>
        <v>1386.8463622059639</v>
      </c>
      <c r="AE102" s="272">
        <f>AD102*(1+'2. GRI Pricing Inputs'!F$115)^((AE$16-AD$16)/365)</f>
        <v>1393.5042121721756</v>
      </c>
      <c r="AF102" s="272">
        <f>AE102*(1+'2. GRI Pricing Inputs'!G$115)^((AF$16-AE$16)/365)</f>
        <v>1400.4175705577313</v>
      </c>
      <c r="AG102" s="272">
        <f>AF102*(1+'2. GRI Pricing Inputs'!H$115)^((AG$16-AF$16)/365)</f>
        <v>1407.3652270270316</v>
      </c>
      <c r="AH102" s="272">
        <f>AG102*(1+'2. GRI Pricing Inputs'!I$115)^((AH$16-AG$16)/365)</f>
        <v>1413.6701510980993</v>
      </c>
      <c r="AI102" s="272">
        <f>AH102*(1+'2. GRI Pricing Inputs'!J$115)^((AI$16-AH$16)/365)</f>
        <v>1420.6835553692422</v>
      </c>
      <c r="AJ102" s="272">
        <f>AI102*(1+'2. GRI Pricing Inputs'!K$115)^((AJ$16-AI$16)/365)</f>
        <v>1427.5038479545485</v>
      </c>
      <c r="AK102" s="272">
        <f>AJ102*(1+'2. GRI Pricing Inputs'!L$115)^((AK$16-AJ$16)/365)</f>
        <v>1434.5858830223051</v>
      </c>
      <c r="AL102" s="272">
        <f>AK102*(1+'2. GRI Pricing Inputs'!M$115)^((AL$16-AK$16)/365)</f>
        <v>1441.4729166787336</v>
      </c>
      <c r="AM102" s="272">
        <f>AL102*(1+'2. GRI Pricing Inputs'!N$115)^((AM$16-AL$16)/365)</f>
        <v>1448.624254140813</v>
      </c>
      <c r="AN102" s="272">
        <f>AM102*(1+'2. GRI Pricing Inputs'!O$115)^((AN$16-AM$16)/365)</f>
        <v>1455.8110703322568</v>
      </c>
      <c r="AO102" s="272">
        <f>AN102*(1+'2. GRI Pricing Inputs'!P$115)^((AO$16-AN$16)/365)</f>
        <v>1462.7999999999993</v>
      </c>
      <c r="AP102" s="276">
        <f>AO102*(1+'2. GRI Pricing Inputs'!Q$115)^((AP$16-AO$16)/365)</f>
        <v>1470.0571439383209</v>
      </c>
      <c r="AQ102" s="380">
        <f t="shared" si="10"/>
        <v>5.9999999999999387E-2</v>
      </c>
    </row>
    <row r="103" spans="1:43" ht="11.4" x14ac:dyDescent="0.2">
      <c r="A103" s="110" t="str">
        <f>_xlfn.XLOOKUP($C103,'Data Ref'!$D:$D,'Data Ref'!$B:$B,0)</f>
        <v>222708087</v>
      </c>
      <c r="C103" s="76">
        <f>'1. Accomodation'!N107</f>
        <v>336</v>
      </c>
      <c r="D103" s="362" t="str">
        <f>'1. Accomodation'!L107</f>
        <v>D</v>
      </c>
      <c r="E103" s="69" t="str">
        <f>'1. Accomodation'!P107</f>
        <v>1 Bed</v>
      </c>
      <c r="F103" s="69">
        <f>'1. Accomodation'!Q107</f>
        <v>1</v>
      </c>
      <c r="G103" s="77">
        <f>'1. Accomodation'!O107</f>
        <v>506.87</v>
      </c>
      <c r="H103" s="69">
        <f>'1. Accomodation'!R107</f>
        <v>3</v>
      </c>
      <c r="I103" s="69" t="str">
        <f>'1. Accomodation'!S107</f>
        <v>Internal Courtyard</v>
      </c>
      <c r="J103" s="62"/>
      <c r="L103" s="271">
        <f>IFERROR(INDEX('2. GRI Pricing Inputs'!$C$15:$AI$16,MATCH($L$16,'2. GRI Pricing Inputs'!$C$15:$C$16,0),MATCH(E103,'2. GRI Pricing Inputs'!$C$15:$AI$15,0)),0)</f>
        <v>1275</v>
      </c>
      <c r="M103" s="272">
        <f>IFERROR(INDEX('2. GRI Pricing Inputs'!$C$22:$AI$23,MATCH($M$16,'2. GRI Pricing Inputs'!$C$22:$C$23,0),MATCH(F103,'2. GRI Pricing Inputs'!$C$22:$AI$22,0)),0)</f>
        <v>0</v>
      </c>
      <c r="N103" s="329">
        <f>IF(AND('3. GRI Pricing'!$G103&gt;='2. GRI Pricing Inputs'!$D$33,'3. GRI Pricing'!$G103&lt;='2. GRI Pricing Inputs'!$E$33),'2. GRI Pricing Inputs'!$D$32,IF(AND('3. GRI Pricing'!$G103&gt;='2. GRI Pricing Inputs'!$F$33,'3. GRI Pricing'!$G103&lt;='2. GRI Pricing Inputs'!$G$33),'2. GRI Pricing Inputs'!$F$32,IF(AND('3. GRI Pricing'!$G103&gt;='2. GRI Pricing Inputs'!$H$33,'3. GRI Pricing'!$G103&lt;='2. GRI Pricing Inputs'!$I$33),'2. GRI Pricing Inputs'!$H$32,IF(AND('3. GRI Pricing'!$G103&gt;='2. GRI Pricing Inputs'!$J$33,'3. GRI Pricing'!$G103&lt;='2. GRI Pricing Inputs'!$K$33),'2. GRI Pricing Inputs'!$J$32,IF(AND('3. GRI Pricing'!$G103&gt;='2. GRI Pricing Inputs'!$L$33,'3. GRI Pricing'!$G103&lt;='2. GRI Pricing Inputs'!$M$33),'2. GRI Pricing Inputs'!$L$32,IF(AND('3. GRI Pricing'!$G103&gt;='2. GRI Pricing Inputs'!$N$33,'3. GRI Pricing'!$G103&lt;='2. GRI Pricing Inputs'!$O$33),'2. GRI Pricing Inputs'!$N$32,IF(AND('3. GRI Pricing'!$G103&gt;='2. GRI Pricing Inputs'!$P$33,'3. GRI Pricing'!$G103&lt;='2. GRI Pricing Inputs'!$Q$33),'2. GRI Pricing Inputs'!$P$32,IF(AND('3. GRI Pricing'!$G103&gt;='2. GRI Pricing Inputs'!$R$33,'3. GRI Pricing'!$G103&lt;='2. GRI Pricing Inputs'!$S$33),'2. GRI Pricing Inputs'!$R$32,IF(AND('3. GRI Pricing'!$G103&gt;='2. GRI Pricing Inputs'!$T$33,'3. GRI Pricing'!$G103&lt;='2. GRI Pricing Inputs'!$U$33),'2. GRI Pricing Inputs'!$T$32,IF(AND('3. GRI Pricing'!$G103&gt;='2. GRI Pricing Inputs'!$V$33,'3. GRI Pricing'!$G103&lt;='2. GRI Pricing Inputs'!$W$33),'2. GRI Pricing Inputs'!$V$32,IF(AND('3. GRI Pricing'!$G103&gt;='2. GRI Pricing Inputs'!$X$33,'3. GRI Pricing'!$G103&lt;='2. GRI Pricing Inputs'!$Y$33),'2. GRI Pricing Inputs'!$X$32,IF(AND('3. GRI Pricing'!$G103&gt;='2. GRI Pricing Inputs'!$Z$33,'3. GRI Pricing'!$G103&lt;='2. GRI Pricing Inputs'!$AA$33),'2. GRI Pricing Inputs'!$Z$32,IF(AND('3. GRI Pricing'!$G103&gt;='2. GRI Pricing Inputs'!$AB$33,'3. GRI Pricing'!$G103&lt;='2. GRI Pricing Inputs'!$AC$33),'2. GRI Pricing Inputs'!$AB$32,IF(AND('3. GRI Pricing'!$G103&gt;='2. GRI Pricing Inputs'!$AD$33,'3. GRI Pricing'!$G103&lt;='2. GRI Pricing Inputs'!$AE$33),'2. GRI Pricing Inputs'!$AD$32,IF(AND('3. GRI Pricing'!$G103&gt;='2. GRI Pricing Inputs'!$AF$33,'3. GRI Pricing'!$G103&lt;='2. GRI Pricing Inputs'!$AG$33),'2. GRI Pricing Inputs'!$AF$32,IF(AND('3. GRI Pricing'!$G103&gt;='2. GRI Pricing Inputs'!$AH$33,'3. GRI Pricing'!$G103&lt;='2. GRI Pricing Inputs'!$AI$33),'2. GRI Pricing Inputs'!$AH$32,0))))))))))))))))</f>
        <v>5</v>
      </c>
      <c r="O103" s="272" cm="1">
        <f t="array" ref="O103">IFERROR(INDEX('2. GRI Pricing Inputs'!$C$32:$AI$39,MATCH('3. GRI Pricing'!E103,'2. GRI Pricing Inputs'!$C$32:$C$39,0),(MATCH('3. GRI Pricing'!N103,'2. GRI Pricing Inputs'!$D$32:$AI$32,0)+1)),0)</f>
        <v>5</v>
      </c>
      <c r="P103" s="272">
        <f>IFERROR(INDEX('2. GRI Pricing Inputs'!$C$45:$AI$46,MATCH($P$16,'2. GRI Pricing Inputs'!$C$45:$C$46,0),MATCH(H103,'2. GRI Pricing Inputs'!$C$45:$AI$45,0)),0)</f>
        <v>30</v>
      </c>
      <c r="Q103" s="272">
        <f>IFERROR(INDEX('2. GRI Pricing Inputs'!$C$53:$AI$54,MATCH('3. GRI Pricing'!$Q$16,'2. GRI Pricing Inputs'!$C$53:$C$54,0),MATCH('3. GRI Pricing'!I103,'2. GRI Pricing Inputs'!$C$53:$AI$53,0)),0)</f>
        <v>15</v>
      </c>
      <c r="R103" s="272">
        <f>IFERROR(INDEX('2. GRI Pricing Inputs'!$C$60:$AI$61,MATCH('3. GRI Pricing'!$R$16,'2. GRI Pricing Inputs'!$C$60:$C$61,0),MATCH('1. Accomodation'!T107,'2. GRI Pricing Inputs'!$C$60:$AI$60,0)),0)</f>
        <v>0</v>
      </c>
      <c r="S103" s="272">
        <f>IFERROR(INDEX('2. GRI Pricing Inputs'!$C$67:$AI$68,MATCH('3. GRI Pricing'!$S$16,'2. GRI Pricing Inputs'!$C$67:$C$68,0),MATCH('1. Accomodation'!U107,'2. GRI Pricing Inputs'!$C$67:$AI$67,0)),0)</f>
        <v>10</v>
      </c>
      <c r="T103" s="272">
        <f>IF(E103=0,0,'2. GRI Pricing Inputs'!$AI$75)</f>
        <v>0</v>
      </c>
      <c r="U103" s="272">
        <f>IFERROR(INDEX('2. GRI Pricing Inputs'!$C$82:$AI$83,MATCH('3. GRI Pricing'!$U$16,'2. GRI Pricing Inputs'!$C$82:$C$83,0),MATCH('1. Accomodation'!V107,'2. GRI Pricing Inputs'!$C$82:$AI$82,0)),0)</f>
        <v>0</v>
      </c>
      <c r="V103" s="272">
        <f>IFERROR(INDEX('2. GRI Pricing Inputs'!$C$89:$AI$90,MATCH('3. GRI Pricing'!$V$16,'2. GRI Pricing Inputs'!$C$89:$C$90,0),MATCH('1. Accomodation'!W107,'2. GRI Pricing Inputs'!$C$89:$AI$89,0)),0)</f>
        <v>10</v>
      </c>
      <c r="W103" s="272">
        <f>IFERROR(INDEX('2. GRI Pricing Inputs'!$C$97:$AI$98,MATCH('3. GRI Pricing'!$W$16,'2. GRI Pricing Inputs'!$C$97:$C$98,0),MATCH('1. Accomodation'!X107,'2. GRI Pricing Inputs'!$C$97:$AI$97,0)),0)</f>
        <v>0</v>
      </c>
      <c r="X103" s="272">
        <f>IFERROR(INDEX('2. GRI Pricing Inputs'!$C$104:$AI$105,MATCH('3. GRI Pricing'!$X$16,'2. GRI Pricing Inputs'!$C$104:$C$105,0),MATCH('1. Accomodation'!Y107,'2. GRI Pricing Inputs'!$C$104:$AI$104,0)),0)</f>
        <v>0</v>
      </c>
      <c r="Y103" s="273"/>
      <c r="Z103" s="274">
        <f t="shared" si="9"/>
        <v>1345</v>
      </c>
      <c r="AA103" s="275"/>
      <c r="AB103" s="275"/>
      <c r="AC103" s="275"/>
      <c r="AD103" s="271">
        <f>Z103*(1+'2. GRI Pricing Inputs'!E$115)^(($AD$16-$AC$15)/365)</f>
        <v>1351.6727225847981</v>
      </c>
      <c r="AE103" s="272">
        <f>AD103*(1+'2. GRI Pricing Inputs'!F$115)^((AE$16-AD$16)/365)</f>
        <v>1358.1617140373739</v>
      </c>
      <c r="AF103" s="272">
        <f>AE103*(1+'2. GRI Pricing Inputs'!G$115)^((AF$16-AE$16)/365)</f>
        <v>1364.899733623296</v>
      </c>
      <c r="AG103" s="272">
        <f>AF103*(1+'2. GRI Pricing Inputs'!H$115)^((AG$16-AF$16)/365)</f>
        <v>1371.6711814140269</v>
      </c>
      <c r="AH103" s="272">
        <f>AG103*(1+'2. GRI Pricing Inputs'!I$115)^((AH$16-AG$16)/365)</f>
        <v>1377.8161979905385</v>
      </c>
      <c r="AI103" s="272">
        <f>AH103*(1+'2. GRI Pricing Inputs'!J$115)^((AI$16-AH$16)/365)</f>
        <v>1384.6517260663989</v>
      </c>
      <c r="AJ103" s="272">
        <f>AI103*(1+'2. GRI Pricing Inputs'!K$115)^((AJ$16-AI$16)/365)</f>
        <v>1391.2990402165706</v>
      </c>
      <c r="AK103" s="272">
        <f>AJ103*(1+'2. GRI Pricing Inputs'!L$115)^((AK$16-AJ$16)/365)</f>
        <v>1398.2014584528986</v>
      </c>
      <c r="AL103" s="272">
        <f>AK103*(1+'2. GRI Pricing Inputs'!M$115)^((AL$16-AK$16)/365)</f>
        <v>1404.9138209658668</v>
      </c>
      <c r="AM103" s="272">
        <f>AL103*(1+'2. GRI Pricing Inputs'!N$115)^((AM$16-AL$16)/365)</f>
        <v>1411.8837839270966</v>
      </c>
      <c r="AN103" s="272">
        <f>AM103*(1+'2. GRI Pricing Inputs'!O$115)^((AN$16-AM$16)/365)</f>
        <v>1418.8883257948441</v>
      </c>
      <c r="AO103" s="272">
        <f>AN103*(1+'2. GRI Pricing Inputs'!P$115)^((AO$16-AN$16)/365)</f>
        <v>1425.6999999999991</v>
      </c>
      <c r="AP103" s="276">
        <f>AO103*(1+'2. GRI Pricing Inputs'!Q$115)^((AP$16-AO$16)/365)</f>
        <v>1432.773085939885</v>
      </c>
      <c r="AQ103" s="380">
        <f t="shared" si="10"/>
        <v>5.9999999999999387E-2</v>
      </c>
    </row>
    <row r="104" spans="1:43" ht="11.4" x14ac:dyDescent="0.2">
      <c r="A104" s="110" t="str">
        <f>_xlfn.XLOOKUP($C104,'Data Ref'!$D:$D,'Data Ref'!$B:$B,0)</f>
        <v>222708088</v>
      </c>
      <c r="C104" s="76">
        <f>'1. Accomodation'!N108</f>
        <v>337</v>
      </c>
      <c r="D104" s="362" t="str">
        <f>'1. Accomodation'!L108</f>
        <v>D</v>
      </c>
      <c r="E104" s="69" t="str">
        <f>'1. Accomodation'!P108</f>
        <v>1 Bed</v>
      </c>
      <c r="F104" s="69">
        <f>'1. Accomodation'!Q108</f>
        <v>1</v>
      </c>
      <c r="G104" s="77">
        <f>'1. Accomodation'!O108</f>
        <v>510.96</v>
      </c>
      <c r="H104" s="69">
        <f>'1. Accomodation'!R108</f>
        <v>3</v>
      </c>
      <c r="I104" s="69" t="str">
        <f>'1. Accomodation'!S108</f>
        <v>Saxon Gate below Treeline</v>
      </c>
      <c r="J104" s="62"/>
      <c r="L104" s="271">
        <f>IFERROR(INDEX('2. GRI Pricing Inputs'!$C$15:$AI$16,MATCH($L$16,'2. GRI Pricing Inputs'!$C$15:$C$16,0),MATCH(E104,'2. GRI Pricing Inputs'!$C$15:$AI$15,0)),0)</f>
        <v>1275</v>
      </c>
      <c r="M104" s="272">
        <f>IFERROR(INDEX('2. GRI Pricing Inputs'!$C$22:$AI$23,MATCH($M$16,'2. GRI Pricing Inputs'!$C$22:$C$23,0),MATCH(F104,'2. GRI Pricing Inputs'!$C$22:$AI$22,0)),0)</f>
        <v>0</v>
      </c>
      <c r="N104" s="329">
        <f>IF(AND('3. GRI Pricing'!$G104&gt;='2. GRI Pricing Inputs'!$D$33,'3. GRI Pricing'!$G104&lt;='2. GRI Pricing Inputs'!$E$33),'2. GRI Pricing Inputs'!$D$32,IF(AND('3. GRI Pricing'!$G104&gt;='2. GRI Pricing Inputs'!$F$33,'3. GRI Pricing'!$G104&lt;='2. GRI Pricing Inputs'!$G$33),'2. GRI Pricing Inputs'!$F$32,IF(AND('3. GRI Pricing'!$G104&gt;='2. GRI Pricing Inputs'!$H$33,'3. GRI Pricing'!$G104&lt;='2. GRI Pricing Inputs'!$I$33),'2. GRI Pricing Inputs'!$H$32,IF(AND('3. GRI Pricing'!$G104&gt;='2. GRI Pricing Inputs'!$J$33,'3. GRI Pricing'!$G104&lt;='2. GRI Pricing Inputs'!$K$33),'2. GRI Pricing Inputs'!$J$32,IF(AND('3. GRI Pricing'!$G104&gt;='2. GRI Pricing Inputs'!$L$33,'3. GRI Pricing'!$G104&lt;='2. GRI Pricing Inputs'!$M$33),'2. GRI Pricing Inputs'!$L$32,IF(AND('3. GRI Pricing'!$G104&gt;='2. GRI Pricing Inputs'!$N$33,'3. GRI Pricing'!$G104&lt;='2. GRI Pricing Inputs'!$O$33),'2. GRI Pricing Inputs'!$N$32,IF(AND('3. GRI Pricing'!$G104&gt;='2. GRI Pricing Inputs'!$P$33,'3. GRI Pricing'!$G104&lt;='2. GRI Pricing Inputs'!$Q$33),'2. GRI Pricing Inputs'!$P$32,IF(AND('3. GRI Pricing'!$G104&gt;='2. GRI Pricing Inputs'!$R$33,'3. GRI Pricing'!$G104&lt;='2. GRI Pricing Inputs'!$S$33),'2. GRI Pricing Inputs'!$R$32,IF(AND('3. GRI Pricing'!$G104&gt;='2. GRI Pricing Inputs'!$T$33,'3. GRI Pricing'!$G104&lt;='2. GRI Pricing Inputs'!$U$33),'2. GRI Pricing Inputs'!$T$32,IF(AND('3. GRI Pricing'!$G104&gt;='2. GRI Pricing Inputs'!$V$33,'3. GRI Pricing'!$G104&lt;='2. GRI Pricing Inputs'!$W$33),'2. GRI Pricing Inputs'!$V$32,IF(AND('3. GRI Pricing'!$G104&gt;='2. GRI Pricing Inputs'!$X$33,'3. GRI Pricing'!$G104&lt;='2. GRI Pricing Inputs'!$Y$33),'2. GRI Pricing Inputs'!$X$32,IF(AND('3. GRI Pricing'!$G104&gt;='2. GRI Pricing Inputs'!$Z$33,'3. GRI Pricing'!$G104&lt;='2. GRI Pricing Inputs'!$AA$33),'2. GRI Pricing Inputs'!$Z$32,IF(AND('3. GRI Pricing'!$G104&gt;='2. GRI Pricing Inputs'!$AB$33,'3. GRI Pricing'!$G104&lt;='2. GRI Pricing Inputs'!$AC$33),'2. GRI Pricing Inputs'!$AB$32,IF(AND('3. GRI Pricing'!$G104&gt;='2. GRI Pricing Inputs'!$AD$33,'3. GRI Pricing'!$G104&lt;='2. GRI Pricing Inputs'!$AE$33),'2. GRI Pricing Inputs'!$AD$32,IF(AND('3. GRI Pricing'!$G104&gt;='2. GRI Pricing Inputs'!$AF$33,'3. GRI Pricing'!$G104&lt;='2. GRI Pricing Inputs'!$AG$33),'2. GRI Pricing Inputs'!$AF$32,IF(AND('3. GRI Pricing'!$G104&gt;='2. GRI Pricing Inputs'!$AH$33,'3. GRI Pricing'!$G104&lt;='2. GRI Pricing Inputs'!$AI$33),'2. GRI Pricing Inputs'!$AH$32,0))))))))))))))))</f>
        <v>5</v>
      </c>
      <c r="O104" s="272" cm="1">
        <f t="array" ref="O104">IFERROR(INDEX('2. GRI Pricing Inputs'!$C$32:$AI$39,MATCH('3. GRI Pricing'!E104,'2. GRI Pricing Inputs'!$C$32:$C$39,0),(MATCH('3. GRI Pricing'!N104,'2. GRI Pricing Inputs'!$D$32:$AI$32,0)+1)),0)</f>
        <v>5</v>
      </c>
      <c r="P104" s="272">
        <f>IFERROR(INDEX('2. GRI Pricing Inputs'!$C$45:$AI$46,MATCH($P$16,'2. GRI Pricing Inputs'!$C$45:$C$46,0),MATCH(H104,'2. GRI Pricing Inputs'!$C$45:$AI$45,0)),0)</f>
        <v>30</v>
      </c>
      <c r="Q104" s="272">
        <f>IFERROR(INDEX('2. GRI Pricing Inputs'!$C$53:$AI$54,MATCH('3. GRI Pricing'!$Q$16,'2. GRI Pricing Inputs'!$C$53:$C$54,0),MATCH('3. GRI Pricing'!I104,'2. GRI Pricing Inputs'!$C$53:$AI$53,0)),0)</f>
        <v>30</v>
      </c>
      <c r="R104" s="272">
        <f>IFERROR(INDEX('2. GRI Pricing Inputs'!$C$60:$AI$61,MATCH('3. GRI Pricing'!$R$16,'2. GRI Pricing Inputs'!$C$60:$C$61,0),MATCH('1. Accomodation'!T108,'2. GRI Pricing Inputs'!$C$60:$AI$60,0)),0)</f>
        <v>0</v>
      </c>
      <c r="S104" s="272">
        <f>IFERROR(INDEX('2. GRI Pricing Inputs'!$C$67:$AI$68,MATCH('3. GRI Pricing'!$S$16,'2. GRI Pricing Inputs'!$C$67:$C$68,0),MATCH('1. Accomodation'!U108,'2. GRI Pricing Inputs'!$C$67:$AI$67,0)),0)</f>
        <v>40</v>
      </c>
      <c r="T104" s="272">
        <f>IF(E104=0,0,'2. GRI Pricing Inputs'!$AI$75)</f>
        <v>0</v>
      </c>
      <c r="U104" s="272">
        <f>IFERROR(INDEX('2. GRI Pricing Inputs'!$C$82:$AI$83,MATCH('3. GRI Pricing'!$U$16,'2. GRI Pricing Inputs'!$C$82:$C$83,0),MATCH('1. Accomodation'!V108,'2. GRI Pricing Inputs'!$C$82:$AI$82,0)),0)</f>
        <v>0</v>
      </c>
      <c r="V104" s="272">
        <f>IFERROR(INDEX('2. GRI Pricing Inputs'!$C$89:$AI$90,MATCH('3. GRI Pricing'!$V$16,'2. GRI Pricing Inputs'!$C$89:$C$90,0),MATCH('1. Accomodation'!W108,'2. GRI Pricing Inputs'!$C$89:$AI$89,0)),0)</f>
        <v>0</v>
      </c>
      <c r="W104" s="272">
        <f>IFERROR(INDEX('2. GRI Pricing Inputs'!$C$97:$AI$98,MATCH('3. GRI Pricing'!$W$16,'2. GRI Pricing Inputs'!$C$97:$C$98,0),MATCH('1. Accomodation'!X108,'2. GRI Pricing Inputs'!$C$97:$AI$97,0)),0)</f>
        <v>0</v>
      </c>
      <c r="X104" s="272">
        <f>IFERROR(INDEX('2. GRI Pricing Inputs'!$C$104:$AI$105,MATCH('3. GRI Pricing'!$X$16,'2. GRI Pricing Inputs'!$C$104:$C$105,0),MATCH('1. Accomodation'!Y108,'2. GRI Pricing Inputs'!$C$104:$AI$104,0)),0)</f>
        <v>0</v>
      </c>
      <c r="Y104" s="273"/>
      <c r="Z104" s="274">
        <f t="shared" si="9"/>
        <v>1380</v>
      </c>
      <c r="AA104" s="275"/>
      <c r="AB104" s="275"/>
      <c r="AC104" s="275"/>
      <c r="AD104" s="271">
        <f>Z104*(1+'2. GRI Pricing Inputs'!E$115)^(($AD$16-$AC$15)/365)</f>
        <v>1386.8463622059639</v>
      </c>
      <c r="AE104" s="272">
        <f>AD104*(1+'2. GRI Pricing Inputs'!F$115)^((AE$16-AD$16)/365)</f>
        <v>1393.5042121721756</v>
      </c>
      <c r="AF104" s="272">
        <f>AE104*(1+'2. GRI Pricing Inputs'!G$115)^((AF$16-AE$16)/365)</f>
        <v>1400.4175705577313</v>
      </c>
      <c r="AG104" s="272">
        <f>AF104*(1+'2. GRI Pricing Inputs'!H$115)^((AG$16-AF$16)/365)</f>
        <v>1407.3652270270316</v>
      </c>
      <c r="AH104" s="272">
        <f>AG104*(1+'2. GRI Pricing Inputs'!I$115)^((AH$16-AG$16)/365)</f>
        <v>1413.6701510980993</v>
      </c>
      <c r="AI104" s="272">
        <f>AH104*(1+'2. GRI Pricing Inputs'!J$115)^((AI$16-AH$16)/365)</f>
        <v>1420.6835553692422</v>
      </c>
      <c r="AJ104" s="272">
        <f>AI104*(1+'2. GRI Pricing Inputs'!K$115)^((AJ$16-AI$16)/365)</f>
        <v>1427.5038479545485</v>
      </c>
      <c r="AK104" s="272">
        <f>AJ104*(1+'2. GRI Pricing Inputs'!L$115)^((AK$16-AJ$16)/365)</f>
        <v>1434.5858830223051</v>
      </c>
      <c r="AL104" s="272">
        <f>AK104*(1+'2. GRI Pricing Inputs'!M$115)^((AL$16-AK$16)/365)</f>
        <v>1441.4729166787336</v>
      </c>
      <c r="AM104" s="272">
        <f>AL104*(1+'2. GRI Pricing Inputs'!N$115)^((AM$16-AL$16)/365)</f>
        <v>1448.624254140813</v>
      </c>
      <c r="AN104" s="272">
        <f>AM104*(1+'2. GRI Pricing Inputs'!O$115)^((AN$16-AM$16)/365)</f>
        <v>1455.8110703322568</v>
      </c>
      <c r="AO104" s="272">
        <f>AN104*(1+'2. GRI Pricing Inputs'!P$115)^((AO$16-AN$16)/365)</f>
        <v>1462.7999999999993</v>
      </c>
      <c r="AP104" s="276">
        <f>AO104*(1+'2. GRI Pricing Inputs'!Q$115)^((AP$16-AO$16)/365)</f>
        <v>1470.0571439383209</v>
      </c>
      <c r="AQ104" s="380">
        <f t="shared" si="10"/>
        <v>5.9999999999999387E-2</v>
      </c>
    </row>
    <row r="105" spans="1:43" ht="11.4" x14ac:dyDescent="0.2">
      <c r="A105" s="110" t="str">
        <f>_xlfn.XLOOKUP($C105,'Data Ref'!$D:$D,'Data Ref'!$B:$B,0)</f>
        <v>222708089</v>
      </c>
      <c r="C105" s="76">
        <f>'1. Accomodation'!N109</f>
        <v>338</v>
      </c>
      <c r="D105" s="362" t="str">
        <f>'1. Accomodation'!L109</f>
        <v>D</v>
      </c>
      <c r="E105" s="69" t="str">
        <f>'1. Accomodation'!P109</f>
        <v>2 Bed</v>
      </c>
      <c r="F105" s="69">
        <f>'1. Accomodation'!Q109</f>
        <v>2</v>
      </c>
      <c r="G105" s="77">
        <f>'1. Accomodation'!O109</f>
        <v>749.38</v>
      </c>
      <c r="H105" s="69">
        <f>'1. Accomodation'!R109</f>
        <v>3</v>
      </c>
      <c r="I105" s="69" t="str">
        <f>'1. Accomodation'!S109</f>
        <v>Internal Courtyard</v>
      </c>
      <c r="J105" s="62"/>
      <c r="L105" s="271">
        <f>IFERROR(INDEX('2. GRI Pricing Inputs'!$C$15:$AI$16,MATCH($L$16,'2. GRI Pricing Inputs'!$C$15:$C$16,0),MATCH(E105,'2. GRI Pricing Inputs'!$C$15:$AI$15,0)),0)</f>
        <v>1665</v>
      </c>
      <c r="M105" s="272">
        <f>IFERROR(INDEX('2. GRI Pricing Inputs'!$C$22:$AI$23,MATCH($M$16,'2. GRI Pricing Inputs'!$C$22:$C$23,0),MATCH(F105,'2. GRI Pricing Inputs'!$C$22:$AI$22,0)),0)</f>
        <v>0</v>
      </c>
      <c r="N105" s="329">
        <f>IF(AND('3. GRI Pricing'!$G105&gt;='2. GRI Pricing Inputs'!$D$33,'3. GRI Pricing'!$G105&lt;='2. GRI Pricing Inputs'!$E$33),'2. GRI Pricing Inputs'!$D$32,IF(AND('3. GRI Pricing'!$G105&gt;='2. GRI Pricing Inputs'!$F$33,'3. GRI Pricing'!$G105&lt;='2. GRI Pricing Inputs'!$G$33),'2. GRI Pricing Inputs'!$F$32,IF(AND('3. GRI Pricing'!$G105&gt;='2. GRI Pricing Inputs'!$H$33,'3. GRI Pricing'!$G105&lt;='2. GRI Pricing Inputs'!$I$33),'2. GRI Pricing Inputs'!$H$32,IF(AND('3. GRI Pricing'!$G105&gt;='2. GRI Pricing Inputs'!$J$33,'3. GRI Pricing'!$G105&lt;='2. GRI Pricing Inputs'!$K$33),'2. GRI Pricing Inputs'!$J$32,IF(AND('3. GRI Pricing'!$G105&gt;='2. GRI Pricing Inputs'!$L$33,'3. GRI Pricing'!$G105&lt;='2. GRI Pricing Inputs'!$M$33),'2. GRI Pricing Inputs'!$L$32,IF(AND('3. GRI Pricing'!$G105&gt;='2. GRI Pricing Inputs'!$N$33,'3. GRI Pricing'!$G105&lt;='2. GRI Pricing Inputs'!$O$33),'2. GRI Pricing Inputs'!$N$32,IF(AND('3. GRI Pricing'!$G105&gt;='2. GRI Pricing Inputs'!$P$33,'3. GRI Pricing'!$G105&lt;='2. GRI Pricing Inputs'!$Q$33),'2. GRI Pricing Inputs'!$P$32,IF(AND('3. GRI Pricing'!$G105&gt;='2. GRI Pricing Inputs'!$R$33,'3. GRI Pricing'!$G105&lt;='2. GRI Pricing Inputs'!$S$33),'2. GRI Pricing Inputs'!$R$32,IF(AND('3. GRI Pricing'!$G105&gt;='2. GRI Pricing Inputs'!$T$33,'3. GRI Pricing'!$G105&lt;='2. GRI Pricing Inputs'!$U$33),'2. GRI Pricing Inputs'!$T$32,IF(AND('3. GRI Pricing'!$G105&gt;='2. GRI Pricing Inputs'!$V$33,'3. GRI Pricing'!$G105&lt;='2. GRI Pricing Inputs'!$W$33),'2. GRI Pricing Inputs'!$V$32,IF(AND('3. GRI Pricing'!$G105&gt;='2. GRI Pricing Inputs'!$X$33,'3. GRI Pricing'!$G105&lt;='2. GRI Pricing Inputs'!$Y$33),'2. GRI Pricing Inputs'!$X$32,IF(AND('3. GRI Pricing'!$G105&gt;='2. GRI Pricing Inputs'!$Z$33,'3. GRI Pricing'!$G105&lt;='2. GRI Pricing Inputs'!$AA$33),'2. GRI Pricing Inputs'!$Z$32,IF(AND('3. GRI Pricing'!$G105&gt;='2. GRI Pricing Inputs'!$AB$33,'3. GRI Pricing'!$G105&lt;='2. GRI Pricing Inputs'!$AC$33),'2. GRI Pricing Inputs'!$AB$32,IF(AND('3. GRI Pricing'!$G105&gt;='2. GRI Pricing Inputs'!$AD$33,'3. GRI Pricing'!$G105&lt;='2. GRI Pricing Inputs'!$AE$33),'2. GRI Pricing Inputs'!$AD$32,IF(AND('3. GRI Pricing'!$G105&gt;='2. GRI Pricing Inputs'!$AF$33,'3. GRI Pricing'!$G105&lt;='2. GRI Pricing Inputs'!$AG$33),'2. GRI Pricing Inputs'!$AF$32,IF(AND('3. GRI Pricing'!$G105&gt;='2. GRI Pricing Inputs'!$AH$33,'3. GRI Pricing'!$G105&lt;='2. GRI Pricing Inputs'!$AI$33),'2. GRI Pricing Inputs'!$AH$32,0))))))))))))))))</f>
        <v>0</v>
      </c>
      <c r="O105" s="272" cm="1">
        <f t="array" ref="O105">IFERROR(INDEX('2. GRI Pricing Inputs'!$C$32:$AI$39,MATCH('3. GRI Pricing'!E105,'2. GRI Pricing Inputs'!$C$32:$C$39,0),(MATCH('3. GRI Pricing'!N105,'2. GRI Pricing Inputs'!$D$32:$AI$32,0)+1)),0)</f>
        <v>0</v>
      </c>
      <c r="P105" s="272">
        <f>IFERROR(INDEX('2. GRI Pricing Inputs'!$C$45:$AI$46,MATCH($P$16,'2. GRI Pricing Inputs'!$C$45:$C$46,0),MATCH(H105,'2. GRI Pricing Inputs'!$C$45:$AI$45,0)),0)</f>
        <v>30</v>
      </c>
      <c r="Q105" s="272">
        <f>IFERROR(INDEX('2. GRI Pricing Inputs'!$C$53:$AI$54,MATCH('3. GRI Pricing'!$Q$16,'2. GRI Pricing Inputs'!$C$53:$C$54,0),MATCH('3. GRI Pricing'!I105,'2. GRI Pricing Inputs'!$C$53:$AI$53,0)),0)</f>
        <v>15</v>
      </c>
      <c r="R105" s="272">
        <f>IFERROR(INDEX('2. GRI Pricing Inputs'!$C$60:$AI$61,MATCH('3. GRI Pricing'!$R$16,'2. GRI Pricing Inputs'!$C$60:$C$61,0),MATCH('1. Accomodation'!T109,'2. GRI Pricing Inputs'!$C$60:$AI$60,0)),0)</f>
        <v>0</v>
      </c>
      <c r="S105" s="272">
        <f>IFERROR(INDEX('2. GRI Pricing Inputs'!$C$67:$AI$68,MATCH('3. GRI Pricing'!$S$16,'2. GRI Pricing Inputs'!$C$67:$C$68,0),MATCH('1. Accomodation'!U109,'2. GRI Pricing Inputs'!$C$67:$AI$67,0)),0)</f>
        <v>10</v>
      </c>
      <c r="T105" s="272">
        <f>IF(E105=0,0,'2. GRI Pricing Inputs'!$AI$75)</f>
        <v>0</v>
      </c>
      <c r="U105" s="272">
        <f>IFERROR(INDEX('2. GRI Pricing Inputs'!$C$82:$AI$83,MATCH('3. GRI Pricing'!$U$16,'2. GRI Pricing Inputs'!$C$82:$C$83,0),MATCH('1. Accomodation'!V109,'2. GRI Pricing Inputs'!$C$82:$AI$82,0)),0)</f>
        <v>0</v>
      </c>
      <c r="V105" s="272">
        <f>IFERROR(INDEX('2. GRI Pricing Inputs'!$C$89:$AI$90,MATCH('3. GRI Pricing'!$V$16,'2. GRI Pricing Inputs'!$C$89:$C$90,0),MATCH('1. Accomodation'!W109,'2. GRI Pricing Inputs'!$C$89:$AI$89,0)),0)</f>
        <v>0</v>
      </c>
      <c r="W105" s="272">
        <f>IFERROR(INDEX('2. GRI Pricing Inputs'!$C$97:$AI$98,MATCH('3. GRI Pricing'!$W$16,'2. GRI Pricing Inputs'!$C$97:$C$98,0),MATCH('1. Accomodation'!X109,'2. GRI Pricing Inputs'!$C$97:$AI$97,0)),0)</f>
        <v>0</v>
      </c>
      <c r="X105" s="272">
        <f>IFERROR(INDEX('2. GRI Pricing Inputs'!$C$104:$AI$105,MATCH('3. GRI Pricing'!$X$16,'2. GRI Pricing Inputs'!$C$104:$C$105,0),MATCH('1. Accomodation'!Y109,'2. GRI Pricing Inputs'!$C$104:$AI$104,0)),0)</f>
        <v>0</v>
      </c>
      <c r="Y105" s="273"/>
      <c r="Z105" s="274">
        <f t="shared" si="9"/>
        <v>1720</v>
      </c>
      <c r="AA105" s="275"/>
      <c r="AB105" s="275"/>
      <c r="AC105" s="275"/>
      <c r="AD105" s="271">
        <f>Z105*(1+'2. GRI Pricing Inputs'!E$115)^(($AD$16-$AC$15)/365)</f>
        <v>1728.5331470972883</v>
      </c>
      <c r="AE105" s="272">
        <f>AD105*(1+'2. GRI Pricing Inputs'!F$115)^((AE$16-AD$16)/365)</f>
        <v>1736.8313369102477</v>
      </c>
      <c r="AF105" s="272">
        <f>AE105*(1+'2. GRI Pricing Inputs'!G$115)^((AF$16-AE$16)/365)</f>
        <v>1745.4479864922448</v>
      </c>
      <c r="AG105" s="272">
        <f>AF105*(1+'2. GRI Pricing Inputs'!H$115)^((AG$16-AF$16)/365)</f>
        <v>1754.1073844105031</v>
      </c>
      <c r="AH105" s="272">
        <f>AG105*(1+'2. GRI Pricing Inputs'!I$115)^((AH$16-AG$16)/365)</f>
        <v>1761.9656955715441</v>
      </c>
      <c r="AI105" s="272">
        <f>AH105*(1+'2. GRI Pricing Inputs'!J$115)^((AI$16-AH$16)/365)</f>
        <v>1770.7070400254324</v>
      </c>
      <c r="AJ105" s="272">
        <f>AI105*(1+'2. GRI Pricing Inputs'!K$115)^((AJ$16-AI$16)/365)</f>
        <v>1779.2076945520462</v>
      </c>
      <c r="AK105" s="272">
        <f>AJ105*(1+'2. GRI Pricing Inputs'!L$115)^((AK$16-AJ$16)/365)</f>
        <v>1788.034578839395</v>
      </c>
      <c r="AL105" s="272">
        <f>AK105*(1+'2. GRI Pricing Inputs'!M$115)^((AL$16-AK$16)/365)</f>
        <v>1796.6184178894362</v>
      </c>
      <c r="AM105" s="272">
        <f>AL105*(1+'2. GRI Pricing Inputs'!N$115)^((AM$16-AL$16)/365)</f>
        <v>1805.5316790740571</v>
      </c>
      <c r="AN105" s="272">
        <f>AM105*(1+'2. GRI Pricing Inputs'!O$115)^((AN$16-AM$16)/365)</f>
        <v>1814.4891601242623</v>
      </c>
      <c r="AO105" s="272">
        <f>AN105*(1+'2. GRI Pricing Inputs'!P$115)^((AO$16-AN$16)/365)</f>
        <v>1823.1999999999994</v>
      </c>
      <c r="AP105" s="276">
        <f>AO105*(1+'2. GRI Pricing Inputs'!Q$115)^((AP$16-AO$16)/365)</f>
        <v>1832.245135923125</v>
      </c>
      <c r="AQ105" s="380">
        <f t="shared" si="10"/>
        <v>5.9999999999999609E-2</v>
      </c>
    </row>
    <row r="106" spans="1:43" ht="11.4" x14ac:dyDescent="0.2">
      <c r="A106" s="110" t="str">
        <f>_xlfn.XLOOKUP($C106,'Data Ref'!$D:$D,'Data Ref'!$B:$B,0)</f>
        <v>222708090</v>
      </c>
      <c r="C106" s="76">
        <f>'1. Accomodation'!N110</f>
        <v>339</v>
      </c>
      <c r="D106" s="362" t="str">
        <f>'1. Accomodation'!L110</f>
        <v>D</v>
      </c>
      <c r="E106" s="69" t="str">
        <f>'1. Accomodation'!P110</f>
        <v>1 Bed</v>
      </c>
      <c r="F106" s="69">
        <f>'1. Accomodation'!Q110</f>
        <v>1</v>
      </c>
      <c r="G106" s="77">
        <f>'1. Accomodation'!O110</f>
        <v>508.16</v>
      </c>
      <c r="H106" s="69">
        <f>'1. Accomodation'!R110</f>
        <v>3</v>
      </c>
      <c r="I106" s="69" t="str">
        <f>'1. Accomodation'!S110</f>
        <v>Saxon Gate below Treeline</v>
      </c>
      <c r="J106" s="62"/>
      <c r="L106" s="271">
        <f>IFERROR(INDEX('2. GRI Pricing Inputs'!$C$15:$AI$16,MATCH($L$16,'2. GRI Pricing Inputs'!$C$15:$C$16,0),MATCH(E106,'2. GRI Pricing Inputs'!$C$15:$AI$15,0)),0)</f>
        <v>1275</v>
      </c>
      <c r="M106" s="272">
        <f>IFERROR(INDEX('2. GRI Pricing Inputs'!$C$22:$AI$23,MATCH($M$16,'2. GRI Pricing Inputs'!$C$22:$C$23,0),MATCH(F106,'2. GRI Pricing Inputs'!$C$22:$AI$22,0)),0)</f>
        <v>0</v>
      </c>
      <c r="N106" s="329">
        <f>IF(AND('3. GRI Pricing'!$G106&gt;='2. GRI Pricing Inputs'!$D$33,'3. GRI Pricing'!$G106&lt;='2. GRI Pricing Inputs'!$E$33),'2. GRI Pricing Inputs'!$D$32,IF(AND('3. GRI Pricing'!$G106&gt;='2. GRI Pricing Inputs'!$F$33,'3. GRI Pricing'!$G106&lt;='2. GRI Pricing Inputs'!$G$33),'2. GRI Pricing Inputs'!$F$32,IF(AND('3. GRI Pricing'!$G106&gt;='2. GRI Pricing Inputs'!$H$33,'3. GRI Pricing'!$G106&lt;='2. GRI Pricing Inputs'!$I$33),'2. GRI Pricing Inputs'!$H$32,IF(AND('3. GRI Pricing'!$G106&gt;='2. GRI Pricing Inputs'!$J$33,'3. GRI Pricing'!$G106&lt;='2. GRI Pricing Inputs'!$K$33),'2. GRI Pricing Inputs'!$J$32,IF(AND('3. GRI Pricing'!$G106&gt;='2. GRI Pricing Inputs'!$L$33,'3. GRI Pricing'!$G106&lt;='2. GRI Pricing Inputs'!$M$33),'2. GRI Pricing Inputs'!$L$32,IF(AND('3. GRI Pricing'!$G106&gt;='2. GRI Pricing Inputs'!$N$33,'3. GRI Pricing'!$G106&lt;='2. GRI Pricing Inputs'!$O$33),'2. GRI Pricing Inputs'!$N$32,IF(AND('3. GRI Pricing'!$G106&gt;='2. GRI Pricing Inputs'!$P$33,'3. GRI Pricing'!$G106&lt;='2. GRI Pricing Inputs'!$Q$33),'2. GRI Pricing Inputs'!$P$32,IF(AND('3. GRI Pricing'!$G106&gt;='2. GRI Pricing Inputs'!$R$33,'3. GRI Pricing'!$G106&lt;='2. GRI Pricing Inputs'!$S$33),'2. GRI Pricing Inputs'!$R$32,IF(AND('3. GRI Pricing'!$G106&gt;='2. GRI Pricing Inputs'!$T$33,'3. GRI Pricing'!$G106&lt;='2. GRI Pricing Inputs'!$U$33),'2. GRI Pricing Inputs'!$T$32,IF(AND('3. GRI Pricing'!$G106&gt;='2. GRI Pricing Inputs'!$V$33,'3. GRI Pricing'!$G106&lt;='2. GRI Pricing Inputs'!$W$33),'2. GRI Pricing Inputs'!$V$32,IF(AND('3. GRI Pricing'!$G106&gt;='2. GRI Pricing Inputs'!$X$33,'3. GRI Pricing'!$G106&lt;='2. GRI Pricing Inputs'!$Y$33),'2. GRI Pricing Inputs'!$X$32,IF(AND('3. GRI Pricing'!$G106&gt;='2. GRI Pricing Inputs'!$Z$33,'3. GRI Pricing'!$G106&lt;='2. GRI Pricing Inputs'!$AA$33),'2. GRI Pricing Inputs'!$Z$32,IF(AND('3. GRI Pricing'!$G106&gt;='2. GRI Pricing Inputs'!$AB$33,'3. GRI Pricing'!$G106&lt;='2. GRI Pricing Inputs'!$AC$33),'2. GRI Pricing Inputs'!$AB$32,IF(AND('3. GRI Pricing'!$G106&gt;='2. GRI Pricing Inputs'!$AD$33,'3. GRI Pricing'!$G106&lt;='2. GRI Pricing Inputs'!$AE$33),'2. GRI Pricing Inputs'!$AD$32,IF(AND('3. GRI Pricing'!$G106&gt;='2. GRI Pricing Inputs'!$AF$33,'3. GRI Pricing'!$G106&lt;='2. GRI Pricing Inputs'!$AG$33),'2. GRI Pricing Inputs'!$AF$32,IF(AND('3. GRI Pricing'!$G106&gt;='2. GRI Pricing Inputs'!$AH$33,'3. GRI Pricing'!$G106&lt;='2. GRI Pricing Inputs'!$AI$33),'2. GRI Pricing Inputs'!$AH$32,0))))))))))))))))</f>
        <v>5</v>
      </c>
      <c r="O106" s="272" cm="1">
        <f t="array" ref="O106">IFERROR(INDEX('2. GRI Pricing Inputs'!$C$32:$AI$39,MATCH('3. GRI Pricing'!E106,'2. GRI Pricing Inputs'!$C$32:$C$39,0),(MATCH('3. GRI Pricing'!N106,'2. GRI Pricing Inputs'!$D$32:$AI$32,0)+1)),0)</f>
        <v>5</v>
      </c>
      <c r="P106" s="272">
        <f>IFERROR(INDEX('2. GRI Pricing Inputs'!$C$45:$AI$46,MATCH($P$16,'2. GRI Pricing Inputs'!$C$45:$C$46,0),MATCH(H106,'2. GRI Pricing Inputs'!$C$45:$AI$45,0)),0)</f>
        <v>30</v>
      </c>
      <c r="Q106" s="272">
        <f>IFERROR(INDEX('2. GRI Pricing Inputs'!$C$53:$AI$54,MATCH('3. GRI Pricing'!$Q$16,'2. GRI Pricing Inputs'!$C$53:$C$54,0),MATCH('3. GRI Pricing'!I106,'2. GRI Pricing Inputs'!$C$53:$AI$53,0)),0)</f>
        <v>30</v>
      </c>
      <c r="R106" s="272">
        <f>IFERROR(INDEX('2. GRI Pricing Inputs'!$C$60:$AI$61,MATCH('3. GRI Pricing'!$R$16,'2. GRI Pricing Inputs'!$C$60:$C$61,0),MATCH('1. Accomodation'!T110,'2. GRI Pricing Inputs'!$C$60:$AI$60,0)),0)</f>
        <v>0</v>
      </c>
      <c r="S106" s="272">
        <f>IFERROR(INDEX('2. GRI Pricing Inputs'!$C$67:$AI$68,MATCH('3. GRI Pricing'!$S$16,'2. GRI Pricing Inputs'!$C$67:$C$68,0),MATCH('1. Accomodation'!U110,'2. GRI Pricing Inputs'!$C$67:$AI$67,0)),0)</f>
        <v>40</v>
      </c>
      <c r="T106" s="272">
        <f>IF(E106=0,0,'2. GRI Pricing Inputs'!$AI$75)</f>
        <v>0</v>
      </c>
      <c r="U106" s="272">
        <f>IFERROR(INDEX('2. GRI Pricing Inputs'!$C$82:$AI$83,MATCH('3. GRI Pricing'!$U$16,'2. GRI Pricing Inputs'!$C$82:$C$83,0),MATCH('1. Accomodation'!V110,'2. GRI Pricing Inputs'!$C$82:$AI$82,0)),0)</f>
        <v>0</v>
      </c>
      <c r="V106" s="272">
        <f>IFERROR(INDEX('2. GRI Pricing Inputs'!$C$89:$AI$90,MATCH('3. GRI Pricing'!$V$16,'2. GRI Pricing Inputs'!$C$89:$C$90,0),MATCH('1. Accomodation'!W110,'2. GRI Pricing Inputs'!$C$89:$AI$89,0)),0)</f>
        <v>0</v>
      </c>
      <c r="W106" s="272">
        <f>IFERROR(INDEX('2. GRI Pricing Inputs'!$C$97:$AI$98,MATCH('3. GRI Pricing'!$W$16,'2. GRI Pricing Inputs'!$C$97:$C$98,0),MATCH('1. Accomodation'!X110,'2. GRI Pricing Inputs'!$C$97:$AI$97,0)),0)</f>
        <v>0</v>
      </c>
      <c r="X106" s="272">
        <f>IFERROR(INDEX('2. GRI Pricing Inputs'!$C$104:$AI$105,MATCH('3. GRI Pricing'!$X$16,'2. GRI Pricing Inputs'!$C$104:$C$105,0),MATCH('1. Accomodation'!Y110,'2. GRI Pricing Inputs'!$C$104:$AI$104,0)),0)</f>
        <v>0</v>
      </c>
      <c r="Y106" s="273"/>
      <c r="Z106" s="274">
        <f t="shared" si="9"/>
        <v>1380</v>
      </c>
      <c r="AA106" s="275"/>
      <c r="AB106" s="275"/>
      <c r="AC106" s="275"/>
      <c r="AD106" s="271">
        <f>Z106*(1+'2. GRI Pricing Inputs'!E$115)^(($AD$16-$AC$15)/365)</f>
        <v>1386.8463622059639</v>
      </c>
      <c r="AE106" s="272">
        <f>AD106*(1+'2. GRI Pricing Inputs'!F$115)^((AE$16-AD$16)/365)</f>
        <v>1393.5042121721756</v>
      </c>
      <c r="AF106" s="272">
        <f>AE106*(1+'2. GRI Pricing Inputs'!G$115)^((AF$16-AE$16)/365)</f>
        <v>1400.4175705577313</v>
      </c>
      <c r="AG106" s="272">
        <f>AF106*(1+'2. GRI Pricing Inputs'!H$115)^((AG$16-AF$16)/365)</f>
        <v>1407.3652270270316</v>
      </c>
      <c r="AH106" s="272">
        <f>AG106*(1+'2. GRI Pricing Inputs'!I$115)^((AH$16-AG$16)/365)</f>
        <v>1413.6701510980993</v>
      </c>
      <c r="AI106" s="272">
        <f>AH106*(1+'2. GRI Pricing Inputs'!J$115)^((AI$16-AH$16)/365)</f>
        <v>1420.6835553692422</v>
      </c>
      <c r="AJ106" s="272">
        <f>AI106*(1+'2. GRI Pricing Inputs'!K$115)^((AJ$16-AI$16)/365)</f>
        <v>1427.5038479545485</v>
      </c>
      <c r="AK106" s="272">
        <f>AJ106*(1+'2. GRI Pricing Inputs'!L$115)^((AK$16-AJ$16)/365)</f>
        <v>1434.5858830223051</v>
      </c>
      <c r="AL106" s="272">
        <f>AK106*(1+'2. GRI Pricing Inputs'!M$115)^((AL$16-AK$16)/365)</f>
        <v>1441.4729166787336</v>
      </c>
      <c r="AM106" s="272">
        <f>AL106*(1+'2. GRI Pricing Inputs'!N$115)^((AM$16-AL$16)/365)</f>
        <v>1448.624254140813</v>
      </c>
      <c r="AN106" s="272">
        <f>AM106*(1+'2. GRI Pricing Inputs'!O$115)^((AN$16-AM$16)/365)</f>
        <v>1455.8110703322568</v>
      </c>
      <c r="AO106" s="272">
        <f>AN106*(1+'2. GRI Pricing Inputs'!P$115)^((AO$16-AN$16)/365)</f>
        <v>1462.7999999999993</v>
      </c>
      <c r="AP106" s="276">
        <f>AO106*(1+'2. GRI Pricing Inputs'!Q$115)^((AP$16-AO$16)/365)</f>
        <v>1470.0571439383209</v>
      </c>
      <c r="AQ106" s="380">
        <f t="shared" si="10"/>
        <v>5.9999999999999387E-2</v>
      </c>
    </row>
    <row r="107" spans="1:43" ht="11.4" x14ac:dyDescent="0.2">
      <c r="A107" s="110" t="str">
        <f>_xlfn.XLOOKUP($C107,'Data Ref'!$D:$D,'Data Ref'!$B:$B,0)</f>
        <v>222708091</v>
      </c>
      <c r="C107" s="76">
        <f>'1. Accomodation'!N111</f>
        <v>401</v>
      </c>
      <c r="D107" s="362" t="str">
        <f>'1. Accomodation'!L111</f>
        <v>C</v>
      </c>
      <c r="E107" s="69" t="str">
        <f>'1. Accomodation'!P111</f>
        <v>1 Bed</v>
      </c>
      <c r="F107" s="69">
        <f>'1. Accomodation'!Q111</f>
        <v>1</v>
      </c>
      <c r="G107" s="77">
        <f>'1. Accomodation'!O111</f>
        <v>517.1</v>
      </c>
      <c r="H107" s="69">
        <f>'1. Accomodation'!R111</f>
        <v>4</v>
      </c>
      <c r="I107" s="69" t="str">
        <f>'1. Accomodation'!S111</f>
        <v>North Row below Treeline</v>
      </c>
      <c r="J107" s="62"/>
      <c r="L107" s="271">
        <f>IFERROR(INDEX('2. GRI Pricing Inputs'!$C$15:$AI$16,MATCH($L$16,'2. GRI Pricing Inputs'!$C$15:$C$16,0),MATCH(E107,'2. GRI Pricing Inputs'!$C$15:$AI$15,0)),0)</f>
        <v>1275</v>
      </c>
      <c r="M107" s="272">
        <f>IFERROR(INDEX('2. GRI Pricing Inputs'!$C$22:$AI$23,MATCH($M$16,'2. GRI Pricing Inputs'!$C$22:$C$23,0),MATCH(F107,'2. GRI Pricing Inputs'!$C$22:$AI$22,0)),0)</f>
        <v>0</v>
      </c>
      <c r="N107" s="329">
        <f>IF(AND('3. GRI Pricing'!$G107&gt;='2. GRI Pricing Inputs'!$D$33,'3. GRI Pricing'!$G107&lt;='2. GRI Pricing Inputs'!$E$33),'2. GRI Pricing Inputs'!$D$32,IF(AND('3. GRI Pricing'!$G107&gt;='2. GRI Pricing Inputs'!$F$33,'3. GRI Pricing'!$G107&lt;='2. GRI Pricing Inputs'!$G$33),'2. GRI Pricing Inputs'!$F$32,IF(AND('3. GRI Pricing'!$G107&gt;='2. GRI Pricing Inputs'!$H$33,'3. GRI Pricing'!$G107&lt;='2. GRI Pricing Inputs'!$I$33),'2. GRI Pricing Inputs'!$H$32,IF(AND('3. GRI Pricing'!$G107&gt;='2. GRI Pricing Inputs'!$J$33,'3. GRI Pricing'!$G107&lt;='2. GRI Pricing Inputs'!$K$33),'2. GRI Pricing Inputs'!$J$32,IF(AND('3. GRI Pricing'!$G107&gt;='2. GRI Pricing Inputs'!$L$33,'3. GRI Pricing'!$G107&lt;='2. GRI Pricing Inputs'!$M$33),'2. GRI Pricing Inputs'!$L$32,IF(AND('3. GRI Pricing'!$G107&gt;='2. GRI Pricing Inputs'!$N$33,'3. GRI Pricing'!$G107&lt;='2. GRI Pricing Inputs'!$O$33),'2. GRI Pricing Inputs'!$N$32,IF(AND('3. GRI Pricing'!$G107&gt;='2. GRI Pricing Inputs'!$P$33,'3. GRI Pricing'!$G107&lt;='2. GRI Pricing Inputs'!$Q$33),'2. GRI Pricing Inputs'!$P$32,IF(AND('3. GRI Pricing'!$G107&gt;='2. GRI Pricing Inputs'!$R$33,'3. GRI Pricing'!$G107&lt;='2. GRI Pricing Inputs'!$S$33),'2. GRI Pricing Inputs'!$R$32,IF(AND('3. GRI Pricing'!$G107&gt;='2. GRI Pricing Inputs'!$T$33,'3. GRI Pricing'!$G107&lt;='2. GRI Pricing Inputs'!$U$33),'2. GRI Pricing Inputs'!$T$32,IF(AND('3. GRI Pricing'!$G107&gt;='2. GRI Pricing Inputs'!$V$33,'3. GRI Pricing'!$G107&lt;='2. GRI Pricing Inputs'!$W$33),'2. GRI Pricing Inputs'!$V$32,IF(AND('3. GRI Pricing'!$G107&gt;='2. GRI Pricing Inputs'!$X$33,'3. GRI Pricing'!$G107&lt;='2. GRI Pricing Inputs'!$Y$33),'2. GRI Pricing Inputs'!$X$32,IF(AND('3. GRI Pricing'!$G107&gt;='2. GRI Pricing Inputs'!$Z$33,'3. GRI Pricing'!$G107&lt;='2. GRI Pricing Inputs'!$AA$33),'2. GRI Pricing Inputs'!$Z$32,IF(AND('3. GRI Pricing'!$G107&gt;='2. GRI Pricing Inputs'!$AB$33,'3. GRI Pricing'!$G107&lt;='2. GRI Pricing Inputs'!$AC$33),'2. GRI Pricing Inputs'!$AB$32,IF(AND('3. GRI Pricing'!$G107&gt;='2. GRI Pricing Inputs'!$AD$33,'3. GRI Pricing'!$G107&lt;='2. GRI Pricing Inputs'!$AE$33),'2. GRI Pricing Inputs'!$AD$32,IF(AND('3. GRI Pricing'!$G107&gt;='2. GRI Pricing Inputs'!$AF$33,'3. GRI Pricing'!$G107&lt;='2. GRI Pricing Inputs'!$AG$33),'2. GRI Pricing Inputs'!$AF$32,IF(AND('3. GRI Pricing'!$G107&gt;='2. GRI Pricing Inputs'!$AH$33,'3. GRI Pricing'!$G107&lt;='2. GRI Pricing Inputs'!$AI$33),'2. GRI Pricing Inputs'!$AH$32,0))))))))))))))))</f>
        <v>6</v>
      </c>
      <c r="O107" s="272" cm="1">
        <f t="array" ref="O107">IFERROR(INDEX('2. GRI Pricing Inputs'!$C$32:$AI$39,MATCH('3. GRI Pricing'!E107,'2. GRI Pricing Inputs'!$C$32:$C$39,0),(MATCH('3. GRI Pricing'!N107,'2. GRI Pricing Inputs'!$D$32:$AI$32,0)+1)),0)</f>
        <v>10</v>
      </c>
      <c r="P107" s="272">
        <f>IFERROR(INDEX('2. GRI Pricing Inputs'!$C$45:$AI$46,MATCH($P$16,'2. GRI Pricing Inputs'!$C$45:$C$46,0),MATCH(H107,'2. GRI Pricing Inputs'!$C$45:$AI$45,0)),0)</f>
        <v>35</v>
      </c>
      <c r="Q107" s="272">
        <f>IFERROR(INDEX('2. GRI Pricing Inputs'!$C$53:$AI$54,MATCH('3. GRI Pricing'!$Q$16,'2. GRI Pricing Inputs'!$C$53:$C$54,0),MATCH('3. GRI Pricing'!I107,'2. GRI Pricing Inputs'!$C$53:$AI$53,0)),0)</f>
        <v>30</v>
      </c>
      <c r="R107" s="272">
        <f>IFERROR(INDEX('2. GRI Pricing Inputs'!$C$60:$AI$61,MATCH('3. GRI Pricing'!$R$16,'2. GRI Pricing Inputs'!$C$60:$C$61,0),MATCH('1. Accomodation'!T111,'2. GRI Pricing Inputs'!$C$60:$AI$60,0)),0)</f>
        <v>0</v>
      </c>
      <c r="S107" s="272">
        <f>IFERROR(INDEX('2. GRI Pricing Inputs'!$C$67:$AI$68,MATCH('3. GRI Pricing'!$S$16,'2. GRI Pricing Inputs'!$C$67:$C$68,0),MATCH('1. Accomodation'!U111,'2. GRI Pricing Inputs'!$C$67:$AI$67,0)),0)</f>
        <v>40</v>
      </c>
      <c r="T107" s="272">
        <f>IF(E107=0,0,'2. GRI Pricing Inputs'!$AI$75)</f>
        <v>0</v>
      </c>
      <c r="U107" s="272">
        <f>IFERROR(INDEX('2. GRI Pricing Inputs'!$C$82:$AI$83,MATCH('3. GRI Pricing'!$U$16,'2. GRI Pricing Inputs'!$C$82:$C$83,0),MATCH('1. Accomodation'!V111,'2. GRI Pricing Inputs'!$C$82:$AI$82,0)),0)</f>
        <v>0</v>
      </c>
      <c r="V107" s="272">
        <f>IFERROR(INDEX('2. GRI Pricing Inputs'!$C$89:$AI$90,MATCH('3. GRI Pricing'!$V$16,'2. GRI Pricing Inputs'!$C$89:$C$90,0),MATCH('1. Accomodation'!W111,'2. GRI Pricing Inputs'!$C$89:$AI$89,0)),0)</f>
        <v>0</v>
      </c>
      <c r="W107" s="272">
        <f>IFERROR(INDEX('2. GRI Pricing Inputs'!$C$97:$AI$98,MATCH('3. GRI Pricing'!$W$16,'2. GRI Pricing Inputs'!$C$97:$C$98,0),MATCH('1. Accomodation'!X111,'2. GRI Pricing Inputs'!$C$97:$AI$97,0)),0)</f>
        <v>0</v>
      </c>
      <c r="X107" s="272">
        <f>IFERROR(INDEX('2. GRI Pricing Inputs'!$C$104:$AI$105,MATCH('3. GRI Pricing'!$X$16,'2. GRI Pricing Inputs'!$C$104:$C$105,0),MATCH('1. Accomodation'!Y111,'2. GRI Pricing Inputs'!$C$104:$AI$104,0)),0)</f>
        <v>0</v>
      </c>
      <c r="Y107" s="273"/>
      <c r="Z107" s="274">
        <f t="shared" si="9"/>
        <v>1390</v>
      </c>
      <c r="AA107" s="275"/>
      <c r="AB107" s="275"/>
      <c r="AC107" s="275"/>
      <c r="AD107" s="271">
        <f>Z107*(1+'2. GRI Pricing Inputs'!E$115)^(($AD$16-$AC$15)/365)</f>
        <v>1396.895973526297</v>
      </c>
      <c r="AE107" s="272">
        <f>AD107*(1+'2. GRI Pricing Inputs'!F$115)^((AE$16-AD$16)/365)</f>
        <v>1403.6020687821187</v>
      </c>
      <c r="AF107" s="272">
        <f>AE107*(1+'2. GRI Pricing Inputs'!G$115)^((AF$16-AE$16)/365)</f>
        <v>1410.56552396757</v>
      </c>
      <c r="AG107" s="272">
        <f>AF107*(1+'2. GRI Pricing Inputs'!H$115)^((AG$16-AF$16)/365)</f>
        <v>1417.5635257736042</v>
      </c>
      <c r="AH107" s="272">
        <f>AG107*(1+'2. GRI Pricing Inputs'!I$115)^((AH$16-AG$16)/365)</f>
        <v>1423.9141377002593</v>
      </c>
      <c r="AI107" s="272">
        <f>AH107*(1+'2. GRI Pricing Inputs'!J$115)^((AI$16-AH$16)/365)</f>
        <v>1430.978363741483</v>
      </c>
      <c r="AJ107" s="272">
        <f>AI107*(1+'2. GRI Pricing Inputs'!K$115)^((AJ$16-AI$16)/365)</f>
        <v>1437.8480787368278</v>
      </c>
      <c r="AK107" s="272">
        <f>AJ107*(1+'2. GRI Pricing Inputs'!L$115)^((AK$16-AJ$16)/365)</f>
        <v>1444.9814328992782</v>
      </c>
      <c r="AL107" s="272">
        <f>AK107*(1+'2. GRI Pricing Inputs'!M$115)^((AL$16-AK$16)/365)</f>
        <v>1451.9183725966952</v>
      </c>
      <c r="AM107" s="272">
        <f>AL107*(1+'2. GRI Pricing Inputs'!N$115)^((AM$16-AL$16)/365)</f>
        <v>1459.1215313447319</v>
      </c>
      <c r="AN107" s="272">
        <f>AM107*(1+'2. GRI Pricing Inputs'!O$115)^((AN$16-AM$16)/365)</f>
        <v>1466.3604259143744</v>
      </c>
      <c r="AO107" s="272">
        <f>AN107*(1+'2. GRI Pricing Inputs'!P$115)^((AO$16-AN$16)/365)</f>
        <v>1473.3999999999992</v>
      </c>
      <c r="AP107" s="276">
        <f>AO107*(1+'2. GRI Pricing Inputs'!Q$115)^((AP$16-AO$16)/365)</f>
        <v>1480.709731937874</v>
      </c>
      <c r="AQ107" s="380">
        <f t="shared" si="10"/>
        <v>5.9999999999999387E-2</v>
      </c>
    </row>
    <row r="108" spans="1:43" ht="11.4" x14ac:dyDescent="0.2">
      <c r="A108" s="110" t="str">
        <f>_xlfn.XLOOKUP($C108,'Data Ref'!$D:$D,'Data Ref'!$B:$B,0)</f>
        <v>222708092</v>
      </c>
      <c r="C108" s="76">
        <f>'1. Accomodation'!N112</f>
        <v>402</v>
      </c>
      <c r="D108" s="362" t="str">
        <f>'1. Accomodation'!L112</f>
        <v>C</v>
      </c>
      <c r="E108" s="69" t="str">
        <f>'1. Accomodation'!P112</f>
        <v>Studio</v>
      </c>
      <c r="F108" s="69">
        <f>'1. Accomodation'!Q112</f>
        <v>1</v>
      </c>
      <c r="G108" s="77">
        <f>'1. Accomodation'!O112</f>
        <v>385.46</v>
      </c>
      <c r="H108" s="69">
        <f>'1. Accomodation'!R112</f>
        <v>4</v>
      </c>
      <c r="I108" s="69" t="str">
        <f>'1. Accomodation'!S112</f>
        <v>Nursery and mixed other buildings</v>
      </c>
      <c r="J108" s="62"/>
      <c r="L108" s="271">
        <f>IFERROR(INDEX('2. GRI Pricing Inputs'!$C$15:$AI$16,MATCH($L$16,'2. GRI Pricing Inputs'!$C$15:$C$16,0),MATCH(E108,'2. GRI Pricing Inputs'!$C$15:$AI$15,0)),0)</f>
        <v>1175</v>
      </c>
      <c r="M108" s="272">
        <f>IFERROR(INDEX('2. GRI Pricing Inputs'!$C$22:$AI$23,MATCH($M$16,'2. GRI Pricing Inputs'!$C$22:$C$23,0),MATCH(F108,'2. GRI Pricing Inputs'!$C$22:$AI$22,0)),0)</f>
        <v>0</v>
      </c>
      <c r="N108" s="329">
        <f>IF(AND('3. GRI Pricing'!$G108&gt;='2. GRI Pricing Inputs'!$D$33,'3. GRI Pricing'!$G108&lt;='2. GRI Pricing Inputs'!$E$33),'2. GRI Pricing Inputs'!$D$32,IF(AND('3. GRI Pricing'!$G108&gt;='2. GRI Pricing Inputs'!$F$33,'3. GRI Pricing'!$G108&lt;='2. GRI Pricing Inputs'!$G$33),'2. GRI Pricing Inputs'!$F$32,IF(AND('3. GRI Pricing'!$G108&gt;='2. GRI Pricing Inputs'!$H$33,'3. GRI Pricing'!$G108&lt;='2. GRI Pricing Inputs'!$I$33),'2. GRI Pricing Inputs'!$H$32,IF(AND('3. GRI Pricing'!$G108&gt;='2. GRI Pricing Inputs'!$J$33,'3. GRI Pricing'!$G108&lt;='2. GRI Pricing Inputs'!$K$33),'2. GRI Pricing Inputs'!$J$32,IF(AND('3. GRI Pricing'!$G108&gt;='2. GRI Pricing Inputs'!$L$33,'3. GRI Pricing'!$G108&lt;='2. GRI Pricing Inputs'!$M$33),'2. GRI Pricing Inputs'!$L$32,IF(AND('3. GRI Pricing'!$G108&gt;='2. GRI Pricing Inputs'!$N$33,'3. GRI Pricing'!$G108&lt;='2. GRI Pricing Inputs'!$O$33),'2. GRI Pricing Inputs'!$N$32,IF(AND('3. GRI Pricing'!$G108&gt;='2. GRI Pricing Inputs'!$P$33,'3. GRI Pricing'!$G108&lt;='2. GRI Pricing Inputs'!$Q$33),'2. GRI Pricing Inputs'!$P$32,IF(AND('3. GRI Pricing'!$G108&gt;='2. GRI Pricing Inputs'!$R$33,'3. GRI Pricing'!$G108&lt;='2. GRI Pricing Inputs'!$S$33),'2. GRI Pricing Inputs'!$R$32,IF(AND('3. GRI Pricing'!$G108&gt;='2. GRI Pricing Inputs'!$T$33,'3. GRI Pricing'!$G108&lt;='2. GRI Pricing Inputs'!$U$33),'2. GRI Pricing Inputs'!$T$32,IF(AND('3. GRI Pricing'!$G108&gt;='2. GRI Pricing Inputs'!$V$33,'3. GRI Pricing'!$G108&lt;='2. GRI Pricing Inputs'!$W$33),'2. GRI Pricing Inputs'!$V$32,IF(AND('3. GRI Pricing'!$G108&gt;='2. GRI Pricing Inputs'!$X$33,'3. GRI Pricing'!$G108&lt;='2. GRI Pricing Inputs'!$Y$33),'2. GRI Pricing Inputs'!$X$32,IF(AND('3. GRI Pricing'!$G108&gt;='2. GRI Pricing Inputs'!$Z$33,'3. GRI Pricing'!$G108&lt;='2. GRI Pricing Inputs'!$AA$33),'2. GRI Pricing Inputs'!$Z$32,IF(AND('3. GRI Pricing'!$G108&gt;='2. GRI Pricing Inputs'!$AB$33,'3. GRI Pricing'!$G108&lt;='2. GRI Pricing Inputs'!$AC$33),'2. GRI Pricing Inputs'!$AB$32,IF(AND('3. GRI Pricing'!$G108&gt;='2. GRI Pricing Inputs'!$AD$33,'3. GRI Pricing'!$G108&lt;='2. GRI Pricing Inputs'!$AE$33),'2. GRI Pricing Inputs'!$AD$32,IF(AND('3. GRI Pricing'!$G108&gt;='2. GRI Pricing Inputs'!$AF$33,'3. GRI Pricing'!$G108&lt;='2. GRI Pricing Inputs'!$AG$33),'2. GRI Pricing Inputs'!$AF$32,IF(AND('3. GRI Pricing'!$G108&gt;='2. GRI Pricing Inputs'!$AH$33,'3. GRI Pricing'!$G108&lt;='2. GRI Pricing Inputs'!$AI$33),'2. GRI Pricing Inputs'!$AH$32,0))))))))))))))))</f>
        <v>1</v>
      </c>
      <c r="O108" s="272" cm="1">
        <f t="array" ref="O108">IFERROR(INDEX('2. GRI Pricing Inputs'!$C$32:$AI$39,MATCH('3. GRI Pricing'!E108,'2. GRI Pricing Inputs'!$C$32:$C$39,0),(MATCH('3. GRI Pricing'!N108,'2. GRI Pricing Inputs'!$D$32:$AI$32,0)+1)),0)</f>
        <v>0</v>
      </c>
      <c r="P108" s="272">
        <f>IFERROR(INDEX('2. GRI Pricing Inputs'!$C$45:$AI$46,MATCH($P$16,'2. GRI Pricing Inputs'!$C$45:$C$46,0),MATCH(H108,'2. GRI Pricing Inputs'!$C$45:$AI$45,0)),0)</f>
        <v>35</v>
      </c>
      <c r="Q108" s="272">
        <f>IFERROR(INDEX('2. GRI Pricing Inputs'!$C$53:$AI$54,MATCH('3. GRI Pricing'!$Q$16,'2. GRI Pricing Inputs'!$C$53:$C$54,0),MATCH('3. GRI Pricing'!I108,'2. GRI Pricing Inputs'!$C$53:$AI$53,0)),0)</f>
        <v>0</v>
      </c>
      <c r="R108" s="272">
        <f>IFERROR(INDEX('2. GRI Pricing Inputs'!$C$60:$AI$61,MATCH('3. GRI Pricing'!$R$16,'2. GRI Pricing Inputs'!$C$60:$C$61,0),MATCH('1. Accomodation'!T112,'2. GRI Pricing Inputs'!$C$60:$AI$60,0)),0)</f>
        <v>0</v>
      </c>
      <c r="S108" s="272">
        <f>IFERROR(INDEX('2. GRI Pricing Inputs'!$C$67:$AI$68,MATCH('3. GRI Pricing'!$S$16,'2. GRI Pricing Inputs'!$C$67:$C$68,0),MATCH('1. Accomodation'!U112,'2. GRI Pricing Inputs'!$C$67:$AI$67,0)),0)</f>
        <v>10</v>
      </c>
      <c r="T108" s="272">
        <f>IF(E108=0,0,'2. GRI Pricing Inputs'!$AI$75)</f>
        <v>0</v>
      </c>
      <c r="U108" s="272">
        <f>IFERROR(INDEX('2. GRI Pricing Inputs'!$C$82:$AI$83,MATCH('3. GRI Pricing'!$U$16,'2. GRI Pricing Inputs'!$C$82:$C$83,0),MATCH('1. Accomodation'!V112,'2. GRI Pricing Inputs'!$C$82:$AI$82,0)),0)</f>
        <v>0</v>
      </c>
      <c r="V108" s="272">
        <f>IFERROR(INDEX('2. GRI Pricing Inputs'!$C$89:$AI$90,MATCH('3. GRI Pricing'!$V$16,'2. GRI Pricing Inputs'!$C$89:$C$90,0),MATCH('1. Accomodation'!W112,'2. GRI Pricing Inputs'!$C$89:$AI$89,0)),0)</f>
        <v>0</v>
      </c>
      <c r="W108" s="272">
        <f>IFERROR(INDEX('2. GRI Pricing Inputs'!$C$97:$AI$98,MATCH('3. GRI Pricing'!$W$16,'2. GRI Pricing Inputs'!$C$97:$C$98,0),MATCH('1. Accomodation'!X112,'2. GRI Pricing Inputs'!$C$97:$AI$97,0)),0)</f>
        <v>0</v>
      </c>
      <c r="X108" s="272">
        <f>IFERROR(INDEX('2. GRI Pricing Inputs'!$C$104:$AI$105,MATCH('3. GRI Pricing'!$X$16,'2. GRI Pricing Inputs'!$C$104:$C$105,0),MATCH('1. Accomodation'!Y112,'2. GRI Pricing Inputs'!$C$104:$AI$104,0)),0)</f>
        <v>0</v>
      </c>
      <c r="Y108" s="273"/>
      <c r="Z108" s="274">
        <f t="shared" si="9"/>
        <v>1220</v>
      </c>
      <c r="AA108" s="275"/>
      <c r="AB108" s="275"/>
      <c r="AC108" s="275"/>
      <c r="AD108" s="271">
        <f>Z108*(1+'2. GRI Pricing Inputs'!E$115)^(($AD$16-$AC$15)/365)</f>
        <v>1226.0525810806348</v>
      </c>
      <c r="AE108" s="272">
        <f>AD108*(1+'2. GRI Pricing Inputs'!F$115)^((AE$16-AD$16)/365)</f>
        <v>1231.9385064130827</v>
      </c>
      <c r="AF108" s="272">
        <f>AE108*(1+'2. GRI Pricing Inputs'!G$115)^((AF$16-AE$16)/365)</f>
        <v>1238.0503160003132</v>
      </c>
      <c r="AG108" s="272">
        <f>AF108*(1+'2. GRI Pricing Inputs'!H$115)^((AG$16-AF$16)/365)</f>
        <v>1244.1924470818683</v>
      </c>
      <c r="AH108" s="272">
        <f>AG108*(1+'2. GRI Pricing Inputs'!I$115)^((AH$16-AG$16)/365)</f>
        <v>1249.7663654635369</v>
      </c>
      <c r="AI108" s="272">
        <f>AH108*(1+'2. GRI Pricing Inputs'!J$115)^((AI$16-AH$16)/365)</f>
        <v>1255.9666214133879</v>
      </c>
      <c r="AJ108" s="272">
        <f>AI108*(1+'2. GRI Pricing Inputs'!K$115)^((AJ$16-AI$16)/365)</f>
        <v>1261.9961554380791</v>
      </c>
      <c r="AK108" s="272">
        <f>AJ108*(1+'2. GRI Pricing Inputs'!L$115)^((AK$16-AJ$16)/365)</f>
        <v>1268.2570849907333</v>
      </c>
      <c r="AL108" s="272">
        <f>AK108*(1+'2. GRI Pricing Inputs'!M$115)^((AL$16-AK$16)/365)</f>
        <v>1274.3456219913439</v>
      </c>
      <c r="AM108" s="272">
        <f>AL108*(1+'2. GRI Pricing Inputs'!N$115)^((AM$16-AL$16)/365)</f>
        <v>1280.66781887811</v>
      </c>
      <c r="AN108" s="272">
        <f>AM108*(1+'2. GRI Pricing Inputs'!O$115)^((AN$16-AM$16)/365)</f>
        <v>1287.0213810183718</v>
      </c>
      <c r="AO108" s="272">
        <f>AN108*(1+'2. GRI Pricing Inputs'!P$115)^((AO$16-AN$16)/365)</f>
        <v>1293.1999999999994</v>
      </c>
      <c r="AP108" s="276">
        <f>AO108*(1+'2. GRI Pricing Inputs'!Q$115)^((AP$16-AO$16)/365)</f>
        <v>1299.6157359454721</v>
      </c>
      <c r="AQ108" s="380">
        <f t="shared" si="10"/>
        <v>5.9999999999999387E-2</v>
      </c>
    </row>
    <row r="109" spans="1:43" ht="11.4" x14ac:dyDescent="0.2">
      <c r="A109" s="110" t="str">
        <f>_xlfn.XLOOKUP($C109,'Data Ref'!$D:$D,'Data Ref'!$B:$B,0)</f>
        <v>222708093</v>
      </c>
      <c r="C109" s="76">
        <f>'1. Accomodation'!N113</f>
        <v>403</v>
      </c>
      <c r="D109" s="362" t="str">
        <f>'1. Accomodation'!L113</f>
        <v>C</v>
      </c>
      <c r="E109" s="69" t="str">
        <f>'1. Accomodation'!P113</f>
        <v>Studio</v>
      </c>
      <c r="F109" s="69">
        <f>'1. Accomodation'!Q113</f>
        <v>1</v>
      </c>
      <c r="G109" s="77">
        <f>'1. Accomodation'!O113</f>
        <v>394.17</v>
      </c>
      <c r="H109" s="69">
        <f>'1. Accomodation'!R113</f>
        <v>4</v>
      </c>
      <c r="I109" s="69" t="str">
        <f>'1. Accomodation'!S113</f>
        <v>Nursery and mixed other buildings</v>
      </c>
      <c r="J109" s="62"/>
      <c r="L109" s="271">
        <f>IFERROR(INDEX('2. GRI Pricing Inputs'!$C$15:$AI$16,MATCH($L$16,'2. GRI Pricing Inputs'!$C$15:$C$16,0),MATCH(E109,'2. GRI Pricing Inputs'!$C$15:$AI$15,0)),0)</f>
        <v>1175</v>
      </c>
      <c r="M109" s="272">
        <f>IFERROR(INDEX('2. GRI Pricing Inputs'!$C$22:$AI$23,MATCH($M$16,'2. GRI Pricing Inputs'!$C$22:$C$23,0),MATCH(F109,'2. GRI Pricing Inputs'!$C$22:$AI$22,0)),0)</f>
        <v>0</v>
      </c>
      <c r="N109" s="329">
        <f>IF(AND('3. GRI Pricing'!$G109&gt;='2. GRI Pricing Inputs'!$D$33,'3. GRI Pricing'!$G109&lt;='2. GRI Pricing Inputs'!$E$33),'2. GRI Pricing Inputs'!$D$32,IF(AND('3. GRI Pricing'!$G109&gt;='2. GRI Pricing Inputs'!$F$33,'3. GRI Pricing'!$G109&lt;='2. GRI Pricing Inputs'!$G$33),'2. GRI Pricing Inputs'!$F$32,IF(AND('3. GRI Pricing'!$G109&gt;='2. GRI Pricing Inputs'!$H$33,'3. GRI Pricing'!$G109&lt;='2. GRI Pricing Inputs'!$I$33),'2. GRI Pricing Inputs'!$H$32,IF(AND('3. GRI Pricing'!$G109&gt;='2. GRI Pricing Inputs'!$J$33,'3. GRI Pricing'!$G109&lt;='2. GRI Pricing Inputs'!$K$33),'2. GRI Pricing Inputs'!$J$32,IF(AND('3. GRI Pricing'!$G109&gt;='2. GRI Pricing Inputs'!$L$33,'3. GRI Pricing'!$G109&lt;='2. GRI Pricing Inputs'!$M$33),'2. GRI Pricing Inputs'!$L$32,IF(AND('3. GRI Pricing'!$G109&gt;='2. GRI Pricing Inputs'!$N$33,'3. GRI Pricing'!$G109&lt;='2. GRI Pricing Inputs'!$O$33),'2. GRI Pricing Inputs'!$N$32,IF(AND('3. GRI Pricing'!$G109&gt;='2. GRI Pricing Inputs'!$P$33,'3. GRI Pricing'!$G109&lt;='2. GRI Pricing Inputs'!$Q$33),'2. GRI Pricing Inputs'!$P$32,IF(AND('3. GRI Pricing'!$G109&gt;='2. GRI Pricing Inputs'!$R$33,'3. GRI Pricing'!$G109&lt;='2. GRI Pricing Inputs'!$S$33),'2. GRI Pricing Inputs'!$R$32,IF(AND('3. GRI Pricing'!$G109&gt;='2. GRI Pricing Inputs'!$T$33,'3. GRI Pricing'!$G109&lt;='2. GRI Pricing Inputs'!$U$33),'2. GRI Pricing Inputs'!$T$32,IF(AND('3. GRI Pricing'!$G109&gt;='2. GRI Pricing Inputs'!$V$33,'3. GRI Pricing'!$G109&lt;='2. GRI Pricing Inputs'!$W$33),'2. GRI Pricing Inputs'!$V$32,IF(AND('3. GRI Pricing'!$G109&gt;='2. GRI Pricing Inputs'!$X$33,'3. GRI Pricing'!$G109&lt;='2. GRI Pricing Inputs'!$Y$33),'2. GRI Pricing Inputs'!$X$32,IF(AND('3. GRI Pricing'!$G109&gt;='2. GRI Pricing Inputs'!$Z$33,'3. GRI Pricing'!$G109&lt;='2. GRI Pricing Inputs'!$AA$33),'2. GRI Pricing Inputs'!$Z$32,IF(AND('3. GRI Pricing'!$G109&gt;='2. GRI Pricing Inputs'!$AB$33,'3. GRI Pricing'!$G109&lt;='2. GRI Pricing Inputs'!$AC$33),'2. GRI Pricing Inputs'!$AB$32,IF(AND('3. GRI Pricing'!$G109&gt;='2. GRI Pricing Inputs'!$AD$33,'3. GRI Pricing'!$G109&lt;='2. GRI Pricing Inputs'!$AE$33),'2. GRI Pricing Inputs'!$AD$32,IF(AND('3. GRI Pricing'!$G109&gt;='2. GRI Pricing Inputs'!$AF$33,'3. GRI Pricing'!$G109&lt;='2. GRI Pricing Inputs'!$AG$33),'2. GRI Pricing Inputs'!$AF$32,IF(AND('3. GRI Pricing'!$G109&gt;='2. GRI Pricing Inputs'!$AH$33,'3. GRI Pricing'!$G109&lt;='2. GRI Pricing Inputs'!$AI$33),'2. GRI Pricing Inputs'!$AH$32,0))))))))))))))))</f>
        <v>1</v>
      </c>
      <c r="O109" s="272" cm="1">
        <f t="array" ref="O109">IFERROR(INDEX('2. GRI Pricing Inputs'!$C$32:$AI$39,MATCH('3. GRI Pricing'!E109,'2. GRI Pricing Inputs'!$C$32:$C$39,0),(MATCH('3. GRI Pricing'!N109,'2. GRI Pricing Inputs'!$D$32:$AI$32,0)+1)),0)</f>
        <v>0</v>
      </c>
      <c r="P109" s="272">
        <f>IFERROR(INDEX('2. GRI Pricing Inputs'!$C$45:$AI$46,MATCH($P$16,'2. GRI Pricing Inputs'!$C$45:$C$46,0),MATCH(H109,'2. GRI Pricing Inputs'!$C$45:$AI$45,0)),0)</f>
        <v>35</v>
      </c>
      <c r="Q109" s="272">
        <f>IFERROR(INDEX('2. GRI Pricing Inputs'!$C$53:$AI$54,MATCH('3. GRI Pricing'!$Q$16,'2. GRI Pricing Inputs'!$C$53:$C$54,0),MATCH('3. GRI Pricing'!I109,'2. GRI Pricing Inputs'!$C$53:$AI$53,0)),0)</f>
        <v>0</v>
      </c>
      <c r="R109" s="272">
        <f>IFERROR(INDEX('2. GRI Pricing Inputs'!$C$60:$AI$61,MATCH('3. GRI Pricing'!$R$16,'2. GRI Pricing Inputs'!$C$60:$C$61,0),MATCH('1. Accomodation'!T113,'2. GRI Pricing Inputs'!$C$60:$AI$60,0)),0)</f>
        <v>0</v>
      </c>
      <c r="S109" s="272">
        <f>IFERROR(INDEX('2. GRI Pricing Inputs'!$C$67:$AI$68,MATCH('3. GRI Pricing'!$S$16,'2. GRI Pricing Inputs'!$C$67:$C$68,0),MATCH('1. Accomodation'!U113,'2. GRI Pricing Inputs'!$C$67:$AI$67,0)),0)</f>
        <v>10</v>
      </c>
      <c r="T109" s="272">
        <f>IF(E109=0,0,'2. GRI Pricing Inputs'!$AI$75)</f>
        <v>0</v>
      </c>
      <c r="U109" s="272">
        <f>IFERROR(INDEX('2. GRI Pricing Inputs'!$C$82:$AI$83,MATCH('3. GRI Pricing'!$U$16,'2. GRI Pricing Inputs'!$C$82:$C$83,0),MATCH('1. Accomodation'!V113,'2. GRI Pricing Inputs'!$C$82:$AI$82,0)),0)</f>
        <v>0</v>
      </c>
      <c r="V109" s="272">
        <f>IFERROR(INDEX('2. GRI Pricing Inputs'!$C$89:$AI$90,MATCH('3. GRI Pricing'!$V$16,'2. GRI Pricing Inputs'!$C$89:$C$90,0),MATCH('1. Accomodation'!W113,'2. GRI Pricing Inputs'!$C$89:$AI$89,0)),0)</f>
        <v>0</v>
      </c>
      <c r="W109" s="272">
        <f>IFERROR(INDEX('2. GRI Pricing Inputs'!$C$97:$AI$98,MATCH('3. GRI Pricing'!$W$16,'2. GRI Pricing Inputs'!$C$97:$C$98,0),MATCH('1. Accomodation'!X113,'2. GRI Pricing Inputs'!$C$97:$AI$97,0)),0)</f>
        <v>0</v>
      </c>
      <c r="X109" s="272">
        <f>IFERROR(INDEX('2. GRI Pricing Inputs'!$C$104:$AI$105,MATCH('3. GRI Pricing'!$X$16,'2. GRI Pricing Inputs'!$C$104:$C$105,0),MATCH('1. Accomodation'!Y113,'2. GRI Pricing Inputs'!$C$104:$AI$104,0)),0)</f>
        <v>0</v>
      </c>
      <c r="Y109" s="273"/>
      <c r="Z109" s="274">
        <f t="shared" si="9"/>
        <v>1220</v>
      </c>
      <c r="AA109" s="275"/>
      <c r="AB109" s="275"/>
      <c r="AC109" s="275"/>
      <c r="AD109" s="271">
        <f>Z109*(1+'2. GRI Pricing Inputs'!E$115)^(($AD$16-$AC$15)/365)</f>
        <v>1226.0525810806348</v>
      </c>
      <c r="AE109" s="272">
        <f>AD109*(1+'2. GRI Pricing Inputs'!F$115)^((AE$16-AD$16)/365)</f>
        <v>1231.9385064130827</v>
      </c>
      <c r="AF109" s="272">
        <f>AE109*(1+'2. GRI Pricing Inputs'!G$115)^((AF$16-AE$16)/365)</f>
        <v>1238.0503160003132</v>
      </c>
      <c r="AG109" s="272">
        <f>AF109*(1+'2. GRI Pricing Inputs'!H$115)^((AG$16-AF$16)/365)</f>
        <v>1244.1924470818683</v>
      </c>
      <c r="AH109" s="272">
        <f>AG109*(1+'2. GRI Pricing Inputs'!I$115)^((AH$16-AG$16)/365)</f>
        <v>1249.7663654635369</v>
      </c>
      <c r="AI109" s="272">
        <f>AH109*(1+'2. GRI Pricing Inputs'!J$115)^((AI$16-AH$16)/365)</f>
        <v>1255.9666214133879</v>
      </c>
      <c r="AJ109" s="272">
        <f>AI109*(1+'2. GRI Pricing Inputs'!K$115)^((AJ$16-AI$16)/365)</f>
        <v>1261.9961554380791</v>
      </c>
      <c r="AK109" s="272">
        <f>AJ109*(1+'2. GRI Pricing Inputs'!L$115)^((AK$16-AJ$16)/365)</f>
        <v>1268.2570849907333</v>
      </c>
      <c r="AL109" s="272">
        <f>AK109*(1+'2. GRI Pricing Inputs'!M$115)^((AL$16-AK$16)/365)</f>
        <v>1274.3456219913439</v>
      </c>
      <c r="AM109" s="272">
        <f>AL109*(1+'2. GRI Pricing Inputs'!N$115)^((AM$16-AL$16)/365)</f>
        <v>1280.66781887811</v>
      </c>
      <c r="AN109" s="272">
        <f>AM109*(1+'2. GRI Pricing Inputs'!O$115)^((AN$16-AM$16)/365)</f>
        <v>1287.0213810183718</v>
      </c>
      <c r="AO109" s="272">
        <f>AN109*(1+'2. GRI Pricing Inputs'!P$115)^((AO$16-AN$16)/365)</f>
        <v>1293.1999999999994</v>
      </c>
      <c r="AP109" s="276">
        <f>AO109*(1+'2. GRI Pricing Inputs'!Q$115)^((AP$16-AO$16)/365)</f>
        <v>1299.6157359454721</v>
      </c>
      <c r="AQ109" s="380">
        <f t="shared" si="10"/>
        <v>5.9999999999999387E-2</v>
      </c>
    </row>
    <row r="110" spans="1:43" ht="11.4" x14ac:dyDescent="0.2">
      <c r="A110" s="110" t="str">
        <f>_xlfn.XLOOKUP($C110,'Data Ref'!$D:$D,'Data Ref'!$B:$B,0)</f>
        <v>222708094</v>
      </c>
      <c r="C110" s="76">
        <f>'1. Accomodation'!N114</f>
        <v>404</v>
      </c>
      <c r="D110" s="362" t="str">
        <f>'1. Accomodation'!L114</f>
        <v>C</v>
      </c>
      <c r="E110" s="69" t="str">
        <f>'1. Accomodation'!P114</f>
        <v>1 Bed</v>
      </c>
      <c r="F110" s="69">
        <f>'1. Accomodation'!Q114</f>
        <v>1</v>
      </c>
      <c r="G110" s="77">
        <f>'1. Accomodation'!O114</f>
        <v>521.51</v>
      </c>
      <c r="H110" s="69">
        <f>'1. Accomodation'!R114</f>
        <v>4</v>
      </c>
      <c r="I110" s="69" t="str">
        <f>'1. Accomodation'!S114</f>
        <v>North Row below Treeline</v>
      </c>
      <c r="J110" s="62"/>
      <c r="L110" s="271">
        <f>IFERROR(INDEX('2. GRI Pricing Inputs'!$C$15:$AI$16,MATCH($L$16,'2. GRI Pricing Inputs'!$C$15:$C$16,0),MATCH(E110,'2. GRI Pricing Inputs'!$C$15:$AI$15,0)),0)</f>
        <v>1275</v>
      </c>
      <c r="M110" s="272">
        <f>IFERROR(INDEX('2. GRI Pricing Inputs'!$C$22:$AI$23,MATCH($M$16,'2. GRI Pricing Inputs'!$C$22:$C$23,0),MATCH(F110,'2. GRI Pricing Inputs'!$C$22:$AI$22,0)),0)</f>
        <v>0</v>
      </c>
      <c r="N110" s="329">
        <f>IF(AND('3. GRI Pricing'!$G110&gt;='2. GRI Pricing Inputs'!$D$33,'3. GRI Pricing'!$G110&lt;='2. GRI Pricing Inputs'!$E$33),'2. GRI Pricing Inputs'!$D$32,IF(AND('3. GRI Pricing'!$G110&gt;='2. GRI Pricing Inputs'!$F$33,'3. GRI Pricing'!$G110&lt;='2. GRI Pricing Inputs'!$G$33),'2. GRI Pricing Inputs'!$F$32,IF(AND('3. GRI Pricing'!$G110&gt;='2. GRI Pricing Inputs'!$H$33,'3. GRI Pricing'!$G110&lt;='2. GRI Pricing Inputs'!$I$33),'2. GRI Pricing Inputs'!$H$32,IF(AND('3. GRI Pricing'!$G110&gt;='2. GRI Pricing Inputs'!$J$33,'3. GRI Pricing'!$G110&lt;='2. GRI Pricing Inputs'!$K$33),'2. GRI Pricing Inputs'!$J$32,IF(AND('3. GRI Pricing'!$G110&gt;='2. GRI Pricing Inputs'!$L$33,'3. GRI Pricing'!$G110&lt;='2. GRI Pricing Inputs'!$M$33),'2. GRI Pricing Inputs'!$L$32,IF(AND('3. GRI Pricing'!$G110&gt;='2. GRI Pricing Inputs'!$N$33,'3. GRI Pricing'!$G110&lt;='2. GRI Pricing Inputs'!$O$33),'2. GRI Pricing Inputs'!$N$32,IF(AND('3. GRI Pricing'!$G110&gt;='2. GRI Pricing Inputs'!$P$33,'3. GRI Pricing'!$G110&lt;='2. GRI Pricing Inputs'!$Q$33),'2. GRI Pricing Inputs'!$P$32,IF(AND('3. GRI Pricing'!$G110&gt;='2. GRI Pricing Inputs'!$R$33,'3. GRI Pricing'!$G110&lt;='2. GRI Pricing Inputs'!$S$33),'2. GRI Pricing Inputs'!$R$32,IF(AND('3. GRI Pricing'!$G110&gt;='2. GRI Pricing Inputs'!$T$33,'3. GRI Pricing'!$G110&lt;='2. GRI Pricing Inputs'!$U$33),'2. GRI Pricing Inputs'!$T$32,IF(AND('3. GRI Pricing'!$G110&gt;='2. GRI Pricing Inputs'!$V$33,'3. GRI Pricing'!$G110&lt;='2. GRI Pricing Inputs'!$W$33),'2. GRI Pricing Inputs'!$V$32,IF(AND('3. GRI Pricing'!$G110&gt;='2. GRI Pricing Inputs'!$X$33,'3. GRI Pricing'!$G110&lt;='2. GRI Pricing Inputs'!$Y$33),'2. GRI Pricing Inputs'!$X$32,IF(AND('3. GRI Pricing'!$G110&gt;='2. GRI Pricing Inputs'!$Z$33,'3. GRI Pricing'!$G110&lt;='2. GRI Pricing Inputs'!$AA$33),'2. GRI Pricing Inputs'!$Z$32,IF(AND('3. GRI Pricing'!$G110&gt;='2. GRI Pricing Inputs'!$AB$33,'3. GRI Pricing'!$G110&lt;='2. GRI Pricing Inputs'!$AC$33),'2. GRI Pricing Inputs'!$AB$32,IF(AND('3. GRI Pricing'!$G110&gt;='2. GRI Pricing Inputs'!$AD$33,'3. GRI Pricing'!$G110&lt;='2. GRI Pricing Inputs'!$AE$33),'2. GRI Pricing Inputs'!$AD$32,IF(AND('3. GRI Pricing'!$G110&gt;='2. GRI Pricing Inputs'!$AF$33,'3. GRI Pricing'!$G110&lt;='2. GRI Pricing Inputs'!$AG$33),'2. GRI Pricing Inputs'!$AF$32,IF(AND('3. GRI Pricing'!$G110&gt;='2. GRI Pricing Inputs'!$AH$33,'3. GRI Pricing'!$G110&lt;='2. GRI Pricing Inputs'!$AI$33),'2. GRI Pricing Inputs'!$AH$32,0))))))))))))))))</f>
        <v>6</v>
      </c>
      <c r="O110" s="272" cm="1">
        <f t="array" ref="O110">IFERROR(INDEX('2. GRI Pricing Inputs'!$C$32:$AI$39,MATCH('3. GRI Pricing'!E110,'2. GRI Pricing Inputs'!$C$32:$C$39,0),(MATCH('3. GRI Pricing'!N110,'2. GRI Pricing Inputs'!$D$32:$AI$32,0)+1)),0)</f>
        <v>10</v>
      </c>
      <c r="P110" s="272">
        <f>IFERROR(INDEX('2. GRI Pricing Inputs'!$C$45:$AI$46,MATCH($P$16,'2. GRI Pricing Inputs'!$C$45:$C$46,0),MATCH(H110,'2. GRI Pricing Inputs'!$C$45:$AI$45,0)),0)</f>
        <v>35</v>
      </c>
      <c r="Q110" s="272">
        <f>IFERROR(INDEX('2. GRI Pricing Inputs'!$C$53:$AI$54,MATCH('3. GRI Pricing'!$Q$16,'2. GRI Pricing Inputs'!$C$53:$C$54,0),MATCH('3. GRI Pricing'!I110,'2. GRI Pricing Inputs'!$C$53:$AI$53,0)),0)</f>
        <v>30</v>
      </c>
      <c r="R110" s="272">
        <f>IFERROR(INDEX('2. GRI Pricing Inputs'!$C$60:$AI$61,MATCH('3. GRI Pricing'!$R$16,'2. GRI Pricing Inputs'!$C$60:$C$61,0),MATCH('1. Accomodation'!T114,'2. GRI Pricing Inputs'!$C$60:$AI$60,0)),0)</f>
        <v>0</v>
      </c>
      <c r="S110" s="272">
        <f>IFERROR(INDEX('2. GRI Pricing Inputs'!$C$67:$AI$68,MATCH('3. GRI Pricing'!$S$16,'2. GRI Pricing Inputs'!$C$67:$C$68,0),MATCH('1. Accomodation'!U114,'2. GRI Pricing Inputs'!$C$67:$AI$67,0)),0)</f>
        <v>40</v>
      </c>
      <c r="T110" s="272">
        <f>IF(E110=0,0,'2. GRI Pricing Inputs'!$AI$75)</f>
        <v>0</v>
      </c>
      <c r="U110" s="272">
        <f>IFERROR(INDEX('2. GRI Pricing Inputs'!$C$82:$AI$83,MATCH('3. GRI Pricing'!$U$16,'2. GRI Pricing Inputs'!$C$82:$C$83,0),MATCH('1. Accomodation'!V114,'2. GRI Pricing Inputs'!$C$82:$AI$82,0)),0)</f>
        <v>0</v>
      </c>
      <c r="V110" s="272">
        <f>IFERROR(INDEX('2. GRI Pricing Inputs'!$C$89:$AI$90,MATCH('3. GRI Pricing'!$V$16,'2. GRI Pricing Inputs'!$C$89:$C$90,0),MATCH('1. Accomodation'!W114,'2. GRI Pricing Inputs'!$C$89:$AI$89,0)),0)</f>
        <v>0</v>
      </c>
      <c r="W110" s="272">
        <f>IFERROR(INDEX('2. GRI Pricing Inputs'!$C$97:$AI$98,MATCH('3. GRI Pricing'!$W$16,'2. GRI Pricing Inputs'!$C$97:$C$98,0),MATCH('1. Accomodation'!X114,'2. GRI Pricing Inputs'!$C$97:$AI$97,0)),0)</f>
        <v>0</v>
      </c>
      <c r="X110" s="272">
        <f>IFERROR(INDEX('2. GRI Pricing Inputs'!$C$104:$AI$105,MATCH('3. GRI Pricing'!$X$16,'2. GRI Pricing Inputs'!$C$104:$C$105,0),MATCH('1. Accomodation'!Y114,'2. GRI Pricing Inputs'!$C$104:$AI$104,0)),0)</f>
        <v>0</v>
      </c>
      <c r="Y110" s="273"/>
      <c r="Z110" s="274">
        <f t="shared" si="9"/>
        <v>1390</v>
      </c>
      <c r="AA110" s="275"/>
      <c r="AB110" s="275"/>
      <c r="AC110" s="275"/>
      <c r="AD110" s="271">
        <f>Z110*(1+'2. GRI Pricing Inputs'!E$115)^(($AD$16-$AC$15)/365)</f>
        <v>1396.895973526297</v>
      </c>
      <c r="AE110" s="272">
        <f>AD110*(1+'2. GRI Pricing Inputs'!F$115)^((AE$16-AD$16)/365)</f>
        <v>1403.6020687821187</v>
      </c>
      <c r="AF110" s="272">
        <f>AE110*(1+'2. GRI Pricing Inputs'!G$115)^((AF$16-AE$16)/365)</f>
        <v>1410.56552396757</v>
      </c>
      <c r="AG110" s="272">
        <f>AF110*(1+'2. GRI Pricing Inputs'!H$115)^((AG$16-AF$16)/365)</f>
        <v>1417.5635257736042</v>
      </c>
      <c r="AH110" s="272">
        <f>AG110*(1+'2. GRI Pricing Inputs'!I$115)^((AH$16-AG$16)/365)</f>
        <v>1423.9141377002593</v>
      </c>
      <c r="AI110" s="272">
        <f>AH110*(1+'2. GRI Pricing Inputs'!J$115)^((AI$16-AH$16)/365)</f>
        <v>1430.978363741483</v>
      </c>
      <c r="AJ110" s="272">
        <f>AI110*(1+'2. GRI Pricing Inputs'!K$115)^((AJ$16-AI$16)/365)</f>
        <v>1437.8480787368278</v>
      </c>
      <c r="AK110" s="272">
        <f>AJ110*(1+'2. GRI Pricing Inputs'!L$115)^((AK$16-AJ$16)/365)</f>
        <v>1444.9814328992782</v>
      </c>
      <c r="AL110" s="272">
        <f>AK110*(1+'2. GRI Pricing Inputs'!M$115)^((AL$16-AK$16)/365)</f>
        <v>1451.9183725966952</v>
      </c>
      <c r="AM110" s="272">
        <f>AL110*(1+'2. GRI Pricing Inputs'!N$115)^((AM$16-AL$16)/365)</f>
        <v>1459.1215313447319</v>
      </c>
      <c r="AN110" s="272">
        <f>AM110*(1+'2. GRI Pricing Inputs'!O$115)^((AN$16-AM$16)/365)</f>
        <v>1466.3604259143744</v>
      </c>
      <c r="AO110" s="272">
        <f>AN110*(1+'2. GRI Pricing Inputs'!P$115)^((AO$16-AN$16)/365)</f>
        <v>1473.3999999999992</v>
      </c>
      <c r="AP110" s="276">
        <f>AO110*(1+'2. GRI Pricing Inputs'!Q$115)^((AP$16-AO$16)/365)</f>
        <v>1480.709731937874</v>
      </c>
      <c r="AQ110" s="380">
        <f t="shared" si="10"/>
        <v>5.9999999999999387E-2</v>
      </c>
    </row>
    <row r="111" spans="1:43" ht="11.4" x14ac:dyDescent="0.2">
      <c r="A111" s="110" t="str">
        <f>_xlfn.XLOOKUP($C111,'Data Ref'!$D:$D,'Data Ref'!$B:$B,0)</f>
        <v>222708095</v>
      </c>
      <c r="C111" s="76">
        <f>'1. Accomodation'!N115</f>
        <v>405</v>
      </c>
      <c r="D111" s="362" t="str">
        <f>'1. Accomodation'!L115</f>
        <v>C</v>
      </c>
      <c r="E111" s="69" t="str">
        <f>'1. Accomodation'!P115</f>
        <v>2 Bed</v>
      </c>
      <c r="F111" s="69">
        <f>'1. Accomodation'!Q115</f>
        <v>2</v>
      </c>
      <c r="G111" s="77">
        <f>'1. Accomodation'!O115</f>
        <v>762.95</v>
      </c>
      <c r="H111" s="69">
        <f>'1. Accomodation'!R115</f>
        <v>4</v>
      </c>
      <c r="I111" s="69" t="str">
        <f>'1. Accomodation'!S115</f>
        <v>North Row below Treeline</v>
      </c>
      <c r="J111" s="62"/>
      <c r="L111" s="271">
        <f>IFERROR(INDEX('2. GRI Pricing Inputs'!$C$15:$AI$16,MATCH($L$16,'2. GRI Pricing Inputs'!$C$15:$C$16,0),MATCH(E111,'2. GRI Pricing Inputs'!$C$15:$AI$15,0)),0)</f>
        <v>1665</v>
      </c>
      <c r="M111" s="272">
        <f>IFERROR(INDEX('2. GRI Pricing Inputs'!$C$22:$AI$23,MATCH($M$16,'2. GRI Pricing Inputs'!$C$22:$C$23,0),MATCH(F111,'2. GRI Pricing Inputs'!$C$22:$AI$22,0)),0)</f>
        <v>0</v>
      </c>
      <c r="N111" s="329">
        <f>IF(AND('3. GRI Pricing'!$G111&gt;='2. GRI Pricing Inputs'!$D$33,'3. GRI Pricing'!$G111&lt;='2. GRI Pricing Inputs'!$E$33),'2. GRI Pricing Inputs'!$D$32,IF(AND('3. GRI Pricing'!$G111&gt;='2. GRI Pricing Inputs'!$F$33,'3. GRI Pricing'!$G111&lt;='2. GRI Pricing Inputs'!$G$33),'2. GRI Pricing Inputs'!$F$32,IF(AND('3. GRI Pricing'!$G111&gt;='2. GRI Pricing Inputs'!$H$33,'3. GRI Pricing'!$G111&lt;='2. GRI Pricing Inputs'!$I$33),'2. GRI Pricing Inputs'!$H$32,IF(AND('3. GRI Pricing'!$G111&gt;='2. GRI Pricing Inputs'!$J$33,'3. GRI Pricing'!$G111&lt;='2. GRI Pricing Inputs'!$K$33),'2. GRI Pricing Inputs'!$J$32,IF(AND('3. GRI Pricing'!$G111&gt;='2. GRI Pricing Inputs'!$L$33,'3. GRI Pricing'!$G111&lt;='2. GRI Pricing Inputs'!$M$33),'2. GRI Pricing Inputs'!$L$32,IF(AND('3. GRI Pricing'!$G111&gt;='2. GRI Pricing Inputs'!$N$33,'3. GRI Pricing'!$G111&lt;='2. GRI Pricing Inputs'!$O$33),'2. GRI Pricing Inputs'!$N$32,IF(AND('3. GRI Pricing'!$G111&gt;='2. GRI Pricing Inputs'!$P$33,'3. GRI Pricing'!$G111&lt;='2. GRI Pricing Inputs'!$Q$33),'2. GRI Pricing Inputs'!$P$32,IF(AND('3. GRI Pricing'!$G111&gt;='2. GRI Pricing Inputs'!$R$33,'3. GRI Pricing'!$G111&lt;='2. GRI Pricing Inputs'!$S$33),'2. GRI Pricing Inputs'!$R$32,IF(AND('3. GRI Pricing'!$G111&gt;='2. GRI Pricing Inputs'!$T$33,'3. GRI Pricing'!$G111&lt;='2. GRI Pricing Inputs'!$U$33),'2. GRI Pricing Inputs'!$T$32,IF(AND('3. GRI Pricing'!$G111&gt;='2. GRI Pricing Inputs'!$V$33,'3. GRI Pricing'!$G111&lt;='2. GRI Pricing Inputs'!$W$33),'2. GRI Pricing Inputs'!$V$32,IF(AND('3. GRI Pricing'!$G111&gt;='2. GRI Pricing Inputs'!$X$33,'3. GRI Pricing'!$G111&lt;='2. GRI Pricing Inputs'!$Y$33),'2. GRI Pricing Inputs'!$X$32,IF(AND('3. GRI Pricing'!$G111&gt;='2. GRI Pricing Inputs'!$Z$33,'3. GRI Pricing'!$G111&lt;='2. GRI Pricing Inputs'!$AA$33),'2. GRI Pricing Inputs'!$Z$32,IF(AND('3. GRI Pricing'!$G111&gt;='2. GRI Pricing Inputs'!$AB$33,'3. GRI Pricing'!$G111&lt;='2. GRI Pricing Inputs'!$AC$33),'2. GRI Pricing Inputs'!$AB$32,IF(AND('3. GRI Pricing'!$G111&gt;='2. GRI Pricing Inputs'!$AD$33,'3. GRI Pricing'!$G111&lt;='2. GRI Pricing Inputs'!$AE$33),'2. GRI Pricing Inputs'!$AD$32,IF(AND('3. GRI Pricing'!$G111&gt;='2. GRI Pricing Inputs'!$AF$33,'3. GRI Pricing'!$G111&lt;='2. GRI Pricing Inputs'!$AG$33),'2. GRI Pricing Inputs'!$AF$32,IF(AND('3. GRI Pricing'!$G111&gt;='2. GRI Pricing Inputs'!$AH$33,'3. GRI Pricing'!$G111&lt;='2. GRI Pricing Inputs'!$AI$33),'2. GRI Pricing Inputs'!$AH$32,0))))))))))))))))</f>
        <v>11</v>
      </c>
      <c r="O111" s="272" cm="1">
        <f t="array" ref="O111">IFERROR(INDEX('2. GRI Pricing Inputs'!$C$32:$AI$39,MATCH('3. GRI Pricing'!E111,'2. GRI Pricing Inputs'!$C$32:$C$39,0),(MATCH('3. GRI Pricing'!N111,'2. GRI Pricing Inputs'!$D$32:$AI$32,0)+1)),0)</f>
        <v>30</v>
      </c>
      <c r="P111" s="272">
        <f>IFERROR(INDEX('2. GRI Pricing Inputs'!$C$45:$AI$46,MATCH($P$16,'2. GRI Pricing Inputs'!$C$45:$C$46,0),MATCH(H111,'2. GRI Pricing Inputs'!$C$45:$AI$45,0)),0)</f>
        <v>35</v>
      </c>
      <c r="Q111" s="272">
        <f>IFERROR(INDEX('2. GRI Pricing Inputs'!$C$53:$AI$54,MATCH('3. GRI Pricing'!$Q$16,'2. GRI Pricing Inputs'!$C$53:$C$54,0),MATCH('3. GRI Pricing'!I111,'2. GRI Pricing Inputs'!$C$53:$AI$53,0)),0)</f>
        <v>30</v>
      </c>
      <c r="R111" s="272">
        <f>IFERROR(INDEX('2. GRI Pricing Inputs'!$C$60:$AI$61,MATCH('3. GRI Pricing'!$R$16,'2. GRI Pricing Inputs'!$C$60:$C$61,0),MATCH('1. Accomodation'!T115,'2. GRI Pricing Inputs'!$C$60:$AI$60,0)),0)</f>
        <v>10</v>
      </c>
      <c r="S111" s="272">
        <f>IFERROR(INDEX('2. GRI Pricing Inputs'!$C$67:$AI$68,MATCH('3. GRI Pricing'!$S$16,'2. GRI Pricing Inputs'!$C$67:$C$68,0),MATCH('1. Accomodation'!U115,'2. GRI Pricing Inputs'!$C$67:$AI$67,0)),0)</f>
        <v>40</v>
      </c>
      <c r="T111" s="272">
        <f>IF(E111=0,0,'2. GRI Pricing Inputs'!$AI$75)</f>
        <v>0</v>
      </c>
      <c r="U111" s="272">
        <f>IFERROR(INDEX('2. GRI Pricing Inputs'!$C$82:$AI$83,MATCH('3. GRI Pricing'!$U$16,'2. GRI Pricing Inputs'!$C$82:$C$83,0),MATCH('1. Accomodation'!V115,'2. GRI Pricing Inputs'!$C$82:$AI$82,0)),0)</f>
        <v>0</v>
      </c>
      <c r="V111" s="272">
        <f>IFERROR(INDEX('2. GRI Pricing Inputs'!$C$89:$AI$90,MATCH('3. GRI Pricing'!$V$16,'2. GRI Pricing Inputs'!$C$89:$C$90,0),MATCH('1. Accomodation'!W115,'2. GRI Pricing Inputs'!$C$89:$AI$89,0)),0)</f>
        <v>0</v>
      </c>
      <c r="W111" s="272">
        <f>IFERROR(INDEX('2. GRI Pricing Inputs'!$C$97:$AI$98,MATCH('3. GRI Pricing'!$W$16,'2. GRI Pricing Inputs'!$C$97:$C$98,0),MATCH('1. Accomodation'!X115,'2. GRI Pricing Inputs'!$C$97:$AI$97,0)),0)</f>
        <v>0</v>
      </c>
      <c r="X111" s="272">
        <f>IFERROR(INDEX('2. GRI Pricing Inputs'!$C$104:$AI$105,MATCH('3. GRI Pricing'!$X$16,'2. GRI Pricing Inputs'!$C$104:$C$105,0),MATCH('1. Accomodation'!Y115,'2. GRI Pricing Inputs'!$C$104:$AI$104,0)),0)</f>
        <v>0</v>
      </c>
      <c r="Y111" s="273"/>
      <c r="Z111" s="274">
        <f t="shared" si="9"/>
        <v>1810</v>
      </c>
      <c r="AA111" s="275"/>
      <c r="AB111" s="275"/>
      <c r="AC111" s="275"/>
      <c r="AD111" s="271">
        <f>Z111*(1+'2. GRI Pricing Inputs'!E$115)^(($AD$16-$AC$15)/365)</f>
        <v>1818.9796489802859</v>
      </c>
      <c r="AE111" s="272">
        <f>AD111*(1+'2. GRI Pricing Inputs'!F$115)^((AE$16-AD$16)/365)</f>
        <v>1827.7120463997373</v>
      </c>
      <c r="AF111" s="272">
        <f>AE111*(1+'2. GRI Pricing Inputs'!G$115)^((AF$16-AE$16)/365)</f>
        <v>1836.7795671807926</v>
      </c>
      <c r="AG111" s="272">
        <f>AF111*(1+'2. GRI Pricing Inputs'!H$115)^((AG$16-AF$16)/365)</f>
        <v>1845.8920731296573</v>
      </c>
      <c r="AH111" s="272">
        <f>AG111*(1+'2. GRI Pricing Inputs'!I$115)^((AH$16-AG$16)/365)</f>
        <v>1854.1615749909854</v>
      </c>
      <c r="AI111" s="272">
        <f>AH111*(1+'2. GRI Pricing Inputs'!J$115)^((AI$16-AH$16)/365)</f>
        <v>1863.3603153756005</v>
      </c>
      <c r="AJ111" s="272">
        <f>AI111*(1+'2. GRI Pricing Inputs'!K$115)^((AJ$16-AI$16)/365)</f>
        <v>1872.3057715925604</v>
      </c>
      <c r="AK111" s="272">
        <f>AJ111*(1+'2. GRI Pricing Inputs'!L$115)^((AK$16-AJ$16)/365)</f>
        <v>1881.5945277321541</v>
      </c>
      <c r="AL111" s="272">
        <f>AK111*(1+'2. GRI Pricing Inputs'!M$115)^((AL$16-AK$16)/365)</f>
        <v>1890.6275211510927</v>
      </c>
      <c r="AM111" s="272">
        <f>AL111*(1+'2. GRI Pricing Inputs'!N$115)^((AM$16-AL$16)/365)</f>
        <v>1900.0071739093275</v>
      </c>
      <c r="AN111" s="272">
        <f>AM111*(1+'2. GRI Pricing Inputs'!O$115)^((AN$16-AM$16)/365)</f>
        <v>1909.4333603633224</v>
      </c>
      <c r="AO111" s="272">
        <f>AN111*(1+'2. GRI Pricing Inputs'!P$115)^((AO$16-AN$16)/365)</f>
        <v>1918.5999999999992</v>
      </c>
      <c r="AP111" s="276">
        <f>AO111*(1+'2. GRI Pricing Inputs'!Q$115)^((AP$16-AO$16)/365)</f>
        <v>1928.1184279191023</v>
      </c>
      <c r="AQ111" s="380">
        <f t="shared" si="10"/>
        <v>5.9999999999999609E-2</v>
      </c>
    </row>
    <row r="112" spans="1:43" ht="11.4" x14ac:dyDescent="0.2">
      <c r="A112" s="110" t="str">
        <f>_xlfn.XLOOKUP($C112,'Data Ref'!$D:$D,'Data Ref'!$B:$B,0)</f>
        <v>222708096</v>
      </c>
      <c r="C112" s="76">
        <f>'1. Accomodation'!N116</f>
        <v>406</v>
      </c>
      <c r="D112" s="362" t="str">
        <f>'1. Accomodation'!L116</f>
        <v>C</v>
      </c>
      <c r="E112" s="69" t="str">
        <f>'1. Accomodation'!P116</f>
        <v>1 Bed</v>
      </c>
      <c r="F112" s="69">
        <f>'1. Accomodation'!Q116</f>
        <v>1</v>
      </c>
      <c r="G112" s="77">
        <f>'1. Accomodation'!O116</f>
        <v>529.79999999999995</v>
      </c>
      <c r="H112" s="69">
        <f>'1. Accomodation'!R116</f>
        <v>4</v>
      </c>
      <c r="I112" s="69" t="str">
        <f>'1. Accomodation'!S116</f>
        <v>Amenity Pebble Roof</v>
      </c>
      <c r="J112" s="62"/>
      <c r="L112" s="271">
        <f>IFERROR(INDEX('2. GRI Pricing Inputs'!$C$15:$AI$16,MATCH($L$16,'2. GRI Pricing Inputs'!$C$15:$C$16,0),MATCH(E112,'2. GRI Pricing Inputs'!$C$15:$AI$15,0)),0)</f>
        <v>1275</v>
      </c>
      <c r="M112" s="272">
        <f>IFERROR(INDEX('2. GRI Pricing Inputs'!$C$22:$AI$23,MATCH($M$16,'2. GRI Pricing Inputs'!$C$22:$C$23,0),MATCH(F112,'2. GRI Pricing Inputs'!$C$22:$AI$22,0)),0)</f>
        <v>0</v>
      </c>
      <c r="N112" s="329">
        <f>IF(AND('3. GRI Pricing'!$G112&gt;='2. GRI Pricing Inputs'!$D$33,'3. GRI Pricing'!$G112&lt;='2. GRI Pricing Inputs'!$E$33),'2. GRI Pricing Inputs'!$D$32,IF(AND('3. GRI Pricing'!$G112&gt;='2. GRI Pricing Inputs'!$F$33,'3. GRI Pricing'!$G112&lt;='2. GRI Pricing Inputs'!$G$33),'2. GRI Pricing Inputs'!$F$32,IF(AND('3. GRI Pricing'!$G112&gt;='2. GRI Pricing Inputs'!$H$33,'3. GRI Pricing'!$G112&lt;='2. GRI Pricing Inputs'!$I$33),'2. GRI Pricing Inputs'!$H$32,IF(AND('3. GRI Pricing'!$G112&gt;='2. GRI Pricing Inputs'!$J$33,'3. GRI Pricing'!$G112&lt;='2. GRI Pricing Inputs'!$K$33),'2. GRI Pricing Inputs'!$J$32,IF(AND('3. GRI Pricing'!$G112&gt;='2. GRI Pricing Inputs'!$L$33,'3. GRI Pricing'!$G112&lt;='2. GRI Pricing Inputs'!$M$33),'2. GRI Pricing Inputs'!$L$32,IF(AND('3. GRI Pricing'!$G112&gt;='2. GRI Pricing Inputs'!$N$33,'3. GRI Pricing'!$G112&lt;='2. GRI Pricing Inputs'!$O$33),'2. GRI Pricing Inputs'!$N$32,IF(AND('3. GRI Pricing'!$G112&gt;='2. GRI Pricing Inputs'!$P$33,'3. GRI Pricing'!$G112&lt;='2. GRI Pricing Inputs'!$Q$33),'2. GRI Pricing Inputs'!$P$32,IF(AND('3. GRI Pricing'!$G112&gt;='2. GRI Pricing Inputs'!$R$33,'3. GRI Pricing'!$G112&lt;='2. GRI Pricing Inputs'!$S$33),'2. GRI Pricing Inputs'!$R$32,IF(AND('3. GRI Pricing'!$G112&gt;='2. GRI Pricing Inputs'!$T$33,'3. GRI Pricing'!$G112&lt;='2. GRI Pricing Inputs'!$U$33),'2. GRI Pricing Inputs'!$T$32,IF(AND('3. GRI Pricing'!$G112&gt;='2. GRI Pricing Inputs'!$V$33,'3. GRI Pricing'!$G112&lt;='2. GRI Pricing Inputs'!$W$33),'2. GRI Pricing Inputs'!$V$32,IF(AND('3. GRI Pricing'!$G112&gt;='2. GRI Pricing Inputs'!$X$33,'3. GRI Pricing'!$G112&lt;='2. GRI Pricing Inputs'!$Y$33),'2. GRI Pricing Inputs'!$X$32,IF(AND('3. GRI Pricing'!$G112&gt;='2. GRI Pricing Inputs'!$Z$33,'3. GRI Pricing'!$G112&lt;='2. GRI Pricing Inputs'!$AA$33),'2. GRI Pricing Inputs'!$Z$32,IF(AND('3. GRI Pricing'!$G112&gt;='2. GRI Pricing Inputs'!$AB$33,'3. GRI Pricing'!$G112&lt;='2. GRI Pricing Inputs'!$AC$33),'2. GRI Pricing Inputs'!$AB$32,IF(AND('3. GRI Pricing'!$G112&gt;='2. GRI Pricing Inputs'!$AD$33,'3. GRI Pricing'!$G112&lt;='2. GRI Pricing Inputs'!$AE$33),'2. GRI Pricing Inputs'!$AD$32,IF(AND('3. GRI Pricing'!$G112&gt;='2. GRI Pricing Inputs'!$AF$33,'3. GRI Pricing'!$G112&lt;='2. GRI Pricing Inputs'!$AG$33),'2. GRI Pricing Inputs'!$AF$32,IF(AND('3. GRI Pricing'!$G112&gt;='2. GRI Pricing Inputs'!$AH$33,'3. GRI Pricing'!$G112&lt;='2. GRI Pricing Inputs'!$AI$33),'2. GRI Pricing Inputs'!$AH$32,0))))))))))))))))</f>
        <v>7</v>
      </c>
      <c r="O112" s="272" cm="1">
        <f t="array" ref="O112">IFERROR(INDEX('2. GRI Pricing Inputs'!$C$32:$AI$39,MATCH('3. GRI Pricing'!E112,'2. GRI Pricing Inputs'!$C$32:$C$39,0),(MATCH('3. GRI Pricing'!N112,'2. GRI Pricing Inputs'!$D$32:$AI$32,0)+1)),0)</f>
        <v>20</v>
      </c>
      <c r="P112" s="272">
        <f>IFERROR(INDEX('2. GRI Pricing Inputs'!$C$45:$AI$46,MATCH($P$16,'2. GRI Pricing Inputs'!$C$45:$C$46,0),MATCH(H112,'2. GRI Pricing Inputs'!$C$45:$AI$45,0)),0)</f>
        <v>35</v>
      </c>
      <c r="Q112" s="272">
        <f>IFERROR(INDEX('2. GRI Pricing Inputs'!$C$53:$AI$54,MATCH('3. GRI Pricing'!$Q$16,'2. GRI Pricing Inputs'!$C$53:$C$54,0),MATCH('3. GRI Pricing'!I112,'2. GRI Pricing Inputs'!$C$53:$AI$53,0)),0)</f>
        <v>10</v>
      </c>
      <c r="R112" s="272">
        <f>IFERROR(INDEX('2. GRI Pricing Inputs'!$C$60:$AI$61,MATCH('3. GRI Pricing'!$R$16,'2. GRI Pricing Inputs'!$C$60:$C$61,0),MATCH('1. Accomodation'!T116,'2. GRI Pricing Inputs'!$C$60:$AI$60,0)),0)</f>
        <v>0</v>
      </c>
      <c r="S112" s="272">
        <f>IFERROR(INDEX('2. GRI Pricing Inputs'!$C$67:$AI$68,MATCH('3. GRI Pricing'!$S$16,'2. GRI Pricing Inputs'!$C$67:$C$68,0),MATCH('1. Accomodation'!U116,'2. GRI Pricing Inputs'!$C$67:$AI$67,0)),0)</f>
        <v>10</v>
      </c>
      <c r="T112" s="272">
        <f>IF(E112=0,0,'2. GRI Pricing Inputs'!$AI$75)</f>
        <v>0</v>
      </c>
      <c r="U112" s="272">
        <f>IFERROR(INDEX('2. GRI Pricing Inputs'!$C$82:$AI$83,MATCH('3. GRI Pricing'!$U$16,'2. GRI Pricing Inputs'!$C$82:$C$83,0),MATCH('1. Accomodation'!V116,'2. GRI Pricing Inputs'!$C$82:$AI$82,0)),0)</f>
        <v>0</v>
      </c>
      <c r="V112" s="272">
        <f>IFERROR(INDEX('2. GRI Pricing Inputs'!$C$89:$AI$90,MATCH('3. GRI Pricing'!$V$16,'2. GRI Pricing Inputs'!$C$89:$C$90,0),MATCH('1. Accomodation'!W116,'2. GRI Pricing Inputs'!$C$89:$AI$89,0)),0)</f>
        <v>0</v>
      </c>
      <c r="W112" s="272">
        <f>IFERROR(INDEX('2. GRI Pricing Inputs'!$C$97:$AI$98,MATCH('3. GRI Pricing'!$W$16,'2. GRI Pricing Inputs'!$C$97:$C$98,0),MATCH('1. Accomodation'!X116,'2. GRI Pricing Inputs'!$C$97:$AI$97,0)),0)</f>
        <v>0</v>
      </c>
      <c r="X112" s="272">
        <f>IFERROR(INDEX('2. GRI Pricing Inputs'!$C$104:$AI$105,MATCH('3. GRI Pricing'!$X$16,'2. GRI Pricing Inputs'!$C$104:$C$105,0),MATCH('1. Accomodation'!Y116,'2. GRI Pricing Inputs'!$C$104:$AI$104,0)),0)</f>
        <v>0</v>
      </c>
      <c r="Y112" s="273"/>
      <c r="Z112" s="274">
        <f t="shared" si="9"/>
        <v>1350</v>
      </c>
      <c r="AA112" s="275"/>
      <c r="AB112" s="275"/>
      <c r="AC112" s="275"/>
      <c r="AD112" s="271">
        <f>Z112*(1+'2. GRI Pricing Inputs'!E$115)^(($AD$16-$AC$15)/365)</f>
        <v>1356.6975282449646</v>
      </c>
      <c r="AE112" s="272">
        <f>AD112*(1+'2. GRI Pricing Inputs'!F$115)^((AE$16-AD$16)/365)</f>
        <v>1363.2106423423454</v>
      </c>
      <c r="AF112" s="272">
        <f>AE112*(1+'2. GRI Pricing Inputs'!G$115)^((AF$16-AE$16)/365)</f>
        <v>1369.9737103282152</v>
      </c>
      <c r="AG112" s="272">
        <f>AF112*(1+'2. GRI Pricing Inputs'!H$115)^((AG$16-AF$16)/365)</f>
        <v>1376.7703307873132</v>
      </c>
      <c r="AH112" s="272">
        <f>AG112*(1+'2. GRI Pricing Inputs'!I$115)^((AH$16-AG$16)/365)</f>
        <v>1382.9381912916188</v>
      </c>
      <c r="AI112" s="272">
        <f>AH112*(1+'2. GRI Pricing Inputs'!J$115)^((AI$16-AH$16)/365)</f>
        <v>1389.7991302525195</v>
      </c>
      <c r="AJ112" s="272">
        <f>AI112*(1+'2. GRI Pricing Inputs'!K$115)^((AJ$16-AI$16)/365)</f>
        <v>1396.4711556077104</v>
      </c>
      <c r="AK112" s="272">
        <f>AJ112*(1+'2. GRI Pricing Inputs'!L$115)^((AK$16-AJ$16)/365)</f>
        <v>1403.3992333913852</v>
      </c>
      <c r="AL112" s="272">
        <f>AK112*(1+'2. GRI Pricing Inputs'!M$115)^((AL$16-AK$16)/365)</f>
        <v>1410.1365489248478</v>
      </c>
      <c r="AM112" s="272">
        <f>AL112*(1+'2. GRI Pricing Inputs'!N$115)^((AM$16-AL$16)/365)</f>
        <v>1417.1324225290562</v>
      </c>
      <c r="AN112" s="272">
        <f>AM112*(1+'2. GRI Pricing Inputs'!O$115)^((AN$16-AM$16)/365)</f>
        <v>1424.1630035859032</v>
      </c>
      <c r="AO112" s="272">
        <f>AN112*(1+'2. GRI Pricing Inputs'!P$115)^((AO$16-AN$16)/365)</f>
        <v>1430.9999999999991</v>
      </c>
      <c r="AP112" s="276">
        <f>AO112*(1+'2. GRI Pricing Inputs'!Q$115)^((AP$16-AO$16)/365)</f>
        <v>1438.0993799396617</v>
      </c>
      <c r="AQ112" s="380">
        <f t="shared" si="10"/>
        <v>5.9999999999999387E-2</v>
      </c>
    </row>
    <row r="113" spans="1:43" ht="11.4" x14ac:dyDescent="0.2">
      <c r="A113" s="110" t="str">
        <f>_xlfn.XLOOKUP($C113,'Data Ref'!$D:$D,'Data Ref'!$B:$B,0)</f>
        <v>222708097</v>
      </c>
      <c r="C113" s="76">
        <f>'1. Accomodation'!N117</f>
        <v>407</v>
      </c>
      <c r="D113" s="362" t="str">
        <f>'1. Accomodation'!L117</f>
        <v>C</v>
      </c>
      <c r="E113" s="69" t="str">
        <f>'1. Accomodation'!P117</f>
        <v>1 Bed</v>
      </c>
      <c r="F113" s="69">
        <f>'1. Accomodation'!Q117</f>
        <v>1</v>
      </c>
      <c r="G113" s="77">
        <f>'1. Accomodation'!O117</f>
        <v>509.56</v>
      </c>
      <c r="H113" s="69">
        <f>'1. Accomodation'!R117</f>
        <v>4</v>
      </c>
      <c r="I113" s="69" t="str">
        <f>'1. Accomodation'!S117</f>
        <v>Carpark and other block</v>
      </c>
      <c r="J113" s="62"/>
      <c r="L113" s="271">
        <f>IFERROR(INDEX('2. GRI Pricing Inputs'!$C$15:$AI$16,MATCH($L$16,'2. GRI Pricing Inputs'!$C$15:$C$16,0),MATCH(E113,'2. GRI Pricing Inputs'!$C$15:$AI$15,0)),0)</f>
        <v>1275</v>
      </c>
      <c r="M113" s="272">
        <f>IFERROR(INDEX('2. GRI Pricing Inputs'!$C$22:$AI$23,MATCH($M$16,'2. GRI Pricing Inputs'!$C$22:$C$23,0),MATCH(F113,'2. GRI Pricing Inputs'!$C$22:$AI$22,0)),0)</f>
        <v>0</v>
      </c>
      <c r="N113" s="329">
        <f>IF(AND('3. GRI Pricing'!$G113&gt;='2. GRI Pricing Inputs'!$D$33,'3. GRI Pricing'!$G113&lt;='2. GRI Pricing Inputs'!$E$33),'2. GRI Pricing Inputs'!$D$32,IF(AND('3. GRI Pricing'!$G113&gt;='2. GRI Pricing Inputs'!$F$33,'3. GRI Pricing'!$G113&lt;='2. GRI Pricing Inputs'!$G$33),'2. GRI Pricing Inputs'!$F$32,IF(AND('3. GRI Pricing'!$G113&gt;='2. GRI Pricing Inputs'!$H$33,'3. GRI Pricing'!$G113&lt;='2. GRI Pricing Inputs'!$I$33),'2. GRI Pricing Inputs'!$H$32,IF(AND('3. GRI Pricing'!$G113&gt;='2. GRI Pricing Inputs'!$J$33,'3. GRI Pricing'!$G113&lt;='2. GRI Pricing Inputs'!$K$33),'2. GRI Pricing Inputs'!$J$32,IF(AND('3. GRI Pricing'!$G113&gt;='2. GRI Pricing Inputs'!$L$33,'3. GRI Pricing'!$G113&lt;='2. GRI Pricing Inputs'!$M$33),'2. GRI Pricing Inputs'!$L$32,IF(AND('3. GRI Pricing'!$G113&gt;='2. GRI Pricing Inputs'!$N$33,'3. GRI Pricing'!$G113&lt;='2. GRI Pricing Inputs'!$O$33),'2. GRI Pricing Inputs'!$N$32,IF(AND('3. GRI Pricing'!$G113&gt;='2. GRI Pricing Inputs'!$P$33,'3. GRI Pricing'!$G113&lt;='2. GRI Pricing Inputs'!$Q$33),'2. GRI Pricing Inputs'!$P$32,IF(AND('3. GRI Pricing'!$G113&gt;='2. GRI Pricing Inputs'!$R$33,'3. GRI Pricing'!$G113&lt;='2. GRI Pricing Inputs'!$S$33),'2. GRI Pricing Inputs'!$R$32,IF(AND('3. GRI Pricing'!$G113&gt;='2. GRI Pricing Inputs'!$T$33,'3. GRI Pricing'!$G113&lt;='2. GRI Pricing Inputs'!$U$33),'2. GRI Pricing Inputs'!$T$32,IF(AND('3. GRI Pricing'!$G113&gt;='2. GRI Pricing Inputs'!$V$33,'3. GRI Pricing'!$G113&lt;='2. GRI Pricing Inputs'!$W$33),'2. GRI Pricing Inputs'!$V$32,IF(AND('3. GRI Pricing'!$G113&gt;='2. GRI Pricing Inputs'!$X$33,'3. GRI Pricing'!$G113&lt;='2. GRI Pricing Inputs'!$Y$33),'2. GRI Pricing Inputs'!$X$32,IF(AND('3. GRI Pricing'!$G113&gt;='2. GRI Pricing Inputs'!$Z$33,'3. GRI Pricing'!$G113&lt;='2. GRI Pricing Inputs'!$AA$33),'2. GRI Pricing Inputs'!$Z$32,IF(AND('3. GRI Pricing'!$G113&gt;='2. GRI Pricing Inputs'!$AB$33,'3. GRI Pricing'!$G113&lt;='2. GRI Pricing Inputs'!$AC$33),'2. GRI Pricing Inputs'!$AB$32,IF(AND('3. GRI Pricing'!$G113&gt;='2. GRI Pricing Inputs'!$AD$33,'3. GRI Pricing'!$G113&lt;='2. GRI Pricing Inputs'!$AE$33),'2. GRI Pricing Inputs'!$AD$32,IF(AND('3. GRI Pricing'!$G113&gt;='2. GRI Pricing Inputs'!$AF$33,'3. GRI Pricing'!$G113&lt;='2. GRI Pricing Inputs'!$AG$33),'2. GRI Pricing Inputs'!$AF$32,IF(AND('3. GRI Pricing'!$G113&gt;='2. GRI Pricing Inputs'!$AH$33,'3. GRI Pricing'!$G113&lt;='2. GRI Pricing Inputs'!$AI$33),'2. GRI Pricing Inputs'!$AH$32,0))))))))))))))))</f>
        <v>5</v>
      </c>
      <c r="O113" s="272" cm="1">
        <f t="array" ref="O113">IFERROR(INDEX('2. GRI Pricing Inputs'!$C$32:$AI$39,MATCH('3. GRI Pricing'!E113,'2. GRI Pricing Inputs'!$C$32:$C$39,0),(MATCH('3. GRI Pricing'!N113,'2. GRI Pricing Inputs'!$D$32:$AI$32,0)+1)),0)</f>
        <v>5</v>
      </c>
      <c r="P113" s="272">
        <f>IFERROR(INDEX('2. GRI Pricing Inputs'!$C$45:$AI$46,MATCH($P$16,'2. GRI Pricing Inputs'!$C$45:$C$46,0),MATCH(H113,'2. GRI Pricing Inputs'!$C$45:$AI$45,0)),0)</f>
        <v>35</v>
      </c>
      <c r="Q113" s="272">
        <f>IFERROR(INDEX('2. GRI Pricing Inputs'!$C$53:$AI$54,MATCH('3. GRI Pricing'!$Q$16,'2. GRI Pricing Inputs'!$C$53:$C$54,0),MATCH('3. GRI Pricing'!I113,'2. GRI Pricing Inputs'!$C$53:$AI$53,0)),0)</f>
        <v>5</v>
      </c>
      <c r="R113" s="272">
        <f>IFERROR(INDEX('2. GRI Pricing Inputs'!$C$60:$AI$61,MATCH('3. GRI Pricing'!$R$16,'2. GRI Pricing Inputs'!$C$60:$C$61,0),MATCH('1. Accomodation'!T117,'2. GRI Pricing Inputs'!$C$60:$AI$60,0)),0)</f>
        <v>0</v>
      </c>
      <c r="S113" s="272">
        <f>IFERROR(INDEX('2. GRI Pricing Inputs'!$C$67:$AI$68,MATCH('3. GRI Pricing'!$S$16,'2. GRI Pricing Inputs'!$C$67:$C$68,0),MATCH('1. Accomodation'!U117,'2. GRI Pricing Inputs'!$C$67:$AI$67,0)),0)</f>
        <v>10</v>
      </c>
      <c r="T113" s="272">
        <f>IF(E113=0,0,'2. GRI Pricing Inputs'!$AI$75)</f>
        <v>0</v>
      </c>
      <c r="U113" s="272">
        <f>IFERROR(INDEX('2. GRI Pricing Inputs'!$C$82:$AI$83,MATCH('3. GRI Pricing'!$U$16,'2. GRI Pricing Inputs'!$C$82:$C$83,0),MATCH('1. Accomodation'!V117,'2. GRI Pricing Inputs'!$C$82:$AI$82,0)),0)</f>
        <v>0</v>
      </c>
      <c r="V113" s="272">
        <f>IFERROR(INDEX('2. GRI Pricing Inputs'!$C$89:$AI$90,MATCH('3. GRI Pricing'!$V$16,'2. GRI Pricing Inputs'!$C$89:$C$90,0),MATCH('1. Accomodation'!W117,'2. GRI Pricing Inputs'!$C$89:$AI$89,0)),0)</f>
        <v>0</v>
      </c>
      <c r="W113" s="272">
        <f>IFERROR(INDEX('2. GRI Pricing Inputs'!$C$97:$AI$98,MATCH('3. GRI Pricing'!$W$16,'2. GRI Pricing Inputs'!$C$97:$C$98,0),MATCH('1. Accomodation'!X117,'2. GRI Pricing Inputs'!$C$97:$AI$97,0)),0)</f>
        <v>0</v>
      </c>
      <c r="X113" s="272">
        <f>IFERROR(INDEX('2. GRI Pricing Inputs'!$C$104:$AI$105,MATCH('3. GRI Pricing'!$X$16,'2. GRI Pricing Inputs'!$C$104:$C$105,0),MATCH('1. Accomodation'!Y117,'2. GRI Pricing Inputs'!$C$104:$AI$104,0)),0)</f>
        <v>0</v>
      </c>
      <c r="Y113" s="273"/>
      <c r="Z113" s="274">
        <f t="shared" si="9"/>
        <v>1330</v>
      </c>
      <c r="AA113" s="275"/>
      <c r="AB113" s="275"/>
      <c r="AC113" s="275"/>
      <c r="AD113" s="271">
        <f>Z113*(1+'2. GRI Pricing Inputs'!E$115)^(($AD$16-$AC$15)/365)</f>
        <v>1336.5983056042985</v>
      </c>
      <c r="AE113" s="272">
        <f>AD113*(1+'2. GRI Pricing Inputs'!F$115)^((AE$16-AD$16)/365)</f>
        <v>1343.0149291224589</v>
      </c>
      <c r="AF113" s="272">
        <f>AE113*(1+'2. GRI Pricing Inputs'!G$115)^((AF$16-AE$16)/365)</f>
        <v>1349.6778035085381</v>
      </c>
      <c r="AG113" s="272">
        <f>AF113*(1+'2. GRI Pricing Inputs'!H$115)^((AG$16-AF$16)/365)</f>
        <v>1356.373733294168</v>
      </c>
      <c r="AH113" s="272">
        <f>AG113*(1+'2. GRI Pricing Inputs'!I$115)^((AH$16-AG$16)/365)</f>
        <v>1362.4502180872985</v>
      </c>
      <c r="AI113" s="272">
        <f>AH113*(1+'2. GRI Pricing Inputs'!J$115)^((AI$16-AH$16)/365)</f>
        <v>1369.2095135080376</v>
      </c>
      <c r="AJ113" s="272">
        <f>AI113*(1+'2. GRI Pricing Inputs'!K$115)^((AJ$16-AI$16)/365)</f>
        <v>1375.7826940431517</v>
      </c>
      <c r="AK113" s="272">
        <f>AJ113*(1+'2. GRI Pricing Inputs'!L$115)^((AK$16-AJ$16)/365)</f>
        <v>1382.6081336374389</v>
      </c>
      <c r="AL113" s="272">
        <f>AK113*(1+'2. GRI Pricing Inputs'!M$115)^((AL$16-AK$16)/365)</f>
        <v>1389.2456370889242</v>
      </c>
      <c r="AM113" s="272">
        <f>AL113*(1+'2. GRI Pricing Inputs'!N$115)^((AM$16-AL$16)/365)</f>
        <v>1396.1378681212184</v>
      </c>
      <c r="AN113" s="272">
        <f>AM113*(1+'2. GRI Pricing Inputs'!O$115)^((AN$16-AM$16)/365)</f>
        <v>1403.0642924216677</v>
      </c>
      <c r="AO113" s="272">
        <f>AN113*(1+'2. GRI Pricing Inputs'!P$115)^((AO$16-AN$16)/365)</f>
        <v>1409.7999999999993</v>
      </c>
      <c r="AP113" s="276">
        <f>AO113*(1+'2. GRI Pricing Inputs'!Q$115)^((AP$16-AO$16)/365)</f>
        <v>1416.7942039405557</v>
      </c>
      <c r="AQ113" s="380">
        <f t="shared" si="10"/>
        <v>5.9999999999999387E-2</v>
      </c>
    </row>
    <row r="114" spans="1:43" ht="11.4" x14ac:dyDescent="0.2">
      <c r="A114" s="110" t="str">
        <f>_xlfn.XLOOKUP($C114,'Data Ref'!$D:$D,'Data Ref'!$B:$B,0)</f>
        <v>222708098</v>
      </c>
      <c r="C114" s="76">
        <f>'1. Accomodation'!N118</f>
        <v>408</v>
      </c>
      <c r="D114" s="362" t="str">
        <f>'1. Accomodation'!L118</f>
        <v>C</v>
      </c>
      <c r="E114" s="69" t="str">
        <f>'1. Accomodation'!P118</f>
        <v>1 Bed</v>
      </c>
      <c r="F114" s="69">
        <f>'1. Accomodation'!Q118</f>
        <v>1</v>
      </c>
      <c r="G114" s="77">
        <f>'1. Accomodation'!O118</f>
        <v>489.44</v>
      </c>
      <c r="H114" s="69">
        <f>'1. Accomodation'!R118</f>
        <v>4</v>
      </c>
      <c r="I114" s="69" t="str">
        <f>'1. Accomodation'!S118</f>
        <v>Nursery and mixed other buildings</v>
      </c>
      <c r="J114" s="62"/>
      <c r="L114" s="271">
        <f>IFERROR(INDEX('2. GRI Pricing Inputs'!$C$15:$AI$16,MATCH($L$16,'2. GRI Pricing Inputs'!$C$15:$C$16,0),MATCH(E114,'2. GRI Pricing Inputs'!$C$15:$AI$15,0)),0)</f>
        <v>1275</v>
      </c>
      <c r="M114" s="272">
        <f>IFERROR(INDEX('2. GRI Pricing Inputs'!$C$22:$AI$23,MATCH($M$16,'2. GRI Pricing Inputs'!$C$22:$C$23,0),MATCH(F114,'2. GRI Pricing Inputs'!$C$22:$AI$22,0)),0)</f>
        <v>0</v>
      </c>
      <c r="N114" s="329">
        <f>IF(AND('3. GRI Pricing'!$G114&gt;='2. GRI Pricing Inputs'!$D$33,'3. GRI Pricing'!$G114&lt;='2. GRI Pricing Inputs'!$E$33),'2. GRI Pricing Inputs'!$D$32,IF(AND('3. GRI Pricing'!$G114&gt;='2. GRI Pricing Inputs'!$F$33,'3. GRI Pricing'!$G114&lt;='2. GRI Pricing Inputs'!$G$33),'2. GRI Pricing Inputs'!$F$32,IF(AND('3. GRI Pricing'!$G114&gt;='2. GRI Pricing Inputs'!$H$33,'3. GRI Pricing'!$G114&lt;='2. GRI Pricing Inputs'!$I$33),'2. GRI Pricing Inputs'!$H$32,IF(AND('3. GRI Pricing'!$G114&gt;='2. GRI Pricing Inputs'!$J$33,'3. GRI Pricing'!$G114&lt;='2. GRI Pricing Inputs'!$K$33),'2. GRI Pricing Inputs'!$J$32,IF(AND('3. GRI Pricing'!$G114&gt;='2. GRI Pricing Inputs'!$L$33,'3. GRI Pricing'!$G114&lt;='2. GRI Pricing Inputs'!$M$33),'2. GRI Pricing Inputs'!$L$32,IF(AND('3. GRI Pricing'!$G114&gt;='2. GRI Pricing Inputs'!$N$33,'3. GRI Pricing'!$G114&lt;='2. GRI Pricing Inputs'!$O$33),'2. GRI Pricing Inputs'!$N$32,IF(AND('3. GRI Pricing'!$G114&gt;='2. GRI Pricing Inputs'!$P$33,'3. GRI Pricing'!$G114&lt;='2. GRI Pricing Inputs'!$Q$33),'2. GRI Pricing Inputs'!$P$32,IF(AND('3. GRI Pricing'!$G114&gt;='2. GRI Pricing Inputs'!$R$33,'3. GRI Pricing'!$G114&lt;='2. GRI Pricing Inputs'!$S$33),'2. GRI Pricing Inputs'!$R$32,IF(AND('3. GRI Pricing'!$G114&gt;='2. GRI Pricing Inputs'!$T$33,'3. GRI Pricing'!$G114&lt;='2. GRI Pricing Inputs'!$U$33),'2. GRI Pricing Inputs'!$T$32,IF(AND('3. GRI Pricing'!$G114&gt;='2. GRI Pricing Inputs'!$V$33,'3. GRI Pricing'!$G114&lt;='2. GRI Pricing Inputs'!$W$33),'2. GRI Pricing Inputs'!$V$32,IF(AND('3. GRI Pricing'!$G114&gt;='2. GRI Pricing Inputs'!$X$33,'3. GRI Pricing'!$G114&lt;='2. GRI Pricing Inputs'!$Y$33),'2. GRI Pricing Inputs'!$X$32,IF(AND('3. GRI Pricing'!$G114&gt;='2. GRI Pricing Inputs'!$Z$33,'3. GRI Pricing'!$G114&lt;='2. GRI Pricing Inputs'!$AA$33),'2. GRI Pricing Inputs'!$Z$32,IF(AND('3. GRI Pricing'!$G114&gt;='2. GRI Pricing Inputs'!$AB$33,'3. GRI Pricing'!$G114&lt;='2. GRI Pricing Inputs'!$AC$33),'2. GRI Pricing Inputs'!$AB$32,IF(AND('3. GRI Pricing'!$G114&gt;='2. GRI Pricing Inputs'!$AD$33,'3. GRI Pricing'!$G114&lt;='2. GRI Pricing Inputs'!$AE$33),'2. GRI Pricing Inputs'!$AD$32,IF(AND('3. GRI Pricing'!$G114&gt;='2. GRI Pricing Inputs'!$AF$33,'3. GRI Pricing'!$G114&lt;='2. GRI Pricing Inputs'!$AG$33),'2. GRI Pricing Inputs'!$AF$32,IF(AND('3. GRI Pricing'!$G114&gt;='2. GRI Pricing Inputs'!$AH$33,'3. GRI Pricing'!$G114&lt;='2. GRI Pricing Inputs'!$AI$33),'2. GRI Pricing Inputs'!$AH$32,0))))))))))))))))</f>
        <v>0</v>
      </c>
      <c r="O114" s="272" cm="1">
        <f t="array" ref="O114">IFERROR(INDEX('2. GRI Pricing Inputs'!$C$32:$AI$39,MATCH('3. GRI Pricing'!E114,'2. GRI Pricing Inputs'!$C$32:$C$39,0),(MATCH('3. GRI Pricing'!N114,'2. GRI Pricing Inputs'!$D$32:$AI$32,0)+1)),0)</f>
        <v>0</v>
      </c>
      <c r="P114" s="272">
        <f>IFERROR(INDEX('2. GRI Pricing Inputs'!$C$45:$AI$46,MATCH($P$16,'2. GRI Pricing Inputs'!$C$45:$C$46,0),MATCH(H114,'2. GRI Pricing Inputs'!$C$45:$AI$45,0)),0)</f>
        <v>35</v>
      </c>
      <c r="Q114" s="272">
        <f>IFERROR(INDEX('2. GRI Pricing Inputs'!$C$53:$AI$54,MATCH('3. GRI Pricing'!$Q$16,'2. GRI Pricing Inputs'!$C$53:$C$54,0),MATCH('3. GRI Pricing'!I114,'2. GRI Pricing Inputs'!$C$53:$AI$53,0)),0)</f>
        <v>0</v>
      </c>
      <c r="R114" s="272">
        <f>IFERROR(INDEX('2. GRI Pricing Inputs'!$C$60:$AI$61,MATCH('3. GRI Pricing'!$R$16,'2. GRI Pricing Inputs'!$C$60:$C$61,0),MATCH('1. Accomodation'!T118,'2. GRI Pricing Inputs'!$C$60:$AI$60,0)),0)</f>
        <v>0</v>
      </c>
      <c r="S114" s="272">
        <f>IFERROR(INDEX('2. GRI Pricing Inputs'!$C$67:$AI$68,MATCH('3. GRI Pricing'!$S$16,'2. GRI Pricing Inputs'!$C$67:$C$68,0),MATCH('1. Accomodation'!U118,'2. GRI Pricing Inputs'!$C$67:$AI$67,0)),0)</f>
        <v>40</v>
      </c>
      <c r="T114" s="272">
        <f>IF(E114=0,0,'2. GRI Pricing Inputs'!$AI$75)</f>
        <v>0</v>
      </c>
      <c r="U114" s="272">
        <f>IFERROR(INDEX('2. GRI Pricing Inputs'!$C$82:$AI$83,MATCH('3. GRI Pricing'!$U$16,'2. GRI Pricing Inputs'!$C$82:$C$83,0),MATCH('1. Accomodation'!V118,'2. GRI Pricing Inputs'!$C$82:$AI$82,0)),0)</f>
        <v>0</v>
      </c>
      <c r="V114" s="272">
        <f>IFERROR(INDEX('2. GRI Pricing Inputs'!$C$89:$AI$90,MATCH('3. GRI Pricing'!$V$16,'2. GRI Pricing Inputs'!$C$89:$C$90,0),MATCH('1. Accomodation'!W118,'2. GRI Pricing Inputs'!$C$89:$AI$89,0)),0)</f>
        <v>10</v>
      </c>
      <c r="W114" s="272">
        <f>IFERROR(INDEX('2. GRI Pricing Inputs'!$C$97:$AI$98,MATCH('3. GRI Pricing'!$W$16,'2. GRI Pricing Inputs'!$C$97:$C$98,0),MATCH('1. Accomodation'!X118,'2. GRI Pricing Inputs'!$C$97:$AI$97,0)),0)</f>
        <v>0</v>
      </c>
      <c r="X114" s="272">
        <f>IFERROR(INDEX('2. GRI Pricing Inputs'!$C$104:$AI$105,MATCH('3. GRI Pricing'!$X$16,'2. GRI Pricing Inputs'!$C$104:$C$105,0),MATCH('1. Accomodation'!Y118,'2. GRI Pricing Inputs'!$C$104:$AI$104,0)),0)</f>
        <v>0</v>
      </c>
      <c r="Y114" s="273"/>
      <c r="Z114" s="274">
        <f t="shared" si="9"/>
        <v>1360</v>
      </c>
      <c r="AA114" s="275"/>
      <c r="AB114" s="275"/>
      <c r="AC114" s="275"/>
      <c r="AD114" s="271">
        <f>Z114*(1+'2. GRI Pricing Inputs'!E$115)^(($AD$16-$AC$15)/365)</f>
        <v>1366.7471395652979</v>
      </c>
      <c r="AE114" s="272">
        <f>AD114*(1+'2. GRI Pricing Inputs'!F$115)^((AE$16-AD$16)/365)</f>
        <v>1373.308498952289</v>
      </c>
      <c r="AF114" s="272">
        <f>AE114*(1+'2. GRI Pricing Inputs'!G$115)^((AF$16-AE$16)/365)</f>
        <v>1380.1216637380542</v>
      </c>
      <c r="AG114" s="272">
        <f>AF114*(1+'2. GRI Pricing Inputs'!H$115)^((AG$16-AF$16)/365)</f>
        <v>1386.9686295338863</v>
      </c>
      <c r="AH114" s="272">
        <f>AG114*(1+'2. GRI Pricing Inputs'!I$115)^((AH$16-AG$16)/365)</f>
        <v>1393.1821778937792</v>
      </c>
      <c r="AI114" s="272">
        <f>AH114*(1+'2. GRI Pricing Inputs'!J$115)^((AI$16-AH$16)/365)</f>
        <v>1400.0939386247608</v>
      </c>
      <c r="AJ114" s="272">
        <f>AI114*(1+'2. GRI Pricing Inputs'!K$115)^((AJ$16-AI$16)/365)</f>
        <v>1406.8153863899902</v>
      </c>
      <c r="AK114" s="272">
        <f>AJ114*(1+'2. GRI Pricing Inputs'!L$115)^((AK$16-AJ$16)/365)</f>
        <v>1413.794783268359</v>
      </c>
      <c r="AL114" s="272">
        <f>AK114*(1+'2. GRI Pricing Inputs'!M$115)^((AL$16-AK$16)/365)</f>
        <v>1420.5820048428102</v>
      </c>
      <c r="AM114" s="272">
        <f>AL114*(1+'2. GRI Pricing Inputs'!N$115)^((AM$16-AL$16)/365)</f>
        <v>1427.6296997329755</v>
      </c>
      <c r="AN114" s="272">
        <f>AM114*(1+'2. GRI Pricing Inputs'!O$115)^((AN$16-AM$16)/365)</f>
        <v>1434.7123591680215</v>
      </c>
      <c r="AO114" s="272">
        <f>AN114*(1+'2. GRI Pricing Inputs'!P$115)^((AO$16-AN$16)/365)</f>
        <v>1441.5999999999997</v>
      </c>
      <c r="AP114" s="276">
        <f>AO114*(1+'2. GRI Pricing Inputs'!Q$115)^((AP$16-AO$16)/365)</f>
        <v>1448.7519679392153</v>
      </c>
      <c r="AQ114" s="380">
        <f t="shared" si="10"/>
        <v>5.9999999999999609E-2</v>
      </c>
    </row>
    <row r="115" spans="1:43" ht="11.4" x14ac:dyDescent="0.2">
      <c r="A115" s="110" t="str">
        <f>_xlfn.XLOOKUP($C115,'Data Ref'!$D:$D,'Data Ref'!$B:$B,0)</f>
        <v>222708099</v>
      </c>
      <c r="C115" s="76">
        <f>'1. Accomodation'!N119</f>
        <v>409</v>
      </c>
      <c r="D115" s="362" t="str">
        <f>'1. Accomodation'!L119</f>
        <v>C</v>
      </c>
      <c r="E115" s="69" t="str">
        <f>'1. Accomodation'!P119</f>
        <v>1 Bed</v>
      </c>
      <c r="F115" s="69">
        <f>'1. Accomodation'!Q119</f>
        <v>1</v>
      </c>
      <c r="G115" s="77">
        <f>'1. Accomodation'!O119</f>
        <v>509.56</v>
      </c>
      <c r="H115" s="69">
        <f>'1. Accomodation'!R119</f>
        <v>4</v>
      </c>
      <c r="I115" s="69" t="str">
        <f>'1. Accomodation'!S119</f>
        <v>Carpark and other block</v>
      </c>
      <c r="J115" s="62"/>
      <c r="L115" s="271">
        <f>IFERROR(INDEX('2. GRI Pricing Inputs'!$C$15:$AI$16,MATCH($L$16,'2. GRI Pricing Inputs'!$C$15:$C$16,0),MATCH(E115,'2. GRI Pricing Inputs'!$C$15:$AI$15,0)),0)</f>
        <v>1275</v>
      </c>
      <c r="M115" s="272">
        <f>IFERROR(INDEX('2. GRI Pricing Inputs'!$C$22:$AI$23,MATCH($M$16,'2. GRI Pricing Inputs'!$C$22:$C$23,0),MATCH(F115,'2. GRI Pricing Inputs'!$C$22:$AI$22,0)),0)</f>
        <v>0</v>
      </c>
      <c r="N115" s="329">
        <f>IF(AND('3. GRI Pricing'!$G115&gt;='2. GRI Pricing Inputs'!$D$33,'3. GRI Pricing'!$G115&lt;='2. GRI Pricing Inputs'!$E$33),'2. GRI Pricing Inputs'!$D$32,IF(AND('3. GRI Pricing'!$G115&gt;='2. GRI Pricing Inputs'!$F$33,'3. GRI Pricing'!$G115&lt;='2. GRI Pricing Inputs'!$G$33),'2. GRI Pricing Inputs'!$F$32,IF(AND('3. GRI Pricing'!$G115&gt;='2. GRI Pricing Inputs'!$H$33,'3. GRI Pricing'!$G115&lt;='2. GRI Pricing Inputs'!$I$33),'2. GRI Pricing Inputs'!$H$32,IF(AND('3. GRI Pricing'!$G115&gt;='2. GRI Pricing Inputs'!$J$33,'3. GRI Pricing'!$G115&lt;='2. GRI Pricing Inputs'!$K$33),'2. GRI Pricing Inputs'!$J$32,IF(AND('3. GRI Pricing'!$G115&gt;='2. GRI Pricing Inputs'!$L$33,'3. GRI Pricing'!$G115&lt;='2. GRI Pricing Inputs'!$M$33),'2. GRI Pricing Inputs'!$L$32,IF(AND('3. GRI Pricing'!$G115&gt;='2. GRI Pricing Inputs'!$N$33,'3. GRI Pricing'!$G115&lt;='2. GRI Pricing Inputs'!$O$33),'2. GRI Pricing Inputs'!$N$32,IF(AND('3. GRI Pricing'!$G115&gt;='2. GRI Pricing Inputs'!$P$33,'3. GRI Pricing'!$G115&lt;='2. GRI Pricing Inputs'!$Q$33),'2. GRI Pricing Inputs'!$P$32,IF(AND('3. GRI Pricing'!$G115&gt;='2. GRI Pricing Inputs'!$R$33,'3. GRI Pricing'!$G115&lt;='2. GRI Pricing Inputs'!$S$33),'2. GRI Pricing Inputs'!$R$32,IF(AND('3. GRI Pricing'!$G115&gt;='2. GRI Pricing Inputs'!$T$33,'3. GRI Pricing'!$G115&lt;='2. GRI Pricing Inputs'!$U$33),'2. GRI Pricing Inputs'!$T$32,IF(AND('3. GRI Pricing'!$G115&gt;='2. GRI Pricing Inputs'!$V$33,'3. GRI Pricing'!$G115&lt;='2. GRI Pricing Inputs'!$W$33),'2. GRI Pricing Inputs'!$V$32,IF(AND('3. GRI Pricing'!$G115&gt;='2. GRI Pricing Inputs'!$X$33,'3. GRI Pricing'!$G115&lt;='2. GRI Pricing Inputs'!$Y$33),'2. GRI Pricing Inputs'!$X$32,IF(AND('3. GRI Pricing'!$G115&gt;='2. GRI Pricing Inputs'!$Z$33,'3. GRI Pricing'!$G115&lt;='2. GRI Pricing Inputs'!$AA$33),'2. GRI Pricing Inputs'!$Z$32,IF(AND('3. GRI Pricing'!$G115&gt;='2. GRI Pricing Inputs'!$AB$33,'3. GRI Pricing'!$G115&lt;='2. GRI Pricing Inputs'!$AC$33),'2. GRI Pricing Inputs'!$AB$32,IF(AND('3. GRI Pricing'!$G115&gt;='2. GRI Pricing Inputs'!$AD$33,'3. GRI Pricing'!$G115&lt;='2. GRI Pricing Inputs'!$AE$33),'2. GRI Pricing Inputs'!$AD$32,IF(AND('3. GRI Pricing'!$G115&gt;='2. GRI Pricing Inputs'!$AF$33,'3. GRI Pricing'!$G115&lt;='2. GRI Pricing Inputs'!$AG$33),'2. GRI Pricing Inputs'!$AF$32,IF(AND('3. GRI Pricing'!$G115&gt;='2. GRI Pricing Inputs'!$AH$33,'3. GRI Pricing'!$G115&lt;='2. GRI Pricing Inputs'!$AI$33),'2. GRI Pricing Inputs'!$AH$32,0))))))))))))))))</f>
        <v>5</v>
      </c>
      <c r="O115" s="272" cm="1">
        <f t="array" ref="O115">IFERROR(INDEX('2. GRI Pricing Inputs'!$C$32:$AI$39,MATCH('3. GRI Pricing'!E115,'2. GRI Pricing Inputs'!$C$32:$C$39,0),(MATCH('3. GRI Pricing'!N115,'2. GRI Pricing Inputs'!$D$32:$AI$32,0)+1)),0)</f>
        <v>5</v>
      </c>
      <c r="P115" s="272">
        <f>IFERROR(INDEX('2. GRI Pricing Inputs'!$C$45:$AI$46,MATCH($P$16,'2. GRI Pricing Inputs'!$C$45:$C$46,0),MATCH(H115,'2. GRI Pricing Inputs'!$C$45:$AI$45,0)),0)</f>
        <v>35</v>
      </c>
      <c r="Q115" s="272">
        <f>IFERROR(INDEX('2. GRI Pricing Inputs'!$C$53:$AI$54,MATCH('3. GRI Pricing'!$Q$16,'2. GRI Pricing Inputs'!$C$53:$C$54,0),MATCH('3. GRI Pricing'!I115,'2. GRI Pricing Inputs'!$C$53:$AI$53,0)),0)</f>
        <v>5</v>
      </c>
      <c r="R115" s="272">
        <f>IFERROR(INDEX('2. GRI Pricing Inputs'!$C$60:$AI$61,MATCH('3. GRI Pricing'!$R$16,'2. GRI Pricing Inputs'!$C$60:$C$61,0),MATCH('1. Accomodation'!T119,'2. GRI Pricing Inputs'!$C$60:$AI$60,0)),0)</f>
        <v>0</v>
      </c>
      <c r="S115" s="272">
        <f>IFERROR(INDEX('2. GRI Pricing Inputs'!$C$67:$AI$68,MATCH('3. GRI Pricing'!$S$16,'2. GRI Pricing Inputs'!$C$67:$C$68,0),MATCH('1. Accomodation'!U119,'2. GRI Pricing Inputs'!$C$67:$AI$67,0)),0)</f>
        <v>10</v>
      </c>
      <c r="T115" s="272">
        <f>IF(E115=0,0,'2. GRI Pricing Inputs'!$AI$75)</f>
        <v>0</v>
      </c>
      <c r="U115" s="272">
        <f>IFERROR(INDEX('2. GRI Pricing Inputs'!$C$82:$AI$83,MATCH('3. GRI Pricing'!$U$16,'2. GRI Pricing Inputs'!$C$82:$C$83,0),MATCH('1. Accomodation'!V119,'2. GRI Pricing Inputs'!$C$82:$AI$82,0)),0)</f>
        <v>0</v>
      </c>
      <c r="V115" s="272">
        <f>IFERROR(INDEX('2. GRI Pricing Inputs'!$C$89:$AI$90,MATCH('3. GRI Pricing'!$V$16,'2. GRI Pricing Inputs'!$C$89:$C$90,0),MATCH('1. Accomodation'!W119,'2. GRI Pricing Inputs'!$C$89:$AI$89,0)),0)</f>
        <v>0</v>
      </c>
      <c r="W115" s="272">
        <f>IFERROR(INDEX('2. GRI Pricing Inputs'!$C$97:$AI$98,MATCH('3. GRI Pricing'!$W$16,'2. GRI Pricing Inputs'!$C$97:$C$98,0),MATCH('1. Accomodation'!X119,'2. GRI Pricing Inputs'!$C$97:$AI$97,0)),0)</f>
        <v>0</v>
      </c>
      <c r="X115" s="272">
        <f>IFERROR(INDEX('2. GRI Pricing Inputs'!$C$104:$AI$105,MATCH('3. GRI Pricing'!$X$16,'2. GRI Pricing Inputs'!$C$104:$C$105,0),MATCH('1. Accomodation'!Y119,'2. GRI Pricing Inputs'!$C$104:$AI$104,0)),0)</f>
        <v>0</v>
      </c>
      <c r="Y115" s="273"/>
      <c r="Z115" s="274">
        <f t="shared" si="9"/>
        <v>1330</v>
      </c>
      <c r="AA115" s="275"/>
      <c r="AB115" s="275"/>
      <c r="AC115" s="275"/>
      <c r="AD115" s="271">
        <f>Z115*(1+'2. GRI Pricing Inputs'!E$115)^(($AD$16-$AC$15)/365)</f>
        <v>1336.5983056042985</v>
      </c>
      <c r="AE115" s="272">
        <f>AD115*(1+'2. GRI Pricing Inputs'!F$115)^((AE$16-AD$16)/365)</f>
        <v>1343.0149291224589</v>
      </c>
      <c r="AF115" s="272">
        <f>AE115*(1+'2. GRI Pricing Inputs'!G$115)^((AF$16-AE$16)/365)</f>
        <v>1349.6778035085381</v>
      </c>
      <c r="AG115" s="272">
        <f>AF115*(1+'2. GRI Pricing Inputs'!H$115)^((AG$16-AF$16)/365)</f>
        <v>1356.373733294168</v>
      </c>
      <c r="AH115" s="272">
        <f>AG115*(1+'2. GRI Pricing Inputs'!I$115)^((AH$16-AG$16)/365)</f>
        <v>1362.4502180872985</v>
      </c>
      <c r="AI115" s="272">
        <f>AH115*(1+'2. GRI Pricing Inputs'!J$115)^((AI$16-AH$16)/365)</f>
        <v>1369.2095135080376</v>
      </c>
      <c r="AJ115" s="272">
        <f>AI115*(1+'2. GRI Pricing Inputs'!K$115)^((AJ$16-AI$16)/365)</f>
        <v>1375.7826940431517</v>
      </c>
      <c r="AK115" s="272">
        <f>AJ115*(1+'2. GRI Pricing Inputs'!L$115)^((AK$16-AJ$16)/365)</f>
        <v>1382.6081336374389</v>
      </c>
      <c r="AL115" s="272">
        <f>AK115*(1+'2. GRI Pricing Inputs'!M$115)^((AL$16-AK$16)/365)</f>
        <v>1389.2456370889242</v>
      </c>
      <c r="AM115" s="272">
        <f>AL115*(1+'2. GRI Pricing Inputs'!N$115)^((AM$16-AL$16)/365)</f>
        <v>1396.1378681212184</v>
      </c>
      <c r="AN115" s="272">
        <f>AM115*(1+'2. GRI Pricing Inputs'!O$115)^((AN$16-AM$16)/365)</f>
        <v>1403.0642924216677</v>
      </c>
      <c r="AO115" s="272">
        <f>AN115*(1+'2. GRI Pricing Inputs'!P$115)^((AO$16-AN$16)/365)</f>
        <v>1409.7999999999993</v>
      </c>
      <c r="AP115" s="276">
        <f>AO115*(1+'2. GRI Pricing Inputs'!Q$115)^((AP$16-AO$16)/365)</f>
        <v>1416.7942039405557</v>
      </c>
      <c r="AQ115" s="380">
        <f t="shared" si="10"/>
        <v>5.9999999999999387E-2</v>
      </c>
    </row>
    <row r="116" spans="1:43" ht="11.4" x14ac:dyDescent="0.2">
      <c r="A116" s="110" t="str">
        <f>_xlfn.XLOOKUP($C116,'Data Ref'!$D:$D,'Data Ref'!$B:$B,0)</f>
        <v>222708100</v>
      </c>
      <c r="C116" s="76">
        <f>'1. Accomodation'!N120</f>
        <v>410</v>
      </c>
      <c r="D116" s="362" t="str">
        <f>'1. Accomodation'!L120</f>
        <v>C</v>
      </c>
      <c r="E116" s="69" t="str">
        <f>'1. Accomodation'!P120</f>
        <v>1 Bed</v>
      </c>
      <c r="F116" s="69">
        <f>'1. Accomodation'!Q120</f>
        <v>1</v>
      </c>
      <c r="G116" s="77">
        <f>'1. Accomodation'!O120</f>
        <v>506.87</v>
      </c>
      <c r="H116" s="69">
        <f>'1. Accomodation'!R120</f>
        <v>4</v>
      </c>
      <c r="I116" s="69" t="str">
        <f>'1. Accomodation'!S120</f>
        <v>Nursery and mixed other buildings</v>
      </c>
      <c r="J116" s="62"/>
      <c r="L116" s="271">
        <f>IFERROR(INDEX('2. GRI Pricing Inputs'!$C$15:$AI$16,MATCH($L$16,'2. GRI Pricing Inputs'!$C$15:$C$16,0),MATCH(E116,'2. GRI Pricing Inputs'!$C$15:$AI$15,0)),0)</f>
        <v>1275</v>
      </c>
      <c r="M116" s="272">
        <f>IFERROR(INDEX('2. GRI Pricing Inputs'!$C$22:$AI$23,MATCH($M$16,'2. GRI Pricing Inputs'!$C$22:$C$23,0),MATCH(F116,'2. GRI Pricing Inputs'!$C$22:$AI$22,0)),0)</f>
        <v>0</v>
      </c>
      <c r="N116" s="329">
        <f>IF(AND('3. GRI Pricing'!$G116&gt;='2. GRI Pricing Inputs'!$D$33,'3. GRI Pricing'!$G116&lt;='2. GRI Pricing Inputs'!$E$33),'2. GRI Pricing Inputs'!$D$32,IF(AND('3. GRI Pricing'!$G116&gt;='2. GRI Pricing Inputs'!$F$33,'3. GRI Pricing'!$G116&lt;='2. GRI Pricing Inputs'!$G$33),'2. GRI Pricing Inputs'!$F$32,IF(AND('3. GRI Pricing'!$G116&gt;='2. GRI Pricing Inputs'!$H$33,'3. GRI Pricing'!$G116&lt;='2. GRI Pricing Inputs'!$I$33),'2. GRI Pricing Inputs'!$H$32,IF(AND('3. GRI Pricing'!$G116&gt;='2. GRI Pricing Inputs'!$J$33,'3. GRI Pricing'!$G116&lt;='2. GRI Pricing Inputs'!$K$33),'2. GRI Pricing Inputs'!$J$32,IF(AND('3. GRI Pricing'!$G116&gt;='2. GRI Pricing Inputs'!$L$33,'3. GRI Pricing'!$G116&lt;='2. GRI Pricing Inputs'!$M$33),'2. GRI Pricing Inputs'!$L$32,IF(AND('3. GRI Pricing'!$G116&gt;='2. GRI Pricing Inputs'!$N$33,'3. GRI Pricing'!$G116&lt;='2. GRI Pricing Inputs'!$O$33),'2. GRI Pricing Inputs'!$N$32,IF(AND('3. GRI Pricing'!$G116&gt;='2. GRI Pricing Inputs'!$P$33,'3. GRI Pricing'!$G116&lt;='2. GRI Pricing Inputs'!$Q$33),'2. GRI Pricing Inputs'!$P$32,IF(AND('3. GRI Pricing'!$G116&gt;='2. GRI Pricing Inputs'!$R$33,'3. GRI Pricing'!$G116&lt;='2. GRI Pricing Inputs'!$S$33),'2. GRI Pricing Inputs'!$R$32,IF(AND('3. GRI Pricing'!$G116&gt;='2. GRI Pricing Inputs'!$T$33,'3. GRI Pricing'!$G116&lt;='2. GRI Pricing Inputs'!$U$33),'2. GRI Pricing Inputs'!$T$32,IF(AND('3. GRI Pricing'!$G116&gt;='2. GRI Pricing Inputs'!$V$33,'3. GRI Pricing'!$G116&lt;='2. GRI Pricing Inputs'!$W$33),'2. GRI Pricing Inputs'!$V$32,IF(AND('3. GRI Pricing'!$G116&gt;='2. GRI Pricing Inputs'!$X$33,'3. GRI Pricing'!$G116&lt;='2. GRI Pricing Inputs'!$Y$33),'2. GRI Pricing Inputs'!$X$32,IF(AND('3. GRI Pricing'!$G116&gt;='2. GRI Pricing Inputs'!$Z$33,'3. GRI Pricing'!$G116&lt;='2. GRI Pricing Inputs'!$AA$33),'2. GRI Pricing Inputs'!$Z$32,IF(AND('3. GRI Pricing'!$G116&gt;='2. GRI Pricing Inputs'!$AB$33,'3. GRI Pricing'!$G116&lt;='2. GRI Pricing Inputs'!$AC$33),'2. GRI Pricing Inputs'!$AB$32,IF(AND('3. GRI Pricing'!$G116&gt;='2. GRI Pricing Inputs'!$AD$33,'3. GRI Pricing'!$G116&lt;='2. GRI Pricing Inputs'!$AE$33),'2. GRI Pricing Inputs'!$AD$32,IF(AND('3. GRI Pricing'!$G116&gt;='2. GRI Pricing Inputs'!$AF$33,'3. GRI Pricing'!$G116&lt;='2. GRI Pricing Inputs'!$AG$33),'2. GRI Pricing Inputs'!$AF$32,IF(AND('3. GRI Pricing'!$G116&gt;='2. GRI Pricing Inputs'!$AH$33,'3. GRI Pricing'!$G116&lt;='2. GRI Pricing Inputs'!$AI$33),'2. GRI Pricing Inputs'!$AH$32,0))))))))))))))))</f>
        <v>5</v>
      </c>
      <c r="O116" s="272" cm="1">
        <f t="array" ref="O116">IFERROR(INDEX('2. GRI Pricing Inputs'!$C$32:$AI$39,MATCH('3. GRI Pricing'!E116,'2. GRI Pricing Inputs'!$C$32:$C$39,0),(MATCH('3. GRI Pricing'!N116,'2. GRI Pricing Inputs'!$D$32:$AI$32,0)+1)),0)</f>
        <v>5</v>
      </c>
      <c r="P116" s="272">
        <f>IFERROR(INDEX('2. GRI Pricing Inputs'!$C$45:$AI$46,MATCH($P$16,'2. GRI Pricing Inputs'!$C$45:$C$46,0),MATCH(H116,'2. GRI Pricing Inputs'!$C$45:$AI$45,0)),0)</f>
        <v>35</v>
      </c>
      <c r="Q116" s="272">
        <f>IFERROR(INDEX('2. GRI Pricing Inputs'!$C$53:$AI$54,MATCH('3. GRI Pricing'!$Q$16,'2. GRI Pricing Inputs'!$C$53:$C$54,0),MATCH('3. GRI Pricing'!I116,'2. GRI Pricing Inputs'!$C$53:$AI$53,0)),0)</f>
        <v>0</v>
      </c>
      <c r="R116" s="272">
        <f>IFERROR(INDEX('2. GRI Pricing Inputs'!$C$60:$AI$61,MATCH('3. GRI Pricing'!$R$16,'2. GRI Pricing Inputs'!$C$60:$C$61,0),MATCH('1. Accomodation'!T120,'2. GRI Pricing Inputs'!$C$60:$AI$60,0)),0)</f>
        <v>0</v>
      </c>
      <c r="S116" s="272">
        <f>IFERROR(INDEX('2. GRI Pricing Inputs'!$C$67:$AI$68,MATCH('3. GRI Pricing'!$S$16,'2. GRI Pricing Inputs'!$C$67:$C$68,0),MATCH('1. Accomodation'!U120,'2. GRI Pricing Inputs'!$C$67:$AI$67,0)),0)</f>
        <v>40</v>
      </c>
      <c r="T116" s="272">
        <f>IF(E116=0,0,'2. GRI Pricing Inputs'!$AI$75)</f>
        <v>0</v>
      </c>
      <c r="U116" s="272">
        <f>IFERROR(INDEX('2. GRI Pricing Inputs'!$C$82:$AI$83,MATCH('3. GRI Pricing'!$U$16,'2. GRI Pricing Inputs'!$C$82:$C$83,0),MATCH('1. Accomodation'!V120,'2. GRI Pricing Inputs'!$C$82:$AI$82,0)),0)</f>
        <v>0</v>
      </c>
      <c r="V116" s="272">
        <f>IFERROR(INDEX('2. GRI Pricing Inputs'!$C$89:$AI$90,MATCH('3. GRI Pricing'!$V$16,'2. GRI Pricing Inputs'!$C$89:$C$90,0),MATCH('1. Accomodation'!W120,'2. GRI Pricing Inputs'!$C$89:$AI$89,0)),0)</f>
        <v>10</v>
      </c>
      <c r="W116" s="272">
        <f>IFERROR(INDEX('2. GRI Pricing Inputs'!$C$97:$AI$98,MATCH('3. GRI Pricing'!$W$16,'2. GRI Pricing Inputs'!$C$97:$C$98,0),MATCH('1. Accomodation'!X120,'2. GRI Pricing Inputs'!$C$97:$AI$97,0)),0)</f>
        <v>0</v>
      </c>
      <c r="X116" s="272">
        <f>IFERROR(INDEX('2. GRI Pricing Inputs'!$C$104:$AI$105,MATCH('3. GRI Pricing'!$X$16,'2. GRI Pricing Inputs'!$C$104:$C$105,0),MATCH('1. Accomodation'!Y120,'2. GRI Pricing Inputs'!$C$104:$AI$104,0)),0)</f>
        <v>0</v>
      </c>
      <c r="Y116" s="273"/>
      <c r="Z116" s="274">
        <f t="shared" si="9"/>
        <v>1365</v>
      </c>
      <c r="AA116" s="275"/>
      <c r="AB116" s="275"/>
      <c r="AC116" s="275"/>
      <c r="AD116" s="271">
        <f>Z116*(1+'2. GRI Pricing Inputs'!E$115)^(($AD$16-$AC$15)/365)</f>
        <v>1371.7719452254644</v>
      </c>
      <c r="AE116" s="272">
        <f>AD116*(1+'2. GRI Pricing Inputs'!F$115)^((AE$16-AD$16)/365)</f>
        <v>1378.3574272572607</v>
      </c>
      <c r="AF116" s="272">
        <f>AE116*(1+'2. GRI Pricing Inputs'!G$115)^((AF$16-AE$16)/365)</f>
        <v>1385.1956404429736</v>
      </c>
      <c r="AG116" s="272">
        <f>AF116*(1+'2. GRI Pricing Inputs'!H$115)^((AG$16-AF$16)/365)</f>
        <v>1392.0677789071726</v>
      </c>
      <c r="AH116" s="272">
        <f>AG116*(1+'2. GRI Pricing Inputs'!I$115)^((AH$16-AG$16)/365)</f>
        <v>1398.3041711948592</v>
      </c>
      <c r="AI116" s="272">
        <f>AH116*(1+'2. GRI Pricing Inputs'!J$115)^((AI$16-AH$16)/365)</f>
        <v>1405.2413428108812</v>
      </c>
      <c r="AJ116" s="272">
        <f>AI116*(1+'2. GRI Pricing Inputs'!K$115)^((AJ$16-AI$16)/365)</f>
        <v>1411.9875017811298</v>
      </c>
      <c r="AK116" s="272">
        <f>AJ116*(1+'2. GRI Pricing Inputs'!L$115)^((AK$16-AJ$16)/365)</f>
        <v>1418.9925582068456</v>
      </c>
      <c r="AL116" s="272">
        <f>AK116*(1+'2. GRI Pricing Inputs'!M$115)^((AL$16-AK$16)/365)</f>
        <v>1425.804732801791</v>
      </c>
      <c r="AM116" s="272">
        <f>AL116*(1+'2. GRI Pricing Inputs'!N$115)^((AM$16-AL$16)/365)</f>
        <v>1432.8783383349351</v>
      </c>
      <c r="AN116" s="272">
        <f>AM116*(1+'2. GRI Pricing Inputs'!O$115)^((AN$16-AM$16)/365)</f>
        <v>1439.9870369590803</v>
      </c>
      <c r="AO116" s="272">
        <f>AN116*(1+'2. GRI Pricing Inputs'!P$115)^((AO$16-AN$16)/365)</f>
        <v>1446.8999999999996</v>
      </c>
      <c r="AP116" s="276">
        <f>AO116*(1+'2. GRI Pricing Inputs'!Q$115)^((AP$16-AO$16)/365)</f>
        <v>1454.0782619389918</v>
      </c>
      <c r="AQ116" s="380">
        <f t="shared" si="10"/>
        <v>5.9999999999999609E-2</v>
      </c>
    </row>
    <row r="117" spans="1:43" ht="11.4" x14ac:dyDescent="0.2">
      <c r="A117" s="110" t="str">
        <f>_xlfn.XLOOKUP($C117,'Data Ref'!$D:$D,'Data Ref'!$B:$B,0)</f>
        <v>222708101</v>
      </c>
      <c r="C117" s="76">
        <f>'1. Accomodation'!N121</f>
        <v>411</v>
      </c>
      <c r="D117" s="362" t="str">
        <f>'1. Accomodation'!L121</f>
        <v>C</v>
      </c>
      <c r="E117" s="69" t="str">
        <f>'1. Accomodation'!P121</f>
        <v>1 Bed</v>
      </c>
      <c r="F117" s="69">
        <f>'1. Accomodation'!Q121</f>
        <v>1</v>
      </c>
      <c r="G117" s="77">
        <f>'1. Accomodation'!O121</f>
        <v>509.56</v>
      </c>
      <c r="H117" s="69">
        <f>'1. Accomodation'!R121</f>
        <v>4</v>
      </c>
      <c r="I117" s="69" t="str">
        <f>'1. Accomodation'!S121</f>
        <v>Carpark and other block</v>
      </c>
      <c r="J117" s="62"/>
      <c r="L117" s="271">
        <f>IFERROR(INDEX('2. GRI Pricing Inputs'!$C$15:$AI$16,MATCH($L$16,'2. GRI Pricing Inputs'!$C$15:$C$16,0),MATCH(E117,'2. GRI Pricing Inputs'!$C$15:$AI$15,0)),0)</f>
        <v>1275</v>
      </c>
      <c r="M117" s="272">
        <f>IFERROR(INDEX('2. GRI Pricing Inputs'!$C$22:$AI$23,MATCH($M$16,'2. GRI Pricing Inputs'!$C$22:$C$23,0),MATCH(F117,'2. GRI Pricing Inputs'!$C$22:$AI$22,0)),0)</f>
        <v>0</v>
      </c>
      <c r="N117" s="329">
        <f>IF(AND('3. GRI Pricing'!$G117&gt;='2. GRI Pricing Inputs'!$D$33,'3. GRI Pricing'!$G117&lt;='2. GRI Pricing Inputs'!$E$33),'2. GRI Pricing Inputs'!$D$32,IF(AND('3. GRI Pricing'!$G117&gt;='2. GRI Pricing Inputs'!$F$33,'3. GRI Pricing'!$G117&lt;='2. GRI Pricing Inputs'!$G$33),'2. GRI Pricing Inputs'!$F$32,IF(AND('3. GRI Pricing'!$G117&gt;='2. GRI Pricing Inputs'!$H$33,'3. GRI Pricing'!$G117&lt;='2. GRI Pricing Inputs'!$I$33),'2. GRI Pricing Inputs'!$H$32,IF(AND('3. GRI Pricing'!$G117&gt;='2. GRI Pricing Inputs'!$J$33,'3. GRI Pricing'!$G117&lt;='2. GRI Pricing Inputs'!$K$33),'2. GRI Pricing Inputs'!$J$32,IF(AND('3. GRI Pricing'!$G117&gt;='2. GRI Pricing Inputs'!$L$33,'3. GRI Pricing'!$G117&lt;='2. GRI Pricing Inputs'!$M$33),'2. GRI Pricing Inputs'!$L$32,IF(AND('3. GRI Pricing'!$G117&gt;='2. GRI Pricing Inputs'!$N$33,'3. GRI Pricing'!$G117&lt;='2. GRI Pricing Inputs'!$O$33),'2. GRI Pricing Inputs'!$N$32,IF(AND('3. GRI Pricing'!$G117&gt;='2. GRI Pricing Inputs'!$P$33,'3. GRI Pricing'!$G117&lt;='2. GRI Pricing Inputs'!$Q$33),'2. GRI Pricing Inputs'!$P$32,IF(AND('3. GRI Pricing'!$G117&gt;='2. GRI Pricing Inputs'!$R$33,'3. GRI Pricing'!$G117&lt;='2. GRI Pricing Inputs'!$S$33),'2. GRI Pricing Inputs'!$R$32,IF(AND('3. GRI Pricing'!$G117&gt;='2. GRI Pricing Inputs'!$T$33,'3. GRI Pricing'!$G117&lt;='2. GRI Pricing Inputs'!$U$33),'2. GRI Pricing Inputs'!$T$32,IF(AND('3. GRI Pricing'!$G117&gt;='2. GRI Pricing Inputs'!$V$33,'3. GRI Pricing'!$G117&lt;='2. GRI Pricing Inputs'!$W$33),'2. GRI Pricing Inputs'!$V$32,IF(AND('3. GRI Pricing'!$G117&gt;='2. GRI Pricing Inputs'!$X$33,'3. GRI Pricing'!$G117&lt;='2. GRI Pricing Inputs'!$Y$33),'2. GRI Pricing Inputs'!$X$32,IF(AND('3. GRI Pricing'!$G117&gt;='2. GRI Pricing Inputs'!$Z$33,'3. GRI Pricing'!$G117&lt;='2. GRI Pricing Inputs'!$AA$33),'2. GRI Pricing Inputs'!$Z$32,IF(AND('3. GRI Pricing'!$G117&gt;='2. GRI Pricing Inputs'!$AB$33,'3. GRI Pricing'!$G117&lt;='2. GRI Pricing Inputs'!$AC$33),'2. GRI Pricing Inputs'!$AB$32,IF(AND('3. GRI Pricing'!$G117&gt;='2. GRI Pricing Inputs'!$AD$33,'3. GRI Pricing'!$G117&lt;='2. GRI Pricing Inputs'!$AE$33),'2. GRI Pricing Inputs'!$AD$32,IF(AND('3. GRI Pricing'!$G117&gt;='2. GRI Pricing Inputs'!$AF$33,'3. GRI Pricing'!$G117&lt;='2. GRI Pricing Inputs'!$AG$33),'2. GRI Pricing Inputs'!$AF$32,IF(AND('3. GRI Pricing'!$G117&gt;='2. GRI Pricing Inputs'!$AH$33,'3. GRI Pricing'!$G117&lt;='2. GRI Pricing Inputs'!$AI$33),'2. GRI Pricing Inputs'!$AH$32,0))))))))))))))))</f>
        <v>5</v>
      </c>
      <c r="O117" s="272" cm="1">
        <f t="array" ref="O117">IFERROR(INDEX('2. GRI Pricing Inputs'!$C$32:$AI$39,MATCH('3. GRI Pricing'!E117,'2. GRI Pricing Inputs'!$C$32:$C$39,0),(MATCH('3. GRI Pricing'!N117,'2. GRI Pricing Inputs'!$D$32:$AI$32,0)+1)),0)</f>
        <v>5</v>
      </c>
      <c r="P117" s="272">
        <f>IFERROR(INDEX('2. GRI Pricing Inputs'!$C$45:$AI$46,MATCH($P$16,'2. GRI Pricing Inputs'!$C$45:$C$46,0),MATCH(H117,'2. GRI Pricing Inputs'!$C$45:$AI$45,0)),0)</f>
        <v>35</v>
      </c>
      <c r="Q117" s="272">
        <f>IFERROR(INDEX('2. GRI Pricing Inputs'!$C$53:$AI$54,MATCH('3. GRI Pricing'!$Q$16,'2. GRI Pricing Inputs'!$C$53:$C$54,0),MATCH('3. GRI Pricing'!I117,'2. GRI Pricing Inputs'!$C$53:$AI$53,0)),0)</f>
        <v>5</v>
      </c>
      <c r="R117" s="272">
        <f>IFERROR(INDEX('2. GRI Pricing Inputs'!$C$60:$AI$61,MATCH('3. GRI Pricing'!$R$16,'2. GRI Pricing Inputs'!$C$60:$C$61,0),MATCH('1. Accomodation'!T121,'2. GRI Pricing Inputs'!$C$60:$AI$60,0)),0)</f>
        <v>0</v>
      </c>
      <c r="S117" s="272">
        <f>IFERROR(INDEX('2. GRI Pricing Inputs'!$C$67:$AI$68,MATCH('3. GRI Pricing'!$S$16,'2. GRI Pricing Inputs'!$C$67:$C$68,0),MATCH('1. Accomodation'!U121,'2. GRI Pricing Inputs'!$C$67:$AI$67,0)),0)</f>
        <v>10</v>
      </c>
      <c r="T117" s="272">
        <f>IF(E117=0,0,'2. GRI Pricing Inputs'!$AI$75)</f>
        <v>0</v>
      </c>
      <c r="U117" s="272">
        <f>IFERROR(INDEX('2. GRI Pricing Inputs'!$C$82:$AI$83,MATCH('3. GRI Pricing'!$U$16,'2. GRI Pricing Inputs'!$C$82:$C$83,0),MATCH('1. Accomodation'!V121,'2. GRI Pricing Inputs'!$C$82:$AI$82,0)),0)</f>
        <v>0</v>
      </c>
      <c r="V117" s="272">
        <f>IFERROR(INDEX('2. GRI Pricing Inputs'!$C$89:$AI$90,MATCH('3. GRI Pricing'!$V$16,'2. GRI Pricing Inputs'!$C$89:$C$90,0),MATCH('1. Accomodation'!W121,'2. GRI Pricing Inputs'!$C$89:$AI$89,0)),0)</f>
        <v>0</v>
      </c>
      <c r="W117" s="272">
        <f>IFERROR(INDEX('2. GRI Pricing Inputs'!$C$97:$AI$98,MATCH('3. GRI Pricing'!$W$16,'2. GRI Pricing Inputs'!$C$97:$C$98,0),MATCH('1. Accomodation'!X121,'2. GRI Pricing Inputs'!$C$97:$AI$97,0)),0)</f>
        <v>0</v>
      </c>
      <c r="X117" s="272">
        <f>IFERROR(INDEX('2. GRI Pricing Inputs'!$C$104:$AI$105,MATCH('3. GRI Pricing'!$X$16,'2. GRI Pricing Inputs'!$C$104:$C$105,0),MATCH('1. Accomodation'!Y121,'2. GRI Pricing Inputs'!$C$104:$AI$104,0)),0)</f>
        <v>0</v>
      </c>
      <c r="Y117" s="273"/>
      <c r="Z117" s="274">
        <f t="shared" si="9"/>
        <v>1330</v>
      </c>
      <c r="AA117" s="275"/>
      <c r="AB117" s="275"/>
      <c r="AC117" s="275"/>
      <c r="AD117" s="271">
        <f>Z117*(1+'2. GRI Pricing Inputs'!E$115)^(($AD$16-$AC$15)/365)</f>
        <v>1336.5983056042985</v>
      </c>
      <c r="AE117" s="272">
        <f>AD117*(1+'2. GRI Pricing Inputs'!F$115)^((AE$16-AD$16)/365)</f>
        <v>1343.0149291224589</v>
      </c>
      <c r="AF117" s="272">
        <f>AE117*(1+'2. GRI Pricing Inputs'!G$115)^((AF$16-AE$16)/365)</f>
        <v>1349.6778035085381</v>
      </c>
      <c r="AG117" s="272">
        <f>AF117*(1+'2. GRI Pricing Inputs'!H$115)^((AG$16-AF$16)/365)</f>
        <v>1356.373733294168</v>
      </c>
      <c r="AH117" s="272">
        <f>AG117*(1+'2. GRI Pricing Inputs'!I$115)^((AH$16-AG$16)/365)</f>
        <v>1362.4502180872985</v>
      </c>
      <c r="AI117" s="272">
        <f>AH117*(1+'2. GRI Pricing Inputs'!J$115)^((AI$16-AH$16)/365)</f>
        <v>1369.2095135080376</v>
      </c>
      <c r="AJ117" s="272">
        <f>AI117*(1+'2. GRI Pricing Inputs'!K$115)^((AJ$16-AI$16)/365)</f>
        <v>1375.7826940431517</v>
      </c>
      <c r="AK117" s="272">
        <f>AJ117*(1+'2. GRI Pricing Inputs'!L$115)^((AK$16-AJ$16)/365)</f>
        <v>1382.6081336374389</v>
      </c>
      <c r="AL117" s="272">
        <f>AK117*(1+'2. GRI Pricing Inputs'!M$115)^((AL$16-AK$16)/365)</f>
        <v>1389.2456370889242</v>
      </c>
      <c r="AM117" s="272">
        <f>AL117*(1+'2. GRI Pricing Inputs'!N$115)^((AM$16-AL$16)/365)</f>
        <v>1396.1378681212184</v>
      </c>
      <c r="AN117" s="272">
        <f>AM117*(1+'2. GRI Pricing Inputs'!O$115)^((AN$16-AM$16)/365)</f>
        <v>1403.0642924216677</v>
      </c>
      <c r="AO117" s="272">
        <f>AN117*(1+'2. GRI Pricing Inputs'!P$115)^((AO$16-AN$16)/365)</f>
        <v>1409.7999999999993</v>
      </c>
      <c r="AP117" s="276">
        <f>AO117*(1+'2. GRI Pricing Inputs'!Q$115)^((AP$16-AO$16)/365)</f>
        <v>1416.7942039405557</v>
      </c>
      <c r="AQ117" s="380">
        <f t="shared" si="10"/>
        <v>5.9999999999999387E-2</v>
      </c>
    </row>
    <row r="118" spans="1:43" ht="11.4" x14ac:dyDescent="0.2">
      <c r="A118" s="110" t="str">
        <f>_xlfn.XLOOKUP($C118,'Data Ref'!$D:$D,'Data Ref'!$B:$B,0)</f>
        <v>222708102</v>
      </c>
      <c r="C118" s="76">
        <f>'1. Accomodation'!N122</f>
        <v>412</v>
      </c>
      <c r="D118" s="362" t="str">
        <f>'1. Accomodation'!L122</f>
        <v>C</v>
      </c>
      <c r="E118" s="69" t="str">
        <f>'1. Accomodation'!P122</f>
        <v>2 Bed</v>
      </c>
      <c r="F118" s="69">
        <f>'1. Accomodation'!Q122</f>
        <v>2</v>
      </c>
      <c r="G118" s="77">
        <f>'1. Accomodation'!O122</f>
        <v>747.02</v>
      </c>
      <c r="H118" s="69">
        <f>'1. Accomodation'!R122</f>
        <v>4</v>
      </c>
      <c r="I118" s="69" t="str">
        <f>'1. Accomodation'!S122</f>
        <v>Nursery and mixed other buildings</v>
      </c>
      <c r="J118" s="62"/>
      <c r="L118" s="271">
        <f>IFERROR(INDEX('2. GRI Pricing Inputs'!$C$15:$AI$16,MATCH($L$16,'2. GRI Pricing Inputs'!$C$15:$C$16,0),MATCH(E118,'2. GRI Pricing Inputs'!$C$15:$AI$15,0)),0)</f>
        <v>1665</v>
      </c>
      <c r="M118" s="272">
        <f>IFERROR(INDEX('2. GRI Pricing Inputs'!$C$22:$AI$23,MATCH($M$16,'2. GRI Pricing Inputs'!$C$22:$C$23,0),MATCH(F118,'2. GRI Pricing Inputs'!$C$22:$AI$22,0)),0)</f>
        <v>0</v>
      </c>
      <c r="N118" s="329">
        <f>IF(AND('3. GRI Pricing'!$G118&gt;='2. GRI Pricing Inputs'!$D$33,'3. GRI Pricing'!$G118&lt;='2. GRI Pricing Inputs'!$E$33),'2. GRI Pricing Inputs'!$D$32,IF(AND('3. GRI Pricing'!$G118&gt;='2. GRI Pricing Inputs'!$F$33,'3. GRI Pricing'!$G118&lt;='2. GRI Pricing Inputs'!$G$33),'2. GRI Pricing Inputs'!$F$32,IF(AND('3. GRI Pricing'!$G118&gt;='2. GRI Pricing Inputs'!$H$33,'3. GRI Pricing'!$G118&lt;='2. GRI Pricing Inputs'!$I$33),'2. GRI Pricing Inputs'!$H$32,IF(AND('3. GRI Pricing'!$G118&gt;='2. GRI Pricing Inputs'!$J$33,'3. GRI Pricing'!$G118&lt;='2. GRI Pricing Inputs'!$K$33),'2. GRI Pricing Inputs'!$J$32,IF(AND('3. GRI Pricing'!$G118&gt;='2. GRI Pricing Inputs'!$L$33,'3. GRI Pricing'!$G118&lt;='2. GRI Pricing Inputs'!$M$33),'2. GRI Pricing Inputs'!$L$32,IF(AND('3. GRI Pricing'!$G118&gt;='2. GRI Pricing Inputs'!$N$33,'3. GRI Pricing'!$G118&lt;='2. GRI Pricing Inputs'!$O$33),'2. GRI Pricing Inputs'!$N$32,IF(AND('3. GRI Pricing'!$G118&gt;='2. GRI Pricing Inputs'!$P$33,'3. GRI Pricing'!$G118&lt;='2. GRI Pricing Inputs'!$Q$33),'2. GRI Pricing Inputs'!$P$32,IF(AND('3. GRI Pricing'!$G118&gt;='2. GRI Pricing Inputs'!$R$33,'3. GRI Pricing'!$G118&lt;='2. GRI Pricing Inputs'!$S$33),'2. GRI Pricing Inputs'!$R$32,IF(AND('3. GRI Pricing'!$G118&gt;='2. GRI Pricing Inputs'!$T$33,'3. GRI Pricing'!$G118&lt;='2. GRI Pricing Inputs'!$U$33),'2. GRI Pricing Inputs'!$T$32,IF(AND('3. GRI Pricing'!$G118&gt;='2. GRI Pricing Inputs'!$V$33,'3. GRI Pricing'!$G118&lt;='2. GRI Pricing Inputs'!$W$33),'2. GRI Pricing Inputs'!$V$32,IF(AND('3. GRI Pricing'!$G118&gt;='2. GRI Pricing Inputs'!$X$33,'3. GRI Pricing'!$G118&lt;='2. GRI Pricing Inputs'!$Y$33),'2. GRI Pricing Inputs'!$X$32,IF(AND('3. GRI Pricing'!$G118&gt;='2. GRI Pricing Inputs'!$Z$33,'3. GRI Pricing'!$G118&lt;='2. GRI Pricing Inputs'!$AA$33),'2. GRI Pricing Inputs'!$Z$32,IF(AND('3. GRI Pricing'!$G118&gt;='2. GRI Pricing Inputs'!$AB$33,'3. GRI Pricing'!$G118&lt;='2. GRI Pricing Inputs'!$AC$33),'2. GRI Pricing Inputs'!$AB$32,IF(AND('3. GRI Pricing'!$G118&gt;='2. GRI Pricing Inputs'!$AD$33,'3. GRI Pricing'!$G118&lt;='2. GRI Pricing Inputs'!$AE$33),'2. GRI Pricing Inputs'!$AD$32,IF(AND('3. GRI Pricing'!$G118&gt;='2. GRI Pricing Inputs'!$AF$33,'3. GRI Pricing'!$G118&lt;='2. GRI Pricing Inputs'!$AG$33),'2. GRI Pricing Inputs'!$AF$32,IF(AND('3. GRI Pricing'!$G118&gt;='2. GRI Pricing Inputs'!$AH$33,'3. GRI Pricing'!$G118&lt;='2. GRI Pricing Inputs'!$AI$33),'2. GRI Pricing Inputs'!$AH$32,0))))))))))))))))</f>
        <v>10</v>
      </c>
      <c r="O118" s="272" cm="1">
        <f t="array" ref="O118">IFERROR(INDEX('2. GRI Pricing Inputs'!$C$32:$AI$39,MATCH('3. GRI Pricing'!E118,'2. GRI Pricing Inputs'!$C$32:$C$39,0),(MATCH('3. GRI Pricing'!N118,'2. GRI Pricing Inputs'!$D$32:$AI$32,0)+1)),0)</f>
        <v>15</v>
      </c>
      <c r="P118" s="272">
        <f>IFERROR(INDEX('2. GRI Pricing Inputs'!$C$45:$AI$46,MATCH($P$16,'2. GRI Pricing Inputs'!$C$45:$C$46,0),MATCH(H118,'2. GRI Pricing Inputs'!$C$45:$AI$45,0)),0)</f>
        <v>35</v>
      </c>
      <c r="Q118" s="272">
        <f>IFERROR(INDEX('2. GRI Pricing Inputs'!$C$53:$AI$54,MATCH('3. GRI Pricing'!$Q$16,'2. GRI Pricing Inputs'!$C$53:$C$54,0),MATCH('3. GRI Pricing'!I118,'2. GRI Pricing Inputs'!$C$53:$AI$53,0)),0)</f>
        <v>0</v>
      </c>
      <c r="R118" s="272">
        <f>IFERROR(INDEX('2. GRI Pricing Inputs'!$C$60:$AI$61,MATCH('3. GRI Pricing'!$R$16,'2. GRI Pricing Inputs'!$C$60:$C$61,0),MATCH('1. Accomodation'!T122,'2. GRI Pricing Inputs'!$C$60:$AI$60,0)),0)</f>
        <v>0</v>
      </c>
      <c r="S118" s="272">
        <f>IFERROR(INDEX('2. GRI Pricing Inputs'!$C$67:$AI$68,MATCH('3. GRI Pricing'!$S$16,'2. GRI Pricing Inputs'!$C$67:$C$68,0),MATCH('1. Accomodation'!U122,'2. GRI Pricing Inputs'!$C$67:$AI$67,0)),0)</f>
        <v>40</v>
      </c>
      <c r="T118" s="272">
        <f>IF(E118=0,0,'2. GRI Pricing Inputs'!$AI$75)</f>
        <v>0</v>
      </c>
      <c r="U118" s="272">
        <f>IFERROR(INDEX('2. GRI Pricing Inputs'!$C$82:$AI$83,MATCH('3. GRI Pricing'!$U$16,'2. GRI Pricing Inputs'!$C$82:$C$83,0),MATCH('1. Accomodation'!V122,'2. GRI Pricing Inputs'!$C$82:$AI$82,0)),0)</f>
        <v>0</v>
      </c>
      <c r="V118" s="272">
        <f>IFERROR(INDEX('2. GRI Pricing Inputs'!$C$89:$AI$90,MATCH('3. GRI Pricing'!$V$16,'2. GRI Pricing Inputs'!$C$89:$C$90,0),MATCH('1. Accomodation'!W122,'2. GRI Pricing Inputs'!$C$89:$AI$89,0)),0)</f>
        <v>0</v>
      </c>
      <c r="W118" s="272">
        <f>IFERROR(INDEX('2. GRI Pricing Inputs'!$C$97:$AI$98,MATCH('3. GRI Pricing'!$W$16,'2. GRI Pricing Inputs'!$C$97:$C$98,0),MATCH('1. Accomodation'!X122,'2. GRI Pricing Inputs'!$C$97:$AI$97,0)),0)</f>
        <v>0</v>
      </c>
      <c r="X118" s="272">
        <f>IFERROR(INDEX('2. GRI Pricing Inputs'!$C$104:$AI$105,MATCH('3. GRI Pricing'!$X$16,'2. GRI Pricing Inputs'!$C$104:$C$105,0),MATCH('1. Accomodation'!Y122,'2. GRI Pricing Inputs'!$C$104:$AI$104,0)),0)</f>
        <v>0</v>
      </c>
      <c r="Y118" s="273"/>
      <c r="Z118" s="274">
        <f t="shared" si="9"/>
        <v>1755</v>
      </c>
      <c r="AA118" s="275"/>
      <c r="AB118" s="275"/>
      <c r="AC118" s="275"/>
      <c r="AD118" s="271">
        <f>Z118*(1+'2. GRI Pricing Inputs'!E$115)^(($AD$16-$AC$15)/365)</f>
        <v>1763.7067867184542</v>
      </c>
      <c r="AE118" s="272">
        <f>AD118*(1+'2. GRI Pricing Inputs'!F$115)^((AE$16-AD$16)/365)</f>
        <v>1772.1738350450494</v>
      </c>
      <c r="AF118" s="272">
        <f>AE118*(1+'2. GRI Pricing Inputs'!G$115)^((AF$16-AE$16)/365)</f>
        <v>1780.9658234266801</v>
      </c>
      <c r="AG118" s="272">
        <f>AF118*(1+'2. GRI Pricing Inputs'!H$115)^((AG$16-AF$16)/365)</f>
        <v>1789.8014300235075</v>
      </c>
      <c r="AH118" s="272">
        <f>AG118*(1+'2. GRI Pricing Inputs'!I$115)^((AH$16-AG$16)/365)</f>
        <v>1797.8196486791044</v>
      </c>
      <c r="AI118" s="272">
        <f>AH118*(1+'2. GRI Pricing Inputs'!J$115)^((AI$16-AH$16)/365)</f>
        <v>1806.7388693282753</v>
      </c>
      <c r="AJ118" s="272">
        <f>AI118*(1+'2. GRI Pricing Inputs'!K$115)^((AJ$16-AI$16)/365)</f>
        <v>1815.4125022900237</v>
      </c>
      <c r="AK118" s="272">
        <f>AJ118*(1+'2. GRI Pricing Inputs'!L$115)^((AK$16-AJ$16)/365)</f>
        <v>1824.419003408801</v>
      </c>
      <c r="AL118" s="272">
        <f>AK118*(1+'2. GRI Pricing Inputs'!M$115)^((AL$16-AK$16)/365)</f>
        <v>1833.1775136023023</v>
      </c>
      <c r="AM118" s="272">
        <f>AL118*(1+'2. GRI Pricing Inputs'!N$115)^((AM$16-AL$16)/365)</f>
        <v>1842.2721492877731</v>
      </c>
      <c r="AN118" s="272">
        <f>AM118*(1+'2. GRI Pricing Inputs'!O$115)^((AN$16-AM$16)/365)</f>
        <v>1851.4119046616743</v>
      </c>
      <c r="AO118" s="272">
        <f>AN118*(1+'2. GRI Pricing Inputs'!P$115)^((AO$16-AN$16)/365)</f>
        <v>1860.299999999999</v>
      </c>
      <c r="AP118" s="276">
        <f>AO118*(1+'2. GRI Pricing Inputs'!Q$115)^((AP$16-AO$16)/365)</f>
        <v>1869.5291939215604</v>
      </c>
      <c r="AQ118" s="380">
        <f t="shared" si="10"/>
        <v>5.9999999999999387E-2</v>
      </c>
    </row>
    <row r="119" spans="1:43" ht="11.4" x14ac:dyDescent="0.2">
      <c r="A119" s="110" t="str">
        <f>_xlfn.XLOOKUP($C119,'Data Ref'!$D:$D,'Data Ref'!$B:$B,0)</f>
        <v>222708103</v>
      </c>
      <c r="C119" s="76">
        <f>'1. Accomodation'!N123</f>
        <v>413</v>
      </c>
      <c r="D119" s="362" t="str">
        <f>'1. Accomodation'!L123</f>
        <v>C</v>
      </c>
      <c r="E119" s="69" t="str">
        <f>'1. Accomodation'!P123</f>
        <v>1 Bed</v>
      </c>
      <c r="F119" s="69">
        <f>'1. Accomodation'!Q123</f>
        <v>1</v>
      </c>
      <c r="G119" s="77">
        <f>'1. Accomodation'!O123</f>
        <v>506.76</v>
      </c>
      <c r="H119" s="69">
        <f>'1. Accomodation'!R123</f>
        <v>4</v>
      </c>
      <c r="I119" s="69" t="str">
        <f>'1. Accomodation'!S123</f>
        <v>Carpark and other block</v>
      </c>
      <c r="J119" s="62"/>
      <c r="L119" s="271">
        <f>IFERROR(INDEX('2. GRI Pricing Inputs'!$C$15:$AI$16,MATCH($L$16,'2. GRI Pricing Inputs'!$C$15:$C$16,0),MATCH(E119,'2. GRI Pricing Inputs'!$C$15:$AI$15,0)),0)</f>
        <v>1275</v>
      </c>
      <c r="M119" s="272">
        <f>IFERROR(INDEX('2. GRI Pricing Inputs'!$C$22:$AI$23,MATCH($M$16,'2. GRI Pricing Inputs'!$C$22:$C$23,0),MATCH(F119,'2. GRI Pricing Inputs'!$C$22:$AI$22,0)),0)</f>
        <v>0</v>
      </c>
      <c r="N119" s="329">
        <f>IF(AND('3. GRI Pricing'!$G119&gt;='2. GRI Pricing Inputs'!$D$33,'3. GRI Pricing'!$G119&lt;='2. GRI Pricing Inputs'!$E$33),'2. GRI Pricing Inputs'!$D$32,IF(AND('3. GRI Pricing'!$G119&gt;='2. GRI Pricing Inputs'!$F$33,'3. GRI Pricing'!$G119&lt;='2. GRI Pricing Inputs'!$G$33),'2. GRI Pricing Inputs'!$F$32,IF(AND('3. GRI Pricing'!$G119&gt;='2. GRI Pricing Inputs'!$H$33,'3. GRI Pricing'!$G119&lt;='2. GRI Pricing Inputs'!$I$33),'2. GRI Pricing Inputs'!$H$32,IF(AND('3. GRI Pricing'!$G119&gt;='2. GRI Pricing Inputs'!$J$33,'3. GRI Pricing'!$G119&lt;='2. GRI Pricing Inputs'!$K$33),'2. GRI Pricing Inputs'!$J$32,IF(AND('3. GRI Pricing'!$G119&gt;='2. GRI Pricing Inputs'!$L$33,'3. GRI Pricing'!$G119&lt;='2. GRI Pricing Inputs'!$M$33),'2. GRI Pricing Inputs'!$L$32,IF(AND('3. GRI Pricing'!$G119&gt;='2. GRI Pricing Inputs'!$N$33,'3. GRI Pricing'!$G119&lt;='2. GRI Pricing Inputs'!$O$33),'2. GRI Pricing Inputs'!$N$32,IF(AND('3. GRI Pricing'!$G119&gt;='2. GRI Pricing Inputs'!$P$33,'3. GRI Pricing'!$G119&lt;='2. GRI Pricing Inputs'!$Q$33),'2. GRI Pricing Inputs'!$P$32,IF(AND('3. GRI Pricing'!$G119&gt;='2. GRI Pricing Inputs'!$R$33,'3. GRI Pricing'!$G119&lt;='2. GRI Pricing Inputs'!$S$33),'2. GRI Pricing Inputs'!$R$32,IF(AND('3. GRI Pricing'!$G119&gt;='2. GRI Pricing Inputs'!$T$33,'3. GRI Pricing'!$G119&lt;='2. GRI Pricing Inputs'!$U$33),'2. GRI Pricing Inputs'!$T$32,IF(AND('3. GRI Pricing'!$G119&gt;='2. GRI Pricing Inputs'!$V$33,'3. GRI Pricing'!$G119&lt;='2. GRI Pricing Inputs'!$W$33),'2. GRI Pricing Inputs'!$V$32,IF(AND('3. GRI Pricing'!$G119&gt;='2. GRI Pricing Inputs'!$X$33,'3. GRI Pricing'!$G119&lt;='2. GRI Pricing Inputs'!$Y$33),'2. GRI Pricing Inputs'!$X$32,IF(AND('3. GRI Pricing'!$G119&gt;='2. GRI Pricing Inputs'!$Z$33,'3. GRI Pricing'!$G119&lt;='2. GRI Pricing Inputs'!$AA$33),'2. GRI Pricing Inputs'!$Z$32,IF(AND('3. GRI Pricing'!$G119&gt;='2. GRI Pricing Inputs'!$AB$33,'3. GRI Pricing'!$G119&lt;='2. GRI Pricing Inputs'!$AC$33),'2. GRI Pricing Inputs'!$AB$32,IF(AND('3. GRI Pricing'!$G119&gt;='2. GRI Pricing Inputs'!$AD$33,'3. GRI Pricing'!$G119&lt;='2. GRI Pricing Inputs'!$AE$33),'2. GRI Pricing Inputs'!$AD$32,IF(AND('3. GRI Pricing'!$G119&gt;='2. GRI Pricing Inputs'!$AF$33,'3. GRI Pricing'!$G119&lt;='2. GRI Pricing Inputs'!$AG$33),'2. GRI Pricing Inputs'!$AF$32,IF(AND('3. GRI Pricing'!$G119&gt;='2. GRI Pricing Inputs'!$AH$33,'3. GRI Pricing'!$G119&lt;='2. GRI Pricing Inputs'!$AI$33),'2. GRI Pricing Inputs'!$AH$32,0))))))))))))))))</f>
        <v>5</v>
      </c>
      <c r="O119" s="272" cm="1">
        <f t="array" ref="O119">IFERROR(INDEX('2. GRI Pricing Inputs'!$C$32:$AI$39,MATCH('3. GRI Pricing'!E119,'2. GRI Pricing Inputs'!$C$32:$C$39,0),(MATCH('3. GRI Pricing'!N119,'2. GRI Pricing Inputs'!$D$32:$AI$32,0)+1)),0)</f>
        <v>5</v>
      </c>
      <c r="P119" s="272">
        <f>IFERROR(INDEX('2. GRI Pricing Inputs'!$C$45:$AI$46,MATCH($P$16,'2. GRI Pricing Inputs'!$C$45:$C$46,0),MATCH(H119,'2. GRI Pricing Inputs'!$C$45:$AI$45,0)),0)</f>
        <v>35</v>
      </c>
      <c r="Q119" s="272">
        <f>IFERROR(INDEX('2. GRI Pricing Inputs'!$C$53:$AI$54,MATCH('3. GRI Pricing'!$Q$16,'2. GRI Pricing Inputs'!$C$53:$C$54,0),MATCH('3. GRI Pricing'!I119,'2. GRI Pricing Inputs'!$C$53:$AI$53,0)),0)</f>
        <v>5</v>
      </c>
      <c r="R119" s="272">
        <f>IFERROR(INDEX('2. GRI Pricing Inputs'!$C$60:$AI$61,MATCH('3. GRI Pricing'!$R$16,'2. GRI Pricing Inputs'!$C$60:$C$61,0),MATCH('1. Accomodation'!T123,'2. GRI Pricing Inputs'!$C$60:$AI$60,0)),0)</f>
        <v>0</v>
      </c>
      <c r="S119" s="272">
        <f>IFERROR(INDEX('2. GRI Pricing Inputs'!$C$67:$AI$68,MATCH('3. GRI Pricing'!$S$16,'2. GRI Pricing Inputs'!$C$67:$C$68,0),MATCH('1. Accomodation'!U123,'2. GRI Pricing Inputs'!$C$67:$AI$67,0)),0)</f>
        <v>10</v>
      </c>
      <c r="T119" s="272">
        <f>IF(E119=0,0,'2. GRI Pricing Inputs'!$AI$75)</f>
        <v>0</v>
      </c>
      <c r="U119" s="272">
        <f>IFERROR(INDEX('2. GRI Pricing Inputs'!$C$82:$AI$83,MATCH('3. GRI Pricing'!$U$16,'2. GRI Pricing Inputs'!$C$82:$C$83,0),MATCH('1. Accomodation'!V123,'2. GRI Pricing Inputs'!$C$82:$AI$82,0)),0)</f>
        <v>0</v>
      </c>
      <c r="V119" s="272">
        <f>IFERROR(INDEX('2. GRI Pricing Inputs'!$C$89:$AI$90,MATCH('3. GRI Pricing'!$V$16,'2. GRI Pricing Inputs'!$C$89:$C$90,0),MATCH('1. Accomodation'!W123,'2. GRI Pricing Inputs'!$C$89:$AI$89,0)),0)</f>
        <v>0</v>
      </c>
      <c r="W119" s="272">
        <f>IFERROR(INDEX('2. GRI Pricing Inputs'!$C$97:$AI$98,MATCH('3. GRI Pricing'!$W$16,'2. GRI Pricing Inputs'!$C$97:$C$98,0),MATCH('1. Accomodation'!X123,'2. GRI Pricing Inputs'!$C$97:$AI$97,0)),0)</f>
        <v>0</v>
      </c>
      <c r="X119" s="272">
        <f>IFERROR(INDEX('2. GRI Pricing Inputs'!$C$104:$AI$105,MATCH('3. GRI Pricing'!$X$16,'2. GRI Pricing Inputs'!$C$104:$C$105,0),MATCH('1. Accomodation'!Y123,'2. GRI Pricing Inputs'!$C$104:$AI$104,0)),0)</f>
        <v>0</v>
      </c>
      <c r="Y119" s="273"/>
      <c r="Z119" s="274">
        <f t="shared" si="9"/>
        <v>1330</v>
      </c>
      <c r="AA119" s="275"/>
      <c r="AB119" s="275"/>
      <c r="AC119" s="275"/>
      <c r="AD119" s="271">
        <f>Z119*(1+'2. GRI Pricing Inputs'!E$115)^(($AD$16-$AC$15)/365)</f>
        <v>1336.5983056042985</v>
      </c>
      <c r="AE119" s="272">
        <f>AD119*(1+'2. GRI Pricing Inputs'!F$115)^((AE$16-AD$16)/365)</f>
        <v>1343.0149291224589</v>
      </c>
      <c r="AF119" s="272">
        <f>AE119*(1+'2. GRI Pricing Inputs'!G$115)^((AF$16-AE$16)/365)</f>
        <v>1349.6778035085381</v>
      </c>
      <c r="AG119" s="272">
        <f>AF119*(1+'2. GRI Pricing Inputs'!H$115)^((AG$16-AF$16)/365)</f>
        <v>1356.373733294168</v>
      </c>
      <c r="AH119" s="272">
        <f>AG119*(1+'2. GRI Pricing Inputs'!I$115)^((AH$16-AG$16)/365)</f>
        <v>1362.4502180872985</v>
      </c>
      <c r="AI119" s="272">
        <f>AH119*(1+'2. GRI Pricing Inputs'!J$115)^((AI$16-AH$16)/365)</f>
        <v>1369.2095135080376</v>
      </c>
      <c r="AJ119" s="272">
        <f>AI119*(1+'2. GRI Pricing Inputs'!K$115)^((AJ$16-AI$16)/365)</f>
        <v>1375.7826940431517</v>
      </c>
      <c r="AK119" s="272">
        <f>AJ119*(1+'2. GRI Pricing Inputs'!L$115)^((AK$16-AJ$16)/365)</f>
        <v>1382.6081336374389</v>
      </c>
      <c r="AL119" s="272">
        <f>AK119*(1+'2. GRI Pricing Inputs'!M$115)^((AL$16-AK$16)/365)</f>
        <v>1389.2456370889242</v>
      </c>
      <c r="AM119" s="272">
        <f>AL119*(1+'2. GRI Pricing Inputs'!N$115)^((AM$16-AL$16)/365)</f>
        <v>1396.1378681212184</v>
      </c>
      <c r="AN119" s="272">
        <f>AM119*(1+'2. GRI Pricing Inputs'!O$115)^((AN$16-AM$16)/365)</f>
        <v>1403.0642924216677</v>
      </c>
      <c r="AO119" s="272">
        <f>AN119*(1+'2. GRI Pricing Inputs'!P$115)^((AO$16-AN$16)/365)</f>
        <v>1409.7999999999993</v>
      </c>
      <c r="AP119" s="276">
        <f>AO119*(1+'2. GRI Pricing Inputs'!Q$115)^((AP$16-AO$16)/365)</f>
        <v>1416.7942039405557</v>
      </c>
      <c r="AQ119" s="380">
        <f t="shared" si="10"/>
        <v>5.9999999999999387E-2</v>
      </c>
    </row>
    <row r="120" spans="1:43" ht="11.4" x14ac:dyDescent="0.2">
      <c r="A120" s="110" t="str">
        <f>_xlfn.XLOOKUP($C120,'Data Ref'!$D:$D,'Data Ref'!$B:$B,0)</f>
        <v>222708104</v>
      </c>
      <c r="C120" s="76">
        <f>'1. Accomodation'!N124</f>
        <v>414</v>
      </c>
      <c r="D120" s="362" t="str">
        <f>'1. Accomodation'!L124</f>
        <v>D</v>
      </c>
      <c r="E120" s="69" t="str">
        <f>'1. Accomodation'!P124</f>
        <v>1 Bed</v>
      </c>
      <c r="F120" s="69">
        <f>'1. Accomodation'!Q124</f>
        <v>1</v>
      </c>
      <c r="G120" s="77">
        <f>'1. Accomodation'!O124</f>
        <v>507.41</v>
      </c>
      <c r="H120" s="69">
        <f>'1. Accomodation'!R124</f>
        <v>4</v>
      </c>
      <c r="I120" s="69" t="str">
        <f>'1. Accomodation'!S124</f>
        <v>Carpark and other block</v>
      </c>
      <c r="J120" s="62"/>
      <c r="L120" s="271">
        <f>IFERROR(INDEX('2. GRI Pricing Inputs'!$C$15:$AI$16,MATCH($L$16,'2. GRI Pricing Inputs'!$C$15:$C$16,0),MATCH(E120,'2. GRI Pricing Inputs'!$C$15:$AI$15,0)),0)</f>
        <v>1275</v>
      </c>
      <c r="M120" s="272">
        <f>IFERROR(INDEX('2. GRI Pricing Inputs'!$C$22:$AI$23,MATCH($M$16,'2. GRI Pricing Inputs'!$C$22:$C$23,0),MATCH(F120,'2. GRI Pricing Inputs'!$C$22:$AI$22,0)),0)</f>
        <v>0</v>
      </c>
      <c r="N120" s="329">
        <f>IF(AND('3. GRI Pricing'!$G120&gt;='2. GRI Pricing Inputs'!$D$33,'3. GRI Pricing'!$G120&lt;='2. GRI Pricing Inputs'!$E$33),'2. GRI Pricing Inputs'!$D$32,IF(AND('3. GRI Pricing'!$G120&gt;='2. GRI Pricing Inputs'!$F$33,'3. GRI Pricing'!$G120&lt;='2. GRI Pricing Inputs'!$G$33),'2. GRI Pricing Inputs'!$F$32,IF(AND('3. GRI Pricing'!$G120&gt;='2. GRI Pricing Inputs'!$H$33,'3. GRI Pricing'!$G120&lt;='2. GRI Pricing Inputs'!$I$33),'2. GRI Pricing Inputs'!$H$32,IF(AND('3. GRI Pricing'!$G120&gt;='2. GRI Pricing Inputs'!$J$33,'3. GRI Pricing'!$G120&lt;='2. GRI Pricing Inputs'!$K$33),'2. GRI Pricing Inputs'!$J$32,IF(AND('3. GRI Pricing'!$G120&gt;='2. GRI Pricing Inputs'!$L$33,'3. GRI Pricing'!$G120&lt;='2. GRI Pricing Inputs'!$M$33),'2. GRI Pricing Inputs'!$L$32,IF(AND('3. GRI Pricing'!$G120&gt;='2. GRI Pricing Inputs'!$N$33,'3. GRI Pricing'!$G120&lt;='2. GRI Pricing Inputs'!$O$33),'2. GRI Pricing Inputs'!$N$32,IF(AND('3. GRI Pricing'!$G120&gt;='2. GRI Pricing Inputs'!$P$33,'3. GRI Pricing'!$G120&lt;='2. GRI Pricing Inputs'!$Q$33),'2. GRI Pricing Inputs'!$P$32,IF(AND('3. GRI Pricing'!$G120&gt;='2. GRI Pricing Inputs'!$R$33,'3. GRI Pricing'!$G120&lt;='2. GRI Pricing Inputs'!$S$33),'2. GRI Pricing Inputs'!$R$32,IF(AND('3. GRI Pricing'!$G120&gt;='2. GRI Pricing Inputs'!$T$33,'3. GRI Pricing'!$G120&lt;='2. GRI Pricing Inputs'!$U$33),'2. GRI Pricing Inputs'!$T$32,IF(AND('3. GRI Pricing'!$G120&gt;='2. GRI Pricing Inputs'!$V$33,'3. GRI Pricing'!$G120&lt;='2. GRI Pricing Inputs'!$W$33),'2. GRI Pricing Inputs'!$V$32,IF(AND('3. GRI Pricing'!$G120&gt;='2. GRI Pricing Inputs'!$X$33,'3. GRI Pricing'!$G120&lt;='2. GRI Pricing Inputs'!$Y$33),'2. GRI Pricing Inputs'!$X$32,IF(AND('3. GRI Pricing'!$G120&gt;='2. GRI Pricing Inputs'!$Z$33,'3. GRI Pricing'!$G120&lt;='2. GRI Pricing Inputs'!$AA$33),'2. GRI Pricing Inputs'!$Z$32,IF(AND('3. GRI Pricing'!$G120&gt;='2. GRI Pricing Inputs'!$AB$33,'3. GRI Pricing'!$G120&lt;='2. GRI Pricing Inputs'!$AC$33),'2. GRI Pricing Inputs'!$AB$32,IF(AND('3. GRI Pricing'!$G120&gt;='2. GRI Pricing Inputs'!$AD$33,'3. GRI Pricing'!$G120&lt;='2. GRI Pricing Inputs'!$AE$33),'2. GRI Pricing Inputs'!$AD$32,IF(AND('3. GRI Pricing'!$G120&gt;='2. GRI Pricing Inputs'!$AF$33,'3. GRI Pricing'!$G120&lt;='2. GRI Pricing Inputs'!$AG$33),'2. GRI Pricing Inputs'!$AF$32,IF(AND('3. GRI Pricing'!$G120&gt;='2. GRI Pricing Inputs'!$AH$33,'3. GRI Pricing'!$G120&lt;='2. GRI Pricing Inputs'!$AI$33),'2. GRI Pricing Inputs'!$AH$32,0))))))))))))))))</f>
        <v>5</v>
      </c>
      <c r="O120" s="272" cm="1">
        <f t="array" ref="O120">IFERROR(INDEX('2. GRI Pricing Inputs'!$C$32:$AI$39,MATCH('3. GRI Pricing'!E120,'2. GRI Pricing Inputs'!$C$32:$C$39,0),(MATCH('3. GRI Pricing'!N120,'2. GRI Pricing Inputs'!$D$32:$AI$32,0)+1)),0)</f>
        <v>5</v>
      </c>
      <c r="P120" s="272">
        <f>IFERROR(INDEX('2. GRI Pricing Inputs'!$C$45:$AI$46,MATCH($P$16,'2. GRI Pricing Inputs'!$C$45:$C$46,0),MATCH(H120,'2. GRI Pricing Inputs'!$C$45:$AI$45,0)),0)</f>
        <v>35</v>
      </c>
      <c r="Q120" s="272">
        <f>IFERROR(INDEX('2. GRI Pricing Inputs'!$C$53:$AI$54,MATCH('3. GRI Pricing'!$Q$16,'2. GRI Pricing Inputs'!$C$53:$C$54,0),MATCH('3. GRI Pricing'!I120,'2. GRI Pricing Inputs'!$C$53:$AI$53,0)),0)</f>
        <v>5</v>
      </c>
      <c r="R120" s="272">
        <f>IFERROR(INDEX('2. GRI Pricing Inputs'!$C$60:$AI$61,MATCH('3. GRI Pricing'!$R$16,'2. GRI Pricing Inputs'!$C$60:$C$61,0),MATCH('1. Accomodation'!T124,'2. GRI Pricing Inputs'!$C$60:$AI$60,0)),0)</f>
        <v>0</v>
      </c>
      <c r="S120" s="272">
        <f>IFERROR(INDEX('2. GRI Pricing Inputs'!$C$67:$AI$68,MATCH('3. GRI Pricing'!$S$16,'2. GRI Pricing Inputs'!$C$67:$C$68,0),MATCH('1. Accomodation'!U124,'2. GRI Pricing Inputs'!$C$67:$AI$67,0)),0)</f>
        <v>10</v>
      </c>
      <c r="T120" s="272">
        <f>IF(E120=0,0,'2. GRI Pricing Inputs'!$AI$75)</f>
        <v>0</v>
      </c>
      <c r="U120" s="272">
        <f>IFERROR(INDEX('2. GRI Pricing Inputs'!$C$82:$AI$83,MATCH('3. GRI Pricing'!$U$16,'2. GRI Pricing Inputs'!$C$82:$C$83,0),MATCH('1. Accomodation'!V124,'2. GRI Pricing Inputs'!$C$82:$AI$82,0)),0)</f>
        <v>0</v>
      </c>
      <c r="V120" s="272">
        <f>IFERROR(INDEX('2. GRI Pricing Inputs'!$C$89:$AI$90,MATCH('3. GRI Pricing'!$V$16,'2. GRI Pricing Inputs'!$C$89:$C$90,0),MATCH('1. Accomodation'!W124,'2. GRI Pricing Inputs'!$C$89:$AI$89,0)),0)</f>
        <v>0</v>
      </c>
      <c r="W120" s="272">
        <f>IFERROR(INDEX('2. GRI Pricing Inputs'!$C$97:$AI$98,MATCH('3. GRI Pricing'!$W$16,'2. GRI Pricing Inputs'!$C$97:$C$98,0),MATCH('1. Accomodation'!X124,'2. GRI Pricing Inputs'!$C$97:$AI$97,0)),0)</f>
        <v>0</v>
      </c>
      <c r="X120" s="272">
        <f>IFERROR(INDEX('2. GRI Pricing Inputs'!$C$104:$AI$105,MATCH('3. GRI Pricing'!$X$16,'2. GRI Pricing Inputs'!$C$104:$C$105,0),MATCH('1. Accomodation'!Y124,'2. GRI Pricing Inputs'!$C$104:$AI$104,0)),0)</f>
        <v>0</v>
      </c>
      <c r="Y120" s="273"/>
      <c r="Z120" s="274">
        <f t="shared" si="9"/>
        <v>1330</v>
      </c>
      <c r="AA120" s="275"/>
      <c r="AB120" s="275"/>
      <c r="AC120" s="275"/>
      <c r="AD120" s="271">
        <f>Z120*(1+'2. GRI Pricing Inputs'!E$115)^(($AD$16-$AC$15)/365)</f>
        <v>1336.5983056042985</v>
      </c>
      <c r="AE120" s="272">
        <f>AD120*(1+'2. GRI Pricing Inputs'!F$115)^((AE$16-AD$16)/365)</f>
        <v>1343.0149291224589</v>
      </c>
      <c r="AF120" s="272">
        <f>AE120*(1+'2. GRI Pricing Inputs'!G$115)^((AF$16-AE$16)/365)</f>
        <v>1349.6778035085381</v>
      </c>
      <c r="AG120" s="272">
        <f>AF120*(1+'2. GRI Pricing Inputs'!H$115)^((AG$16-AF$16)/365)</f>
        <v>1356.373733294168</v>
      </c>
      <c r="AH120" s="272">
        <f>AG120*(1+'2. GRI Pricing Inputs'!I$115)^((AH$16-AG$16)/365)</f>
        <v>1362.4502180872985</v>
      </c>
      <c r="AI120" s="272">
        <f>AH120*(1+'2. GRI Pricing Inputs'!J$115)^((AI$16-AH$16)/365)</f>
        <v>1369.2095135080376</v>
      </c>
      <c r="AJ120" s="272">
        <f>AI120*(1+'2. GRI Pricing Inputs'!K$115)^((AJ$16-AI$16)/365)</f>
        <v>1375.7826940431517</v>
      </c>
      <c r="AK120" s="272">
        <f>AJ120*(1+'2. GRI Pricing Inputs'!L$115)^((AK$16-AJ$16)/365)</f>
        <v>1382.6081336374389</v>
      </c>
      <c r="AL120" s="272">
        <f>AK120*(1+'2. GRI Pricing Inputs'!M$115)^((AL$16-AK$16)/365)</f>
        <v>1389.2456370889242</v>
      </c>
      <c r="AM120" s="272">
        <f>AL120*(1+'2. GRI Pricing Inputs'!N$115)^((AM$16-AL$16)/365)</f>
        <v>1396.1378681212184</v>
      </c>
      <c r="AN120" s="272">
        <f>AM120*(1+'2. GRI Pricing Inputs'!O$115)^((AN$16-AM$16)/365)</f>
        <v>1403.0642924216677</v>
      </c>
      <c r="AO120" s="272">
        <f>AN120*(1+'2. GRI Pricing Inputs'!P$115)^((AO$16-AN$16)/365)</f>
        <v>1409.7999999999993</v>
      </c>
      <c r="AP120" s="276">
        <f>AO120*(1+'2. GRI Pricing Inputs'!Q$115)^((AP$16-AO$16)/365)</f>
        <v>1416.7942039405557</v>
      </c>
      <c r="AQ120" s="380">
        <f t="shared" si="10"/>
        <v>5.9999999999999387E-2</v>
      </c>
    </row>
    <row r="121" spans="1:43" ht="11.4" x14ac:dyDescent="0.2">
      <c r="A121" s="110" t="str">
        <f>_xlfn.XLOOKUP($C121,'Data Ref'!$D:$D,'Data Ref'!$B:$B,0)</f>
        <v>222708105</v>
      </c>
      <c r="C121" s="76">
        <f>'1. Accomodation'!N125</f>
        <v>415</v>
      </c>
      <c r="D121" s="362" t="str">
        <f>'1. Accomodation'!L125</f>
        <v>D</v>
      </c>
      <c r="E121" s="69" t="str">
        <f>'1. Accomodation'!P125</f>
        <v>2 Bed</v>
      </c>
      <c r="F121" s="69">
        <f>'1. Accomodation'!Q125</f>
        <v>2</v>
      </c>
      <c r="G121" s="77">
        <f>'1. Accomodation'!O125</f>
        <v>749.38</v>
      </c>
      <c r="H121" s="69">
        <f>'1. Accomodation'!R125</f>
        <v>4</v>
      </c>
      <c r="I121" s="69" t="str">
        <f>'1. Accomodation'!S125</f>
        <v>Internal Courtyard</v>
      </c>
      <c r="J121" s="62"/>
      <c r="L121" s="271">
        <f>IFERROR(INDEX('2. GRI Pricing Inputs'!$C$15:$AI$16,MATCH($L$16,'2. GRI Pricing Inputs'!$C$15:$C$16,0),MATCH(E121,'2. GRI Pricing Inputs'!$C$15:$AI$15,0)),0)</f>
        <v>1665</v>
      </c>
      <c r="M121" s="272">
        <f>IFERROR(INDEX('2. GRI Pricing Inputs'!$C$22:$AI$23,MATCH($M$16,'2. GRI Pricing Inputs'!$C$22:$C$23,0),MATCH(F121,'2. GRI Pricing Inputs'!$C$22:$AI$22,0)),0)</f>
        <v>0</v>
      </c>
      <c r="N121" s="329">
        <f>IF(AND('3. GRI Pricing'!$G121&gt;='2. GRI Pricing Inputs'!$D$33,'3. GRI Pricing'!$G121&lt;='2. GRI Pricing Inputs'!$E$33),'2. GRI Pricing Inputs'!$D$32,IF(AND('3. GRI Pricing'!$G121&gt;='2. GRI Pricing Inputs'!$F$33,'3. GRI Pricing'!$G121&lt;='2. GRI Pricing Inputs'!$G$33),'2. GRI Pricing Inputs'!$F$32,IF(AND('3. GRI Pricing'!$G121&gt;='2. GRI Pricing Inputs'!$H$33,'3. GRI Pricing'!$G121&lt;='2. GRI Pricing Inputs'!$I$33),'2. GRI Pricing Inputs'!$H$32,IF(AND('3. GRI Pricing'!$G121&gt;='2. GRI Pricing Inputs'!$J$33,'3. GRI Pricing'!$G121&lt;='2. GRI Pricing Inputs'!$K$33),'2. GRI Pricing Inputs'!$J$32,IF(AND('3. GRI Pricing'!$G121&gt;='2. GRI Pricing Inputs'!$L$33,'3. GRI Pricing'!$G121&lt;='2. GRI Pricing Inputs'!$M$33),'2. GRI Pricing Inputs'!$L$32,IF(AND('3. GRI Pricing'!$G121&gt;='2. GRI Pricing Inputs'!$N$33,'3. GRI Pricing'!$G121&lt;='2. GRI Pricing Inputs'!$O$33),'2. GRI Pricing Inputs'!$N$32,IF(AND('3. GRI Pricing'!$G121&gt;='2. GRI Pricing Inputs'!$P$33,'3. GRI Pricing'!$G121&lt;='2. GRI Pricing Inputs'!$Q$33),'2. GRI Pricing Inputs'!$P$32,IF(AND('3. GRI Pricing'!$G121&gt;='2. GRI Pricing Inputs'!$R$33,'3. GRI Pricing'!$G121&lt;='2. GRI Pricing Inputs'!$S$33),'2. GRI Pricing Inputs'!$R$32,IF(AND('3. GRI Pricing'!$G121&gt;='2. GRI Pricing Inputs'!$T$33,'3. GRI Pricing'!$G121&lt;='2. GRI Pricing Inputs'!$U$33),'2. GRI Pricing Inputs'!$T$32,IF(AND('3. GRI Pricing'!$G121&gt;='2. GRI Pricing Inputs'!$V$33,'3. GRI Pricing'!$G121&lt;='2. GRI Pricing Inputs'!$W$33),'2. GRI Pricing Inputs'!$V$32,IF(AND('3. GRI Pricing'!$G121&gt;='2. GRI Pricing Inputs'!$X$33,'3. GRI Pricing'!$G121&lt;='2. GRI Pricing Inputs'!$Y$33),'2. GRI Pricing Inputs'!$X$32,IF(AND('3. GRI Pricing'!$G121&gt;='2. GRI Pricing Inputs'!$Z$33,'3. GRI Pricing'!$G121&lt;='2. GRI Pricing Inputs'!$AA$33),'2. GRI Pricing Inputs'!$Z$32,IF(AND('3. GRI Pricing'!$G121&gt;='2. GRI Pricing Inputs'!$AB$33,'3. GRI Pricing'!$G121&lt;='2. GRI Pricing Inputs'!$AC$33),'2. GRI Pricing Inputs'!$AB$32,IF(AND('3. GRI Pricing'!$G121&gt;='2. GRI Pricing Inputs'!$AD$33,'3. GRI Pricing'!$G121&lt;='2. GRI Pricing Inputs'!$AE$33),'2. GRI Pricing Inputs'!$AD$32,IF(AND('3. GRI Pricing'!$G121&gt;='2. GRI Pricing Inputs'!$AF$33,'3. GRI Pricing'!$G121&lt;='2. GRI Pricing Inputs'!$AG$33),'2. GRI Pricing Inputs'!$AF$32,IF(AND('3. GRI Pricing'!$G121&gt;='2. GRI Pricing Inputs'!$AH$33,'3. GRI Pricing'!$G121&lt;='2. GRI Pricing Inputs'!$AI$33),'2. GRI Pricing Inputs'!$AH$32,0))))))))))))))))</f>
        <v>0</v>
      </c>
      <c r="O121" s="272" cm="1">
        <f t="array" ref="O121">IFERROR(INDEX('2. GRI Pricing Inputs'!$C$32:$AI$39,MATCH('3. GRI Pricing'!E121,'2. GRI Pricing Inputs'!$C$32:$C$39,0),(MATCH('3. GRI Pricing'!N121,'2. GRI Pricing Inputs'!$D$32:$AI$32,0)+1)),0)</f>
        <v>0</v>
      </c>
      <c r="P121" s="272">
        <f>IFERROR(INDEX('2. GRI Pricing Inputs'!$C$45:$AI$46,MATCH($P$16,'2. GRI Pricing Inputs'!$C$45:$C$46,0),MATCH(H121,'2. GRI Pricing Inputs'!$C$45:$AI$45,0)),0)</f>
        <v>35</v>
      </c>
      <c r="Q121" s="272">
        <f>IFERROR(INDEX('2. GRI Pricing Inputs'!$C$53:$AI$54,MATCH('3. GRI Pricing'!$Q$16,'2. GRI Pricing Inputs'!$C$53:$C$54,0),MATCH('3. GRI Pricing'!I121,'2. GRI Pricing Inputs'!$C$53:$AI$53,0)),0)</f>
        <v>15</v>
      </c>
      <c r="R121" s="272">
        <f>IFERROR(INDEX('2. GRI Pricing Inputs'!$C$60:$AI$61,MATCH('3. GRI Pricing'!$R$16,'2. GRI Pricing Inputs'!$C$60:$C$61,0),MATCH('1. Accomodation'!T125,'2. GRI Pricing Inputs'!$C$60:$AI$60,0)),0)</f>
        <v>0</v>
      </c>
      <c r="S121" s="272">
        <f>IFERROR(INDEX('2. GRI Pricing Inputs'!$C$67:$AI$68,MATCH('3. GRI Pricing'!$S$16,'2. GRI Pricing Inputs'!$C$67:$C$68,0),MATCH('1. Accomodation'!U125,'2. GRI Pricing Inputs'!$C$67:$AI$67,0)),0)</f>
        <v>40</v>
      </c>
      <c r="T121" s="272">
        <f>IF(E121=0,0,'2. GRI Pricing Inputs'!$AI$75)</f>
        <v>0</v>
      </c>
      <c r="U121" s="272">
        <f>IFERROR(INDEX('2. GRI Pricing Inputs'!$C$82:$AI$83,MATCH('3. GRI Pricing'!$U$16,'2. GRI Pricing Inputs'!$C$82:$C$83,0),MATCH('1. Accomodation'!V125,'2. GRI Pricing Inputs'!$C$82:$AI$82,0)),0)</f>
        <v>0</v>
      </c>
      <c r="V121" s="272">
        <f>IFERROR(INDEX('2. GRI Pricing Inputs'!$C$89:$AI$90,MATCH('3. GRI Pricing'!$V$16,'2. GRI Pricing Inputs'!$C$89:$C$90,0),MATCH('1. Accomodation'!W125,'2. GRI Pricing Inputs'!$C$89:$AI$89,0)),0)</f>
        <v>0</v>
      </c>
      <c r="W121" s="272">
        <f>IFERROR(INDEX('2. GRI Pricing Inputs'!$C$97:$AI$98,MATCH('3. GRI Pricing'!$W$16,'2. GRI Pricing Inputs'!$C$97:$C$98,0),MATCH('1. Accomodation'!X125,'2. GRI Pricing Inputs'!$C$97:$AI$97,0)),0)</f>
        <v>0</v>
      </c>
      <c r="X121" s="272">
        <f>IFERROR(INDEX('2. GRI Pricing Inputs'!$C$104:$AI$105,MATCH('3. GRI Pricing'!$X$16,'2. GRI Pricing Inputs'!$C$104:$C$105,0),MATCH('1. Accomodation'!Y125,'2. GRI Pricing Inputs'!$C$104:$AI$104,0)),0)</f>
        <v>0</v>
      </c>
      <c r="Y121" s="273"/>
      <c r="Z121" s="274">
        <f t="shared" si="9"/>
        <v>1755</v>
      </c>
      <c r="AA121" s="275"/>
      <c r="AB121" s="275"/>
      <c r="AC121" s="275"/>
      <c r="AD121" s="271">
        <f>Z121*(1+'2. GRI Pricing Inputs'!E$115)^(($AD$16-$AC$15)/365)</f>
        <v>1763.7067867184542</v>
      </c>
      <c r="AE121" s="272">
        <f>AD121*(1+'2. GRI Pricing Inputs'!F$115)^((AE$16-AD$16)/365)</f>
        <v>1772.1738350450494</v>
      </c>
      <c r="AF121" s="272">
        <f>AE121*(1+'2. GRI Pricing Inputs'!G$115)^((AF$16-AE$16)/365)</f>
        <v>1780.9658234266801</v>
      </c>
      <c r="AG121" s="272">
        <f>AF121*(1+'2. GRI Pricing Inputs'!H$115)^((AG$16-AF$16)/365)</f>
        <v>1789.8014300235075</v>
      </c>
      <c r="AH121" s="272">
        <f>AG121*(1+'2. GRI Pricing Inputs'!I$115)^((AH$16-AG$16)/365)</f>
        <v>1797.8196486791044</v>
      </c>
      <c r="AI121" s="272">
        <f>AH121*(1+'2. GRI Pricing Inputs'!J$115)^((AI$16-AH$16)/365)</f>
        <v>1806.7388693282753</v>
      </c>
      <c r="AJ121" s="272">
        <f>AI121*(1+'2. GRI Pricing Inputs'!K$115)^((AJ$16-AI$16)/365)</f>
        <v>1815.4125022900237</v>
      </c>
      <c r="AK121" s="272">
        <f>AJ121*(1+'2. GRI Pricing Inputs'!L$115)^((AK$16-AJ$16)/365)</f>
        <v>1824.419003408801</v>
      </c>
      <c r="AL121" s="272">
        <f>AK121*(1+'2. GRI Pricing Inputs'!M$115)^((AL$16-AK$16)/365)</f>
        <v>1833.1775136023023</v>
      </c>
      <c r="AM121" s="272">
        <f>AL121*(1+'2. GRI Pricing Inputs'!N$115)^((AM$16-AL$16)/365)</f>
        <v>1842.2721492877731</v>
      </c>
      <c r="AN121" s="272">
        <f>AM121*(1+'2. GRI Pricing Inputs'!O$115)^((AN$16-AM$16)/365)</f>
        <v>1851.4119046616743</v>
      </c>
      <c r="AO121" s="272">
        <f>AN121*(1+'2. GRI Pricing Inputs'!P$115)^((AO$16-AN$16)/365)</f>
        <v>1860.299999999999</v>
      </c>
      <c r="AP121" s="276">
        <f>AO121*(1+'2. GRI Pricing Inputs'!Q$115)^((AP$16-AO$16)/365)</f>
        <v>1869.5291939215604</v>
      </c>
      <c r="AQ121" s="380">
        <f t="shared" si="10"/>
        <v>5.9999999999999387E-2</v>
      </c>
    </row>
    <row r="122" spans="1:43" ht="11.4" x14ac:dyDescent="0.2">
      <c r="A122" s="110" t="str">
        <f>_xlfn.XLOOKUP($C122,'Data Ref'!$D:$D,'Data Ref'!$B:$B,0)</f>
        <v>222708106</v>
      </c>
      <c r="C122" s="76">
        <f>'1. Accomodation'!N126</f>
        <v>416</v>
      </c>
      <c r="D122" s="362" t="str">
        <f>'1. Accomodation'!L126</f>
        <v>D</v>
      </c>
      <c r="E122" s="69" t="str">
        <f>'1. Accomodation'!P126</f>
        <v>1 Bed</v>
      </c>
      <c r="F122" s="69">
        <f>'1. Accomodation'!Q126</f>
        <v>1</v>
      </c>
      <c r="G122" s="77">
        <f>'1. Accomodation'!O126</f>
        <v>510.21</v>
      </c>
      <c r="H122" s="69">
        <f>'1. Accomodation'!R126</f>
        <v>4</v>
      </c>
      <c r="I122" s="69" t="str">
        <f>'1. Accomodation'!S126</f>
        <v>Carpark and other block</v>
      </c>
      <c r="J122" s="62"/>
      <c r="L122" s="271">
        <f>IFERROR(INDEX('2. GRI Pricing Inputs'!$C$15:$AI$16,MATCH($L$16,'2. GRI Pricing Inputs'!$C$15:$C$16,0),MATCH(E122,'2. GRI Pricing Inputs'!$C$15:$AI$15,0)),0)</f>
        <v>1275</v>
      </c>
      <c r="M122" s="272">
        <f>IFERROR(INDEX('2. GRI Pricing Inputs'!$C$22:$AI$23,MATCH($M$16,'2. GRI Pricing Inputs'!$C$22:$C$23,0),MATCH(F122,'2. GRI Pricing Inputs'!$C$22:$AI$22,0)),0)</f>
        <v>0</v>
      </c>
      <c r="N122" s="329">
        <f>IF(AND('3. GRI Pricing'!$G122&gt;='2. GRI Pricing Inputs'!$D$33,'3. GRI Pricing'!$G122&lt;='2. GRI Pricing Inputs'!$E$33),'2. GRI Pricing Inputs'!$D$32,IF(AND('3. GRI Pricing'!$G122&gt;='2. GRI Pricing Inputs'!$F$33,'3. GRI Pricing'!$G122&lt;='2. GRI Pricing Inputs'!$G$33),'2. GRI Pricing Inputs'!$F$32,IF(AND('3. GRI Pricing'!$G122&gt;='2. GRI Pricing Inputs'!$H$33,'3. GRI Pricing'!$G122&lt;='2. GRI Pricing Inputs'!$I$33),'2. GRI Pricing Inputs'!$H$32,IF(AND('3. GRI Pricing'!$G122&gt;='2. GRI Pricing Inputs'!$J$33,'3. GRI Pricing'!$G122&lt;='2. GRI Pricing Inputs'!$K$33),'2. GRI Pricing Inputs'!$J$32,IF(AND('3. GRI Pricing'!$G122&gt;='2. GRI Pricing Inputs'!$L$33,'3. GRI Pricing'!$G122&lt;='2. GRI Pricing Inputs'!$M$33),'2. GRI Pricing Inputs'!$L$32,IF(AND('3. GRI Pricing'!$G122&gt;='2. GRI Pricing Inputs'!$N$33,'3. GRI Pricing'!$G122&lt;='2. GRI Pricing Inputs'!$O$33),'2. GRI Pricing Inputs'!$N$32,IF(AND('3. GRI Pricing'!$G122&gt;='2. GRI Pricing Inputs'!$P$33,'3. GRI Pricing'!$G122&lt;='2. GRI Pricing Inputs'!$Q$33),'2. GRI Pricing Inputs'!$P$32,IF(AND('3. GRI Pricing'!$G122&gt;='2. GRI Pricing Inputs'!$R$33,'3. GRI Pricing'!$G122&lt;='2. GRI Pricing Inputs'!$S$33),'2. GRI Pricing Inputs'!$R$32,IF(AND('3. GRI Pricing'!$G122&gt;='2. GRI Pricing Inputs'!$T$33,'3. GRI Pricing'!$G122&lt;='2. GRI Pricing Inputs'!$U$33),'2. GRI Pricing Inputs'!$T$32,IF(AND('3. GRI Pricing'!$G122&gt;='2. GRI Pricing Inputs'!$V$33,'3. GRI Pricing'!$G122&lt;='2. GRI Pricing Inputs'!$W$33),'2. GRI Pricing Inputs'!$V$32,IF(AND('3. GRI Pricing'!$G122&gt;='2. GRI Pricing Inputs'!$X$33,'3. GRI Pricing'!$G122&lt;='2. GRI Pricing Inputs'!$Y$33),'2. GRI Pricing Inputs'!$X$32,IF(AND('3. GRI Pricing'!$G122&gt;='2. GRI Pricing Inputs'!$Z$33,'3. GRI Pricing'!$G122&lt;='2. GRI Pricing Inputs'!$AA$33),'2. GRI Pricing Inputs'!$Z$32,IF(AND('3. GRI Pricing'!$G122&gt;='2. GRI Pricing Inputs'!$AB$33,'3. GRI Pricing'!$G122&lt;='2. GRI Pricing Inputs'!$AC$33),'2. GRI Pricing Inputs'!$AB$32,IF(AND('3. GRI Pricing'!$G122&gt;='2. GRI Pricing Inputs'!$AD$33,'3. GRI Pricing'!$G122&lt;='2. GRI Pricing Inputs'!$AE$33),'2. GRI Pricing Inputs'!$AD$32,IF(AND('3. GRI Pricing'!$G122&gt;='2. GRI Pricing Inputs'!$AF$33,'3. GRI Pricing'!$G122&lt;='2. GRI Pricing Inputs'!$AG$33),'2. GRI Pricing Inputs'!$AF$32,IF(AND('3. GRI Pricing'!$G122&gt;='2. GRI Pricing Inputs'!$AH$33,'3. GRI Pricing'!$G122&lt;='2. GRI Pricing Inputs'!$AI$33),'2. GRI Pricing Inputs'!$AH$32,0))))))))))))))))</f>
        <v>5</v>
      </c>
      <c r="O122" s="272" cm="1">
        <f t="array" ref="O122">IFERROR(INDEX('2. GRI Pricing Inputs'!$C$32:$AI$39,MATCH('3. GRI Pricing'!E122,'2. GRI Pricing Inputs'!$C$32:$C$39,0),(MATCH('3. GRI Pricing'!N122,'2. GRI Pricing Inputs'!$D$32:$AI$32,0)+1)),0)</f>
        <v>5</v>
      </c>
      <c r="P122" s="272">
        <f>IFERROR(INDEX('2. GRI Pricing Inputs'!$C$45:$AI$46,MATCH($P$16,'2. GRI Pricing Inputs'!$C$45:$C$46,0),MATCH(H122,'2. GRI Pricing Inputs'!$C$45:$AI$45,0)),0)</f>
        <v>35</v>
      </c>
      <c r="Q122" s="272">
        <f>IFERROR(INDEX('2. GRI Pricing Inputs'!$C$53:$AI$54,MATCH('3. GRI Pricing'!$Q$16,'2. GRI Pricing Inputs'!$C$53:$C$54,0),MATCH('3. GRI Pricing'!I122,'2. GRI Pricing Inputs'!$C$53:$AI$53,0)),0)</f>
        <v>5</v>
      </c>
      <c r="R122" s="272">
        <f>IFERROR(INDEX('2. GRI Pricing Inputs'!$C$60:$AI$61,MATCH('3. GRI Pricing'!$R$16,'2. GRI Pricing Inputs'!$C$60:$C$61,0),MATCH('1. Accomodation'!T126,'2. GRI Pricing Inputs'!$C$60:$AI$60,0)),0)</f>
        <v>0</v>
      </c>
      <c r="S122" s="272">
        <f>IFERROR(INDEX('2. GRI Pricing Inputs'!$C$67:$AI$68,MATCH('3. GRI Pricing'!$S$16,'2. GRI Pricing Inputs'!$C$67:$C$68,0),MATCH('1. Accomodation'!U126,'2. GRI Pricing Inputs'!$C$67:$AI$67,0)),0)</f>
        <v>10</v>
      </c>
      <c r="T122" s="272">
        <f>IF(E122=0,0,'2. GRI Pricing Inputs'!$AI$75)</f>
        <v>0</v>
      </c>
      <c r="U122" s="272">
        <f>IFERROR(INDEX('2. GRI Pricing Inputs'!$C$82:$AI$83,MATCH('3. GRI Pricing'!$U$16,'2. GRI Pricing Inputs'!$C$82:$C$83,0),MATCH('1. Accomodation'!V126,'2. GRI Pricing Inputs'!$C$82:$AI$82,0)),0)</f>
        <v>0</v>
      </c>
      <c r="V122" s="272">
        <f>IFERROR(INDEX('2. GRI Pricing Inputs'!$C$89:$AI$90,MATCH('3. GRI Pricing'!$V$16,'2. GRI Pricing Inputs'!$C$89:$C$90,0),MATCH('1. Accomodation'!W126,'2. GRI Pricing Inputs'!$C$89:$AI$89,0)),0)</f>
        <v>0</v>
      </c>
      <c r="W122" s="272">
        <f>IFERROR(INDEX('2. GRI Pricing Inputs'!$C$97:$AI$98,MATCH('3. GRI Pricing'!$W$16,'2. GRI Pricing Inputs'!$C$97:$C$98,0),MATCH('1. Accomodation'!X126,'2. GRI Pricing Inputs'!$C$97:$AI$97,0)),0)</f>
        <v>0</v>
      </c>
      <c r="X122" s="272">
        <f>IFERROR(INDEX('2. GRI Pricing Inputs'!$C$104:$AI$105,MATCH('3. GRI Pricing'!$X$16,'2. GRI Pricing Inputs'!$C$104:$C$105,0),MATCH('1. Accomodation'!Y126,'2. GRI Pricing Inputs'!$C$104:$AI$104,0)),0)</f>
        <v>0</v>
      </c>
      <c r="Y122" s="273"/>
      <c r="Z122" s="274">
        <f t="shared" si="9"/>
        <v>1330</v>
      </c>
      <c r="AA122" s="275"/>
      <c r="AB122" s="275"/>
      <c r="AC122" s="275"/>
      <c r="AD122" s="271">
        <f>Z122*(1+'2. GRI Pricing Inputs'!E$115)^(($AD$16-$AC$15)/365)</f>
        <v>1336.5983056042985</v>
      </c>
      <c r="AE122" s="272">
        <f>AD122*(1+'2. GRI Pricing Inputs'!F$115)^((AE$16-AD$16)/365)</f>
        <v>1343.0149291224589</v>
      </c>
      <c r="AF122" s="272">
        <f>AE122*(1+'2. GRI Pricing Inputs'!G$115)^((AF$16-AE$16)/365)</f>
        <v>1349.6778035085381</v>
      </c>
      <c r="AG122" s="272">
        <f>AF122*(1+'2. GRI Pricing Inputs'!H$115)^((AG$16-AF$16)/365)</f>
        <v>1356.373733294168</v>
      </c>
      <c r="AH122" s="272">
        <f>AG122*(1+'2. GRI Pricing Inputs'!I$115)^((AH$16-AG$16)/365)</f>
        <v>1362.4502180872985</v>
      </c>
      <c r="AI122" s="272">
        <f>AH122*(1+'2. GRI Pricing Inputs'!J$115)^((AI$16-AH$16)/365)</f>
        <v>1369.2095135080376</v>
      </c>
      <c r="AJ122" s="272">
        <f>AI122*(1+'2. GRI Pricing Inputs'!K$115)^((AJ$16-AI$16)/365)</f>
        <v>1375.7826940431517</v>
      </c>
      <c r="AK122" s="272">
        <f>AJ122*(1+'2. GRI Pricing Inputs'!L$115)^((AK$16-AJ$16)/365)</f>
        <v>1382.6081336374389</v>
      </c>
      <c r="AL122" s="272">
        <f>AK122*(1+'2. GRI Pricing Inputs'!M$115)^((AL$16-AK$16)/365)</f>
        <v>1389.2456370889242</v>
      </c>
      <c r="AM122" s="272">
        <f>AL122*(1+'2. GRI Pricing Inputs'!N$115)^((AM$16-AL$16)/365)</f>
        <v>1396.1378681212184</v>
      </c>
      <c r="AN122" s="272">
        <f>AM122*(1+'2. GRI Pricing Inputs'!O$115)^((AN$16-AM$16)/365)</f>
        <v>1403.0642924216677</v>
      </c>
      <c r="AO122" s="272">
        <f>AN122*(1+'2. GRI Pricing Inputs'!P$115)^((AO$16-AN$16)/365)</f>
        <v>1409.7999999999993</v>
      </c>
      <c r="AP122" s="276">
        <f>AO122*(1+'2. GRI Pricing Inputs'!Q$115)^((AP$16-AO$16)/365)</f>
        <v>1416.7942039405557</v>
      </c>
      <c r="AQ122" s="380">
        <f t="shared" si="10"/>
        <v>5.9999999999999387E-2</v>
      </c>
    </row>
    <row r="123" spans="1:43" ht="11.4" x14ac:dyDescent="0.2">
      <c r="A123" s="110" t="str">
        <f>_xlfn.XLOOKUP($C123,'Data Ref'!$D:$D,'Data Ref'!$B:$B,0)</f>
        <v>222708107</v>
      </c>
      <c r="C123" s="76">
        <f>'1. Accomodation'!N127</f>
        <v>417</v>
      </c>
      <c r="D123" s="362" t="str">
        <f>'1. Accomodation'!L127</f>
        <v>D</v>
      </c>
      <c r="E123" s="69" t="str">
        <f>'1. Accomodation'!P127</f>
        <v>1 Bed</v>
      </c>
      <c r="F123" s="69">
        <f>'1. Accomodation'!Q127</f>
        <v>1</v>
      </c>
      <c r="G123" s="77">
        <f>'1. Accomodation'!O127</f>
        <v>506.87</v>
      </c>
      <c r="H123" s="69">
        <f>'1. Accomodation'!R127</f>
        <v>4</v>
      </c>
      <c r="I123" s="69" t="str">
        <f>'1. Accomodation'!S127</f>
        <v>Internal Courtyard</v>
      </c>
      <c r="J123" s="62"/>
      <c r="L123" s="271">
        <f>IFERROR(INDEX('2. GRI Pricing Inputs'!$C$15:$AI$16,MATCH($L$16,'2. GRI Pricing Inputs'!$C$15:$C$16,0),MATCH(E123,'2. GRI Pricing Inputs'!$C$15:$AI$15,0)),0)</f>
        <v>1275</v>
      </c>
      <c r="M123" s="272">
        <f>IFERROR(INDEX('2. GRI Pricing Inputs'!$C$22:$AI$23,MATCH($M$16,'2. GRI Pricing Inputs'!$C$22:$C$23,0),MATCH(F123,'2. GRI Pricing Inputs'!$C$22:$AI$22,0)),0)</f>
        <v>0</v>
      </c>
      <c r="N123" s="329">
        <f>IF(AND('3. GRI Pricing'!$G123&gt;='2. GRI Pricing Inputs'!$D$33,'3. GRI Pricing'!$G123&lt;='2. GRI Pricing Inputs'!$E$33),'2. GRI Pricing Inputs'!$D$32,IF(AND('3. GRI Pricing'!$G123&gt;='2. GRI Pricing Inputs'!$F$33,'3. GRI Pricing'!$G123&lt;='2. GRI Pricing Inputs'!$G$33),'2. GRI Pricing Inputs'!$F$32,IF(AND('3. GRI Pricing'!$G123&gt;='2. GRI Pricing Inputs'!$H$33,'3. GRI Pricing'!$G123&lt;='2. GRI Pricing Inputs'!$I$33),'2. GRI Pricing Inputs'!$H$32,IF(AND('3. GRI Pricing'!$G123&gt;='2. GRI Pricing Inputs'!$J$33,'3. GRI Pricing'!$G123&lt;='2. GRI Pricing Inputs'!$K$33),'2. GRI Pricing Inputs'!$J$32,IF(AND('3. GRI Pricing'!$G123&gt;='2. GRI Pricing Inputs'!$L$33,'3. GRI Pricing'!$G123&lt;='2. GRI Pricing Inputs'!$M$33),'2. GRI Pricing Inputs'!$L$32,IF(AND('3. GRI Pricing'!$G123&gt;='2. GRI Pricing Inputs'!$N$33,'3. GRI Pricing'!$G123&lt;='2. GRI Pricing Inputs'!$O$33),'2. GRI Pricing Inputs'!$N$32,IF(AND('3. GRI Pricing'!$G123&gt;='2. GRI Pricing Inputs'!$P$33,'3. GRI Pricing'!$G123&lt;='2. GRI Pricing Inputs'!$Q$33),'2. GRI Pricing Inputs'!$P$32,IF(AND('3. GRI Pricing'!$G123&gt;='2. GRI Pricing Inputs'!$R$33,'3. GRI Pricing'!$G123&lt;='2. GRI Pricing Inputs'!$S$33),'2. GRI Pricing Inputs'!$R$32,IF(AND('3. GRI Pricing'!$G123&gt;='2. GRI Pricing Inputs'!$T$33,'3. GRI Pricing'!$G123&lt;='2. GRI Pricing Inputs'!$U$33),'2. GRI Pricing Inputs'!$T$32,IF(AND('3. GRI Pricing'!$G123&gt;='2. GRI Pricing Inputs'!$V$33,'3. GRI Pricing'!$G123&lt;='2. GRI Pricing Inputs'!$W$33),'2. GRI Pricing Inputs'!$V$32,IF(AND('3. GRI Pricing'!$G123&gt;='2. GRI Pricing Inputs'!$X$33,'3. GRI Pricing'!$G123&lt;='2. GRI Pricing Inputs'!$Y$33),'2. GRI Pricing Inputs'!$X$32,IF(AND('3. GRI Pricing'!$G123&gt;='2. GRI Pricing Inputs'!$Z$33,'3. GRI Pricing'!$G123&lt;='2. GRI Pricing Inputs'!$AA$33),'2. GRI Pricing Inputs'!$Z$32,IF(AND('3. GRI Pricing'!$G123&gt;='2. GRI Pricing Inputs'!$AB$33,'3. GRI Pricing'!$G123&lt;='2. GRI Pricing Inputs'!$AC$33),'2. GRI Pricing Inputs'!$AB$32,IF(AND('3. GRI Pricing'!$G123&gt;='2. GRI Pricing Inputs'!$AD$33,'3. GRI Pricing'!$G123&lt;='2. GRI Pricing Inputs'!$AE$33),'2. GRI Pricing Inputs'!$AD$32,IF(AND('3. GRI Pricing'!$G123&gt;='2. GRI Pricing Inputs'!$AF$33,'3. GRI Pricing'!$G123&lt;='2. GRI Pricing Inputs'!$AG$33),'2. GRI Pricing Inputs'!$AF$32,IF(AND('3. GRI Pricing'!$G123&gt;='2. GRI Pricing Inputs'!$AH$33,'3. GRI Pricing'!$G123&lt;='2. GRI Pricing Inputs'!$AI$33),'2. GRI Pricing Inputs'!$AH$32,0))))))))))))))))</f>
        <v>5</v>
      </c>
      <c r="O123" s="272" cm="1">
        <f t="array" ref="O123">IFERROR(INDEX('2. GRI Pricing Inputs'!$C$32:$AI$39,MATCH('3. GRI Pricing'!E123,'2. GRI Pricing Inputs'!$C$32:$C$39,0),(MATCH('3. GRI Pricing'!N123,'2. GRI Pricing Inputs'!$D$32:$AI$32,0)+1)),0)</f>
        <v>5</v>
      </c>
      <c r="P123" s="272">
        <f>IFERROR(INDEX('2. GRI Pricing Inputs'!$C$45:$AI$46,MATCH($P$16,'2. GRI Pricing Inputs'!$C$45:$C$46,0),MATCH(H123,'2. GRI Pricing Inputs'!$C$45:$AI$45,0)),0)</f>
        <v>35</v>
      </c>
      <c r="Q123" s="272">
        <f>IFERROR(INDEX('2. GRI Pricing Inputs'!$C$53:$AI$54,MATCH('3. GRI Pricing'!$Q$16,'2. GRI Pricing Inputs'!$C$53:$C$54,0),MATCH('3. GRI Pricing'!I123,'2. GRI Pricing Inputs'!$C$53:$AI$53,0)),0)</f>
        <v>15</v>
      </c>
      <c r="R123" s="272">
        <f>IFERROR(INDEX('2. GRI Pricing Inputs'!$C$60:$AI$61,MATCH('3. GRI Pricing'!$R$16,'2. GRI Pricing Inputs'!$C$60:$C$61,0),MATCH('1. Accomodation'!T127,'2. GRI Pricing Inputs'!$C$60:$AI$60,0)),0)</f>
        <v>0</v>
      </c>
      <c r="S123" s="272">
        <f>IFERROR(INDEX('2. GRI Pricing Inputs'!$C$67:$AI$68,MATCH('3. GRI Pricing'!$S$16,'2. GRI Pricing Inputs'!$C$67:$C$68,0),MATCH('1. Accomodation'!U127,'2. GRI Pricing Inputs'!$C$67:$AI$67,0)),0)</f>
        <v>40</v>
      </c>
      <c r="T123" s="272">
        <f>IF(E123=0,0,'2. GRI Pricing Inputs'!$AI$75)</f>
        <v>0</v>
      </c>
      <c r="U123" s="272">
        <f>IFERROR(INDEX('2. GRI Pricing Inputs'!$C$82:$AI$83,MATCH('3. GRI Pricing'!$U$16,'2. GRI Pricing Inputs'!$C$82:$C$83,0),MATCH('1. Accomodation'!V127,'2. GRI Pricing Inputs'!$C$82:$AI$82,0)),0)</f>
        <v>0</v>
      </c>
      <c r="V123" s="272">
        <f>IFERROR(INDEX('2. GRI Pricing Inputs'!$C$89:$AI$90,MATCH('3. GRI Pricing'!$V$16,'2. GRI Pricing Inputs'!$C$89:$C$90,0),MATCH('1. Accomodation'!W127,'2. GRI Pricing Inputs'!$C$89:$AI$89,0)),0)</f>
        <v>10</v>
      </c>
      <c r="W123" s="272">
        <f>IFERROR(INDEX('2. GRI Pricing Inputs'!$C$97:$AI$98,MATCH('3. GRI Pricing'!$W$16,'2. GRI Pricing Inputs'!$C$97:$C$98,0),MATCH('1. Accomodation'!X127,'2. GRI Pricing Inputs'!$C$97:$AI$97,0)),0)</f>
        <v>0</v>
      </c>
      <c r="X123" s="272">
        <f>IFERROR(INDEX('2. GRI Pricing Inputs'!$C$104:$AI$105,MATCH('3. GRI Pricing'!$X$16,'2. GRI Pricing Inputs'!$C$104:$C$105,0),MATCH('1. Accomodation'!Y127,'2. GRI Pricing Inputs'!$C$104:$AI$104,0)),0)</f>
        <v>0</v>
      </c>
      <c r="Y123" s="273"/>
      <c r="Z123" s="274">
        <f t="shared" si="9"/>
        <v>1380</v>
      </c>
      <c r="AA123" s="275"/>
      <c r="AB123" s="275"/>
      <c r="AC123" s="275"/>
      <c r="AD123" s="271">
        <f>Z123*(1+'2. GRI Pricing Inputs'!E$115)^(($AD$16-$AC$15)/365)</f>
        <v>1386.8463622059639</v>
      </c>
      <c r="AE123" s="272">
        <f>AD123*(1+'2. GRI Pricing Inputs'!F$115)^((AE$16-AD$16)/365)</f>
        <v>1393.5042121721756</v>
      </c>
      <c r="AF123" s="272">
        <f>AE123*(1+'2. GRI Pricing Inputs'!G$115)^((AF$16-AE$16)/365)</f>
        <v>1400.4175705577313</v>
      </c>
      <c r="AG123" s="272">
        <f>AF123*(1+'2. GRI Pricing Inputs'!H$115)^((AG$16-AF$16)/365)</f>
        <v>1407.3652270270316</v>
      </c>
      <c r="AH123" s="272">
        <f>AG123*(1+'2. GRI Pricing Inputs'!I$115)^((AH$16-AG$16)/365)</f>
        <v>1413.6701510980993</v>
      </c>
      <c r="AI123" s="272">
        <f>AH123*(1+'2. GRI Pricing Inputs'!J$115)^((AI$16-AH$16)/365)</f>
        <v>1420.6835553692422</v>
      </c>
      <c r="AJ123" s="272">
        <f>AI123*(1+'2. GRI Pricing Inputs'!K$115)^((AJ$16-AI$16)/365)</f>
        <v>1427.5038479545485</v>
      </c>
      <c r="AK123" s="272">
        <f>AJ123*(1+'2. GRI Pricing Inputs'!L$115)^((AK$16-AJ$16)/365)</f>
        <v>1434.5858830223051</v>
      </c>
      <c r="AL123" s="272">
        <f>AK123*(1+'2. GRI Pricing Inputs'!M$115)^((AL$16-AK$16)/365)</f>
        <v>1441.4729166787336</v>
      </c>
      <c r="AM123" s="272">
        <f>AL123*(1+'2. GRI Pricing Inputs'!N$115)^((AM$16-AL$16)/365)</f>
        <v>1448.624254140813</v>
      </c>
      <c r="AN123" s="272">
        <f>AM123*(1+'2. GRI Pricing Inputs'!O$115)^((AN$16-AM$16)/365)</f>
        <v>1455.8110703322568</v>
      </c>
      <c r="AO123" s="272">
        <f>AN123*(1+'2. GRI Pricing Inputs'!P$115)^((AO$16-AN$16)/365)</f>
        <v>1462.7999999999993</v>
      </c>
      <c r="AP123" s="276">
        <f>AO123*(1+'2. GRI Pricing Inputs'!Q$115)^((AP$16-AO$16)/365)</f>
        <v>1470.0571439383209</v>
      </c>
      <c r="AQ123" s="380">
        <f t="shared" si="10"/>
        <v>5.9999999999999387E-2</v>
      </c>
    </row>
    <row r="124" spans="1:43" ht="11.4" x14ac:dyDescent="0.2">
      <c r="A124" s="110" t="str">
        <f>_xlfn.XLOOKUP($C124,'Data Ref'!$D:$D,'Data Ref'!$B:$B,0)</f>
        <v>222708108</v>
      </c>
      <c r="C124" s="76">
        <f>'1. Accomodation'!N128</f>
        <v>418</v>
      </c>
      <c r="D124" s="362" t="str">
        <f>'1. Accomodation'!L128</f>
        <v>D</v>
      </c>
      <c r="E124" s="69" t="str">
        <f>'1. Accomodation'!P128</f>
        <v>1 Bed</v>
      </c>
      <c r="F124" s="69">
        <f>'1. Accomodation'!Q128</f>
        <v>1</v>
      </c>
      <c r="G124" s="77">
        <f>'1. Accomodation'!O128</f>
        <v>510.21</v>
      </c>
      <c r="H124" s="69">
        <f>'1. Accomodation'!R128</f>
        <v>4</v>
      </c>
      <c r="I124" s="69" t="str">
        <f>'1. Accomodation'!S128</f>
        <v>Carpark and other block</v>
      </c>
      <c r="J124" s="62"/>
      <c r="L124" s="271">
        <f>IFERROR(INDEX('2. GRI Pricing Inputs'!$C$15:$AI$16,MATCH($L$16,'2. GRI Pricing Inputs'!$C$15:$C$16,0),MATCH(E124,'2. GRI Pricing Inputs'!$C$15:$AI$15,0)),0)</f>
        <v>1275</v>
      </c>
      <c r="M124" s="272">
        <f>IFERROR(INDEX('2. GRI Pricing Inputs'!$C$22:$AI$23,MATCH($M$16,'2. GRI Pricing Inputs'!$C$22:$C$23,0),MATCH(F124,'2. GRI Pricing Inputs'!$C$22:$AI$22,0)),0)</f>
        <v>0</v>
      </c>
      <c r="N124" s="329">
        <f>IF(AND('3. GRI Pricing'!$G124&gt;='2. GRI Pricing Inputs'!$D$33,'3. GRI Pricing'!$G124&lt;='2. GRI Pricing Inputs'!$E$33),'2. GRI Pricing Inputs'!$D$32,IF(AND('3. GRI Pricing'!$G124&gt;='2. GRI Pricing Inputs'!$F$33,'3. GRI Pricing'!$G124&lt;='2. GRI Pricing Inputs'!$G$33),'2. GRI Pricing Inputs'!$F$32,IF(AND('3. GRI Pricing'!$G124&gt;='2. GRI Pricing Inputs'!$H$33,'3. GRI Pricing'!$G124&lt;='2. GRI Pricing Inputs'!$I$33),'2. GRI Pricing Inputs'!$H$32,IF(AND('3. GRI Pricing'!$G124&gt;='2. GRI Pricing Inputs'!$J$33,'3. GRI Pricing'!$G124&lt;='2. GRI Pricing Inputs'!$K$33),'2. GRI Pricing Inputs'!$J$32,IF(AND('3. GRI Pricing'!$G124&gt;='2. GRI Pricing Inputs'!$L$33,'3. GRI Pricing'!$G124&lt;='2. GRI Pricing Inputs'!$M$33),'2. GRI Pricing Inputs'!$L$32,IF(AND('3. GRI Pricing'!$G124&gt;='2. GRI Pricing Inputs'!$N$33,'3. GRI Pricing'!$G124&lt;='2. GRI Pricing Inputs'!$O$33),'2. GRI Pricing Inputs'!$N$32,IF(AND('3. GRI Pricing'!$G124&gt;='2. GRI Pricing Inputs'!$P$33,'3. GRI Pricing'!$G124&lt;='2. GRI Pricing Inputs'!$Q$33),'2. GRI Pricing Inputs'!$P$32,IF(AND('3. GRI Pricing'!$G124&gt;='2. GRI Pricing Inputs'!$R$33,'3. GRI Pricing'!$G124&lt;='2. GRI Pricing Inputs'!$S$33),'2. GRI Pricing Inputs'!$R$32,IF(AND('3. GRI Pricing'!$G124&gt;='2. GRI Pricing Inputs'!$T$33,'3. GRI Pricing'!$G124&lt;='2. GRI Pricing Inputs'!$U$33),'2. GRI Pricing Inputs'!$T$32,IF(AND('3. GRI Pricing'!$G124&gt;='2. GRI Pricing Inputs'!$V$33,'3. GRI Pricing'!$G124&lt;='2. GRI Pricing Inputs'!$W$33),'2. GRI Pricing Inputs'!$V$32,IF(AND('3. GRI Pricing'!$G124&gt;='2. GRI Pricing Inputs'!$X$33,'3. GRI Pricing'!$G124&lt;='2. GRI Pricing Inputs'!$Y$33),'2. GRI Pricing Inputs'!$X$32,IF(AND('3. GRI Pricing'!$G124&gt;='2. GRI Pricing Inputs'!$Z$33,'3. GRI Pricing'!$G124&lt;='2. GRI Pricing Inputs'!$AA$33),'2. GRI Pricing Inputs'!$Z$32,IF(AND('3. GRI Pricing'!$G124&gt;='2. GRI Pricing Inputs'!$AB$33,'3. GRI Pricing'!$G124&lt;='2. GRI Pricing Inputs'!$AC$33),'2. GRI Pricing Inputs'!$AB$32,IF(AND('3. GRI Pricing'!$G124&gt;='2. GRI Pricing Inputs'!$AD$33,'3. GRI Pricing'!$G124&lt;='2. GRI Pricing Inputs'!$AE$33),'2. GRI Pricing Inputs'!$AD$32,IF(AND('3. GRI Pricing'!$G124&gt;='2. GRI Pricing Inputs'!$AF$33,'3. GRI Pricing'!$G124&lt;='2. GRI Pricing Inputs'!$AG$33),'2. GRI Pricing Inputs'!$AF$32,IF(AND('3. GRI Pricing'!$G124&gt;='2. GRI Pricing Inputs'!$AH$33,'3. GRI Pricing'!$G124&lt;='2. GRI Pricing Inputs'!$AI$33),'2. GRI Pricing Inputs'!$AH$32,0))))))))))))))))</f>
        <v>5</v>
      </c>
      <c r="O124" s="272" cm="1">
        <f t="array" ref="O124">IFERROR(INDEX('2. GRI Pricing Inputs'!$C$32:$AI$39,MATCH('3. GRI Pricing'!E124,'2. GRI Pricing Inputs'!$C$32:$C$39,0),(MATCH('3. GRI Pricing'!N124,'2. GRI Pricing Inputs'!$D$32:$AI$32,0)+1)),0)</f>
        <v>5</v>
      </c>
      <c r="P124" s="272">
        <f>IFERROR(INDEX('2. GRI Pricing Inputs'!$C$45:$AI$46,MATCH($P$16,'2. GRI Pricing Inputs'!$C$45:$C$46,0),MATCH(H124,'2. GRI Pricing Inputs'!$C$45:$AI$45,0)),0)</f>
        <v>35</v>
      </c>
      <c r="Q124" s="272">
        <f>IFERROR(INDEX('2. GRI Pricing Inputs'!$C$53:$AI$54,MATCH('3. GRI Pricing'!$Q$16,'2. GRI Pricing Inputs'!$C$53:$C$54,0),MATCH('3. GRI Pricing'!I124,'2. GRI Pricing Inputs'!$C$53:$AI$53,0)),0)</f>
        <v>5</v>
      </c>
      <c r="R124" s="272">
        <f>IFERROR(INDEX('2. GRI Pricing Inputs'!$C$60:$AI$61,MATCH('3. GRI Pricing'!$R$16,'2. GRI Pricing Inputs'!$C$60:$C$61,0),MATCH('1. Accomodation'!T128,'2. GRI Pricing Inputs'!$C$60:$AI$60,0)),0)</f>
        <v>0</v>
      </c>
      <c r="S124" s="272">
        <f>IFERROR(INDEX('2. GRI Pricing Inputs'!$C$67:$AI$68,MATCH('3. GRI Pricing'!$S$16,'2. GRI Pricing Inputs'!$C$67:$C$68,0),MATCH('1. Accomodation'!U128,'2. GRI Pricing Inputs'!$C$67:$AI$67,0)),0)</f>
        <v>10</v>
      </c>
      <c r="T124" s="272">
        <f>IF(E124=0,0,'2. GRI Pricing Inputs'!$AI$75)</f>
        <v>0</v>
      </c>
      <c r="U124" s="272">
        <f>IFERROR(INDEX('2. GRI Pricing Inputs'!$C$82:$AI$83,MATCH('3. GRI Pricing'!$U$16,'2. GRI Pricing Inputs'!$C$82:$C$83,0),MATCH('1. Accomodation'!V128,'2. GRI Pricing Inputs'!$C$82:$AI$82,0)),0)</f>
        <v>0</v>
      </c>
      <c r="V124" s="272">
        <f>IFERROR(INDEX('2. GRI Pricing Inputs'!$C$89:$AI$90,MATCH('3. GRI Pricing'!$V$16,'2. GRI Pricing Inputs'!$C$89:$C$90,0),MATCH('1. Accomodation'!W128,'2. GRI Pricing Inputs'!$C$89:$AI$89,0)),0)</f>
        <v>0</v>
      </c>
      <c r="W124" s="272">
        <f>IFERROR(INDEX('2. GRI Pricing Inputs'!$C$97:$AI$98,MATCH('3. GRI Pricing'!$W$16,'2. GRI Pricing Inputs'!$C$97:$C$98,0),MATCH('1. Accomodation'!X128,'2. GRI Pricing Inputs'!$C$97:$AI$97,0)),0)</f>
        <v>0</v>
      </c>
      <c r="X124" s="272">
        <f>IFERROR(INDEX('2. GRI Pricing Inputs'!$C$104:$AI$105,MATCH('3. GRI Pricing'!$X$16,'2. GRI Pricing Inputs'!$C$104:$C$105,0),MATCH('1. Accomodation'!Y128,'2. GRI Pricing Inputs'!$C$104:$AI$104,0)),0)</f>
        <v>0</v>
      </c>
      <c r="Y124" s="273"/>
      <c r="Z124" s="274">
        <f t="shared" si="9"/>
        <v>1330</v>
      </c>
      <c r="AA124" s="275"/>
      <c r="AB124" s="275"/>
      <c r="AC124" s="275"/>
      <c r="AD124" s="271">
        <f>Z124*(1+'2. GRI Pricing Inputs'!E$115)^(($AD$16-$AC$15)/365)</f>
        <v>1336.5983056042985</v>
      </c>
      <c r="AE124" s="272">
        <f>AD124*(1+'2. GRI Pricing Inputs'!F$115)^((AE$16-AD$16)/365)</f>
        <v>1343.0149291224589</v>
      </c>
      <c r="AF124" s="272">
        <f>AE124*(1+'2. GRI Pricing Inputs'!G$115)^((AF$16-AE$16)/365)</f>
        <v>1349.6778035085381</v>
      </c>
      <c r="AG124" s="272">
        <f>AF124*(1+'2. GRI Pricing Inputs'!H$115)^((AG$16-AF$16)/365)</f>
        <v>1356.373733294168</v>
      </c>
      <c r="AH124" s="272">
        <f>AG124*(1+'2. GRI Pricing Inputs'!I$115)^((AH$16-AG$16)/365)</f>
        <v>1362.4502180872985</v>
      </c>
      <c r="AI124" s="272">
        <f>AH124*(1+'2. GRI Pricing Inputs'!J$115)^((AI$16-AH$16)/365)</f>
        <v>1369.2095135080376</v>
      </c>
      <c r="AJ124" s="272">
        <f>AI124*(1+'2. GRI Pricing Inputs'!K$115)^((AJ$16-AI$16)/365)</f>
        <v>1375.7826940431517</v>
      </c>
      <c r="AK124" s="272">
        <f>AJ124*(1+'2. GRI Pricing Inputs'!L$115)^((AK$16-AJ$16)/365)</f>
        <v>1382.6081336374389</v>
      </c>
      <c r="AL124" s="272">
        <f>AK124*(1+'2. GRI Pricing Inputs'!M$115)^((AL$16-AK$16)/365)</f>
        <v>1389.2456370889242</v>
      </c>
      <c r="AM124" s="272">
        <f>AL124*(1+'2. GRI Pricing Inputs'!N$115)^((AM$16-AL$16)/365)</f>
        <v>1396.1378681212184</v>
      </c>
      <c r="AN124" s="272">
        <f>AM124*(1+'2. GRI Pricing Inputs'!O$115)^((AN$16-AM$16)/365)</f>
        <v>1403.0642924216677</v>
      </c>
      <c r="AO124" s="272">
        <f>AN124*(1+'2. GRI Pricing Inputs'!P$115)^((AO$16-AN$16)/365)</f>
        <v>1409.7999999999993</v>
      </c>
      <c r="AP124" s="276">
        <f>AO124*(1+'2. GRI Pricing Inputs'!Q$115)^((AP$16-AO$16)/365)</f>
        <v>1416.7942039405557</v>
      </c>
      <c r="AQ124" s="380">
        <f t="shared" si="10"/>
        <v>5.9999999999999387E-2</v>
      </c>
    </row>
    <row r="125" spans="1:43" ht="11.4" x14ac:dyDescent="0.2">
      <c r="A125" s="110" t="str">
        <f>_xlfn.XLOOKUP($C125,'Data Ref'!$D:$D,'Data Ref'!$B:$B,0)</f>
        <v>222708109</v>
      </c>
      <c r="C125" s="76">
        <f>'1. Accomodation'!N129</f>
        <v>419</v>
      </c>
      <c r="D125" s="362" t="str">
        <f>'1. Accomodation'!L129</f>
        <v>D</v>
      </c>
      <c r="E125" s="69" t="str">
        <f>'1. Accomodation'!P129</f>
        <v>1 Bed</v>
      </c>
      <c r="F125" s="69">
        <f>'1. Accomodation'!Q129</f>
        <v>1</v>
      </c>
      <c r="G125" s="77">
        <f>'1. Accomodation'!O129</f>
        <v>492.56</v>
      </c>
      <c r="H125" s="69">
        <f>'1. Accomodation'!R129</f>
        <v>4</v>
      </c>
      <c r="I125" s="69" t="str">
        <f>'1. Accomodation'!S129</f>
        <v>Internal Courtyard</v>
      </c>
      <c r="J125" s="62"/>
      <c r="L125" s="271">
        <f>IFERROR(INDEX('2. GRI Pricing Inputs'!$C$15:$AI$16,MATCH($L$16,'2. GRI Pricing Inputs'!$C$15:$C$16,0),MATCH(E125,'2. GRI Pricing Inputs'!$C$15:$AI$15,0)),0)</f>
        <v>1275</v>
      </c>
      <c r="M125" s="272">
        <f>IFERROR(INDEX('2. GRI Pricing Inputs'!$C$22:$AI$23,MATCH($M$16,'2. GRI Pricing Inputs'!$C$22:$C$23,0),MATCH(F125,'2. GRI Pricing Inputs'!$C$22:$AI$22,0)),0)</f>
        <v>0</v>
      </c>
      <c r="N125" s="329">
        <f>IF(AND('3. GRI Pricing'!$G125&gt;='2. GRI Pricing Inputs'!$D$33,'3. GRI Pricing'!$G125&lt;='2. GRI Pricing Inputs'!$E$33),'2. GRI Pricing Inputs'!$D$32,IF(AND('3. GRI Pricing'!$G125&gt;='2. GRI Pricing Inputs'!$F$33,'3. GRI Pricing'!$G125&lt;='2. GRI Pricing Inputs'!$G$33),'2. GRI Pricing Inputs'!$F$32,IF(AND('3. GRI Pricing'!$G125&gt;='2. GRI Pricing Inputs'!$H$33,'3. GRI Pricing'!$G125&lt;='2. GRI Pricing Inputs'!$I$33),'2. GRI Pricing Inputs'!$H$32,IF(AND('3. GRI Pricing'!$G125&gt;='2. GRI Pricing Inputs'!$J$33,'3. GRI Pricing'!$G125&lt;='2. GRI Pricing Inputs'!$K$33),'2. GRI Pricing Inputs'!$J$32,IF(AND('3. GRI Pricing'!$G125&gt;='2. GRI Pricing Inputs'!$L$33,'3. GRI Pricing'!$G125&lt;='2. GRI Pricing Inputs'!$M$33),'2. GRI Pricing Inputs'!$L$32,IF(AND('3. GRI Pricing'!$G125&gt;='2. GRI Pricing Inputs'!$N$33,'3. GRI Pricing'!$G125&lt;='2. GRI Pricing Inputs'!$O$33),'2. GRI Pricing Inputs'!$N$32,IF(AND('3. GRI Pricing'!$G125&gt;='2. GRI Pricing Inputs'!$P$33,'3. GRI Pricing'!$G125&lt;='2. GRI Pricing Inputs'!$Q$33),'2. GRI Pricing Inputs'!$P$32,IF(AND('3. GRI Pricing'!$G125&gt;='2. GRI Pricing Inputs'!$R$33,'3. GRI Pricing'!$G125&lt;='2. GRI Pricing Inputs'!$S$33),'2. GRI Pricing Inputs'!$R$32,IF(AND('3. GRI Pricing'!$G125&gt;='2. GRI Pricing Inputs'!$T$33,'3. GRI Pricing'!$G125&lt;='2. GRI Pricing Inputs'!$U$33),'2. GRI Pricing Inputs'!$T$32,IF(AND('3. GRI Pricing'!$G125&gt;='2. GRI Pricing Inputs'!$V$33,'3. GRI Pricing'!$G125&lt;='2. GRI Pricing Inputs'!$W$33),'2. GRI Pricing Inputs'!$V$32,IF(AND('3. GRI Pricing'!$G125&gt;='2. GRI Pricing Inputs'!$X$33,'3. GRI Pricing'!$G125&lt;='2. GRI Pricing Inputs'!$Y$33),'2. GRI Pricing Inputs'!$X$32,IF(AND('3. GRI Pricing'!$G125&gt;='2. GRI Pricing Inputs'!$Z$33,'3. GRI Pricing'!$G125&lt;='2. GRI Pricing Inputs'!$AA$33),'2. GRI Pricing Inputs'!$Z$32,IF(AND('3. GRI Pricing'!$G125&gt;='2. GRI Pricing Inputs'!$AB$33,'3. GRI Pricing'!$G125&lt;='2. GRI Pricing Inputs'!$AC$33),'2. GRI Pricing Inputs'!$AB$32,IF(AND('3. GRI Pricing'!$G125&gt;='2. GRI Pricing Inputs'!$AD$33,'3. GRI Pricing'!$G125&lt;='2. GRI Pricing Inputs'!$AE$33),'2. GRI Pricing Inputs'!$AD$32,IF(AND('3. GRI Pricing'!$G125&gt;='2. GRI Pricing Inputs'!$AF$33,'3. GRI Pricing'!$G125&lt;='2. GRI Pricing Inputs'!$AG$33),'2. GRI Pricing Inputs'!$AF$32,IF(AND('3. GRI Pricing'!$G125&gt;='2. GRI Pricing Inputs'!$AH$33,'3. GRI Pricing'!$G125&lt;='2. GRI Pricing Inputs'!$AI$33),'2. GRI Pricing Inputs'!$AH$32,0))))))))))))))))</f>
        <v>4</v>
      </c>
      <c r="O125" s="272" cm="1">
        <f t="array" ref="O125">IFERROR(INDEX('2. GRI Pricing Inputs'!$C$32:$AI$39,MATCH('3. GRI Pricing'!E125,'2. GRI Pricing Inputs'!$C$32:$C$39,0),(MATCH('3. GRI Pricing'!N125,'2. GRI Pricing Inputs'!$D$32:$AI$32,0)+1)),0)</f>
        <v>0</v>
      </c>
      <c r="P125" s="272">
        <f>IFERROR(INDEX('2. GRI Pricing Inputs'!$C$45:$AI$46,MATCH($P$16,'2. GRI Pricing Inputs'!$C$45:$C$46,0),MATCH(H125,'2. GRI Pricing Inputs'!$C$45:$AI$45,0)),0)</f>
        <v>35</v>
      </c>
      <c r="Q125" s="272">
        <f>IFERROR(INDEX('2. GRI Pricing Inputs'!$C$53:$AI$54,MATCH('3. GRI Pricing'!$Q$16,'2. GRI Pricing Inputs'!$C$53:$C$54,0),MATCH('3. GRI Pricing'!I125,'2. GRI Pricing Inputs'!$C$53:$AI$53,0)),0)</f>
        <v>15</v>
      </c>
      <c r="R125" s="272">
        <f>IFERROR(INDEX('2. GRI Pricing Inputs'!$C$60:$AI$61,MATCH('3. GRI Pricing'!$R$16,'2. GRI Pricing Inputs'!$C$60:$C$61,0),MATCH('1. Accomodation'!T129,'2. GRI Pricing Inputs'!$C$60:$AI$60,0)),0)</f>
        <v>0</v>
      </c>
      <c r="S125" s="272">
        <f>IFERROR(INDEX('2. GRI Pricing Inputs'!$C$67:$AI$68,MATCH('3. GRI Pricing'!$S$16,'2. GRI Pricing Inputs'!$C$67:$C$68,0),MATCH('1. Accomodation'!U129,'2. GRI Pricing Inputs'!$C$67:$AI$67,0)),0)</f>
        <v>40</v>
      </c>
      <c r="T125" s="272">
        <f>IF(E125=0,0,'2. GRI Pricing Inputs'!$AI$75)</f>
        <v>0</v>
      </c>
      <c r="U125" s="272">
        <f>IFERROR(INDEX('2. GRI Pricing Inputs'!$C$82:$AI$83,MATCH('3. GRI Pricing'!$U$16,'2. GRI Pricing Inputs'!$C$82:$C$83,0),MATCH('1. Accomodation'!V129,'2. GRI Pricing Inputs'!$C$82:$AI$82,0)),0)</f>
        <v>0</v>
      </c>
      <c r="V125" s="272">
        <f>IFERROR(INDEX('2. GRI Pricing Inputs'!$C$89:$AI$90,MATCH('3. GRI Pricing'!$V$16,'2. GRI Pricing Inputs'!$C$89:$C$90,0),MATCH('1. Accomodation'!W129,'2. GRI Pricing Inputs'!$C$89:$AI$89,0)),0)</f>
        <v>10</v>
      </c>
      <c r="W125" s="272">
        <f>IFERROR(INDEX('2. GRI Pricing Inputs'!$C$97:$AI$98,MATCH('3. GRI Pricing'!$W$16,'2. GRI Pricing Inputs'!$C$97:$C$98,0),MATCH('1. Accomodation'!X129,'2. GRI Pricing Inputs'!$C$97:$AI$97,0)),0)</f>
        <v>0</v>
      </c>
      <c r="X125" s="272">
        <f>IFERROR(INDEX('2. GRI Pricing Inputs'!$C$104:$AI$105,MATCH('3. GRI Pricing'!$X$16,'2. GRI Pricing Inputs'!$C$104:$C$105,0),MATCH('1. Accomodation'!Y129,'2. GRI Pricing Inputs'!$C$104:$AI$104,0)),0)</f>
        <v>0</v>
      </c>
      <c r="Y125" s="273"/>
      <c r="Z125" s="274">
        <f t="shared" si="9"/>
        <v>1375</v>
      </c>
      <c r="AA125" s="275"/>
      <c r="AB125" s="275"/>
      <c r="AC125" s="275"/>
      <c r="AD125" s="271">
        <f>Z125*(1+'2. GRI Pricing Inputs'!E$115)^(($AD$16-$AC$15)/365)</f>
        <v>1381.8215565457974</v>
      </c>
      <c r="AE125" s="272">
        <f>AD125*(1+'2. GRI Pricing Inputs'!F$115)^((AE$16-AD$16)/365)</f>
        <v>1388.4552838672039</v>
      </c>
      <c r="AF125" s="272">
        <f>AE125*(1+'2. GRI Pricing Inputs'!G$115)^((AF$16-AE$16)/365)</f>
        <v>1395.3435938528121</v>
      </c>
      <c r="AG125" s="272">
        <f>AF125*(1+'2. GRI Pricing Inputs'!H$115)^((AG$16-AF$16)/365)</f>
        <v>1402.2660776537452</v>
      </c>
      <c r="AH125" s="272">
        <f>AG125*(1+'2. GRI Pricing Inputs'!I$115)^((AH$16-AG$16)/365)</f>
        <v>1408.5481577970193</v>
      </c>
      <c r="AI125" s="272">
        <f>AH125*(1+'2. GRI Pricing Inputs'!J$115)^((AI$16-AH$16)/365)</f>
        <v>1415.5361511831218</v>
      </c>
      <c r="AJ125" s="272">
        <f>AI125*(1+'2. GRI Pricing Inputs'!K$115)^((AJ$16-AI$16)/365)</f>
        <v>1422.3317325634089</v>
      </c>
      <c r="AK125" s="272">
        <f>AJ125*(1+'2. GRI Pricing Inputs'!L$115)^((AK$16-AJ$16)/365)</f>
        <v>1429.3881080838185</v>
      </c>
      <c r="AL125" s="272">
        <f>AK125*(1+'2. GRI Pricing Inputs'!M$115)^((AL$16-AK$16)/365)</f>
        <v>1436.2501887197525</v>
      </c>
      <c r="AM125" s="272">
        <f>AL125*(1+'2. GRI Pricing Inputs'!N$115)^((AM$16-AL$16)/365)</f>
        <v>1443.3756155388535</v>
      </c>
      <c r="AN125" s="272">
        <f>AM125*(1+'2. GRI Pricing Inputs'!O$115)^((AN$16-AM$16)/365)</f>
        <v>1450.5363925411978</v>
      </c>
      <c r="AO125" s="272">
        <f>AN125*(1+'2. GRI Pricing Inputs'!P$115)^((AO$16-AN$16)/365)</f>
        <v>1457.4999999999993</v>
      </c>
      <c r="AP125" s="276">
        <f>AO125*(1+'2. GRI Pricing Inputs'!Q$115)^((AP$16-AO$16)/365)</f>
        <v>1464.7308499385445</v>
      </c>
      <c r="AQ125" s="380">
        <f t="shared" si="10"/>
        <v>5.9999999999999387E-2</v>
      </c>
    </row>
    <row r="126" spans="1:43" ht="11.4" x14ac:dyDescent="0.2">
      <c r="A126" s="110" t="str">
        <f>_xlfn.XLOOKUP($C126,'Data Ref'!$D:$D,'Data Ref'!$B:$B,0)</f>
        <v>222708110</v>
      </c>
      <c r="C126" s="76">
        <f>'1. Accomodation'!N130</f>
        <v>420</v>
      </c>
      <c r="D126" s="362" t="str">
        <f>'1. Accomodation'!L130</f>
        <v>D</v>
      </c>
      <c r="E126" s="69" t="str">
        <f>'1. Accomodation'!P130</f>
        <v>1 Bed</v>
      </c>
      <c r="F126" s="69">
        <f>'1. Accomodation'!Q130</f>
        <v>1</v>
      </c>
      <c r="G126" s="77">
        <f>'1. Accomodation'!O130</f>
        <v>510.21</v>
      </c>
      <c r="H126" s="69">
        <f>'1. Accomodation'!R130</f>
        <v>4</v>
      </c>
      <c r="I126" s="69" t="str">
        <f>'1. Accomodation'!S130</f>
        <v>Carpark and other block</v>
      </c>
      <c r="J126" s="62"/>
      <c r="L126" s="271">
        <f>IFERROR(INDEX('2. GRI Pricing Inputs'!$C$15:$AI$16,MATCH($L$16,'2. GRI Pricing Inputs'!$C$15:$C$16,0),MATCH(E126,'2. GRI Pricing Inputs'!$C$15:$AI$15,0)),0)</f>
        <v>1275</v>
      </c>
      <c r="M126" s="272">
        <f>IFERROR(INDEX('2. GRI Pricing Inputs'!$C$22:$AI$23,MATCH($M$16,'2. GRI Pricing Inputs'!$C$22:$C$23,0),MATCH(F126,'2. GRI Pricing Inputs'!$C$22:$AI$22,0)),0)</f>
        <v>0</v>
      </c>
      <c r="N126" s="329">
        <f>IF(AND('3. GRI Pricing'!$G126&gt;='2. GRI Pricing Inputs'!$D$33,'3. GRI Pricing'!$G126&lt;='2. GRI Pricing Inputs'!$E$33),'2. GRI Pricing Inputs'!$D$32,IF(AND('3. GRI Pricing'!$G126&gt;='2. GRI Pricing Inputs'!$F$33,'3. GRI Pricing'!$G126&lt;='2. GRI Pricing Inputs'!$G$33),'2. GRI Pricing Inputs'!$F$32,IF(AND('3. GRI Pricing'!$G126&gt;='2. GRI Pricing Inputs'!$H$33,'3. GRI Pricing'!$G126&lt;='2. GRI Pricing Inputs'!$I$33),'2. GRI Pricing Inputs'!$H$32,IF(AND('3. GRI Pricing'!$G126&gt;='2. GRI Pricing Inputs'!$J$33,'3. GRI Pricing'!$G126&lt;='2. GRI Pricing Inputs'!$K$33),'2. GRI Pricing Inputs'!$J$32,IF(AND('3. GRI Pricing'!$G126&gt;='2. GRI Pricing Inputs'!$L$33,'3. GRI Pricing'!$G126&lt;='2. GRI Pricing Inputs'!$M$33),'2. GRI Pricing Inputs'!$L$32,IF(AND('3. GRI Pricing'!$G126&gt;='2. GRI Pricing Inputs'!$N$33,'3. GRI Pricing'!$G126&lt;='2. GRI Pricing Inputs'!$O$33),'2. GRI Pricing Inputs'!$N$32,IF(AND('3. GRI Pricing'!$G126&gt;='2. GRI Pricing Inputs'!$P$33,'3. GRI Pricing'!$G126&lt;='2. GRI Pricing Inputs'!$Q$33),'2. GRI Pricing Inputs'!$P$32,IF(AND('3. GRI Pricing'!$G126&gt;='2. GRI Pricing Inputs'!$R$33,'3. GRI Pricing'!$G126&lt;='2. GRI Pricing Inputs'!$S$33),'2. GRI Pricing Inputs'!$R$32,IF(AND('3. GRI Pricing'!$G126&gt;='2. GRI Pricing Inputs'!$T$33,'3. GRI Pricing'!$G126&lt;='2. GRI Pricing Inputs'!$U$33),'2. GRI Pricing Inputs'!$T$32,IF(AND('3. GRI Pricing'!$G126&gt;='2. GRI Pricing Inputs'!$V$33,'3. GRI Pricing'!$G126&lt;='2. GRI Pricing Inputs'!$W$33),'2. GRI Pricing Inputs'!$V$32,IF(AND('3. GRI Pricing'!$G126&gt;='2. GRI Pricing Inputs'!$X$33,'3. GRI Pricing'!$G126&lt;='2. GRI Pricing Inputs'!$Y$33),'2. GRI Pricing Inputs'!$X$32,IF(AND('3. GRI Pricing'!$G126&gt;='2. GRI Pricing Inputs'!$Z$33,'3. GRI Pricing'!$G126&lt;='2. GRI Pricing Inputs'!$AA$33),'2. GRI Pricing Inputs'!$Z$32,IF(AND('3. GRI Pricing'!$G126&gt;='2. GRI Pricing Inputs'!$AB$33,'3. GRI Pricing'!$G126&lt;='2. GRI Pricing Inputs'!$AC$33),'2. GRI Pricing Inputs'!$AB$32,IF(AND('3. GRI Pricing'!$G126&gt;='2. GRI Pricing Inputs'!$AD$33,'3. GRI Pricing'!$G126&lt;='2. GRI Pricing Inputs'!$AE$33),'2. GRI Pricing Inputs'!$AD$32,IF(AND('3. GRI Pricing'!$G126&gt;='2. GRI Pricing Inputs'!$AF$33,'3. GRI Pricing'!$G126&lt;='2. GRI Pricing Inputs'!$AG$33),'2. GRI Pricing Inputs'!$AF$32,IF(AND('3. GRI Pricing'!$G126&gt;='2. GRI Pricing Inputs'!$AH$33,'3. GRI Pricing'!$G126&lt;='2. GRI Pricing Inputs'!$AI$33),'2. GRI Pricing Inputs'!$AH$32,0))))))))))))))))</f>
        <v>5</v>
      </c>
      <c r="O126" s="272" cm="1">
        <f t="array" ref="O126">IFERROR(INDEX('2. GRI Pricing Inputs'!$C$32:$AI$39,MATCH('3. GRI Pricing'!E126,'2. GRI Pricing Inputs'!$C$32:$C$39,0),(MATCH('3. GRI Pricing'!N126,'2. GRI Pricing Inputs'!$D$32:$AI$32,0)+1)),0)</f>
        <v>5</v>
      </c>
      <c r="P126" s="272">
        <f>IFERROR(INDEX('2. GRI Pricing Inputs'!$C$45:$AI$46,MATCH($P$16,'2. GRI Pricing Inputs'!$C$45:$C$46,0),MATCH(H126,'2. GRI Pricing Inputs'!$C$45:$AI$45,0)),0)</f>
        <v>35</v>
      </c>
      <c r="Q126" s="272">
        <f>IFERROR(INDEX('2. GRI Pricing Inputs'!$C$53:$AI$54,MATCH('3. GRI Pricing'!$Q$16,'2. GRI Pricing Inputs'!$C$53:$C$54,0),MATCH('3. GRI Pricing'!I126,'2. GRI Pricing Inputs'!$C$53:$AI$53,0)),0)</f>
        <v>5</v>
      </c>
      <c r="R126" s="272">
        <f>IFERROR(INDEX('2. GRI Pricing Inputs'!$C$60:$AI$61,MATCH('3. GRI Pricing'!$R$16,'2. GRI Pricing Inputs'!$C$60:$C$61,0),MATCH('1. Accomodation'!T130,'2. GRI Pricing Inputs'!$C$60:$AI$60,0)),0)</f>
        <v>0</v>
      </c>
      <c r="S126" s="272">
        <f>IFERROR(INDEX('2. GRI Pricing Inputs'!$C$67:$AI$68,MATCH('3. GRI Pricing'!$S$16,'2. GRI Pricing Inputs'!$C$67:$C$68,0),MATCH('1. Accomodation'!U130,'2. GRI Pricing Inputs'!$C$67:$AI$67,0)),0)</f>
        <v>10</v>
      </c>
      <c r="T126" s="272">
        <f>IF(E126=0,0,'2. GRI Pricing Inputs'!$AI$75)</f>
        <v>0</v>
      </c>
      <c r="U126" s="272">
        <f>IFERROR(INDEX('2. GRI Pricing Inputs'!$C$82:$AI$83,MATCH('3. GRI Pricing'!$U$16,'2. GRI Pricing Inputs'!$C$82:$C$83,0),MATCH('1. Accomodation'!V130,'2. GRI Pricing Inputs'!$C$82:$AI$82,0)),0)</f>
        <v>0</v>
      </c>
      <c r="V126" s="272">
        <f>IFERROR(INDEX('2. GRI Pricing Inputs'!$C$89:$AI$90,MATCH('3. GRI Pricing'!$V$16,'2. GRI Pricing Inputs'!$C$89:$C$90,0),MATCH('1. Accomodation'!W130,'2. GRI Pricing Inputs'!$C$89:$AI$89,0)),0)</f>
        <v>0</v>
      </c>
      <c r="W126" s="272">
        <f>IFERROR(INDEX('2. GRI Pricing Inputs'!$C$97:$AI$98,MATCH('3. GRI Pricing'!$W$16,'2. GRI Pricing Inputs'!$C$97:$C$98,0),MATCH('1. Accomodation'!X130,'2. GRI Pricing Inputs'!$C$97:$AI$97,0)),0)</f>
        <v>0</v>
      </c>
      <c r="X126" s="272">
        <f>IFERROR(INDEX('2. GRI Pricing Inputs'!$C$104:$AI$105,MATCH('3. GRI Pricing'!$X$16,'2. GRI Pricing Inputs'!$C$104:$C$105,0),MATCH('1. Accomodation'!Y130,'2. GRI Pricing Inputs'!$C$104:$AI$104,0)),0)</f>
        <v>0</v>
      </c>
      <c r="Y126" s="273"/>
      <c r="Z126" s="274">
        <f t="shared" si="9"/>
        <v>1330</v>
      </c>
      <c r="AA126" s="275"/>
      <c r="AB126" s="275"/>
      <c r="AC126" s="275"/>
      <c r="AD126" s="271">
        <f>Z126*(1+'2. GRI Pricing Inputs'!E$115)^(($AD$16-$AC$15)/365)</f>
        <v>1336.5983056042985</v>
      </c>
      <c r="AE126" s="272">
        <f>AD126*(1+'2. GRI Pricing Inputs'!F$115)^((AE$16-AD$16)/365)</f>
        <v>1343.0149291224589</v>
      </c>
      <c r="AF126" s="272">
        <f>AE126*(1+'2. GRI Pricing Inputs'!G$115)^((AF$16-AE$16)/365)</f>
        <v>1349.6778035085381</v>
      </c>
      <c r="AG126" s="272">
        <f>AF126*(1+'2. GRI Pricing Inputs'!H$115)^((AG$16-AF$16)/365)</f>
        <v>1356.373733294168</v>
      </c>
      <c r="AH126" s="272">
        <f>AG126*(1+'2. GRI Pricing Inputs'!I$115)^((AH$16-AG$16)/365)</f>
        <v>1362.4502180872985</v>
      </c>
      <c r="AI126" s="272">
        <f>AH126*(1+'2. GRI Pricing Inputs'!J$115)^((AI$16-AH$16)/365)</f>
        <v>1369.2095135080376</v>
      </c>
      <c r="AJ126" s="272">
        <f>AI126*(1+'2. GRI Pricing Inputs'!K$115)^((AJ$16-AI$16)/365)</f>
        <v>1375.7826940431517</v>
      </c>
      <c r="AK126" s="272">
        <f>AJ126*(1+'2. GRI Pricing Inputs'!L$115)^((AK$16-AJ$16)/365)</f>
        <v>1382.6081336374389</v>
      </c>
      <c r="AL126" s="272">
        <f>AK126*(1+'2. GRI Pricing Inputs'!M$115)^((AL$16-AK$16)/365)</f>
        <v>1389.2456370889242</v>
      </c>
      <c r="AM126" s="272">
        <f>AL126*(1+'2. GRI Pricing Inputs'!N$115)^((AM$16-AL$16)/365)</f>
        <v>1396.1378681212184</v>
      </c>
      <c r="AN126" s="272">
        <f>AM126*(1+'2. GRI Pricing Inputs'!O$115)^((AN$16-AM$16)/365)</f>
        <v>1403.0642924216677</v>
      </c>
      <c r="AO126" s="272">
        <f>AN126*(1+'2. GRI Pricing Inputs'!P$115)^((AO$16-AN$16)/365)</f>
        <v>1409.7999999999993</v>
      </c>
      <c r="AP126" s="276">
        <f>AO126*(1+'2. GRI Pricing Inputs'!Q$115)^((AP$16-AO$16)/365)</f>
        <v>1416.7942039405557</v>
      </c>
      <c r="AQ126" s="380">
        <f t="shared" si="10"/>
        <v>5.9999999999999387E-2</v>
      </c>
    </row>
    <row r="127" spans="1:43" ht="11.4" x14ac:dyDescent="0.2">
      <c r="A127" s="110" t="str">
        <f>_xlfn.XLOOKUP($C127,'Data Ref'!$D:$D,'Data Ref'!$B:$B,0)</f>
        <v>222708111</v>
      </c>
      <c r="C127" s="76">
        <f>'1. Accomodation'!N131</f>
        <v>421</v>
      </c>
      <c r="D127" s="362" t="str">
        <f>'1. Accomodation'!L131</f>
        <v>D</v>
      </c>
      <c r="E127" s="69" t="str">
        <f>'1. Accomodation'!P131</f>
        <v>1 Bed</v>
      </c>
      <c r="F127" s="69">
        <f>'1. Accomodation'!Q131</f>
        <v>1</v>
      </c>
      <c r="G127" s="77">
        <f>'1. Accomodation'!O131</f>
        <v>531.95000000000005</v>
      </c>
      <c r="H127" s="69">
        <f>'1. Accomodation'!R131</f>
        <v>4</v>
      </c>
      <c r="I127" s="69" t="str">
        <f>'1. Accomodation'!S131</f>
        <v>Amenity Pebble Roof</v>
      </c>
      <c r="J127" s="62"/>
      <c r="L127" s="271">
        <f>IFERROR(INDEX('2. GRI Pricing Inputs'!$C$15:$AI$16,MATCH($L$16,'2. GRI Pricing Inputs'!$C$15:$C$16,0),MATCH(E127,'2. GRI Pricing Inputs'!$C$15:$AI$15,0)),0)</f>
        <v>1275</v>
      </c>
      <c r="M127" s="272">
        <f>IFERROR(INDEX('2. GRI Pricing Inputs'!$C$22:$AI$23,MATCH($M$16,'2. GRI Pricing Inputs'!$C$22:$C$23,0),MATCH(F127,'2. GRI Pricing Inputs'!$C$22:$AI$22,0)),0)</f>
        <v>0</v>
      </c>
      <c r="N127" s="329">
        <f>IF(AND('3. GRI Pricing'!$G127&gt;='2. GRI Pricing Inputs'!$D$33,'3. GRI Pricing'!$G127&lt;='2. GRI Pricing Inputs'!$E$33),'2. GRI Pricing Inputs'!$D$32,IF(AND('3. GRI Pricing'!$G127&gt;='2. GRI Pricing Inputs'!$F$33,'3. GRI Pricing'!$G127&lt;='2. GRI Pricing Inputs'!$G$33),'2. GRI Pricing Inputs'!$F$32,IF(AND('3. GRI Pricing'!$G127&gt;='2. GRI Pricing Inputs'!$H$33,'3. GRI Pricing'!$G127&lt;='2. GRI Pricing Inputs'!$I$33),'2. GRI Pricing Inputs'!$H$32,IF(AND('3. GRI Pricing'!$G127&gt;='2. GRI Pricing Inputs'!$J$33,'3. GRI Pricing'!$G127&lt;='2. GRI Pricing Inputs'!$K$33),'2. GRI Pricing Inputs'!$J$32,IF(AND('3. GRI Pricing'!$G127&gt;='2. GRI Pricing Inputs'!$L$33,'3. GRI Pricing'!$G127&lt;='2. GRI Pricing Inputs'!$M$33),'2. GRI Pricing Inputs'!$L$32,IF(AND('3. GRI Pricing'!$G127&gt;='2. GRI Pricing Inputs'!$N$33,'3. GRI Pricing'!$G127&lt;='2. GRI Pricing Inputs'!$O$33),'2. GRI Pricing Inputs'!$N$32,IF(AND('3. GRI Pricing'!$G127&gt;='2. GRI Pricing Inputs'!$P$33,'3. GRI Pricing'!$G127&lt;='2. GRI Pricing Inputs'!$Q$33),'2. GRI Pricing Inputs'!$P$32,IF(AND('3. GRI Pricing'!$G127&gt;='2. GRI Pricing Inputs'!$R$33,'3. GRI Pricing'!$G127&lt;='2. GRI Pricing Inputs'!$S$33),'2. GRI Pricing Inputs'!$R$32,IF(AND('3. GRI Pricing'!$G127&gt;='2. GRI Pricing Inputs'!$T$33,'3. GRI Pricing'!$G127&lt;='2. GRI Pricing Inputs'!$U$33),'2. GRI Pricing Inputs'!$T$32,IF(AND('3. GRI Pricing'!$G127&gt;='2. GRI Pricing Inputs'!$V$33,'3. GRI Pricing'!$G127&lt;='2. GRI Pricing Inputs'!$W$33),'2. GRI Pricing Inputs'!$V$32,IF(AND('3. GRI Pricing'!$G127&gt;='2. GRI Pricing Inputs'!$X$33,'3. GRI Pricing'!$G127&lt;='2. GRI Pricing Inputs'!$Y$33),'2. GRI Pricing Inputs'!$X$32,IF(AND('3. GRI Pricing'!$G127&gt;='2. GRI Pricing Inputs'!$Z$33,'3. GRI Pricing'!$G127&lt;='2. GRI Pricing Inputs'!$AA$33),'2. GRI Pricing Inputs'!$Z$32,IF(AND('3. GRI Pricing'!$G127&gt;='2. GRI Pricing Inputs'!$AB$33,'3. GRI Pricing'!$G127&lt;='2. GRI Pricing Inputs'!$AC$33),'2. GRI Pricing Inputs'!$AB$32,IF(AND('3. GRI Pricing'!$G127&gt;='2. GRI Pricing Inputs'!$AD$33,'3. GRI Pricing'!$G127&lt;='2. GRI Pricing Inputs'!$AE$33),'2. GRI Pricing Inputs'!$AD$32,IF(AND('3. GRI Pricing'!$G127&gt;='2. GRI Pricing Inputs'!$AF$33,'3. GRI Pricing'!$G127&lt;='2. GRI Pricing Inputs'!$AG$33),'2. GRI Pricing Inputs'!$AF$32,IF(AND('3. GRI Pricing'!$G127&gt;='2. GRI Pricing Inputs'!$AH$33,'3. GRI Pricing'!$G127&lt;='2. GRI Pricing Inputs'!$AI$33),'2. GRI Pricing Inputs'!$AH$32,0))))))))))))))))</f>
        <v>7</v>
      </c>
      <c r="O127" s="272" cm="1">
        <f t="array" ref="O127">IFERROR(INDEX('2. GRI Pricing Inputs'!$C$32:$AI$39,MATCH('3. GRI Pricing'!E127,'2. GRI Pricing Inputs'!$C$32:$C$39,0),(MATCH('3. GRI Pricing'!N127,'2. GRI Pricing Inputs'!$D$32:$AI$32,0)+1)),0)</f>
        <v>20</v>
      </c>
      <c r="P127" s="272">
        <f>IFERROR(INDEX('2. GRI Pricing Inputs'!$C$45:$AI$46,MATCH($P$16,'2. GRI Pricing Inputs'!$C$45:$C$46,0),MATCH(H127,'2. GRI Pricing Inputs'!$C$45:$AI$45,0)),0)</f>
        <v>35</v>
      </c>
      <c r="Q127" s="272">
        <f>IFERROR(INDEX('2. GRI Pricing Inputs'!$C$53:$AI$54,MATCH('3. GRI Pricing'!$Q$16,'2. GRI Pricing Inputs'!$C$53:$C$54,0),MATCH('3. GRI Pricing'!I127,'2. GRI Pricing Inputs'!$C$53:$AI$53,0)),0)</f>
        <v>10</v>
      </c>
      <c r="R127" s="272">
        <f>IFERROR(INDEX('2. GRI Pricing Inputs'!$C$60:$AI$61,MATCH('3. GRI Pricing'!$R$16,'2. GRI Pricing Inputs'!$C$60:$C$61,0),MATCH('1. Accomodation'!T131,'2. GRI Pricing Inputs'!$C$60:$AI$60,0)),0)</f>
        <v>0</v>
      </c>
      <c r="S127" s="272">
        <f>IFERROR(INDEX('2. GRI Pricing Inputs'!$C$67:$AI$68,MATCH('3. GRI Pricing'!$S$16,'2. GRI Pricing Inputs'!$C$67:$C$68,0),MATCH('1. Accomodation'!U131,'2. GRI Pricing Inputs'!$C$67:$AI$67,0)),0)</f>
        <v>10</v>
      </c>
      <c r="T127" s="272">
        <f>IF(E127=0,0,'2. GRI Pricing Inputs'!$AI$75)</f>
        <v>0</v>
      </c>
      <c r="U127" s="272">
        <f>IFERROR(INDEX('2. GRI Pricing Inputs'!$C$82:$AI$83,MATCH('3. GRI Pricing'!$U$16,'2. GRI Pricing Inputs'!$C$82:$C$83,0),MATCH('1. Accomodation'!V131,'2. GRI Pricing Inputs'!$C$82:$AI$82,0)),0)</f>
        <v>0</v>
      </c>
      <c r="V127" s="272">
        <f>IFERROR(INDEX('2. GRI Pricing Inputs'!$C$89:$AI$90,MATCH('3. GRI Pricing'!$V$16,'2. GRI Pricing Inputs'!$C$89:$C$90,0),MATCH('1. Accomodation'!W131,'2. GRI Pricing Inputs'!$C$89:$AI$89,0)),0)</f>
        <v>0</v>
      </c>
      <c r="W127" s="272">
        <f>IFERROR(INDEX('2. GRI Pricing Inputs'!$C$97:$AI$98,MATCH('3. GRI Pricing'!$W$16,'2. GRI Pricing Inputs'!$C$97:$C$98,0),MATCH('1. Accomodation'!X131,'2. GRI Pricing Inputs'!$C$97:$AI$97,0)),0)</f>
        <v>0</v>
      </c>
      <c r="X127" s="272">
        <f>IFERROR(INDEX('2. GRI Pricing Inputs'!$C$104:$AI$105,MATCH('3. GRI Pricing'!$X$16,'2. GRI Pricing Inputs'!$C$104:$C$105,0),MATCH('1. Accomodation'!Y131,'2. GRI Pricing Inputs'!$C$104:$AI$104,0)),0)</f>
        <v>0</v>
      </c>
      <c r="Y127" s="273"/>
      <c r="Z127" s="274">
        <f t="shared" si="9"/>
        <v>1350</v>
      </c>
      <c r="AA127" s="275"/>
      <c r="AB127" s="275"/>
      <c r="AC127" s="275"/>
      <c r="AD127" s="271">
        <f>Z127*(1+'2. GRI Pricing Inputs'!E$115)^(($AD$16-$AC$15)/365)</f>
        <v>1356.6975282449646</v>
      </c>
      <c r="AE127" s="272">
        <f>AD127*(1+'2. GRI Pricing Inputs'!F$115)^((AE$16-AD$16)/365)</f>
        <v>1363.2106423423454</v>
      </c>
      <c r="AF127" s="272">
        <f>AE127*(1+'2. GRI Pricing Inputs'!G$115)^((AF$16-AE$16)/365)</f>
        <v>1369.9737103282152</v>
      </c>
      <c r="AG127" s="272">
        <f>AF127*(1+'2. GRI Pricing Inputs'!H$115)^((AG$16-AF$16)/365)</f>
        <v>1376.7703307873132</v>
      </c>
      <c r="AH127" s="272">
        <f>AG127*(1+'2. GRI Pricing Inputs'!I$115)^((AH$16-AG$16)/365)</f>
        <v>1382.9381912916188</v>
      </c>
      <c r="AI127" s="272">
        <f>AH127*(1+'2. GRI Pricing Inputs'!J$115)^((AI$16-AH$16)/365)</f>
        <v>1389.7991302525195</v>
      </c>
      <c r="AJ127" s="272">
        <f>AI127*(1+'2. GRI Pricing Inputs'!K$115)^((AJ$16-AI$16)/365)</f>
        <v>1396.4711556077104</v>
      </c>
      <c r="AK127" s="272">
        <f>AJ127*(1+'2. GRI Pricing Inputs'!L$115)^((AK$16-AJ$16)/365)</f>
        <v>1403.3992333913852</v>
      </c>
      <c r="AL127" s="272">
        <f>AK127*(1+'2. GRI Pricing Inputs'!M$115)^((AL$16-AK$16)/365)</f>
        <v>1410.1365489248478</v>
      </c>
      <c r="AM127" s="272">
        <f>AL127*(1+'2. GRI Pricing Inputs'!N$115)^((AM$16-AL$16)/365)</f>
        <v>1417.1324225290562</v>
      </c>
      <c r="AN127" s="272">
        <f>AM127*(1+'2. GRI Pricing Inputs'!O$115)^((AN$16-AM$16)/365)</f>
        <v>1424.1630035859032</v>
      </c>
      <c r="AO127" s="272">
        <f>AN127*(1+'2. GRI Pricing Inputs'!P$115)^((AO$16-AN$16)/365)</f>
        <v>1430.9999999999991</v>
      </c>
      <c r="AP127" s="276">
        <f>AO127*(1+'2. GRI Pricing Inputs'!Q$115)^((AP$16-AO$16)/365)</f>
        <v>1438.0993799396617</v>
      </c>
      <c r="AQ127" s="380">
        <f t="shared" si="10"/>
        <v>5.9999999999999387E-2</v>
      </c>
    </row>
    <row r="128" spans="1:43" ht="11.4" x14ac:dyDescent="0.2">
      <c r="A128" s="110" t="str">
        <f>_xlfn.XLOOKUP($C128,'Data Ref'!$D:$D,'Data Ref'!$B:$B,0)</f>
        <v>222708112</v>
      </c>
      <c r="C128" s="76">
        <f>'1. Accomodation'!N132</f>
        <v>422</v>
      </c>
      <c r="D128" s="362" t="str">
        <f>'1. Accomodation'!L132</f>
        <v>D</v>
      </c>
      <c r="E128" s="69" t="str">
        <f>'1. Accomodation'!P132</f>
        <v>2 Bed</v>
      </c>
      <c r="F128" s="69">
        <f>'1. Accomodation'!Q132</f>
        <v>2</v>
      </c>
      <c r="G128" s="77">
        <f>'1. Accomodation'!O132</f>
        <v>759.93</v>
      </c>
      <c r="H128" s="69">
        <f>'1. Accomodation'!R132</f>
        <v>4</v>
      </c>
      <c r="I128" s="69" t="str">
        <f>'1. Accomodation'!S132</f>
        <v>North Row below Treeline</v>
      </c>
      <c r="J128" s="62"/>
      <c r="L128" s="271">
        <f>IFERROR(INDEX('2. GRI Pricing Inputs'!$C$15:$AI$16,MATCH($L$16,'2. GRI Pricing Inputs'!$C$15:$C$16,0),MATCH(E128,'2. GRI Pricing Inputs'!$C$15:$AI$15,0)),0)</f>
        <v>1665</v>
      </c>
      <c r="M128" s="272">
        <f>IFERROR(INDEX('2. GRI Pricing Inputs'!$C$22:$AI$23,MATCH($M$16,'2. GRI Pricing Inputs'!$C$22:$C$23,0),MATCH(F128,'2. GRI Pricing Inputs'!$C$22:$AI$22,0)),0)</f>
        <v>0</v>
      </c>
      <c r="N128" s="329">
        <f>IF(AND('3. GRI Pricing'!$G128&gt;='2. GRI Pricing Inputs'!$D$33,'3. GRI Pricing'!$G128&lt;='2. GRI Pricing Inputs'!$E$33),'2. GRI Pricing Inputs'!$D$32,IF(AND('3. GRI Pricing'!$G128&gt;='2. GRI Pricing Inputs'!$F$33,'3. GRI Pricing'!$G128&lt;='2. GRI Pricing Inputs'!$G$33),'2. GRI Pricing Inputs'!$F$32,IF(AND('3. GRI Pricing'!$G128&gt;='2. GRI Pricing Inputs'!$H$33,'3. GRI Pricing'!$G128&lt;='2. GRI Pricing Inputs'!$I$33),'2. GRI Pricing Inputs'!$H$32,IF(AND('3. GRI Pricing'!$G128&gt;='2. GRI Pricing Inputs'!$J$33,'3. GRI Pricing'!$G128&lt;='2. GRI Pricing Inputs'!$K$33),'2. GRI Pricing Inputs'!$J$32,IF(AND('3. GRI Pricing'!$G128&gt;='2. GRI Pricing Inputs'!$L$33,'3. GRI Pricing'!$G128&lt;='2. GRI Pricing Inputs'!$M$33),'2. GRI Pricing Inputs'!$L$32,IF(AND('3. GRI Pricing'!$G128&gt;='2. GRI Pricing Inputs'!$N$33,'3. GRI Pricing'!$G128&lt;='2. GRI Pricing Inputs'!$O$33),'2. GRI Pricing Inputs'!$N$32,IF(AND('3. GRI Pricing'!$G128&gt;='2. GRI Pricing Inputs'!$P$33,'3. GRI Pricing'!$G128&lt;='2. GRI Pricing Inputs'!$Q$33),'2. GRI Pricing Inputs'!$P$32,IF(AND('3. GRI Pricing'!$G128&gt;='2. GRI Pricing Inputs'!$R$33,'3. GRI Pricing'!$G128&lt;='2. GRI Pricing Inputs'!$S$33),'2. GRI Pricing Inputs'!$R$32,IF(AND('3. GRI Pricing'!$G128&gt;='2. GRI Pricing Inputs'!$T$33,'3. GRI Pricing'!$G128&lt;='2. GRI Pricing Inputs'!$U$33),'2. GRI Pricing Inputs'!$T$32,IF(AND('3. GRI Pricing'!$G128&gt;='2. GRI Pricing Inputs'!$V$33,'3. GRI Pricing'!$G128&lt;='2. GRI Pricing Inputs'!$W$33),'2. GRI Pricing Inputs'!$V$32,IF(AND('3. GRI Pricing'!$G128&gt;='2. GRI Pricing Inputs'!$X$33,'3. GRI Pricing'!$G128&lt;='2. GRI Pricing Inputs'!$Y$33),'2. GRI Pricing Inputs'!$X$32,IF(AND('3. GRI Pricing'!$G128&gt;='2. GRI Pricing Inputs'!$Z$33,'3. GRI Pricing'!$G128&lt;='2. GRI Pricing Inputs'!$AA$33),'2. GRI Pricing Inputs'!$Z$32,IF(AND('3. GRI Pricing'!$G128&gt;='2. GRI Pricing Inputs'!$AB$33,'3. GRI Pricing'!$G128&lt;='2. GRI Pricing Inputs'!$AC$33),'2. GRI Pricing Inputs'!$AB$32,IF(AND('3. GRI Pricing'!$G128&gt;='2. GRI Pricing Inputs'!$AD$33,'3. GRI Pricing'!$G128&lt;='2. GRI Pricing Inputs'!$AE$33),'2. GRI Pricing Inputs'!$AD$32,IF(AND('3. GRI Pricing'!$G128&gt;='2. GRI Pricing Inputs'!$AF$33,'3. GRI Pricing'!$G128&lt;='2. GRI Pricing Inputs'!$AG$33),'2. GRI Pricing Inputs'!$AF$32,IF(AND('3. GRI Pricing'!$G128&gt;='2. GRI Pricing Inputs'!$AH$33,'3. GRI Pricing'!$G128&lt;='2. GRI Pricing Inputs'!$AI$33),'2. GRI Pricing Inputs'!$AH$32,0))))))))))))))))</f>
        <v>11</v>
      </c>
      <c r="O128" s="272" cm="1">
        <f t="array" ref="O128">IFERROR(INDEX('2. GRI Pricing Inputs'!$C$32:$AI$39,MATCH('3. GRI Pricing'!E128,'2. GRI Pricing Inputs'!$C$32:$C$39,0),(MATCH('3. GRI Pricing'!N128,'2. GRI Pricing Inputs'!$D$32:$AI$32,0)+1)),0)</f>
        <v>30</v>
      </c>
      <c r="P128" s="272">
        <f>IFERROR(INDEX('2. GRI Pricing Inputs'!$C$45:$AI$46,MATCH($P$16,'2. GRI Pricing Inputs'!$C$45:$C$46,0),MATCH(H128,'2. GRI Pricing Inputs'!$C$45:$AI$45,0)),0)</f>
        <v>35</v>
      </c>
      <c r="Q128" s="272">
        <f>IFERROR(INDEX('2. GRI Pricing Inputs'!$C$53:$AI$54,MATCH('3. GRI Pricing'!$Q$16,'2. GRI Pricing Inputs'!$C$53:$C$54,0),MATCH('3. GRI Pricing'!I128,'2. GRI Pricing Inputs'!$C$53:$AI$53,0)),0)</f>
        <v>30</v>
      </c>
      <c r="R128" s="272">
        <f>IFERROR(INDEX('2. GRI Pricing Inputs'!$C$60:$AI$61,MATCH('3. GRI Pricing'!$R$16,'2. GRI Pricing Inputs'!$C$60:$C$61,0),MATCH('1. Accomodation'!T132,'2. GRI Pricing Inputs'!$C$60:$AI$60,0)),0)</f>
        <v>10</v>
      </c>
      <c r="S128" s="272">
        <f>IFERROR(INDEX('2. GRI Pricing Inputs'!$C$67:$AI$68,MATCH('3. GRI Pricing'!$S$16,'2. GRI Pricing Inputs'!$C$67:$C$68,0),MATCH('1. Accomodation'!U132,'2. GRI Pricing Inputs'!$C$67:$AI$67,0)),0)</f>
        <v>40</v>
      </c>
      <c r="T128" s="272">
        <f>IF(E128=0,0,'2. GRI Pricing Inputs'!$AI$75)</f>
        <v>0</v>
      </c>
      <c r="U128" s="272">
        <f>IFERROR(INDEX('2. GRI Pricing Inputs'!$C$82:$AI$83,MATCH('3. GRI Pricing'!$U$16,'2. GRI Pricing Inputs'!$C$82:$C$83,0),MATCH('1. Accomodation'!V132,'2. GRI Pricing Inputs'!$C$82:$AI$82,0)),0)</f>
        <v>0</v>
      </c>
      <c r="V128" s="272">
        <f>IFERROR(INDEX('2. GRI Pricing Inputs'!$C$89:$AI$90,MATCH('3. GRI Pricing'!$V$16,'2. GRI Pricing Inputs'!$C$89:$C$90,0),MATCH('1. Accomodation'!W132,'2. GRI Pricing Inputs'!$C$89:$AI$89,0)),0)</f>
        <v>0</v>
      </c>
      <c r="W128" s="272">
        <f>IFERROR(INDEX('2. GRI Pricing Inputs'!$C$97:$AI$98,MATCH('3. GRI Pricing'!$W$16,'2. GRI Pricing Inputs'!$C$97:$C$98,0),MATCH('1. Accomodation'!X132,'2. GRI Pricing Inputs'!$C$97:$AI$97,0)),0)</f>
        <v>0</v>
      </c>
      <c r="X128" s="272">
        <f>IFERROR(INDEX('2. GRI Pricing Inputs'!$C$104:$AI$105,MATCH('3. GRI Pricing'!$X$16,'2. GRI Pricing Inputs'!$C$104:$C$105,0),MATCH('1. Accomodation'!Y132,'2. GRI Pricing Inputs'!$C$104:$AI$104,0)),0)</f>
        <v>0</v>
      </c>
      <c r="Y128" s="273"/>
      <c r="Z128" s="274">
        <f t="shared" si="9"/>
        <v>1810</v>
      </c>
      <c r="AA128" s="275"/>
      <c r="AB128" s="275"/>
      <c r="AC128" s="275"/>
      <c r="AD128" s="271">
        <f>Z128*(1+'2. GRI Pricing Inputs'!E$115)^(($AD$16-$AC$15)/365)</f>
        <v>1818.9796489802859</v>
      </c>
      <c r="AE128" s="272">
        <f>AD128*(1+'2. GRI Pricing Inputs'!F$115)^((AE$16-AD$16)/365)</f>
        <v>1827.7120463997373</v>
      </c>
      <c r="AF128" s="272">
        <f>AE128*(1+'2. GRI Pricing Inputs'!G$115)^((AF$16-AE$16)/365)</f>
        <v>1836.7795671807926</v>
      </c>
      <c r="AG128" s="272">
        <f>AF128*(1+'2. GRI Pricing Inputs'!H$115)^((AG$16-AF$16)/365)</f>
        <v>1845.8920731296573</v>
      </c>
      <c r="AH128" s="272">
        <f>AG128*(1+'2. GRI Pricing Inputs'!I$115)^((AH$16-AG$16)/365)</f>
        <v>1854.1615749909854</v>
      </c>
      <c r="AI128" s="272">
        <f>AH128*(1+'2. GRI Pricing Inputs'!J$115)^((AI$16-AH$16)/365)</f>
        <v>1863.3603153756005</v>
      </c>
      <c r="AJ128" s="272">
        <f>AI128*(1+'2. GRI Pricing Inputs'!K$115)^((AJ$16-AI$16)/365)</f>
        <v>1872.3057715925604</v>
      </c>
      <c r="AK128" s="272">
        <f>AJ128*(1+'2. GRI Pricing Inputs'!L$115)^((AK$16-AJ$16)/365)</f>
        <v>1881.5945277321541</v>
      </c>
      <c r="AL128" s="272">
        <f>AK128*(1+'2. GRI Pricing Inputs'!M$115)^((AL$16-AK$16)/365)</f>
        <v>1890.6275211510927</v>
      </c>
      <c r="AM128" s="272">
        <f>AL128*(1+'2. GRI Pricing Inputs'!N$115)^((AM$16-AL$16)/365)</f>
        <v>1900.0071739093275</v>
      </c>
      <c r="AN128" s="272">
        <f>AM128*(1+'2. GRI Pricing Inputs'!O$115)^((AN$16-AM$16)/365)</f>
        <v>1909.4333603633224</v>
      </c>
      <c r="AO128" s="272">
        <f>AN128*(1+'2. GRI Pricing Inputs'!P$115)^((AO$16-AN$16)/365)</f>
        <v>1918.5999999999992</v>
      </c>
      <c r="AP128" s="276">
        <f>AO128*(1+'2. GRI Pricing Inputs'!Q$115)^((AP$16-AO$16)/365)</f>
        <v>1928.1184279191023</v>
      </c>
      <c r="AQ128" s="380">
        <f t="shared" si="10"/>
        <v>5.9999999999999609E-2</v>
      </c>
    </row>
    <row r="129" spans="1:43" ht="11.4" x14ac:dyDescent="0.2">
      <c r="A129" s="110" t="str">
        <f>_xlfn.XLOOKUP($C129,'Data Ref'!$D:$D,'Data Ref'!$B:$B,0)</f>
        <v>222708113</v>
      </c>
      <c r="C129" s="76">
        <f>'1. Accomodation'!N133</f>
        <v>423</v>
      </c>
      <c r="D129" s="362" t="str">
        <f>'1. Accomodation'!L133</f>
        <v>D</v>
      </c>
      <c r="E129" s="69" t="str">
        <f>'1. Accomodation'!P133</f>
        <v>1 Bed</v>
      </c>
      <c r="F129" s="69">
        <f>'1. Accomodation'!Q133</f>
        <v>1</v>
      </c>
      <c r="G129" s="77">
        <f>'1. Accomodation'!O133</f>
        <v>521.51</v>
      </c>
      <c r="H129" s="69">
        <f>'1. Accomodation'!R133</f>
        <v>4</v>
      </c>
      <c r="I129" s="69" t="str">
        <f>'1. Accomodation'!S133</f>
        <v>North Row below Treeline</v>
      </c>
      <c r="J129" s="62"/>
      <c r="L129" s="271">
        <f>IFERROR(INDEX('2. GRI Pricing Inputs'!$C$15:$AI$16,MATCH($L$16,'2. GRI Pricing Inputs'!$C$15:$C$16,0),MATCH(E129,'2. GRI Pricing Inputs'!$C$15:$AI$15,0)),0)</f>
        <v>1275</v>
      </c>
      <c r="M129" s="272">
        <f>IFERROR(INDEX('2. GRI Pricing Inputs'!$C$22:$AI$23,MATCH($M$16,'2. GRI Pricing Inputs'!$C$22:$C$23,0),MATCH(F129,'2. GRI Pricing Inputs'!$C$22:$AI$22,0)),0)</f>
        <v>0</v>
      </c>
      <c r="N129" s="329">
        <f>IF(AND('3. GRI Pricing'!$G129&gt;='2. GRI Pricing Inputs'!$D$33,'3. GRI Pricing'!$G129&lt;='2. GRI Pricing Inputs'!$E$33),'2. GRI Pricing Inputs'!$D$32,IF(AND('3. GRI Pricing'!$G129&gt;='2. GRI Pricing Inputs'!$F$33,'3. GRI Pricing'!$G129&lt;='2. GRI Pricing Inputs'!$G$33),'2. GRI Pricing Inputs'!$F$32,IF(AND('3. GRI Pricing'!$G129&gt;='2. GRI Pricing Inputs'!$H$33,'3. GRI Pricing'!$G129&lt;='2. GRI Pricing Inputs'!$I$33),'2. GRI Pricing Inputs'!$H$32,IF(AND('3. GRI Pricing'!$G129&gt;='2. GRI Pricing Inputs'!$J$33,'3. GRI Pricing'!$G129&lt;='2. GRI Pricing Inputs'!$K$33),'2. GRI Pricing Inputs'!$J$32,IF(AND('3. GRI Pricing'!$G129&gt;='2. GRI Pricing Inputs'!$L$33,'3. GRI Pricing'!$G129&lt;='2. GRI Pricing Inputs'!$M$33),'2. GRI Pricing Inputs'!$L$32,IF(AND('3. GRI Pricing'!$G129&gt;='2. GRI Pricing Inputs'!$N$33,'3. GRI Pricing'!$G129&lt;='2. GRI Pricing Inputs'!$O$33),'2. GRI Pricing Inputs'!$N$32,IF(AND('3. GRI Pricing'!$G129&gt;='2. GRI Pricing Inputs'!$P$33,'3. GRI Pricing'!$G129&lt;='2. GRI Pricing Inputs'!$Q$33),'2. GRI Pricing Inputs'!$P$32,IF(AND('3. GRI Pricing'!$G129&gt;='2. GRI Pricing Inputs'!$R$33,'3. GRI Pricing'!$G129&lt;='2. GRI Pricing Inputs'!$S$33),'2. GRI Pricing Inputs'!$R$32,IF(AND('3. GRI Pricing'!$G129&gt;='2. GRI Pricing Inputs'!$T$33,'3. GRI Pricing'!$G129&lt;='2. GRI Pricing Inputs'!$U$33),'2. GRI Pricing Inputs'!$T$32,IF(AND('3. GRI Pricing'!$G129&gt;='2. GRI Pricing Inputs'!$V$33,'3. GRI Pricing'!$G129&lt;='2. GRI Pricing Inputs'!$W$33),'2. GRI Pricing Inputs'!$V$32,IF(AND('3. GRI Pricing'!$G129&gt;='2. GRI Pricing Inputs'!$X$33,'3. GRI Pricing'!$G129&lt;='2. GRI Pricing Inputs'!$Y$33),'2. GRI Pricing Inputs'!$X$32,IF(AND('3. GRI Pricing'!$G129&gt;='2. GRI Pricing Inputs'!$Z$33,'3. GRI Pricing'!$G129&lt;='2. GRI Pricing Inputs'!$AA$33),'2. GRI Pricing Inputs'!$Z$32,IF(AND('3. GRI Pricing'!$G129&gt;='2. GRI Pricing Inputs'!$AB$33,'3. GRI Pricing'!$G129&lt;='2. GRI Pricing Inputs'!$AC$33),'2. GRI Pricing Inputs'!$AB$32,IF(AND('3. GRI Pricing'!$G129&gt;='2. GRI Pricing Inputs'!$AD$33,'3. GRI Pricing'!$G129&lt;='2. GRI Pricing Inputs'!$AE$33),'2. GRI Pricing Inputs'!$AD$32,IF(AND('3. GRI Pricing'!$G129&gt;='2. GRI Pricing Inputs'!$AF$33,'3. GRI Pricing'!$G129&lt;='2. GRI Pricing Inputs'!$AG$33),'2. GRI Pricing Inputs'!$AF$32,IF(AND('3. GRI Pricing'!$G129&gt;='2. GRI Pricing Inputs'!$AH$33,'3. GRI Pricing'!$G129&lt;='2. GRI Pricing Inputs'!$AI$33),'2. GRI Pricing Inputs'!$AH$32,0))))))))))))))))</f>
        <v>6</v>
      </c>
      <c r="O129" s="272" cm="1">
        <f t="array" ref="O129">IFERROR(INDEX('2. GRI Pricing Inputs'!$C$32:$AI$39,MATCH('3. GRI Pricing'!E129,'2. GRI Pricing Inputs'!$C$32:$C$39,0),(MATCH('3. GRI Pricing'!N129,'2. GRI Pricing Inputs'!$D$32:$AI$32,0)+1)),0)</f>
        <v>10</v>
      </c>
      <c r="P129" s="272">
        <f>IFERROR(INDEX('2. GRI Pricing Inputs'!$C$45:$AI$46,MATCH($P$16,'2. GRI Pricing Inputs'!$C$45:$C$46,0),MATCH(H129,'2. GRI Pricing Inputs'!$C$45:$AI$45,0)),0)</f>
        <v>35</v>
      </c>
      <c r="Q129" s="272">
        <f>IFERROR(INDEX('2. GRI Pricing Inputs'!$C$53:$AI$54,MATCH('3. GRI Pricing'!$Q$16,'2. GRI Pricing Inputs'!$C$53:$C$54,0),MATCH('3. GRI Pricing'!I129,'2. GRI Pricing Inputs'!$C$53:$AI$53,0)),0)</f>
        <v>30</v>
      </c>
      <c r="R129" s="272">
        <f>IFERROR(INDEX('2. GRI Pricing Inputs'!$C$60:$AI$61,MATCH('3. GRI Pricing'!$R$16,'2. GRI Pricing Inputs'!$C$60:$C$61,0),MATCH('1. Accomodation'!T133,'2. GRI Pricing Inputs'!$C$60:$AI$60,0)),0)</f>
        <v>0</v>
      </c>
      <c r="S129" s="272">
        <f>IFERROR(INDEX('2. GRI Pricing Inputs'!$C$67:$AI$68,MATCH('3. GRI Pricing'!$S$16,'2. GRI Pricing Inputs'!$C$67:$C$68,0),MATCH('1. Accomodation'!U133,'2. GRI Pricing Inputs'!$C$67:$AI$67,0)),0)</f>
        <v>40</v>
      </c>
      <c r="T129" s="272">
        <f>IF(E129=0,0,'2. GRI Pricing Inputs'!$AI$75)</f>
        <v>0</v>
      </c>
      <c r="U129" s="272">
        <f>IFERROR(INDEX('2. GRI Pricing Inputs'!$C$82:$AI$83,MATCH('3. GRI Pricing'!$U$16,'2. GRI Pricing Inputs'!$C$82:$C$83,0),MATCH('1. Accomodation'!V133,'2. GRI Pricing Inputs'!$C$82:$AI$82,0)),0)</f>
        <v>0</v>
      </c>
      <c r="V129" s="272">
        <f>IFERROR(INDEX('2. GRI Pricing Inputs'!$C$89:$AI$90,MATCH('3. GRI Pricing'!$V$16,'2. GRI Pricing Inputs'!$C$89:$C$90,0),MATCH('1. Accomodation'!W133,'2. GRI Pricing Inputs'!$C$89:$AI$89,0)),0)</f>
        <v>0</v>
      </c>
      <c r="W129" s="272">
        <f>IFERROR(INDEX('2. GRI Pricing Inputs'!$C$97:$AI$98,MATCH('3. GRI Pricing'!$W$16,'2. GRI Pricing Inputs'!$C$97:$C$98,0),MATCH('1. Accomodation'!X133,'2. GRI Pricing Inputs'!$C$97:$AI$97,0)),0)</f>
        <v>0</v>
      </c>
      <c r="X129" s="272">
        <f>IFERROR(INDEX('2. GRI Pricing Inputs'!$C$104:$AI$105,MATCH('3. GRI Pricing'!$X$16,'2. GRI Pricing Inputs'!$C$104:$C$105,0),MATCH('1. Accomodation'!Y133,'2. GRI Pricing Inputs'!$C$104:$AI$104,0)),0)</f>
        <v>0</v>
      </c>
      <c r="Y129" s="273"/>
      <c r="Z129" s="274">
        <f t="shared" si="9"/>
        <v>1390</v>
      </c>
      <c r="AA129" s="275"/>
      <c r="AB129" s="275"/>
      <c r="AC129" s="275"/>
      <c r="AD129" s="271">
        <f>Z129*(1+'2. GRI Pricing Inputs'!E$115)^(($AD$16-$AC$15)/365)</f>
        <v>1396.895973526297</v>
      </c>
      <c r="AE129" s="272">
        <f>AD129*(1+'2. GRI Pricing Inputs'!F$115)^((AE$16-AD$16)/365)</f>
        <v>1403.6020687821187</v>
      </c>
      <c r="AF129" s="272">
        <f>AE129*(1+'2. GRI Pricing Inputs'!G$115)^((AF$16-AE$16)/365)</f>
        <v>1410.56552396757</v>
      </c>
      <c r="AG129" s="272">
        <f>AF129*(1+'2. GRI Pricing Inputs'!H$115)^((AG$16-AF$16)/365)</f>
        <v>1417.5635257736042</v>
      </c>
      <c r="AH129" s="272">
        <f>AG129*(1+'2. GRI Pricing Inputs'!I$115)^((AH$16-AG$16)/365)</f>
        <v>1423.9141377002593</v>
      </c>
      <c r="AI129" s="272">
        <f>AH129*(1+'2. GRI Pricing Inputs'!J$115)^((AI$16-AH$16)/365)</f>
        <v>1430.978363741483</v>
      </c>
      <c r="AJ129" s="272">
        <f>AI129*(1+'2. GRI Pricing Inputs'!K$115)^((AJ$16-AI$16)/365)</f>
        <v>1437.8480787368278</v>
      </c>
      <c r="AK129" s="272">
        <f>AJ129*(1+'2. GRI Pricing Inputs'!L$115)^((AK$16-AJ$16)/365)</f>
        <v>1444.9814328992782</v>
      </c>
      <c r="AL129" s="272">
        <f>AK129*(1+'2. GRI Pricing Inputs'!M$115)^((AL$16-AK$16)/365)</f>
        <v>1451.9183725966952</v>
      </c>
      <c r="AM129" s="272">
        <f>AL129*(1+'2. GRI Pricing Inputs'!N$115)^((AM$16-AL$16)/365)</f>
        <v>1459.1215313447319</v>
      </c>
      <c r="AN129" s="272">
        <f>AM129*(1+'2. GRI Pricing Inputs'!O$115)^((AN$16-AM$16)/365)</f>
        <v>1466.3604259143744</v>
      </c>
      <c r="AO129" s="272">
        <f>AN129*(1+'2. GRI Pricing Inputs'!P$115)^((AO$16-AN$16)/365)</f>
        <v>1473.3999999999992</v>
      </c>
      <c r="AP129" s="276">
        <f>AO129*(1+'2. GRI Pricing Inputs'!Q$115)^((AP$16-AO$16)/365)</f>
        <v>1480.709731937874</v>
      </c>
      <c r="AQ129" s="380">
        <f t="shared" si="10"/>
        <v>5.9999999999999387E-2</v>
      </c>
    </row>
    <row r="130" spans="1:43" ht="11.4" x14ac:dyDescent="0.2">
      <c r="A130" s="110" t="str">
        <f>_xlfn.XLOOKUP($C130,'Data Ref'!$D:$D,'Data Ref'!$B:$B,0)</f>
        <v>222708114</v>
      </c>
      <c r="C130" s="76">
        <f>'1. Accomodation'!N134</f>
        <v>424</v>
      </c>
      <c r="D130" s="362" t="str">
        <f>'1. Accomodation'!L134</f>
        <v>D</v>
      </c>
      <c r="E130" s="69" t="str">
        <f>'1. Accomodation'!P134</f>
        <v>1 Bed</v>
      </c>
      <c r="F130" s="69">
        <f>'1. Accomodation'!Q134</f>
        <v>1</v>
      </c>
      <c r="G130" s="77">
        <f>'1. Accomodation'!O134</f>
        <v>517.53</v>
      </c>
      <c r="H130" s="69">
        <f>'1. Accomodation'!R134</f>
        <v>4</v>
      </c>
      <c r="I130" s="69" t="str">
        <f>'1. Accomodation'!S134</f>
        <v>Internal Courtyard</v>
      </c>
      <c r="J130" s="62"/>
      <c r="L130" s="271">
        <f>IFERROR(INDEX('2. GRI Pricing Inputs'!$C$15:$AI$16,MATCH($L$16,'2. GRI Pricing Inputs'!$C$15:$C$16,0),MATCH(E130,'2. GRI Pricing Inputs'!$C$15:$AI$15,0)),0)</f>
        <v>1275</v>
      </c>
      <c r="M130" s="272">
        <f>IFERROR(INDEX('2. GRI Pricing Inputs'!$C$22:$AI$23,MATCH($M$16,'2. GRI Pricing Inputs'!$C$22:$C$23,0),MATCH(F130,'2. GRI Pricing Inputs'!$C$22:$AI$22,0)),0)</f>
        <v>0</v>
      </c>
      <c r="N130" s="329">
        <f>IF(AND('3. GRI Pricing'!$G130&gt;='2. GRI Pricing Inputs'!$D$33,'3. GRI Pricing'!$G130&lt;='2. GRI Pricing Inputs'!$E$33),'2. GRI Pricing Inputs'!$D$32,IF(AND('3. GRI Pricing'!$G130&gt;='2. GRI Pricing Inputs'!$F$33,'3. GRI Pricing'!$G130&lt;='2. GRI Pricing Inputs'!$G$33),'2. GRI Pricing Inputs'!$F$32,IF(AND('3. GRI Pricing'!$G130&gt;='2. GRI Pricing Inputs'!$H$33,'3. GRI Pricing'!$G130&lt;='2. GRI Pricing Inputs'!$I$33),'2. GRI Pricing Inputs'!$H$32,IF(AND('3. GRI Pricing'!$G130&gt;='2. GRI Pricing Inputs'!$J$33,'3. GRI Pricing'!$G130&lt;='2. GRI Pricing Inputs'!$K$33),'2. GRI Pricing Inputs'!$J$32,IF(AND('3. GRI Pricing'!$G130&gt;='2. GRI Pricing Inputs'!$L$33,'3. GRI Pricing'!$G130&lt;='2. GRI Pricing Inputs'!$M$33),'2. GRI Pricing Inputs'!$L$32,IF(AND('3. GRI Pricing'!$G130&gt;='2. GRI Pricing Inputs'!$N$33,'3. GRI Pricing'!$G130&lt;='2. GRI Pricing Inputs'!$O$33),'2. GRI Pricing Inputs'!$N$32,IF(AND('3. GRI Pricing'!$G130&gt;='2. GRI Pricing Inputs'!$P$33,'3. GRI Pricing'!$G130&lt;='2. GRI Pricing Inputs'!$Q$33),'2. GRI Pricing Inputs'!$P$32,IF(AND('3. GRI Pricing'!$G130&gt;='2. GRI Pricing Inputs'!$R$33,'3. GRI Pricing'!$G130&lt;='2. GRI Pricing Inputs'!$S$33),'2. GRI Pricing Inputs'!$R$32,IF(AND('3. GRI Pricing'!$G130&gt;='2. GRI Pricing Inputs'!$T$33,'3. GRI Pricing'!$G130&lt;='2. GRI Pricing Inputs'!$U$33),'2. GRI Pricing Inputs'!$T$32,IF(AND('3. GRI Pricing'!$G130&gt;='2. GRI Pricing Inputs'!$V$33,'3. GRI Pricing'!$G130&lt;='2. GRI Pricing Inputs'!$W$33),'2. GRI Pricing Inputs'!$V$32,IF(AND('3. GRI Pricing'!$G130&gt;='2. GRI Pricing Inputs'!$X$33,'3. GRI Pricing'!$G130&lt;='2. GRI Pricing Inputs'!$Y$33),'2. GRI Pricing Inputs'!$X$32,IF(AND('3. GRI Pricing'!$G130&gt;='2. GRI Pricing Inputs'!$Z$33,'3. GRI Pricing'!$G130&lt;='2. GRI Pricing Inputs'!$AA$33),'2. GRI Pricing Inputs'!$Z$32,IF(AND('3. GRI Pricing'!$G130&gt;='2. GRI Pricing Inputs'!$AB$33,'3. GRI Pricing'!$G130&lt;='2. GRI Pricing Inputs'!$AC$33),'2. GRI Pricing Inputs'!$AB$32,IF(AND('3. GRI Pricing'!$G130&gt;='2. GRI Pricing Inputs'!$AD$33,'3. GRI Pricing'!$G130&lt;='2. GRI Pricing Inputs'!$AE$33),'2. GRI Pricing Inputs'!$AD$32,IF(AND('3. GRI Pricing'!$G130&gt;='2. GRI Pricing Inputs'!$AF$33,'3. GRI Pricing'!$G130&lt;='2. GRI Pricing Inputs'!$AG$33),'2. GRI Pricing Inputs'!$AF$32,IF(AND('3. GRI Pricing'!$G130&gt;='2. GRI Pricing Inputs'!$AH$33,'3. GRI Pricing'!$G130&lt;='2. GRI Pricing Inputs'!$AI$33),'2. GRI Pricing Inputs'!$AH$32,0))))))))))))))))</f>
        <v>6</v>
      </c>
      <c r="O130" s="272" cm="1">
        <f t="array" ref="O130">IFERROR(INDEX('2. GRI Pricing Inputs'!$C$32:$AI$39,MATCH('3. GRI Pricing'!E130,'2. GRI Pricing Inputs'!$C$32:$C$39,0),(MATCH('3. GRI Pricing'!N130,'2. GRI Pricing Inputs'!$D$32:$AI$32,0)+1)),0)</f>
        <v>10</v>
      </c>
      <c r="P130" s="272">
        <f>IFERROR(INDEX('2. GRI Pricing Inputs'!$C$45:$AI$46,MATCH($P$16,'2. GRI Pricing Inputs'!$C$45:$C$46,0),MATCH(H130,'2. GRI Pricing Inputs'!$C$45:$AI$45,0)),0)</f>
        <v>35</v>
      </c>
      <c r="Q130" s="272">
        <f>IFERROR(INDEX('2. GRI Pricing Inputs'!$C$53:$AI$54,MATCH('3. GRI Pricing'!$Q$16,'2. GRI Pricing Inputs'!$C$53:$C$54,0),MATCH('3. GRI Pricing'!I130,'2. GRI Pricing Inputs'!$C$53:$AI$53,0)),0)</f>
        <v>15</v>
      </c>
      <c r="R130" s="272">
        <f>IFERROR(INDEX('2. GRI Pricing Inputs'!$C$60:$AI$61,MATCH('3. GRI Pricing'!$R$16,'2. GRI Pricing Inputs'!$C$60:$C$61,0),MATCH('1. Accomodation'!T134,'2. GRI Pricing Inputs'!$C$60:$AI$60,0)),0)</f>
        <v>0</v>
      </c>
      <c r="S130" s="272">
        <f>IFERROR(INDEX('2. GRI Pricing Inputs'!$C$67:$AI$68,MATCH('3. GRI Pricing'!$S$16,'2. GRI Pricing Inputs'!$C$67:$C$68,0),MATCH('1. Accomodation'!U134,'2. GRI Pricing Inputs'!$C$67:$AI$67,0)),0)</f>
        <v>10</v>
      </c>
      <c r="T130" s="272">
        <f>IF(E130=0,0,'2. GRI Pricing Inputs'!$AI$75)</f>
        <v>0</v>
      </c>
      <c r="U130" s="272">
        <f>IFERROR(INDEX('2. GRI Pricing Inputs'!$C$82:$AI$83,MATCH('3. GRI Pricing'!$U$16,'2. GRI Pricing Inputs'!$C$82:$C$83,0),MATCH('1. Accomodation'!V134,'2. GRI Pricing Inputs'!$C$82:$AI$82,0)),0)</f>
        <v>0</v>
      </c>
      <c r="V130" s="272">
        <f>IFERROR(INDEX('2. GRI Pricing Inputs'!$C$89:$AI$90,MATCH('3. GRI Pricing'!$V$16,'2. GRI Pricing Inputs'!$C$89:$C$90,0),MATCH('1. Accomodation'!W134,'2. GRI Pricing Inputs'!$C$89:$AI$89,0)),0)</f>
        <v>10</v>
      </c>
      <c r="W130" s="272">
        <f>IFERROR(INDEX('2. GRI Pricing Inputs'!$C$97:$AI$98,MATCH('3. GRI Pricing'!$W$16,'2. GRI Pricing Inputs'!$C$97:$C$98,0),MATCH('1. Accomodation'!X134,'2. GRI Pricing Inputs'!$C$97:$AI$97,0)),0)</f>
        <v>0</v>
      </c>
      <c r="X130" s="272">
        <f>IFERROR(INDEX('2. GRI Pricing Inputs'!$C$104:$AI$105,MATCH('3. GRI Pricing'!$X$16,'2. GRI Pricing Inputs'!$C$104:$C$105,0),MATCH('1. Accomodation'!Y134,'2. GRI Pricing Inputs'!$C$104:$AI$104,0)),0)</f>
        <v>0</v>
      </c>
      <c r="Y130" s="273"/>
      <c r="Z130" s="274">
        <f t="shared" si="9"/>
        <v>1355</v>
      </c>
      <c r="AA130" s="275"/>
      <c r="AB130" s="275"/>
      <c r="AC130" s="275"/>
      <c r="AD130" s="271">
        <f>Z130*(1+'2. GRI Pricing Inputs'!E$115)^(($AD$16-$AC$15)/365)</f>
        <v>1361.7223339051311</v>
      </c>
      <c r="AE130" s="272">
        <f>AD130*(1+'2. GRI Pricing Inputs'!F$115)^((AE$16-AD$16)/365)</f>
        <v>1368.2595706473171</v>
      </c>
      <c r="AF130" s="272">
        <f>AE130*(1+'2. GRI Pricing Inputs'!G$115)^((AF$16-AE$16)/365)</f>
        <v>1375.0476870331347</v>
      </c>
      <c r="AG130" s="272">
        <f>AF130*(1+'2. GRI Pricing Inputs'!H$115)^((AG$16-AF$16)/365)</f>
        <v>1381.8694801605998</v>
      </c>
      <c r="AH130" s="272">
        <f>AG130*(1+'2. GRI Pricing Inputs'!I$115)^((AH$16-AG$16)/365)</f>
        <v>1388.060184592699</v>
      </c>
      <c r="AI130" s="272">
        <f>AH130*(1+'2. GRI Pricing Inputs'!J$115)^((AI$16-AH$16)/365)</f>
        <v>1394.9465344386401</v>
      </c>
      <c r="AJ130" s="272">
        <f>AI130*(1+'2. GRI Pricing Inputs'!K$115)^((AJ$16-AI$16)/365)</f>
        <v>1401.6432709988503</v>
      </c>
      <c r="AK130" s="272">
        <f>AJ130*(1+'2. GRI Pricing Inputs'!L$115)^((AK$16-AJ$16)/365)</f>
        <v>1408.5970083298721</v>
      </c>
      <c r="AL130" s="272">
        <f>AK130*(1+'2. GRI Pricing Inputs'!M$115)^((AL$16-AK$16)/365)</f>
        <v>1415.3592768838289</v>
      </c>
      <c r="AM130" s="272">
        <f>AL130*(1+'2. GRI Pricing Inputs'!N$115)^((AM$16-AL$16)/365)</f>
        <v>1422.3810611310157</v>
      </c>
      <c r="AN130" s="272">
        <f>AM130*(1+'2. GRI Pricing Inputs'!O$115)^((AN$16-AM$16)/365)</f>
        <v>1429.4376813769622</v>
      </c>
      <c r="AO130" s="272">
        <f>AN130*(1+'2. GRI Pricing Inputs'!P$115)^((AO$16-AN$16)/365)</f>
        <v>1436.2999999999993</v>
      </c>
      <c r="AP130" s="276">
        <f>AO130*(1+'2. GRI Pricing Inputs'!Q$115)^((AP$16-AO$16)/365)</f>
        <v>1443.4256739394384</v>
      </c>
      <c r="AQ130" s="380">
        <f t="shared" si="10"/>
        <v>5.9999999999999609E-2</v>
      </c>
    </row>
    <row r="131" spans="1:43" ht="11.4" x14ac:dyDescent="0.2">
      <c r="A131" s="110" t="str">
        <f>_xlfn.XLOOKUP($C131,'Data Ref'!$D:$D,'Data Ref'!$B:$B,0)</f>
        <v>222708115</v>
      </c>
      <c r="C131" s="76">
        <f>'1. Accomodation'!N135</f>
        <v>425</v>
      </c>
      <c r="D131" s="362" t="str">
        <f>'1. Accomodation'!L135</f>
        <v>D</v>
      </c>
      <c r="E131" s="69" t="str">
        <f>'1. Accomodation'!P135</f>
        <v>2 Bed</v>
      </c>
      <c r="F131" s="69">
        <f>'1. Accomodation'!Q135</f>
        <v>2</v>
      </c>
      <c r="G131" s="77">
        <f>'1. Accomodation'!O135</f>
        <v>761.44</v>
      </c>
      <c r="H131" s="69">
        <f>'1. Accomodation'!R135</f>
        <v>4</v>
      </c>
      <c r="I131" s="69" t="str">
        <f>'1. Accomodation'!S135</f>
        <v>North Row below Treeline</v>
      </c>
      <c r="J131" s="62"/>
      <c r="L131" s="271">
        <f>IFERROR(INDEX('2. GRI Pricing Inputs'!$C$15:$AI$16,MATCH($L$16,'2. GRI Pricing Inputs'!$C$15:$C$16,0),MATCH(E131,'2. GRI Pricing Inputs'!$C$15:$AI$15,0)),0)</f>
        <v>1665</v>
      </c>
      <c r="M131" s="272">
        <f>IFERROR(INDEX('2. GRI Pricing Inputs'!$C$22:$AI$23,MATCH($M$16,'2. GRI Pricing Inputs'!$C$22:$C$23,0),MATCH(F131,'2. GRI Pricing Inputs'!$C$22:$AI$22,0)),0)</f>
        <v>0</v>
      </c>
      <c r="N131" s="329">
        <f>IF(AND('3. GRI Pricing'!$G131&gt;='2. GRI Pricing Inputs'!$D$33,'3. GRI Pricing'!$G131&lt;='2. GRI Pricing Inputs'!$E$33),'2. GRI Pricing Inputs'!$D$32,IF(AND('3. GRI Pricing'!$G131&gt;='2. GRI Pricing Inputs'!$F$33,'3. GRI Pricing'!$G131&lt;='2. GRI Pricing Inputs'!$G$33),'2. GRI Pricing Inputs'!$F$32,IF(AND('3. GRI Pricing'!$G131&gt;='2. GRI Pricing Inputs'!$H$33,'3. GRI Pricing'!$G131&lt;='2. GRI Pricing Inputs'!$I$33),'2. GRI Pricing Inputs'!$H$32,IF(AND('3. GRI Pricing'!$G131&gt;='2. GRI Pricing Inputs'!$J$33,'3. GRI Pricing'!$G131&lt;='2. GRI Pricing Inputs'!$K$33),'2. GRI Pricing Inputs'!$J$32,IF(AND('3. GRI Pricing'!$G131&gt;='2. GRI Pricing Inputs'!$L$33,'3. GRI Pricing'!$G131&lt;='2. GRI Pricing Inputs'!$M$33),'2. GRI Pricing Inputs'!$L$32,IF(AND('3. GRI Pricing'!$G131&gt;='2. GRI Pricing Inputs'!$N$33,'3. GRI Pricing'!$G131&lt;='2. GRI Pricing Inputs'!$O$33),'2. GRI Pricing Inputs'!$N$32,IF(AND('3. GRI Pricing'!$G131&gt;='2. GRI Pricing Inputs'!$P$33,'3. GRI Pricing'!$G131&lt;='2. GRI Pricing Inputs'!$Q$33),'2. GRI Pricing Inputs'!$P$32,IF(AND('3. GRI Pricing'!$G131&gt;='2. GRI Pricing Inputs'!$R$33,'3. GRI Pricing'!$G131&lt;='2. GRI Pricing Inputs'!$S$33),'2. GRI Pricing Inputs'!$R$32,IF(AND('3. GRI Pricing'!$G131&gt;='2. GRI Pricing Inputs'!$T$33,'3. GRI Pricing'!$G131&lt;='2. GRI Pricing Inputs'!$U$33),'2. GRI Pricing Inputs'!$T$32,IF(AND('3. GRI Pricing'!$G131&gt;='2. GRI Pricing Inputs'!$V$33,'3. GRI Pricing'!$G131&lt;='2. GRI Pricing Inputs'!$W$33),'2. GRI Pricing Inputs'!$V$32,IF(AND('3. GRI Pricing'!$G131&gt;='2. GRI Pricing Inputs'!$X$33,'3. GRI Pricing'!$G131&lt;='2. GRI Pricing Inputs'!$Y$33),'2. GRI Pricing Inputs'!$X$32,IF(AND('3. GRI Pricing'!$G131&gt;='2. GRI Pricing Inputs'!$Z$33,'3. GRI Pricing'!$G131&lt;='2. GRI Pricing Inputs'!$AA$33),'2. GRI Pricing Inputs'!$Z$32,IF(AND('3. GRI Pricing'!$G131&gt;='2. GRI Pricing Inputs'!$AB$33,'3. GRI Pricing'!$G131&lt;='2. GRI Pricing Inputs'!$AC$33),'2. GRI Pricing Inputs'!$AB$32,IF(AND('3. GRI Pricing'!$G131&gt;='2. GRI Pricing Inputs'!$AD$33,'3. GRI Pricing'!$G131&lt;='2. GRI Pricing Inputs'!$AE$33),'2. GRI Pricing Inputs'!$AD$32,IF(AND('3. GRI Pricing'!$G131&gt;='2. GRI Pricing Inputs'!$AF$33,'3. GRI Pricing'!$G131&lt;='2. GRI Pricing Inputs'!$AG$33),'2. GRI Pricing Inputs'!$AF$32,IF(AND('3. GRI Pricing'!$G131&gt;='2. GRI Pricing Inputs'!$AH$33,'3. GRI Pricing'!$G131&lt;='2. GRI Pricing Inputs'!$AI$33),'2. GRI Pricing Inputs'!$AH$32,0))))))))))))))))</f>
        <v>11</v>
      </c>
      <c r="O131" s="272" cm="1">
        <f t="array" ref="O131">IFERROR(INDEX('2. GRI Pricing Inputs'!$C$32:$AI$39,MATCH('3. GRI Pricing'!E131,'2. GRI Pricing Inputs'!$C$32:$C$39,0),(MATCH('3. GRI Pricing'!N131,'2. GRI Pricing Inputs'!$D$32:$AI$32,0)+1)),0)</f>
        <v>30</v>
      </c>
      <c r="P131" s="272">
        <f>IFERROR(INDEX('2. GRI Pricing Inputs'!$C$45:$AI$46,MATCH($P$16,'2. GRI Pricing Inputs'!$C$45:$C$46,0),MATCH(H131,'2. GRI Pricing Inputs'!$C$45:$AI$45,0)),0)</f>
        <v>35</v>
      </c>
      <c r="Q131" s="272">
        <f>IFERROR(INDEX('2. GRI Pricing Inputs'!$C$53:$AI$54,MATCH('3. GRI Pricing'!$Q$16,'2. GRI Pricing Inputs'!$C$53:$C$54,0),MATCH('3. GRI Pricing'!I131,'2. GRI Pricing Inputs'!$C$53:$AI$53,0)),0)</f>
        <v>30</v>
      </c>
      <c r="R131" s="272">
        <f>IFERROR(INDEX('2. GRI Pricing Inputs'!$C$60:$AI$61,MATCH('3. GRI Pricing'!$R$16,'2. GRI Pricing Inputs'!$C$60:$C$61,0),MATCH('1. Accomodation'!T135,'2. GRI Pricing Inputs'!$C$60:$AI$60,0)),0)</f>
        <v>0</v>
      </c>
      <c r="S131" s="272">
        <f>IFERROR(INDEX('2. GRI Pricing Inputs'!$C$67:$AI$68,MATCH('3. GRI Pricing'!$S$16,'2. GRI Pricing Inputs'!$C$67:$C$68,0),MATCH('1. Accomodation'!U135,'2. GRI Pricing Inputs'!$C$67:$AI$67,0)),0)</f>
        <v>40</v>
      </c>
      <c r="T131" s="272">
        <f>IF(E131=0,0,'2. GRI Pricing Inputs'!$AI$75)</f>
        <v>0</v>
      </c>
      <c r="U131" s="272">
        <f>IFERROR(INDEX('2. GRI Pricing Inputs'!$C$82:$AI$83,MATCH('3. GRI Pricing'!$U$16,'2. GRI Pricing Inputs'!$C$82:$C$83,0),MATCH('1. Accomodation'!V135,'2. GRI Pricing Inputs'!$C$82:$AI$82,0)),0)</f>
        <v>0</v>
      </c>
      <c r="V131" s="272">
        <f>IFERROR(INDEX('2. GRI Pricing Inputs'!$C$89:$AI$90,MATCH('3. GRI Pricing'!$V$16,'2. GRI Pricing Inputs'!$C$89:$C$90,0),MATCH('1. Accomodation'!W135,'2. GRI Pricing Inputs'!$C$89:$AI$89,0)),0)</f>
        <v>0</v>
      </c>
      <c r="W131" s="272">
        <f>IFERROR(INDEX('2. GRI Pricing Inputs'!$C$97:$AI$98,MATCH('3. GRI Pricing'!$W$16,'2. GRI Pricing Inputs'!$C$97:$C$98,0),MATCH('1. Accomodation'!X135,'2. GRI Pricing Inputs'!$C$97:$AI$97,0)),0)</f>
        <v>0</v>
      </c>
      <c r="X131" s="272">
        <f>IFERROR(INDEX('2. GRI Pricing Inputs'!$C$104:$AI$105,MATCH('3. GRI Pricing'!$X$16,'2. GRI Pricing Inputs'!$C$104:$C$105,0),MATCH('1. Accomodation'!Y135,'2. GRI Pricing Inputs'!$C$104:$AI$104,0)),0)</f>
        <v>0</v>
      </c>
      <c r="Y131" s="273"/>
      <c r="Z131" s="274">
        <f t="shared" si="9"/>
        <v>1800</v>
      </c>
      <c r="AA131" s="275"/>
      <c r="AB131" s="275"/>
      <c r="AC131" s="275"/>
      <c r="AD131" s="271">
        <f>Z131*(1+'2. GRI Pricing Inputs'!E$115)^(($AD$16-$AC$15)/365)</f>
        <v>1808.9300376599529</v>
      </c>
      <c r="AE131" s="272">
        <f>AD131*(1+'2. GRI Pricing Inputs'!F$115)^((AE$16-AD$16)/365)</f>
        <v>1817.6141897897942</v>
      </c>
      <c r="AF131" s="272">
        <f>AE131*(1+'2. GRI Pricing Inputs'!G$115)^((AF$16-AE$16)/365)</f>
        <v>1826.6316137709539</v>
      </c>
      <c r="AG131" s="272">
        <f>AF131*(1+'2. GRI Pricing Inputs'!H$115)^((AG$16-AF$16)/365)</f>
        <v>1835.6937743830845</v>
      </c>
      <c r="AH131" s="272">
        <f>AG131*(1+'2. GRI Pricing Inputs'!I$115)^((AH$16-AG$16)/365)</f>
        <v>1843.9175883888249</v>
      </c>
      <c r="AI131" s="272">
        <f>AH131*(1+'2. GRI Pricing Inputs'!J$115)^((AI$16-AH$16)/365)</f>
        <v>1853.0655070033592</v>
      </c>
      <c r="AJ131" s="272">
        <f>AI131*(1+'2. GRI Pricing Inputs'!K$115)^((AJ$16-AI$16)/365)</f>
        <v>1861.9615408102807</v>
      </c>
      <c r="AK131" s="272">
        <f>AJ131*(1+'2. GRI Pricing Inputs'!L$115)^((AK$16-AJ$16)/365)</f>
        <v>1871.1989778551806</v>
      </c>
      <c r="AL131" s="272">
        <f>AK131*(1+'2. GRI Pricing Inputs'!M$115)^((AL$16-AK$16)/365)</f>
        <v>1880.1820652331305</v>
      </c>
      <c r="AM131" s="272">
        <f>AL131*(1+'2. GRI Pricing Inputs'!N$115)^((AM$16-AL$16)/365)</f>
        <v>1889.5098967054082</v>
      </c>
      <c r="AN131" s="272">
        <f>AM131*(1+'2. GRI Pricing Inputs'!O$115)^((AN$16-AM$16)/365)</f>
        <v>1898.8840047812043</v>
      </c>
      <c r="AO131" s="272">
        <f>AN131*(1+'2. GRI Pricing Inputs'!P$115)^((AO$16-AN$16)/365)</f>
        <v>1907.9999999999989</v>
      </c>
      <c r="AP131" s="276">
        <f>AO131*(1+'2. GRI Pricing Inputs'!Q$115)^((AP$16-AO$16)/365)</f>
        <v>1917.4658399195489</v>
      </c>
      <c r="AQ131" s="380">
        <f t="shared" si="10"/>
        <v>5.9999999999999387E-2</v>
      </c>
    </row>
    <row r="132" spans="1:43" ht="11.4" x14ac:dyDescent="0.2">
      <c r="A132" s="110" t="str">
        <f>_xlfn.XLOOKUP($C132,'Data Ref'!$D:$D,'Data Ref'!$B:$B,0)</f>
        <v>222708116</v>
      </c>
      <c r="C132" s="76">
        <f>'1. Accomodation'!N136</f>
        <v>426</v>
      </c>
      <c r="D132" s="362" t="str">
        <f>'1. Accomodation'!L136</f>
        <v>D</v>
      </c>
      <c r="E132" s="69" t="str">
        <f>'1. Accomodation'!P136</f>
        <v>1 Bed</v>
      </c>
      <c r="F132" s="69">
        <f>'1. Accomodation'!Q136</f>
        <v>1</v>
      </c>
      <c r="G132" s="77">
        <f>'1. Accomodation'!O136</f>
        <v>497.72</v>
      </c>
      <c r="H132" s="69">
        <f>'1. Accomodation'!R136</f>
        <v>4</v>
      </c>
      <c r="I132" s="69" t="str">
        <f>'1. Accomodation'!S136</f>
        <v>Internal Courtyard</v>
      </c>
      <c r="J132" s="62"/>
      <c r="L132" s="271">
        <f>IFERROR(INDEX('2. GRI Pricing Inputs'!$C$15:$AI$16,MATCH($L$16,'2. GRI Pricing Inputs'!$C$15:$C$16,0),MATCH(E132,'2. GRI Pricing Inputs'!$C$15:$AI$15,0)),0)</f>
        <v>1275</v>
      </c>
      <c r="M132" s="272">
        <f>IFERROR(INDEX('2. GRI Pricing Inputs'!$C$22:$AI$23,MATCH($M$16,'2. GRI Pricing Inputs'!$C$22:$C$23,0),MATCH(F132,'2. GRI Pricing Inputs'!$C$22:$AI$22,0)),0)</f>
        <v>0</v>
      </c>
      <c r="N132" s="329">
        <f>IF(AND('3. GRI Pricing'!$G132&gt;='2. GRI Pricing Inputs'!$D$33,'3. GRI Pricing'!$G132&lt;='2. GRI Pricing Inputs'!$E$33),'2. GRI Pricing Inputs'!$D$32,IF(AND('3. GRI Pricing'!$G132&gt;='2. GRI Pricing Inputs'!$F$33,'3. GRI Pricing'!$G132&lt;='2. GRI Pricing Inputs'!$G$33),'2. GRI Pricing Inputs'!$F$32,IF(AND('3. GRI Pricing'!$G132&gt;='2. GRI Pricing Inputs'!$H$33,'3. GRI Pricing'!$G132&lt;='2. GRI Pricing Inputs'!$I$33),'2. GRI Pricing Inputs'!$H$32,IF(AND('3. GRI Pricing'!$G132&gt;='2. GRI Pricing Inputs'!$J$33,'3. GRI Pricing'!$G132&lt;='2. GRI Pricing Inputs'!$K$33),'2. GRI Pricing Inputs'!$J$32,IF(AND('3. GRI Pricing'!$G132&gt;='2. GRI Pricing Inputs'!$L$33,'3. GRI Pricing'!$G132&lt;='2. GRI Pricing Inputs'!$M$33),'2. GRI Pricing Inputs'!$L$32,IF(AND('3. GRI Pricing'!$G132&gt;='2. GRI Pricing Inputs'!$N$33,'3. GRI Pricing'!$G132&lt;='2. GRI Pricing Inputs'!$O$33),'2. GRI Pricing Inputs'!$N$32,IF(AND('3. GRI Pricing'!$G132&gt;='2. GRI Pricing Inputs'!$P$33,'3. GRI Pricing'!$G132&lt;='2. GRI Pricing Inputs'!$Q$33),'2. GRI Pricing Inputs'!$P$32,IF(AND('3. GRI Pricing'!$G132&gt;='2. GRI Pricing Inputs'!$R$33,'3. GRI Pricing'!$G132&lt;='2. GRI Pricing Inputs'!$S$33),'2. GRI Pricing Inputs'!$R$32,IF(AND('3. GRI Pricing'!$G132&gt;='2. GRI Pricing Inputs'!$T$33,'3. GRI Pricing'!$G132&lt;='2. GRI Pricing Inputs'!$U$33),'2. GRI Pricing Inputs'!$T$32,IF(AND('3. GRI Pricing'!$G132&gt;='2. GRI Pricing Inputs'!$V$33,'3. GRI Pricing'!$G132&lt;='2. GRI Pricing Inputs'!$W$33),'2. GRI Pricing Inputs'!$V$32,IF(AND('3. GRI Pricing'!$G132&gt;='2. GRI Pricing Inputs'!$X$33,'3. GRI Pricing'!$G132&lt;='2. GRI Pricing Inputs'!$Y$33),'2. GRI Pricing Inputs'!$X$32,IF(AND('3. GRI Pricing'!$G132&gt;='2. GRI Pricing Inputs'!$Z$33,'3. GRI Pricing'!$G132&lt;='2. GRI Pricing Inputs'!$AA$33),'2. GRI Pricing Inputs'!$Z$32,IF(AND('3. GRI Pricing'!$G132&gt;='2. GRI Pricing Inputs'!$AB$33,'3. GRI Pricing'!$G132&lt;='2. GRI Pricing Inputs'!$AC$33),'2. GRI Pricing Inputs'!$AB$32,IF(AND('3. GRI Pricing'!$G132&gt;='2. GRI Pricing Inputs'!$AD$33,'3. GRI Pricing'!$G132&lt;='2. GRI Pricing Inputs'!$AE$33),'2. GRI Pricing Inputs'!$AD$32,IF(AND('3. GRI Pricing'!$G132&gt;='2. GRI Pricing Inputs'!$AF$33,'3. GRI Pricing'!$G132&lt;='2. GRI Pricing Inputs'!$AG$33),'2. GRI Pricing Inputs'!$AF$32,IF(AND('3. GRI Pricing'!$G132&gt;='2. GRI Pricing Inputs'!$AH$33,'3. GRI Pricing'!$G132&lt;='2. GRI Pricing Inputs'!$AI$33),'2. GRI Pricing Inputs'!$AH$32,0))))))))))))))))</f>
        <v>0</v>
      </c>
      <c r="O132" s="272" cm="1">
        <f t="array" ref="O132">IFERROR(INDEX('2. GRI Pricing Inputs'!$C$32:$AI$39,MATCH('3. GRI Pricing'!E132,'2. GRI Pricing Inputs'!$C$32:$C$39,0),(MATCH('3. GRI Pricing'!N132,'2. GRI Pricing Inputs'!$D$32:$AI$32,0)+1)),0)</f>
        <v>0</v>
      </c>
      <c r="P132" s="272">
        <f>IFERROR(INDEX('2. GRI Pricing Inputs'!$C$45:$AI$46,MATCH($P$16,'2. GRI Pricing Inputs'!$C$45:$C$46,0),MATCH(H132,'2. GRI Pricing Inputs'!$C$45:$AI$45,0)),0)</f>
        <v>35</v>
      </c>
      <c r="Q132" s="272">
        <f>IFERROR(INDEX('2. GRI Pricing Inputs'!$C$53:$AI$54,MATCH('3. GRI Pricing'!$Q$16,'2. GRI Pricing Inputs'!$C$53:$C$54,0),MATCH('3. GRI Pricing'!I132,'2. GRI Pricing Inputs'!$C$53:$AI$53,0)),0)</f>
        <v>15</v>
      </c>
      <c r="R132" s="272">
        <f>IFERROR(INDEX('2. GRI Pricing Inputs'!$C$60:$AI$61,MATCH('3. GRI Pricing'!$R$16,'2. GRI Pricing Inputs'!$C$60:$C$61,0),MATCH('1. Accomodation'!T136,'2. GRI Pricing Inputs'!$C$60:$AI$60,0)),0)</f>
        <v>0</v>
      </c>
      <c r="S132" s="272">
        <f>IFERROR(INDEX('2. GRI Pricing Inputs'!$C$67:$AI$68,MATCH('3. GRI Pricing'!$S$16,'2. GRI Pricing Inputs'!$C$67:$C$68,0),MATCH('1. Accomodation'!U136,'2. GRI Pricing Inputs'!$C$67:$AI$67,0)),0)</f>
        <v>10</v>
      </c>
      <c r="T132" s="272">
        <f>IF(E132=0,0,'2. GRI Pricing Inputs'!$AI$75)</f>
        <v>0</v>
      </c>
      <c r="U132" s="272">
        <f>IFERROR(INDEX('2. GRI Pricing Inputs'!$C$82:$AI$83,MATCH('3. GRI Pricing'!$U$16,'2. GRI Pricing Inputs'!$C$82:$C$83,0),MATCH('1. Accomodation'!V136,'2. GRI Pricing Inputs'!$C$82:$AI$82,0)),0)</f>
        <v>0</v>
      </c>
      <c r="V132" s="272">
        <f>IFERROR(INDEX('2. GRI Pricing Inputs'!$C$89:$AI$90,MATCH('3. GRI Pricing'!$V$16,'2. GRI Pricing Inputs'!$C$89:$C$90,0),MATCH('1. Accomodation'!W136,'2. GRI Pricing Inputs'!$C$89:$AI$89,0)),0)</f>
        <v>10</v>
      </c>
      <c r="W132" s="272">
        <f>IFERROR(INDEX('2. GRI Pricing Inputs'!$C$97:$AI$98,MATCH('3. GRI Pricing'!$W$16,'2. GRI Pricing Inputs'!$C$97:$C$98,0),MATCH('1. Accomodation'!X136,'2. GRI Pricing Inputs'!$C$97:$AI$97,0)),0)</f>
        <v>0</v>
      </c>
      <c r="X132" s="272">
        <f>IFERROR(INDEX('2. GRI Pricing Inputs'!$C$104:$AI$105,MATCH('3. GRI Pricing'!$X$16,'2. GRI Pricing Inputs'!$C$104:$C$105,0),MATCH('1. Accomodation'!Y136,'2. GRI Pricing Inputs'!$C$104:$AI$104,0)),0)</f>
        <v>0</v>
      </c>
      <c r="Y132" s="273"/>
      <c r="Z132" s="274">
        <f t="shared" si="9"/>
        <v>1345</v>
      </c>
      <c r="AA132" s="275"/>
      <c r="AB132" s="275"/>
      <c r="AC132" s="275"/>
      <c r="AD132" s="271">
        <f>Z132*(1+'2. GRI Pricing Inputs'!E$115)^(($AD$16-$AC$15)/365)</f>
        <v>1351.6727225847981</v>
      </c>
      <c r="AE132" s="272">
        <f>AD132*(1+'2. GRI Pricing Inputs'!F$115)^((AE$16-AD$16)/365)</f>
        <v>1358.1617140373739</v>
      </c>
      <c r="AF132" s="272">
        <f>AE132*(1+'2. GRI Pricing Inputs'!G$115)^((AF$16-AE$16)/365)</f>
        <v>1364.899733623296</v>
      </c>
      <c r="AG132" s="272">
        <f>AF132*(1+'2. GRI Pricing Inputs'!H$115)^((AG$16-AF$16)/365)</f>
        <v>1371.6711814140269</v>
      </c>
      <c r="AH132" s="272">
        <f>AG132*(1+'2. GRI Pricing Inputs'!I$115)^((AH$16-AG$16)/365)</f>
        <v>1377.8161979905385</v>
      </c>
      <c r="AI132" s="272">
        <f>AH132*(1+'2. GRI Pricing Inputs'!J$115)^((AI$16-AH$16)/365)</f>
        <v>1384.6517260663989</v>
      </c>
      <c r="AJ132" s="272">
        <f>AI132*(1+'2. GRI Pricing Inputs'!K$115)^((AJ$16-AI$16)/365)</f>
        <v>1391.2990402165706</v>
      </c>
      <c r="AK132" s="272">
        <f>AJ132*(1+'2. GRI Pricing Inputs'!L$115)^((AK$16-AJ$16)/365)</f>
        <v>1398.2014584528986</v>
      </c>
      <c r="AL132" s="272">
        <f>AK132*(1+'2. GRI Pricing Inputs'!M$115)^((AL$16-AK$16)/365)</f>
        <v>1404.9138209658668</v>
      </c>
      <c r="AM132" s="272">
        <f>AL132*(1+'2. GRI Pricing Inputs'!N$115)^((AM$16-AL$16)/365)</f>
        <v>1411.8837839270966</v>
      </c>
      <c r="AN132" s="272">
        <f>AM132*(1+'2. GRI Pricing Inputs'!O$115)^((AN$16-AM$16)/365)</f>
        <v>1418.8883257948441</v>
      </c>
      <c r="AO132" s="272">
        <f>AN132*(1+'2. GRI Pricing Inputs'!P$115)^((AO$16-AN$16)/365)</f>
        <v>1425.6999999999991</v>
      </c>
      <c r="AP132" s="276">
        <f>AO132*(1+'2. GRI Pricing Inputs'!Q$115)^((AP$16-AO$16)/365)</f>
        <v>1432.773085939885</v>
      </c>
      <c r="AQ132" s="380">
        <f t="shared" si="10"/>
        <v>5.9999999999999387E-2</v>
      </c>
    </row>
    <row r="133" spans="1:43" ht="11.4" x14ac:dyDescent="0.2">
      <c r="A133" s="110" t="str">
        <f>_xlfn.XLOOKUP($C133,'Data Ref'!$D:$D,'Data Ref'!$B:$B,0)</f>
        <v>222708117</v>
      </c>
      <c r="C133" s="76">
        <f>'1. Accomodation'!N137</f>
        <v>427</v>
      </c>
      <c r="D133" s="362" t="str">
        <f>'1. Accomodation'!L137</f>
        <v>D</v>
      </c>
      <c r="E133" s="69" t="str">
        <f>'1. Accomodation'!P137</f>
        <v>1 Bed</v>
      </c>
      <c r="F133" s="69">
        <f>'1. Accomodation'!Q137</f>
        <v>1</v>
      </c>
      <c r="G133" s="77">
        <f>'1. Accomodation'!O137</f>
        <v>512.04</v>
      </c>
      <c r="H133" s="69">
        <f>'1. Accomodation'!R137</f>
        <v>4</v>
      </c>
      <c r="I133" s="69" t="str">
        <f>'1. Accomodation'!S137</f>
        <v>Internal Courtyard</v>
      </c>
      <c r="J133" s="62"/>
      <c r="L133" s="271">
        <f>IFERROR(INDEX('2. GRI Pricing Inputs'!$C$15:$AI$16,MATCH($L$16,'2. GRI Pricing Inputs'!$C$15:$C$16,0),MATCH(E133,'2. GRI Pricing Inputs'!$C$15:$AI$15,0)),0)</f>
        <v>1275</v>
      </c>
      <c r="M133" s="272">
        <f>IFERROR(INDEX('2. GRI Pricing Inputs'!$C$22:$AI$23,MATCH($M$16,'2. GRI Pricing Inputs'!$C$22:$C$23,0),MATCH(F133,'2. GRI Pricing Inputs'!$C$22:$AI$22,0)),0)</f>
        <v>0</v>
      </c>
      <c r="N133" s="329">
        <f>IF(AND('3. GRI Pricing'!$G133&gt;='2. GRI Pricing Inputs'!$D$33,'3. GRI Pricing'!$G133&lt;='2. GRI Pricing Inputs'!$E$33),'2. GRI Pricing Inputs'!$D$32,IF(AND('3. GRI Pricing'!$G133&gt;='2. GRI Pricing Inputs'!$F$33,'3. GRI Pricing'!$G133&lt;='2. GRI Pricing Inputs'!$G$33),'2. GRI Pricing Inputs'!$F$32,IF(AND('3. GRI Pricing'!$G133&gt;='2. GRI Pricing Inputs'!$H$33,'3. GRI Pricing'!$G133&lt;='2. GRI Pricing Inputs'!$I$33),'2. GRI Pricing Inputs'!$H$32,IF(AND('3. GRI Pricing'!$G133&gt;='2. GRI Pricing Inputs'!$J$33,'3. GRI Pricing'!$G133&lt;='2. GRI Pricing Inputs'!$K$33),'2. GRI Pricing Inputs'!$J$32,IF(AND('3. GRI Pricing'!$G133&gt;='2. GRI Pricing Inputs'!$L$33,'3. GRI Pricing'!$G133&lt;='2. GRI Pricing Inputs'!$M$33),'2. GRI Pricing Inputs'!$L$32,IF(AND('3. GRI Pricing'!$G133&gt;='2. GRI Pricing Inputs'!$N$33,'3. GRI Pricing'!$G133&lt;='2. GRI Pricing Inputs'!$O$33),'2. GRI Pricing Inputs'!$N$32,IF(AND('3. GRI Pricing'!$G133&gt;='2. GRI Pricing Inputs'!$P$33,'3. GRI Pricing'!$G133&lt;='2. GRI Pricing Inputs'!$Q$33),'2. GRI Pricing Inputs'!$P$32,IF(AND('3. GRI Pricing'!$G133&gt;='2. GRI Pricing Inputs'!$R$33,'3. GRI Pricing'!$G133&lt;='2. GRI Pricing Inputs'!$S$33),'2. GRI Pricing Inputs'!$R$32,IF(AND('3. GRI Pricing'!$G133&gt;='2. GRI Pricing Inputs'!$T$33,'3. GRI Pricing'!$G133&lt;='2. GRI Pricing Inputs'!$U$33),'2. GRI Pricing Inputs'!$T$32,IF(AND('3. GRI Pricing'!$G133&gt;='2. GRI Pricing Inputs'!$V$33,'3. GRI Pricing'!$G133&lt;='2. GRI Pricing Inputs'!$W$33),'2. GRI Pricing Inputs'!$V$32,IF(AND('3. GRI Pricing'!$G133&gt;='2. GRI Pricing Inputs'!$X$33,'3. GRI Pricing'!$G133&lt;='2. GRI Pricing Inputs'!$Y$33),'2. GRI Pricing Inputs'!$X$32,IF(AND('3. GRI Pricing'!$G133&gt;='2. GRI Pricing Inputs'!$Z$33,'3. GRI Pricing'!$G133&lt;='2. GRI Pricing Inputs'!$AA$33),'2. GRI Pricing Inputs'!$Z$32,IF(AND('3. GRI Pricing'!$G133&gt;='2. GRI Pricing Inputs'!$AB$33,'3. GRI Pricing'!$G133&lt;='2. GRI Pricing Inputs'!$AC$33),'2. GRI Pricing Inputs'!$AB$32,IF(AND('3. GRI Pricing'!$G133&gt;='2. GRI Pricing Inputs'!$AD$33,'3. GRI Pricing'!$G133&lt;='2. GRI Pricing Inputs'!$AE$33),'2. GRI Pricing Inputs'!$AD$32,IF(AND('3. GRI Pricing'!$G133&gt;='2. GRI Pricing Inputs'!$AF$33,'3. GRI Pricing'!$G133&lt;='2. GRI Pricing Inputs'!$AG$33),'2. GRI Pricing Inputs'!$AF$32,IF(AND('3. GRI Pricing'!$G133&gt;='2. GRI Pricing Inputs'!$AH$33,'3. GRI Pricing'!$G133&lt;='2. GRI Pricing Inputs'!$AI$33),'2. GRI Pricing Inputs'!$AH$32,0))))))))))))))))</f>
        <v>0</v>
      </c>
      <c r="O133" s="272" cm="1">
        <f t="array" ref="O133">IFERROR(INDEX('2. GRI Pricing Inputs'!$C$32:$AI$39,MATCH('3. GRI Pricing'!E133,'2. GRI Pricing Inputs'!$C$32:$C$39,0),(MATCH('3. GRI Pricing'!N133,'2. GRI Pricing Inputs'!$D$32:$AI$32,0)+1)),0)</f>
        <v>0</v>
      </c>
      <c r="P133" s="272">
        <f>IFERROR(INDEX('2. GRI Pricing Inputs'!$C$45:$AI$46,MATCH($P$16,'2. GRI Pricing Inputs'!$C$45:$C$46,0),MATCH(H133,'2. GRI Pricing Inputs'!$C$45:$AI$45,0)),0)</f>
        <v>35</v>
      </c>
      <c r="Q133" s="272">
        <f>IFERROR(INDEX('2. GRI Pricing Inputs'!$C$53:$AI$54,MATCH('3. GRI Pricing'!$Q$16,'2. GRI Pricing Inputs'!$C$53:$C$54,0),MATCH('3. GRI Pricing'!I133,'2. GRI Pricing Inputs'!$C$53:$AI$53,0)),0)</f>
        <v>15</v>
      </c>
      <c r="R133" s="272">
        <f>IFERROR(INDEX('2. GRI Pricing Inputs'!$C$60:$AI$61,MATCH('3. GRI Pricing'!$R$16,'2. GRI Pricing Inputs'!$C$60:$C$61,0),MATCH('1. Accomodation'!T137,'2. GRI Pricing Inputs'!$C$60:$AI$60,0)),0)</f>
        <v>0</v>
      </c>
      <c r="S133" s="272">
        <f>IFERROR(INDEX('2. GRI Pricing Inputs'!$C$67:$AI$68,MATCH('3. GRI Pricing'!$S$16,'2. GRI Pricing Inputs'!$C$67:$C$68,0),MATCH('1. Accomodation'!U137,'2. GRI Pricing Inputs'!$C$67:$AI$67,0)),0)</f>
        <v>10</v>
      </c>
      <c r="T133" s="272">
        <f>IF(E133=0,0,'2. GRI Pricing Inputs'!$AI$75)</f>
        <v>0</v>
      </c>
      <c r="U133" s="272">
        <f>IFERROR(INDEX('2. GRI Pricing Inputs'!$C$82:$AI$83,MATCH('3. GRI Pricing'!$U$16,'2. GRI Pricing Inputs'!$C$82:$C$83,0),MATCH('1. Accomodation'!V137,'2. GRI Pricing Inputs'!$C$82:$AI$82,0)),0)</f>
        <v>0</v>
      </c>
      <c r="V133" s="272">
        <f>IFERROR(INDEX('2. GRI Pricing Inputs'!$C$89:$AI$90,MATCH('3. GRI Pricing'!$V$16,'2. GRI Pricing Inputs'!$C$89:$C$90,0),MATCH('1. Accomodation'!W137,'2. GRI Pricing Inputs'!$C$89:$AI$89,0)),0)</f>
        <v>10</v>
      </c>
      <c r="W133" s="272">
        <f>IFERROR(INDEX('2. GRI Pricing Inputs'!$C$97:$AI$98,MATCH('3. GRI Pricing'!$W$16,'2. GRI Pricing Inputs'!$C$97:$C$98,0),MATCH('1. Accomodation'!X137,'2. GRI Pricing Inputs'!$C$97:$AI$97,0)),0)</f>
        <v>0</v>
      </c>
      <c r="X133" s="272">
        <f>IFERROR(INDEX('2. GRI Pricing Inputs'!$C$104:$AI$105,MATCH('3. GRI Pricing'!$X$16,'2. GRI Pricing Inputs'!$C$104:$C$105,0),MATCH('1. Accomodation'!Y137,'2. GRI Pricing Inputs'!$C$104:$AI$104,0)),0)</f>
        <v>0</v>
      </c>
      <c r="Y133" s="273"/>
      <c r="Z133" s="274">
        <f t="shared" si="9"/>
        <v>1345</v>
      </c>
      <c r="AA133" s="275"/>
      <c r="AB133" s="275"/>
      <c r="AC133" s="275"/>
      <c r="AD133" s="271">
        <f>Z133*(1+'2. GRI Pricing Inputs'!E$115)^(($AD$16-$AC$15)/365)</f>
        <v>1351.6727225847981</v>
      </c>
      <c r="AE133" s="272">
        <f>AD133*(1+'2. GRI Pricing Inputs'!F$115)^((AE$16-AD$16)/365)</f>
        <v>1358.1617140373739</v>
      </c>
      <c r="AF133" s="272">
        <f>AE133*(1+'2. GRI Pricing Inputs'!G$115)^((AF$16-AE$16)/365)</f>
        <v>1364.899733623296</v>
      </c>
      <c r="AG133" s="272">
        <f>AF133*(1+'2. GRI Pricing Inputs'!H$115)^((AG$16-AF$16)/365)</f>
        <v>1371.6711814140269</v>
      </c>
      <c r="AH133" s="272">
        <f>AG133*(1+'2. GRI Pricing Inputs'!I$115)^((AH$16-AG$16)/365)</f>
        <v>1377.8161979905385</v>
      </c>
      <c r="AI133" s="272">
        <f>AH133*(1+'2. GRI Pricing Inputs'!J$115)^((AI$16-AH$16)/365)</f>
        <v>1384.6517260663989</v>
      </c>
      <c r="AJ133" s="272">
        <f>AI133*(1+'2. GRI Pricing Inputs'!K$115)^((AJ$16-AI$16)/365)</f>
        <v>1391.2990402165706</v>
      </c>
      <c r="AK133" s="272">
        <f>AJ133*(1+'2. GRI Pricing Inputs'!L$115)^((AK$16-AJ$16)/365)</f>
        <v>1398.2014584528986</v>
      </c>
      <c r="AL133" s="272">
        <f>AK133*(1+'2. GRI Pricing Inputs'!M$115)^((AL$16-AK$16)/365)</f>
        <v>1404.9138209658668</v>
      </c>
      <c r="AM133" s="272">
        <f>AL133*(1+'2. GRI Pricing Inputs'!N$115)^((AM$16-AL$16)/365)</f>
        <v>1411.8837839270966</v>
      </c>
      <c r="AN133" s="272">
        <f>AM133*(1+'2. GRI Pricing Inputs'!O$115)^((AN$16-AM$16)/365)</f>
        <v>1418.8883257948441</v>
      </c>
      <c r="AO133" s="272">
        <f>AN133*(1+'2. GRI Pricing Inputs'!P$115)^((AO$16-AN$16)/365)</f>
        <v>1425.6999999999991</v>
      </c>
      <c r="AP133" s="276">
        <f>AO133*(1+'2. GRI Pricing Inputs'!Q$115)^((AP$16-AO$16)/365)</f>
        <v>1432.773085939885</v>
      </c>
      <c r="AQ133" s="380">
        <f t="shared" si="10"/>
        <v>5.9999999999999387E-2</v>
      </c>
    </row>
    <row r="134" spans="1:43" ht="11.4" x14ac:dyDescent="0.2">
      <c r="A134" s="110" t="str">
        <f>_xlfn.XLOOKUP($C134,'Data Ref'!$D:$D,'Data Ref'!$B:$B,0)</f>
        <v>222708118</v>
      </c>
      <c r="C134" s="76">
        <f>'1. Accomodation'!N138</f>
        <v>428</v>
      </c>
      <c r="D134" s="362" t="str">
        <f>'1. Accomodation'!L138</f>
        <v>D</v>
      </c>
      <c r="E134" s="69" t="str">
        <f>'1. Accomodation'!P138</f>
        <v>2 Bed</v>
      </c>
      <c r="F134" s="69">
        <f>'1. Accomodation'!Q138</f>
        <v>2</v>
      </c>
      <c r="G134" s="77">
        <f>'1. Accomodation'!O138</f>
        <v>761.44</v>
      </c>
      <c r="H134" s="69">
        <f>'1. Accomodation'!R138</f>
        <v>4</v>
      </c>
      <c r="I134" s="69" t="str">
        <f>'1. Accomodation'!S138</f>
        <v>North Row below Treeline</v>
      </c>
      <c r="J134" s="62"/>
      <c r="L134" s="271">
        <f>IFERROR(INDEX('2. GRI Pricing Inputs'!$C$15:$AI$16,MATCH($L$16,'2. GRI Pricing Inputs'!$C$15:$C$16,0),MATCH(E134,'2. GRI Pricing Inputs'!$C$15:$AI$15,0)),0)</f>
        <v>1665</v>
      </c>
      <c r="M134" s="272">
        <f>IFERROR(INDEX('2. GRI Pricing Inputs'!$C$22:$AI$23,MATCH($M$16,'2. GRI Pricing Inputs'!$C$22:$C$23,0),MATCH(F134,'2. GRI Pricing Inputs'!$C$22:$AI$22,0)),0)</f>
        <v>0</v>
      </c>
      <c r="N134" s="329">
        <f>IF(AND('3. GRI Pricing'!$G134&gt;='2. GRI Pricing Inputs'!$D$33,'3. GRI Pricing'!$G134&lt;='2. GRI Pricing Inputs'!$E$33),'2. GRI Pricing Inputs'!$D$32,IF(AND('3. GRI Pricing'!$G134&gt;='2. GRI Pricing Inputs'!$F$33,'3. GRI Pricing'!$G134&lt;='2. GRI Pricing Inputs'!$G$33),'2. GRI Pricing Inputs'!$F$32,IF(AND('3. GRI Pricing'!$G134&gt;='2. GRI Pricing Inputs'!$H$33,'3. GRI Pricing'!$G134&lt;='2. GRI Pricing Inputs'!$I$33),'2. GRI Pricing Inputs'!$H$32,IF(AND('3. GRI Pricing'!$G134&gt;='2. GRI Pricing Inputs'!$J$33,'3. GRI Pricing'!$G134&lt;='2. GRI Pricing Inputs'!$K$33),'2. GRI Pricing Inputs'!$J$32,IF(AND('3. GRI Pricing'!$G134&gt;='2. GRI Pricing Inputs'!$L$33,'3. GRI Pricing'!$G134&lt;='2. GRI Pricing Inputs'!$M$33),'2. GRI Pricing Inputs'!$L$32,IF(AND('3. GRI Pricing'!$G134&gt;='2. GRI Pricing Inputs'!$N$33,'3. GRI Pricing'!$G134&lt;='2. GRI Pricing Inputs'!$O$33),'2. GRI Pricing Inputs'!$N$32,IF(AND('3. GRI Pricing'!$G134&gt;='2. GRI Pricing Inputs'!$P$33,'3. GRI Pricing'!$G134&lt;='2. GRI Pricing Inputs'!$Q$33),'2. GRI Pricing Inputs'!$P$32,IF(AND('3. GRI Pricing'!$G134&gt;='2. GRI Pricing Inputs'!$R$33,'3. GRI Pricing'!$G134&lt;='2. GRI Pricing Inputs'!$S$33),'2. GRI Pricing Inputs'!$R$32,IF(AND('3. GRI Pricing'!$G134&gt;='2. GRI Pricing Inputs'!$T$33,'3. GRI Pricing'!$G134&lt;='2. GRI Pricing Inputs'!$U$33),'2. GRI Pricing Inputs'!$T$32,IF(AND('3. GRI Pricing'!$G134&gt;='2. GRI Pricing Inputs'!$V$33,'3. GRI Pricing'!$G134&lt;='2. GRI Pricing Inputs'!$W$33),'2. GRI Pricing Inputs'!$V$32,IF(AND('3. GRI Pricing'!$G134&gt;='2. GRI Pricing Inputs'!$X$33,'3. GRI Pricing'!$G134&lt;='2. GRI Pricing Inputs'!$Y$33),'2. GRI Pricing Inputs'!$X$32,IF(AND('3. GRI Pricing'!$G134&gt;='2. GRI Pricing Inputs'!$Z$33,'3. GRI Pricing'!$G134&lt;='2. GRI Pricing Inputs'!$AA$33),'2. GRI Pricing Inputs'!$Z$32,IF(AND('3. GRI Pricing'!$G134&gt;='2. GRI Pricing Inputs'!$AB$33,'3. GRI Pricing'!$G134&lt;='2. GRI Pricing Inputs'!$AC$33),'2. GRI Pricing Inputs'!$AB$32,IF(AND('3. GRI Pricing'!$G134&gt;='2. GRI Pricing Inputs'!$AD$33,'3. GRI Pricing'!$G134&lt;='2. GRI Pricing Inputs'!$AE$33),'2. GRI Pricing Inputs'!$AD$32,IF(AND('3. GRI Pricing'!$G134&gt;='2. GRI Pricing Inputs'!$AF$33,'3. GRI Pricing'!$G134&lt;='2. GRI Pricing Inputs'!$AG$33),'2. GRI Pricing Inputs'!$AF$32,IF(AND('3. GRI Pricing'!$G134&gt;='2. GRI Pricing Inputs'!$AH$33,'3. GRI Pricing'!$G134&lt;='2. GRI Pricing Inputs'!$AI$33),'2. GRI Pricing Inputs'!$AH$32,0))))))))))))))))</f>
        <v>11</v>
      </c>
      <c r="O134" s="272" cm="1">
        <f t="array" ref="O134">IFERROR(INDEX('2. GRI Pricing Inputs'!$C$32:$AI$39,MATCH('3. GRI Pricing'!E134,'2. GRI Pricing Inputs'!$C$32:$C$39,0),(MATCH('3. GRI Pricing'!N134,'2. GRI Pricing Inputs'!$D$32:$AI$32,0)+1)),0)</f>
        <v>30</v>
      </c>
      <c r="P134" s="272">
        <f>IFERROR(INDEX('2. GRI Pricing Inputs'!$C$45:$AI$46,MATCH($P$16,'2. GRI Pricing Inputs'!$C$45:$C$46,0),MATCH(H134,'2. GRI Pricing Inputs'!$C$45:$AI$45,0)),0)</f>
        <v>35</v>
      </c>
      <c r="Q134" s="272">
        <f>IFERROR(INDEX('2. GRI Pricing Inputs'!$C$53:$AI$54,MATCH('3. GRI Pricing'!$Q$16,'2. GRI Pricing Inputs'!$C$53:$C$54,0),MATCH('3. GRI Pricing'!I134,'2. GRI Pricing Inputs'!$C$53:$AI$53,0)),0)</f>
        <v>30</v>
      </c>
      <c r="R134" s="272">
        <f>IFERROR(INDEX('2. GRI Pricing Inputs'!$C$60:$AI$61,MATCH('3. GRI Pricing'!$R$16,'2. GRI Pricing Inputs'!$C$60:$C$61,0),MATCH('1. Accomodation'!T138,'2. GRI Pricing Inputs'!$C$60:$AI$60,0)),0)</f>
        <v>0</v>
      </c>
      <c r="S134" s="272">
        <f>IFERROR(INDEX('2. GRI Pricing Inputs'!$C$67:$AI$68,MATCH('3. GRI Pricing'!$S$16,'2. GRI Pricing Inputs'!$C$67:$C$68,0),MATCH('1. Accomodation'!U138,'2. GRI Pricing Inputs'!$C$67:$AI$67,0)),0)</f>
        <v>40</v>
      </c>
      <c r="T134" s="272">
        <f>IF(E134=0,0,'2. GRI Pricing Inputs'!$AI$75)</f>
        <v>0</v>
      </c>
      <c r="U134" s="272">
        <f>IFERROR(INDEX('2. GRI Pricing Inputs'!$C$82:$AI$83,MATCH('3. GRI Pricing'!$U$16,'2. GRI Pricing Inputs'!$C$82:$C$83,0),MATCH('1. Accomodation'!V138,'2. GRI Pricing Inputs'!$C$82:$AI$82,0)),0)</f>
        <v>0</v>
      </c>
      <c r="V134" s="272">
        <f>IFERROR(INDEX('2. GRI Pricing Inputs'!$C$89:$AI$90,MATCH('3. GRI Pricing'!$V$16,'2. GRI Pricing Inputs'!$C$89:$C$90,0),MATCH('1. Accomodation'!W138,'2. GRI Pricing Inputs'!$C$89:$AI$89,0)),0)</f>
        <v>0</v>
      </c>
      <c r="W134" s="272">
        <f>IFERROR(INDEX('2. GRI Pricing Inputs'!$C$97:$AI$98,MATCH('3. GRI Pricing'!$W$16,'2. GRI Pricing Inputs'!$C$97:$C$98,0),MATCH('1. Accomodation'!X138,'2. GRI Pricing Inputs'!$C$97:$AI$97,0)),0)</f>
        <v>0</v>
      </c>
      <c r="X134" s="272">
        <f>IFERROR(INDEX('2. GRI Pricing Inputs'!$C$104:$AI$105,MATCH('3. GRI Pricing'!$X$16,'2. GRI Pricing Inputs'!$C$104:$C$105,0),MATCH('1. Accomodation'!Y138,'2. GRI Pricing Inputs'!$C$104:$AI$104,0)),0)</f>
        <v>0</v>
      </c>
      <c r="Y134" s="273"/>
      <c r="Z134" s="274">
        <f t="shared" si="9"/>
        <v>1800</v>
      </c>
      <c r="AA134" s="275"/>
      <c r="AB134" s="275"/>
      <c r="AC134" s="275"/>
      <c r="AD134" s="271">
        <f>Z134*(1+'2. GRI Pricing Inputs'!E$115)^(($AD$16-$AC$15)/365)</f>
        <v>1808.9300376599529</v>
      </c>
      <c r="AE134" s="272">
        <f>AD134*(1+'2. GRI Pricing Inputs'!F$115)^((AE$16-AD$16)/365)</f>
        <v>1817.6141897897942</v>
      </c>
      <c r="AF134" s="272">
        <f>AE134*(1+'2. GRI Pricing Inputs'!G$115)^((AF$16-AE$16)/365)</f>
        <v>1826.6316137709539</v>
      </c>
      <c r="AG134" s="272">
        <f>AF134*(1+'2. GRI Pricing Inputs'!H$115)^((AG$16-AF$16)/365)</f>
        <v>1835.6937743830845</v>
      </c>
      <c r="AH134" s="272">
        <f>AG134*(1+'2. GRI Pricing Inputs'!I$115)^((AH$16-AG$16)/365)</f>
        <v>1843.9175883888249</v>
      </c>
      <c r="AI134" s="272">
        <f>AH134*(1+'2. GRI Pricing Inputs'!J$115)^((AI$16-AH$16)/365)</f>
        <v>1853.0655070033592</v>
      </c>
      <c r="AJ134" s="272">
        <f>AI134*(1+'2. GRI Pricing Inputs'!K$115)^((AJ$16-AI$16)/365)</f>
        <v>1861.9615408102807</v>
      </c>
      <c r="AK134" s="272">
        <f>AJ134*(1+'2. GRI Pricing Inputs'!L$115)^((AK$16-AJ$16)/365)</f>
        <v>1871.1989778551806</v>
      </c>
      <c r="AL134" s="272">
        <f>AK134*(1+'2. GRI Pricing Inputs'!M$115)^((AL$16-AK$16)/365)</f>
        <v>1880.1820652331305</v>
      </c>
      <c r="AM134" s="272">
        <f>AL134*(1+'2. GRI Pricing Inputs'!N$115)^((AM$16-AL$16)/365)</f>
        <v>1889.5098967054082</v>
      </c>
      <c r="AN134" s="272">
        <f>AM134*(1+'2. GRI Pricing Inputs'!O$115)^((AN$16-AM$16)/365)</f>
        <v>1898.8840047812043</v>
      </c>
      <c r="AO134" s="272">
        <f>AN134*(1+'2. GRI Pricing Inputs'!P$115)^((AO$16-AN$16)/365)</f>
        <v>1907.9999999999989</v>
      </c>
      <c r="AP134" s="276">
        <f>AO134*(1+'2. GRI Pricing Inputs'!Q$115)^((AP$16-AO$16)/365)</f>
        <v>1917.4658399195489</v>
      </c>
      <c r="AQ134" s="380">
        <f t="shared" si="10"/>
        <v>5.9999999999999387E-2</v>
      </c>
    </row>
    <row r="135" spans="1:43" ht="11.4" x14ac:dyDescent="0.2">
      <c r="A135" s="110" t="str">
        <f>_xlfn.XLOOKUP($C135,'Data Ref'!$D:$D,'Data Ref'!$B:$B,0)</f>
        <v>222708119</v>
      </c>
      <c r="C135" s="76">
        <f>'1. Accomodation'!N139</f>
        <v>429</v>
      </c>
      <c r="D135" s="362" t="str">
        <f>'1. Accomodation'!L139</f>
        <v>D</v>
      </c>
      <c r="E135" s="69" t="str">
        <f>'1. Accomodation'!P139</f>
        <v>1 Bed</v>
      </c>
      <c r="F135" s="69">
        <f>'1. Accomodation'!Q139</f>
        <v>1</v>
      </c>
      <c r="G135" s="77">
        <f>'1. Accomodation'!O139</f>
        <v>517.53</v>
      </c>
      <c r="H135" s="69">
        <f>'1. Accomodation'!R139</f>
        <v>4</v>
      </c>
      <c r="I135" s="69" t="str">
        <f>'1. Accomodation'!S139</f>
        <v>Internal Courtyard</v>
      </c>
      <c r="J135" s="62"/>
      <c r="L135" s="271">
        <f>IFERROR(INDEX('2. GRI Pricing Inputs'!$C$15:$AI$16,MATCH($L$16,'2. GRI Pricing Inputs'!$C$15:$C$16,0),MATCH(E135,'2. GRI Pricing Inputs'!$C$15:$AI$15,0)),0)</f>
        <v>1275</v>
      </c>
      <c r="M135" s="272">
        <f>IFERROR(INDEX('2. GRI Pricing Inputs'!$C$22:$AI$23,MATCH($M$16,'2. GRI Pricing Inputs'!$C$22:$C$23,0),MATCH(F135,'2. GRI Pricing Inputs'!$C$22:$AI$22,0)),0)</f>
        <v>0</v>
      </c>
      <c r="N135" s="329">
        <f>IF(AND('3. GRI Pricing'!$G135&gt;='2. GRI Pricing Inputs'!$D$33,'3. GRI Pricing'!$G135&lt;='2. GRI Pricing Inputs'!$E$33),'2. GRI Pricing Inputs'!$D$32,IF(AND('3. GRI Pricing'!$G135&gt;='2. GRI Pricing Inputs'!$F$33,'3. GRI Pricing'!$G135&lt;='2. GRI Pricing Inputs'!$G$33),'2. GRI Pricing Inputs'!$F$32,IF(AND('3. GRI Pricing'!$G135&gt;='2. GRI Pricing Inputs'!$H$33,'3. GRI Pricing'!$G135&lt;='2. GRI Pricing Inputs'!$I$33),'2. GRI Pricing Inputs'!$H$32,IF(AND('3. GRI Pricing'!$G135&gt;='2. GRI Pricing Inputs'!$J$33,'3. GRI Pricing'!$G135&lt;='2. GRI Pricing Inputs'!$K$33),'2. GRI Pricing Inputs'!$J$32,IF(AND('3. GRI Pricing'!$G135&gt;='2. GRI Pricing Inputs'!$L$33,'3. GRI Pricing'!$G135&lt;='2. GRI Pricing Inputs'!$M$33),'2. GRI Pricing Inputs'!$L$32,IF(AND('3. GRI Pricing'!$G135&gt;='2. GRI Pricing Inputs'!$N$33,'3. GRI Pricing'!$G135&lt;='2. GRI Pricing Inputs'!$O$33),'2. GRI Pricing Inputs'!$N$32,IF(AND('3. GRI Pricing'!$G135&gt;='2. GRI Pricing Inputs'!$P$33,'3. GRI Pricing'!$G135&lt;='2. GRI Pricing Inputs'!$Q$33),'2. GRI Pricing Inputs'!$P$32,IF(AND('3. GRI Pricing'!$G135&gt;='2. GRI Pricing Inputs'!$R$33,'3. GRI Pricing'!$G135&lt;='2. GRI Pricing Inputs'!$S$33),'2. GRI Pricing Inputs'!$R$32,IF(AND('3. GRI Pricing'!$G135&gt;='2. GRI Pricing Inputs'!$T$33,'3. GRI Pricing'!$G135&lt;='2. GRI Pricing Inputs'!$U$33),'2. GRI Pricing Inputs'!$T$32,IF(AND('3. GRI Pricing'!$G135&gt;='2. GRI Pricing Inputs'!$V$33,'3. GRI Pricing'!$G135&lt;='2. GRI Pricing Inputs'!$W$33),'2. GRI Pricing Inputs'!$V$32,IF(AND('3. GRI Pricing'!$G135&gt;='2. GRI Pricing Inputs'!$X$33,'3. GRI Pricing'!$G135&lt;='2. GRI Pricing Inputs'!$Y$33),'2. GRI Pricing Inputs'!$X$32,IF(AND('3. GRI Pricing'!$G135&gt;='2. GRI Pricing Inputs'!$Z$33,'3. GRI Pricing'!$G135&lt;='2. GRI Pricing Inputs'!$AA$33),'2. GRI Pricing Inputs'!$Z$32,IF(AND('3. GRI Pricing'!$G135&gt;='2. GRI Pricing Inputs'!$AB$33,'3. GRI Pricing'!$G135&lt;='2. GRI Pricing Inputs'!$AC$33),'2. GRI Pricing Inputs'!$AB$32,IF(AND('3. GRI Pricing'!$G135&gt;='2. GRI Pricing Inputs'!$AD$33,'3. GRI Pricing'!$G135&lt;='2. GRI Pricing Inputs'!$AE$33),'2. GRI Pricing Inputs'!$AD$32,IF(AND('3. GRI Pricing'!$G135&gt;='2. GRI Pricing Inputs'!$AF$33,'3. GRI Pricing'!$G135&lt;='2. GRI Pricing Inputs'!$AG$33),'2. GRI Pricing Inputs'!$AF$32,IF(AND('3. GRI Pricing'!$G135&gt;='2. GRI Pricing Inputs'!$AH$33,'3. GRI Pricing'!$G135&lt;='2. GRI Pricing Inputs'!$AI$33),'2. GRI Pricing Inputs'!$AH$32,0))))))))))))))))</f>
        <v>6</v>
      </c>
      <c r="O135" s="272" cm="1">
        <f t="array" ref="O135">IFERROR(INDEX('2. GRI Pricing Inputs'!$C$32:$AI$39,MATCH('3. GRI Pricing'!E135,'2. GRI Pricing Inputs'!$C$32:$C$39,0),(MATCH('3. GRI Pricing'!N135,'2. GRI Pricing Inputs'!$D$32:$AI$32,0)+1)),0)</f>
        <v>10</v>
      </c>
      <c r="P135" s="272">
        <f>IFERROR(INDEX('2. GRI Pricing Inputs'!$C$45:$AI$46,MATCH($P$16,'2. GRI Pricing Inputs'!$C$45:$C$46,0),MATCH(H135,'2. GRI Pricing Inputs'!$C$45:$AI$45,0)),0)</f>
        <v>35</v>
      </c>
      <c r="Q135" s="272">
        <f>IFERROR(INDEX('2. GRI Pricing Inputs'!$C$53:$AI$54,MATCH('3. GRI Pricing'!$Q$16,'2. GRI Pricing Inputs'!$C$53:$C$54,0),MATCH('3. GRI Pricing'!I135,'2. GRI Pricing Inputs'!$C$53:$AI$53,0)),0)</f>
        <v>15</v>
      </c>
      <c r="R135" s="272">
        <f>IFERROR(INDEX('2. GRI Pricing Inputs'!$C$60:$AI$61,MATCH('3. GRI Pricing'!$R$16,'2. GRI Pricing Inputs'!$C$60:$C$61,0),MATCH('1. Accomodation'!T139,'2. GRI Pricing Inputs'!$C$60:$AI$60,0)),0)</f>
        <v>0</v>
      </c>
      <c r="S135" s="272">
        <f>IFERROR(INDEX('2. GRI Pricing Inputs'!$C$67:$AI$68,MATCH('3. GRI Pricing'!$S$16,'2. GRI Pricing Inputs'!$C$67:$C$68,0),MATCH('1. Accomodation'!U139,'2. GRI Pricing Inputs'!$C$67:$AI$67,0)),0)</f>
        <v>10</v>
      </c>
      <c r="T135" s="272">
        <f>IF(E135=0,0,'2. GRI Pricing Inputs'!$AI$75)</f>
        <v>0</v>
      </c>
      <c r="U135" s="272">
        <f>IFERROR(INDEX('2. GRI Pricing Inputs'!$C$82:$AI$83,MATCH('3. GRI Pricing'!$U$16,'2. GRI Pricing Inputs'!$C$82:$C$83,0),MATCH('1. Accomodation'!V139,'2. GRI Pricing Inputs'!$C$82:$AI$82,0)),0)</f>
        <v>0</v>
      </c>
      <c r="V135" s="272">
        <f>IFERROR(INDEX('2. GRI Pricing Inputs'!$C$89:$AI$90,MATCH('3. GRI Pricing'!$V$16,'2. GRI Pricing Inputs'!$C$89:$C$90,0),MATCH('1. Accomodation'!W139,'2. GRI Pricing Inputs'!$C$89:$AI$89,0)),0)</f>
        <v>10</v>
      </c>
      <c r="W135" s="272">
        <f>IFERROR(INDEX('2. GRI Pricing Inputs'!$C$97:$AI$98,MATCH('3. GRI Pricing'!$W$16,'2. GRI Pricing Inputs'!$C$97:$C$98,0),MATCH('1. Accomodation'!X139,'2. GRI Pricing Inputs'!$C$97:$AI$97,0)),0)</f>
        <v>0</v>
      </c>
      <c r="X135" s="272">
        <f>IFERROR(INDEX('2. GRI Pricing Inputs'!$C$104:$AI$105,MATCH('3. GRI Pricing'!$X$16,'2. GRI Pricing Inputs'!$C$104:$C$105,0),MATCH('1. Accomodation'!Y139,'2. GRI Pricing Inputs'!$C$104:$AI$104,0)),0)</f>
        <v>0</v>
      </c>
      <c r="Y135" s="273"/>
      <c r="Z135" s="274">
        <f t="shared" si="9"/>
        <v>1355</v>
      </c>
      <c r="AA135" s="275"/>
      <c r="AB135" s="275"/>
      <c r="AC135" s="275"/>
      <c r="AD135" s="271">
        <f>Z135*(1+'2. GRI Pricing Inputs'!E$115)^(($AD$16-$AC$15)/365)</f>
        <v>1361.7223339051311</v>
      </c>
      <c r="AE135" s="272">
        <f>AD135*(1+'2. GRI Pricing Inputs'!F$115)^((AE$16-AD$16)/365)</f>
        <v>1368.2595706473171</v>
      </c>
      <c r="AF135" s="272">
        <f>AE135*(1+'2. GRI Pricing Inputs'!G$115)^((AF$16-AE$16)/365)</f>
        <v>1375.0476870331347</v>
      </c>
      <c r="AG135" s="272">
        <f>AF135*(1+'2. GRI Pricing Inputs'!H$115)^((AG$16-AF$16)/365)</f>
        <v>1381.8694801605998</v>
      </c>
      <c r="AH135" s="272">
        <f>AG135*(1+'2. GRI Pricing Inputs'!I$115)^((AH$16-AG$16)/365)</f>
        <v>1388.060184592699</v>
      </c>
      <c r="AI135" s="272">
        <f>AH135*(1+'2. GRI Pricing Inputs'!J$115)^((AI$16-AH$16)/365)</f>
        <v>1394.9465344386401</v>
      </c>
      <c r="AJ135" s="272">
        <f>AI135*(1+'2. GRI Pricing Inputs'!K$115)^((AJ$16-AI$16)/365)</f>
        <v>1401.6432709988503</v>
      </c>
      <c r="AK135" s="272">
        <f>AJ135*(1+'2. GRI Pricing Inputs'!L$115)^((AK$16-AJ$16)/365)</f>
        <v>1408.5970083298721</v>
      </c>
      <c r="AL135" s="272">
        <f>AK135*(1+'2. GRI Pricing Inputs'!M$115)^((AL$16-AK$16)/365)</f>
        <v>1415.3592768838289</v>
      </c>
      <c r="AM135" s="272">
        <f>AL135*(1+'2. GRI Pricing Inputs'!N$115)^((AM$16-AL$16)/365)</f>
        <v>1422.3810611310157</v>
      </c>
      <c r="AN135" s="272">
        <f>AM135*(1+'2. GRI Pricing Inputs'!O$115)^((AN$16-AM$16)/365)</f>
        <v>1429.4376813769622</v>
      </c>
      <c r="AO135" s="272">
        <f>AN135*(1+'2. GRI Pricing Inputs'!P$115)^((AO$16-AN$16)/365)</f>
        <v>1436.2999999999993</v>
      </c>
      <c r="AP135" s="276">
        <f>AO135*(1+'2. GRI Pricing Inputs'!Q$115)^((AP$16-AO$16)/365)</f>
        <v>1443.4256739394384</v>
      </c>
      <c r="AQ135" s="380">
        <f t="shared" si="10"/>
        <v>5.9999999999999609E-2</v>
      </c>
    </row>
    <row r="136" spans="1:43" ht="11.4" x14ac:dyDescent="0.2">
      <c r="A136" s="110" t="str">
        <f>_xlfn.XLOOKUP($C136,'Data Ref'!$D:$D,'Data Ref'!$B:$B,0)</f>
        <v>222708120</v>
      </c>
      <c r="C136" s="76">
        <f>'1. Accomodation'!N140</f>
        <v>430</v>
      </c>
      <c r="D136" s="362" t="str">
        <f>'1. Accomodation'!L140</f>
        <v>D</v>
      </c>
      <c r="E136" s="69" t="str">
        <f>'1. Accomodation'!P140</f>
        <v>1 Bed</v>
      </c>
      <c r="F136" s="69">
        <f>'1. Accomodation'!Q140</f>
        <v>1</v>
      </c>
      <c r="G136" s="77">
        <f>'1. Accomodation'!O140</f>
        <v>521.51</v>
      </c>
      <c r="H136" s="69">
        <f>'1. Accomodation'!R140</f>
        <v>4</v>
      </c>
      <c r="I136" s="69" t="str">
        <f>'1. Accomodation'!S140</f>
        <v>North Row below Treeline</v>
      </c>
      <c r="J136" s="62"/>
      <c r="L136" s="271">
        <f>IFERROR(INDEX('2. GRI Pricing Inputs'!$C$15:$AI$16,MATCH($L$16,'2. GRI Pricing Inputs'!$C$15:$C$16,0),MATCH(E136,'2. GRI Pricing Inputs'!$C$15:$AI$15,0)),0)</f>
        <v>1275</v>
      </c>
      <c r="M136" s="272">
        <f>IFERROR(INDEX('2. GRI Pricing Inputs'!$C$22:$AI$23,MATCH($M$16,'2. GRI Pricing Inputs'!$C$22:$C$23,0),MATCH(F136,'2. GRI Pricing Inputs'!$C$22:$AI$22,0)),0)</f>
        <v>0</v>
      </c>
      <c r="N136" s="329">
        <f>IF(AND('3. GRI Pricing'!$G136&gt;='2. GRI Pricing Inputs'!$D$33,'3. GRI Pricing'!$G136&lt;='2. GRI Pricing Inputs'!$E$33),'2. GRI Pricing Inputs'!$D$32,IF(AND('3. GRI Pricing'!$G136&gt;='2. GRI Pricing Inputs'!$F$33,'3. GRI Pricing'!$G136&lt;='2. GRI Pricing Inputs'!$G$33),'2. GRI Pricing Inputs'!$F$32,IF(AND('3. GRI Pricing'!$G136&gt;='2. GRI Pricing Inputs'!$H$33,'3. GRI Pricing'!$G136&lt;='2. GRI Pricing Inputs'!$I$33),'2. GRI Pricing Inputs'!$H$32,IF(AND('3. GRI Pricing'!$G136&gt;='2. GRI Pricing Inputs'!$J$33,'3. GRI Pricing'!$G136&lt;='2. GRI Pricing Inputs'!$K$33),'2. GRI Pricing Inputs'!$J$32,IF(AND('3. GRI Pricing'!$G136&gt;='2. GRI Pricing Inputs'!$L$33,'3. GRI Pricing'!$G136&lt;='2. GRI Pricing Inputs'!$M$33),'2. GRI Pricing Inputs'!$L$32,IF(AND('3. GRI Pricing'!$G136&gt;='2. GRI Pricing Inputs'!$N$33,'3. GRI Pricing'!$G136&lt;='2. GRI Pricing Inputs'!$O$33),'2. GRI Pricing Inputs'!$N$32,IF(AND('3. GRI Pricing'!$G136&gt;='2. GRI Pricing Inputs'!$P$33,'3. GRI Pricing'!$G136&lt;='2. GRI Pricing Inputs'!$Q$33),'2. GRI Pricing Inputs'!$P$32,IF(AND('3. GRI Pricing'!$G136&gt;='2. GRI Pricing Inputs'!$R$33,'3. GRI Pricing'!$G136&lt;='2. GRI Pricing Inputs'!$S$33),'2. GRI Pricing Inputs'!$R$32,IF(AND('3. GRI Pricing'!$G136&gt;='2. GRI Pricing Inputs'!$T$33,'3. GRI Pricing'!$G136&lt;='2. GRI Pricing Inputs'!$U$33),'2. GRI Pricing Inputs'!$T$32,IF(AND('3. GRI Pricing'!$G136&gt;='2. GRI Pricing Inputs'!$V$33,'3. GRI Pricing'!$G136&lt;='2. GRI Pricing Inputs'!$W$33),'2. GRI Pricing Inputs'!$V$32,IF(AND('3. GRI Pricing'!$G136&gt;='2. GRI Pricing Inputs'!$X$33,'3. GRI Pricing'!$G136&lt;='2. GRI Pricing Inputs'!$Y$33),'2. GRI Pricing Inputs'!$X$32,IF(AND('3. GRI Pricing'!$G136&gt;='2. GRI Pricing Inputs'!$Z$33,'3. GRI Pricing'!$G136&lt;='2. GRI Pricing Inputs'!$AA$33),'2. GRI Pricing Inputs'!$Z$32,IF(AND('3. GRI Pricing'!$G136&gt;='2. GRI Pricing Inputs'!$AB$33,'3. GRI Pricing'!$G136&lt;='2. GRI Pricing Inputs'!$AC$33),'2. GRI Pricing Inputs'!$AB$32,IF(AND('3. GRI Pricing'!$G136&gt;='2. GRI Pricing Inputs'!$AD$33,'3. GRI Pricing'!$G136&lt;='2. GRI Pricing Inputs'!$AE$33),'2. GRI Pricing Inputs'!$AD$32,IF(AND('3. GRI Pricing'!$G136&gt;='2. GRI Pricing Inputs'!$AF$33,'3. GRI Pricing'!$G136&lt;='2. GRI Pricing Inputs'!$AG$33),'2. GRI Pricing Inputs'!$AF$32,IF(AND('3. GRI Pricing'!$G136&gt;='2. GRI Pricing Inputs'!$AH$33,'3. GRI Pricing'!$G136&lt;='2. GRI Pricing Inputs'!$AI$33),'2. GRI Pricing Inputs'!$AH$32,0))))))))))))))))</f>
        <v>6</v>
      </c>
      <c r="O136" s="272" cm="1">
        <f t="array" ref="O136">IFERROR(INDEX('2. GRI Pricing Inputs'!$C$32:$AI$39,MATCH('3. GRI Pricing'!E136,'2. GRI Pricing Inputs'!$C$32:$C$39,0),(MATCH('3. GRI Pricing'!N136,'2. GRI Pricing Inputs'!$D$32:$AI$32,0)+1)),0)</f>
        <v>10</v>
      </c>
      <c r="P136" s="272">
        <f>IFERROR(INDEX('2. GRI Pricing Inputs'!$C$45:$AI$46,MATCH($P$16,'2. GRI Pricing Inputs'!$C$45:$C$46,0),MATCH(H136,'2. GRI Pricing Inputs'!$C$45:$AI$45,0)),0)</f>
        <v>35</v>
      </c>
      <c r="Q136" s="272">
        <f>IFERROR(INDEX('2. GRI Pricing Inputs'!$C$53:$AI$54,MATCH('3. GRI Pricing'!$Q$16,'2. GRI Pricing Inputs'!$C$53:$C$54,0),MATCH('3. GRI Pricing'!I136,'2. GRI Pricing Inputs'!$C$53:$AI$53,0)),0)</f>
        <v>30</v>
      </c>
      <c r="R136" s="272">
        <f>IFERROR(INDEX('2. GRI Pricing Inputs'!$C$60:$AI$61,MATCH('3. GRI Pricing'!$R$16,'2. GRI Pricing Inputs'!$C$60:$C$61,0),MATCH('1. Accomodation'!T140,'2. GRI Pricing Inputs'!$C$60:$AI$60,0)),0)</f>
        <v>0</v>
      </c>
      <c r="S136" s="272">
        <f>IFERROR(INDEX('2. GRI Pricing Inputs'!$C$67:$AI$68,MATCH('3. GRI Pricing'!$S$16,'2. GRI Pricing Inputs'!$C$67:$C$68,0),MATCH('1. Accomodation'!U140,'2. GRI Pricing Inputs'!$C$67:$AI$67,0)),0)</f>
        <v>40</v>
      </c>
      <c r="T136" s="272">
        <f>IF(E136=0,0,'2. GRI Pricing Inputs'!$AI$75)</f>
        <v>0</v>
      </c>
      <c r="U136" s="272">
        <f>IFERROR(INDEX('2. GRI Pricing Inputs'!$C$82:$AI$83,MATCH('3. GRI Pricing'!$U$16,'2. GRI Pricing Inputs'!$C$82:$C$83,0),MATCH('1. Accomodation'!V140,'2. GRI Pricing Inputs'!$C$82:$AI$82,0)),0)</f>
        <v>0</v>
      </c>
      <c r="V136" s="272">
        <f>IFERROR(INDEX('2. GRI Pricing Inputs'!$C$89:$AI$90,MATCH('3. GRI Pricing'!$V$16,'2. GRI Pricing Inputs'!$C$89:$C$90,0),MATCH('1. Accomodation'!W140,'2. GRI Pricing Inputs'!$C$89:$AI$89,0)),0)</f>
        <v>0</v>
      </c>
      <c r="W136" s="272">
        <f>IFERROR(INDEX('2. GRI Pricing Inputs'!$C$97:$AI$98,MATCH('3. GRI Pricing'!$W$16,'2. GRI Pricing Inputs'!$C$97:$C$98,0),MATCH('1. Accomodation'!X140,'2. GRI Pricing Inputs'!$C$97:$AI$97,0)),0)</f>
        <v>0</v>
      </c>
      <c r="X136" s="272">
        <f>IFERROR(INDEX('2. GRI Pricing Inputs'!$C$104:$AI$105,MATCH('3. GRI Pricing'!$X$16,'2. GRI Pricing Inputs'!$C$104:$C$105,0),MATCH('1. Accomodation'!Y140,'2. GRI Pricing Inputs'!$C$104:$AI$104,0)),0)</f>
        <v>0</v>
      </c>
      <c r="Y136" s="273"/>
      <c r="Z136" s="274">
        <f t="shared" si="9"/>
        <v>1390</v>
      </c>
      <c r="AA136" s="275"/>
      <c r="AB136" s="275"/>
      <c r="AC136" s="275"/>
      <c r="AD136" s="271">
        <f>Z136*(1+'2. GRI Pricing Inputs'!E$115)^(($AD$16-$AC$15)/365)</f>
        <v>1396.895973526297</v>
      </c>
      <c r="AE136" s="272">
        <f>AD136*(1+'2. GRI Pricing Inputs'!F$115)^((AE$16-AD$16)/365)</f>
        <v>1403.6020687821187</v>
      </c>
      <c r="AF136" s="272">
        <f>AE136*(1+'2. GRI Pricing Inputs'!G$115)^((AF$16-AE$16)/365)</f>
        <v>1410.56552396757</v>
      </c>
      <c r="AG136" s="272">
        <f>AF136*(1+'2. GRI Pricing Inputs'!H$115)^((AG$16-AF$16)/365)</f>
        <v>1417.5635257736042</v>
      </c>
      <c r="AH136" s="272">
        <f>AG136*(1+'2. GRI Pricing Inputs'!I$115)^((AH$16-AG$16)/365)</f>
        <v>1423.9141377002593</v>
      </c>
      <c r="AI136" s="272">
        <f>AH136*(1+'2. GRI Pricing Inputs'!J$115)^((AI$16-AH$16)/365)</f>
        <v>1430.978363741483</v>
      </c>
      <c r="AJ136" s="272">
        <f>AI136*(1+'2. GRI Pricing Inputs'!K$115)^((AJ$16-AI$16)/365)</f>
        <v>1437.8480787368278</v>
      </c>
      <c r="AK136" s="272">
        <f>AJ136*(1+'2. GRI Pricing Inputs'!L$115)^((AK$16-AJ$16)/365)</f>
        <v>1444.9814328992782</v>
      </c>
      <c r="AL136" s="272">
        <f>AK136*(1+'2. GRI Pricing Inputs'!M$115)^((AL$16-AK$16)/365)</f>
        <v>1451.9183725966952</v>
      </c>
      <c r="AM136" s="272">
        <f>AL136*(1+'2. GRI Pricing Inputs'!N$115)^((AM$16-AL$16)/365)</f>
        <v>1459.1215313447319</v>
      </c>
      <c r="AN136" s="272">
        <f>AM136*(1+'2. GRI Pricing Inputs'!O$115)^((AN$16-AM$16)/365)</f>
        <v>1466.3604259143744</v>
      </c>
      <c r="AO136" s="272">
        <f>AN136*(1+'2. GRI Pricing Inputs'!P$115)^((AO$16-AN$16)/365)</f>
        <v>1473.3999999999992</v>
      </c>
      <c r="AP136" s="276">
        <f>AO136*(1+'2. GRI Pricing Inputs'!Q$115)^((AP$16-AO$16)/365)</f>
        <v>1480.709731937874</v>
      </c>
      <c r="AQ136" s="380">
        <f t="shared" si="10"/>
        <v>5.9999999999999387E-2</v>
      </c>
    </row>
    <row r="137" spans="1:43" ht="11.4" x14ac:dyDescent="0.2">
      <c r="A137" s="110" t="str">
        <f>_xlfn.XLOOKUP($C137,'Data Ref'!$D:$D,'Data Ref'!$B:$B,0)</f>
        <v>222708121</v>
      </c>
      <c r="C137" s="76">
        <f>'1. Accomodation'!N141</f>
        <v>431</v>
      </c>
      <c r="D137" s="362" t="str">
        <f>'1. Accomodation'!L141</f>
        <v>D</v>
      </c>
      <c r="E137" s="69" t="str">
        <f>'1. Accomodation'!P141</f>
        <v>2 Bed</v>
      </c>
      <c r="F137" s="69">
        <f>'1. Accomodation'!Q141</f>
        <v>2</v>
      </c>
      <c r="G137" s="77">
        <f>'1. Accomodation'!O141</f>
        <v>760.9</v>
      </c>
      <c r="H137" s="69">
        <f>'1. Accomodation'!R141</f>
        <v>4</v>
      </c>
      <c r="I137" s="69" t="str">
        <f>'1. Accomodation'!S141</f>
        <v>North Row below Treeline</v>
      </c>
      <c r="J137" s="62"/>
      <c r="L137" s="271">
        <f>IFERROR(INDEX('2. GRI Pricing Inputs'!$C$15:$AI$16,MATCH($L$16,'2. GRI Pricing Inputs'!$C$15:$C$16,0),MATCH(E137,'2. GRI Pricing Inputs'!$C$15:$AI$15,0)),0)</f>
        <v>1665</v>
      </c>
      <c r="M137" s="272">
        <f>IFERROR(INDEX('2. GRI Pricing Inputs'!$C$22:$AI$23,MATCH($M$16,'2. GRI Pricing Inputs'!$C$22:$C$23,0),MATCH(F137,'2. GRI Pricing Inputs'!$C$22:$AI$22,0)),0)</f>
        <v>0</v>
      </c>
      <c r="N137" s="329">
        <f>IF(AND('3. GRI Pricing'!$G137&gt;='2. GRI Pricing Inputs'!$D$33,'3. GRI Pricing'!$G137&lt;='2. GRI Pricing Inputs'!$E$33),'2. GRI Pricing Inputs'!$D$32,IF(AND('3. GRI Pricing'!$G137&gt;='2. GRI Pricing Inputs'!$F$33,'3. GRI Pricing'!$G137&lt;='2. GRI Pricing Inputs'!$G$33),'2. GRI Pricing Inputs'!$F$32,IF(AND('3. GRI Pricing'!$G137&gt;='2. GRI Pricing Inputs'!$H$33,'3. GRI Pricing'!$G137&lt;='2. GRI Pricing Inputs'!$I$33),'2. GRI Pricing Inputs'!$H$32,IF(AND('3. GRI Pricing'!$G137&gt;='2. GRI Pricing Inputs'!$J$33,'3. GRI Pricing'!$G137&lt;='2. GRI Pricing Inputs'!$K$33),'2. GRI Pricing Inputs'!$J$32,IF(AND('3. GRI Pricing'!$G137&gt;='2. GRI Pricing Inputs'!$L$33,'3. GRI Pricing'!$G137&lt;='2. GRI Pricing Inputs'!$M$33),'2. GRI Pricing Inputs'!$L$32,IF(AND('3. GRI Pricing'!$G137&gt;='2. GRI Pricing Inputs'!$N$33,'3. GRI Pricing'!$G137&lt;='2. GRI Pricing Inputs'!$O$33),'2. GRI Pricing Inputs'!$N$32,IF(AND('3. GRI Pricing'!$G137&gt;='2. GRI Pricing Inputs'!$P$33,'3. GRI Pricing'!$G137&lt;='2. GRI Pricing Inputs'!$Q$33),'2. GRI Pricing Inputs'!$P$32,IF(AND('3. GRI Pricing'!$G137&gt;='2. GRI Pricing Inputs'!$R$33,'3. GRI Pricing'!$G137&lt;='2. GRI Pricing Inputs'!$S$33),'2. GRI Pricing Inputs'!$R$32,IF(AND('3. GRI Pricing'!$G137&gt;='2. GRI Pricing Inputs'!$T$33,'3. GRI Pricing'!$G137&lt;='2. GRI Pricing Inputs'!$U$33),'2. GRI Pricing Inputs'!$T$32,IF(AND('3. GRI Pricing'!$G137&gt;='2. GRI Pricing Inputs'!$V$33,'3. GRI Pricing'!$G137&lt;='2. GRI Pricing Inputs'!$W$33),'2. GRI Pricing Inputs'!$V$32,IF(AND('3. GRI Pricing'!$G137&gt;='2. GRI Pricing Inputs'!$X$33,'3. GRI Pricing'!$G137&lt;='2. GRI Pricing Inputs'!$Y$33),'2. GRI Pricing Inputs'!$X$32,IF(AND('3. GRI Pricing'!$G137&gt;='2. GRI Pricing Inputs'!$Z$33,'3. GRI Pricing'!$G137&lt;='2. GRI Pricing Inputs'!$AA$33),'2. GRI Pricing Inputs'!$Z$32,IF(AND('3. GRI Pricing'!$G137&gt;='2. GRI Pricing Inputs'!$AB$33,'3. GRI Pricing'!$G137&lt;='2. GRI Pricing Inputs'!$AC$33),'2. GRI Pricing Inputs'!$AB$32,IF(AND('3. GRI Pricing'!$G137&gt;='2. GRI Pricing Inputs'!$AD$33,'3. GRI Pricing'!$G137&lt;='2. GRI Pricing Inputs'!$AE$33),'2. GRI Pricing Inputs'!$AD$32,IF(AND('3. GRI Pricing'!$G137&gt;='2. GRI Pricing Inputs'!$AF$33,'3. GRI Pricing'!$G137&lt;='2. GRI Pricing Inputs'!$AG$33),'2. GRI Pricing Inputs'!$AF$32,IF(AND('3. GRI Pricing'!$G137&gt;='2. GRI Pricing Inputs'!$AH$33,'3. GRI Pricing'!$G137&lt;='2. GRI Pricing Inputs'!$AI$33),'2. GRI Pricing Inputs'!$AH$32,0))))))))))))))))</f>
        <v>11</v>
      </c>
      <c r="O137" s="272" cm="1">
        <f t="array" ref="O137">IFERROR(INDEX('2. GRI Pricing Inputs'!$C$32:$AI$39,MATCH('3. GRI Pricing'!E137,'2. GRI Pricing Inputs'!$C$32:$C$39,0),(MATCH('3. GRI Pricing'!N137,'2. GRI Pricing Inputs'!$D$32:$AI$32,0)+1)),0)</f>
        <v>30</v>
      </c>
      <c r="P137" s="272">
        <f>IFERROR(INDEX('2. GRI Pricing Inputs'!$C$45:$AI$46,MATCH($P$16,'2. GRI Pricing Inputs'!$C$45:$C$46,0),MATCH(H137,'2. GRI Pricing Inputs'!$C$45:$AI$45,0)),0)</f>
        <v>35</v>
      </c>
      <c r="Q137" s="272">
        <f>IFERROR(INDEX('2. GRI Pricing Inputs'!$C$53:$AI$54,MATCH('3. GRI Pricing'!$Q$16,'2. GRI Pricing Inputs'!$C$53:$C$54,0),MATCH('3. GRI Pricing'!I137,'2. GRI Pricing Inputs'!$C$53:$AI$53,0)),0)</f>
        <v>30</v>
      </c>
      <c r="R137" s="272">
        <f>IFERROR(INDEX('2. GRI Pricing Inputs'!$C$60:$AI$61,MATCH('3. GRI Pricing'!$R$16,'2. GRI Pricing Inputs'!$C$60:$C$61,0),MATCH('1. Accomodation'!T141,'2. GRI Pricing Inputs'!$C$60:$AI$60,0)),0)</f>
        <v>10</v>
      </c>
      <c r="S137" s="272">
        <f>IFERROR(INDEX('2. GRI Pricing Inputs'!$C$67:$AI$68,MATCH('3. GRI Pricing'!$S$16,'2. GRI Pricing Inputs'!$C$67:$C$68,0),MATCH('1. Accomodation'!U141,'2. GRI Pricing Inputs'!$C$67:$AI$67,0)),0)</f>
        <v>40</v>
      </c>
      <c r="T137" s="272">
        <f>IF(E137=0,0,'2. GRI Pricing Inputs'!$AI$75)</f>
        <v>0</v>
      </c>
      <c r="U137" s="272">
        <f>IFERROR(INDEX('2. GRI Pricing Inputs'!$C$82:$AI$83,MATCH('3. GRI Pricing'!$U$16,'2. GRI Pricing Inputs'!$C$82:$C$83,0),MATCH('1. Accomodation'!V141,'2. GRI Pricing Inputs'!$C$82:$AI$82,0)),0)</f>
        <v>0</v>
      </c>
      <c r="V137" s="272">
        <f>IFERROR(INDEX('2. GRI Pricing Inputs'!$C$89:$AI$90,MATCH('3. GRI Pricing'!$V$16,'2. GRI Pricing Inputs'!$C$89:$C$90,0),MATCH('1. Accomodation'!W141,'2. GRI Pricing Inputs'!$C$89:$AI$89,0)),0)</f>
        <v>0</v>
      </c>
      <c r="W137" s="272">
        <f>IFERROR(INDEX('2. GRI Pricing Inputs'!$C$97:$AI$98,MATCH('3. GRI Pricing'!$W$16,'2. GRI Pricing Inputs'!$C$97:$C$98,0),MATCH('1. Accomodation'!X141,'2. GRI Pricing Inputs'!$C$97:$AI$97,0)),0)</f>
        <v>0</v>
      </c>
      <c r="X137" s="272">
        <f>IFERROR(INDEX('2. GRI Pricing Inputs'!$C$104:$AI$105,MATCH('3. GRI Pricing'!$X$16,'2. GRI Pricing Inputs'!$C$104:$C$105,0),MATCH('1. Accomodation'!Y141,'2. GRI Pricing Inputs'!$C$104:$AI$104,0)),0)</f>
        <v>0</v>
      </c>
      <c r="Y137" s="273"/>
      <c r="Z137" s="274">
        <f t="shared" si="9"/>
        <v>1810</v>
      </c>
      <c r="AA137" s="275"/>
      <c r="AB137" s="275"/>
      <c r="AC137" s="275"/>
      <c r="AD137" s="271">
        <f>Z137*(1+'2. GRI Pricing Inputs'!E$115)^(($AD$16-$AC$15)/365)</f>
        <v>1818.9796489802859</v>
      </c>
      <c r="AE137" s="272">
        <f>AD137*(1+'2. GRI Pricing Inputs'!F$115)^((AE$16-AD$16)/365)</f>
        <v>1827.7120463997373</v>
      </c>
      <c r="AF137" s="272">
        <f>AE137*(1+'2. GRI Pricing Inputs'!G$115)^((AF$16-AE$16)/365)</f>
        <v>1836.7795671807926</v>
      </c>
      <c r="AG137" s="272">
        <f>AF137*(1+'2. GRI Pricing Inputs'!H$115)^((AG$16-AF$16)/365)</f>
        <v>1845.8920731296573</v>
      </c>
      <c r="AH137" s="272">
        <f>AG137*(1+'2. GRI Pricing Inputs'!I$115)^((AH$16-AG$16)/365)</f>
        <v>1854.1615749909854</v>
      </c>
      <c r="AI137" s="272">
        <f>AH137*(1+'2. GRI Pricing Inputs'!J$115)^((AI$16-AH$16)/365)</f>
        <v>1863.3603153756005</v>
      </c>
      <c r="AJ137" s="272">
        <f>AI137*(1+'2. GRI Pricing Inputs'!K$115)^((AJ$16-AI$16)/365)</f>
        <v>1872.3057715925604</v>
      </c>
      <c r="AK137" s="272">
        <f>AJ137*(1+'2. GRI Pricing Inputs'!L$115)^((AK$16-AJ$16)/365)</f>
        <v>1881.5945277321541</v>
      </c>
      <c r="AL137" s="272">
        <f>AK137*(1+'2. GRI Pricing Inputs'!M$115)^((AL$16-AK$16)/365)</f>
        <v>1890.6275211510927</v>
      </c>
      <c r="AM137" s="272">
        <f>AL137*(1+'2. GRI Pricing Inputs'!N$115)^((AM$16-AL$16)/365)</f>
        <v>1900.0071739093275</v>
      </c>
      <c r="AN137" s="272">
        <f>AM137*(1+'2. GRI Pricing Inputs'!O$115)^((AN$16-AM$16)/365)</f>
        <v>1909.4333603633224</v>
      </c>
      <c r="AO137" s="272">
        <f>AN137*(1+'2. GRI Pricing Inputs'!P$115)^((AO$16-AN$16)/365)</f>
        <v>1918.5999999999992</v>
      </c>
      <c r="AP137" s="276">
        <f>AO137*(1+'2. GRI Pricing Inputs'!Q$115)^((AP$16-AO$16)/365)</f>
        <v>1928.1184279191023</v>
      </c>
      <c r="AQ137" s="380">
        <f t="shared" si="10"/>
        <v>5.9999999999999609E-2</v>
      </c>
    </row>
    <row r="138" spans="1:43" ht="11.4" x14ac:dyDescent="0.2">
      <c r="A138" s="110" t="str">
        <f>_xlfn.XLOOKUP($C138,'Data Ref'!$D:$D,'Data Ref'!$B:$B,0)</f>
        <v>222708122</v>
      </c>
      <c r="C138" s="76">
        <f>'1. Accomodation'!N142</f>
        <v>432</v>
      </c>
      <c r="D138" s="362" t="str">
        <f>'1. Accomodation'!L142</f>
        <v>D</v>
      </c>
      <c r="E138" s="69" t="str">
        <f>'1. Accomodation'!P142</f>
        <v>1 Bed</v>
      </c>
      <c r="F138" s="69">
        <f>'1. Accomodation'!Q142</f>
        <v>1</v>
      </c>
      <c r="G138" s="77">
        <f>'1. Accomodation'!O142</f>
        <v>524.74</v>
      </c>
      <c r="H138" s="69">
        <f>'1. Accomodation'!R142</f>
        <v>4</v>
      </c>
      <c r="I138" s="69" t="str">
        <f>'1. Accomodation'!S142</f>
        <v>Saxon Gate below Treeline</v>
      </c>
      <c r="J138" s="62"/>
      <c r="L138" s="271">
        <f>IFERROR(INDEX('2. GRI Pricing Inputs'!$C$15:$AI$16,MATCH($L$16,'2. GRI Pricing Inputs'!$C$15:$C$16,0),MATCH(E138,'2. GRI Pricing Inputs'!$C$15:$AI$15,0)),0)</f>
        <v>1275</v>
      </c>
      <c r="M138" s="272">
        <f>IFERROR(INDEX('2. GRI Pricing Inputs'!$C$22:$AI$23,MATCH($M$16,'2. GRI Pricing Inputs'!$C$22:$C$23,0),MATCH(F138,'2. GRI Pricing Inputs'!$C$22:$AI$22,0)),0)</f>
        <v>0</v>
      </c>
      <c r="N138" s="329">
        <f>IF(AND('3. GRI Pricing'!$G138&gt;='2. GRI Pricing Inputs'!$D$33,'3. GRI Pricing'!$G138&lt;='2. GRI Pricing Inputs'!$E$33),'2. GRI Pricing Inputs'!$D$32,IF(AND('3. GRI Pricing'!$G138&gt;='2. GRI Pricing Inputs'!$F$33,'3. GRI Pricing'!$G138&lt;='2. GRI Pricing Inputs'!$G$33),'2. GRI Pricing Inputs'!$F$32,IF(AND('3. GRI Pricing'!$G138&gt;='2. GRI Pricing Inputs'!$H$33,'3. GRI Pricing'!$G138&lt;='2. GRI Pricing Inputs'!$I$33),'2. GRI Pricing Inputs'!$H$32,IF(AND('3. GRI Pricing'!$G138&gt;='2. GRI Pricing Inputs'!$J$33,'3. GRI Pricing'!$G138&lt;='2. GRI Pricing Inputs'!$K$33),'2. GRI Pricing Inputs'!$J$32,IF(AND('3. GRI Pricing'!$G138&gt;='2. GRI Pricing Inputs'!$L$33,'3. GRI Pricing'!$G138&lt;='2. GRI Pricing Inputs'!$M$33),'2. GRI Pricing Inputs'!$L$32,IF(AND('3. GRI Pricing'!$G138&gt;='2. GRI Pricing Inputs'!$N$33,'3. GRI Pricing'!$G138&lt;='2. GRI Pricing Inputs'!$O$33),'2. GRI Pricing Inputs'!$N$32,IF(AND('3. GRI Pricing'!$G138&gt;='2. GRI Pricing Inputs'!$P$33,'3. GRI Pricing'!$G138&lt;='2. GRI Pricing Inputs'!$Q$33),'2. GRI Pricing Inputs'!$P$32,IF(AND('3. GRI Pricing'!$G138&gt;='2. GRI Pricing Inputs'!$R$33,'3. GRI Pricing'!$G138&lt;='2. GRI Pricing Inputs'!$S$33),'2. GRI Pricing Inputs'!$R$32,IF(AND('3. GRI Pricing'!$G138&gt;='2. GRI Pricing Inputs'!$T$33,'3. GRI Pricing'!$G138&lt;='2. GRI Pricing Inputs'!$U$33),'2. GRI Pricing Inputs'!$T$32,IF(AND('3. GRI Pricing'!$G138&gt;='2. GRI Pricing Inputs'!$V$33,'3. GRI Pricing'!$G138&lt;='2. GRI Pricing Inputs'!$W$33),'2. GRI Pricing Inputs'!$V$32,IF(AND('3. GRI Pricing'!$G138&gt;='2. GRI Pricing Inputs'!$X$33,'3. GRI Pricing'!$G138&lt;='2. GRI Pricing Inputs'!$Y$33),'2. GRI Pricing Inputs'!$X$32,IF(AND('3. GRI Pricing'!$G138&gt;='2. GRI Pricing Inputs'!$Z$33,'3. GRI Pricing'!$G138&lt;='2. GRI Pricing Inputs'!$AA$33),'2. GRI Pricing Inputs'!$Z$32,IF(AND('3. GRI Pricing'!$G138&gt;='2. GRI Pricing Inputs'!$AB$33,'3. GRI Pricing'!$G138&lt;='2. GRI Pricing Inputs'!$AC$33),'2. GRI Pricing Inputs'!$AB$32,IF(AND('3. GRI Pricing'!$G138&gt;='2. GRI Pricing Inputs'!$AD$33,'3. GRI Pricing'!$G138&lt;='2. GRI Pricing Inputs'!$AE$33),'2. GRI Pricing Inputs'!$AD$32,IF(AND('3. GRI Pricing'!$G138&gt;='2. GRI Pricing Inputs'!$AF$33,'3. GRI Pricing'!$G138&lt;='2. GRI Pricing Inputs'!$AG$33),'2. GRI Pricing Inputs'!$AF$32,IF(AND('3. GRI Pricing'!$G138&gt;='2. GRI Pricing Inputs'!$AH$33,'3. GRI Pricing'!$G138&lt;='2. GRI Pricing Inputs'!$AI$33),'2. GRI Pricing Inputs'!$AH$32,0))))))))))))))))</f>
        <v>0</v>
      </c>
      <c r="O138" s="272" cm="1">
        <f t="array" ref="O138">IFERROR(INDEX('2. GRI Pricing Inputs'!$C$32:$AI$39,MATCH('3. GRI Pricing'!E138,'2. GRI Pricing Inputs'!$C$32:$C$39,0),(MATCH('3. GRI Pricing'!N138,'2. GRI Pricing Inputs'!$D$32:$AI$32,0)+1)),0)</f>
        <v>0</v>
      </c>
      <c r="P138" s="272">
        <f>IFERROR(INDEX('2. GRI Pricing Inputs'!$C$45:$AI$46,MATCH($P$16,'2. GRI Pricing Inputs'!$C$45:$C$46,0),MATCH(H138,'2. GRI Pricing Inputs'!$C$45:$AI$45,0)),0)</f>
        <v>35</v>
      </c>
      <c r="Q138" s="272">
        <f>IFERROR(INDEX('2. GRI Pricing Inputs'!$C$53:$AI$54,MATCH('3. GRI Pricing'!$Q$16,'2. GRI Pricing Inputs'!$C$53:$C$54,0),MATCH('3. GRI Pricing'!I138,'2. GRI Pricing Inputs'!$C$53:$AI$53,0)),0)</f>
        <v>30</v>
      </c>
      <c r="R138" s="272">
        <f>IFERROR(INDEX('2. GRI Pricing Inputs'!$C$60:$AI$61,MATCH('3. GRI Pricing'!$R$16,'2. GRI Pricing Inputs'!$C$60:$C$61,0),MATCH('1. Accomodation'!T142,'2. GRI Pricing Inputs'!$C$60:$AI$60,0)),0)</f>
        <v>0</v>
      </c>
      <c r="S138" s="272">
        <f>IFERROR(INDEX('2. GRI Pricing Inputs'!$C$67:$AI$68,MATCH('3. GRI Pricing'!$S$16,'2. GRI Pricing Inputs'!$C$67:$C$68,0),MATCH('1. Accomodation'!U142,'2. GRI Pricing Inputs'!$C$67:$AI$67,0)),0)</f>
        <v>40</v>
      </c>
      <c r="T138" s="272">
        <f>IF(E138=0,0,'2. GRI Pricing Inputs'!$AI$75)</f>
        <v>0</v>
      </c>
      <c r="U138" s="272">
        <f>IFERROR(INDEX('2. GRI Pricing Inputs'!$C$82:$AI$83,MATCH('3. GRI Pricing'!$U$16,'2. GRI Pricing Inputs'!$C$82:$C$83,0),MATCH('1. Accomodation'!V142,'2. GRI Pricing Inputs'!$C$82:$AI$82,0)),0)</f>
        <v>0</v>
      </c>
      <c r="V138" s="272">
        <f>IFERROR(INDEX('2. GRI Pricing Inputs'!$C$89:$AI$90,MATCH('3. GRI Pricing'!$V$16,'2. GRI Pricing Inputs'!$C$89:$C$90,0),MATCH('1. Accomodation'!W142,'2. GRI Pricing Inputs'!$C$89:$AI$89,0)),0)</f>
        <v>0</v>
      </c>
      <c r="W138" s="272">
        <f>IFERROR(INDEX('2. GRI Pricing Inputs'!$C$97:$AI$98,MATCH('3. GRI Pricing'!$W$16,'2. GRI Pricing Inputs'!$C$97:$C$98,0),MATCH('1. Accomodation'!X142,'2. GRI Pricing Inputs'!$C$97:$AI$97,0)),0)</f>
        <v>0</v>
      </c>
      <c r="X138" s="272">
        <f>IFERROR(INDEX('2. GRI Pricing Inputs'!$C$104:$AI$105,MATCH('3. GRI Pricing'!$X$16,'2. GRI Pricing Inputs'!$C$104:$C$105,0),MATCH('1. Accomodation'!Y142,'2. GRI Pricing Inputs'!$C$104:$AI$104,0)),0)</f>
        <v>0</v>
      </c>
      <c r="Y138" s="273"/>
      <c r="Z138" s="274">
        <f t="shared" si="9"/>
        <v>1380</v>
      </c>
      <c r="AA138" s="275"/>
      <c r="AB138" s="275"/>
      <c r="AC138" s="275"/>
      <c r="AD138" s="271">
        <f>Z138*(1+'2. GRI Pricing Inputs'!E$115)^(($AD$16-$AC$15)/365)</f>
        <v>1386.8463622059639</v>
      </c>
      <c r="AE138" s="272">
        <f>AD138*(1+'2. GRI Pricing Inputs'!F$115)^((AE$16-AD$16)/365)</f>
        <v>1393.5042121721756</v>
      </c>
      <c r="AF138" s="272">
        <f>AE138*(1+'2. GRI Pricing Inputs'!G$115)^((AF$16-AE$16)/365)</f>
        <v>1400.4175705577313</v>
      </c>
      <c r="AG138" s="272">
        <f>AF138*(1+'2. GRI Pricing Inputs'!H$115)^((AG$16-AF$16)/365)</f>
        <v>1407.3652270270316</v>
      </c>
      <c r="AH138" s="272">
        <f>AG138*(1+'2. GRI Pricing Inputs'!I$115)^((AH$16-AG$16)/365)</f>
        <v>1413.6701510980993</v>
      </c>
      <c r="AI138" s="272">
        <f>AH138*(1+'2. GRI Pricing Inputs'!J$115)^((AI$16-AH$16)/365)</f>
        <v>1420.6835553692422</v>
      </c>
      <c r="AJ138" s="272">
        <f>AI138*(1+'2. GRI Pricing Inputs'!K$115)^((AJ$16-AI$16)/365)</f>
        <v>1427.5038479545485</v>
      </c>
      <c r="AK138" s="272">
        <f>AJ138*(1+'2. GRI Pricing Inputs'!L$115)^((AK$16-AJ$16)/365)</f>
        <v>1434.5858830223051</v>
      </c>
      <c r="AL138" s="272">
        <f>AK138*(1+'2. GRI Pricing Inputs'!M$115)^((AL$16-AK$16)/365)</f>
        <v>1441.4729166787336</v>
      </c>
      <c r="AM138" s="272">
        <f>AL138*(1+'2. GRI Pricing Inputs'!N$115)^((AM$16-AL$16)/365)</f>
        <v>1448.624254140813</v>
      </c>
      <c r="AN138" s="272">
        <f>AM138*(1+'2. GRI Pricing Inputs'!O$115)^((AN$16-AM$16)/365)</f>
        <v>1455.8110703322568</v>
      </c>
      <c r="AO138" s="272">
        <f>AN138*(1+'2. GRI Pricing Inputs'!P$115)^((AO$16-AN$16)/365)</f>
        <v>1462.7999999999993</v>
      </c>
      <c r="AP138" s="276">
        <f>AO138*(1+'2. GRI Pricing Inputs'!Q$115)^((AP$16-AO$16)/365)</f>
        <v>1470.0571439383209</v>
      </c>
      <c r="AQ138" s="380">
        <f t="shared" si="10"/>
        <v>5.9999999999999387E-2</v>
      </c>
    </row>
    <row r="139" spans="1:43" ht="11.4" x14ac:dyDescent="0.2">
      <c r="A139" s="110" t="str">
        <f>_xlfn.XLOOKUP($C139,'Data Ref'!$D:$D,'Data Ref'!$B:$B,0)</f>
        <v>222708123</v>
      </c>
      <c r="C139" s="76">
        <f>'1. Accomodation'!N143</f>
        <v>433</v>
      </c>
      <c r="D139" s="362" t="str">
        <f>'1. Accomodation'!L143</f>
        <v>D</v>
      </c>
      <c r="E139" s="69" t="str">
        <f>'1. Accomodation'!P143</f>
        <v>1 Bed</v>
      </c>
      <c r="F139" s="69">
        <f>'1. Accomodation'!Q143</f>
        <v>1</v>
      </c>
      <c r="G139" s="77">
        <f>'1. Accomodation'!O143</f>
        <v>510.96</v>
      </c>
      <c r="H139" s="69">
        <f>'1. Accomodation'!R143</f>
        <v>4</v>
      </c>
      <c r="I139" s="69" t="str">
        <f>'1. Accomodation'!S143</f>
        <v>Saxon Gate below Treeline</v>
      </c>
      <c r="J139" s="62"/>
      <c r="L139" s="271">
        <f>IFERROR(INDEX('2. GRI Pricing Inputs'!$C$15:$AI$16,MATCH($L$16,'2. GRI Pricing Inputs'!$C$15:$C$16,0),MATCH(E139,'2. GRI Pricing Inputs'!$C$15:$AI$15,0)),0)</f>
        <v>1275</v>
      </c>
      <c r="M139" s="272">
        <f>IFERROR(INDEX('2. GRI Pricing Inputs'!$C$22:$AI$23,MATCH($M$16,'2. GRI Pricing Inputs'!$C$22:$C$23,0),MATCH(F139,'2. GRI Pricing Inputs'!$C$22:$AI$22,0)),0)</f>
        <v>0</v>
      </c>
      <c r="N139" s="329">
        <f>IF(AND('3. GRI Pricing'!$G139&gt;='2. GRI Pricing Inputs'!$D$33,'3. GRI Pricing'!$G139&lt;='2. GRI Pricing Inputs'!$E$33),'2. GRI Pricing Inputs'!$D$32,IF(AND('3. GRI Pricing'!$G139&gt;='2. GRI Pricing Inputs'!$F$33,'3. GRI Pricing'!$G139&lt;='2. GRI Pricing Inputs'!$G$33),'2. GRI Pricing Inputs'!$F$32,IF(AND('3. GRI Pricing'!$G139&gt;='2. GRI Pricing Inputs'!$H$33,'3. GRI Pricing'!$G139&lt;='2. GRI Pricing Inputs'!$I$33),'2. GRI Pricing Inputs'!$H$32,IF(AND('3. GRI Pricing'!$G139&gt;='2. GRI Pricing Inputs'!$J$33,'3. GRI Pricing'!$G139&lt;='2. GRI Pricing Inputs'!$K$33),'2. GRI Pricing Inputs'!$J$32,IF(AND('3. GRI Pricing'!$G139&gt;='2. GRI Pricing Inputs'!$L$33,'3. GRI Pricing'!$G139&lt;='2. GRI Pricing Inputs'!$M$33),'2. GRI Pricing Inputs'!$L$32,IF(AND('3. GRI Pricing'!$G139&gt;='2. GRI Pricing Inputs'!$N$33,'3. GRI Pricing'!$G139&lt;='2. GRI Pricing Inputs'!$O$33),'2. GRI Pricing Inputs'!$N$32,IF(AND('3. GRI Pricing'!$G139&gt;='2. GRI Pricing Inputs'!$P$33,'3. GRI Pricing'!$G139&lt;='2. GRI Pricing Inputs'!$Q$33),'2. GRI Pricing Inputs'!$P$32,IF(AND('3. GRI Pricing'!$G139&gt;='2. GRI Pricing Inputs'!$R$33,'3. GRI Pricing'!$G139&lt;='2. GRI Pricing Inputs'!$S$33),'2. GRI Pricing Inputs'!$R$32,IF(AND('3. GRI Pricing'!$G139&gt;='2. GRI Pricing Inputs'!$T$33,'3. GRI Pricing'!$G139&lt;='2. GRI Pricing Inputs'!$U$33),'2. GRI Pricing Inputs'!$T$32,IF(AND('3. GRI Pricing'!$G139&gt;='2. GRI Pricing Inputs'!$V$33,'3. GRI Pricing'!$G139&lt;='2. GRI Pricing Inputs'!$W$33),'2. GRI Pricing Inputs'!$V$32,IF(AND('3. GRI Pricing'!$G139&gt;='2. GRI Pricing Inputs'!$X$33,'3. GRI Pricing'!$G139&lt;='2. GRI Pricing Inputs'!$Y$33),'2. GRI Pricing Inputs'!$X$32,IF(AND('3. GRI Pricing'!$G139&gt;='2. GRI Pricing Inputs'!$Z$33,'3. GRI Pricing'!$G139&lt;='2. GRI Pricing Inputs'!$AA$33),'2. GRI Pricing Inputs'!$Z$32,IF(AND('3. GRI Pricing'!$G139&gt;='2. GRI Pricing Inputs'!$AB$33,'3. GRI Pricing'!$G139&lt;='2. GRI Pricing Inputs'!$AC$33),'2. GRI Pricing Inputs'!$AB$32,IF(AND('3. GRI Pricing'!$G139&gt;='2. GRI Pricing Inputs'!$AD$33,'3. GRI Pricing'!$G139&lt;='2. GRI Pricing Inputs'!$AE$33),'2. GRI Pricing Inputs'!$AD$32,IF(AND('3. GRI Pricing'!$G139&gt;='2. GRI Pricing Inputs'!$AF$33,'3. GRI Pricing'!$G139&lt;='2. GRI Pricing Inputs'!$AG$33),'2. GRI Pricing Inputs'!$AF$32,IF(AND('3. GRI Pricing'!$G139&gt;='2. GRI Pricing Inputs'!$AH$33,'3. GRI Pricing'!$G139&lt;='2. GRI Pricing Inputs'!$AI$33),'2. GRI Pricing Inputs'!$AH$32,0))))))))))))))))</f>
        <v>5</v>
      </c>
      <c r="O139" s="272" cm="1">
        <f t="array" ref="O139">IFERROR(INDEX('2. GRI Pricing Inputs'!$C$32:$AI$39,MATCH('3. GRI Pricing'!E139,'2. GRI Pricing Inputs'!$C$32:$C$39,0),(MATCH('3. GRI Pricing'!N139,'2. GRI Pricing Inputs'!$D$32:$AI$32,0)+1)),0)</f>
        <v>5</v>
      </c>
      <c r="P139" s="272">
        <f>IFERROR(INDEX('2. GRI Pricing Inputs'!$C$45:$AI$46,MATCH($P$16,'2. GRI Pricing Inputs'!$C$45:$C$46,0),MATCH(H139,'2. GRI Pricing Inputs'!$C$45:$AI$45,0)),0)</f>
        <v>35</v>
      </c>
      <c r="Q139" s="272">
        <f>IFERROR(INDEX('2. GRI Pricing Inputs'!$C$53:$AI$54,MATCH('3. GRI Pricing'!$Q$16,'2. GRI Pricing Inputs'!$C$53:$C$54,0),MATCH('3. GRI Pricing'!I139,'2. GRI Pricing Inputs'!$C$53:$AI$53,0)),0)</f>
        <v>30</v>
      </c>
      <c r="R139" s="272">
        <f>IFERROR(INDEX('2. GRI Pricing Inputs'!$C$60:$AI$61,MATCH('3. GRI Pricing'!$R$16,'2. GRI Pricing Inputs'!$C$60:$C$61,0),MATCH('1. Accomodation'!T143,'2. GRI Pricing Inputs'!$C$60:$AI$60,0)),0)</f>
        <v>0</v>
      </c>
      <c r="S139" s="272">
        <f>IFERROR(INDEX('2. GRI Pricing Inputs'!$C$67:$AI$68,MATCH('3. GRI Pricing'!$S$16,'2. GRI Pricing Inputs'!$C$67:$C$68,0),MATCH('1. Accomodation'!U143,'2. GRI Pricing Inputs'!$C$67:$AI$67,0)),0)</f>
        <v>40</v>
      </c>
      <c r="T139" s="272">
        <f>IF(E139=0,0,'2. GRI Pricing Inputs'!$AI$75)</f>
        <v>0</v>
      </c>
      <c r="U139" s="272">
        <f>IFERROR(INDEX('2. GRI Pricing Inputs'!$C$82:$AI$83,MATCH('3. GRI Pricing'!$U$16,'2. GRI Pricing Inputs'!$C$82:$C$83,0),MATCH('1. Accomodation'!V143,'2. GRI Pricing Inputs'!$C$82:$AI$82,0)),0)</f>
        <v>0</v>
      </c>
      <c r="V139" s="272">
        <f>IFERROR(INDEX('2. GRI Pricing Inputs'!$C$89:$AI$90,MATCH('3. GRI Pricing'!$V$16,'2. GRI Pricing Inputs'!$C$89:$C$90,0),MATCH('1. Accomodation'!W143,'2. GRI Pricing Inputs'!$C$89:$AI$89,0)),0)</f>
        <v>0</v>
      </c>
      <c r="W139" s="272">
        <f>IFERROR(INDEX('2. GRI Pricing Inputs'!$C$97:$AI$98,MATCH('3. GRI Pricing'!$W$16,'2. GRI Pricing Inputs'!$C$97:$C$98,0),MATCH('1. Accomodation'!X143,'2. GRI Pricing Inputs'!$C$97:$AI$97,0)),0)</f>
        <v>0</v>
      </c>
      <c r="X139" s="272">
        <f>IFERROR(INDEX('2. GRI Pricing Inputs'!$C$104:$AI$105,MATCH('3. GRI Pricing'!$X$16,'2. GRI Pricing Inputs'!$C$104:$C$105,0),MATCH('1. Accomodation'!Y143,'2. GRI Pricing Inputs'!$C$104:$AI$104,0)),0)</f>
        <v>0</v>
      </c>
      <c r="Y139" s="273"/>
      <c r="Z139" s="274">
        <f t="shared" si="9"/>
        <v>1385</v>
      </c>
      <c r="AA139" s="275"/>
      <c r="AB139" s="275"/>
      <c r="AC139" s="275"/>
      <c r="AD139" s="271">
        <f>Z139*(1+'2. GRI Pricing Inputs'!E$115)^(($AD$16-$AC$15)/365)</f>
        <v>1391.8711678661305</v>
      </c>
      <c r="AE139" s="272">
        <f>AD139*(1+'2. GRI Pricing Inputs'!F$115)^((AE$16-AD$16)/365)</f>
        <v>1398.5531404771473</v>
      </c>
      <c r="AF139" s="272">
        <f>AE139*(1+'2. GRI Pricing Inputs'!G$115)^((AF$16-AE$16)/365)</f>
        <v>1405.4915472626508</v>
      </c>
      <c r="AG139" s="272">
        <f>AF139*(1+'2. GRI Pricing Inputs'!H$115)^((AG$16-AF$16)/365)</f>
        <v>1412.4643764003181</v>
      </c>
      <c r="AH139" s="272">
        <f>AG139*(1+'2. GRI Pricing Inputs'!I$115)^((AH$16-AG$16)/365)</f>
        <v>1418.7921443991795</v>
      </c>
      <c r="AI139" s="272">
        <f>AH139*(1+'2. GRI Pricing Inputs'!J$115)^((AI$16-AH$16)/365)</f>
        <v>1425.8309595553628</v>
      </c>
      <c r="AJ139" s="272">
        <f>AI139*(1+'2. GRI Pricing Inputs'!K$115)^((AJ$16-AI$16)/365)</f>
        <v>1432.6759633456884</v>
      </c>
      <c r="AK139" s="272">
        <f>AJ139*(1+'2. GRI Pricing Inputs'!L$115)^((AK$16-AJ$16)/365)</f>
        <v>1439.783657960792</v>
      </c>
      <c r="AL139" s="272">
        <f>AK139*(1+'2. GRI Pricing Inputs'!M$115)^((AL$16-AK$16)/365)</f>
        <v>1446.6956446377146</v>
      </c>
      <c r="AM139" s="272">
        <f>AL139*(1+'2. GRI Pricing Inputs'!N$115)^((AM$16-AL$16)/365)</f>
        <v>1453.8728927427728</v>
      </c>
      <c r="AN139" s="272">
        <f>AM139*(1+'2. GRI Pricing Inputs'!O$115)^((AN$16-AM$16)/365)</f>
        <v>1461.0857481233159</v>
      </c>
      <c r="AO139" s="272">
        <f>AN139*(1+'2. GRI Pricing Inputs'!P$115)^((AO$16-AN$16)/365)</f>
        <v>1468.0999999999995</v>
      </c>
      <c r="AP139" s="276">
        <f>AO139*(1+'2. GRI Pricing Inputs'!Q$115)^((AP$16-AO$16)/365)</f>
        <v>1475.3834379380978</v>
      </c>
      <c r="AQ139" s="380">
        <f t="shared" si="10"/>
        <v>5.9999999999999609E-2</v>
      </c>
    </row>
    <row r="140" spans="1:43" ht="11.4" x14ac:dyDescent="0.2">
      <c r="A140" s="110" t="str">
        <f>_xlfn.XLOOKUP($C140,'Data Ref'!$D:$D,'Data Ref'!$B:$B,0)</f>
        <v>222708124</v>
      </c>
      <c r="C140" s="76">
        <f>'1. Accomodation'!N144</f>
        <v>434</v>
      </c>
      <c r="D140" s="362" t="str">
        <f>'1. Accomodation'!L144</f>
        <v>D</v>
      </c>
      <c r="E140" s="69" t="str">
        <f>'1. Accomodation'!P144</f>
        <v>1 Bed</v>
      </c>
      <c r="F140" s="69">
        <f>'1. Accomodation'!Q144</f>
        <v>1</v>
      </c>
      <c r="G140" s="77">
        <f>'1. Accomodation'!O144</f>
        <v>492.56</v>
      </c>
      <c r="H140" s="69">
        <f>'1. Accomodation'!R144</f>
        <v>4</v>
      </c>
      <c r="I140" s="69" t="str">
        <f>'1. Accomodation'!S144</f>
        <v>Internal Courtyard</v>
      </c>
      <c r="J140" s="62"/>
      <c r="L140" s="271">
        <f>IFERROR(INDEX('2. GRI Pricing Inputs'!$C$15:$AI$16,MATCH($L$16,'2. GRI Pricing Inputs'!$C$15:$C$16,0),MATCH(E140,'2. GRI Pricing Inputs'!$C$15:$AI$15,0)),0)</f>
        <v>1275</v>
      </c>
      <c r="M140" s="272">
        <f>IFERROR(INDEX('2. GRI Pricing Inputs'!$C$22:$AI$23,MATCH($M$16,'2. GRI Pricing Inputs'!$C$22:$C$23,0),MATCH(F140,'2. GRI Pricing Inputs'!$C$22:$AI$22,0)),0)</f>
        <v>0</v>
      </c>
      <c r="N140" s="329">
        <f>IF(AND('3. GRI Pricing'!$G140&gt;='2. GRI Pricing Inputs'!$D$33,'3. GRI Pricing'!$G140&lt;='2. GRI Pricing Inputs'!$E$33),'2. GRI Pricing Inputs'!$D$32,IF(AND('3. GRI Pricing'!$G140&gt;='2. GRI Pricing Inputs'!$F$33,'3. GRI Pricing'!$G140&lt;='2. GRI Pricing Inputs'!$G$33),'2. GRI Pricing Inputs'!$F$32,IF(AND('3. GRI Pricing'!$G140&gt;='2. GRI Pricing Inputs'!$H$33,'3. GRI Pricing'!$G140&lt;='2. GRI Pricing Inputs'!$I$33),'2. GRI Pricing Inputs'!$H$32,IF(AND('3. GRI Pricing'!$G140&gt;='2. GRI Pricing Inputs'!$J$33,'3. GRI Pricing'!$G140&lt;='2. GRI Pricing Inputs'!$K$33),'2. GRI Pricing Inputs'!$J$32,IF(AND('3. GRI Pricing'!$G140&gt;='2. GRI Pricing Inputs'!$L$33,'3. GRI Pricing'!$G140&lt;='2. GRI Pricing Inputs'!$M$33),'2. GRI Pricing Inputs'!$L$32,IF(AND('3. GRI Pricing'!$G140&gt;='2. GRI Pricing Inputs'!$N$33,'3. GRI Pricing'!$G140&lt;='2. GRI Pricing Inputs'!$O$33),'2. GRI Pricing Inputs'!$N$32,IF(AND('3. GRI Pricing'!$G140&gt;='2. GRI Pricing Inputs'!$P$33,'3. GRI Pricing'!$G140&lt;='2. GRI Pricing Inputs'!$Q$33),'2. GRI Pricing Inputs'!$P$32,IF(AND('3. GRI Pricing'!$G140&gt;='2. GRI Pricing Inputs'!$R$33,'3. GRI Pricing'!$G140&lt;='2. GRI Pricing Inputs'!$S$33),'2. GRI Pricing Inputs'!$R$32,IF(AND('3. GRI Pricing'!$G140&gt;='2. GRI Pricing Inputs'!$T$33,'3. GRI Pricing'!$G140&lt;='2. GRI Pricing Inputs'!$U$33),'2. GRI Pricing Inputs'!$T$32,IF(AND('3. GRI Pricing'!$G140&gt;='2. GRI Pricing Inputs'!$V$33,'3. GRI Pricing'!$G140&lt;='2. GRI Pricing Inputs'!$W$33),'2. GRI Pricing Inputs'!$V$32,IF(AND('3. GRI Pricing'!$G140&gt;='2. GRI Pricing Inputs'!$X$33,'3. GRI Pricing'!$G140&lt;='2. GRI Pricing Inputs'!$Y$33),'2. GRI Pricing Inputs'!$X$32,IF(AND('3. GRI Pricing'!$G140&gt;='2. GRI Pricing Inputs'!$Z$33,'3. GRI Pricing'!$G140&lt;='2. GRI Pricing Inputs'!$AA$33),'2. GRI Pricing Inputs'!$Z$32,IF(AND('3. GRI Pricing'!$G140&gt;='2. GRI Pricing Inputs'!$AB$33,'3. GRI Pricing'!$G140&lt;='2. GRI Pricing Inputs'!$AC$33),'2. GRI Pricing Inputs'!$AB$32,IF(AND('3. GRI Pricing'!$G140&gt;='2. GRI Pricing Inputs'!$AD$33,'3. GRI Pricing'!$G140&lt;='2. GRI Pricing Inputs'!$AE$33),'2. GRI Pricing Inputs'!$AD$32,IF(AND('3. GRI Pricing'!$G140&gt;='2. GRI Pricing Inputs'!$AF$33,'3. GRI Pricing'!$G140&lt;='2. GRI Pricing Inputs'!$AG$33),'2. GRI Pricing Inputs'!$AF$32,IF(AND('3. GRI Pricing'!$G140&gt;='2. GRI Pricing Inputs'!$AH$33,'3. GRI Pricing'!$G140&lt;='2. GRI Pricing Inputs'!$AI$33),'2. GRI Pricing Inputs'!$AH$32,0))))))))))))))))</f>
        <v>4</v>
      </c>
      <c r="O140" s="272" cm="1">
        <f t="array" ref="O140">IFERROR(INDEX('2. GRI Pricing Inputs'!$C$32:$AI$39,MATCH('3. GRI Pricing'!E140,'2. GRI Pricing Inputs'!$C$32:$C$39,0),(MATCH('3. GRI Pricing'!N140,'2. GRI Pricing Inputs'!$D$32:$AI$32,0)+1)),0)</f>
        <v>0</v>
      </c>
      <c r="P140" s="272">
        <f>IFERROR(INDEX('2. GRI Pricing Inputs'!$C$45:$AI$46,MATCH($P$16,'2. GRI Pricing Inputs'!$C$45:$C$46,0),MATCH(H140,'2. GRI Pricing Inputs'!$C$45:$AI$45,0)),0)</f>
        <v>35</v>
      </c>
      <c r="Q140" s="272">
        <f>IFERROR(INDEX('2. GRI Pricing Inputs'!$C$53:$AI$54,MATCH('3. GRI Pricing'!$Q$16,'2. GRI Pricing Inputs'!$C$53:$C$54,0),MATCH('3. GRI Pricing'!I140,'2. GRI Pricing Inputs'!$C$53:$AI$53,0)),0)</f>
        <v>15</v>
      </c>
      <c r="R140" s="272">
        <f>IFERROR(INDEX('2. GRI Pricing Inputs'!$C$60:$AI$61,MATCH('3. GRI Pricing'!$R$16,'2. GRI Pricing Inputs'!$C$60:$C$61,0),MATCH('1. Accomodation'!T144,'2. GRI Pricing Inputs'!$C$60:$AI$60,0)),0)</f>
        <v>0</v>
      </c>
      <c r="S140" s="272">
        <f>IFERROR(INDEX('2. GRI Pricing Inputs'!$C$67:$AI$68,MATCH('3. GRI Pricing'!$S$16,'2. GRI Pricing Inputs'!$C$67:$C$68,0),MATCH('1. Accomodation'!U144,'2. GRI Pricing Inputs'!$C$67:$AI$67,0)),0)</f>
        <v>10</v>
      </c>
      <c r="T140" s="272">
        <f>IF(E140=0,0,'2. GRI Pricing Inputs'!$AI$75)</f>
        <v>0</v>
      </c>
      <c r="U140" s="272">
        <f>IFERROR(INDEX('2. GRI Pricing Inputs'!$C$82:$AI$83,MATCH('3. GRI Pricing'!$U$16,'2. GRI Pricing Inputs'!$C$82:$C$83,0),MATCH('1. Accomodation'!V144,'2. GRI Pricing Inputs'!$C$82:$AI$82,0)),0)</f>
        <v>0</v>
      </c>
      <c r="V140" s="272">
        <f>IFERROR(INDEX('2. GRI Pricing Inputs'!$C$89:$AI$90,MATCH('3. GRI Pricing'!$V$16,'2. GRI Pricing Inputs'!$C$89:$C$90,0),MATCH('1. Accomodation'!W144,'2. GRI Pricing Inputs'!$C$89:$AI$89,0)),0)</f>
        <v>10</v>
      </c>
      <c r="W140" s="272">
        <f>IFERROR(INDEX('2. GRI Pricing Inputs'!$C$97:$AI$98,MATCH('3. GRI Pricing'!$W$16,'2. GRI Pricing Inputs'!$C$97:$C$98,0),MATCH('1. Accomodation'!X144,'2. GRI Pricing Inputs'!$C$97:$AI$97,0)),0)</f>
        <v>0</v>
      </c>
      <c r="X140" s="272">
        <f>IFERROR(INDEX('2. GRI Pricing Inputs'!$C$104:$AI$105,MATCH('3. GRI Pricing'!$X$16,'2. GRI Pricing Inputs'!$C$104:$C$105,0),MATCH('1. Accomodation'!Y144,'2. GRI Pricing Inputs'!$C$104:$AI$104,0)),0)</f>
        <v>0</v>
      </c>
      <c r="Y140" s="273"/>
      <c r="Z140" s="274">
        <f t="shared" si="9"/>
        <v>1345</v>
      </c>
      <c r="AA140" s="275"/>
      <c r="AB140" s="275"/>
      <c r="AC140" s="275"/>
      <c r="AD140" s="271">
        <f>Z140*(1+'2. GRI Pricing Inputs'!E$115)^(($AD$16-$AC$15)/365)</f>
        <v>1351.6727225847981</v>
      </c>
      <c r="AE140" s="272">
        <f>AD140*(1+'2. GRI Pricing Inputs'!F$115)^((AE$16-AD$16)/365)</f>
        <v>1358.1617140373739</v>
      </c>
      <c r="AF140" s="272">
        <f>AE140*(1+'2. GRI Pricing Inputs'!G$115)^((AF$16-AE$16)/365)</f>
        <v>1364.899733623296</v>
      </c>
      <c r="AG140" s="272">
        <f>AF140*(1+'2. GRI Pricing Inputs'!H$115)^((AG$16-AF$16)/365)</f>
        <v>1371.6711814140269</v>
      </c>
      <c r="AH140" s="272">
        <f>AG140*(1+'2. GRI Pricing Inputs'!I$115)^((AH$16-AG$16)/365)</f>
        <v>1377.8161979905385</v>
      </c>
      <c r="AI140" s="272">
        <f>AH140*(1+'2. GRI Pricing Inputs'!J$115)^((AI$16-AH$16)/365)</f>
        <v>1384.6517260663989</v>
      </c>
      <c r="AJ140" s="272">
        <f>AI140*(1+'2. GRI Pricing Inputs'!K$115)^((AJ$16-AI$16)/365)</f>
        <v>1391.2990402165706</v>
      </c>
      <c r="AK140" s="272">
        <f>AJ140*(1+'2. GRI Pricing Inputs'!L$115)^((AK$16-AJ$16)/365)</f>
        <v>1398.2014584528986</v>
      </c>
      <c r="AL140" s="272">
        <f>AK140*(1+'2. GRI Pricing Inputs'!M$115)^((AL$16-AK$16)/365)</f>
        <v>1404.9138209658668</v>
      </c>
      <c r="AM140" s="272">
        <f>AL140*(1+'2. GRI Pricing Inputs'!N$115)^((AM$16-AL$16)/365)</f>
        <v>1411.8837839270966</v>
      </c>
      <c r="AN140" s="272">
        <f>AM140*(1+'2. GRI Pricing Inputs'!O$115)^((AN$16-AM$16)/365)</f>
        <v>1418.8883257948441</v>
      </c>
      <c r="AO140" s="272">
        <f>AN140*(1+'2. GRI Pricing Inputs'!P$115)^((AO$16-AN$16)/365)</f>
        <v>1425.6999999999991</v>
      </c>
      <c r="AP140" s="276">
        <f>AO140*(1+'2. GRI Pricing Inputs'!Q$115)^((AP$16-AO$16)/365)</f>
        <v>1432.773085939885</v>
      </c>
      <c r="AQ140" s="380">
        <f t="shared" si="10"/>
        <v>5.9999999999999387E-2</v>
      </c>
    </row>
    <row r="141" spans="1:43" ht="11.4" x14ac:dyDescent="0.2">
      <c r="A141" s="110" t="str">
        <f>_xlfn.XLOOKUP($C141,'Data Ref'!$D:$D,'Data Ref'!$B:$B,0)</f>
        <v>222708125</v>
      </c>
      <c r="C141" s="76">
        <f>'1. Accomodation'!N145</f>
        <v>435</v>
      </c>
      <c r="D141" s="362" t="str">
        <f>'1. Accomodation'!L145</f>
        <v>D</v>
      </c>
      <c r="E141" s="69" t="str">
        <f>'1. Accomodation'!P145</f>
        <v>1 Bed</v>
      </c>
      <c r="F141" s="69">
        <f>'1. Accomodation'!Q145</f>
        <v>1</v>
      </c>
      <c r="G141" s="77">
        <f>'1. Accomodation'!O145</f>
        <v>510.96</v>
      </c>
      <c r="H141" s="69">
        <f>'1. Accomodation'!R145</f>
        <v>4</v>
      </c>
      <c r="I141" s="69" t="str">
        <f>'1. Accomodation'!S145</f>
        <v>Saxon Gate below Treeline</v>
      </c>
      <c r="J141" s="62"/>
      <c r="L141" s="271">
        <f>IFERROR(INDEX('2. GRI Pricing Inputs'!$C$15:$AI$16,MATCH($L$16,'2. GRI Pricing Inputs'!$C$15:$C$16,0),MATCH(E141,'2. GRI Pricing Inputs'!$C$15:$AI$15,0)),0)</f>
        <v>1275</v>
      </c>
      <c r="M141" s="272">
        <f>IFERROR(INDEX('2. GRI Pricing Inputs'!$C$22:$AI$23,MATCH($M$16,'2. GRI Pricing Inputs'!$C$22:$C$23,0),MATCH(F141,'2. GRI Pricing Inputs'!$C$22:$AI$22,0)),0)</f>
        <v>0</v>
      </c>
      <c r="N141" s="329">
        <f>IF(AND('3. GRI Pricing'!$G141&gt;='2. GRI Pricing Inputs'!$D$33,'3. GRI Pricing'!$G141&lt;='2. GRI Pricing Inputs'!$E$33),'2. GRI Pricing Inputs'!$D$32,IF(AND('3. GRI Pricing'!$G141&gt;='2. GRI Pricing Inputs'!$F$33,'3. GRI Pricing'!$G141&lt;='2. GRI Pricing Inputs'!$G$33),'2. GRI Pricing Inputs'!$F$32,IF(AND('3. GRI Pricing'!$G141&gt;='2. GRI Pricing Inputs'!$H$33,'3. GRI Pricing'!$G141&lt;='2. GRI Pricing Inputs'!$I$33),'2. GRI Pricing Inputs'!$H$32,IF(AND('3. GRI Pricing'!$G141&gt;='2. GRI Pricing Inputs'!$J$33,'3. GRI Pricing'!$G141&lt;='2. GRI Pricing Inputs'!$K$33),'2. GRI Pricing Inputs'!$J$32,IF(AND('3. GRI Pricing'!$G141&gt;='2. GRI Pricing Inputs'!$L$33,'3. GRI Pricing'!$G141&lt;='2. GRI Pricing Inputs'!$M$33),'2. GRI Pricing Inputs'!$L$32,IF(AND('3. GRI Pricing'!$G141&gt;='2. GRI Pricing Inputs'!$N$33,'3. GRI Pricing'!$G141&lt;='2. GRI Pricing Inputs'!$O$33),'2. GRI Pricing Inputs'!$N$32,IF(AND('3. GRI Pricing'!$G141&gt;='2. GRI Pricing Inputs'!$P$33,'3. GRI Pricing'!$G141&lt;='2. GRI Pricing Inputs'!$Q$33),'2. GRI Pricing Inputs'!$P$32,IF(AND('3. GRI Pricing'!$G141&gt;='2. GRI Pricing Inputs'!$R$33,'3. GRI Pricing'!$G141&lt;='2. GRI Pricing Inputs'!$S$33),'2. GRI Pricing Inputs'!$R$32,IF(AND('3. GRI Pricing'!$G141&gt;='2. GRI Pricing Inputs'!$T$33,'3. GRI Pricing'!$G141&lt;='2. GRI Pricing Inputs'!$U$33),'2. GRI Pricing Inputs'!$T$32,IF(AND('3. GRI Pricing'!$G141&gt;='2. GRI Pricing Inputs'!$V$33,'3. GRI Pricing'!$G141&lt;='2. GRI Pricing Inputs'!$W$33),'2. GRI Pricing Inputs'!$V$32,IF(AND('3. GRI Pricing'!$G141&gt;='2. GRI Pricing Inputs'!$X$33,'3. GRI Pricing'!$G141&lt;='2. GRI Pricing Inputs'!$Y$33),'2. GRI Pricing Inputs'!$X$32,IF(AND('3. GRI Pricing'!$G141&gt;='2. GRI Pricing Inputs'!$Z$33,'3. GRI Pricing'!$G141&lt;='2. GRI Pricing Inputs'!$AA$33),'2. GRI Pricing Inputs'!$Z$32,IF(AND('3. GRI Pricing'!$G141&gt;='2. GRI Pricing Inputs'!$AB$33,'3. GRI Pricing'!$G141&lt;='2. GRI Pricing Inputs'!$AC$33),'2. GRI Pricing Inputs'!$AB$32,IF(AND('3. GRI Pricing'!$G141&gt;='2. GRI Pricing Inputs'!$AD$33,'3. GRI Pricing'!$G141&lt;='2. GRI Pricing Inputs'!$AE$33),'2. GRI Pricing Inputs'!$AD$32,IF(AND('3. GRI Pricing'!$G141&gt;='2. GRI Pricing Inputs'!$AF$33,'3. GRI Pricing'!$G141&lt;='2. GRI Pricing Inputs'!$AG$33),'2. GRI Pricing Inputs'!$AF$32,IF(AND('3. GRI Pricing'!$G141&gt;='2. GRI Pricing Inputs'!$AH$33,'3. GRI Pricing'!$G141&lt;='2. GRI Pricing Inputs'!$AI$33),'2. GRI Pricing Inputs'!$AH$32,0))))))))))))))))</f>
        <v>5</v>
      </c>
      <c r="O141" s="272" cm="1">
        <f t="array" ref="O141">IFERROR(INDEX('2. GRI Pricing Inputs'!$C$32:$AI$39,MATCH('3. GRI Pricing'!E141,'2. GRI Pricing Inputs'!$C$32:$C$39,0),(MATCH('3. GRI Pricing'!N141,'2. GRI Pricing Inputs'!$D$32:$AI$32,0)+1)),0)</f>
        <v>5</v>
      </c>
      <c r="P141" s="272">
        <f>IFERROR(INDEX('2. GRI Pricing Inputs'!$C$45:$AI$46,MATCH($P$16,'2. GRI Pricing Inputs'!$C$45:$C$46,0),MATCH(H141,'2. GRI Pricing Inputs'!$C$45:$AI$45,0)),0)</f>
        <v>35</v>
      </c>
      <c r="Q141" s="272">
        <f>IFERROR(INDEX('2. GRI Pricing Inputs'!$C$53:$AI$54,MATCH('3. GRI Pricing'!$Q$16,'2. GRI Pricing Inputs'!$C$53:$C$54,0),MATCH('3. GRI Pricing'!I141,'2. GRI Pricing Inputs'!$C$53:$AI$53,0)),0)</f>
        <v>30</v>
      </c>
      <c r="R141" s="272">
        <f>IFERROR(INDEX('2. GRI Pricing Inputs'!$C$60:$AI$61,MATCH('3. GRI Pricing'!$R$16,'2. GRI Pricing Inputs'!$C$60:$C$61,0),MATCH('1. Accomodation'!T145,'2. GRI Pricing Inputs'!$C$60:$AI$60,0)),0)</f>
        <v>0</v>
      </c>
      <c r="S141" s="272">
        <f>IFERROR(INDEX('2. GRI Pricing Inputs'!$C$67:$AI$68,MATCH('3. GRI Pricing'!$S$16,'2. GRI Pricing Inputs'!$C$67:$C$68,0),MATCH('1. Accomodation'!U145,'2. GRI Pricing Inputs'!$C$67:$AI$67,0)),0)</f>
        <v>40</v>
      </c>
      <c r="T141" s="272">
        <f>IF(E141=0,0,'2. GRI Pricing Inputs'!$AI$75)</f>
        <v>0</v>
      </c>
      <c r="U141" s="272">
        <f>IFERROR(INDEX('2. GRI Pricing Inputs'!$C$82:$AI$83,MATCH('3. GRI Pricing'!$U$16,'2. GRI Pricing Inputs'!$C$82:$C$83,0),MATCH('1. Accomodation'!V145,'2. GRI Pricing Inputs'!$C$82:$AI$82,0)),0)</f>
        <v>0</v>
      </c>
      <c r="V141" s="272">
        <f>IFERROR(INDEX('2. GRI Pricing Inputs'!$C$89:$AI$90,MATCH('3. GRI Pricing'!$V$16,'2. GRI Pricing Inputs'!$C$89:$C$90,0),MATCH('1. Accomodation'!W145,'2. GRI Pricing Inputs'!$C$89:$AI$89,0)),0)</f>
        <v>0</v>
      </c>
      <c r="W141" s="272">
        <f>IFERROR(INDEX('2. GRI Pricing Inputs'!$C$97:$AI$98,MATCH('3. GRI Pricing'!$W$16,'2. GRI Pricing Inputs'!$C$97:$C$98,0),MATCH('1. Accomodation'!X145,'2. GRI Pricing Inputs'!$C$97:$AI$97,0)),0)</f>
        <v>0</v>
      </c>
      <c r="X141" s="272">
        <f>IFERROR(INDEX('2. GRI Pricing Inputs'!$C$104:$AI$105,MATCH('3. GRI Pricing'!$X$16,'2. GRI Pricing Inputs'!$C$104:$C$105,0),MATCH('1. Accomodation'!Y145,'2. GRI Pricing Inputs'!$C$104:$AI$104,0)),0)</f>
        <v>0</v>
      </c>
      <c r="Y141" s="273"/>
      <c r="Z141" s="274">
        <f t="shared" si="9"/>
        <v>1385</v>
      </c>
      <c r="AA141" s="275"/>
      <c r="AB141" s="275"/>
      <c r="AC141" s="275"/>
      <c r="AD141" s="271">
        <f>Z141*(1+'2. GRI Pricing Inputs'!E$115)^(($AD$16-$AC$15)/365)</f>
        <v>1391.8711678661305</v>
      </c>
      <c r="AE141" s="272">
        <f>AD141*(1+'2. GRI Pricing Inputs'!F$115)^((AE$16-AD$16)/365)</f>
        <v>1398.5531404771473</v>
      </c>
      <c r="AF141" s="272">
        <f>AE141*(1+'2. GRI Pricing Inputs'!G$115)^((AF$16-AE$16)/365)</f>
        <v>1405.4915472626508</v>
      </c>
      <c r="AG141" s="272">
        <f>AF141*(1+'2. GRI Pricing Inputs'!H$115)^((AG$16-AF$16)/365)</f>
        <v>1412.4643764003181</v>
      </c>
      <c r="AH141" s="272">
        <f>AG141*(1+'2. GRI Pricing Inputs'!I$115)^((AH$16-AG$16)/365)</f>
        <v>1418.7921443991795</v>
      </c>
      <c r="AI141" s="272">
        <f>AH141*(1+'2. GRI Pricing Inputs'!J$115)^((AI$16-AH$16)/365)</f>
        <v>1425.8309595553628</v>
      </c>
      <c r="AJ141" s="272">
        <f>AI141*(1+'2. GRI Pricing Inputs'!K$115)^((AJ$16-AI$16)/365)</f>
        <v>1432.6759633456884</v>
      </c>
      <c r="AK141" s="272">
        <f>AJ141*(1+'2. GRI Pricing Inputs'!L$115)^((AK$16-AJ$16)/365)</f>
        <v>1439.783657960792</v>
      </c>
      <c r="AL141" s="272">
        <f>AK141*(1+'2. GRI Pricing Inputs'!M$115)^((AL$16-AK$16)/365)</f>
        <v>1446.6956446377146</v>
      </c>
      <c r="AM141" s="272">
        <f>AL141*(1+'2. GRI Pricing Inputs'!N$115)^((AM$16-AL$16)/365)</f>
        <v>1453.8728927427728</v>
      </c>
      <c r="AN141" s="272">
        <f>AM141*(1+'2. GRI Pricing Inputs'!O$115)^((AN$16-AM$16)/365)</f>
        <v>1461.0857481233159</v>
      </c>
      <c r="AO141" s="272">
        <f>AN141*(1+'2. GRI Pricing Inputs'!P$115)^((AO$16-AN$16)/365)</f>
        <v>1468.0999999999995</v>
      </c>
      <c r="AP141" s="276">
        <f>AO141*(1+'2. GRI Pricing Inputs'!Q$115)^((AP$16-AO$16)/365)</f>
        <v>1475.3834379380978</v>
      </c>
      <c r="AQ141" s="380">
        <f t="shared" si="10"/>
        <v>5.9999999999999609E-2</v>
      </c>
    </row>
    <row r="142" spans="1:43" ht="11.4" x14ac:dyDescent="0.2">
      <c r="A142" s="110" t="str">
        <f>_xlfn.XLOOKUP($C142,'Data Ref'!$D:$D,'Data Ref'!$B:$B,0)</f>
        <v>222708126</v>
      </c>
      <c r="C142" s="76">
        <f>'1. Accomodation'!N146</f>
        <v>436</v>
      </c>
      <c r="D142" s="362" t="str">
        <f>'1. Accomodation'!L146</f>
        <v>D</v>
      </c>
      <c r="E142" s="69" t="str">
        <f>'1. Accomodation'!P146</f>
        <v>1 Bed</v>
      </c>
      <c r="F142" s="69">
        <f>'1. Accomodation'!Q146</f>
        <v>1</v>
      </c>
      <c r="G142" s="77">
        <f>'1. Accomodation'!O146</f>
        <v>506.87</v>
      </c>
      <c r="H142" s="69">
        <f>'1. Accomodation'!R146</f>
        <v>4</v>
      </c>
      <c r="I142" s="69" t="str">
        <f>'1. Accomodation'!S146</f>
        <v>Internal Courtyard</v>
      </c>
      <c r="J142" s="62"/>
      <c r="L142" s="271">
        <f>IFERROR(INDEX('2. GRI Pricing Inputs'!$C$15:$AI$16,MATCH($L$16,'2. GRI Pricing Inputs'!$C$15:$C$16,0),MATCH(E142,'2. GRI Pricing Inputs'!$C$15:$AI$15,0)),0)</f>
        <v>1275</v>
      </c>
      <c r="M142" s="272">
        <f>IFERROR(INDEX('2. GRI Pricing Inputs'!$C$22:$AI$23,MATCH($M$16,'2. GRI Pricing Inputs'!$C$22:$C$23,0),MATCH(F142,'2. GRI Pricing Inputs'!$C$22:$AI$22,0)),0)</f>
        <v>0</v>
      </c>
      <c r="N142" s="329">
        <f>IF(AND('3. GRI Pricing'!$G142&gt;='2. GRI Pricing Inputs'!$D$33,'3. GRI Pricing'!$G142&lt;='2. GRI Pricing Inputs'!$E$33),'2. GRI Pricing Inputs'!$D$32,IF(AND('3. GRI Pricing'!$G142&gt;='2. GRI Pricing Inputs'!$F$33,'3. GRI Pricing'!$G142&lt;='2. GRI Pricing Inputs'!$G$33),'2. GRI Pricing Inputs'!$F$32,IF(AND('3. GRI Pricing'!$G142&gt;='2. GRI Pricing Inputs'!$H$33,'3. GRI Pricing'!$G142&lt;='2. GRI Pricing Inputs'!$I$33),'2. GRI Pricing Inputs'!$H$32,IF(AND('3. GRI Pricing'!$G142&gt;='2. GRI Pricing Inputs'!$J$33,'3. GRI Pricing'!$G142&lt;='2. GRI Pricing Inputs'!$K$33),'2. GRI Pricing Inputs'!$J$32,IF(AND('3. GRI Pricing'!$G142&gt;='2. GRI Pricing Inputs'!$L$33,'3. GRI Pricing'!$G142&lt;='2. GRI Pricing Inputs'!$M$33),'2. GRI Pricing Inputs'!$L$32,IF(AND('3. GRI Pricing'!$G142&gt;='2. GRI Pricing Inputs'!$N$33,'3. GRI Pricing'!$G142&lt;='2. GRI Pricing Inputs'!$O$33),'2. GRI Pricing Inputs'!$N$32,IF(AND('3. GRI Pricing'!$G142&gt;='2. GRI Pricing Inputs'!$P$33,'3. GRI Pricing'!$G142&lt;='2. GRI Pricing Inputs'!$Q$33),'2. GRI Pricing Inputs'!$P$32,IF(AND('3. GRI Pricing'!$G142&gt;='2. GRI Pricing Inputs'!$R$33,'3. GRI Pricing'!$G142&lt;='2. GRI Pricing Inputs'!$S$33),'2. GRI Pricing Inputs'!$R$32,IF(AND('3. GRI Pricing'!$G142&gt;='2. GRI Pricing Inputs'!$T$33,'3. GRI Pricing'!$G142&lt;='2. GRI Pricing Inputs'!$U$33),'2. GRI Pricing Inputs'!$T$32,IF(AND('3. GRI Pricing'!$G142&gt;='2. GRI Pricing Inputs'!$V$33,'3. GRI Pricing'!$G142&lt;='2. GRI Pricing Inputs'!$W$33),'2. GRI Pricing Inputs'!$V$32,IF(AND('3. GRI Pricing'!$G142&gt;='2. GRI Pricing Inputs'!$X$33,'3. GRI Pricing'!$G142&lt;='2. GRI Pricing Inputs'!$Y$33),'2. GRI Pricing Inputs'!$X$32,IF(AND('3. GRI Pricing'!$G142&gt;='2. GRI Pricing Inputs'!$Z$33,'3. GRI Pricing'!$G142&lt;='2. GRI Pricing Inputs'!$AA$33),'2. GRI Pricing Inputs'!$Z$32,IF(AND('3. GRI Pricing'!$G142&gt;='2. GRI Pricing Inputs'!$AB$33,'3. GRI Pricing'!$G142&lt;='2. GRI Pricing Inputs'!$AC$33),'2. GRI Pricing Inputs'!$AB$32,IF(AND('3. GRI Pricing'!$G142&gt;='2. GRI Pricing Inputs'!$AD$33,'3. GRI Pricing'!$G142&lt;='2. GRI Pricing Inputs'!$AE$33),'2. GRI Pricing Inputs'!$AD$32,IF(AND('3. GRI Pricing'!$G142&gt;='2. GRI Pricing Inputs'!$AF$33,'3. GRI Pricing'!$G142&lt;='2. GRI Pricing Inputs'!$AG$33),'2. GRI Pricing Inputs'!$AF$32,IF(AND('3. GRI Pricing'!$G142&gt;='2. GRI Pricing Inputs'!$AH$33,'3. GRI Pricing'!$G142&lt;='2. GRI Pricing Inputs'!$AI$33),'2. GRI Pricing Inputs'!$AH$32,0))))))))))))))))</f>
        <v>5</v>
      </c>
      <c r="O142" s="272" cm="1">
        <f t="array" ref="O142">IFERROR(INDEX('2. GRI Pricing Inputs'!$C$32:$AI$39,MATCH('3. GRI Pricing'!E142,'2. GRI Pricing Inputs'!$C$32:$C$39,0),(MATCH('3. GRI Pricing'!N142,'2. GRI Pricing Inputs'!$D$32:$AI$32,0)+1)),0)</f>
        <v>5</v>
      </c>
      <c r="P142" s="272">
        <f>IFERROR(INDEX('2. GRI Pricing Inputs'!$C$45:$AI$46,MATCH($P$16,'2. GRI Pricing Inputs'!$C$45:$C$46,0),MATCH(H142,'2. GRI Pricing Inputs'!$C$45:$AI$45,0)),0)</f>
        <v>35</v>
      </c>
      <c r="Q142" s="272">
        <f>IFERROR(INDEX('2. GRI Pricing Inputs'!$C$53:$AI$54,MATCH('3. GRI Pricing'!$Q$16,'2. GRI Pricing Inputs'!$C$53:$C$54,0),MATCH('3. GRI Pricing'!I142,'2. GRI Pricing Inputs'!$C$53:$AI$53,0)),0)</f>
        <v>15</v>
      </c>
      <c r="R142" s="272">
        <f>IFERROR(INDEX('2. GRI Pricing Inputs'!$C$60:$AI$61,MATCH('3. GRI Pricing'!$R$16,'2. GRI Pricing Inputs'!$C$60:$C$61,0),MATCH('1. Accomodation'!T146,'2. GRI Pricing Inputs'!$C$60:$AI$60,0)),0)</f>
        <v>0</v>
      </c>
      <c r="S142" s="272">
        <f>IFERROR(INDEX('2. GRI Pricing Inputs'!$C$67:$AI$68,MATCH('3. GRI Pricing'!$S$16,'2. GRI Pricing Inputs'!$C$67:$C$68,0),MATCH('1. Accomodation'!U146,'2. GRI Pricing Inputs'!$C$67:$AI$67,0)),0)</f>
        <v>10</v>
      </c>
      <c r="T142" s="272">
        <f>IF(E142=0,0,'2. GRI Pricing Inputs'!$AI$75)</f>
        <v>0</v>
      </c>
      <c r="U142" s="272">
        <f>IFERROR(INDEX('2. GRI Pricing Inputs'!$C$82:$AI$83,MATCH('3. GRI Pricing'!$U$16,'2. GRI Pricing Inputs'!$C$82:$C$83,0),MATCH('1. Accomodation'!V146,'2. GRI Pricing Inputs'!$C$82:$AI$82,0)),0)</f>
        <v>0</v>
      </c>
      <c r="V142" s="272">
        <f>IFERROR(INDEX('2. GRI Pricing Inputs'!$C$89:$AI$90,MATCH('3. GRI Pricing'!$V$16,'2. GRI Pricing Inputs'!$C$89:$C$90,0),MATCH('1. Accomodation'!W146,'2. GRI Pricing Inputs'!$C$89:$AI$89,0)),0)</f>
        <v>10</v>
      </c>
      <c r="W142" s="272">
        <f>IFERROR(INDEX('2. GRI Pricing Inputs'!$C$97:$AI$98,MATCH('3. GRI Pricing'!$W$16,'2. GRI Pricing Inputs'!$C$97:$C$98,0),MATCH('1. Accomodation'!X146,'2. GRI Pricing Inputs'!$C$97:$AI$97,0)),0)</f>
        <v>0</v>
      </c>
      <c r="X142" s="272">
        <f>IFERROR(INDEX('2. GRI Pricing Inputs'!$C$104:$AI$105,MATCH('3. GRI Pricing'!$X$16,'2. GRI Pricing Inputs'!$C$104:$C$105,0),MATCH('1. Accomodation'!Y146,'2. GRI Pricing Inputs'!$C$104:$AI$104,0)),0)</f>
        <v>0</v>
      </c>
      <c r="Y142" s="273"/>
      <c r="Z142" s="274">
        <f t="shared" si="9"/>
        <v>1350</v>
      </c>
      <c r="AA142" s="275"/>
      <c r="AB142" s="275"/>
      <c r="AC142" s="275"/>
      <c r="AD142" s="271">
        <f>Z142*(1+'2. GRI Pricing Inputs'!E$115)^(($AD$16-$AC$15)/365)</f>
        <v>1356.6975282449646</v>
      </c>
      <c r="AE142" s="272">
        <f>AD142*(1+'2. GRI Pricing Inputs'!F$115)^((AE$16-AD$16)/365)</f>
        <v>1363.2106423423454</v>
      </c>
      <c r="AF142" s="272">
        <f>AE142*(1+'2. GRI Pricing Inputs'!G$115)^((AF$16-AE$16)/365)</f>
        <v>1369.9737103282152</v>
      </c>
      <c r="AG142" s="272">
        <f>AF142*(1+'2. GRI Pricing Inputs'!H$115)^((AG$16-AF$16)/365)</f>
        <v>1376.7703307873132</v>
      </c>
      <c r="AH142" s="272">
        <f>AG142*(1+'2. GRI Pricing Inputs'!I$115)^((AH$16-AG$16)/365)</f>
        <v>1382.9381912916188</v>
      </c>
      <c r="AI142" s="272">
        <f>AH142*(1+'2. GRI Pricing Inputs'!J$115)^((AI$16-AH$16)/365)</f>
        <v>1389.7991302525195</v>
      </c>
      <c r="AJ142" s="272">
        <f>AI142*(1+'2. GRI Pricing Inputs'!K$115)^((AJ$16-AI$16)/365)</f>
        <v>1396.4711556077104</v>
      </c>
      <c r="AK142" s="272">
        <f>AJ142*(1+'2. GRI Pricing Inputs'!L$115)^((AK$16-AJ$16)/365)</f>
        <v>1403.3992333913852</v>
      </c>
      <c r="AL142" s="272">
        <f>AK142*(1+'2. GRI Pricing Inputs'!M$115)^((AL$16-AK$16)/365)</f>
        <v>1410.1365489248478</v>
      </c>
      <c r="AM142" s="272">
        <f>AL142*(1+'2. GRI Pricing Inputs'!N$115)^((AM$16-AL$16)/365)</f>
        <v>1417.1324225290562</v>
      </c>
      <c r="AN142" s="272">
        <f>AM142*(1+'2. GRI Pricing Inputs'!O$115)^((AN$16-AM$16)/365)</f>
        <v>1424.1630035859032</v>
      </c>
      <c r="AO142" s="272">
        <f>AN142*(1+'2. GRI Pricing Inputs'!P$115)^((AO$16-AN$16)/365)</f>
        <v>1430.9999999999991</v>
      </c>
      <c r="AP142" s="276">
        <f>AO142*(1+'2. GRI Pricing Inputs'!Q$115)^((AP$16-AO$16)/365)</f>
        <v>1438.0993799396617</v>
      </c>
      <c r="AQ142" s="380">
        <f t="shared" si="10"/>
        <v>5.9999999999999387E-2</v>
      </c>
    </row>
    <row r="143" spans="1:43" ht="11.4" x14ac:dyDescent="0.2">
      <c r="A143" s="110" t="str">
        <f>_xlfn.XLOOKUP($C143,'Data Ref'!$D:$D,'Data Ref'!$B:$B,0)</f>
        <v>222708127</v>
      </c>
      <c r="C143" s="76">
        <f>'1. Accomodation'!N147</f>
        <v>437</v>
      </c>
      <c r="D143" s="362" t="str">
        <f>'1. Accomodation'!L147</f>
        <v>D</v>
      </c>
      <c r="E143" s="69" t="str">
        <f>'1. Accomodation'!P147</f>
        <v>1 Bed</v>
      </c>
      <c r="F143" s="69">
        <f>'1. Accomodation'!Q147</f>
        <v>1</v>
      </c>
      <c r="G143" s="77">
        <f>'1. Accomodation'!O147</f>
        <v>510.96</v>
      </c>
      <c r="H143" s="69">
        <f>'1. Accomodation'!R147</f>
        <v>4</v>
      </c>
      <c r="I143" s="69" t="str">
        <f>'1. Accomodation'!S147</f>
        <v>Saxon Gate below Treeline</v>
      </c>
      <c r="J143" s="62"/>
      <c r="L143" s="271">
        <f>IFERROR(INDEX('2. GRI Pricing Inputs'!$C$15:$AI$16,MATCH($L$16,'2. GRI Pricing Inputs'!$C$15:$C$16,0),MATCH(E143,'2. GRI Pricing Inputs'!$C$15:$AI$15,0)),0)</f>
        <v>1275</v>
      </c>
      <c r="M143" s="272">
        <f>IFERROR(INDEX('2. GRI Pricing Inputs'!$C$22:$AI$23,MATCH($M$16,'2. GRI Pricing Inputs'!$C$22:$C$23,0),MATCH(F143,'2. GRI Pricing Inputs'!$C$22:$AI$22,0)),0)</f>
        <v>0</v>
      </c>
      <c r="N143" s="329">
        <f>IF(AND('3. GRI Pricing'!$G143&gt;='2. GRI Pricing Inputs'!$D$33,'3. GRI Pricing'!$G143&lt;='2. GRI Pricing Inputs'!$E$33),'2. GRI Pricing Inputs'!$D$32,IF(AND('3. GRI Pricing'!$G143&gt;='2. GRI Pricing Inputs'!$F$33,'3. GRI Pricing'!$G143&lt;='2. GRI Pricing Inputs'!$G$33),'2. GRI Pricing Inputs'!$F$32,IF(AND('3. GRI Pricing'!$G143&gt;='2. GRI Pricing Inputs'!$H$33,'3. GRI Pricing'!$G143&lt;='2. GRI Pricing Inputs'!$I$33),'2. GRI Pricing Inputs'!$H$32,IF(AND('3. GRI Pricing'!$G143&gt;='2. GRI Pricing Inputs'!$J$33,'3. GRI Pricing'!$G143&lt;='2. GRI Pricing Inputs'!$K$33),'2. GRI Pricing Inputs'!$J$32,IF(AND('3. GRI Pricing'!$G143&gt;='2. GRI Pricing Inputs'!$L$33,'3. GRI Pricing'!$G143&lt;='2. GRI Pricing Inputs'!$M$33),'2. GRI Pricing Inputs'!$L$32,IF(AND('3. GRI Pricing'!$G143&gt;='2. GRI Pricing Inputs'!$N$33,'3. GRI Pricing'!$G143&lt;='2. GRI Pricing Inputs'!$O$33),'2. GRI Pricing Inputs'!$N$32,IF(AND('3. GRI Pricing'!$G143&gt;='2. GRI Pricing Inputs'!$P$33,'3. GRI Pricing'!$G143&lt;='2. GRI Pricing Inputs'!$Q$33),'2. GRI Pricing Inputs'!$P$32,IF(AND('3. GRI Pricing'!$G143&gt;='2. GRI Pricing Inputs'!$R$33,'3. GRI Pricing'!$G143&lt;='2. GRI Pricing Inputs'!$S$33),'2. GRI Pricing Inputs'!$R$32,IF(AND('3. GRI Pricing'!$G143&gt;='2. GRI Pricing Inputs'!$T$33,'3. GRI Pricing'!$G143&lt;='2. GRI Pricing Inputs'!$U$33),'2. GRI Pricing Inputs'!$T$32,IF(AND('3. GRI Pricing'!$G143&gt;='2. GRI Pricing Inputs'!$V$33,'3. GRI Pricing'!$G143&lt;='2. GRI Pricing Inputs'!$W$33),'2. GRI Pricing Inputs'!$V$32,IF(AND('3. GRI Pricing'!$G143&gt;='2. GRI Pricing Inputs'!$X$33,'3. GRI Pricing'!$G143&lt;='2. GRI Pricing Inputs'!$Y$33),'2. GRI Pricing Inputs'!$X$32,IF(AND('3. GRI Pricing'!$G143&gt;='2. GRI Pricing Inputs'!$Z$33,'3. GRI Pricing'!$G143&lt;='2. GRI Pricing Inputs'!$AA$33),'2. GRI Pricing Inputs'!$Z$32,IF(AND('3. GRI Pricing'!$G143&gt;='2. GRI Pricing Inputs'!$AB$33,'3. GRI Pricing'!$G143&lt;='2. GRI Pricing Inputs'!$AC$33),'2. GRI Pricing Inputs'!$AB$32,IF(AND('3. GRI Pricing'!$G143&gt;='2. GRI Pricing Inputs'!$AD$33,'3. GRI Pricing'!$G143&lt;='2. GRI Pricing Inputs'!$AE$33),'2. GRI Pricing Inputs'!$AD$32,IF(AND('3. GRI Pricing'!$G143&gt;='2. GRI Pricing Inputs'!$AF$33,'3. GRI Pricing'!$G143&lt;='2. GRI Pricing Inputs'!$AG$33),'2. GRI Pricing Inputs'!$AF$32,IF(AND('3. GRI Pricing'!$G143&gt;='2. GRI Pricing Inputs'!$AH$33,'3. GRI Pricing'!$G143&lt;='2. GRI Pricing Inputs'!$AI$33),'2. GRI Pricing Inputs'!$AH$32,0))))))))))))))))</f>
        <v>5</v>
      </c>
      <c r="O143" s="272" cm="1">
        <f t="array" ref="O143">IFERROR(INDEX('2. GRI Pricing Inputs'!$C$32:$AI$39,MATCH('3. GRI Pricing'!E143,'2. GRI Pricing Inputs'!$C$32:$C$39,0),(MATCH('3. GRI Pricing'!N143,'2. GRI Pricing Inputs'!$D$32:$AI$32,0)+1)),0)</f>
        <v>5</v>
      </c>
      <c r="P143" s="272">
        <f>IFERROR(INDEX('2. GRI Pricing Inputs'!$C$45:$AI$46,MATCH($P$16,'2. GRI Pricing Inputs'!$C$45:$C$46,0),MATCH(H143,'2. GRI Pricing Inputs'!$C$45:$AI$45,0)),0)</f>
        <v>35</v>
      </c>
      <c r="Q143" s="272">
        <f>IFERROR(INDEX('2. GRI Pricing Inputs'!$C$53:$AI$54,MATCH('3. GRI Pricing'!$Q$16,'2. GRI Pricing Inputs'!$C$53:$C$54,0),MATCH('3. GRI Pricing'!I143,'2. GRI Pricing Inputs'!$C$53:$AI$53,0)),0)</f>
        <v>30</v>
      </c>
      <c r="R143" s="272">
        <f>IFERROR(INDEX('2. GRI Pricing Inputs'!$C$60:$AI$61,MATCH('3. GRI Pricing'!$R$16,'2. GRI Pricing Inputs'!$C$60:$C$61,0),MATCH('1. Accomodation'!T147,'2. GRI Pricing Inputs'!$C$60:$AI$60,0)),0)</f>
        <v>0</v>
      </c>
      <c r="S143" s="272">
        <f>IFERROR(INDEX('2. GRI Pricing Inputs'!$C$67:$AI$68,MATCH('3. GRI Pricing'!$S$16,'2. GRI Pricing Inputs'!$C$67:$C$68,0),MATCH('1. Accomodation'!U147,'2. GRI Pricing Inputs'!$C$67:$AI$67,0)),0)</f>
        <v>40</v>
      </c>
      <c r="T143" s="272">
        <f>IF(E143=0,0,'2. GRI Pricing Inputs'!$AI$75)</f>
        <v>0</v>
      </c>
      <c r="U143" s="272">
        <f>IFERROR(INDEX('2. GRI Pricing Inputs'!$C$82:$AI$83,MATCH('3. GRI Pricing'!$U$16,'2. GRI Pricing Inputs'!$C$82:$C$83,0),MATCH('1. Accomodation'!V147,'2. GRI Pricing Inputs'!$C$82:$AI$82,0)),0)</f>
        <v>0</v>
      </c>
      <c r="V143" s="272">
        <f>IFERROR(INDEX('2. GRI Pricing Inputs'!$C$89:$AI$90,MATCH('3. GRI Pricing'!$V$16,'2. GRI Pricing Inputs'!$C$89:$C$90,0),MATCH('1. Accomodation'!W147,'2. GRI Pricing Inputs'!$C$89:$AI$89,0)),0)</f>
        <v>0</v>
      </c>
      <c r="W143" s="272">
        <f>IFERROR(INDEX('2. GRI Pricing Inputs'!$C$97:$AI$98,MATCH('3. GRI Pricing'!$W$16,'2. GRI Pricing Inputs'!$C$97:$C$98,0),MATCH('1. Accomodation'!X147,'2. GRI Pricing Inputs'!$C$97:$AI$97,0)),0)</f>
        <v>0</v>
      </c>
      <c r="X143" s="272">
        <f>IFERROR(INDEX('2. GRI Pricing Inputs'!$C$104:$AI$105,MATCH('3. GRI Pricing'!$X$16,'2. GRI Pricing Inputs'!$C$104:$C$105,0),MATCH('1. Accomodation'!Y147,'2. GRI Pricing Inputs'!$C$104:$AI$104,0)),0)</f>
        <v>0</v>
      </c>
      <c r="Y143" s="273"/>
      <c r="Z143" s="274">
        <f t="shared" si="9"/>
        <v>1385</v>
      </c>
      <c r="AA143" s="275"/>
      <c r="AB143" s="275"/>
      <c r="AC143" s="275"/>
      <c r="AD143" s="271">
        <f>Z143*(1+'2. GRI Pricing Inputs'!E$115)^(($AD$16-$AC$15)/365)</f>
        <v>1391.8711678661305</v>
      </c>
      <c r="AE143" s="272">
        <f>AD143*(1+'2. GRI Pricing Inputs'!F$115)^((AE$16-AD$16)/365)</f>
        <v>1398.5531404771473</v>
      </c>
      <c r="AF143" s="272">
        <f>AE143*(1+'2. GRI Pricing Inputs'!G$115)^((AF$16-AE$16)/365)</f>
        <v>1405.4915472626508</v>
      </c>
      <c r="AG143" s="272">
        <f>AF143*(1+'2. GRI Pricing Inputs'!H$115)^((AG$16-AF$16)/365)</f>
        <v>1412.4643764003181</v>
      </c>
      <c r="AH143" s="272">
        <f>AG143*(1+'2. GRI Pricing Inputs'!I$115)^((AH$16-AG$16)/365)</f>
        <v>1418.7921443991795</v>
      </c>
      <c r="AI143" s="272">
        <f>AH143*(1+'2. GRI Pricing Inputs'!J$115)^((AI$16-AH$16)/365)</f>
        <v>1425.8309595553628</v>
      </c>
      <c r="AJ143" s="272">
        <f>AI143*(1+'2. GRI Pricing Inputs'!K$115)^((AJ$16-AI$16)/365)</f>
        <v>1432.6759633456884</v>
      </c>
      <c r="AK143" s="272">
        <f>AJ143*(1+'2. GRI Pricing Inputs'!L$115)^((AK$16-AJ$16)/365)</f>
        <v>1439.783657960792</v>
      </c>
      <c r="AL143" s="272">
        <f>AK143*(1+'2. GRI Pricing Inputs'!M$115)^((AL$16-AK$16)/365)</f>
        <v>1446.6956446377146</v>
      </c>
      <c r="AM143" s="272">
        <f>AL143*(1+'2. GRI Pricing Inputs'!N$115)^((AM$16-AL$16)/365)</f>
        <v>1453.8728927427728</v>
      </c>
      <c r="AN143" s="272">
        <f>AM143*(1+'2. GRI Pricing Inputs'!O$115)^((AN$16-AM$16)/365)</f>
        <v>1461.0857481233159</v>
      </c>
      <c r="AO143" s="272">
        <f>AN143*(1+'2. GRI Pricing Inputs'!P$115)^((AO$16-AN$16)/365)</f>
        <v>1468.0999999999995</v>
      </c>
      <c r="AP143" s="276">
        <f>AO143*(1+'2. GRI Pricing Inputs'!Q$115)^((AP$16-AO$16)/365)</f>
        <v>1475.3834379380978</v>
      </c>
      <c r="AQ143" s="380">
        <f t="shared" si="10"/>
        <v>5.9999999999999609E-2</v>
      </c>
    </row>
    <row r="144" spans="1:43" ht="11.4" x14ac:dyDescent="0.2">
      <c r="A144" s="110" t="str">
        <f>_xlfn.XLOOKUP($C144,'Data Ref'!$D:$D,'Data Ref'!$B:$B,0)</f>
        <v>222708128</v>
      </c>
      <c r="C144" s="76">
        <f>'1. Accomodation'!N148</f>
        <v>438</v>
      </c>
      <c r="D144" s="362" t="str">
        <f>'1. Accomodation'!L148</f>
        <v>D</v>
      </c>
      <c r="E144" s="69" t="str">
        <f>'1. Accomodation'!P148</f>
        <v>2 Bed</v>
      </c>
      <c r="F144" s="69">
        <f>'1. Accomodation'!Q148</f>
        <v>2</v>
      </c>
      <c r="G144" s="77">
        <f>'1. Accomodation'!O148</f>
        <v>749.38</v>
      </c>
      <c r="H144" s="69">
        <f>'1. Accomodation'!R148</f>
        <v>4</v>
      </c>
      <c r="I144" s="69" t="str">
        <f>'1. Accomodation'!S148</f>
        <v>Internal Courtyard</v>
      </c>
      <c r="J144" s="62"/>
      <c r="L144" s="271">
        <f>IFERROR(INDEX('2. GRI Pricing Inputs'!$C$15:$AI$16,MATCH($L$16,'2. GRI Pricing Inputs'!$C$15:$C$16,0),MATCH(E144,'2. GRI Pricing Inputs'!$C$15:$AI$15,0)),0)</f>
        <v>1665</v>
      </c>
      <c r="M144" s="272">
        <f>IFERROR(INDEX('2. GRI Pricing Inputs'!$C$22:$AI$23,MATCH($M$16,'2. GRI Pricing Inputs'!$C$22:$C$23,0),MATCH(F144,'2. GRI Pricing Inputs'!$C$22:$AI$22,0)),0)</f>
        <v>0</v>
      </c>
      <c r="N144" s="329">
        <f>IF(AND('3. GRI Pricing'!$G144&gt;='2. GRI Pricing Inputs'!$D$33,'3. GRI Pricing'!$G144&lt;='2. GRI Pricing Inputs'!$E$33),'2. GRI Pricing Inputs'!$D$32,IF(AND('3. GRI Pricing'!$G144&gt;='2. GRI Pricing Inputs'!$F$33,'3. GRI Pricing'!$G144&lt;='2. GRI Pricing Inputs'!$G$33),'2. GRI Pricing Inputs'!$F$32,IF(AND('3. GRI Pricing'!$G144&gt;='2. GRI Pricing Inputs'!$H$33,'3. GRI Pricing'!$G144&lt;='2. GRI Pricing Inputs'!$I$33),'2. GRI Pricing Inputs'!$H$32,IF(AND('3. GRI Pricing'!$G144&gt;='2. GRI Pricing Inputs'!$J$33,'3. GRI Pricing'!$G144&lt;='2. GRI Pricing Inputs'!$K$33),'2. GRI Pricing Inputs'!$J$32,IF(AND('3. GRI Pricing'!$G144&gt;='2. GRI Pricing Inputs'!$L$33,'3. GRI Pricing'!$G144&lt;='2. GRI Pricing Inputs'!$M$33),'2. GRI Pricing Inputs'!$L$32,IF(AND('3. GRI Pricing'!$G144&gt;='2. GRI Pricing Inputs'!$N$33,'3. GRI Pricing'!$G144&lt;='2. GRI Pricing Inputs'!$O$33),'2. GRI Pricing Inputs'!$N$32,IF(AND('3. GRI Pricing'!$G144&gt;='2. GRI Pricing Inputs'!$P$33,'3. GRI Pricing'!$G144&lt;='2. GRI Pricing Inputs'!$Q$33),'2. GRI Pricing Inputs'!$P$32,IF(AND('3. GRI Pricing'!$G144&gt;='2. GRI Pricing Inputs'!$R$33,'3. GRI Pricing'!$G144&lt;='2. GRI Pricing Inputs'!$S$33),'2. GRI Pricing Inputs'!$R$32,IF(AND('3. GRI Pricing'!$G144&gt;='2. GRI Pricing Inputs'!$T$33,'3. GRI Pricing'!$G144&lt;='2. GRI Pricing Inputs'!$U$33),'2. GRI Pricing Inputs'!$T$32,IF(AND('3. GRI Pricing'!$G144&gt;='2. GRI Pricing Inputs'!$V$33,'3. GRI Pricing'!$G144&lt;='2. GRI Pricing Inputs'!$W$33),'2. GRI Pricing Inputs'!$V$32,IF(AND('3. GRI Pricing'!$G144&gt;='2. GRI Pricing Inputs'!$X$33,'3. GRI Pricing'!$G144&lt;='2. GRI Pricing Inputs'!$Y$33),'2. GRI Pricing Inputs'!$X$32,IF(AND('3. GRI Pricing'!$G144&gt;='2. GRI Pricing Inputs'!$Z$33,'3. GRI Pricing'!$G144&lt;='2. GRI Pricing Inputs'!$AA$33),'2. GRI Pricing Inputs'!$Z$32,IF(AND('3. GRI Pricing'!$G144&gt;='2. GRI Pricing Inputs'!$AB$33,'3. GRI Pricing'!$G144&lt;='2. GRI Pricing Inputs'!$AC$33),'2. GRI Pricing Inputs'!$AB$32,IF(AND('3. GRI Pricing'!$G144&gt;='2. GRI Pricing Inputs'!$AD$33,'3. GRI Pricing'!$G144&lt;='2. GRI Pricing Inputs'!$AE$33),'2. GRI Pricing Inputs'!$AD$32,IF(AND('3. GRI Pricing'!$G144&gt;='2. GRI Pricing Inputs'!$AF$33,'3. GRI Pricing'!$G144&lt;='2. GRI Pricing Inputs'!$AG$33),'2. GRI Pricing Inputs'!$AF$32,IF(AND('3. GRI Pricing'!$G144&gt;='2. GRI Pricing Inputs'!$AH$33,'3. GRI Pricing'!$G144&lt;='2. GRI Pricing Inputs'!$AI$33),'2. GRI Pricing Inputs'!$AH$32,0))))))))))))))))</f>
        <v>0</v>
      </c>
      <c r="O144" s="272" cm="1">
        <f t="array" ref="O144">IFERROR(INDEX('2. GRI Pricing Inputs'!$C$32:$AI$39,MATCH('3. GRI Pricing'!E144,'2. GRI Pricing Inputs'!$C$32:$C$39,0),(MATCH('3. GRI Pricing'!N144,'2. GRI Pricing Inputs'!$D$32:$AI$32,0)+1)),0)</f>
        <v>0</v>
      </c>
      <c r="P144" s="272">
        <f>IFERROR(INDEX('2. GRI Pricing Inputs'!$C$45:$AI$46,MATCH($P$16,'2. GRI Pricing Inputs'!$C$45:$C$46,0),MATCH(H144,'2. GRI Pricing Inputs'!$C$45:$AI$45,0)),0)</f>
        <v>35</v>
      </c>
      <c r="Q144" s="272">
        <f>IFERROR(INDEX('2. GRI Pricing Inputs'!$C$53:$AI$54,MATCH('3. GRI Pricing'!$Q$16,'2. GRI Pricing Inputs'!$C$53:$C$54,0),MATCH('3. GRI Pricing'!I144,'2. GRI Pricing Inputs'!$C$53:$AI$53,0)),0)</f>
        <v>15</v>
      </c>
      <c r="R144" s="272">
        <f>IFERROR(INDEX('2. GRI Pricing Inputs'!$C$60:$AI$61,MATCH('3. GRI Pricing'!$R$16,'2. GRI Pricing Inputs'!$C$60:$C$61,0),MATCH('1. Accomodation'!T148,'2. GRI Pricing Inputs'!$C$60:$AI$60,0)),0)</f>
        <v>0</v>
      </c>
      <c r="S144" s="272">
        <f>IFERROR(INDEX('2. GRI Pricing Inputs'!$C$67:$AI$68,MATCH('3. GRI Pricing'!$S$16,'2. GRI Pricing Inputs'!$C$67:$C$68,0),MATCH('1. Accomodation'!U148,'2. GRI Pricing Inputs'!$C$67:$AI$67,0)),0)</f>
        <v>10</v>
      </c>
      <c r="T144" s="272">
        <f>IF(E144=0,0,'2. GRI Pricing Inputs'!$AI$75)</f>
        <v>0</v>
      </c>
      <c r="U144" s="272">
        <f>IFERROR(INDEX('2. GRI Pricing Inputs'!$C$82:$AI$83,MATCH('3. GRI Pricing'!$U$16,'2. GRI Pricing Inputs'!$C$82:$C$83,0),MATCH('1. Accomodation'!V148,'2. GRI Pricing Inputs'!$C$82:$AI$82,0)),0)</f>
        <v>0</v>
      </c>
      <c r="V144" s="272">
        <f>IFERROR(INDEX('2. GRI Pricing Inputs'!$C$89:$AI$90,MATCH('3. GRI Pricing'!$V$16,'2. GRI Pricing Inputs'!$C$89:$C$90,0),MATCH('1. Accomodation'!W148,'2. GRI Pricing Inputs'!$C$89:$AI$89,0)),0)</f>
        <v>0</v>
      </c>
      <c r="W144" s="272">
        <f>IFERROR(INDEX('2. GRI Pricing Inputs'!$C$97:$AI$98,MATCH('3. GRI Pricing'!$W$16,'2. GRI Pricing Inputs'!$C$97:$C$98,0),MATCH('1. Accomodation'!X148,'2. GRI Pricing Inputs'!$C$97:$AI$97,0)),0)</f>
        <v>0</v>
      </c>
      <c r="X144" s="272">
        <f>IFERROR(INDEX('2. GRI Pricing Inputs'!$C$104:$AI$105,MATCH('3. GRI Pricing'!$X$16,'2. GRI Pricing Inputs'!$C$104:$C$105,0),MATCH('1. Accomodation'!Y148,'2. GRI Pricing Inputs'!$C$104:$AI$104,0)),0)</f>
        <v>0</v>
      </c>
      <c r="Y144" s="273"/>
      <c r="Z144" s="274">
        <f t="shared" si="9"/>
        <v>1725</v>
      </c>
      <c r="AA144" s="275"/>
      <c r="AB144" s="275"/>
      <c r="AC144" s="275"/>
      <c r="AD144" s="271">
        <f>Z144*(1+'2. GRI Pricing Inputs'!E$115)^(($AD$16-$AC$15)/365)</f>
        <v>1733.5579527574548</v>
      </c>
      <c r="AE144" s="272">
        <f>AD144*(1+'2. GRI Pricing Inputs'!F$115)^((AE$16-AD$16)/365)</f>
        <v>1741.8802652152194</v>
      </c>
      <c r="AF144" s="272">
        <f>AE144*(1+'2. GRI Pricing Inputs'!G$115)^((AF$16-AE$16)/365)</f>
        <v>1750.5219631971643</v>
      </c>
      <c r="AG144" s="272">
        <f>AF144*(1+'2. GRI Pricing Inputs'!H$115)^((AG$16-AF$16)/365)</f>
        <v>1759.2065337837894</v>
      </c>
      <c r="AH144" s="272">
        <f>AG144*(1+'2. GRI Pricing Inputs'!I$115)^((AH$16-AG$16)/365)</f>
        <v>1767.0876888726241</v>
      </c>
      <c r="AI144" s="272">
        <f>AH144*(1+'2. GRI Pricing Inputs'!J$115)^((AI$16-AH$16)/365)</f>
        <v>1775.8544442115528</v>
      </c>
      <c r="AJ144" s="272">
        <f>AI144*(1+'2. GRI Pricing Inputs'!K$115)^((AJ$16-AI$16)/365)</f>
        <v>1784.3798099431858</v>
      </c>
      <c r="AK144" s="272">
        <f>AJ144*(1+'2. GRI Pricing Inputs'!L$115)^((AK$16-AJ$16)/365)</f>
        <v>1793.2323537778816</v>
      </c>
      <c r="AL144" s="272">
        <f>AK144*(1+'2. GRI Pricing Inputs'!M$115)^((AL$16-AK$16)/365)</f>
        <v>1801.841145848417</v>
      </c>
      <c r="AM144" s="272">
        <f>AL144*(1+'2. GRI Pricing Inputs'!N$115)^((AM$16-AL$16)/365)</f>
        <v>1810.7803176760165</v>
      </c>
      <c r="AN144" s="272">
        <f>AM144*(1+'2. GRI Pricing Inputs'!O$115)^((AN$16-AM$16)/365)</f>
        <v>1819.7638379153211</v>
      </c>
      <c r="AO144" s="272">
        <f>AN144*(1+'2. GRI Pricing Inputs'!P$115)^((AO$16-AN$16)/365)</f>
        <v>1828.4999999999993</v>
      </c>
      <c r="AP144" s="276">
        <f>AO144*(1+'2. GRI Pricing Inputs'!Q$115)^((AP$16-AO$16)/365)</f>
        <v>1837.5714299229014</v>
      </c>
      <c r="AQ144" s="380">
        <f t="shared" si="10"/>
        <v>5.9999999999999609E-2</v>
      </c>
    </row>
    <row r="145" spans="1:43" ht="11.4" x14ac:dyDescent="0.2">
      <c r="A145" s="110" t="str">
        <f>_xlfn.XLOOKUP($C145,'Data Ref'!$D:$D,'Data Ref'!$B:$B,0)</f>
        <v>222708129</v>
      </c>
      <c r="C145" s="76">
        <f>'1. Accomodation'!N149</f>
        <v>439</v>
      </c>
      <c r="D145" s="362" t="str">
        <f>'1. Accomodation'!L149</f>
        <v>D</v>
      </c>
      <c r="E145" s="69" t="str">
        <f>'1. Accomodation'!P149</f>
        <v>1 Bed</v>
      </c>
      <c r="F145" s="69">
        <f>'1. Accomodation'!Q149</f>
        <v>1</v>
      </c>
      <c r="G145" s="77">
        <f>'1. Accomodation'!O149</f>
        <v>508.16</v>
      </c>
      <c r="H145" s="69">
        <f>'1. Accomodation'!R149</f>
        <v>4</v>
      </c>
      <c r="I145" s="69" t="str">
        <f>'1. Accomodation'!S149</f>
        <v>Saxon Gate below Treeline</v>
      </c>
      <c r="J145" s="62"/>
      <c r="L145" s="271">
        <f>IFERROR(INDEX('2. GRI Pricing Inputs'!$C$15:$AI$16,MATCH($L$16,'2. GRI Pricing Inputs'!$C$15:$C$16,0),MATCH(E145,'2. GRI Pricing Inputs'!$C$15:$AI$15,0)),0)</f>
        <v>1275</v>
      </c>
      <c r="M145" s="272">
        <f>IFERROR(INDEX('2. GRI Pricing Inputs'!$C$22:$AI$23,MATCH($M$16,'2. GRI Pricing Inputs'!$C$22:$C$23,0),MATCH(F145,'2. GRI Pricing Inputs'!$C$22:$AI$22,0)),0)</f>
        <v>0</v>
      </c>
      <c r="N145" s="329">
        <f>IF(AND('3. GRI Pricing'!$G145&gt;='2. GRI Pricing Inputs'!$D$33,'3. GRI Pricing'!$G145&lt;='2. GRI Pricing Inputs'!$E$33),'2. GRI Pricing Inputs'!$D$32,IF(AND('3. GRI Pricing'!$G145&gt;='2. GRI Pricing Inputs'!$F$33,'3. GRI Pricing'!$G145&lt;='2. GRI Pricing Inputs'!$G$33),'2. GRI Pricing Inputs'!$F$32,IF(AND('3. GRI Pricing'!$G145&gt;='2. GRI Pricing Inputs'!$H$33,'3. GRI Pricing'!$G145&lt;='2. GRI Pricing Inputs'!$I$33),'2. GRI Pricing Inputs'!$H$32,IF(AND('3. GRI Pricing'!$G145&gt;='2. GRI Pricing Inputs'!$J$33,'3. GRI Pricing'!$G145&lt;='2. GRI Pricing Inputs'!$K$33),'2. GRI Pricing Inputs'!$J$32,IF(AND('3. GRI Pricing'!$G145&gt;='2. GRI Pricing Inputs'!$L$33,'3. GRI Pricing'!$G145&lt;='2. GRI Pricing Inputs'!$M$33),'2. GRI Pricing Inputs'!$L$32,IF(AND('3. GRI Pricing'!$G145&gt;='2. GRI Pricing Inputs'!$N$33,'3. GRI Pricing'!$G145&lt;='2. GRI Pricing Inputs'!$O$33),'2. GRI Pricing Inputs'!$N$32,IF(AND('3. GRI Pricing'!$G145&gt;='2. GRI Pricing Inputs'!$P$33,'3. GRI Pricing'!$G145&lt;='2. GRI Pricing Inputs'!$Q$33),'2. GRI Pricing Inputs'!$P$32,IF(AND('3. GRI Pricing'!$G145&gt;='2. GRI Pricing Inputs'!$R$33,'3. GRI Pricing'!$G145&lt;='2. GRI Pricing Inputs'!$S$33),'2. GRI Pricing Inputs'!$R$32,IF(AND('3. GRI Pricing'!$G145&gt;='2. GRI Pricing Inputs'!$T$33,'3. GRI Pricing'!$G145&lt;='2. GRI Pricing Inputs'!$U$33),'2. GRI Pricing Inputs'!$T$32,IF(AND('3. GRI Pricing'!$G145&gt;='2. GRI Pricing Inputs'!$V$33,'3. GRI Pricing'!$G145&lt;='2. GRI Pricing Inputs'!$W$33),'2. GRI Pricing Inputs'!$V$32,IF(AND('3. GRI Pricing'!$G145&gt;='2. GRI Pricing Inputs'!$X$33,'3. GRI Pricing'!$G145&lt;='2. GRI Pricing Inputs'!$Y$33),'2. GRI Pricing Inputs'!$X$32,IF(AND('3. GRI Pricing'!$G145&gt;='2. GRI Pricing Inputs'!$Z$33,'3. GRI Pricing'!$G145&lt;='2. GRI Pricing Inputs'!$AA$33),'2. GRI Pricing Inputs'!$Z$32,IF(AND('3. GRI Pricing'!$G145&gt;='2. GRI Pricing Inputs'!$AB$33,'3. GRI Pricing'!$G145&lt;='2. GRI Pricing Inputs'!$AC$33),'2. GRI Pricing Inputs'!$AB$32,IF(AND('3. GRI Pricing'!$G145&gt;='2. GRI Pricing Inputs'!$AD$33,'3. GRI Pricing'!$G145&lt;='2. GRI Pricing Inputs'!$AE$33),'2. GRI Pricing Inputs'!$AD$32,IF(AND('3. GRI Pricing'!$G145&gt;='2. GRI Pricing Inputs'!$AF$33,'3. GRI Pricing'!$G145&lt;='2. GRI Pricing Inputs'!$AG$33),'2. GRI Pricing Inputs'!$AF$32,IF(AND('3. GRI Pricing'!$G145&gt;='2. GRI Pricing Inputs'!$AH$33,'3. GRI Pricing'!$G145&lt;='2. GRI Pricing Inputs'!$AI$33),'2. GRI Pricing Inputs'!$AH$32,0))))))))))))))))</f>
        <v>5</v>
      </c>
      <c r="O145" s="272" cm="1">
        <f t="array" ref="O145">IFERROR(INDEX('2. GRI Pricing Inputs'!$C$32:$AI$39,MATCH('3. GRI Pricing'!E145,'2. GRI Pricing Inputs'!$C$32:$C$39,0),(MATCH('3. GRI Pricing'!N145,'2. GRI Pricing Inputs'!$D$32:$AI$32,0)+1)),0)</f>
        <v>5</v>
      </c>
      <c r="P145" s="272">
        <f>IFERROR(INDEX('2. GRI Pricing Inputs'!$C$45:$AI$46,MATCH($P$16,'2. GRI Pricing Inputs'!$C$45:$C$46,0),MATCH(H145,'2. GRI Pricing Inputs'!$C$45:$AI$45,0)),0)</f>
        <v>35</v>
      </c>
      <c r="Q145" s="272">
        <f>IFERROR(INDEX('2. GRI Pricing Inputs'!$C$53:$AI$54,MATCH('3. GRI Pricing'!$Q$16,'2. GRI Pricing Inputs'!$C$53:$C$54,0),MATCH('3. GRI Pricing'!I145,'2. GRI Pricing Inputs'!$C$53:$AI$53,0)),0)</f>
        <v>30</v>
      </c>
      <c r="R145" s="272">
        <f>IFERROR(INDEX('2. GRI Pricing Inputs'!$C$60:$AI$61,MATCH('3. GRI Pricing'!$R$16,'2. GRI Pricing Inputs'!$C$60:$C$61,0),MATCH('1. Accomodation'!T149,'2. GRI Pricing Inputs'!$C$60:$AI$60,0)),0)</f>
        <v>0</v>
      </c>
      <c r="S145" s="272">
        <f>IFERROR(INDEX('2. GRI Pricing Inputs'!$C$67:$AI$68,MATCH('3. GRI Pricing'!$S$16,'2. GRI Pricing Inputs'!$C$67:$C$68,0),MATCH('1. Accomodation'!U149,'2. GRI Pricing Inputs'!$C$67:$AI$67,0)),0)</f>
        <v>40</v>
      </c>
      <c r="T145" s="272">
        <f>IF(E145=0,0,'2. GRI Pricing Inputs'!$AI$75)</f>
        <v>0</v>
      </c>
      <c r="U145" s="272">
        <f>IFERROR(INDEX('2. GRI Pricing Inputs'!$C$82:$AI$83,MATCH('3. GRI Pricing'!$U$16,'2. GRI Pricing Inputs'!$C$82:$C$83,0),MATCH('1. Accomodation'!V149,'2. GRI Pricing Inputs'!$C$82:$AI$82,0)),0)</f>
        <v>0</v>
      </c>
      <c r="V145" s="272">
        <f>IFERROR(INDEX('2. GRI Pricing Inputs'!$C$89:$AI$90,MATCH('3. GRI Pricing'!$V$16,'2. GRI Pricing Inputs'!$C$89:$C$90,0),MATCH('1. Accomodation'!W149,'2. GRI Pricing Inputs'!$C$89:$AI$89,0)),0)</f>
        <v>0</v>
      </c>
      <c r="W145" s="272">
        <f>IFERROR(INDEX('2. GRI Pricing Inputs'!$C$97:$AI$98,MATCH('3. GRI Pricing'!$W$16,'2. GRI Pricing Inputs'!$C$97:$C$98,0),MATCH('1. Accomodation'!X149,'2. GRI Pricing Inputs'!$C$97:$AI$97,0)),0)</f>
        <v>0</v>
      </c>
      <c r="X145" s="272">
        <f>IFERROR(INDEX('2. GRI Pricing Inputs'!$C$104:$AI$105,MATCH('3. GRI Pricing'!$X$16,'2. GRI Pricing Inputs'!$C$104:$C$105,0),MATCH('1. Accomodation'!Y149,'2. GRI Pricing Inputs'!$C$104:$AI$104,0)),0)</f>
        <v>0</v>
      </c>
      <c r="Y145" s="273"/>
      <c r="Z145" s="274">
        <f t="shared" si="9"/>
        <v>1385</v>
      </c>
      <c r="AA145" s="275"/>
      <c r="AB145" s="275"/>
      <c r="AC145" s="275"/>
      <c r="AD145" s="271">
        <f>Z145*(1+'2. GRI Pricing Inputs'!E$115)^(($AD$16-$AC$15)/365)</f>
        <v>1391.8711678661305</v>
      </c>
      <c r="AE145" s="272">
        <f>AD145*(1+'2. GRI Pricing Inputs'!F$115)^((AE$16-AD$16)/365)</f>
        <v>1398.5531404771473</v>
      </c>
      <c r="AF145" s="272">
        <f>AE145*(1+'2. GRI Pricing Inputs'!G$115)^((AF$16-AE$16)/365)</f>
        <v>1405.4915472626508</v>
      </c>
      <c r="AG145" s="272">
        <f>AF145*(1+'2. GRI Pricing Inputs'!H$115)^((AG$16-AF$16)/365)</f>
        <v>1412.4643764003181</v>
      </c>
      <c r="AH145" s="272">
        <f>AG145*(1+'2. GRI Pricing Inputs'!I$115)^((AH$16-AG$16)/365)</f>
        <v>1418.7921443991795</v>
      </c>
      <c r="AI145" s="272">
        <f>AH145*(1+'2. GRI Pricing Inputs'!J$115)^((AI$16-AH$16)/365)</f>
        <v>1425.8309595553628</v>
      </c>
      <c r="AJ145" s="272">
        <f>AI145*(1+'2. GRI Pricing Inputs'!K$115)^((AJ$16-AI$16)/365)</f>
        <v>1432.6759633456884</v>
      </c>
      <c r="AK145" s="272">
        <f>AJ145*(1+'2. GRI Pricing Inputs'!L$115)^((AK$16-AJ$16)/365)</f>
        <v>1439.783657960792</v>
      </c>
      <c r="AL145" s="272">
        <f>AK145*(1+'2. GRI Pricing Inputs'!M$115)^((AL$16-AK$16)/365)</f>
        <v>1446.6956446377146</v>
      </c>
      <c r="AM145" s="272">
        <f>AL145*(1+'2. GRI Pricing Inputs'!N$115)^((AM$16-AL$16)/365)</f>
        <v>1453.8728927427728</v>
      </c>
      <c r="AN145" s="272">
        <f>AM145*(1+'2. GRI Pricing Inputs'!O$115)^((AN$16-AM$16)/365)</f>
        <v>1461.0857481233159</v>
      </c>
      <c r="AO145" s="272">
        <f>AN145*(1+'2. GRI Pricing Inputs'!P$115)^((AO$16-AN$16)/365)</f>
        <v>1468.0999999999995</v>
      </c>
      <c r="AP145" s="276">
        <f>AO145*(1+'2. GRI Pricing Inputs'!Q$115)^((AP$16-AO$16)/365)</f>
        <v>1475.3834379380978</v>
      </c>
      <c r="AQ145" s="380">
        <f t="shared" si="10"/>
        <v>5.9999999999999609E-2</v>
      </c>
    </row>
    <row r="146" spans="1:43" ht="11.4" x14ac:dyDescent="0.2">
      <c r="A146" s="110" t="str">
        <f>_xlfn.XLOOKUP($C146,'Data Ref'!$D:$D,'Data Ref'!$B:$B,0)</f>
        <v>222708130</v>
      </c>
      <c r="C146" s="76">
        <f>'1. Accomodation'!N150</f>
        <v>501</v>
      </c>
      <c r="D146" s="362" t="str">
        <f>'1. Accomodation'!L150</f>
        <v>C</v>
      </c>
      <c r="E146" s="69" t="str">
        <f>'1. Accomodation'!P150</f>
        <v>1 Bed</v>
      </c>
      <c r="F146" s="69">
        <f>'1. Accomodation'!Q150</f>
        <v>1</v>
      </c>
      <c r="G146" s="77">
        <f>'1. Accomodation'!O150</f>
        <v>517.1</v>
      </c>
      <c r="H146" s="69">
        <f>'1. Accomodation'!R150</f>
        <v>5</v>
      </c>
      <c r="I146" s="69" t="str">
        <f>'1. Accomodation'!S150</f>
        <v>North Row below Treeline</v>
      </c>
      <c r="J146" s="62"/>
      <c r="L146" s="271">
        <f>IFERROR(INDEX('2. GRI Pricing Inputs'!$C$15:$AI$16,MATCH($L$16,'2. GRI Pricing Inputs'!$C$15:$C$16,0),MATCH(E146,'2. GRI Pricing Inputs'!$C$15:$AI$15,0)),0)</f>
        <v>1275</v>
      </c>
      <c r="M146" s="272">
        <f>IFERROR(INDEX('2. GRI Pricing Inputs'!$C$22:$AI$23,MATCH($M$16,'2. GRI Pricing Inputs'!$C$22:$C$23,0),MATCH(F146,'2. GRI Pricing Inputs'!$C$22:$AI$22,0)),0)</f>
        <v>0</v>
      </c>
      <c r="N146" s="329">
        <f>IF(AND('3. GRI Pricing'!$G146&gt;='2. GRI Pricing Inputs'!$D$33,'3. GRI Pricing'!$G146&lt;='2. GRI Pricing Inputs'!$E$33),'2. GRI Pricing Inputs'!$D$32,IF(AND('3. GRI Pricing'!$G146&gt;='2. GRI Pricing Inputs'!$F$33,'3. GRI Pricing'!$G146&lt;='2. GRI Pricing Inputs'!$G$33),'2. GRI Pricing Inputs'!$F$32,IF(AND('3. GRI Pricing'!$G146&gt;='2. GRI Pricing Inputs'!$H$33,'3. GRI Pricing'!$G146&lt;='2. GRI Pricing Inputs'!$I$33),'2. GRI Pricing Inputs'!$H$32,IF(AND('3. GRI Pricing'!$G146&gt;='2. GRI Pricing Inputs'!$J$33,'3. GRI Pricing'!$G146&lt;='2. GRI Pricing Inputs'!$K$33),'2. GRI Pricing Inputs'!$J$32,IF(AND('3. GRI Pricing'!$G146&gt;='2. GRI Pricing Inputs'!$L$33,'3. GRI Pricing'!$G146&lt;='2. GRI Pricing Inputs'!$M$33),'2. GRI Pricing Inputs'!$L$32,IF(AND('3. GRI Pricing'!$G146&gt;='2. GRI Pricing Inputs'!$N$33,'3. GRI Pricing'!$G146&lt;='2. GRI Pricing Inputs'!$O$33),'2. GRI Pricing Inputs'!$N$32,IF(AND('3. GRI Pricing'!$G146&gt;='2. GRI Pricing Inputs'!$P$33,'3. GRI Pricing'!$G146&lt;='2. GRI Pricing Inputs'!$Q$33),'2. GRI Pricing Inputs'!$P$32,IF(AND('3. GRI Pricing'!$G146&gt;='2. GRI Pricing Inputs'!$R$33,'3. GRI Pricing'!$G146&lt;='2. GRI Pricing Inputs'!$S$33),'2. GRI Pricing Inputs'!$R$32,IF(AND('3. GRI Pricing'!$G146&gt;='2. GRI Pricing Inputs'!$T$33,'3. GRI Pricing'!$G146&lt;='2. GRI Pricing Inputs'!$U$33),'2. GRI Pricing Inputs'!$T$32,IF(AND('3. GRI Pricing'!$G146&gt;='2. GRI Pricing Inputs'!$V$33,'3. GRI Pricing'!$G146&lt;='2. GRI Pricing Inputs'!$W$33),'2. GRI Pricing Inputs'!$V$32,IF(AND('3. GRI Pricing'!$G146&gt;='2. GRI Pricing Inputs'!$X$33,'3. GRI Pricing'!$G146&lt;='2. GRI Pricing Inputs'!$Y$33),'2. GRI Pricing Inputs'!$X$32,IF(AND('3. GRI Pricing'!$G146&gt;='2. GRI Pricing Inputs'!$Z$33,'3. GRI Pricing'!$G146&lt;='2. GRI Pricing Inputs'!$AA$33),'2. GRI Pricing Inputs'!$Z$32,IF(AND('3. GRI Pricing'!$G146&gt;='2. GRI Pricing Inputs'!$AB$33,'3. GRI Pricing'!$G146&lt;='2. GRI Pricing Inputs'!$AC$33),'2. GRI Pricing Inputs'!$AB$32,IF(AND('3. GRI Pricing'!$G146&gt;='2. GRI Pricing Inputs'!$AD$33,'3. GRI Pricing'!$G146&lt;='2. GRI Pricing Inputs'!$AE$33),'2. GRI Pricing Inputs'!$AD$32,IF(AND('3. GRI Pricing'!$G146&gt;='2. GRI Pricing Inputs'!$AF$33,'3. GRI Pricing'!$G146&lt;='2. GRI Pricing Inputs'!$AG$33),'2. GRI Pricing Inputs'!$AF$32,IF(AND('3. GRI Pricing'!$G146&gt;='2. GRI Pricing Inputs'!$AH$33,'3. GRI Pricing'!$G146&lt;='2. GRI Pricing Inputs'!$AI$33),'2. GRI Pricing Inputs'!$AH$32,0))))))))))))))))</f>
        <v>6</v>
      </c>
      <c r="O146" s="272" cm="1">
        <f t="array" ref="O146">IFERROR(INDEX('2. GRI Pricing Inputs'!$C$32:$AI$39,MATCH('3. GRI Pricing'!E146,'2. GRI Pricing Inputs'!$C$32:$C$39,0),(MATCH('3. GRI Pricing'!N146,'2. GRI Pricing Inputs'!$D$32:$AI$32,0)+1)),0)</f>
        <v>10</v>
      </c>
      <c r="P146" s="272">
        <f>IFERROR(INDEX('2. GRI Pricing Inputs'!$C$45:$AI$46,MATCH($P$16,'2. GRI Pricing Inputs'!$C$45:$C$46,0),MATCH(H146,'2. GRI Pricing Inputs'!$C$45:$AI$45,0)),0)</f>
        <v>40</v>
      </c>
      <c r="Q146" s="272">
        <f>IFERROR(INDEX('2. GRI Pricing Inputs'!$C$53:$AI$54,MATCH('3. GRI Pricing'!$Q$16,'2. GRI Pricing Inputs'!$C$53:$C$54,0),MATCH('3. GRI Pricing'!I146,'2. GRI Pricing Inputs'!$C$53:$AI$53,0)),0)</f>
        <v>30</v>
      </c>
      <c r="R146" s="272">
        <f>IFERROR(INDEX('2. GRI Pricing Inputs'!$C$60:$AI$61,MATCH('3. GRI Pricing'!$R$16,'2. GRI Pricing Inputs'!$C$60:$C$61,0),MATCH('1. Accomodation'!T150,'2. GRI Pricing Inputs'!$C$60:$AI$60,0)),0)</f>
        <v>0</v>
      </c>
      <c r="S146" s="272">
        <f>IFERROR(INDEX('2. GRI Pricing Inputs'!$C$67:$AI$68,MATCH('3. GRI Pricing'!$S$16,'2. GRI Pricing Inputs'!$C$67:$C$68,0),MATCH('1. Accomodation'!U150,'2. GRI Pricing Inputs'!$C$67:$AI$67,0)),0)</f>
        <v>40</v>
      </c>
      <c r="T146" s="272">
        <f>IF(E146=0,0,'2. GRI Pricing Inputs'!$AI$75)</f>
        <v>0</v>
      </c>
      <c r="U146" s="272">
        <f>IFERROR(INDEX('2. GRI Pricing Inputs'!$C$82:$AI$83,MATCH('3. GRI Pricing'!$U$16,'2. GRI Pricing Inputs'!$C$82:$C$83,0),MATCH('1. Accomodation'!V150,'2. GRI Pricing Inputs'!$C$82:$AI$82,0)),0)</f>
        <v>0</v>
      </c>
      <c r="V146" s="272">
        <f>IFERROR(INDEX('2. GRI Pricing Inputs'!$C$89:$AI$90,MATCH('3. GRI Pricing'!$V$16,'2. GRI Pricing Inputs'!$C$89:$C$90,0),MATCH('1. Accomodation'!W150,'2. GRI Pricing Inputs'!$C$89:$AI$89,0)),0)</f>
        <v>0</v>
      </c>
      <c r="W146" s="272">
        <f>IFERROR(INDEX('2. GRI Pricing Inputs'!$C$97:$AI$98,MATCH('3. GRI Pricing'!$W$16,'2. GRI Pricing Inputs'!$C$97:$C$98,0),MATCH('1. Accomodation'!X150,'2. GRI Pricing Inputs'!$C$97:$AI$97,0)),0)</f>
        <v>0</v>
      </c>
      <c r="X146" s="272">
        <f>IFERROR(INDEX('2. GRI Pricing Inputs'!$C$104:$AI$105,MATCH('3. GRI Pricing'!$X$16,'2. GRI Pricing Inputs'!$C$104:$C$105,0),MATCH('1. Accomodation'!Y150,'2. GRI Pricing Inputs'!$C$104:$AI$104,0)),0)</f>
        <v>0</v>
      </c>
      <c r="Y146" s="273"/>
      <c r="Z146" s="274">
        <f t="shared" ref="Z146:Z209" si="11">L146+M146+O146+P146+Q146+R146+S146+T146+U146+V146+W146+X146+Y146</f>
        <v>1395</v>
      </c>
      <c r="AA146" s="275"/>
      <c r="AB146" s="275"/>
      <c r="AC146" s="275"/>
      <c r="AD146" s="271">
        <f>Z146*(1+'2. GRI Pricing Inputs'!E$115)^(($AD$16-$AC$15)/365)</f>
        <v>1401.9207791864635</v>
      </c>
      <c r="AE146" s="272">
        <f>AD146*(1+'2. GRI Pricing Inputs'!F$115)^((AE$16-AD$16)/365)</f>
        <v>1408.6509970870904</v>
      </c>
      <c r="AF146" s="272">
        <f>AE146*(1+'2. GRI Pricing Inputs'!G$115)^((AF$16-AE$16)/365)</f>
        <v>1415.6395006724892</v>
      </c>
      <c r="AG146" s="272">
        <f>AF146*(1+'2. GRI Pricing Inputs'!H$115)^((AG$16-AF$16)/365)</f>
        <v>1422.6626751468905</v>
      </c>
      <c r="AH146" s="272">
        <f>AG146*(1+'2. GRI Pricing Inputs'!I$115)^((AH$16-AG$16)/365)</f>
        <v>1429.0361310013393</v>
      </c>
      <c r="AI146" s="272">
        <f>AH146*(1+'2. GRI Pricing Inputs'!J$115)^((AI$16-AH$16)/365)</f>
        <v>1436.1257679276034</v>
      </c>
      <c r="AJ146" s="272">
        <f>AI146*(1+'2. GRI Pricing Inputs'!K$115)^((AJ$16-AI$16)/365)</f>
        <v>1443.0201941279674</v>
      </c>
      <c r="AK146" s="272">
        <f>AJ146*(1+'2. GRI Pricing Inputs'!L$115)^((AK$16-AJ$16)/365)</f>
        <v>1450.1792078377648</v>
      </c>
      <c r="AL146" s="272">
        <f>AK146*(1+'2. GRI Pricing Inputs'!M$115)^((AL$16-AK$16)/365)</f>
        <v>1457.1411005556761</v>
      </c>
      <c r="AM146" s="272">
        <f>AL146*(1+'2. GRI Pricing Inputs'!N$115)^((AM$16-AL$16)/365)</f>
        <v>1464.3701699466912</v>
      </c>
      <c r="AN146" s="272">
        <f>AM146*(1+'2. GRI Pricing Inputs'!O$115)^((AN$16-AM$16)/365)</f>
        <v>1471.6351037054333</v>
      </c>
      <c r="AO146" s="272">
        <f>AN146*(1+'2. GRI Pricing Inputs'!P$115)^((AO$16-AN$16)/365)</f>
        <v>1478.6999999999991</v>
      </c>
      <c r="AP146" s="276">
        <f>AO146*(1+'2. GRI Pricing Inputs'!Q$115)^((AP$16-AO$16)/365)</f>
        <v>1486.0360259376505</v>
      </c>
      <c r="AQ146" s="380">
        <f t="shared" ref="AQ146:AQ209" si="12">IFERROR(AP146/AD146-1,0)</f>
        <v>5.9999999999999387E-2</v>
      </c>
    </row>
    <row r="147" spans="1:43" ht="11.4" x14ac:dyDescent="0.2">
      <c r="A147" s="110" t="str">
        <f>_xlfn.XLOOKUP($C147,'Data Ref'!$D:$D,'Data Ref'!$B:$B,0)</f>
        <v>222708131</v>
      </c>
      <c r="C147" s="76">
        <f>'1. Accomodation'!N151</f>
        <v>502</v>
      </c>
      <c r="D147" s="362" t="str">
        <f>'1. Accomodation'!L151</f>
        <v>C</v>
      </c>
      <c r="E147" s="69" t="str">
        <f>'1. Accomodation'!P151</f>
        <v>Studio</v>
      </c>
      <c r="F147" s="69">
        <f>'1. Accomodation'!Q151</f>
        <v>1</v>
      </c>
      <c r="G147" s="77">
        <f>'1. Accomodation'!O151</f>
        <v>385.46</v>
      </c>
      <c r="H147" s="69">
        <f>'1. Accomodation'!R151</f>
        <v>5</v>
      </c>
      <c r="I147" s="69" t="str">
        <f>'1. Accomodation'!S151</f>
        <v>Nursery and mixed other buildings</v>
      </c>
      <c r="J147" s="62"/>
      <c r="L147" s="271">
        <f>IFERROR(INDEX('2. GRI Pricing Inputs'!$C$15:$AI$16,MATCH($L$16,'2. GRI Pricing Inputs'!$C$15:$C$16,0),MATCH(E147,'2. GRI Pricing Inputs'!$C$15:$AI$15,0)),0)</f>
        <v>1175</v>
      </c>
      <c r="M147" s="272">
        <f>IFERROR(INDEX('2. GRI Pricing Inputs'!$C$22:$AI$23,MATCH($M$16,'2. GRI Pricing Inputs'!$C$22:$C$23,0),MATCH(F147,'2. GRI Pricing Inputs'!$C$22:$AI$22,0)),0)</f>
        <v>0</v>
      </c>
      <c r="N147" s="329">
        <f>IF(AND('3. GRI Pricing'!$G147&gt;='2. GRI Pricing Inputs'!$D$33,'3. GRI Pricing'!$G147&lt;='2. GRI Pricing Inputs'!$E$33),'2. GRI Pricing Inputs'!$D$32,IF(AND('3. GRI Pricing'!$G147&gt;='2. GRI Pricing Inputs'!$F$33,'3. GRI Pricing'!$G147&lt;='2. GRI Pricing Inputs'!$G$33),'2. GRI Pricing Inputs'!$F$32,IF(AND('3. GRI Pricing'!$G147&gt;='2. GRI Pricing Inputs'!$H$33,'3. GRI Pricing'!$G147&lt;='2. GRI Pricing Inputs'!$I$33),'2. GRI Pricing Inputs'!$H$32,IF(AND('3. GRI Pricing'!$G147&gt;='2. GRI Pricing Inputs'!$J$33,'3. GRI Pricing'!$G147&lt;='2. GRI Pricing Inputs'!$K$33),'2. GRI Pricing Inputs'!$J$32,IF(AND('3. GRI Pricing'!$G147&gt;='2. GRI Pricing Inputs'!$L$33,'3. GRI Pricing'!$G147&lt;='2. GRI Pricing Inputs'!$M$33),'2. GRI Pricing Inputs'!$L$32,IF(AND('3. GRI Pricing'!$G147&gt;='2. GRI Pricing Inputs'!$N$33,'3. GRI Pricing'!$G147&lt;='2. GRI Pricing Inputs'!$O$33),'2. GRI Pricing Inputs'!$N$32,IF(AND('3. GRI Pricing'!$G147&gt;='2. GRI Pricing Inputs'!$P$33,'3. GRI Pricing'!$G147&lt;='2. GRI Pricing Inputs'!$Q$33),'2. GRI Pricing Inputs'!$P$32,IF(AND('3. GRI Pricing'!$G147&gt;='2. GRI Pricing Inputs'!$R$33,'3. GRI Pricing'!$G147&lt;='2. GRI Pricing Inputs'!$S$33),'2. GRI Pricing Inputs'!$R$32,IF(AND('3. GRI Pricing'!$G147&gt;='2. GRI Pricing Inputs'!$T$33,'3. GRI Pricing'!$G147&lt;='2. GRI Pricing Inputs'!$U$33),'2. GRI Pricing Inputs'!$T$32,IF(AND('3. GRI Pricing'!$G147&gt;='2. GRI Pricing Inputs'!$V$33,'3. GRI Pricing'!$G147&lt;='2. GRI Pricing Inputs'!$W$33),'2. GRI Pricing Inputs'!$V$32,IF(AND('3. GRI Pricing'!$G147&gt;='2. GRI Pricing Inputs'!$X$33,'3. GRI Pricing'!$G147&lt;='2. GRI Pricing Inputs'!$Y$33),'2. GRI Pricing Inputs'!$X$32,IF(AND('3. GRI Pricing'!$G147&gt;='2. GRI Pricing Inputs'!$Z$33,'3. GRI Pricing'!$G147&lt;='2. GRI Pricing Inputs'!$AA$33),'2. GRI Pricing Inputs'!$Z$32,IF(AND('3. GRI Pricing'!$G147&gt;='2. GRI Pricing Inputs'!$AB$33,'3. GRI Pricing'!$G147&lt;='2. GRI Pricing Inputs'!$AC$33),'2. GRI Pricing Inputs'!$AB$32,IF(AND('3. GRI Pricing'!$G147&gt;='2. GRI Pricing Inputs'!$AD$33,'3. GRI Pricing'!$G147&lt;='2. GRI Pricing Inputs'!$AE$33),'2. GRI Pricing Inputs'!$AD$32,IF(AND('3. GRI Pricing'!$G147&gt;='2. GRI Pricing Inputs'!$AF$33,'3. GRI Pricing'!$G147&lt;='2. GRI Pricing Inputs'!$AG$33),'2. GRI Pricing Inputs'!$AF$32,IF(AND('3. GRI Pricing'!$G147&gt;='2. GRI Pricing Inputs'!$AH$33,'3. GRI Pricing'!$G147&lt;='2. GRI Pricing Inputs'!$AI$33),'2. GRI Pricing Inputs'!$AH$32,0))))))))))))))))</f>
        <v>1</v>
      </c>
      <c r="O147" s="272" cm="1">
        <f t="array" ref="O147">IFERROR(INDEX('2. GRI Pricing Inputs'!$C$32:$AI$39,MATCH('3. GRI Pricing'!E147,'2. GRI Pricing Inputs'!$C$32:$C$39,0),(MATCH('3. GRI Pricing'!N147,'2. GRI Pricing Inputs'!$D$32:$AI$32,0)+1)),0)</f>
        <v>0</v>
      </c>
      <c r="P147" s="272">
        <f>IFERROR(INDEX('2. GRI Pricing Inputs'!$C$45:$AI$46,MATCH($P$16,'2. GRI Pricing Inputs'!$C$45:$C$46,0),MATCH(H147,'2. GRI Pricing Inputs'!$C$45:$AI$45,0)),0)</f>
        <v>40</v>
      </c>
      <c r="Q147" s="272">
        <f>IFERROR(INDEX('2. GRI Pricing Inputs'!$C$53:$AI$54,MATCH('3. GRI Pricing'!$Q$16,'2. GRI Pricing Inputs'!$C$53:$C$54,0),MATCH('3. GRI Pricing'!I147,'2. GRI Pricing Inputs'!$C$53:$AI$53,0)),0)</f>
        <v>0</v>
      </c>
      <c r="R147" s="272">
        <f>IFERROR(INDEX('2. GRI Pricing Inputs'!$C$60:$AI$61,MATCH('3. GRI Pricing'!$R$16,'2. GRI Pricing Inputs'!$C$60:$C$61,0),MATCH('1. Accomodation'!T151,'2. GRI Pricing Inputs'!$C$60:$AI$60,0)),0)</f>
        <v>0</v>
      </c>
      <c r="S147" s="272">
        <f>IFERROR(INDEX('2. GRI Pricing Inputs'!$C$67:$AI$68,MATCH('3. GRI Pricing'!$S$16,'2. GRI Pricing Inputs'!$C$67:$C$68,0),MATCH('1. Accomodation'!U151,'2. GRI Pricing Inputs'!$C$67:$AI$67,0)),0)</f>
        <v>10</v>
      </c>
      <c r="T147" s="272">
        <f>IF(E147=0,0,'2. GRI Pricing Inputs'!$AI$75)</f>
        <v>0</v>
      </c>
      <c r="U147" s="272">
        <f>IFERROR(INDEX('2. GRI Pricing Inputs'!$C$82:$AI$83,MATCH('3. GRI Pricing'!$U$16,'2. GRI Pricing Inputs'!$C$82:$C$83,0),MATCH('1. Accomodation'!V151,'2. GRI Pricing Inputs'!$C$82:$AI$82,0)),0)</f>
        <v>0</v>
      </c>
      <c r="V147" s="272">
        <f>IFERROR(INDEX('2. GRI Pricing Inputs'!$C$89:$AI$90,MATCH('3. GRI Pricing'!$V$16,'2. GRI Pricing Inputs'!$C$89:$C$90,0),MATCH('1. Accomodation'!W151,'2. GRI Pricing Inputs'!$C$89:$AI$89,0)),0)</f>
        <v>0</v>
      </c>
      <c r="W147" s="272">
        <f>IFERROR(INDEX('2. GRI Pricing Inputs'!$C$97:$AI$98,MATCH('3. GRI Pricing'!$W$16,'2. GRI Pricing Inputs'!$C$97:$C$98,0),MATCH('1. Accomodation'!X151,'2. GRI Pricing Inputs'!$C$97:$AI$97,0)),0)</f>
        <v>0</v>
      </c>
      <c r="X147" s="272">
        <f>IFERROR(INDEX('2. GRI Pricing Inputs'!$C$104:$AI$105,MATCH('3. GRI Pricing'!$X$16,'2. GRI Pricing Inputs'!$C$104:$C$105,0),MATCH('1. Accomodation'!Y151,'2. GRI Pricing Inputs'!$C$104:$AI$104,0)),0)</f>
        <v>0</v>
      </c>
      <c r="Y147" s="273"/>
      <c r="Z147" s="274">
        <f t="shared" si="11"/>
        <v>1225</v>
      </c>
      <c r="AA147" s="275"/>
      <c r="AB147" s="275"/>
      <c r="AC147" s="275"/>
      <c r="AD147" s="271">
        <f>Z147*(1+'2. GRI Pricing Inputs'!E$115)^(($AD$16-$AC$15)/365)</f>
        <v>1231.0773867408013</v>
      </c>
      <c r="AE147" s="272">
        <f>AD147*(1+'2. GRI Pricing Inputs'!F$115)^((AE$16-AD$16)/365)</f>
        <v>1236.9874347180544</v>
      </c>
      <c r="AF147" s="272">
        <f>AE147*(1+'2. GRI Pricing Inputs'!G$115)^((AF$16-AE$16)/365)</f>
        <v>1243.1242927052326</v>
      </c>
      <c r="AG147" s="272">
        <f>AF147*(1+'2. GRI Pricing Inputs'!H$115)^((AG$16-AF$16)/365)</f>
        <v>1249.2915964551548</v>
      </c>
      <c r="AH147" s="272">
        <f>AG147*(1+'2. GRI Pricing Inputs'!I$115)^((AH$16-AG$16)/365)</f>
        <v>1254.8883587646171</v>
      </c>
      <c r="AI147" s="272">
        <f>AH147*(1+'2. GRI Pricing Inputs'!J$115)^((AI$16-AH$16)/365)</f>
        <v>1261.1140255995085</v>
      </c>
      <c r="AJ147" s="272">
        <f>AI147*(1+'2. GRI Pricing Inputs'!K$115)^((AJ$16-AI$16)/365)</f>
        <v>1267.168270829219</v>
      </c>
      <c r="AK147" s="272">
        <f>AJ147*(1+'2. GRI Pricing Inputs'!L$115)^((AK$16-AJ$16)/365)</f>
        <v>1273.4548599292202</v>
      </c>
      <c r="AL147" s="272">
        <f>AK147*(1+'2. GRI Pricing Inputs'!M$115)^((AL$16-AK$16)/365)</f>
        <v>1279.568349950325</v>
      </c>
      <c r="AM147" s="272">
        <f>AL147*(1+'2. GRI Pricing Inputs'!N$115)^((AM$16-AL$16)/365)</f>
        <v>1285.9164574800695</v>
      </c>
      <c r="AN147" s="272">
        <f>AM147*(1+'2. GRI Pricing Inputs'!O$115)^((AN$16-AM$16)/365)</f>
        <v>1292.2960588094309</v>
      </c>
      <c r="AO147" s="272">
        <f>AN147*(1+'2. GRI Pricing Inputs'!P$115)^((AO$16-AN$16)/365)</f>
        <v>1298.4999999999995</v>
      </c>
      <c r="AP147" s="276">
        <f>AO147*(1+'2. GRI Pricing Inputs'!Q$115)^((AP$16-AO$16)/365)</f>
        <v>1304.9420299452488</v>
      </c>
      <c r="AQ147" s="380">
        <f t="shared" si="12"/>
        <v>5.9999999999999609E-2</v>
      </c>
    </row>
    <row r="148" spans="1:43" ht="11.4" x14ac:dyDescent="0.2">
      <c r="A148" s="110" t="str">
        <f>_xlfn.XLOOKUP($C148,'Data Ref'!$D:$D,'Data Ref'!$B:$B,0)</f>
        <v>222708132</v>
      </c>
      <c r="C148" s="76">
        <f>'1. Accomodation'!N152</f>
        <v>503</v>
      </c>
      <c r="D148" s="362" t="str">
        <f>'1. Accomodation'!L152</f>
        <v>C</v>
      </c>
      <c r="E148" s="69" t="str">
        <f>'1. Accomodation'!P152</f>
        <v>Studio</v>
      </c>
      <c r="F148" s="69">
        <f>'1. Accomodation'!Q152</f>
        <v>1</v>
      </c>
      <c r="G148" s="77">
        <f>'1. Accomodation'!O152</f>
        <v>394.17</v>
      </c>
      <c r="H148" s="69">
        <f>'1. Accomodation'!R152</f>
        <v>5</v>
      </c>
      <c r="I148" s="69" t="str">
        <f>'1. Accomodation'!S152</f>
        <v>Nursery and mixed other buildings</v>
      </c>
      <c r="J148" s="62"/>
      <c r="L148" s="271">
        <f>IFERROR(INDEX('2. GRI Pricing Inputs'!$C$15:$AI$16,MATCH($L$16,'2. GRI Pricing Inputs'!$C$15:$C$16,0),MATCH(E148,'2. GRI Pricing Inputs'!$C$15:$AI$15,0)),0)</f>
        <v>1175</v>
      </c>
      <c r="M148" s="272">
        <f>IFERROR(INDEX('2. GRI Pricing Inputs'!$C$22:$AI$23,MATCH($M$16,'2. GRI Pricing Inputs'!$C$22:$C$23,0),MATCH(F148,'2. GRI Pricing Inputs'!$C$22:$AI$22,0)),0)</f>
        <v>0</v>
      </c>
      <c r="N148" s="329">
        <f>IF(AND('3. GRI Pricing'!$G148&gt;='2. GRI Pricing Inputs'!$D$33,'3. GRI Pricing'!$G148&lt;='2. GRI Pricing Inputs'!$E$33),'2. GRI Pricing Inputs'!$D$32,IF(AND('3. GRI Pricing'!$G148&gt;='2. GRI Pricing Inputs'!$F$33,'3. GRI Pricing'!$G148&lt;='2. GRI Pricing Inputs'!$G$33),'2. GRI Pricing Inputs'!$F$32,IF(AND('3. GRI Pricing'!$G148&gt;='2. GRI Pricing Inputs'!$H$33,'3. GRI Pricing'!$G148&lt;='2. GRI Pricing Inputs'!$I$33),'2. GRI Pricing Inputs'!$H$32,IF(AND('3. GRI Pricing'!$G148&gt;='2. GRI Pricing Inputs'!$J$33,'3. GRI Pricing'!$G148&lt;='2. GRI Pricing Inputs'!$K$33),'2. GRI Pricing Inputs'!$J$32,IF(AND('3. GRI Pricing'!$G148&gt;='2. GRI Pricing Inputs'!$L$33,'3. GRI Pricing'!$G148&lt;='2. GRI Pricing Inputs'!$M$33),'2. GRI Pricing Inputs'!$L$32,IF(AND('3. GRI Pricing'!$G148&gt;='2. GRI Pricing Inputs'!$N$33,'3. GRI Pricing'!$G148&lt;='2. GRI Pricing Inputs'!$O$33),'2. GRI Pricing Inputs'!$N$32,IF(AND('3. GRI Pricing'!$G148&gt;='2. GRI Pricing Inputs'!$P$33,'3. GRI Pricing'!$G148&lt;='2. GRI Pricing Inputs'!$Q$33),'2. GRI Pricing Inputs'!$P$32,IF(AND('3. GRI Pricing'!$G148&gt;='2. GRI Pricing Inputs'!$R$33,'3. GRI Pricing'!$G148&lt;='2. GRI Pricing Inputs'!$S$33),'2. GRI Pricing Inputs'!$R$32,IF(AND('3. GRI Pricing'!$G148&gt;='2. GRI Pricing Inputs'!$T$33,'3. GRI Pricing'!$G148&lt;='2. GRI Pricing Inputs'!$U$33),'2. GRI Pricing Inputs'!$T$32,IF(AND('3. GRI Pricing'!$G148&gt;='2. GRI Pricing Inputs'!$V$33,'3. GRI Pricing'!$G148&lt;='2. GRI Pricing Inputs'!$W$33),'2. GRI Pricing Inputs'!$V$32,IF(AND('3. GRI Pricing'!$G148&gt;='2. GRI Pricing Inputs'!$X$33,'3. GRI Pricing'!$G148&lt;='2. GRI Pricing Inputs'!$Y$33),'2. GRI Pricing Inputs'!$X$32,IF(AND('3. GRI Pricing'!$G148&gt;='2. GRI Pricing Inputs'!$Z$33,'3. GRI Pricing'!$G148&lt;='2. GRI Pricing Inputs'!$AA$33),'2. GRI Pricing Inputs'!$Z$32,IF(AND('3. GRI Pricing'!$G148&gt;='2. GRI Pricing Inputs'!$AB$33,'3. GRI Pricing'!$G148&lt;='2. GRI Pricing Inputs'!$AC$33),'2. GRI Pricing Inputs'!$AB$32,IF(AND('3. GRI Pricing'!$G148&gt;='2. GRI Pricing Inputs'!$AD$33,'3. GRI Pricing'!$G148&lt;='2. GRI Pricing Inputs'!$AE$33),'2. GRI Pricing Inputs'!$AD$32,IF(AND('3. GRI Pricing'!$G148&gt;='2. GRI Pricing Inputs'!$AF$33,'3. GRI Pricing'!$G148&lt;='2. GRI Pricing Inputs'!$AG$33),'2. GRI Pricing Inputs'!$AF$32,IF(AND('3. GRI Pricing'!$G148&gt;='2. GRI Pricing Inputs'!$AH$33,'3. GRI Pricing'!$G148&lt;='2. GRI Pricing Inputs'!$AI$33),'2. GRI Pricing Inputs'!$AH$32,0))))))))))))))))</f>
        <v>1</v>
      </c>
      <c r="O148" s="272" cm="1">
        <f t="array" ref="O148">IFERROR(INDEX('2. GRI Pricing Inputs'!$C$32:$AI$39,MATCH('3. GRI Pricing'!E148,'2. GRI Pricing Inputs'!$C$32:$C$39,0),(MATCH('3. GRI Pricing'!N148,'2. GRI Pricing Inputs'!$D$32:$AI$32,0)+1)),0)</f>
        <v>0</v>
      </c>
      <c r="P148" s="272">
        <f>IFERROR(INDEX('2. GRI Pricing Inputs'!$C$45:$AI$46,MATCH($P$16,'2. GRI Pricing Inputs'!$C$45:$C$46,0),MATCH(H148,'2. GRI Pricing Inputs'!$C$45:$AI$45,0)),0)</f>
        <v>40</v>
      </c>
      <c r="Q148" s="272">
        <f>IFERROR(INDEX('2. GRI Pricing Inputs'!$C$53:$AI$54,MATCH('3. GRI Pricing'!$Q$16,'2. GRI Pricing Inputs'!$C$53:$C$54,0),MATCH('3. GRI Pricing'!I148,'2. GRI Pricing Inputs'!$C$53:$AI$53,0)),0)</f>
        <v>0</v>
      </c>
      <c r="R148" s="272">
        <f>IFERROR(INDEX('2. GRI Pricing Inputs'!$C$60:$AI$61,MATCH('3. GRI Pricing'!$R$16,'2. GRI Pricing Inputs'!$C$60:$C$61,0),MATCH('1. Accomodation'!T152,'2. GRI Pricing Inputs'!$C$60:$AI$60,0)),0)</f>
        <v>0</v>
      </c>
      <c r="S148" s="272">
        <f>IFERROR(INDEX('2. GRI Pricing Inputs'!$C$67:$AI$68,MATCH('3. GRI Pricing'!$S$16,'2. GRI Pricing Inputs'!$C$67:$C$68,0),MATCH('1. Accomodation'!U152,'2. GRI Pricing Inputs'!$C$67:$AI$67,0)),0)</f>
        <v>10</v>
      </c>
      <c r="T148" s="272">
        <f>IF(E148=0,0,'2. GRI Pricing Inputs'!$AI$75)</f>
        <v>0</v>
      </c>
      <c r="U148" s="272">
        <f>IFERROR(INDEX('2. GRI Pricing Inputs'!$C$82:$AI$83,MATCH('3. GRI Pricing'!$U$16,'2. GRI Pricing Inputs'!$C$82:$C$83,0),MATCH('1. Accomodation'!V152,'2. GRI Pricing Inputs'!$C$82:$AI$82,0)),0)</f>
        <v>0</v>
      </c>
      <c r="V148" s="272">
        <f>IFERROR(INDEX('2. GRI Pricing Inputs'!$C$89:$AI$90,MATCH('3. GRI Pricing'!$V$16,'2. GRI Pricing Inputs'!$C$89:$C$90,0),MATCH('1. Accomodation'!W152,'2. GRI Pricing Inputs'!$C$89:$AI$89,0)),0)</f>
        <v>0</v>
      </c>
      <c r="W148" s="272">
        <f>IFERROR(INDEX('2. GRI Pricing Inputs'!$C$97:$AI$98,MATCH('3. GRI Pricing'!$W$16,'2. GRI Pricing Inputs'!$C$97:$C$98,0),MATCH('1. Accomodation'!X152,'2. GRI Pricing Inputs'!$C$97:$AI$97,0)),0)</f>
        <v>0</v>
      </c>
      <c r="X148" s="272">
        <f>IFERROR(INDEX('2. GRI Pricing Inputs'!$C$104:$AI$105,MATCH('3. GRI Pricing'!$X$16,'2. GRI Pricing Inputs'!$C$104:$C$105,0),MATCH('1. Accomodation'!Y152,'2. GRI Pricing Inputs'!$C$104:$AI$104,0)),0)</f>
        <v>0</v>
      </c>
      <c r="Y148" s="273"/>
      <c r="Z148" s="274">
        <f t="shared" si="11"/>
        <v>1225</v>
      </c>
      <c r="AA148" s="275"/>
      <c r="AB148" s="275"/>
      <c r="AC148" s="275"/>
      <c r="AD148" s="271">
        <f>Z148*(1+'2. GRI Pricing Inputs'!E$115)^(($AD$16-$AC$15)/365)</f>
        <v>1231.0773867408013</v>
      </c>
      <c r="AE148" s="272">
        <f>AD148*(1+'2. GRI Pricing Inputs'!F$115)^((AE$16-AD$16)/365)</f>
        <v>1236.9874347180544</v>
      </c>
      <c r="AF148" s="272">
        <f>AE148*(1+'2. GRI Pricing Inputs'!G$115)^((AF$16-AE$16)/365)</f>
        <v>1243.1242927052326</v>
      </c>
      <c r="AG148" s="272">
        <f>AF148*(1+'2. GRI Pricing Inputs'!H$115)^((AG$16-AF$16)/365)</f>
        <v>1249.2915964551548</v>
      </c>
      <c r="AH148" s="272">
        <f>AG148*(1+'2. GRI Pricing Inputs'!I$115)^((AH$16-AG$16)/365)</f>
        <v>1254.8883587646171</v>
      </c>
      <c r="AI148" s="272">
        <f>AH148*(1+'2. GRI Pricing Inputs'!J$115)^((AI$16-AH$16)/365)</f>
        <v>1261.1140255995085</v>
      </c>
      <c r="AJ148" s="272">
        <f>AI148*(1+'2. GRI Pricing Inputs'!K$115)^((AJ$16-AI$16)/365)</f>
        <v>1267.168270829219</v>
      </c>
      <c r="AK148" s="272">
        <f>AJ148*(1+'2. GRI Pricing Inputs'!L$115)^((AK$16-AJ$16)/365)</f>
        <v>1273.4548599292202</v>
      </c>
      <c r="AL148" s="272">
        <f>AK148*(1+'2. GRI Pricing Inputs'!M$115)^((AL$16-AK$16)/365)</f>
        <v>1279.568349950325</v>
      </c>
      <c r="AM148" s="272">
        <f>AL148*(1+'2. GRI Pricing Inputs'!N$115)^((AM$16-AL$16)/365)</f>
        <v>1285.9164574800695</v>
      </c>
      <c r="AN148" s="272">
        <f>AM148*(1+'2. GRI Pricing Inputs'!O$115)^((AN$16-AM$16)/365)</f>
        <v>1292.2960588094309</v>
      </c>
      <c r="AO148" s="272">
        <f>AN148*(1+'2. GRI Pricing Inputs'!P$115)^((AO$16-AN$16)/365)</f>
        <v>1298.4999999999995</v>
      </c>
      <c r="AP148" s="276">
        <f>AO148*(1+'2. GRI Pricing Inputs'!Q$115)^((AP$16-AO$16)/365)</f>
        <v>1304.9420299452488</v>
      </c>
      <c r="AQ148" s="380">
        <f t="shared" si="12"/>
        <v>5.9999999999999609E-2</v>
      </c>
    </row>
    <row r="149" spans="1:43" ht="11.4" x14ac:dyDescent="0.2">
      <c r="A149" s="110" t="str">
        <f>_xlfn.XLOOKUP($C149,'Data Ref'!$D:$D,'Data Ref'!$B:$B,0)</f>
        <v>222708133</v>
      </c>
      <c r="C149" s="76">
        <f>'1. Accomodation'!N153</f>
        <v>504</v>
      </c>
      <c r="D149" s="362" t="str">
        <f>'1. Accomodation'!L153</f>
        <v>C</v>
      </c>
      <c r="E149" s="69" t="str">
        <f>'1. Accomodation'!P153</f>
        <v>1 Bed</v>
      </c>
      <c r="F149" s="69">
        <f>'1. Accomodation'!Q153</f>
        <v>1</v>
      </c>
      <c r="G149" s="77">
        <f>'1. Accomodation'!O153</f>
        <v>521.51</v>
      </c>
      <c r="H149" s="69">
        <f>'1. Accomodation'!R153</f>
        <v>5</v>
      </c>
      <c r="I149" s="69" t="str">
        <f>'1. Accomodation'!S153</f>
        <v>North Row below Treeline</v>
      </c>
      <c r="J149" s="62"/>
      <c r="L149" s="271">
        <f>IFERROR(INDEX('2. GRI Pricing Inputs'!$C$15:$AI$16,MATCH($L$16,'2. GRI Pricing Inputs'!$C$15:$C$16,0),MATCH(E149,'2. GRI Pricing Inputs'!$C$15:$AI$15,0)),0)</f>
        <v>1275</v>
      </c>
      <c r="M149" s="272">
        <f>IFERROR(INDEX('2. GRI Pricing Inputs'!$C$22:$AI$23,MATCH($M$16,'2. GRI Pricing Inputs'!$C$22:$C$23,0),MATCH(F149,'2. GRI Pricing Inputs'!$C$22:$AI$22,0)),0)</f>
        <v>0</v>
      </c>
      <c r="N149" s="329">
        <f>IF(AND('3. GRI Pricing'!$G149&gt;='2. GRI Pricing Inputs'!$D$33,'3. GRI Pricing'!$G149&lt;='2. GRI Pricing Inputs'!$E$33),'2. GRI Pricing Inputs'!$D$32,IF(AND('3. GRI Pricing'!$G149&gt;='2. GRI Pricing Inputs'!$F$33,'3. GRI Pricing'!$G149&lt;='2. GRI Pricing Inputs'!$G$33),'2. GRI Pricing Inputs'!$F$32,IF(AND('3. GRI Pricing'!$G149&gt;='2. GRI Pricing Inputs'!$H$33,'3. GRI Pricing'!$G149&lt;='2. GRI Pricing Inputs'!$I$33),'2. GRI Pricing Inputs'!$H$32,IF(AND('3. GRI Pricing'!$G149&gt;='2. GRI Pricing Inputs'!$J$33,'3. GRI Pricing'!$G149&lt;='2. GRI Pricing Inputs'!$K$33),'2. GRI Pricing Inputs'!$J$32,IF(AND('3. GRI Pricing'!$G149&gt;='2. GRI Pricing Inputs'!$L$33,'3. GRI Pricing'!$G149&lt;='2. GRI Pricing Inputs'!$M$33),'2. GRI Pricing Inputs'!$L$32,IF(AND('3. GRI Pricing'!$G149&gt;='2. GRI Pricing Inputs'!$N$33,'3. GRI Pricing'!$G149&lt;='2. GRI Pricing Inputs'!$O$33),'2. GRI Pricing Inputs'!$N$32,IF(AND('3. GRI Pricing'!$G149&gt;='2. GRI Pricing Inputs'!$P$33,'3. GRI Pricing'!$G149&lt;='2. GRI Pricing Inputs'!$Q$33),'2. GRI Pricing Inputs'!$P$32,IF(AND('3. GRI Pricing'!$G149&gt;='2. GRI Pricing Inputs'!$R$33,'3. GRI Pricing'!$G149&lt;='2. GRI Pricing Inputs'!$S$33),'2. GRI Pricing Inputs'!$R$32,IF(AND('3. GRI Pricing'!$G149&gt;='2. GRI Pricing Inputs'!$T$33,'3. GRI Pricing'!$G149&lt;='2. GRI Pricing Inputs'!$U$33),'2. GRI Pricing Inputs'!$T$32,IF(AND('3. GRI Pricing'!$G149&gt;='2. GRI Pricing Inputs'!$V$33,'3. GRI Pricing'!$G149&lt;='2. GRI Pricing Inputs'!$W$33),'2. GRI Pricing Inputs'!$V$32,IF(AND('3. GRI Pricing'!$G149&gt;='2. GRI Pricing Inputs'!$X$33,'3. GRI Pricing'!$G149&lt;='2. GRI Pricing Inputs'!$Y$33),'2. GRI Pricing Inputs'!$X$32,IF(AND('3. GRI Pricing'!$G149&gt;='2. GRI Pricing Inputs'!$Z$33,'3. GRI Pricing'!$G149&lt;='2. GRI Pricing Inputs'!$AA$33),'2. GRI Pricing Inputs'!$Z$32,IF(AND('3. GRI Pricing'!$G149&gt;='2. GRI Pricing Inputs'!$AB$33,'3. GRI Pricing'!$G149&lt;='2. GRI Pricing Inputs'!$AC$33),'2. GRI Pricing Inputs'!$AB$32,IF(AND('3. GRI Pricing'!$G149&gt;='2. GRI Pricing Inputs'!$AD$33,'3. GRI Pricing'!$G149&lt;='2. GRI Pricing Inputs'!$AE$33),'2. GRI Pricing Inputs'!$AD$32,IF(AND('3. GRI Pricing'!$G149&gt;='2. GRI Pricing Inputs'!$AF$33,'3. GRI Pricing'!$G149&lt;='2. GRI Pricing Inputs'!$AG$33),'2. GRI Pricing Inputs'!$AF$32,IF(AND('3. GRI Pricing'!$G149&gt;='2. GRI Pricing Inputs'!$AH$33,'3. GRI Pricing'!$G149&lt;='2. GRI Pricing Inputs'!$AI$33),'2. GRI Pricing Inputs'!$AH$32,0))))))))))))))))</f>
        <v>6</v>
      </c>
      <c r="O149" s="272" cm="1">
        <f t="array" ref="O149">IFERROR(INDEX('2. GRI Pricing Inputs'!$C$32:$AI$39,MATCH('3. GRI Pricing'!E149,'2. GRI Pricing Inputs'!$C$32:$C$39,0),(MATCH('3. GRI Pricing'!N149,'2. GRI Pricing Inputs'!$D$32:$AI$32,0)+1)),0)</f>
        <v>10</v>
      </c>
      <c r="P149" s="272">
        <f>IFERROR(INDEX('2. GRI Pricing Inputs'!$C$45:$AI$46,MATCH($P$16,'2. GRI Pricing Inputs'!$C$45:$C$46,0),MATCH(H149,'2. GRI Pricing Inputs'!$C$45:$AI$45,0)),0)</f>
        <v>40</v>
      </c>
      <c r="Q149" s="272">
        <f>IFERROR(INDEX('2. GRI Pricing Inputs'!$C$53:$AI$54,MATCH('3. GRI Pricing'!$Q$16,'2. GRI Pricing Inputs'!$C$53:$C$54,0),MATCH('3. GRI Pricing'!I149,'2. GRI Pricing Inputs'!$C$53:$AI$53,0)),0)</f>
        <v>30</v>
      </c>
      <c r="R149" s="272">
        <f>IFERROR(INDEX('2. GRI Pricing Inputs'!$C$60:$AI$61,MATCH('3. GRI Pricing'!$R$16,'2. GRI Pricing Inputs'!$C$60:$C$61,0),MATCH('1. Accomodation'!T153,'2. GRI Pricing Inputs'!$C$60:$AI$60,0)),0)</f>
        <v>0</v>
      </c>
      <c r="S149" s="272">
        <f>IFERROR(INDEX('2. GRI Pricing Inputs'!$C$67:$AI$68,MATCH('3. GRI Pricing'!$S$16,'2. GRI Pricing Inputs'!$C$67:$C$68,0),MATCH('1. Accomodation'!U153,'2. GRI Pricing Inputs'!$C$67:$AI$67,0)),0)</f>
        <v>40</v>
      </c>
      <c r="T149" s="272">
        <f>IF(E149=0,0,'2. GRI Pricing Inputs'!$AI$75)</f>
        <v>0</v>
      </c>
      <c r="U149" s="272">
        <f>IFERROR(INDEX('2. GRI Pricing Inputs'!$C$82:$AI$83,MATCH('3. GRI Pricing'!$U$16,'2. GRI Pricing Inputs'!$C$82:$C$83,0),MATCH('1. Accomodation'!V153,'2. GRI Pricing Inputs'!$C$82:$AI$82,0)),0)</f>
        <v>0</v>
      </c>
      <c r="V149" s="272">
        <f>IFERROR(INDEX('2. GRI Pricing Inputs'!$C$89:$AI$90,MATCH('3. GRI Pricing'!$V$16,'2. GRI Pricing Inputs'!$C$89:$C$90,0),MATCH('1. Accomodation'!W153,'2. GRI Pricing Inputs'!$C$89:$AI$89,0)),0)</f>
        <v>0</v>
      </c>
      <c r="W149" s="272">
        <f>IFERROR(INDEX('2. GRI Pricing Inputs'!$C$97:$AI$98,MATCH('3. GRI Pricing'!$W$16,'2. GRI Pricing Inputs'!$C$97:$C$98,0),MATCH('1. Accomodation'!X153,'2. GRI Pricing Inputs'!$C$97:$AI$97,0)),0)</f>
        <v>0</v>
      </c>
      <c r="X149" s="272">
        <f>IFERROR(INDEX('2. GRI Pricing Inputs'!$C$104:$AI$105,MATCH('3. GRI Pricing'!$X$16,'2. GRI Pricing Inputs'!$C$104:$C$105,0),MATCH('1. Accomodation'!Y153,'2. GRI Pricing Inputs'!$C$104:$AI$104,0)),0)</f>
        <v>0</v>
      </c>
      <c r="Y149" s="273"/>
      <c r="Z149" s="274">
        <f t="shared" si="11"/>
        <v>1395</v>
      </c>
      <c r="AA149" s="275"/>
      <c r="AB149" s="275"/>
      <c r="AC149" s="275"/>
      <c r="AD149" s="271">
        <f>Z149*(1+'2. GRI Pricing Inputs'!E$115)^(($AD$16-$AC$15)/365)</f>
        <v>1401.9207791864635</v>
      </c>
      <c r="AE149" s="272">
        <f>AD149*(1+'2. GRI Pricing Inputs'!F$115)^((AE$16-AD$16)/365)</f>
        <v>1408.6509970870904</v>
      </c>
      <c r="AF149" s="272">
        <f>AE149*(1+'2. GRI Pricing Inputs'!G$115)^((AF$16-AE$16)/365)</f>
        <v>1415.6395006724892</v>
      </c>
      <c r="AG149" s="272">
        <f>AF149*(1+'2. GRI Pricing Inputs'!H$115)^((AG$16-AF$16)/365)</f>
        <v>1422.6626751468905</v>
      </c>
      <c r="AH149" s="272">
        <f>AG149*(1+'2. GRI Pricing Inputs'!I$115)^((AH$16-AG$16)/365)</f>
        <v>1429.0361310013393</v>
      </c>
      <c r="AI149" s="272">
        <f>AH149*(1+'2. GRI Pricing Inputs'!J$115)^((AI$16-AH$16)/365)</f>
        <v>1436.1257679276034</v>
      </c>
      <c r="AJ149" s="272">
        <f>AI149*(1+'2. GRI Pricing Inputs'!K$115)^((AJ$16-AI$16)/365)</f>
        <v>1443.0201941279674</v>
      </c>
      <c r="AK149" s="272">
        <f>AJ149*(1+'2. GRI Pricing Inputs'!L$115)^((AK$16-AJ$16)/365)</f>
        <v>1450.1792078377648</v>
      </c>
      <c r="AL149" s="272">
        <f>AK149*(1+'2. GRI Pricing Inputs'!M$115)^((AL$16-AK$16)/365)</f>
        <v>1457.1411005556761</v>
      </c>
      <c r="AM149" s="272">
        <f>AL149*(1+'2. GRI Pricing Inputs'!N$115)^((AM$16-AL$16)/365)</f>
        <v>1464.3701699466912</v>
      </c>
      <c r="AN149" s="272">
        <f>AM149*(1+'2. GRI Pricing Inputs'!O$115)^((AN$16-AM$16)/365)</f>
        <v>1471.6351037054333</v>
      </c>
      <c r="AO149" s="272">
        <f>AN149*(1+'2. GRI Pricing Inputs'!P$115)^((AO$16-AN$16)/365)</f>
        <v>1478.6999999999991</v>
      </c>
      <c r="AP149" s="276">
        <f>AO149*(1+'2. GRI Pricing Inputs'!Q$115)^((AP$16-AO$16)/365)</f>
        <v>1486.0360259376505</v>
      </c>
      <c r="AQ149" s="380">
        <f t="shared" si="12"/>
        <v>5.9999999999999387E-2</v>
      </c>
    </row>
    <row r="150" spans="1:43" ht="11.4" x14ac:dyDescent="0.2">
      <c r="A150" s="110" t="str">
        <f>_xlfn.XLOOKUP($C150,'Data Ref'!$D:$D,'Data Ref'!$B:$B,0)</f>
        <v>222708134</v>
      </c>
      <c r="C150" s="76">
        <f>'1. Accomodation'!N154</f>
        <v>505</v>
      </c>
      <c r="D150" s="362" t="str">
        <f>'1. Accomodation'!L154</f>
        <v>C</v>
      </c>
      <c r="E150" s="69" t="str">
        <f>'1. Accomodation'!P154</f>
        <v>2 Bed</v>
      </c>
      <c r="F150" s="69">
        <f>'1. Accomodation'!Q154</f>
        <v>2</v>
      </c>
      <c r="G150" s="77">
        <f>'1. Accomodation'!O154</f>
        <v>762.95</v>
      </c>
      <c r="H150" s="69">
        <f>'1. Accomodation'!R154</f>
        <v>5</v>
      </c>
      <c r="I150" s="69" t="str">
        <f>'1. Accomodation'!S154</f>
        <v>North Row below Treeline</v>
      </c>
      <c r="J150" s="62"/>
      <c r="L150" s="271">
        <f>IFERROR(INDEX('2. GRI Pricing Inputs'!$C$15:$AI$16,MATCH($L$16,'2. GRI Pricing Inputs'!$C$15:$C$16,0),MATCH(E150,'2. GRI Pricing Inputs'!$C$15:$AI$15,0)),0)</f>
        <v>1665</v>
      </c>
      <c r="M150" s="272">
        <f>IFERROR(INDEX('2. GRI Pricing Inputs'!$C$22:$AI$23,MATCH($M$16,'2. GRI Pricing Inputs'!$C$22:$C$23,0),MATCH(F150,'2. GRI Pricing Inputs'!$C$22:$AI$22,0)),0)</f>
        <v>0</v>
      </c>
      <c r="N150" s="329">
        <f>IF(AND('3. GRI Pricing'!$G150&gt;='2. GRI Pricing Inputs'!$D$33,'3. GRI Pricing'!$G150&lt;='2. GRI Pricing Inputs'!$E$33),'2. GRI Pricing Inputs'!$D$32,IF(AND('3. GRI Pricing'!$G150&gt;='2. GRI Pricing Inputs'!$F$33,'3. GRI Pricing'!$G150&lt;='2. GRI Pricing Inputs'!$G$33),'2. GRI Pricing Inputs'!$F$32,IF(AND('3. GRI Pricing'!$G150&gt;='2. GRI Pricing Inputs'!$H$33,'3. GRI Pricing'!$G150&lt;='2. GRI Pricing Inputs'!$I$33),'2. GRI Pricing Inputs'!$H$32,IF(AND('3. GRI Pricing'!$G150&gt;='2. GRI Pricing Inputs'!$J$33,'3. GRI Pricing'!$G150&lt;='2. GRI Pricing Inputs'!$K$33),'2. GRI Pricing Inputs'!$J$32,IF(AND('3. GRI Pricing'!$G150&gt;='2. GRI Pricing Inputs'!$L$33,'3. GRI Pricing'!$G150&lt;='2. GRI Pricing Inputs'!$M$33),'2. GRI Pricing Inputs'!$L$32,IF(AND('3. GRI Pricing'!$G150&gt;='2. GRI Pricing Inputs'!$N$33,'3. GRI Pricing'!$G150&lt;='2. GRI Pricing Inputs'!$O$33),'2. GRI Pricing Inputs'!$N$32,IF(AND('3. GRI Pricing'!$G150&gt;='2. GRI Pricing Inputs'!$P$33,'3. GRI Pricing'!$G150&lt;='2. GRI Pricing Inputs'!$Q$33),'2. GRI Pricing Inputs'!$P$32,IF(AND('3. GRI Pricing'!$G150&gt;='2. GRI Pricing Inputs'!$R$33,'3. GRI Pricing'!$G150&lt;='2. GRI Pricing Inputs'!$S$33),'2. GRI Pricing Inputs'!$R$32,IF(AND('3. GRI Pricing'!$G150&gt;='2. GRI Pricing Inputs'!$T$33,'3. GRI Pricing'!$G150&lt;='2. GRI Pricing Inputs'!$U$33),'2. GRI Pricing Inputs'!$T$32,IF(AND('3. GRI Pricing'!$G150&gt;='2. GRI Pricing Inputs'!$V$33,'3. GRI Pricing'!$G150&lt;='2. GRI Pricing Inputs'!$W$33),'2. GRI Pricing Inputs'!$V$32,IF(AND('3. GRI Pricing'!$G150&gt;='2. GRI Pricing Inputs'!$X$33,'3. GRI Pricing'!$G150&lt;='2. GRI Pricing Inputs'!$Y$33),'2. GRI Pricing Inputs'!$X$32,IF(AND('3. GRI Pricing'!$G150&gt;='2. GRI Pricing Inputs'!$Z$33,'3. GRI Pricing'!$G150&lt;='2. GRI Pricing Inputs'!$AA$33),'2. GRI Pricing Inputs'!$Z$32,IF(AND('3. GRI Pricing'!$G150&gt;='2. GRI Pricing Inputs'!$AB$33,'3. GRI Pricing'!$G150&lt;='2. GRI Pricing Inputs'!$AC$33),'2. GRI Pricing Inputs'!$AB$32,IF(AND('3. GRI Pricing'!$G150&gt;='2. GRI Pricing Inputs'!$AD$33,'3. GRI Pricing'!$G150&lt;='2. GRI Pricing Inputs'!$AE$33),'2. GRI Pricing Inputs'!$AD$32,IF(AND('3. GRI Pricing'!$G150&gt;='2. GRI Pricing Inputs'!$AF$33,'3. GRI Pricing'!$G150&lt;='2. GRI Pricing Inputs'!$AG$33),'2. GRI Pricing Inputs'!$AF$32,IF(AND('3. GRI Pricing'!$G150&gt;='2. GRI Pricing Inputs'!$AH$33,'3. GRI Pricing'!$G150&lt;='2. GRI Pricing Inputs'!$AI$33),'2. GRI Pricing Inputs'!$AH$32,0))))))))))))))))</f>
        <v>11</v>
      </c>
      <c r="O150" s="272" cm="1">
        <f t="array" ref="O150">IFERROR(INDEX('2. GRI Pricing Inputs'!$C$32:$AI$39,MATCH('3. GRI Pricing'!E150,'2. GRI Pricing Inputs'!$C$32:$C$39,0),(MATCH('3. GRI Pricing'!N150,'2. GRI Pricing Inputs'!$D$32:$AI$32,0)+1)),0)</f>
        <v>30</v>
      </c>
      <c r="P150" s="272">
        <f>IFERROR(INDEX('2. GRI Pricing Inputs'!$C$45:$AI$46,MATCH($P$16,'2. GRI Pricing Inputs'!$C$45:$C$46,0),MATCH(H150,'2. GRI Pricing Inputs'!$C$45:$AI$45,0)),0)</f>
        <v>40</v>
      </c>
      <c r="Q150" s="272">
        <f>IFERROR(INDEX('2. GRI Pricing Inputs'!$C$53:$AI$54,MATCH('3. GRI Pricing'!$Q$16,'2. GRI Pricing Inputs'!$C$53:$C$54,0),MATCH('3. GRI Pricing'!I150,'2. GRI Pricing Inputs'!$C$53:$AI$53,0)),0)</f>
        <v>30</v>
      </c>
      <c r="R150" s="272">
        <f>IFERROR(INDEX('2. GRI Pricing Inputs'!$C$60:$AI$61,MATCH('3. GRI Pricing'!$R$16,'2. GRI Pricing Inputs'!$C$60:$C$61,0),MATCH('1. Accomodation'!T154,'2. GRI Pricing Inputs'!$C$60:$AI$60,0)),0)</f>
        <v>10</v>
      </c>
      <c r="S150" s="272">
        <f>IFERROR(INDEX('2. GRI Pricing Inputs'!$C$67:$AI$68,MATCH('3. GRI Pricing'!$S$16,'2. GRI Pricing Inputs'!$C$67:$C$68,0),MATCH('1. Accomodation'!U154,'2. GRI Pricing Inputs'!$C$67:$AI$67,0)),0)</f>
        <v>40</v>
      </c>
      <c r="T150" s="272">
        <f>IF(E150=0,0,'2. GRI Pricing Inputs'!$AI$75)</f>
        <v>0</v>
      </c>
      <c r="U150" s="272">
        <f>IFERROR(INDEX('2. GRI Pricing Inputs'!$C$82:$AI$83,MATCH('3. GRI Pricing'!$U$16,'2. GRI Pricing Inputs'!$C$82:$C$83,0),MATCH('1. Accomodation'!V154,'2. GRI Pricing Inputs'!$C$82:$AI$82,0)),0)</f>
        <v>0</v>
      </c>
      <c r="V150" s="272">
        <f>IFERROR(INDEX('2. GRI Pricing Inputs'!$C$89:$AI$90,MATCH('3. GRI Pricing'!$V$16,'2. GRI Pricing Inputs'!$C$89:$C$90,0),MATCH('1. Accomodation'!W154,'2. GRI Pricing Inputs'!$C$89:$AI$89,0)),0)</f>
        <v>0</v>
      </c>
      <c r="W150" s="272">
        <f>IFERROR(INDEX('2. GRI Pricing Inputs'!$C$97:$AI$98,MATCH('3. GRI Pricing'!$W$16,'2. GRI Pricing Inputs'!$C$97:$C$98,0),MATCH('1. Accomodation'!X154,'2. GRI Pricing Inputs'!$C$97:$AI$97,0)),0)</f>
        <v>0</v>
      </c>
      <c r="X150" s="272">
        <f>IFERROR(INDEX('2. GRI Pricing Inputs'!$C$104:$AI$105,MATCH('3. GRI Pricing'!$X$16,'2. GRI Pricing Inputs'!$C$104:$C$105,0),MATCH('1. Accomodation'!Y154,'2. GRI Pricing Inputs'!$C$104:$AI$104,0)),0)</f>
        <v>0</v>
      </c>
      <c r="Y150" s="273"/>
      <c r="Z150" s="274">
        <f t="shared" si="11"/>
        <v>1815</v>
      </c>
      <c r="AA150" s="275"/>
      <c r="AB150" s="275"/>
      <c r="AC150" s="275"/>
      <c r="AD150" s="271">
        <f>Z150*(1+'2. GRI Pricing Inputs'!E$115)^(($AD$16-$AC$15)/365)</f>
        <v>1824.0044546404524</v>
      </c>
      <c r="AE150" s="272">
        <f>AD150*(1+'2. GRI Pricing Inputs'!F$115)^((AE$16-AD$16)/365)</f>
        <v>1832.760974704709</v>
      </c>
      <c r="AF150" s="272">
        <f>AE150*(1+'2. GRI Pricing Inputs'!G$115)^((AF$16-AE$16)/365)</f>
        <v>1841.8535438857118</v>
      </c>
      <c r="AG150" s="272">
        <f>AF150*(1+'2. GRI Pricing Inputs'!H$115)^((AG$16-AF$16)/365)</f>
        <v>1850.9912225029436</v>
      </c>
      <c r="AH150" s="272">
        <f>AG150*(1+'2. GRI Pricing Inputs'!I$115)^((AH$16-AG$16)/365)</f>
        <v>1859.2835682920654</v>
      </c>
      <c r="AI150" s="272">
        <f>AH150*(1+'2. GRI Pricing Inputs'!J$115)^((AI$16-AH$16)/365)</f>
        <v>1868.5077195617209</v>
      </c>
      <c r="AJ150" s="272">
        <f>AI150*(1+'2. GRI Pricing Inputs'!K$115)^((AJ$16-AI$16)/365)</f>
        <v>1877.4778869837</v>
      </c>
      <c r="AK150" s="272">
        <f>AJ150*(1+'2. GRI Pricing Inputs'!L$115)^((AK$16-AJ$16)/365)</f>
        <v>1886.7923026706408</v>
      </c>
      <c r="AL150" s="272">
        <f>AK150*(1+'2. GRI Pricing Inputs'!M$115)^((AL$16-AK$16)/365)</f>
        <v>1895.8502491100737</v>
      </c>
      <c r="AM150" s="272">
        <f>AL150*(1+'2. GRI Pricing Inputs'!N$115)^((AM$16-AL$16)/365)</f>
        <v>1905.2558125112871</v>
      </c>
      <c r="AN150" s="272">
        <f>AM150*(1+'2. GRI Pricing Inputs'!O$115)^((AN$16-AM$16)/365)</f>
        <v>1914.7080381543815</v>
      </c>
      <c r="AO150" s="272">
        <f>AN150*(1+'2. GRI Pricing Inputs'!P$115)^((AO$16-AN$16)/365)</f>
        <v>1923.8999999999994</v>
      </c>
      <c r="AP150" s="276">
        <f>AO150*(1+'2. GRI Pricing Inputs'!Q$115)^((AP$16-AO$16)/365)</f>
        <v>1933.4447219188792</v>
      </c>
      <c r="AQ150" s="380">
        <f t="shared" si="12"/>
        <v>5.9999999999999831E-2</v>
      </c>
    </row>
    <row r="151" spans="1:43" ht="11.4" x14ac:dyDescent="0.2">
      <c r="A151" s="110" t="str">
        <f>_xlfn.XLOOKUP($C151,'Data Ref'!$D:$D,'Data Ref'!$B:$B,0)</f>
        <v>222708135</v>
      </c>
      <c r="C151" s="76">
        <f>'1. Accomodation'!N155</f>
        <v>506</v>
      </c>
      <c r="D151" s="362" t="str">
        <f>'1. Accomodation'!L155</f>
        <v>C</v>
      </c>
      <c r="E151" s="69" t="str">
        <f>'1. Accomodation'!P155</f>
        <v>1 Bed</v>
      </c>
      <c r="F151" s="69">
        <f>'1. Accomodation'!Q155</f>
        <v>1</v>
      </c>
      <c r="G151" s="77">
        <f>'1. Accomodation'!O155</f>
        <v>529.79999999999995</v>
      </c>
      <c r="H151" s="69">
        <f>'1. Accomodation'!R155</f>
        <v>5</v>
      </c>
      <c r="I151" s="69" t="str">
        <f>'1. Accomodation'!S155</f>
        <v>Amenity Pebble Roof</v>
      </c>
      <c r="J151" s="62"/>
      <c r="L151" s="271">
        <f>IFERROR(INDEX('2. GRI Pricing Inputs'!$C$15:$AI$16,MATCH($L$16,'2. GRI Pricing Inputs'!$C$15:$C$16,0),MATCH(E151,'2. GRI Pricing Inputs'!$C$15:$AI$15,0)),0)</f>
        <v>1275</v>
      </c>
      <c r="M151" s="272">
        <f>IFERROR(INDEX('2. GRI Pricing Inputs'!$C$22:$AI$23,MATCH($M$16,'2. GRI Pricing Inputs'!$C$22:$C$23,0),MATCH(F151,'2. GRI Pricing Inputs'!$C$22:$AI$22,0)),0)</f>
        <v>0</v>
      </c>
      <c r="N151" s="329">
        <f>IF(AND('3. GRI Pricing'!$G151&gt;='2. GRI Pricing Inputs'!$D$33,'3. GRI Pricing'!$G151&lt;='2. GRI Pricing Inputs'!$E$33),'2. GRI Pricing Inputs'!$D$32,IF(AND('3. GRI Pricing'!$G151&gt;='2. GRI Pricing Inputs'!$F$33,'3. GRI Pricing'!$G151&lt;='2. GRI Pricing Inputs'!$G$33),'2. GRI Pricing Inputs'!$F$32,IF(AND('3. GRI Pricing'!$G151&gt;='2. GRI Pricing Inputs'!$H$33,'3. GRI Pricing'!$G151&lt;='2. GRI Pricing Inputs'!$I$33),'2. GRI Pricing Inputs'!$H$32,IF(AND('3. GRI Pricing'!$G151&gt;='2. GRI Pricing Inputs'!$J$33,'3. GRI Pricing'!$G151&lt;='2. GRI Pricing Inputs'!$K$33),'2. GRI Pricing Inputs'!$J$32,IF(AND('3. GRI Pricing'!$G151&gt;='2. GRI Pricing Inputs'!$L$33,'3. GRI Pricing'!$G151&lt;='2. GRI Pricing Inputs'!$M$33),'2. GRI Pricing Inputs'!$L$32,IF(AND('3. GRI Pricing'!$G151&gt;='2. GRI Pricing Inputs'!$N$33,'3. GRI Pricing'!$G151&lt;='2. GRI Pricing Inputs'!$O$33),'2. GRI Pricing Inputs'!$N$32,IF(AND('3. GRI Pricing'!$G151&gt;='2. GRI Pricing Inputs'!$P$33,'3. GRI Pricing'!$G151&lt;='2. GRI Pricing Inputs'!$Q$33),'2. GRI Pricing Inputs'!$P$32,IF(AND('3. GRI Pricing'!$G151&gt;='2. GRI Pricing Inputs'!$R$33,'3. GRI Pricing'!$G151&lt;='2. GRI Pricing Inputs'!$S$33),'2. GRI Pricing Inputs'!$R$32,IF(AND('3. GRI Pricing'!$G151&gt;='2. GRI Pricing Inputs'!$T$33,'3. GRI Pricing'!$G151&lt;='2. GRI Pricing Inputs'!$U$33),'2. GRI Pricing Inputs'!$T$32,IF(AND('3. GRI Pricing'!$G151&gt;='2. GRI Pricing Inputs'!$V$33,'3. GRI Pricing'!$G151&lt;='2. GRI Pricing Inputs'!$W$33),'2. GRI Pricing Inputs'!$V$32,IF(AND('3. GRI Pricing'!$G151&gt;='2. GRI Pricing Inputs'!$X$33,'3. GRI Pricing'!$G151&lt;='2. GRI Pricing Inputs'!$Y$33),'2. GRI Pricing Inputs'!$X$32,IF(AND('3. GRI Pricing'!$G151&gt;='2. GRI Pricing Inputs'!$Z$33,'3. GRI Pricing'!$G151&lt;='2. GRI Pricing Inputs'!$AA$33),'2. GRI Pricing Inputs'!$Z$32,IF(AND('3. GRI Pricing'!$G151&gt;='2. GRI Pricing Inputs'!$AB$33,'3. GRI Pricing'!$G151&lt;='2. GRI Pricing Inputs'!$AC$33),'2. GRI Pricing Inputs'!$AB$32,IF(AND('3. GRI Pricing'!$G151&gt;='2. GRI Pricing Inputs'!$AD$33,'3. GRI Pricing'!$G151&lt;='2. GRI Pricing Inputs'!$AE$33),'2. GRI Pricing Inputs'!$AD$32,IF(AND('3. GRI Pricing'!$G151&gt;='2. GRI Pricing Inputs'!$AF$33,'3. GRI Pricing'!$G151&lt;='2. GRI Pricing Inputs'!$AG$33),'2. GRI Pricing Inputs'!$AF$32,IF(AND('3. GRI Pricing'!$G151&gt;='2. GRI Pricing Inputs'!$AH$33,'3. GRI Pricing'!$G151&lt;='2. GRI Pricing Inputs'!$AI$33),'2. GRI Pricing Inputs'!$AH$32,0))))))))))))))))</f>
        <v>7</v>
      </c>
      <c r="O151" s="272" cm="1">
        <f t="array" ref="O151">IFERROR(INDEX('2. GRI Pricing Inputs'!$C$32:$AI$39,MATCH('3. GRI Pricing'!E151,'2. GRI Pricing Inputs'!$C$32:$C$39,0),(MATCH('3. GRI Pricing'!N151,'2. GRI Pricing Inputs'!$D$32:$AI$32,0)+1)),0)</f>
        <v>20</v>
      </c>
      <c r="P151" s="272">
        <f>IFERROR(INDEX('2. GRI Pricing Inputs'!$C$45:$AI$46,MATCH($P$16,'2. GRI Pricing Inputs'!$C$45:$C$46,0),MATCH(H151,'2. GRI Pricing Inputs'!$C$45:$AI$45,0)),0)</f>
        <v>40</v>
      </c>
      <c r="Q151" s="272">
        <f>IFERROR(INDEX('2. GRI Pricing Inputs'!$C$53:$AI$54,MATCH('3. GRI Pricing'!$Q$16,'2. GRI Pricing Inputs'!$C$53:$C$54,0),MATCH('3. GRI Pricing'!I151,'2. GRI Pricing Inputs'!$C$53:$AI$53,0)),0)</f>
        <v>10</v>
      </c>
      <c r="R151" s="272">
        <f>IFERROR(INDEX('2. GRI Pricing Inputs'!$C$60:$AI$61,MATCH('3. GRI Pricing'!$R$16,'2. GRI Pricing Inputs'!$C$60:$C$61,0),MATCH('1. Accomodation'!T155,'2. GRI Pricing Inputs'!$C$60:$AI$60,0)),0)</f>
        <v>0</v>
      </c>
      <c r="S151" s="272">
        <f>IFERROR(INDEX('2. GRI Pricing Inputs'!$C$67:$AI$68,MATCH('3. GRI Pricing'!$S$16,'2. GRI Pricing Inputs'!$C$67:$C$68,0),MATCH('1. Accomodation'!U155,'2. GRI Pricing Inputs'!$C$67:$AI$67,0)),0)</f>
        <v>10</v>
      </c>
      <c r="T151" s="272">
        <f>IF(E151=0,0,'2. GRI Pricing Inputs'!$AI$75)</f>
        <v>0</v>
      </c>
      <c r="U151" s="272">
        <f>IFERROR(INDEX('2. GRI Pricing Inputs'!$C$82:$AI$83,MATCH('3. GRI Pricing'!$U$16,'2. GRI Pricing Inputs'!$C$82:$C$83,0),MATCH('1. Accomodation'!V155,'2. GRI Pricing Inputs'!$C$82:$AI$82,0)),0)</f>
        <v>0</v>
      </c>
      <c r="V151" s="272">
        <f>IFERROR(INDEX('2. GRI Pricing Inputs'!$C$89:$AI$90,MATCH('3. GRI Pricing'!$V$16,'2. GRI Pricing Inputs'!$C$89:$C$90,0),MATCH('1. Accomodation'!W155,'2. GRI Pricing Inputs'!$C$89:$AI$89,0)),0)</f>
        <v>0</v>
      </c>
      <c r="W151" s="272">
        <f>IFERROR(INDEX('2. GRI Pricing Inputs'!$C$97:$AI$98,MATCH('3. GRI Pricing'!$W$16,'2. GRI Pricing Inputs'!$C$97:$C$98,0),MATCH('1. Accomodation'!X155,'2. GRI Pricing Inputs'!$C$97:$AI$97,0)),0)</f>
        <v>0</v>
      </c>
      <c r="X151" s="272">
        <f>IFERROR(INDEX('2. GRI Pricing Inputs'!$C$104:$AI$105,MATCH('3. GRI Pricing'!$X$16,'2. GRI Pricing Inputs'!$C$104:$C$105,0),MATCH('1. Accomodation'!Y155,'2. GRI Pricing Inputs'!$C$104:$AI$104,0)),0)</f>
        <v>0</v>
      </c>
      <c r="Y151" s="273"/>
      <c r="Z151" s="274">
        <f t="shared" si="11"/>
        <v>1355</v>
      </c>
      <c r="AA151" s="275"/>
      <c r="AB151" s="275"/>
      <c r="AC151" s="275"/>
      <c r="AD151" s="271">
        <f>Z151*(1+'2. GRI Pricing Inputs'!E$115)^(($AD$16-$AC$15)/365)</f>
        <v>1361.7223339051311</v>
      </c>
      <c r="AE151" s="272">
        <f>AD151*(1+'2. GRI Pricing Inputs'!F$115)^((AE$16-AD$16)/365)</f>
        <v>1368.2595706473171</v>
      </c>
      <c r="AF151" s="272">
        <f>AE151*(1+'2. GRI Pricing Inputs'!G$115)^((AF$16-AE$16)/365)</f>
        <v>1375.0476870331347</v>
      </c>
      <c r="AG151" s="272">
        <f>AF151*(1+'2. GRI Pricing Inputs'!H$115)^((AG$16-AF$16)/365)</f>
        <v>1381.8694801605998</v>
      </c>
      <c r="AH151" s="272">
        <f>AG151*(1+'2. GRI Pricing Inputs'!I$115)^((AH$16-AG$16)/365)</f>
        <v>1388.060184592699</v>
      </c>
      <c r="AI151" s="272">
        <f>AH151*(1+'2. GRI Pricing Inputs'!J$115)^((AI$16-AH$16)/365)</f>
        <v>1394.9465344386401</v>
      </c>
      <c r="AJ151" s="272">
        <f>AI151*(1+'2. GRI Pricing Inputs'!K$115)^((AJ$16-AI$16)/365)</f>
        <v>1401.6432709988503</v>
      </c>
      <c r="AK151" s="272">
        <f>AJ151*(1+'2. GRI Pricing Inputs'!L$115)^((AK$16-AJ$16)/365)</f>
        <v>1408.5970083298721</v>
      </c>
      <c r="AL151" s="272">
        <f>AK151*(1+'2. GRI Pricing Inputs'!M$115)^((AL$16-AK$16)/365)</f>
        <v>1415.3592768838289</v>
      </c>
      <c r="AM151" s="272">
        <f>AL151*(1+'2. GRI Pricing Inputs'!N$115)^((AM$16-AL$16)/365)</f>
        <v>1422.3810611310157</v>
      </c>
      <c r="AN151" s="272">
        <f>AM151*(1+'2. GRI Pricing Inputs'!O$115)^((AN$16-AM$16)/365)</f>
        <v>1429.4376813769622</v>
      </c>
      <c r="AO151" s="272">
        <f>AN151*(1+'2. GRI Pricing Inputs'!P$115)^((AO$16-AN$16)/365)</f>
        <v>1436.2999999999993</v>
      </c>
      <c r="AP151" s="276">
        <f>AO151*(1+'2. GRI Pricing Inputs'!Q$115)^((AP$16-AO$16)/365)</f>
        <v>1443.4256739394384</v>
      </c>
      <c r="AQ151" s="380">
        <f t="shared" si="12"/>
        <v>5.9999999999999609E-2</v>
      </c>
    </row>
    <row r="152" spans="1:43" ht="11.4" x14ac:dyDescent="0.2">
      <c r="A152" s="110" t="str">
        <f>_xlfn.XLOOKUP($C152,'Data Ref'!$D:$D,'Data Ref'!$B:$B,0)</f>
        <v>222708136</v>
      </c>
      <c r="C152" s="76">
        <f>'1. Accomodation'!N156</f>
        <v>507</v>
      </c>
      <c r="D152" s="362" t="str">
        <f>'1. Accomodation'!L156</f>
        <v>C</v>
      </c>
      <c r="E152" s="69" t="str">
        <f>'1. Accomodation'!P156</f>
        <v>1 Bed</v>
      </c>
      <c r="F152" s="69">
        <f>'1. Accomodation'!Q156</f>
        <v>1</v>
      </c>
      <c r="G152" s="77">
        <f>'1. Accomodation'!O156</f>
        <v>509.56</v>
      </c>
      <c r="H152" s="69">
        <f>'1. Accomodation'!R156</f>
        <v>5</v>
      </c>
      <c r="I152" s="69" t="str">
        <f>'1. Accomodation'!S156</f>
        <v>Carpark and other block</v>
      </c>
      <c r="J152" s="62"/>
      <c r="L152" s="271">
        <f>IFERROR(INDEX('2. GRI Pricing Inputs'!$C$15:$AI$16,MATCH($L$16,'2. GRI Pricing Inputs'!$C$15:$C$16,0),MATCH(E152,'2. GRI Pricing Inputs'!$C$15:$AI$15,0)),0)</f>
        <v>1275</v>
      </c>
      <c r="M152" s="272">
        <f>IFERROR(INDEX('2. GRI Pricing Inputs'!$C$22:$AI$23,MATCH($M$16,'2. GRI Pricing Inputs'!$C$22:$C$23,0),MATCH(F152,'2. GRI Pricing Inputs'!$C$22:$AI$22,0)),0)</f>
        <v>0</v>
      </c>
      <c r="N152" s="329">
        <f>IF(AND('3. GRI Pricing'!$G152&gt;='2. GRI Pricing Inputs'!$D$33,'3. GRI Pricing'!$G152&lt;='2. GRI Pricing Inputs'!$E$33),'2. GRI Pricing Inputs'!$D$32,IF(AND('3. GRI Pricing'!$G152&gt;='2. GRI Pricing Inputs'!$F$33,'3. GRI Pricing'!$G152&lt;='2. GRI Pricing Inputs'!$G$33),'2. GRI Pricing Inputs'!$F$32,IF(AND('3. GRI Pricing'!$G152&gt;='2. GRI Pricing Inputs'!$H$33,'3. GRI Pricing'!$G152&lt;='2. GRI Pricing Inputs'!$I$33),'2. GRI Pricing Inputs'!$H$32,IF(AND('3. GRI Pricing'!$G152&gt;='2. GRI Pricing Inputs'!$J$33,'3. GRI Pricing'!$G152&lt;='2. GRI Pricing Inputs'!$K$33),'2. GRI Pricing Inputs'!$J$32,IF(AND('3. GRI Pricing'!$G152&gt;='2. GRI Pricing Inputs'!$L$33,'3. GRI Pricing'!$G152&lt;='2. GRI Pricing Inputs'!$M$33),'2. GRI Pricing Inputs'!$L$32,IF(AND('3. GRI Pricing'!$G152&gt;='2. GRI Pricing Inputs'!$N$33,'3. GRI Pricing'!$G152&lt;='2. GRI Pricing Inputs'!$O$33),'2. GRI Pricing Inputs'!$N$32,IF(AND('3. GRI Pricing'!$G152&gt;='2. GRI Pricing Inputs'!$P$33,'3. GRI Pricing'!$G152&lt;='2. GRI Pricing Inputs'!$Q$33),'2. GRI Pricing Inputs'!$P$32,IF(AND('3. GRI Pricing'!$G152&gt;='2. GRI Pricing Inputs'!$R$33,'3. GRI Pricing'!$G152&lt;='2. GRI Pricing Inputs'!$S$33),'2. GRI Pricing Inputs'!$R$32,IF(AND('3. GRI Pricing'!$G152&gt;='2. GRI Pricing Inputs'!$T$33,'3. GRI Pricing'!$G152&lt;='2. GRI Pricing Inputs'!$U$33),'2. GRI Pricing Inputs'!$T$32,IF(AND('3. GRI Pricing'!$G152&gt;='2. GRI Pricing Inputs'!$V$33,'3. GRI Pricing'!$G152&lt;='2. GRI Pricing Inputs'!$W$33),'2. GRI Pricing Inputs'!$V$32,IF(AND('3. GRI Pricing'!$G152&gt;='2. GRI Pricing Inputs'!$X$33,'3. GRI Pricing'!$G152&lt;='2. GRI Pricing Inputs'!$Y$33),'2. GRI Pricing Inputs'!$X$32,IF(AND('3. GRI Pricing'!$G152&gt;='2. GRI Pricing Inputs'!$Z$33,'3. GRI Pricing'!$G152&lt;='2. GRI Pricing Inputs'!$AA$33),'2. GRI Pricing Inputs'!$Z$32,IF(AND('3. GRI Pricing'!$G152&gt;='2. GRI Pricing Inputs'!$AB$33,'3. GRI Pricing'!$G152&lt;='2. GRI Pricing Inputs'!$AC$33),'2. GRI Pricing Inputs'!$AB$32,IF(AND('3. GRI Pricing'!$G152&gt;='2. GRI Pricing Inputs'!$AD$33,'3. GRI Pricing'!$G152&lt;='2. GRI Pricing Inputs'!$AE$33),'2. GRI Pricing Inputs'!$AD$32,IF(AND('3. GRI Pricing'!$G152&gt;='2. GRI Pricing Inputs'!$AF$33,'3. GRI Pricing'!$G152&lt;='2. GRI Pricing Inputs'!$AG$33),'2. GRI Pricing Inputs'!$AF$32,IF(AND('3. GRI Pricing'!$G152&gt;='2. GRI Pricing Inputs'!$AH$33,'3. GRI Pricing'!$G152&lt;='2. GRI Pricing Inputs'!$AI$33),'2. GRI Pricing Inputs'!$AH$32,0))))))))))))))))</f>
        <v>5</v>
      </c>
      <c r="O152" s="272" cm="1">
        <f t="array" ref="O152">IFERROR(INDEX('2. GRI Pricing Inputs'!$C$32:$AI$39,MATCH('3. GRI Pricing'!E152,'2. GRI Pricing Inputs'!$C$32:$C$39,0),(MATCH('3. GRI Pricing'!N152,'2. GRI Pricing Inputs'!$D$32:$AI$32,0)+1)),0)</f>
        <v>5</v>
      </c>
      <c r="P152" s="272">
        <f>IFERROR(INDEX('2. GRI Pricing Inputs'!$C$45:$AI$46,MATCH($P$16,'2. GRI Pricing Inputs'!$C$45:$C$46,0),MATCH(H152,'2. GRI Pricing Inputs'!$C$45:$AI$45,0)),0)</f>
        <v>40</v>
      </c>
      <c r="Q152" s="272">
        <f>IFERROR(INDEX('2. GRI Pricing Inputs'!$C$53:$AI$54,MATCH('3. GRI Pricing'!$Q$16,'2. GRI Pricing Inputs'!$C$53:$C$54,0),MATCH('3. GRI Pricing'!I152,'2. GRI Pricing Inputs'!$C$53:$AI$53,0)),0)</f>
        <v>5</v>
      </c>
      <c r="R152" s="272">
        <f>IFERROR(INDEX('2. GRI Pricing Inputs'!$C$60:$AI$61,MATCH('3. GRI Pricing'!$R$16,'2. GRI Pricing Inputs'!$C$60:$C$61,0),MATCH('1. Accomodation'!T156,'2. GRI Pricing Inputs'!$C$60:$AI$60,0)),0)</f>
        <v>0</v>
      </c>
      <c r="S152" s="272">
        <f>IFERROR(INDEX('2. GRI Pricing Inputs'!$C$67:$AI$68,MATCH('3. GRI Pricing'!$S$16,'2. GRI Pricing Inputs'!$C$67:$C$68,0),MATCH('1. Accomodation'!U156,'2. GRI Pricing Inputs'!$C$67:$AI$67,0)),0)</f>
        <v>10</v>
      </c>
      <c r="T152" s="272">
        <f>IF(E152=0,0,'2. GRI Pricing Inputs'!$AI$75)</f>
        <v>0</v>
      </c>
      <c r="U152" s="272">
        <f>IFERROR(INDEX('2. GRI Pricing Inputs'!$C$82:$AI$83,MATCH('3. GRI Pricing'!$U$16,'2. GRI Pricing Inputs'!$C$82:$C$83,0),MATCH('1. Accomodation'!V156,'2. GRI Pricing Inputs'!$C$82:$AI$82,0)),0)</f>
        <v>0</v>
      </c>
      <c r="V152" s="272">
        <f>IFERROR(INDEX('2. GRI Pricing Inputs'!$C$89:$AI$90,MATCH('3. GRI Pricing'!$V$16,'2. GRI Pricing Inputs'!$C$89:$C$90,0),MATCH('1. Accomodation'!W156,'2. GRI Pricing Inputs'!$C$89:$AI$89,0)),0)</f>
        <v>0</v>
      </c>
      <c r="W152" s="272">
        <f>IFERROR(INDEX('2. GRI Pricing Inputs'!$C$97:$AI$98,MATCH('3. GRI Pricing'!$W$16,'2. GRI Pricing Inputs'!$C$97:$C$98,0),MATCH('1. Accomodation'!X156,'2. GRI Pricing Inputs'!$C$97:$AI$97,0)),0)</f>
        <v>0</v>
      </c>
      <c r="X152" s="272">
        <f>IFERROR(INDEX('2. GRI Pricing Inputs'!$C$104:$AI$105,MATCH('3. GRI Pricing'!$X$16,'2. GRI Pricing Inputs'!$C$104:$C$105,0),MATCH('1. Accomodation'!Y156,'2. GRI Pricing Inputs'!$C$104:$AI$104,0)),0)</f>
        <v>0</v>
      </c>
      <c r="Y152" s="273"/>
      <c r="Z152" s="274">
        <f t="shared" si="11"/>
        <v>1335</v>
      </c>
      <c r="AA152" s="275"/>
      <c r="AB152" s="275"/>
      <c r="AC152" s="275"/>
      <c r="AD152" s="271">
        <f>Z152*(1+'2. GRI Pricing Inputs'!E$115)^(($AD$16-$AC$15)/365)</f>
        <v>1341.623111264465</v>
      </c>
      <c r="AE152" s="272">
        <f>AD152*(1+'2. GRI Pricing Inputs'!F$115)^((AE$16-AD$16)/365)</f>
        <v>1348.0638574274305</v>
      </c>
      <c r="AF152" s="272">
        <f>AE152*(1+'2. GRI Pricing Inputs'!G$115)^((AF$16-AE$16)/365)</f>
        <v>1354.7517802134573</v>
      </c>
      <c r="AG152" s="272">
        <f>AF152*(1+'2. GRI Pricing Inputs'!H$115)^((AG$16-AF$16)/365)</f>
        <v>1361.4728826674543</v>
      </c>
      <c r="AH152" s="272">
        <f>AG152*(1+'2. GRI Pricing Inputs'!I$115)^((AH$16-AG$16)/365)</f>
        <v>1367.5722113883785</v>
      </c>
      <c r="AI152" s="272">
        <f>AH152*(1+'2. GRI Pricing Inputs'!J$115)^((AI$16-AH$16)/365)</f>
        <v>1374.356917694158</v>
      </c>
      <c r="AJ152" s="272">
        <f>AI152*(1+'2. GRI Pricing Inputs'!K$115)^((AJ$16-AI$16)/365)</f>
        <v>1380.9548094342913</v>
      </c>
      <c r="AK152" s="272">
        <f>AJ152*(1+'2. GRI Pricing Inputs'!L$115)^((AK$16-AJ$16)/365)</f>
        <v>1387.8059085759253</v>
      </c>
      <c r="AL152" s="272">
        <f>AK152*(1+'2. GRI Pricing Inputs'!M$115)^((AL$16-AK$16)/365)</f>
        <v>1394.4683650479049</v>
      </c>
      <c r="AM152" s="272">
        <f>AL152*(1+'2. GRI Pricing Inputs'!N$115)^((AM$16-AL$16)/365)</f>
        <v>1401.3865067231775</v>
      </c>
      <c r="AN152" s="272">
        <f>AM152*(1+'2. GRI Pricing Inputs'!O$115)^((AN$16-AM$16)/365)</f>
        <v>1408.3389702127263</v>
      </c>
      <c r="AO152" s="272">
        <f>AN152*(1+'2. GRI Pricing Inputs'!P$115)^((AO$16-AN$16)/365)</f>
        <v>1415.099999999999</v>
      </c>
      <c r="AP152" s="276">
        <f>AO152*(1+'2. GRI Pricing Inputs'!Q$115)^((AP$16-AO$16)/365)</f>
        <v>1422.1204979403319</v>
      </c>
      <c r="AQ152" s="380">
        <f t="shared" si="12"/>
        <v>5.9999999999999165E-2</v>
      </c>
    </row>
    <row r="153" spans="1:43" ht="11.4" x14ac:dyDescent="0.2">
      <c r="A153" s="110" t="str">
        <f>_xlfn.XLOOKUP($C153,'Data Ref'!$D:$D,'Data Ref'!$B:$B,0)</f>
        <v>222708137</v>
      </c>
      <c r="C153" s="76">
        <f>'1. Accomodation'!N157</f>
        <v>508</v>
      </c>
      <c r="D153" s="362" t="str">
        <f>'1. Accomodation'!L157</f>
        <v>C</v>
      </c>
      <c r="E153" s="69" t="str">
        <f>'1. Accomodation'!P157</f>
        <v>1 Bed</v>
      </c>
      <c r="F153" s="69">
        <f>'1. Accomodation'!Q157</f>
        <v>1</v>
      </c>
      <c r="G153" s="77">
        <f>'1. Accomodation'!O157</f>
        <v>489.44</v>
      </c>
      <c r="H153" s="69">
        <f>'1. Accomodation'!R157</f>
        <v>5</v>
      </c>
      <c r="I153" s="69" t="str">
        <f>'1. Accomodation'!S157</f>
        <v>Nursery and mixed other buildings</v>
      </c>
      <c r="J153" s="62"/>
      <c r="L153" s="271">
        <f>IFERROR(INDEX('2. GRI Pricing Inputs'!$C$15:$AI$16,MATCH($L$16,'2. GRI Pricing Inputs'!$C$15:$C$16,0),MATCH(E153,'2. GRI Pricing Inputs'!$C$15:$AI$15,0)),0)</f>
        <v>1275</v>
      </c>
      <c r="M153" s="272">
        <f>IFERROR(INDEX('2. GRI Pricing Inputs'!$C$22:$AI$23,MATCH($M$16,'2. GRI Pricing Inputs'!$C$22:$C$23,0),MATCH(F153,'2. GRI Pricing Inputs'!$C$22:$AI$22,0)),0)</f>
        <v>0</v>
      </c>
      <c r="N153" s="329">
        <f>IF(AND('3. GRI Pricing'!$G153&gt;='2. GRI Pricing Inputs'!$D$33,'3. GRI Pricing'!$G153&lt;='2. GRI Pricing Inputs'!$E$33),'2. GRI Pricing Inputs'!$D$32,IF(AND('3. GRI Pricing'!$G153&gt;='2. GRI Pricing Inputs'!$F$33,'3. GRI Pricing'!$G153&lt;='2. GRI Pricing Inputs'!$G$33),'2. GRI Pricing Inputs'!$F$32,IF(AND('3. GRI Pricing'!$G153&gt;='2. GRI Pricing Inputs'!$H$33,'3. GRI Pricing'!$G153&lt;='2. GRI Pricing Inputs'!$I$33),'2. GRI Pricing Inputs'!$H$32,IF(AND('3. GRI Pricing'!$G153&gt;='2. GRI Pricing Inputs'!$J$33,'3. GRI Pricing'!$G153&lt;='2. GRI Pricing Inputs'!$K$33),'2. GRI Pricing Inputs'!$J$32,IF(AND('3. GRI Pricing'!$G153&gt;='2. GRI Pricing Inputs'!$L$33,'3. GRI Pricing'!$G153&lt;='2. GRI Pricing Inputs'!$M$33),'2. GRI Pricing Inputs'!$L$32,IF(AND('3. GRI Pricing'!$G153&gt;='2. GRI Pricing Inputs'!$N$33,'3. GRI Pricing'!$G153&lt;='2. GRI Pricing Inputs'!$O$33),'2. GRI Pricing Inputs'!$N$32,IF(AND('3. GRI Pricing'!$G153&gt;='2. GRI Pricing Inputs'!$P$33,'3. GRI Pricing'!$G153&lt;='2. GRI Pricing Inputs'!$Q$33),'2. GRI Pricing Inputs'!$P$32,IF(AND('3. GRI Pricing'!$G153&gt;='2. GRI Pricing Inputs'!$R$33,'3. GRI Pricing'!$G153&lt;='2. GRI Pricing Inputs'!$S$33),'2. GRI Pricing Inputs'!$R$32,IF(AND('3. GRI Pricing'!$G153&gt;='2. GRI Pricing Inputs'!$T$33,'3. GRI Pricing'!$G153&lt;='2. GRI Pricing Inputs'!$U$33),'2. GRI Pricing Inputs'!$T$32,IF(AND('3. GRI Pricing'!$G153&gt;='2. GRI Pricing Inputs'!$V$33,'3. GRI Pricing'!$G153&lt;='2. GRI Pricing Inputs'!$W$33),'2. GRI Pricing Inputs'!$V$32,IF(AND('3. GRI Pricing'!$G153&gt;='2. GRI Pricing Inputs'!$X$33,'3. GRI Pricing'!$G153&lt;='2. GRI Pricing Inputs'!$Y$33),'2. GRI Pricing Inputs'!$X$32,IF(AND('3. GRI Pricing'!$G153&gt;='2. GRI Pricing Inputs'!$Z$33,'3. GRI Pricing'!$G153&lt;='2. GRI Pricing Inputs'!$AA$33),'2. GRI Pricing Inputs'!$Z$32,IF(AND('3. GRI Pricing'!$G153&gt;='2. GRI Pricing Inputs'!$AB$33,'3. GRI Pricing'!$G153&lt;='2. GRI Pricing Inputs'!$AC$33),'2. GRI Pricing Inputs'!$AB$32,IF(AND('3. GRI Pricing'!$G153&gt;='2. GRI Pricing Inputs'!$AD$33,'3. GRI Pricing'!$G153&lt;='2. GRI Pricing Inputs'!$AE$33),'2. GRI Pricing Inputs'!$AD$32,IF(AND('3. GRI Pricing'!$G153&gt;='2. GRI Pricing Inputs'!$AF$33,'3. GRI Pricing'!$G153&lt;='2. GRI Pricing Inputs'!$AG$33),'2. GRI Pricing Inputs'!$AF$32,IF(AND('3. GRI Pricing'!$G153&gt;='2. GRI Pricing Inputs'!$AH$33,'3. GRI Pricing'!$G153&lt;='2. GRI Pricing Inputs'!$AI$33),'2. GRI Pricing Inputs'!$AH$32,0))))))))))))))))</f>
        <v>0</v>
      </c>
      <c r="O153" s="272" cm="1">
        <f t="array" ref="O153">IFERROR(INDEX('2. GRI Pricing Inputs'!$C$32:$AI$39,MATCH('3. GRI Pricing'!E153,'2. GRI Pricing Inputs'!$C$32:$C$39,0),(MATCH('3. GRI Pricing'!N153,'2. GRI Pricing Inputs'!$D$32:$AI$32,0)+1)),0)</f>
        <v>0</v>
      </c>
      <c r="P153" s="272">
        <f>IFERROR(INDEX('2. GRI Pricing Inputs'!$C$45:$AI$46,MATCH($P$16,'2. GRI Pricing Inputs'!$C$45:$C$46,0),MATCH(H153,'2. GRI Pricing Inputs'!$C$45:$AI$45,0)),0)</f>
        <v>40</v>
      </c>
      <c r="Q153" s="272">
        <f>IFERROR(INDEX('2. GRI Pricing Inputs'!$C$53:$AI$54,MATCH('3. GRI Pricing'!$Q$16,'2. GRI Pricing Inputs'!$C$53:$C$54,0),MATCH('3. GRI Pricing'!I153,'2. GRI Pricing Inputs'!$C$53:$AI$53,0)),0)</f>
        <v>0</v>
      </c>
      <c r="R153" s="272">
        <f>IFERROR(INDEX('2. GRI Pricing Inputs'!$C$60:$AI$61,MATCH('3. GRI Pricing'!$R$16,'2. GRI Pricing Inputs'!$C$60:$C$61,0),MATCH('1. Accomodation'!T157,'2. GRI Pricing Inputs'!$C$60:$AI$60,0)),0)</f>
        <v>0</v>
      </c>
      <c r="S153" s="272">
        <f>IFERROR(INDEX('2. GRI Pricing Inputs'!$C$67:$AI$68,MATCH('3. GRI Pricing'!$S$16,'2. GRI Pricing Inputs'!$C$67:$C$68,0),MATCH('1. Accomodation'!U157,'2. GRI Pricing Inputs'!$C$67:$AI$67,0)),0)</f>
        <v>40</v>
      </c>
      <c r="T153" s="272">
        <f>IF(E153=0,0,'2. GRI Pricing Inputs'!$AI$75)</f>
        <v>0</v>
      </c>
      <c r="U153" s="272">
        <f>IFERROR(INDEX('2. GRI Pricing Inputs'!$C$82:$AI$83,MATCH('3. GRI Pricing'!$U$16,'2. GRI Pricing Inputs'!$C$82:$C$83,0),MATCH('1. Accomodation'!V157,'2. GRI Pricing Inputs'!$C$82:$AI$82,0)),0)</f>
        <v>0</v>
      </c>
      <c r="V153" s="272">
        <f>IFERROR(INDEX('2. GRI Pricing Inputs'!$C$89:$AI$90,MATCH('3. GRI Pricing'!$V$16,'2. GRI Pricing Inputs'!$C$89:$C$90,0),MATCH('1. Accomodation'!W157,'2. GRI Pricing Inputs'!$C$89:$AI$89,0)),0)</f>
        <v>10</v>
      </c>
      <c r="W153" s="272">
        <f>IFERROR(INDEX('2. GRI Pricing Inputs'!$C$97:$AI$98,MATCH('3. GRI Pricing'!$W$16,'2. GRI Pricing Inputs'!$C$97:$C$98,0),MATCH('1. Accomodation'!X157,'2. GRI Pricing Inputs'!$C$97:$AI$97,0)),0)</f>
        <v>0</v>
      </c>
      <c r="X153" s="272">
        <f>IFERROR(INDEX('2. GRI Pricing Inputs'!$C$104:$AI$105,MATCH('3. GRI Pricing'!$X$16,'2. GRI Pricing Inputs'!$C$104:$C$105,0),MATCH('1. Accomodation'!Y157,'2. GRI Pricing Inputs'!$C$104:$AI$104,0)),0)</f>
        <v>0</v>
      </c>
      <c r="Y153" s="273"/>
      <c r="Z153" s="274">
        <f t="shared" si="11"/>
        <v>1365</v>
      </c>
      <c r="AA153" s="275"/>
      <c r="AB153" s="275"/>
      <c r="AC153" s="275"/>
      <c r="AD153" s="271">
        <f>Z153*(1+'2. GRI Pricing Inputs'!E$115)^(($AD$16-$AC$15)/365)</f>
        <v>1371.7719452254644</v>
      </c>
      <c r="AE153" s="272">
        <f>AD153*(1+'2. GRI Pricing Inputs'!F$115)^((AE$16-AD$16)/365)</f>
        <v>1378.3574272572607</v>
      </c>
      <c r="AF153" s="272">
        <f>AE153*(1+'2. GRI Pricing Inputs'!G$115)^((AF$16-AE$16)/365)</f>
        <v>1385.1956404429736</v>
      </c>
      <c r="AG153" s="272">
        <f>AF153*(1+'2. GRI Pricing Inputs'!H$115)^((AG$16-AF$16)/365)</f>
        <v>1392.0677789071726</v>
      </c>
      <c r="AH153" s="272">
        <f>AG153*(1+'2. GRI Pricing Inputs'!I$115)^((AH$16-AG$16)/365)</f>
        <v>1398.3041711948592</v>
      </c>
      <c r="AI153" s="272">
        <f>AH153*(1+'2. GRI Pricing Inputs'!J$115)^((AI$16-AH$16)/365)</f>
        <v>1405.2413428108812</v>
      </c>
      <c r="AJ153" s="272">
        <f>AI153*(1+'2. GRI Pricing Inputs'!K$115)^((AJ$16-AI$16)/365)</f>
        <v>1411.9875017811298</v>
      </c>
      <c r="AK153" s="272">
        <f>AJ153*(1+'2. GRI Pricing Inputs'!L$115)^((AK$16-AJ$16)/365)</f>
        <v>1418.9925582068456</v>
      </c>
      <c r="AL153" s="272">
        <f>AK153*(1+'2. GRI Pricing Inputs'!M$115)^((AL$16-AK$16)/365)</f>
        <v>1425.804732801791</v>
      </c>
      <c r="AM153" s="272">
        <f>AL153*(1+'2. GRI Pricing Inputs'!N$115)^((AM$16-AL$16)/365)</f>
        <v>1432.8783383349351</v>
      </c>
      <c r="AN153" s="272">
        <f>AM153*(1+'2. GRI Pricing Inputs'!O$115)^((AN$16-AM$16)/365)</f>
        <v>1439.9870369590803</v>
      </c>
      <c r="AO153" s="272">
        <f>AN153*(1+'2. GRI Pricing Inputs'!P$115)^((AO$16-AN$16)/365)</f>
        <v>1446.8999999999996</v>
      </c>
      <c r="AP153" s="276">
        <f>AO153*(1+'2. GRI Pricing Inputs'!Q$115)^((AP$16-AO$16)/365)</f>
        <v>1454.0782619389918</v>
      </c>
      <c r="AQ153" s="380">
        <f t="shared" si="12"/>
        <v>5.9999999999999609E-2</v>
      </c>
    </row>
    <row r="154" spans="1:43" ht="11.4" x14ac:dyDescent="0.2">
      <c r="A154" s="110" t="str">
        <f>_xlfn.XLOOKUP($C154,'Data Ref'!$D:$D,'Data Ref'!$B:$B,0)</f>
        <v>222708138</v>
      </c>
      <c r="C154" s="76">
        <f>'1. Accomodation'!N158</f>
        <v>509</v>
      </c>
      <c r="D154" s="362" t="str">
        <f>'1. Accomodation'!L158</f>
        <v>C</v>
      </c>
      <c r="E154" s="69" t="str">
        <f>'1. Accomodation'!P158</f>
        <v>1 Bed</v>
      </c>
      <c r="F154" s="69">
        <f>'1. Accomodation'!Q158</f>
        <v>1</v>
      </c>
      <c r="G154" s="77">
        <f>'1. Accomodation'!O158</f>
        <v>509.56</v>
      </c>
      <c r="H154" s="69">
        <f>'1. Accomodation'!R158</f>
        <v>5</v>
      </c>
      <c r="I154" s="69" t="str">
        <f>'1. Accomodation'!S158</f>
        <v>Carpark and other block</v>
      </c>
      <c r="J154" s="62"/>
      <c r="L154" s="271">
        <f>IFERROR(INDEX('2. GRI Pricing Inputs'!$C$15:$AI$16,MATCH($L$16,'2. GRI Pricing Inputs'!$C$15:$C$16,0),MATCH(E154,'2. GRI Pricing Inputs'!$C$15:$AI$15,0)),0)</f>
        <v>1275</v>
      </c>
      <c r="M154" s="272">
        <f>IFERROR(INDEX('2. GRI Pricing Inputs'!$C$22:$AI$23,MATCH($M$16,'2. GRI Pricing Inputs'!$C$22:$C$23,0),MATCH(F154,'2. GRI Pricing Inputs'!$C$22:$AI$22,0)),0)</f>
        <v>0</v>
      </c>
      <c r="N154" s="329">
        <f>IF(AND('3. GRI Pricing'!$G154&gt;='2. GRI Pricing Inputs'!$D$33,'3. GRI Pricing'!$G154&lt;='2. GRI Pricing Inputs'!$E$33),'2. GRI Pricing Inputs'!$D$32,IF(AND('3. GRI Pricing'!$G154&gt;='2. GRI Pricing Inputs'!$F$33,'3. GRI Pricing'!$G154&lt;='2. GRI Pricing Inputs'!$G$33),'2. GRI Pricing Inputs'!$F$32,IF(AND('3. GRI Pricing'!$G154&gt;='2. GRI Pricing Inputs'!$H$33,'3. GRI Pricing'!$G154&lt;='2. GRI Pricing Inputs'!$I$33),'2. GRI Pricing Inputs'!$H$32,IF(AND('3. GRI Pricing'!$G154&gt;='2. GRI Pricing Inputs'!$J$33,'3. GRI Pricing'!$G154&lt;='2. GRI Pricing Inputs'!$K$33),'2. GRI Pricing Inputs'!$J$32,IF(AND('3. GRI Pricing'!$G154&gt;='2. GRI Pricing Inputs'!$L$33,'3. GRI Pricing'!$G154&lt;='2. GRI Pricing Inputs'!$M$33),'2. GRI Pricing Inputs'!$L$32,IF(AND('3. GRI Pricing'!$G154&gt;='2. GRI Pricing Inputs'!$N$33,'3. GRI Pricing'!$G154&lt;='2. GRI Pricing Inputs'!$O$33),'2. GRI Pricing Inputs'!$N$32,IF(AND('3. GRI Pricing'!$G154&gt;='2. GRI Pricing Inputs'!$P$33,'3. GRI Pricing'!$G154&lt;='2. GRI Pricing Inputs'!$Q$33),'2. GRI Pricing Inputs'!$P$32,IF(AND('3. GRI Pricing'!$G154&gt;='2. GRI Pricing Inputs'!$R$33,'3. GRI Pricing'!$G154&lt;='2. GRI Pricing Inputs'!$S$33),'2. GRI Pricing Inputs'!$R$32,IF(AND('3. GRI Pricing'!$G154&gt;='2. GRI Pricing Inputs'!$T$33,'3. GRI Pricing'!$G154&lt;='2. GRI Pricing Inputs'!$U$33),'2. GRI Pricing Inputs'!$T$32,IF(AND('3. GRI Pricing'!$G154&gt;='2. GRI Pricing Inputs'!$V$33,'3. GRI Pricing'!$G154&lt;='2. GRI Pricing Inputs'!$W$33),'2. GRI Pricing Inputs'!$V$32,IF(AND('3. GRI Pricing'!$G154&gt;='2. GRI Pricing Inputs'!$X$33,'3. GRI Pricing'!$G154&lt;='2. GRI Pricing Inputs'!$Y$33),'2. GRI Pricing Inputs'!$X$32,IF(AND('3. GRI Pricing'!$G154&gt;='2. GRI Pricing Inputs'!$Z$33,'3. GRI Pricing'!$G154&lt;='2. GRI Pricing Inputs'!$AA$33),'2. GRI Pricing Inputs'!$Z$32,IF(AND('3. GRI Pricing'!$G154&gt;='2. GRI Pricing Inputs'!$AB$33,'3. GRI Pricing'!$G154&lt;='2. GRI Pricing Inputs'!$AC$33),'2. GRI Pricing Inputs'!$AB$32,IF(AND('3. GRI Pricing'!$G154&gt;='2. GRI Pricing Inputs'!$AD$33,'3. GRI Pricing'!$G154&lt;='2. GRI Pricing Inputs'!$AE$33),'2. GRI Pricing Inputs'!$AD$32,IF(AND('3. GRI Pricing'!$G154&gt;='2. GRI Pricing Inputs'!$AF$33,'3. GRI Pricing'!$G154&lt;='2. GRI Pricing Inputs'!$AG$33),'2. GRI Pricing Inputs'!$AF$32,IF(AND('3. GRI Pricing'!$G154&gt;='2. GRI Pricing Inputs'!$AH$33,'3. GRI Pricing'!$G154&lt;='2. GRI Pricing Inputs'!$AI$33),'2. GRI Pricing Inputs'!$AH$32,0))))))))))))))))</f>
        <v>5</v>
      </c>
      <c r="O154" s="272" cm="1">
        <f t="array" ref="O154">IFERROR(INDEX('2. GRI Pricing Inputs'!$C$32:$AI$39,MATCH('3. GRI Pricing'!E154,'2. GRI Pricing Inputs'!$C$32:$C$39,0),(MATCH('3. GRI Pricing'!N154,'2. GRI Pricing Inputs'!$D$32:$AI$32,0)+1)),0)</f>
        <v>5</v>
      </c>
      <c r="P154" s="272">
        <f>IFERROR(INDEX('2. GRI Pricing Inputs'!$C$45:$AI$46,MATCH($P$16,'2. GRI Pricing Inputs'!$C$45:$C$46,0),MATCH(H154,'2. GRI Pricing Inputs'!$C$45:$AI$45,0)),0)</f>
        <v>40</v>
      </c>
      <c r="Q154" s="272">
        <f>IFERROR(INDEX('2. GRI Pricing Inputs'!$C$53:$AI$54,MATCH('3. GRI Pricing'!$Q$16,'2. GRI Pricing Inputs'!$C$53:$C$54,0),MATCH('3. GRI Pricing'!I154,'2. GRI Pricing Inputs'!$C$53:$AI$53,0)),0)</f>
        <v>5</v>
      </c>
      <c r="R154" s="272">
        <f>IFERROR(INDEX('2. GRI Pricing Inputs'!$C$60:$AI$61,MATCH('3. GRI Pricing'!$R$16,'2. GRI Pricing Inputs'!$C$60:$C$61,0),MATCH('1. Accomodation'!T158,'2. GRI Pricing Inputs'!$C$60:$AI$60,0)),0)</f>
        <v>0</v>
      </c>
      <c r="S154" s="272">
        <f>IFERROR(INDEX('2. GRI Pricing Inputs'!$C$67:$AI$68,MATCH('3. GRI Pricing'!$S$16,'2. GRI Pricing Inputs'!$C$67:$C$68,0),MATCH('1. Accomodation'!U158,'2. GRI Pricing Inputs'!$C$67:$AI$67,0)),0)</f>
        <v>10</v>
      </c>
      <c r="T154" s="272">
        <f>IF(E154=0,0,'2. GRI Pricing Inputs'!$AI$75)</f>
        <v>0</v>
      </c>
      <c r="U154" s="272">
        <f>IFERROR(INDEX('2. GRI Pricing Inputs'!$C$82:$AI$83,MATCH('3. GRI Pricing'!$U$16,'2. GRI Pricing Inputs'!$C$82:$C$83,0),MATCH('1. Accomodation'!V158,'2. GRI Pricing Inputs'!$C$82:$AI$82,0)),0)</f>
        <v>0</v>
      </c>
      <c r="V154" s="272">
        <f>IFERROR(INDEX('2. GRI Pricing Inputs'!$C$89:$AI$90,MATCH('3. GRI Pricing'!$V$16,'2. GRI Pricing Inputs'!$C$89:$C$90,0),MATCH('1. Accomodation'!W158,'2. GRI Pricing Inputs'!$C$89:$AI$89,0)),0)</f>
        <v>0</v>
      </c>
      <c r="W154" s="272">
        <f>IFERROR(INDEX('2. GRI Pricing Inputs'!$C$97:$AI$98,MATCH('3. GRI Pricing'!$W$16,'2. GRI Pricing Inputs'!$C$97:$C$98,0),MATCH('1. Accomodation'!X158,'2. GRI Pricing Inputs'!$C$97:$AI$97,0)),0)</f>
        <v>0</v>
      </c>
      <c r="X154" s="272">
        <f>IFERROR(INDEX('2. GRI Pricing Inputs'!$C$104:$AI$105,MATCH('3. GRI Pricing'!$X$16,'2. GRI Pricing Inputs'!$C$104:$C$105,0),MATCH('1. Accomodation'!Y158,'2. GRI Pricing Inputs'!$C$104:$AI$104,0)),0)</f>
        <v>0</v>
      </c>
      <c r="Y154" s="273"/>
      <c r="Z154" s="274">
        <f t="shared" si="11"/>
        <v>1335</v>
      </c>
      <c r="AA154" s="275"/>
      <c r="AB154" s="275"/>
      <c r="AC154" s="275"/>
      <c r="AD154" s="271">
        <f>Z154*(1+'2. GRI Pricing Inputs'!E$115)^(($AD$16-$AC$15)/365)</f>
        <v>1341.623111264465</v>
      </c>
      <c r="AE154" s="272">
        <f>AD154*(1+'2. GRI Pricing Inputs'!F$115)^((AE$16-AD$16)/365)</f>
        <v>1348.0638574274305</v>
      </c>
      <c r="AF154" s="272">
        <f>AE154*(1+'2. GRI Pricing Inputs'!G$115)^((AF$16-AE$16)/365)</f>
        <v>1354.7517802134573</v>
      </c>
      <c r="AG154" s="272">
        <f>AF154*(1+'2. GRI Pricing Inputs'!H$115)^((AG$16-AF$16)/365)</f>
        <v>1361.4728826674543</v>
      </c>
      <c r="AH154" s="272">
        <f>AG154*(1+'2. GRI Pricing Inputs'!I$115)^((AH$16-AG$16)/365)</f>
        <v>1367.5722113883785</v>
      </c>
      <c r="AI154" s="272">
        <f>AH154*(1+'2. GRI Pricing Inputs'!J$115)^((AI$16-AH$16)/365)</f>
        <v>1374.356917694158</v>
      </c>
      <c r="AJ154" s="272">
        <f>AI154*(1+'2. GRI Pricing Inputs'!K$115)^((AJ$16-AI$16)/365)</f>
        <v>1380.9548094342913</v>
      </c>
      <c r="AK154" s="272">
        <f>AJ154*(1+'2. GRI Pricing Inputs'!L$115)^((AK$16-AJ$16)/365)</f>
        <v>1387.8059085759253</v>
      </c>
      <c r="AL154" s="272">
        <f>AK154*(1+'2. GRI Pricing Inputs'!M$115)^((AL$16-AK$16)/365)</f>
        <v>1394.4683650479049</v>
      </c>
      <c r="AM154" s="272">
        <f>AL154*(1+'2. GRI Pricing Inputs'!N$115)^((AM$16-AL$16)/365)</f>
        <v>1401.3865067231775</v>
      </c>
      <c r="AN154" s="272">
        <f>AM154*(1+'2. GRI Pricing Inputs'!O$115)^((AN$16-AM$16)/365)</f>
        <v>1408.3389702127263</v>
      </c>
      <c r="AO154" s="272">
        <f>AN154*(1+'2. GRI Pricing Inputs'!P$115)^((AO$16-AN$16)/365)</f>
        <v>1415.099999999999</v>
      </c>
      <c r="AP154" s="276">
        <f>AO154*(1+'2. GRI Pricing Inputs'!Q$115)^((AP$16-AO$16)/365)</f>
        <v>1422.1204979403319</v>
      </c>
      <c r="AQ154" s="380">
        <f t="shared" si="12"/>
        <v>5.9999999999999165E-2</v>
      </c>
    </row>
    <row r="155" spans="1:43" ht="11.4" x14ac:dyDescent="0.2">
      <c r="A155" s="110" t="str">
        <f>_xlfn.XLOOKUP($C155,'Data Ref'!$D:$D,'Data Ref'!$B:$B,0)</f>
        <v>222708139</v>
      </c>
      <c r="C155" s="76">
        <f>'1. Accomodation'!N159</f>
        <v>510</v>
      </c>
      <c r="D155" s="362" t="str">
        <f>'1. Accomodation'!L159</f>
        <v>C</v>
      </c>
      <c r="E155" s="69" t="str">
        <f>'1. Accomodation'!P159</f>
        <v>1 Bed</v>
      </c>
      <c r="F155" s="69">
        <f>'1. Accomodation'!Q159</f>
        <v>1</v>
      </c>
      <c r="G155" s="77">
        <f>'1. Accomodation'!O159</f>
        <v>506.87</v>
      </c>
      <c r="H155" s="69">
        <f>'1. Accomodation'!R159</f>
        <v>5</v>
      </c>
      <c r="I155" s="69" t="str">
        <f>'1. Accomodation'!S159</f>
        <v>Nursery and mixed other buildings</v>
      </c>
      <c r="J155" s="62"/>
      <c r="L155" s="271">
        <f>IFERROR(INDEX('2. GRI Pricing Inputs'!$C$15:$AI$16,MATCH($L$16,'2. GRI Pricing Inputs'!$C$15:$C$16,0),MATCH(E155,'2. GRI Pricing Inputs'!$C$15:$AI$15,0)),0)</f>
        <v>1275</v>
      </c>
      <c r="M155" s="272">
        <f>IFERROR(INDEX('2. GRI Pricing Inputs'!$C$22:$AI$23,MATCH($M$16,'2. GRI Pricing Inputs'!$C$22:$C$23,0),MATCH(F155,'2. GRI Pricing Inputs'!$C$22:$AI$22,0)),0)</f>
        <v>0</v>
      </c>
      <c r="N155" s="329">
        <f>IF(AND('3. GRI Pricing'!$G155&gt;='2. GRI Pricing Inputs'!$D$33,'3. GRI Pricing'!$G155&lt;='2. GRI Pricing Inputs'!$E$33),'2. GRI Pricing Inputs'!$D$32,IF(AND('3. GRI Pricing'!$G155&gt;='2. GRI Pricing Inputs'!$F$33,'3. GRI Pricing'!$G155&lt;='2. GRI Pricing Inputs'!$G$33),'2. GRI Pricing Inputs'!$F$32,IF(AND('3. GRI Pricing'!$G155&gt;='2. GRI Pricing Inputs'!$H$33,'3. GRI Pricing'!$G155&lt;='2. GRI Pricing Inputs'!$I$33),'2. GRI Pricing Inputs'!$H$32,IF(AND('3. GRI Pricing'!$G155&gt;='2. GRI Pricing Inputs'!$J$33,'3. GRI Pricing'!$G155&lt;='2. GRI Pricing Inputs'!$K$33),'2. GRI Pricing Inputs'!$J$32,IF(AND('3. GRI Pricing'!$G155&gt;='2. GRI Pricing Inputs'!$L$33,'3. GRI Pricing'!$G155&lt;='2. GRI Pricing Inputs'!$M$33),'2. GRI Pricing Inputs'!$L$32,IF(AND('3. GRI Pricing'!$G155&gt;='2. GRI Pricing Inputs'!$N$33,'3. GRI Pricing'!$G155&lt;='2. GRI Pricing Inputs'!$O$33),'2. GRI Pricing Inputs'!$N$32,IF(AND('3. GRI Pricing'!$G155&gt;='2. GRI Pricing Inputs'!$P$33,'3. GRI Pricing'!$G155&lt;='2. GRI Pricing Inputs'!$Q$33),'2. GRI Pricing Inputs'!$P$32,IF(AND('3. GRI Pricing'!$G155&gt;='2. GRI Pricing Inputs'!$R$33,'3. GRI Pricing'!$G155&lt;='2. GRI Pricing Inputs'!$S$33),'2. GRI Pricing Inputs'!$R$32,IF(AND('3. GRI Pricing'!$G155&gt;='2. GRI Pricing Inputs'!$T$33,'3. GRI Pricing'!$G155&lt;='2. GRI Pricing Inputs'!$U$33),'2. GRI Pricing Inputs'!$T$32,IF(AND('3. GRI Pricing'!$G155&gt;='2. GRI Pricing Inputs'!$V$33,'3. GRI Pricing'!$G155&lt;='2. GRI Pricing Inputs'!$W$33),'2. GRI Pricing Inputs'!$V$32,IF(AND('3. GRI Pricing'!$G155&gt;='2. GRI Pricing Inputs'!$X$33,'3. GRI Pricing'!$G155&lt;='2. GRI Pricing Inputs'!$Y$33),'2. GRI Pricing Inputs'!$X$32,IF(AND('3. GRI Pricing'!$G155&gt;='2. GRI Pricing Inputs'!$Z$33,'3. GRI Pricing'!$G155&lt;='2. GRI Pricing Inputs'!$AA$33),'2. GRI Pricing Inputs'!$Z$32,IF(AND('3. GRI Pricing'!$G155&gt;='2. GRI Pricing Inputs'!$AB$33,'3. GRI Pricing'!$G155&lt;='2. GRI Pricing Inputs'!$AC$33),'2. GRI Pricing Inputs'!$AB$32,IF(AND('3. GRI Pricing'!$G155&gt;='2. GRI Pricing Inputs'!$AD$33,'3. GRI Pricing'!$G155&lt;='2. GRI Pricing Inputs'!$AE$33),'2. GRI Pricing Inputs'!$AD$32,IF(AND('3. GRI Pricing'!$G155&gt;='2. GRI Pricing Inputs'!$AF$33,'3. GRI Pricing'!$G155&lt;='2. GRI Pricing Inputs'!$AG$33),'2. GRI Pricing Inputs'!$AF$32,IF(AND('3. GRI Pricing'!$G155&gt;='2. GRI Pricing Inputs'!$AH$33,'3. GRI Pricing'!$G155&lt;='2. GRI Pricing Inputs'!$AI$33),'2. GRI Pricing Inputs'!$AH$32,0))))))))))))))))</f>
        <v>5</v>
      </c>
      <c r="O155" s="272" cm="1">
        <f t="array" ref="O155">IFERROR(INDEX('2. GRI Pricing Inputs'!$C$32:$AI$39,MATCH('3. GRI Pricing'!E155,'2. GRI Pricing Inputs'!$C$32:$C$39,0),(MATCH('3. GRI Pricing'!N155,'2. GRI Pricing Inputs'!$D$32:$AI$32,0)+1)),0)</f>
        <v>5</v>
      </c>
      <c r="P155" s="272">
        <f>IFERROR(INDEX('2. GRI Pricing Inputs'!$C$45:$AI$46,MATCH($P$16,'2. GRI Pricing Inputs'!$C$45:$C$46,0),MATCH(H155,'2. GRI Pricing Inputs'!$C$45:$AI$45,0)),0)</f>
        <v>40</v>
      </c>
      <c r="Q155" s="272">
        <f>IFERROR(INDEX('2. GRI Pricing Inputs'!$C$53:$AI$54,MATCH('3. GRI Pricing'!$Q$16,'2. GRI Pricing Inputs'!$C$53:$C$54,0),MATCH('3. GRI Pricing'!I155,'2. GRI Pricing Inputs'!$C$53:$AI$53,0)),0)</f>
        <v>0</v>
      </c>
      <c r="R155" s="272">
        <f>IFERROR(INDEX('2. GRI Pricing Inputs'!$C$60:$AI$61,MATCH('3. GRI Pricing'!$R$16,'2. GRI Pricing Inputs'!$C$60:$C$61,0),MATCH('1. Accomodation'!T159,'2. GRI Pricing Inputs'!$C$60:$AI$60,0)),0)</f>
        <v>0</v>
      </c>
      <c r="S155" s="272">
        <f>IFERROR(INDEX('2. GRI Pricing Inputs'!$C$67:$AI$68,MATCH('3. GRI Pricing'!$S$16,'2. GRI Pricing Inputs'!$C$67:$C$68,0),MATCH('1. Accomodation'!U159,'2. GRI Pricing Inputs'!$C$67:$AI$67,0)),0)</f>
        <v>40</v>
      </c>
      <c r="T155" s="272">
        <f>IF(E155=0,0,'2. GRI Pricing Inputs'!$AI$75)</f>
        <v>0</v>
      </c>
      <c r="U155" s="272">
        <f>IFERROR(INDEX('2. GRI Pricing Inputs'!$C$82:$AI$83,MATCH('3. GRI Pricing'!$U$16,'2. GRI Pricing Inputs'!$C$82:$C$83,0),MATCH('1. Accomodation'!V159,'2. GRI Pricing Inputs'!$C$82:$AI$82,0)),0)</f>
        <v>0</v>
      </c>
      <c r="V155" s="272">
        <f>IFERROR(INDEX('2. GRI Pricing Inputs'!$C$89:$AI$90,MATCH('3. GRI Pricing'!$V$16,'2. GRI Pricing Inputs'!$C$89:$C$90,0),MATCH('1. Accomodation'!W159,'2. GRI Pricing Inputs'!$C$89:$AI$89,0)),0)</f>
        <v>10</v>
      </c>
      <c r="W155" s="272">
        <f>IFERROR(INDEX('2. GRI Pricing Inputs'!$C$97:$AI$98,MATCH('3. GRI Pricing'!$W$16,'2. GRI Pricing Inputs'!$C$97:$C$98,0),MATCH('1. Accomodation'!X159,'2. GRI Pricing Inputs'!$C$97:$AI$97,0)),0)</f>
        <v>0</v>
      </c>
      <c r="X155" s="272">
        <f>IFERROR(INDEX('2. GRI Pricing Inputs'!$C$104:$AI$105,MATCH('3. GRI Pricing'!$X$16,'2. GRI Pricing Inputs'!$C$104:$C$105,0),MATCH('1. Accomodation'!Y159,'2. GRI Pricing Inputs'!$C$104:$AI$104,0)),0)</f>
        <v>0</v>
      </c>
      <c r="Y155" s="273"/>
      <c r="Z155" s="274">
        <f t="shared" si="11"/>
        <v>1370</v>
      </c>
      <c r="AA155" s="275"/>
      <c r="AB155" s="275"/>
      <c r="AC155" s="275"/>
      <c r="AD155" s="271">
        <f>Z155*(1+'2. GRI Pricing Inputs'!E$115)^(($AD$16-$AC$15)/365)</f>
        <v>1376.7967508856309</v>
      </c>
      <c r="AE155" s="272">
        <f>AD155*(1+'2. GRI Pricing Inputs'!F$115)^((AE$16-AD$16)/365)</f>
        <v>1383.4063555622322</v>
      </c>
      <c r="AF155" s="272">
        <f>AE155*(1+'2. GRI Pricing Inputs'!G$115)^((AF$16-AE$16)/365)</f>
        <v>1390.2696171478926</v>
      </c>
      <c r="AG155" s="272">
        <f>AF155*(1+'2. GRI Pricing Inputs'!H$115)^((AG$16-AF$16)/365)</f>
        <v>1397.1669282804587</v>
      </c>
      <c r="AH155" s="272">
        <f>AG155*(1+'2. GRI Pricing Inputs'!I$115)^((AH$16-AG$16)/365)</f>
        <v>1403.426164495939</v>
      </c>
      <c r="AI155" s="272">
        <f>AH155*(1+'2. GRI Pricing Inputs'!J$115)^((AI$16-AH$16)/365)</f>
        <v>1410.3887469970011</v>
      </c>
      <c r="AJ155" s="272">
        <f>AI155*(1+'2. GRI Pricing Inputs'!K$115)^((AJ$16-AI$16)/365)</f>
        <v>1417.159617172269</v>
      </c>
      <c r="AK155" s="272">
        <f>AJ155*(1+'2. GRI Pricing Inputs'!L$115)^((AK$16-AJ$16)/365)</f>
        <v>1424.1903331453316</v>
      </c>
      <c r="AL155" s="272">
        <f>AK155*(1+'2. GRI Pricing Inputs'!M$115)^((AL$16-AK$16)/365)</f>
        <v>1431.0274607607714</v>
      </c>
      <c r="AM155" s="272">
        <f>AL155*(1+'2. GRI Pricing Inputs'!N$115)^((AM$16-AL$16)/365)</f>
        <v>1438.1269769368939</v>
      </c>
      <c r="AN155" s="272">
        <f>AM155*(1+'2. GRI Pricing Inputs'!O$115)^((AN$16-AM$16)/365)</f>
        <v>1445.2617147501387</v>
      </c>
      <c r="AO155" s="272">
        <f>AN155*(1+'2. GRI Pricing Inputs'!P$115)^((AO$16-AN$16)/365)</f>
        <v>1452.1999999999991</v>
      </c>
      <c r="AP155" s="276">
        <f>AO155*(1+'2. GRI Pricing Inputs'!Q$115)^((AP$16-AO$16)/365)</f>
        <v>1459.4045559387678</v>
      </c>
      <c r="AQ155" s="380">
        <f t="shared" si="12"/>
        <v>5.9999999999999387E-2</v>
      </c>
    </row>
    <row r="156" spans="1:43" ht="11.4" x14ac:dyDescent="0.2">
      <c r="A156" s="110" t="str">
        <f>_xlfn.XLOOKUP($C156,'Data Ref'!$D:$D,'Data Ref'!$B:$B,0)</f>
        <v>222708140</v>
      </c>
      <c r="C156" s="76">
        <f>'1. Accomodation'!N160</f>
        <v>511</v>
      </c>
      <c r="D156" s="362" t="str">
        <f>'1. Accomodation'!L160</f>
        <v>C</v>
      </c>
      <c r="E156" s="69" t="str">
        <f>'1. Accomodation'!P160</f>
        <v>1 Bed</v>
      </c>
      <c r="F156" s="69">
        <f>'1. Accomodation'!Q160</f>
        <v>1</v>
      </c>
      <c r="G156" s="77">
        <f>'1. Accomodation'!O160</f>
        <v>509.56</v>
      </c>
      <c r="H156" s="69">
        <f>'1. Accomodation'!R160</f>
        <v>5</v>
      </c>
      <c r="I156" s="69" t="str">
        <f>'1. Accomodation'!S160</f>
        <v>Carpark and other block</v>
      </c>
      <c r="J156" s="62"/>
      <c r="L156" s="271">
        <f>IFERROR(INDEX('2. GRI Pricing Inputs'!$C$15:$AI$16,MATCH($L$16,'2. GRI Pricing Inputs'!$C$15:$C$16,0),MATCH(E156,'2. GRI Pricing Inputs'!$C$15:$AI$15,0)),0)</f>
        <v>1275</v>
      </c>
      <c r="M156" s="272">
        <f>IFERROR(INDEX('2. GRI Pricing Inputs'!$C$22:$AI$23,MATCH($M$16,'2. GRI Pricing Inputs'!$C$22:$C$23,0),MATCH(F156,'2. GRI Pricing Inputs'!$C$22:$AI$22,0)),0)</f>
        <v>0</v>
      </c>
      <c r="N156" s="329">
        <f>IF(AND('3. GRI Pricing'!$G156&gt;='2. GRI Pricing Inputs'!$D$33,'3. GRI Pricing'!$G156&lt;='2. GRI Pricing Inputs'!$E$33),'2. GRI Pricing Inputs'!$D$32,IF(AND('3. GRI Pricing'!$G156&gt;='2. GRI Pricing Inputs'!$F$33,'3. GRI Pricing'!$G156&lt;='2. GRI Pricing Inputs'!$G$33),'2. GRI Pricing Inputs'!$F$32,IF(AND('3. GRI Pricing'!$G156&gt;='2. GRI Pricing Inputs'!$H$33,'3. GRI Pricing'!$G156&lt;='2. GRI Pricing Inputs'!$I$33),'2. GRI Pricing Inputs'!$H$32,IF(AND('3. GRI Pricing'!$G156&gt;='2. GRI Pricing Inputs'!$J$33,'3. GRI Pricing'!$G156&lt;='2. GRI Pricing Inputs'!$K$33),'2. GRI Pricing Inputs'!$J$32,IF(AND('3. GRI Pricing'!$G156&gt;='2. GRI Pricing Inputs'!$L$33,'3. GRI Pricing'!$G156&lt;='2. GRI Pricing Inputs'!$M$33),'2. GRI Pricing Inputs'!$L$32,IF(AND('3. GRI Pricing'!$G156&gt;='2. GRI Pricing Inputs'!$N$33,'3. GRI Pricing'!$G156&lt;='2. GRI Pricing Inputs'!$O$33),'2. GRI Pricing Inputs'!$N$32,IF(AND('3. GRI Pricing'!$G156&gt;='2. GRI Pricing Inputs'!$P$33,'3. GRI Pricing'!$G156&lt;='2. GRI Pricing Inputs'!$Q$33),'2. GRI Pricing Inputs'!$P$32,IF(AND('3. GRI Pricing'!$G156&gt;='2. GRI Pricing Inputs'!$R$33,'3. GRI Pricing'!$G156&lt;='2. GRI Pricing Inputs'!$S$33),'2. GRI Pricing Inputs'!$R$32,IF(AND('3. GRI Pricing'!$G156&gt;='2. GRI Pricing Inputs'!$T$33,'3. GRI Pricing'!$G156&lt;='2. GRI Pricing Inputs'!$U$33),'2. GRI Pricing Inputs'!$T$32,IF(AND('3. GRI Pricing'!$G156&gt;='2. GRI Pricing Inputs'!$V$33,'3. GRI Pricing'!$G156&lt;='2. GRI Pricing Inputs'!$W$33),'2. GRI Pricing Inputs'!$V$32,IF(AND('3. GRI Pricing'!$G156&gt;='2. GRI Pricing Inputs'!$X$33,'3. GRI Pricing'!$G156&lt;='2. GRI Pricing Inputs'!$Y$33),'2. GRI Pricing Inputs'!$X$32,IF(AND('3. GRI Pricing'!$G156&gt;='2. GRI Pricing Inputs'!$Z$33,'3. GRI Pricing'!$G156&lt;='2. GRI Pricing Inputs'!$AA$33),'2. GRI Pricing Inputs'!$Z$32,IF(AND('3. GRI Pricing'!$G156&gt;='2. GRI Pricing Inputs'!$AB$33,'3. GRI Pricing'!$G156&lt;='2. GRI Pricing Inputs'!$AC$33),'2. GRI Pricing Inputs'!$AB$32,IF(AND('3. GRI Pricing'!$G156&gt;='2. GRI Pricing Inputs'!$AD$33,'3. GRI Pricing'!$G156&lt;='2. GRI Pricing Inputs'!$AE$33),'2. GRI Pricing Inputs'!$AD$32,IF(AND('3. GRI Pricing'!$G156&gt;='2. GRI Pricing Inputs'!$AF$33,'3. GRI Pricing'!$G156&lt;='2. GRI Pricing Inputs'!$AG$33),'2. GRI Pricing Inputs'!$AF$32,IF(AND('3. GRI Pricing'!$G156&gt;='2. GRI Pricing Inputs'!$AH$33,'3. GRI Pricing'!$G156&lt;='2. GRI Pricing Inputs'!$AI$33),'2. GRI Pricing Inputs'!$AH$32,0))))))))))))))))</f>
        <v>5</v>
      </c>
      <c r="O156" s="272" cm="1">
        <f t="array" ref="O156">IFERROR(INDEX('2. GRI Pricing Inputs'!$C$32:$AI$39,MATCH('3. GRI Pricing'!E156,'2. GRI Pricing Inputs'!$C$32:$C$39,0),(MATCH('3. GRI Pricing'!N156,'2. GRI Pricing Inputs'!$D$32:$AI$32,0)+1)),0)</f>
        <v>5</v>
      </c>
      <c r="P156" s="272">
        <f>IFERROR(INDEX('2. GRI Pricing Inputs'!$C$45:$AI$46,MATCH($P$16,'2. GRI Pricing Inputs'!$C$45:$C$46,0),MATCH(H156,'2. GRI Pricing Inputs'!$C$45:$AI$45,0)),0)</f>
        <v>40</v>
      </c>
      <c r="Q156" s="272">
        <f>IFERROR(INDEX('2. GRI Pricing Inputs'!$C$53:$AI$54,MATCH('3. GRI Pricing'!$Q$16,'2. GRI Pricing Inputs'!$C$53:$C$54,0),MATCH('3. GRI Pricing'!I156,'2. GRI Pricing Inputs'!$C$53:$AI$53,0)),0)</f>
        <v>5</v>
      </c>
      <c r="R156" s="272">
        <f>IFERROR(INDEX('2. GRI Pricing Inputs'!$C$60:$AI$61,MATCH('3. GRI Pricing'!$R$16,'2. GRI Pricing Inputs'!$C$60:$C$61,0),MATCH('1. Accomodation'!T160,'2. GRI Pricing Inputs'!$C$60:$AI$60,0)),0)</f>
        <v>0</v>
      </c>
      <c r="S156" s="272">
        <f>IFERROR(INDEX('2. GRI Pricing Inputs'!$C$67:$AI$68,MATCH('3. GRI Pricing'!$S$16,'2. GRI Pricing Inputs'!$C$67:$C$68,0),MATCH('1. Accomodation'!U160,'2. GRI Pricing Inputs'!$C$67:$AI$67,0)),0)</f>
        <v>10</v>
      </c>
      <c r="T156" s="272">
        <f>IF(E156=0,0,'2. GRI Pricing Inputs'!$AI$75)</f>
        <v>0</v>
      </c>
      <c r="U156" s="272">
        <f>IFERROR(INDEX('2. GRI Pricing Inputs'!$C$82:$AI$83,MATCH('3. GRI Pricing'!$U$16,'2. GRI Pricing Inputs'!$C$82:$C$83,0),MATCH('1. Accomodation'!V160,'2. GRI Pricing Inputs'!$C$82:$AI$82,0)),0)</f>
        <v>0</v>
      </c>
      <c r="V156" s="272">
        <f>IFERROR(INDEX('2. GRI Pricing Inputs'!$C$89:$AI$90,MATCH('3. GRI Pricing'!$V$16,'2. GRI Pricing Inputs'!$C$89:$C$90,0),MATCH('1. Accomodation'!W160,'2. GRI Pricing Inputs'!$C$89:$AI$89,0)),0)</f>
        <v>0</v>
      </c>
      <c r="W156" s="272">
        <f>IFERROR(INDEX('2. GRI Pricing Inputs'!$C$97:$AI$98,MATCH('3. GRI Pricing'!$W$16,'2. GRI Pricing Inputs'!$C$97:$C$98,0),MATCH('1. Accomodation'!X160,'2. GRI Pricing Inputs'!$C$97:$AI$97,0)),0)</f>
        <v>0</v>
      </c>
      <c r="X156" s="272">
        <f>IFERROR(INDEX('2. GRI Pricing Inputs'!$C$104:$AI$105,MATCH('3. GRI Pricing'!$X$16,'2. GRI Pricing Inputs'!$C$104:$C$105,0),MATCH('1. Accomodation'!Y160,'2. GRI Pricing Inputs'!$C$104:$AI$104,0)),0)</f>
        <v>0</v>
      </c>
      <c r="Y156" s="273"/>
      <c r="Z156" s="274">
        <f t="shared" si="11"/>
        <v>1335</v>
      </c>
      <c r="AA156" s="275"/>
      <c r="AB156" s="275"/>
      <c r="AC156" s="275"/>
      <c r="AD156" s="271">
        <f>Z156*(1+'2. GRI Pricing Inputs'!E$115)^(($AD$16-$AC$15)/365)</f>
        <v>1341.623111264465</v>
      </c>
      <c r="AE156" s="272">
        <f>AD156*(1+'2. GRI Pricing Inputs'!F$115)^((AE$16-AD$16)/365)</f>
        <v>1348.0638574274305</v>
      </c>
      <c r="AF156" s="272">
        <f>AE156*(1+'2. GRI Pricing Inputs'!G$115)^((AF$16-AE$16)/365)</f>
        <v>1354.7517802134573</v>
      </c>
      <c r="AG156" s="272">
        <f>AF156*(1+'2. GRI Pricing Inputs'!H$115)^((AG$16-AF$16)/365)</f>
        <v>1361.4728826674543</v>
      </c>
      <c r="AH156" s="272">
        <f>AG156*(1+'2. GRI Pricing Inputs'!I$115)^((AH$16-AG$16)/365)</f>
        <v>1367.5722113883785</v>
      </c>
      <c r="AI156" s="272">
        <f>AH156*(1+'2. GRI Pricing Inputs'!J$115)^((AI$16-AH$16)/365)</f>
        <v>1374.356917694158</v>
      </c>
      <c r="AJ156" s="272">
        <f>AI156*(1+'2. GRI Pricing Inputs'!K$115)^((AJ$16-AI$16)/365)</f>
        <v>1380.9548094342913</v>
      </c>
      <c r="AK156" s="272">
        <f>AJ156*(1+'2. GRI Pricing Inputs'!L$115)^((AK$16-AJ$16)/365)</f>
        <v>1387.8059085759253</v>
      </c>
      <c r="AL156" s="272">
        <f>AK156*(1+'2. GRI Pricing Inputs'!M$115)^((AL$16-AK$16)/365)</f>
        <v>1394.4683650479049</v>
      </c>
      <c r="AM156" s="272">
        <f>AL156*(1+'2. GRI Pricing Inputs'!N$115)^((AM$16-AL$16)/365)</f>
        <v>1401.3865067231775</v>
      </c>
      <c r="AN156" s="272">
        <f>AM156*(1+'2. GRI Pricing Inputs'!O$115)^((AN$16-AM$16)/365)</f>
        <v>1408.3389702127263</v>
      </c>
      <c r="AO156" s="272">
        <f>AN156*(1+'2. GRI Pricing Inputs'!P$115)^((AO$16-AN$16)/365)</f>
        <v>1415.099999999999</v>
      </c>
      <c r="AP156" s="276">
        <f>AO156*(1+'2. GRI Pricing Inputs'!Q$115)^((AP$16-AO$16)/365)</f>
        <v>1422.1204979403319</v>
      </c>
      <c r="AQ156" s="380">
        <f t="shared" si="12"/>
        <v>5.9999999999999165E-2</v>
      </c>
    </row>
    <row r="157" spans="1:43" ht="11.4" x14ac:dyDescent="0.2">
      <c r="A157" s="110" t="str">
        <f>_xlfn.XLOOKUP($C157,'Data Ref'!$D:$D,'Data Ref'!$B:$B,0)</f>
        <v>222708141</v>
      </c>
      <c r="C157" s="76">
        <f>'1. Accomodation'!N161</f>
        <v>512</v>
      </c>
      <c r="D157" s="362" t="str">
        <f>'1. Accomodation'!L161</f>
        <v>C</v>
      </c>
      <c r="E157" s="69" t="str">
        <f>'1. Accomodation'!P161</f>
        <v>2 Bed</v>
      </c>
      <c r="F157" s="69">
        <f>'1. Accomodation'!Q161</f>
        <v>2</v>
      </c>
      <c r="G157" s="77">
        <f>'1. Accomodation'!O161</f>
        <v>747.02</v>
      </c>
      <c r="H157" s="69">
        <f>'1. Accomodation'!R161</f>
        <v>5</v>
      </c>
      <c r="I157" s="69" t="str">
        <f>'1. Accomodation'!S161</f>
        <v>Nursery and mixed other buildings</v>
      </c>
      <c r="J157" s="62"/>
      <c r="L157" s="271">
        <f>IFERROR(INDEX('2. GRI Pricing Inputs'!$C$15:$AI$16,MATCH($L$16,'2. GRI Pricing Inputs'!$C$15:$C$16,0),MATCH(E157,'2. GRI Pricing Inputs'!$C$15:$AI$15,0)),0)</f>
        <v>1665</v>
      </c>
      <c r="M157" s="272">
        <f>IFERROR(INDEX('2. GRI Pricing Inputs'!$C$22:$AI$23,MATCH($M$16,'2. GRI Pricing Inputs'!$C$22:$C$23,0),MATCH(F157,'2. GRI Pricing Inputs'!$C$22:$AI$22,0)),0)</f>
        <v>0</v>
      </c>
      <c r="N157" s="329">
        <f>IF(AND('3. GRI Pricing'!$G157&gt;='2. GRI Pricing Inputs'!$D$33,'3. GRI Pricing'!$G157&lt;='2. GRI Pricing Inputs'!$E$33),'2. GRI Pricing Inputs'!$D$32,IF(AND('3. GRI Pricing'!$G157&gt;='2. GRI Pricing Inputs'!$F$33,'3. GRI Pricing'!$G157&lt;='2. GRI Pricing Inputs'!$G$33),'2. GRI Pricing Inputs'!$F$32,IF(AND('3. GRI Pricing'!$G157&gt;='2. GRI Pricing Inputs'!$H$33,'3. GRI Pricing'!$G157&lt;='2. GRI Pricing Inputs'!$I$33),'2. GRI Pricing Inputs'!$H$32,IF(AND('3. GRI Pricing'!$G157&gt;='2. GRI Pricing Inputs'!$J$33,'3. GRI Pricing'!$G157&lt;='2. GRI Pricing Inputs'!$K$33),'2. GRI Pricing Inputs'!$J$32,IF(AND('3. GRI Pricing'!$G157&gt;='2. GRI Pricing Inputs'!$L$33,'3. GRI Pricing'!$G157&lt;='2. GRI Pricing Inputs'!$M$33),'2. GRI Pricing Inputs'!$L$32,IF(AND('3. GRI Pricing'!$G157&gt;='2. GRI Pricing Inputs'!$N$33,'3. GRI Pricing'!$G157&lt;='2. GRI Pricing Inputs'!$O$33),'2. GRI Pricing Inputs'!$N$32,IF(AND('3. GRI Pricing'!$G157&gt;='2. GRI Pricing Inputs'!$P$33,'3. GRI Pricing'!$G157&lt;='2. GRI Pricing Inputs'!$Q$33),'2. GRI Pricing Inputs'!$P$32,IF(AND('3. GRI Pricing'!$G157&gt;='2. GRI Pricing Inputs'!$R$33,'3. GRI Pricing'!$G157&lt;='2. GRI Pricing Inputs'!$S$33),'2. GRI Pricing Inputs'!$R$32,IF(AND('3. GRI Pricing'!$G157&gt;='2. GRI Pricing Inputs'!$T$33,'3. GRI Pricing'!$G157&lt;='2. GRI Pricing Inputs'!$U$33),'2. GRI Pricing Inputs'!$T$32,IF(AND('3. GRI Pricing'!$G157&gt;='2. GRI Pricing Inputs'!$V$33,'3. GRI Pricing'!$G157&lt;='2. GRI Pricing Inputs'!$W$33),'2. GRI Pricing Inputs'!$V$32,IF(AND('3. GRI Pricing'!$G157&gt;='2. GRI Pricing Inputs'!$X$33,'3. GRI Pricing'!$G157&lt;='2. GRI Pricing Inputs'!$Y$33),'2. GRI Pricing Inputs'!$X$32,IF(AND('3. GRI Pricing'!$G157&gt;='2. GRI Pricing Inputs'!$Z$33,'3. GRI Pricing'!$G157&lt;='2. GRI Pricing Inputs'!$AA$33),'2. GRI Pricing Inputs'!$Z$32,IF(AND('3. GRI Pricing'!$G157&gt;='2. GRI Pricing Inputs'!$AB$33,'3. GRI Pricing'!$G157&lt;='2. GRI Pricing Inputs'!$AC$33),'2. GRI Pricing Inputs'!$AB$32,IF(AND('3. GRI Pricing'!$G157&gt;='2. GRI Pricing Inputs'!$AD$33,'3. GRI Pricing'!$G157&lt;='2. GRI Pricing Inputs'!$AE$33),'2. GRI Pricing Inputs'!$AD$32,IF(AND('3. GRI Pricing'!$G157&gt;='2. GRI Pricing Inputs'!$AF$33,'3. GRI Pricing'!$G157&lt;='2. GRI Pricing Inputs'!$AG$33),'2. GRI Pricing Inputs'!$AF$32,IF(AND('3. GRI Pricing'!$G157&gt;='2. GRI Pricing Inputs'!$AH$33,'3. GRI Pricing'!$G157&lt;='2. GRI Pricing Inputs'!$AI$33),'2. GRI Pricing Inputs'!$AH$32,0))))))))))))))))</f>
        <v>10</v>
      </c>
      <c r="O157" s="272" cm="1">
        <f t="array" ref="O157">IFERROR(INDEX('2. GRI Pricing Inputs'!$C$32:$AI$39,MATCH('3. GRI Pricing'!E157,'2. GRI Pricing Inputs'!$C$32:$C$39,0),(MATCH('3. GRI Pricing'!N157,'2. GRI Pricing Inputs'!$D$32:$AI$32,0)+1)),0)</f>
        <v>15</v>
      </c>
      <c r="P157" s="272">
        <f>IFERROR(INDEX('2. GRI Pricing Inputs'!$C$45:$AI$46,MATCH($P$16,'2. GRI Pricing Inputs'!$C$45:$C$46,0),MATCH(H157,'2. GRI Pricing Inputs'!$C$45:$AI$45,0)),0)</f>
        <v>40</v>
      </c>
      <c r="Q157" s="272">
        <f>IFERROR(INDEX('2. GRI Pricing Inputs'!$C$53:$AI$54,MATCH('3. GRI Pricing'!$Q$16,'2. GRI Pricing Inputs'!$C$53:$C$54,0),MATCH('3. GRI Pricing'!I157,'2. GRI Pricing Inputs'!$C$53:$AI$53,0)),0)</f>
        <v>0</v>
      </c>
      <c r="R157" s="272">
        <f>IFERROR(INDEX('2. GRI Pricing Inputs'!$C$60:$AI$61,MATCH('3. GRI Pricing'!$R$16,'2. GRI Pricing Inputs'!$C$60:$C$61,0),MATCH('1. Accomodation'!T161,'2. GRI Pricing Inputs'!$C$60:$AI$60,0)),0)</f>
        <v>0</v>
      </c>
      <c r="S157" s="272">
        <f>IFERROR(INDEX('2. GRI Pricing Inputs'!$C$67:$AI$68,MATCH('3. GRI Pricing'!$S$16,'2. GRI Pricing Inputs'!$C$67:$C$68,0),MATCH('1. Accomodation'!U161,'2. GRI Pricing Inputs'!$C$67:$AI$67,0)),0)</f>
        <v>40</v>
      </c>
      <c r="T157" s="272">
        <f>IF(E157=0,0,'2. GRI Pricing Inputs'!$AI$75)</f>
        <v>0</v>
      </c>
      <c r="U157" s="272">
        <f>IFERROR(INDEX('2. GRI Pricing Inputs'!$C$82:$AI$83,MATCH('3. GRI Pricing'!$U$16,'2. GRI Pricing Inputs'!$C$82:$C$83,0),MATCH('1. Accomodation'!V161,'2. GRI Pricing Inputs'!$C$82:$AI$82,0)),0)</f>
        <v>0</v>
      </c>
      <c r="V157" s="272">
        <f>IFERROR(INDEX('2. GRI Pricing Inputs'!$C$89:$AI$90,MATCH('3. GRI Pricing'!$V$16,'2. GRI Pricing Inputs'!$C$89:$C$90,0),MATCH('1. Accomodation'!W161,'2. GRI Pricing Inputs'!$C$89:$AI$89,0)),0)</f>
        <v>0</v>
      </c>
      <c r="W157" s="272">
        <f>IFERROR(INDEX('2. GRI Pricing Inputs'!$C$97:$AI$98,MATCH('3. GRI Pricing'!$W$16,'2. GRI Pricing Inputs'!$C$97:$C$98,0),MATCH('1. Accomodation'!X161,'2. GRI Pricing Inputs'!$C$97:$AI$97,0)),0)</f>
        <v>0</v>
      </c>
      <c r="X157" s="272">
        <f>IFERROR(INDEX('2. GRI Pricing Inputs'!$C$104:$AI$105,MATCH('3. GRI Pricing'!$X$16,'2. GRI Pricing Inputs'!$C$104:$C$105,0),MATCH('1. Accomodation'!Y161,'2. GRI Pricing Inputs'!$C$104:$AI$104,0)),0)</f>
        <v>0</v>
      </c>
      <c r="Y157" s="273"/>
      <c r="Z157" s="274">
        <f t="shared" si="11"/>
        <v>1760</v>
      </c>
      <c r="AA157" s="275"/>
      <c r="AB157" s="275"/>
      <c r="AC157" s="275"/>
      <c r="AD157" s="271">
        <f>Z157*(1+'2. GRI Pricing Inputs'!E$115)^(($AD$16-$AC$15)/365)</f>
        <v>1768.7315923786207</v>
      </c>
      <c r="AE157" s="272">
        <f>AD157*(1+'2. GRI Pricing Inputs'!F$115)^((AE$16-AD$16)/365)</f>
        <v>1777.2227633500211</v>
      </c>
      <c r="AF157" s="272">
        <f>AE157*(1+'2. GRI Pricing Inputs'!G$115)^((AF$16-AE$16)/365)</f>
        <v>1786.0398001315996</v>
      </c>
      <c r="AG157" s="272">
        <f>AF157*(1+'2. GRI Pricing Inputs'!H$115)^((AG$16-AF$16)/365)</f>
        <v>1794.900579396794</v>
      </c>
      <c r="AH157" s="272">
        <f>AG157*(1+'2. GRI Pricing Inputs'!I$115)^((AH$16-AG$16)/365)</f>
        <v>1802.9416419801848</v>
      </c>
      <c r="AI157" s="272">
        <f>AH157*(1+'2. GRI Pricing Inputs'!J$115)^((AI$16-AH$16)/365)</f>
        <v>1811.8862735143962</v>
      </c>
      <c r="AJ157" s="272">
        <f>AI157*(1+'2. GRI Pricing Inputs'!K$115)^((AJ$16-AI$16)/365)</f>
        <v>1820.5846176811638</v>
      </c>
      <c r="AK157" s="272">
        <f>AJ157*(1+'2. GRI Pricing Inputs'!L$115)^((AK$16-AJ$16)/365)</f>
        <v>1829.6167783472881</v>
      </c>
      <c r="AL157" s="272">
        <f>AK157*(1+'2. GRI Pricing Inputs'!M$115)^((AL$16-AK$16)/365)</f>
        <v>1838.4002415612838</v>
      </c>
      <c r="AM157" s="272">
        <f>AL157*(1+'2. GRI Pricing Inputs'!N$115)^((AM$16-AL$16)/365)</f>
        <v>1847.5207878897331</v>
      </c>
      <c r="AN157" s="272">
        <f>AM157*(1+'2. GRI Pricing Inputs'!O$115)^((AN$16-AM$16)/365)</f>
        <v>1856.6865824527338</v>
      </c>
      <c r="AO157" s="272">
        <f>AN157*(1+'2. GRI Pricing Inputs'!P$115)^((AO$16-AN$16)/365)</f>
        <v>1865.5999999999997</v>
      </c>
      <c r="AP157" s="276">
        <f>AO157*(1+'2. GRI Pricing Inputs'!Q$115)^((AP$16-AO$16)/365)</f>
        <v>1874.8554879213375</v>
      </c>
      <c r="AQ157" s="380">
        <f t="shared" si="12"/>
        <v>5.9999999999999831E-2</v>
      </c>
    </row>
    <row r="158" spans="1:43" ht="11.4" x14ac:dyDescent="0.2">
      <c r="A158" s="110" t="str">
        <f>_xlfn.XLOOKUP($C158,'Data Ref'!$D:$D,'Data Ref'!$B:$B,0)</f>
        <v>222708142</v>
      </c>
      <c r="C158" s="76">
        <f>'1. Accomodation'!N162</f>
        <v>513</v>
      </c>
      <c r="D158" s="362" t="str">
        <f>'1. Accomodation'!L162</f>
        <v>C</v>
      </c>
      <c r="E158" s="69" t="str">
        <f>'1. Accomodation'!P162</f>
        <v>1 Bed</v>
      </c>
      <c r="F158" s="69">
        <f>'1. Accomodation'!Q162</f>
        <v>1</v>
      </c>
      <c r="G158" s="77">
        <f>'1. Accomodation'!O162</f>
        <v>506.76</v>
      </c>
      <c r="H158" s="69">
        <f>'1. Accomodation'!R162</f>
        <v>5</v>
      </c>
      <c r="I158" s="69" t="str">
        <f>'1. Accomodation'!S162</f>
        <v>Carpark and other block</v>
      </c>
      <c r="J158" s="62"/>
      <c r="L158" s="271">
        <f>IFERROR(INDEX('2. GRI Pricing Inputs'!$C$15:$AI$16,MATCH($L$16,'2. GRI Pricing Inputs'!$C$15:$C$16,0),MATCH(E158,'2. GRI Pricing Inputs'!$C$15:$AI$15,0)),0)</f>
        <v>1275</v>
      </c>
      <c r="M158" s="272">
        <f>IFERROR(INDEX('2. GRI Pricing Inputs'!$C$22:$AI$23,MATCH($M$16,'2. GRI Pricing Inputs'!$C$22:$C$23,0),MATCH(F158,'2. GRI Pricing Inputs'!$C$22:$AI$22,0)),0)</f>
        <v>0</v>
      </c>
      <c r="N158" s="329">
        <f>IF(AND('3. GRI Pricing'!$G158&gt;='2. GRI Pricing Inputs'!$D$33,'3. GRI Pricing'!$G158&lt;='2. GRI Pricing Inputs'!$E$33),'2. GRI Pricing Inputs'!$D$32,IF(AND('3. GRI Pricing'!$G158&gt;='2. GRI Pricing Inputs'!$F$33,'3. GRI Pricing'!$G158&lt;='2. GRI Pricing Inputs'!$G$33),'2. GRI Pricing Inputs'!$F$32,IF(AND('3. GRI Pricing'!$G158&gt;='2. GRI Pricing Inputs'!$H$33,'3. GRI Pricing'!$G158&lt;='2. GRI Pricing Inputs'!$I$33),'2. GRI Pricing Inputs'!$H$32,IF(AND('3. GRI Pricing'!$G158&gt;='2. GRI Pricing Inputs'!$J$33,'3. GRI Pricing'!$G158&lt;='2. GRI Pricing Inputs'!$K$33),'2. GRI Pricing Inputs'!$J$32,IF(AND('3. GRI Pricing'!$G158&gt;='2. GRI Pricing Inputs'!$L$33,'3. GRI Pricing'!$G158&lt;='2. GRI Pricing Inputs'!$M$33),'2. GRI Pricing Inputs'!$L$32,IF(AND('3. GRI Pricing'!$G158&gt;='2. GRI Pricing Inputs'!$N$33,'3. GRI Pricing'!$G158&lt;='2. GRI Pricing Inputs'!$O$33),'2. GRI Pricing Inputs'!$N$32,IF(AND('3. GRI Pricing'!$G158&gt;='2. GRI Pricing Inputs'!$P$33,'3. GRI Pricing'!$G158&lt;='2. GRI Pricing Inputs'!$Q$33),'2. GRI Pricing Inputs'!$P$32,IF(AND('3. GRI Pricing'!$G158&gt;='2. GRI Pricing Inputs'!$R$33,'3. GRI Pricing'!$G158&lt;='2. GRI Pricing Inputs'!$S$33),'2. GRI Pricing Inputs'!$R$32,IF(AND('3. GRI Pricing'!$G158&gt;='2. GRI Pricing Inputs'!$T$33,'3. GRI Pricing'!$G158&lt;='2. GRI Pricing Inputs'!$U$33),'2. GRI Pricing Inputs'!$T$32,IF(AND('3. GRI Pricing'!$G158&gt;='2. GRI Pricing Inputs'!$V$33,'3. GRI Pricing'!$G158&lt;='2. GRI Pricing Inputs'!$W$33),'2. GRI Pricing Inputs'!$V$32,IF(AND('3. GRI Pricing'!$G158&gt;='2. GRI Pricing Inputs'!$X$33,'3. GRI Pricing'!$G158&lt;='2. GRI Pricing Inputs'!$Y$33),'2. GRI Pricing Inputs'!$X$32,IF(AND('3. GRI Pricing'!$G158&gt;='2. GRI Pricing Inputs'!$Z$33,'3. GRI Pricing'!$G158&lt;='2. GRI Pricing Inputs'!$AA$33),'2. GRI Pricing Inputs'!$Z$32,IF(AND('3. GRI Pricing'!$G158&gt;='2. GRI Pricing Inputs'!$AB$33,'3. GRI Pricing'!$G158&lt;='2. GRI Pricing Inputs'!$AC$33),'2. GRI Pricing Inputs'!$AB$32,IF(AND('3. GRI Pricing'!$G158&gt;='2. GRI Pricing Inputs'!$AD$33,'3. GRI Pricing'!$G158&lt;='2. GRI Pricing Inputs'!$AE$33),'2. GRI Pricing Inputs'!$AD$32,IF(AND('3. GRI Pricing'!$G158&gt;='2. GRI Pricing Inputs'!$AF$33,'3. GRI Pricing'!$G158&lt;='2. GRI Pricing Inputs'!$AG$33),'2. GRI Pricing Inputs'!$AF$32,IF(AND('3. GRI Pricing'!$G158&gt;='2. GRI Pricing Inputs'!$AH$33,'3. GRI Pricing'!$G158&lt;='2. GRI Pricing Inputs'!$AI$33),'2. GRI Pricing Inputs'!$AH$32,0))))))))))))))))</f>
        <v>5</v>
      </c>
      <c r="O158" s="272" cm="1">
        <f t="array" ref="O158">IFERROR(INDEX('2. GRI Pricing Inputs'!$C$32:$AI$39,MATCH('3. GRI Pricing'!E158,'2. GRI Pricing Inputs'!$C$32:$C$39,0),(MATCH('3. GRI Pricing'!N158,'2. GRI Pricing Inputs'!$D$32:$AI$32,0)+1)),0)</f>
        <v>5</v>
      </c>
      <c r="P158" s="272">
        <f>IFERROR(INDEX('2. GRI Pricing Inputs'!$C$45:$AI$46,MATCH($P$16,'2. GRI Pricing Inputs'!$C$45:$C$46,0),MATCH(H158,'2. GRI Pricing Inputs'!$C$45:$AI$45,0)),0)</f>
        <v>40</v>
      </c>
      <c r="Q158" s="272">
        <f>IFERROR(INDEX('2. GRI Pricing Inputs'!$C$53:$AI$54,MATCH('3. GRI Pricing'!$Q$16,'2. GRI Pricing Inputs'!$C$53:$C$54,0),MATCH('3. GRI Pricing'!I158,'2. GRI Pricing Inputs'!$C$53:$AI$53,0)),0)</f>
        <v>5</v>
      </c>
      <c r="R158" s="272">
        <f>IFERROR(INDEX('2. GRI Pricing Inputs'!$C$60:$AI$61,MATCH('3. GRI Pricing'!$R$16,'2. GRI Pricing Inputs'!$C$60:$C$61,0),MATCH('1. Accomodation'!T162,'2. GRI Pricing Inputs'!$C$60:$AI$60,0)),0)</f>
        <v>0</v>
      </c>
      <c r="S158" s="272">
        <f>IFERROR(INDEX('2. GRI Pricing Inputs'!$C$67:$AI$68,MATCH('3. GRI Pricing'!$S$16,'2. GRI Pricing Inputs'!$C$67:$C$68,0),MATCH('1. Accomodation'!U162,'2. GRI Pricing Inputs'!$C$67:$AI$67,0)),0)</f>
        <v>10</v>
      </c>
      <c r="T158" s="272">
        <f>IF(E158=0,0,'2. GRI Pricing Inputs'!$AI$75)</f>
        <v>0</v>
      </c>
      <c r="U158" s="272">
        <f>IFERROR(INDEX('2. GRI Pricing Inputs'!$C$82:$AI$83,MATCH('3. GRI Pricing'!$U$16,'2. GRI Pricing Inputs'!$C$82:$C$83,0),MATCH('1. Accomodation'!V162,'2. GRI Pricing Inputs'!$C$82:$AI$82,0)),0)</f>
        <v>0</v>
      </c>
      <c r="V158" s="272">
        <f>IFERROR(INDEX('2. GRI Pricing Inputs'!$C$89:$AI$90,MATCH('3. GRI Pricing'!$V$16,'2. GRI Pricing Inputs'!$C$89:$C$90,0),MATCH('1. Accomodation'!W162,'2. GRI Pricing Inputs'!$C$89:$AI$89,0)),0)</f>
        <v>0</v>
      </c>
      <c r="W158" s="272">
        <f>IFERROR(INDEX('2. GRI Pricing Inputs'!$C$97:$AI$98,MATCH('3. GRI Pricing'!$W$16,'2. GRI Pricing Inputs'!$C$97:$C$98,0),MATCH('1. Accomodation'!X162,'2. GRI Pricing Inputs'!$C$97:$AI$97,0)),0)</f>
        <v>0</v>
      </c>
      <c r="X158" s="272">
        <f>IFERROR(INDEX('2. GRI Pricing Inputs'!$C$104:$AI$105,MATCH('3. GRI Pricing'!$X$16,'2. GRI Pricing Inputs'!$C$104:$C$105,0),MATCH('1. Accomodation'!Y162,'2. GRI Pricing Inputs'!$C$104:$AI$104,0)),0)</f>
        <v>0</v>
      </c>
      <c r="Y158" s="273"/>
      <c r="Z158" s="274">
        <f t="shared" si="11"/>
        <v>1335</v>
      </c>
      <c r="AA158" s="275"/>
      <c r="AB158" s="275"/>
      <c r="AC158" s="275"/>
      <c r="AD158" s="271">
        <f>Z158*(1+'2. GRI Pricing Inputs'!E$115)^(($AD$16-$AC$15)/365)</f>
        <v>1341.623111264465</v>
      </c>
      <c r="AE158" s="272">
        <f>AD158*(1+'2. GRI Pricing Inputs'!F$115)^((AE$16-AD$16)/365)</f>
        <v>1348.0638574274305</v>
      </c>
      <c r="AF158" s="272">
        <f>AE158*(1+'2. GRI Pricing Inputs'!G$115)^((AF$16-AE$16)/365)</f>
        <v>1354.7517802134573</v>
      </c>
      <c r="AG158" s="272">
        <f>AF158*(1+'2. GRI Pricing Inputs'!H$115)^((AG$16-AF$16)/365)</f>
        <v>1361.4728826674543</v>
      </c>
      <c r="AH158" s="272">
        <f>AG158*(1+'2. GRI Pricing Inputs'!I$115)^((AH$16-AG$16)/365)</f>
        <v>1367.5722113883785</v>
      </c>
      <c r="AI158" s="272">
        <f>AH158*(1+'2. GRI Pricing Inputs'!J$115)^((AI$16-AH$16)/365)</f>
        <v>1374.356917694158</v>
      </c>
      <c r="AJ158" s="272">
        <f>AI158*(1+'2. GRI Pricing Inputs'!K$115)^((AJ$16-AI$16)/365)</f>
        <v>1380.9548094342913</v>
      </c>
      <c r="AK158" s="272">
        <f>AJ158*(1+'2. GRI Pricing Inputs'!L$115)^((AK$16-AJ$16)/365)</f>
        <v>1387.8059085759253</v>
      </c>
      <c r="AL158" s="272">
        <f>AK158*(1+'2. GRI Pricing Inputs'!M$115)^((AL$16-AK$16)/365)</f>
        <v>1394.4683650479049</v>
      </c>
      <c r="AM158" s="272">
        <f>AL158*(1+'2. GRI Pricing Inputs'!N$115)^((AM$16-AL$16)/365)</f>
        <v>1401.3865067231775</v>
      </c>
      <c r="AN158" s="272">
        <f>AM158*(1+'2. GRI Pricing Inputs'!O$115)^((AN$16-AM$16)/365)</f>
        <v>1408.3389702127263</v>
      </c>
      <c r="AO158" s="272">
        <f>AN158*(1+'2. GRI Pricing Inputs'!P$115)^((AO$16-AN$16)/365)</f>
        <v>1415.099999999999</v>
      </c>
      <c r="AP158" s="276">
        <f>AO158*(1+'2. GRI Pricing Inputs'!Q$115)^((AP$16-AO$16)/365)</f>
        <v>1422.1204979403319</v>
      </c>
      <c r="AQ158" s="380">
        <f t="shared" si="12"/>
        <v>5.9999999999999165E-2</v>
      </c>
    </row>
    <row r="159" spans="1:43" ht="11.4" x14ac:dyDescent="0.2">
      <c r="A159" s="110" t="str">
        <f>_xlfn.XLOOKUP($C159,'Data Ref'!$D:$D,'Data Ref'!$B:$B,0)</f>
        <v>222708143</v>
      </c>
      <c r="C159" s="76">
        <f>'1. Accomodation'!N163</f>
        <v>514</v>
      </c>
      <c r="D159" s="362" t="str">
        <f>'1. Accomodation'!L163</f>
        <v>D</v>
      </c>
      <c r="E159" s="69" t="str">
        <f>'1. Accomodation'!P163</f>
        <v>1 Bed</v>
      </c>
      <c r="F159" s="69">
        <f>'1. Accomodation'!Q163</f>
        <v>1</v>
      </c>
      <c r="G159" s="77">
        <f>'1. Accomodation'!O163</f>
        <v>507.41</v>
      </c>
      <c r="H159" s="69">
        <f>'1. Accomodation'!R163</f>
        <v>5</v>
      </c>
      <c r="I159" s="69" t="str">
        <f>'1. Accomodation'!S163</f>
        <v>Carpark and other block</v>
      </c>
      <c r="J159" s="62"/>
      <c r="L159" s="271">
        <f>IFERROR(INDEX('2. GRI Pricing Inputs'!$C$15:$AI$16,MATCH($L$16,'2. GRI Pricing Inputs'!$C$15:$C$16,0),MATCH(E159,'2. GRI Pricing Inputs'!$C$15:$AI$15,0)),0)</f>
        <v>1275</v>
      </c>
      <c r="M159" s="272">
        <f>IFERROR(INDEX('2. GRI Pricing Inputs'!$C$22:$AI$23,MATCH($M$16,'2. GRI Pricing Inputs'!$C$22:$C$23,0),MATCH(F159,'2. GRI Pricing Inputs'!$C$22:$AI$22,0)),0)</f>
        <v>0</v>
      </c>
      <c r="N159" s="329">
        <f>IF(AND('3. GRI Pricing'!$G159&gt;='2. GRI Pricing Inputs'!$D$33,'3. GRI Pricing'!$G159&lt;='2. GRI Pricing Inputs'!$E$33),'2. GRI Pricing Inputs'!$D$32,IF(AND('3. GRI Pricing'!$G159&gt;='2. GRI Pricing Inputs'!$F$33,'3. GRI Pricing'!$G159&lt;='2. GRI Pricing Inputs'!$G$33),'2. GRI Pricing Inputs'!$F$32,IF(AND('3. GRI Pricing'!$G159&gt;='2. GRI Pricing Inputs'!$H$33,'3. GRI Pricing'!$G159&lt;='2. GRI Pricing Inputs'!$I$33),'2. GRI Pricing Inputs'!$H$32,IF(AND('3. GRI Pricing'!$G159&gt;='2. GRI Pricing Inputs'!$J$33,'3. GRI Pricing'!$G159&lt;='2. GRI Pricing Inputs'!$K$33),'2. GRI Pricing Inputs'!$J$32,IF(AND('3. GRI Pricing'!$G159&gt;='2. GRI Pricing Inputs'!$L$33,'3. GRI Pricing'!$G159&lt;='2. GRI Pricing Inputs'!$M$33),'2. GRI Pricing Inputs'!$L$32,IF(AND('3. GRI Pricing'!$G159&gt;='2. GRI Pricing Inputs'!$N$33,'3. GRI Pricing'!$G159&lt;='2. GRI Pricing Inputs'!$O$33),'2. GRI Pricing Inputs'!$N$32,IF(AND('3. GRI Pricing'!$G159&gt;='2. GRI Pricing Inputs'!$P$33,'3. GRI Pricing'!$G159&lt;='2. GRI Pricing Inputs'!$Q$33),'2. GRI Pricing Inputs'!$P$32,IF(AND('3. GRI Pricing'!$G159&gt;='2. GRI Pricing Inputs'!$R$33,'3. GRI Pricing'!$G159&lt;='2. GRI Pricing Inputs'!$S$33),'2. GRI Pricing Inputs'!$R$32,IF(AND('3. GRI Pricing'!$G159&gt;='2. GRI Pricing Inputs'!$T$33,'3. GRI Pricing'!$G159&lt;='2. GRI Pricing Inputs'!$U$33),'2. GRI Pricing Inputs'!$T$32,IF(AND('3. GRI Pricing'!$G159&gt;='2. GRI Pricing Inputs'!$V$33,'3. GRI Pricing'!$G159&lt;='2. GRI Pricing Inputs'!$W$33),'2. GRI Pricing Inputs'!$V$32,IF(AND('3. GRI Pricing'!$G159&gt;='2. GRI Pricing Inputs'!$X$33,'3. GRI Pricing'!$G159&lt;='2. GRI Pricing Inputs'!$Y$33),'2. GRI Pricing Inputs'!$X$32,IF(AND('3. GRI Pricing'!$G159&gt;='2. GRI Pricing Inputs'!$Z$33,'3. GRI Pricing'!$G159&lt;='2. GRI Pricing Inputs'!$AA$33),'2. GRI Pricing Inputs'!$Z$32,IF(AND('3. GRI Pricing'!$G159&gt;='2. GRI Pricing Inputs'!$AB$33,'3. GRI Pricing'!$G159&lt;='2. GRI Pricing Inputs'!$AC$33),'2. GRI Pricing Inputs'!$AB$32,IF(AND('3. GRI Pricing'!$G159&gt;='2. GRI Pricing Inputs'!$AD$33,'3. GRI Pricing'!$G159&lt;='2. GRI Pricing Inputs'!$AE$33),'2. GRI Pricing Inputs'!$AD$32,IF(AND('3. GRI Pricing'!$G159&gt;='2. GRI Pricing Inputs'!$AF$33,'3. GRI Pricing'!$G159&lt;='2. GRI Pricing Inputs'!$AG$33),'2. GRI Pricing Inputs'!$AF$32,IF(AND('3. GRI Pricing'!$G159&gt;='2. GRI Pricing Inputs'!$AH$33,'3. GRI Pricing'!$G159&lt;='2. GRI Pricing Inputs'!$AI$33),'2. GRI Pricing Inputs'!$AH$32,0))))))))))))))))</f>
        <v>5</v>
      </c>
      <c r="O159" s="272" cm="1">
        <f t="array" ref="O159">IFERROR(INDEX('2. GRI Pricing Inputs'!$C$32:$AI$39,MATCH('3. GRI Pricing'!E159,'2. GRI Pricing Inputs'!$C$32:$C$39,0),(MATCH('3. GRI Pricing'!N159,'2. GRI Pricing Inputs'!$D$32:$AI$32,0)+1)),0)</f>
        <v>5</v>
      </c>
      <c r="P159" s="272">
        <f>IFERROR(INDEX('2. GRI Pricing Inputs'!$C$45:$AI$46,MATCH($P$16,'2. GRI Pricing Inputs'!$C$45:$C$46,0),MATCH(H159,'2. GRI Pricing Inputs'!$C$45:$AI$45,0)),0)</f>
        <v>40</v>
      </c>
      <c r="Q159" s="272">
        <f>IFERROR(INDEX('2. GRI Pricing Inputs'!$C$53:$AI$54,MATCH('3. GRI Pricing'!$Q$16,'2. GRI Pricing Inputs'!$C$53:$C$54,0),MATCH('3. GRI Pricing'!I159,'2. GRI Pricing Inputs'!$C$53:$AI$53,0)),0)</f>
        <v>5</v>
      </c>
      <c r="R159" s="272">
        <f>IFERROR(INDEX('2. GRI Pricing Inputs'!$C$60:$AI$61,MATCH('3. GRI Pricing'!$R$16,'2. GRI Pricing Inputs'!$C$60:$C$61,0),MATCH('1. Accomodation'!T163,'2. GRI Pricing Inputs'!$C$60:$AI$60,0)),0)</f>
        <v>0</v>
      </c>
      <c r="S159" s="272">
        <f>IFERROR(INDEX('2. GRI Pricing Inputs'!$C$67:$AI$68,MATCH('3. GRI Pricing'!$S$16,'2. GRI Pricing Inputs'!$C$67:$C$68,0),MATCH('1. Accomodation'!U163,'2. GRI Pricing Inputs'!$C$67:$AI$67,0)),0)</f>
        <v>10</v>
      </c>
      <c r="T159" s="272">
        <f>IF(E159=0,0,'2. GRI Pricing Inputs'!$AI$75)</f>
        <v>0</v>
      </c>
      <c r="U159" s="272">
        <f>IFERROR(INDEX('2. GRI Pricing Inputs'!$C$82:$AI$83,MATCH('3. GRI Pricing'!$U$16,'2. GRI Pricing Inputs'!$C$82:$C$83,0),MATCH('1. Accomodation'!V163,'2. GRI Pricing Inputs'!$C$82:$AI$82,0)),0)</f>
        <v>0</v>
      </c>
      <c r="V159" s="272">
        <f>IFERROR(INDEX('2. GRI Pricing Inputs'!$C$89:$AI$90,MATCH('3. GRI Pricing'!$V$16,'2. GRI Pricing Inputs'!$C$89:$C$90,0),MATCH('1. Accomodation'!W163,'2. GRI Pricing Inputs'!$C$89:$AI$89,0)),0)</f>
        <v>0</v>
      </c>
      <c r="W159" s="272">
        <f>IFERROR(INDEX('2. GRI Pricing Inputs'!$C$97:$AI$98,MATCH('3. GRI Pricing'!$W$16,'2. GRI Pricing Inputs'!$C$97:$C$98,0),MATCH('1. Accomodation'!X163,'2. GRI Pricing Inputs'!$C$97:$AI$97,0)),0)</f>
        <v>0</v>
      </c>
      <c r="X159" s="272">
        <f>IFERROR(INDEX('2. GRI Pricing Inputs'!$C$104:$AI$105,MATCH('3. GRI Pricing'!$X$16,'2. GRI Pricing Inputs'!$C$104:$C$105,0),MATCH('1. Accomodation'!Y163,'2. GRI Pricing Inputs'!$C$104:$AI$104,0)),0)</f>
        <v>0</v>
      </c>
      <c r="Y159" s="273"/>
      <c r="Z159" s="274">
        <f t="shared" si="11"/>
        <v>1335</v>
      </c>
      <c r="AA159" s="275"/>
      <c r="AB159" s="275"/>
      <c r="AC159" s="275"/>
      <c r="AD159" s="271">
        <f>Z159*(1+'2. GRI Pricing Inputs'!E$115)^(($AD$16-$AC$15)/365)</f>
        <v>1341.623111264465</v>
      </c>
      <c r="AE159" s="272">
        <f>AD159*(1+'2. GRI Pricing Inputs'!F$115)^((AE$16-AD$16)/365)</f>
        <v>1348.0638574274305</v>
      </c>
      <c r="AF159" s="272">
        <f>AE159*(1+'2. GRI Pricing Inputs'!G$115)^((AF$16-AE$16)/365)</f>
        <v>1354.7517802134573</v>
      </c>
      <c r="AG159" s="272">
        <f>AF159*(1+'2. GRI Pricing Inputs'!H$115)^((AG$16-AF$16)/365)</f>
        <v>1361.4728826674543</v>
      </c>
      <c r="AH159" s="272">
        <f>AG159*(1+'2. GRI Pricing Inputs'!I$115)^((AH$16-AG$16)/365)</f>
        <v>1367.5722113883785</v>
      </c>
      <c r="AI159" s="272">
        <f>AH159*(1+'2. GRI Pricing Inputs'!J$115)^((AI$16-AH$16)/365)</f>
        <v>1374.356917694158</v>
      </c>
      <c r="AJ159" s="272">
        <f>AI159*(1+'2. GRI Pricing Inputs'!K$115)^((AJ$16-AI$16)/365)</f>
        <v>1380.9548094342913</v>
      </c>
      <c r="AK159" s="272">
        <f>AJ159*(1+'2. GRI Pricing Inputs'!L$115)^((AK$16-AJ$16)/365)</f>
        <v>1387.8059085759253</v>
      </c>
      <c r="AL159" s="272">
        <f>AK159*(1+'2. GRI Pricing Inputs'!M$115)^((AL$16-AK$16)/365)</f>
        <v>1394.4683650479049</v>
      </c>
      <c r="AM159" s="272">
        <f>AL159*(1+'2. GRI Pricing Inputs'!N$115)^((AM$16-AL$16)/365)</f>
        <v>1401.3865067231775</v>
      </c>
      <c r="AN159" s="272">
        <f>AM159*(1+'2. GRI Pricing Inputs'!O$115)^((AN$16-AM$16)/365)</f>
        <v>1408.3389702127263</v>
      </c>
      <c r="AO159" s="272">
        <f>AN159*(1+'2. GRI Pricing Inputs'!P$115)^((AO$16-AN$16)/365)</f>
        <v>1415.099999999999</v>
      </c>
      <c r="AP159" s="276">
        <f>AO159*(1+'2. GRI Pricing Inputs'!Q$115)^((AP$16-AO$16)/365)</f>
        <v>1422.1204979403319</v>
      </c>
      <c r="AQ159" s="380">
        <f t="shared" si="12"/>
        <v>5.9999999999999165E-2</v>
      </c>
    </row>
    <row r="160" spans="1:43" ht="11.4" x14ac:dyDescent="0.2">
      <c r="A160" s="110" t="str">
        <f>_xlfn.XLOOKUP($C160,'Data Ref'!$D:$D,'Data Ref'!$B:$B,0)</f>
        <v>222708144</v>
      </c>
      <c r="C160" s="76">
        <f>'1. Accomodation'!N164</f>
        <v>515</v>
      </c>
      <c r="D160" s="362" t="str">
        <f>'1. Accomodation'!L164</f>
        <v>D</v>
      </c>
      <c r="E160" s="69" t="str">
        <f>'1. Accomodation'!P164</f>
        <v>2 Bed</v>
      </c>
      <c r="F160" s="69">
        <f>'1. Accomodation'!Q164</f>
        <v>2</v>
      </c>
      <c r="G160" s="77">
        <f>'1. Accomodation'!O164</f>
        <v>749.38</v>
      </c>
      <c r="H160" s="69">
        <f>'1. Accomodation'!R164</f>
        <v>5</v>
      </c>
      <c r="I160" s="69" t="str">
        <f>'1. Accomodation'!S164</f>
        <v>Internal Courtyard</v>
      </c>
      <c r="J160" s="62"/>
      <c r="L160" s="271">
        <f>IFERROR(INDEX('2. GRI Pricing Inputs'!$C$15:$AI$16,MATCH($L$16,'2. GRI Pricing Inputs'!$C$15:$C$16,0),MATCH(E160,'2. GRI Pricing Inputs'!$C$15:$AI$15,0)),0)</f>
        <v>1665</v>
      </c>
      <c r="M160" s="272">
        <f>IFERROR(INDEX('2. GRI Pricing Inputs'!$C$22:$AI$23,MATCH($M$16,'2. GRI Pricing Inputs'!$C$22:$C$23,0),MATCH(F160,'2. GRI Pricing Inputs'!$C$22:$AI$22,0)),0)</f>
        <v>0</v>
      </c>
      <c r="N160" s="329">
        <f>IF(AND('3. GRI Pricing'!$G160&gt;='2. GRI Pricing Inputs'!$D$33,'3. GRI Pricing'!$G160&lt;='2. GRI Pricing Inputs'!$E$33),'2. GRI Pricing Inputs'!$D$32,IF(AND('3. GRI Pricing'!$G160&gt;='2. GRI Pricing Inputs'!$F$33,'3. GRI Pricing'!$G160&lt;='2. GRI Pricing Inputs'!$G$33),'2. GRI Pricing Inputs'!$F$32,IF(AND('3. GRI Pricing'!$G160&gt;='2. GRI Pricing Inputs'!$H$33,'3. GRI Pricing'!$G160&lt;='2. GRI Pricing Inputs'!$I$33),'2. GRI Pricing Inputs'!$H$32,IF(AND('3. GRI Pricing'!$G160&gt;='2. GRI Pricing Inputs'!$J$33,'3. GRI Pricing'!$G160&lt;='2. GRI Pricing Inputs'!$K$33),'2. GRI Pricing Inputs'!$J$32,IF(AND('3. GRI Pricing'!$G160&gt;='2. GRI Pricing Inputs'!$L$33,'3. GRI Pricing'!$G160&lt;='2. GRI Pricing Inputs'!$M$33),'2. GRI Pricing Inputs'!$L$32,IF(AND('3. GRI Pricing'!$G160&gt;='2. GRI Pricing Inputs'!$N$33,'3. GRI Pricing'!$G160&lt;='2. GRI Pricing Inputs'!$O$33),'2. GRI Pricing Inputs'!$N$32,IF(AND('3. GRI Pricing'!$G160&gt;='2. GRI Pricing Inputs'!$P$33,'3. GRI Pricing'!$G160&lt;='2. GRI Pricing Inputs'!$Q$33),'2. GRI Pricing Inputs'!$P$32,IF(AND('3. GRI Pricing'!$G160&gt;='2. GRI Pricing Inputs'!$R$33,'3. GRI Pricing'!$G160&lt;='2. GRI Pricing Inputs'!$S$33),'2. GRI Pricing Inputs'!$R$32,IF(AND('3. GRI Pricing'!$G160&gt;='2. GRI Pricing Inputs'!$T$33,'3. GRI Pricing'!$G160&lt;='2. GRI Pricing Inputs'!$U$33),'2. GRI Pricing Inputs'!$T$32,IF(AND('3. GRI Pricing'!$G160&gt;='2. GRI Pricing Inputs'!$V$33,'3. GRI Pricing'!$G160&lt;='2. GRI Pricing Inputs'!$W$33),'2. GRI Pricing Inputs'!$V$32,IF(AND('3. GRI Pricing'!$G160&gt;='2. GRI Pricing Inputs'!$X$33,'3. GRI Pricing'!$G160&lt;='2. GRI Pricing Inputs'!$Y$33),'2. GRI Pricing Inputs'!$X$32,IF(AND('3. GRI Pricing'!$G160&gt;='2. GRI Pricing Inputs'!$Z$33,'3. GRI Pricing'!$G160&lt;='2. GRI Pricing Inputs'!$AA$33),'2. GRI Pricing Inputs'!$Z$32,IF(AND('3. GRI Pricing'!$G160&gt;='2. GRI Pricing Inputs'!$AB$33,'3. GRI Pricing'!$G160&lt;='2. GRI Pricing Inputs'!$AC$33),'2. GRI Pricing Inputs'!$AB$32,IF(AND('3. GRI Pricing'!$G160&gt;='2. GRI Pricing Inputs'!$AD$33,'3. GRI Pricing'!$G160&lt;='2. GRI Pricing Inputs'!$AE$33),'2. GRI Pricing Inputs'!$AD$32,IF(AND('3. GRI Pricing'!$G160&gt;='2. GRI Pricing Inputs'!$AF$33,'3. GRI Pricing'!$G160&lt;='2. GRI Pricing Inputs'!$AG$33),'2. GRI Pricing Inputs'!$AF$32,IF(AND('3. GRI Pricing'!$G160&gt;='2. GRI Pricing Inputs'!$AH$33,'3. GRI Pricing'!$G160&lt;='2. GRI Pricing Inputs'!$AI$33),'2. GRI Pricing Inputs'!$AH$32,0))))))))))))))))</f>
        <v>0</v>
      </c>
      <c r="O160" s="272" cm="1">
        <f t="array" ref="O160">IFERROR(INDEX('2. GRI Pricing Inputs'!$C$32:$AI$39,MATCH('3. GRI Pricing'!E160,'2. GRI Pricing Inputs'!$C$32:$C$39,0),(MATCH('3. GRI Pricing'!N160,'2. GRI Pricing Inputs'!$D$32:$AI$32,0)+1)),0)</f>
        <v>0</v>
      </c>
      <c r="P160" s="272">
        <f>IFERROR(INDEX('2. GRI Pricing Inputs'!$C$45:$AI$46,MATCH($P$16,'2. GRI Pricing Inputs'!$C$45:$C$46,0),MATCH(H160,'2. GRI Pricing Inputs'!$C$45:$AI$45,0)),0)</f>
        <v>40</v>
      </c>
      <c r="Q160" s="272">
        <f>IFERROR(INDEX('2. GRI Pricing Inputs'!$C$53:$AI$54,MATCH('3. GRI Pricing'!$Q$16,'2. GRI Pricing Inputs'!$C$53:$C$54,0),MATCH('3. GRI Pricing'!I160,'2. GRI Pricing Inputs'!$C$53:$AI$53,0)),0)</f>
        <v>15</v>
      </c>
      <c r="R160" s="272">
        <f>IFERROR(INDEX('2. GRI Pricing Inputs'!$C$60:$AI$61,MATCH('3. GRI Pricing'!$R$16,'2. GRI Pricing Inputs'!$C$60:$C$61,0),MATCH('1. Accomodation'!T164,'2. GRI Pricing Inputs'!$C$60:$AI$60,0)),0)</f>
        <v>0</v>
      </c>
      <c r="S160" s="272">
        <f>IFERROR(INDEX('2. GRI Pricing Inputs'!$C$67:$AI$68,MATCH('3. GRI Pricing'!$S$16,'2. GRI Pricing Inputs'!$C$67:$C$68,0),MATCH('1. Accomodation'!U164,'2. GRI Pricing Inputs'!$C$67:$AI$67,0)),0)</f>
        <v>40</v>
      </c>
      <c r="T160" s="272">
        <f>IF(E160=0,0,'2. GRI Pricing Inputs'!$AI$75)</f>
        <v>0</v>
      </c>
      <c r="U160" s="272">
        <f>IFERROR(INDEX('2. GRI Pricing Inputs'!$C$82:$AI$83,MATCH('3. GRI Pricing'!$U$16,'2. GRI Pricing Inputs'!$C$82:$C$83,0),MATCH('1. Accomodation'!V164,'2. GRI Pricing Inputs'!$C$82:$AI$82,0)),0)</f>
        <v>0</v>
      </c>
      <c r="V160" s="272">
        <f>IFERROR(INDEX('2. GRI Pricing Inputs'!$C$89:$AI$90,MATCH('3. GRI Pricing'!$V$16,'2. GRI Pricing Inputs'!$C$89:$C$90,0),MATCH('1. Accomodation'!W164,'2. GRI Pricing Inputs'!$C$89:$AI$89,0)),0)</f>
        <v>0</v>
      </c>
      <c r="W160" s="272">
        <f>IFERROR(INDEX('2. GRI Pricing Inputs'!$C$97:$AI$98,MATCH('3. GRI Pricing'!$W$16,'2. GRI Pricing Inputs'!$C$97:$C$98,0),MATCH('1. Accomodation'!X164,'2. GRI Pricing Inputs'!$C$97:$AI$97,0)),0)</f>
        <v>0</v>
      </c>
      <c r="X160" s="272">
        <f>IFERROR(INDEX('2. GRI Pricing Inputs'!$C$104:$AI$105,MATCH('3. GRI Pricing'!$X$16,'2. GRI Pricing Inputs'!$C$104:$C$105,0),MATCH('1. Accomodation'!Y164,'2. GRI Pricing Inputs'!$C$104:$AI$104,0)),0)</f>
        <v>0</v>
      </c>
      <c r="Y160" s="273"/>
      <c r="Z160" s="274">
        <f t="shared" si="11"/>
        <v>1760</v>
      </c>
      <c r="AA160" s="275"/>
      <c r="AB160" s="275"/>
      <c r="AC160" s="275"/>
      <c r="AD160" s="271">
        <f>Z160*(1+'2. GRI Pricing Inputs'!E$115)^(($AD$16-$AC$15)/365)</f>
        <v>1768.7315923786207</v>
      </c>
      <c r="AE160" s="272">
        <f>AD160*(1+'2. GRI Pricing Inputs'!F$115)^((AE$16-AD$16)/365)</f>
        <v>1777.2227633500211</v>
      </c>
      <c r="AF160" s="272">
        <f>AE160*(1+'2. GRI Pricing Inputs'!G$115)^((AF$16-AE$16)/365)</f>
        <v>1786.0398001315996</v>
      </c>
      <c r="AG160" s="272">
        <f>AF160*(1+'2. GRI Pricing Inputs'!H$115)^((AG$16-AF$16)/365)</f>
        <v>1794.900579396794</v>
      </c>
      <c r="AH160" s="272">
        <f>AG160*(1+'2. GRI Pricing Inputs'!I$115)^((AH$16-AG$16)/365)</f>
        <v>1802.9416419801848</v>
      </c>
      <c r="AI160" s="272">
        <f>AH160*(1+'2. GRI Pricing Inputs'!J$115)^((AI$16-AH$16)/365)</f>
        <v>1811.8862735143962</v>
      </c>
      <c r="AJ160" s="272">
        <f>AI160*(1+'2. GRI Pricing Inputs'!K$115)^((AJ$16-AI$16)/365)</f>
        <v>1820.5846176811638</v>
      </c>
      <c r="AK160" s="272">
        <f>AJ160*(1+'2. GRI Pricing Inputs'!L$115)^((AK$16-AJ$16)/365)</f>
        <v>1829.6167783472881</v>
      </c>
      <c r="AL160" s="272">
        <f>AK160*(1+'2. GRI Pricing Inputs'!M$115)^((AL$16-AK$16)/365)</f>
        <v>1838.4002415612838</v>
      </c>
      <c r="AM160" s="272">
        <f>AL160*(1+'2. GRI Pricing Inputs'!N$115)^((AM$16-AL$16)/365)</f>
        <v>1847.5207878897331</v>
      </c>
      <c r="AN160" s="272">
        <f>AM160*(1+'2. GRI Pricing Inputs'!O$115)^((AN$16-AM$16)/365)</f>
        <v>1856.6865824527338</v>
      </c>
      <c r="AO160" s="272">
        <f>AN160*(1+'2. GRI Pricing Inputs'!P$115)^((AO$16-AN$16)/365)</f>
        <v>1865.5999999999997</v>
      </c>
      <c r="AP160" s="276">
        <f>AO160*(1+'2. GRI Pricing Inputs'!Q$115)^((AP$16-AO$16)/365)</f>
        <v>1874.8554879213375</v>
      </c>
      <c r="AQ160" s="380">
        <f t="shared" si="12"/>
        <v>5.9999999999999831E-2</v>
      </c>
    </row>
    <row r="161" spans="1:43" ht="11.4" x14ac:dyDescent="0.2">
      <c r="A161" s="110" t="str">
        <f>_xlfn.XLOOKUP($C161,'Data Ref'!$D:$D,'Data Ref'!$B:$B,0)</f>
        <v>222708145</v>
      </c>
      <c r="C161" s="76">
        <f>'1. Accomodation'!N165</f>
        <v>516</v>
      </c>
      <c r="D161" s="362" t="str">
        <f>'1. Accomodation'!L165</f>
        <v>D</v>
      </c>
      <c r="E161" s="69" t="str">
        <f>'1. Accomodation'!P165</f>
        <v>1 Bed</v>
      </c>
      <c r="F161" s="69">
        <f>'1. Accomodation'!Q165</f>
        <v>1</v>
      </c>
      <c r="G161" s="77">
        <f>'1. Accomodation'!O165</f>
        <v>510.21</v>
      </c>
      <c r="H161" s="69">
        <f>'1. Accomodation'!R165</f>
        <v>5</v>
      </c>
      <c r="I161" s="69" t="str">
        <f>'1. Accomodation'!S165</f>
        <v>Carpark and other block</v>
      </c>
      <c r="J161" s="62"/>
      <c r="L161" s="271">
        <f>IFERROR(INDEX('2. GRI Pricing Inputs'!$C$15:$AI$16,MATCH($L$16,'2. GRI Pricing Inputs'!$C$15:$C$16,0),MATCH(E161,'2. GRI Pricing Inputs'!$C$15:$AI$15,0)),0)</f>
        <v>1275</v>
      </c>
      <c r="M161" s="272">
        <f>IFERROR(INDEX('2. GRI Pricing Inputs'!$C$22:$AI$23,MATCH($M$16,'2. GRI Pricing Inputs'!$C$22:$C$23,0),MATCH(F161,'2. GRI Pricing Inputs'!$C$22:$AI$22,0)),0)</f>
        <v>0</v>
      </c>
      <c r="N161" s="329">
        <f>IF(AND('3. GRI Pricing'!$G161&gt;='2. GRI Pricing Inputs'!$D$33,'3. GRI Pricing'!$G161&lt;='2. GRI Pricing Inputs'!$E$33),'2. GRI Pricing Inputs'!$D$32,IF(AND('3. GRI Pricing'!$G161&gt;='2. GRI Pricing Inputs'!$F$33,'3. GRI Pricing'!$G161&lt;='2. GRI Pricing Inputs'!$G$33),'2. GRI Pricing Inputs'!$F$32,IF(AND('3. GRI Pricing'!$G161&gt;='2. GRI Pricing Inputs'!$H$33,'3. GRI Pricing'!$G161&lt;='2. GRI Pricing Inputs'!$I$33),'2. GRI Pricing Inputs'!$H$32,IF(AND('3. GRI Pricing'!$G161&gt;='2. GRI Pricing Inputs'!$J$33,'3. GRI Pricing'!$G161&lt;='2. GRI Pricing Inputs'!$K$33),'2. GRI Pricing Inputs'!$J$32,IF(AND('3. GRI Pricing'!$G161&gt;='2. GRI Pricing Inputs'!$L$33,'3. GRI Pricing'!$G161&lt;='2. GRI Pricing Inputs'!$M$33),'2. GRI Pricing Inputs'!$L$32,IF(AND('3. GRI Pricing'!$G161&gt;='2. GRI Pricing Inputs'!$N$33,'3. GRI Pricing'!$G161&lt;='2. GRI Pricing Inputs'!$O$33),'2. GRI Pricing Inputs'!$N$32,IF(AND('3. GRI Pricing'!$G161&gt;='2. GRI Pricing Inputs'!$P$33,'3. GRI Pricing'!$G161&lt;='2. GRI Pricing Inputs'!$Q$33),'2. GRI Pricing Inputs'!$P$32,IF(AND('3. GRI Pricing'!$G161&gt;='2. GRI Pricing Inputs'!$R$33,'3. GRI Pricing'!$G161&lt;='2. GRI Pricing Inputs'!$S$33),'2. GRI Pricing Inputs'!$R$32,IF(AND('3. GRI Pricing'!$G161&gt;='2. GRI Pricing Inputs'!$T$33,'3. GRI Pricing'!$G161&lt;='2. GRI Pricing Inputs'!$U$33),'2. GRI Pricing Inputs'!$T$32,IF(AND('3. GRI Pricing'!$G161&gt;='2. GRI Pricing Inputs'!$V$33,'3. GRI Pricing'!$G161&lt;='2. GRI Pricing Inputs'!$W$33),'2. GRI Pricing Inputs'!$V$32,IF(AND('3. GRI Pricing'!$G161&gt;='2. GRI Pricing Inputs'!$X$33,'3. GRI Pricing'!$G161&lt;='2. GRI Pricing Inputs'!$Y$33),'2. GRI Pricing Inputs'!$X$32,IF(AND('3. GRI Pricing'!$G161&gt;='2. GRI Pricing Inputs'!$Z$33,'3. GRI Pricing'!$G161&lt;='2. GRI Pricing Inputs'!$AA$33),'2. GRI Pricing Inputs'!$Z$32,IF(AND('3. GRI Pricing'!$G161&gt;='2. GRI Pricing Inputs'!$AB$33,'3. GRI Pricing'!$G161&lt;='2. GRI Pricing Inputs'!$AC$33),'2. GRI Pricing Inputs'!$AB$32,IF(AND('3. GRI Pricing'!$G161&gt;='2. GRI Pricing Inputs'!$AD$33,'3. GRI Pricing'!$G161&lt;='2. GRI Pricing Inputs'!$AE$33),'2. GRI Pricing Inputs'!$AD$32,IF(AND('3. GRI Pricing'!$G161&gt;='2. GRI Pricing Inputs'!$AF$33,'3. GRI Pricing'!$G161&lt;='2. GRI Pricing Inputs'!$AG$33),'2. GRI Pricing Inputs'!$AF$32,IF(AND('3. GRI Pricing'!$G161&gt;='2. GRI Pricing Inputs'!$AH$33,'3. GRI Pricing'!$G161&lt;='2. GRI Pricing Inputs'!$AI$33),'2. GRI Pricing Inputs'!$AH$32,0))))))))))))))))</f>
        <v>5</v>
      </c>
      <c r="O161" s="272" cm="1">
        <f t="array" ref="O161">IFERROR(INDEX('2. GRI Pricing Inputs'!$C$32:$AI$39,MATCH('3. GRI Pricing'!E161,'2. GRI Pricing Inputs'!$C$32:$C$39,0),(MATCH('3. GRI Pricing'!N161,'2. GRI Pricing Inputs'!$D$32:$AI$32,0)+1)),0)</f>
        <v>5</v>
      </c>
      <c r="P161" s="272">
        <f>IFERROR(INDEX('2. GRI Pricing Inputs'!$C$45:$AI$46,MATCH($P$16,'2. GRI Pricing Inputs'!$C$45:$C$46,0),MATCH(H161,'2. GRI Pricing Inputs'!$C$45:$AI$45,0)),0)</f>
        <v>40</v>
      </c>
      <c r="Q161" s="272">
        <f>IFERROR(INDEX('2. GRI Pricing Inputs'!$C$53:$AI$54,MATCH('3. GRI Pricing'!$Q$16,'2. GRI Pricing Inputs'!$C$53:$C$54,0),MATCH('3. GRI Pricing'!I161,'2. GRI Pricing Inputs'!$C$53:$AI$53,0)),0)</f>
        <v>5</v>
      </c>
      <c r="R161" s="272">
        <f>IFERROR(INDEX('2. GRI Pricing Inputs'!$C$60:$AI$61,MATCH('3. GRI Pricing'!$R$16,'2. GRI Pricing Inputs'!$C$60:$C$61,0),MATCH('1. Accomodation'!T165,'2. GRI Pricing Inputs'!$C$60:$AI$60,0)),0)</f>
        <v>0</v>
      </c>
      <c r="S161" s="272">
        <f>IFERROR(INDEX('2. GRI Pricing Inputs'!$C$67:$AI$68,MATCH('3. GRI Pricing'!$S$16,'2. GRI Pricing Inputs'!$C$67:$C$68,0),MATCH('1. Accomodation'!U165,'2. GRI Pricing Inputs'!$C$67:$AI$67,0)),0)</f>
        <v>10</v>
      </c>
      <c r="T161" s="272">
        <f>IF(E161=0,0,'2. GRI Pricing Inputs'!$AI$75)</f>
        <v>0</v>
      </c>
      <c r="U161" s="272">
        <f>IFERROR(INDEX('2. GRI Pricing Inputs'!$C$82:$AI$83,MATCH('3. GRI Pricing'!$U$16,'2. GRI Pricing Inputs'!$C$82:$C$83,0),MATCH('1. Accomodation'!V165,'2. GRI Pricing Inputs'!$C$82:$AI$82,0)),0)</f>
        <v>0</v>
      </c>
      <c r="V161" s="272">
        <f>IFERROR(INDEX('2. GRI Pricing Inputs'!$C$89:$AI$90,MATCH('3. GRI Pricing'!$V$16,'2. GRI Pricing Inputs'!$C$89:$C$90,0),MATCH('1. Accomodation'!W165,'2. GRI Pricing Inputs'!$C$89:$AI$89,0)),0)</f>
        <v>0</v>
      </c>
      <c r="W161" s="272">
        <f>IFERROR(INDEX('2. GRI Pricing Inputs'!$C$97:$AI$98,MATCH('3. GRI Pricing'!$W$16,'2. GRI Pricing Inputs'!$C$97:$C$98,0),MATCH('1. Accomodation'!X165,'2. GRI Pricing Inputs'!$C$97:$AI$97,0)),0)</f>
        <v>0</v>
      </c>
      <c r="X161" s="272">
        <f>IFERROR(INDEX('2. GRI Pricing Inputs'!$C$104:$AI$105,MATCH('3. GRI Pricing'!$X$16,'2. GRI Pricing Inputs'!$C$104:$C$105,0),MATCH('1. Accomodation'!Y165,'2. GRI Pricing Inputs'!$C$104:$AI$104,0)),0)</f>
        <v>0</v>
      </c>
      <c r="Y161" s="273"/>
      <c r="Z161" s="274">
        <f t="shared" si="11"/>
        <v>1335</v>
      </c>
      <c r="AA161" s="275"/>
      <c r="AB161" s="275"/>
      <c r="AC161" s="275"/>
      <c r="AD161" s="271">
        <f>Z161*(1+'2. GRI Pricing Inputs'!E$115)^(($AD$16-$AC$15)/365)</f>
        <v>1341.623111264465</v>
      </c>
      <c r="AE161" s="272">
        <f>AD161*(1+'2. GRI Pricing Inputs'!F$115)^((AE$16-AD$16)/365)</f>
        <v>1348.0638574274305</v>
      </c>
      <c r="AF161" s="272">
        <f>AE161*(1+'2. GRI Pricing Inputs'!G$115)^((AF$16-AE$16)/365)</f>
        <v>1354.7517802134573</v>
      </c>
      <c r="AG161" s="272">
        <f>AF161*(1+'2. GRI Pricing Inputs'!H$115)^((AG$16-AF$16)/365)</f>
        <v>1361.4728826674543</v>
      </c>
      <c r="AH161" s="272">
        <f>AG161*(1+'2. GRI Pricing Inputs'!I$115)^((AH$16-AG$16)/365)</f>
        <v>1367.5722113883785</v>
      </c>
      <c r="AI161" s="272">
        <f>AH161*(1+'2. GRI Pricing Inputs'!J$115)^((AI$16-AH$16)/365)</f>
        <v>1374.356917694158</v>
      </c>
      <c r="AJ161" s="272">
        <f>AI161*(1+'2. GRI Pricing Inputs'!K$115)^((AJ$16-AI$16)/365)</f>
        <v>1380.9548094342913</v>
      </c>
      <c r="AK161" s="272">
        <f>AJ161*(1+'2. GRI Pricing Inputs'!L$115)^((AK$16-AJ$16)/365)</f>
        <v>1387.8059085759253</v>
      </c>
      <c r="AL161" s="272">
        <f>AK161*(1+'2. GRI Pricing Inputs'!M$115)^((AL$16-AK$16)/365)</f>
        <v>1394.4683650479049</v>
      </c>
      <c r="AM161" s="272">
        <f>AL161*(1+'2. GRI Pricing Inputs'!N$115)^((AM$16-AL$16)/365)</f>
        <v>1401.3865067231775</v>
      </c>
      <c r="AN161" s="272">
        <f>AM161*(1+'2. GRI Pricing Inputs'!O$115)^((AN$16-AM$16)/365)</f>
        <v>1408.3389702127263</v>
      </c>
      <c r="AO161" s="272">
        <f>AN161*(1+'2. GRI Pricing Inputs'!P$115)^((AO$16-AN$16)/365)</f>
        <v>1415.099999999999</v>
      </c>
      <c r="AP161" s="276">
        <f>AO161*(1+'2. GRI Pricing Inputs'!Q$115)^((AP$16-AO$16)/365)</f>
        <v>1422.1204979403319</v>
      </c>
      <c r="AQ161" s="380">
        <f t="shared" si="12"/>
        <v>5.9999999999999165E-2</v>
      </c>
    </row>
    <row r="162" spans="1:43" ht="11.4" x14ac:dyDescent="0.2">
      <c r="A162" s="110" t="str">
        <f>_xlfn.XLOOKUP($C162,'Data Ref'!$D:$D,'Data Ref'!$B:$B,0)</f>
        <v>222708146</v>
      </c>
      <c r="C162" s="76">
        <f>'1. Accomodation'!N166</f>
        <v>517</v>
      </c>
      <c r="D162" s="362" t="str">
        <f>'1. Accomodation'!L166</f>
        <v>D</v>
      </c>
      <c r="E162" s="69" t="str">
        <f>'1. Accomodation'!P166</f>
        <v>1 Bed</v>
      </c>
      <c r="F162" s="69">
        <f>'1. Accomodation'!Q166</f>
        <v>1</v>
      </c>
      <c r="G162" s="77">
        <f>'1. Accomodation'!O166</f>
        <v>506.87</v>
      </c>
      <c r="H162" s="69">
        <f>'1. Accomodation'!R166</f>
        <v>5</v>
      </c>
      <c r="I162" s="69" t="str">
        <f>'1. Accomodation'!S166</f>
        <v>Internal Courtyard</v>
      </c>
      <c r="J162" s="62"/>
      <c r="L162" s="271">
        <f>IFERROR(INDEX('2. GRI Pricing Inputs'!$C$15:$AI$16,MATCH($L$16,'2. GRI Pricing Inputs'!$C$15:$C$16,0),MATCH(E162,'2. GRI Pricing Inputs'!$C$15:$AI$15,0)),0)</f>
        <v>1275</v>
      </c>
      <c r="M162" s="272">
        <f>IFERROR(INDEX('2. GRI Pricing Inputs'!$C$22:$AI$23,MATCH($M$16,'2. GRI Pricing Inputs'!$C$22:$C$23,0),MATCH(F162,'2. GRI Pricing Inputs'!$C$22:$AI$22,0)),0)</f>
        <v>0</v>
      </c>
      <c r="N162" s="329">
        <f>IF(AND('3. GRI Pricing'!$G162&gt;='2. GRI Pricing Inputs'!$D$33,'3. GRI Pricing'!$G162&lt;='2. GRI Pricing Inputs'!$E$33),'2. GRI Pricing Inputs'!$D$32,IF(AND('3. GRI Pricing'!$G162&gt;='2. GRI Pricing Inputs'!$F$33,'3. GRI Pricing'!$G162&lt;='2. GRI Pricing Inputs'!$G$33),'2. GRI Pricing Inputs'!$F$32,IF(AND('3. GRI Pricing'!$G162&gt;='2. GRI Pricing Inputs'!$H$33,'3. GRI Pricing'!$G162&lt;='2. GRI Pricing Inputs'!$I$33),'2. GRI Pricing Inputs'!$H$32,IF(AND('3. GRI Pricing'!$G162&gt;='2. GRI Pricing Inputs'!$J$33,'3. GRI Pricing'!$G162&lt;='2. GRI Pricing Inputs'!$K$33),'2. GRI Pricing Inputs'!$J$32,IF(AND('3. GRI Pricing'!$G162&gt;='2. GRI Pricing Inputs'!$L$33,'3. GRI Pricing'!$G162&lt;='2. GRI Pricing Inputs'!$M$33),'2. GRI Pricing Inputs'!$L$32,IF(AND('3. GRI Pricing'!$G162&gt;='2. GRI Pricing Inputs'!$N$33,'3. GRI Pricing'!$G162&lt;='2. GRI Pricing Inputs'!$O$33),'2. GRI Pricing Inputs'!$N$32,IF(AND('3. GRI Pricing'!$G162&gt;='2. GRI Pricing Inputs'!$P$33,'3. GRI Pricing'!$G162&lt;='2. GRI Pricing Inputs'!$Q$33),'2. GRI Pricing Inputs'!$P$32,IF(AND('3. GRI Pricing'!$G162&gt;='2. GRI Pricing Inputs'!$R$33,'3. GRI Pricing'!$G162&lt;='2. GRI Pricing Inputs'!$S$33),'2. GRI Pricing Inputs'!$R$32,IF(AND('3. GRI Pricing'!$G162&gt;='2. GRI Pricing Inputs'!$T$33,'3. GRI Pricing'!$G162&lt;='2. GRI Pricing Inputs'!$U$33),'2. GRI Pricing Inputs'!$T$32,IF(AND('3. GRI Pricing'!$G162&gt;='2. GRI Pricing Inputs'!$V$33,'3. GRI Pricing'!$G162&lt;='2. GRI Pricing Inputs'!$W$33),'2. GRI Pricing Inputs'!$V$32,IF(AND('3. GRI Pricing'!$G162&gt;='2. GRI Pricing Inputs'!$X$33,'3. GRI Pricing'!$G162&lt;='2. GRI Pricing Inputs'!$Y$33),'2. GRI Pricing Inputs'!$X$32,IF(AND('3. GRI Pricing'!$G162&gt;='2. GRI Pricing Inputs'!$Z$33,'3. GRI Pricing'!$G162&lt;='2. GRI Pricing Inputs'!$AA$33),'2. GRI Pricing Inputs'!$Z$32,IF(AND('3. GRI Pricing'!$G162&gt;='2. GRI Pricing Inputs'!$AB$33,'3. GRI Pricing'!$G162&lt;='2. GRI Pricing Inputs'!$AC$33),'2. GRI Pricing Inputs'!$AB$32,IF(AND('3. GRI Pricing'!$G162&gt;='2. GRI Pricing Inputs'!$AD$33,'3. GRI Pricing'!$G162&lt;='2. GRI Pricing Inputs'!$AE$33),'2. GRI Pricing Inputs'!$AD$32,IF(AND('3. GRI Pricing'!$G162&gt;='2. GRI Pricing Inputs'!$AF$33,'3. GRI Pricing'!$G162&lt;='2. GRI Pricing Inputs'!$AG$33),'2. GRI Pricing Inputs'!$AF$32,IF(AND('3. GRI Pricing'!$G162&gt;='2. GRI Pricing Inputs'!$AH$33,'3. GRI Pricing'!$G162&lt;='2. GRI Pricing Inputs'!$AI$33),'2. GRI Pricing Inputs'!$AH$32,0))))))))))))))))</f>
        <v>5</v>
      </c>
      <c r="O162" s="272" cm="1">
        <f t="array" ref="O162">IFERROR(INDEX('2. GRI Pricing Inputs'!$C$32:$AI$39,MATCH('3. GRI Pricing'!E162,'2. GRI Pricing Inputs'!$C$32:$C$39,0),(MATCH('3. GRI Pricing'!N162,'2. GRI Pricing Inputs'!$D$32:$AI$32,0)+1)),0)</f>
        <v>5</v>
      </c>
      <c r="P162" s="272">
        <f>IFERROR(INDEX('2. GRI Pricing Inputs'!$C$45:$AI$46,MATCH($P$16,'2. GRI Pricing Inputs'!$C$45:$C$46,0),MATCH(H162,'2. GRI Pricing Inputs'!$C$45:$AI$45,0)),0)</f>
        <v>40</v>
      </c>
      <c r="Q162" s="272">
        <f>IFERROR(INDEX('2. GRI Pricing Inputs'!$C$53:$AI$54,MATCH('3. GRI Pricing'!$Q$16,'2. GRI Pricing Inputs'!$C$53:$C$54,0),MATCH('3. GRI Pricing'!I162,'2. GRI Pricing Inputs'!$C$53:$AI$53,0)),0)</f>
        <v>15</v>
      </c>
      <c r="R162" s="272">
        <f>IFERROR(INDEX('2. GRI Pricing Inputs'!$C$60:$AI$61,MATCH('3. GRI Pricing'!$R$16,'2. GRI Pricing Inputs'!$C$60:$C$61,0),MATCH('1. Accomodation'!T166,'2. GRI Pricing Inputs'!$C$60:$AI$60,0)),0)</f>
        <v>0</v>
      </c>
      <c r="S162" s="272">
        <f>IFERROR(INDEX('2. GRI Pricing Inputs'!$C$67:$AI$68,MATCH('3. GRI Pricing'!$S$16,'2. GRI Pricing Inputs'!$C$67:$C$68,0),MATCH('1. Accomodation'!U166,'2. GRI Pricing Inputs'!$C$67:$AI$67,0)),0)</f>
        <v>40</v>
      </c>
      <c r="T162" s="272">
        <f>IF(E162=0,0,'2. GRI Pricing Inputs'!$AI$75)</f>
        <v>0</v>
      </c>
      <c r="U162" s="272">
        <f>IFERROR(INDEX('2. GRI Pricing Inputs'!$C$82:$AI$83,MATCH('3. GRI Pricing'!$U$16,'2. GRI Pricing Inputs'!$C$82:$C$83,0),MATCH('1. Accomodation'!V166,'2. GRI Pricing Inputs'!$C$82:$AI$82,0)),0)</f>
        <v>0</v>
      </c>
      <c r="V162" s="272">
        <f>IFERROR(INDEX('2. GRI Pricing Inputs'!$C$89:$AI$90,MATCH('3. GRI Pricing'!$V$16,'2. GRI Pricing Inputs'!$C$89:$C$90,0),MATCH('1. Accomodation'!W166,'2. GRI Pricing Inputs'!$C$89:$AI$89,0)),0)</f>
        <v>10</v>
      </c>
      <c r="W162" s="272">
        <f>IFERROR(INDEX('2. GRI Pricing Inputs'!$C$97:$AI$98,MATCH('3. GRI Pricing'!$W$16,'2. GRI Pricing Inputs'!$C$97:$C$98,0),MATCH('1. Accomodation'!X166,'2. GRI Pricing Inputs'!$C$97:$AI$97,0)),0)</f>
        <v>0</v>
      </c>
      <c r="X162" s="272">
        <f>IFERROR(INDEX('2. GRI Pricing Inputs'!$C$104:$AI$105,MATCH('3. GRI Pricing'!$X$16,'2. GRI Pricing Inputs'!$C$104:$C$105,0),MATCH('1. Accomodation'!Y166,'2. GRI Pricing Inputs'!$C$104:$AI$104,0)),0)</f>
        <v>0</v>
      </c>
      <c r="Y162" s="273"/>
      <c r="Z162" s="274">
        <f t="shared" si="11"/>
        <v>1385</v>
      </c>
      <c r="AA162" s="275"/>
      <c r="AB162" s="275"/>
      <c r="AC162" s="275"/>
      <c r="AD162" s="271">
        <f>Z162*(1+'2. GRI Pricing Inputs'!E$115)^(($AD$16-$AC$15)/365)</f>
        <v>1391.8711678661305</v>
      </c>
      <c r="AE162" s="272">
        <f>AD162*(1+'2. GRI Pricing Inputs'!F$115)^((AE$16-AD$16)/365)</f>
        <v>1398.5531404771473</v>
      </c>
      <c r="AF162" s="272">
        <f>AE162*(1+'2. GRI Pricing Inputs'!G$115)^((AF$16-AE$16)/365)</f>
        <v>1405.4915472626508</v>
      </c>
      <c r="AG162" s="272">
        <f>AF162*(1+'2. GRI Pricing Inputs'!H$115)^((AG$16-AF$16)/365)</f>
        <v>1412.4643764003181</v>
      </c>
      <c r="AH162" s="272">
        <f>AG162*(1+'2. GRI Pricing Inputs'!I$115)^((AH$16-AG$16)/365)</f>
        <v>1418.7921443991795</v>
      </c>
      <c r="AI162" s="272">
        <f>AH162*(1+'2. GRI Pricing Inputs'!J$115)^((AI$16-AH$16)/365)</f>
        <v>1425.8309595553628</v>
      </c>
      <c r="AJ162" s="272">
        <f>AI162*(1+'2. GRI Pricing Inputs'!K$115)^((AJ$16-AI$16)/365)</f>
        <v>1432.6759633456884</v>
      </c>
      <c r="AK162" s="272">
        <f>AJ162*(1+'2. GRI Pricing Inputs'!L$115)^((AK$16-AJ$16)/365)</f>
        <v>1439.783657960792</v>
      </c>
      <c r="AL162" s="272">
        <f>AK162*(1+'2. GRI Pricing Inputs'!M$115)^((AL$16-AK$16)/365)</f>
        <v>1446.6956446377146</v>
      </c>
      <c r="AM162" s="272">
        <f>AL162*(1+'2. GRI Pricing Inputs'!N$115)^((AM$16-AL$16)/365)</f>
        <v>1453.8728927427728</v>
      </c>
      <c r="AN162" s="272">
        <f>AM162*(1+'2. GRI Pricing Inputs'!O$115)^((AN$16-AM$16)/365)</f>
        <v>1461.0857481233159</v>
      </c>
      <c r="AO162" s="272">
        <f>AN162*(1+'2. GRI Pricing Inputs'!P$115)^((AO$16-AN$16)/365)</f>
        <v>1468.0999999999995</v>
      </c>
      <c r="AP162" s="276">
        <f>AO162*(1+'2. GRI Pricing Inputs'!Q$115)^((AP$16-AO$16)/365)</f>
        <v>1475.3834379380978</v>
      </c>
      <c r="AQ162" s="380">
        <f t="shared" si="12"/>
        <v>5.9999999999999609E-2</v>
      </c>
    </row>
    <row r="163" spans="1:43" ht="11.4" x14ac:dyDescent="0.2">
      <c r="A163" s="110" t="str">
        <f>_xlfn.XLOOKUP($C163,'Data Ref'!$D:$D,'Data Ref'!$B:$B,0)</f>
        <v>222708147</v>
      </c>
      <c r="C163" s="76">
        <f>'1. Accomodation'!N167</f>
        <v>518</v>
      </c>
      <c r="D163" s="362" t="str">
        <f>'1. Accomodation'!L167</f>
        <v>D</v>
      </c>
      <c r="E163" s="69" t="str">
        <f>'1. Accomodation'!P167</f>
        <v>1 Bed</v>
      </c>
      <c r="F163" s="69">
        <f>'1. Accomodation'!Q167</f>
        <v>1</v>
      </c>
      <c r="G163" s="77">
        <f>'1. Accomodation'!O167</f>
        <v>510.21</v>
      </c>
      <c r="H163" s="69">
        <f>'1. Accomodation'!R167</f>
        <v>5</v>
      </c>
      <c r="I163" s="69" t="str">
        <f>'1. Accomodation'!S167</f>
        <v>Carpark and other block</v>
      </c>
      <c r="J163" s="62"/>
      <c r="L163" s="271">
        <f>IFERROR(INDEX('2. GRI Pricing Inputs'!$C$15:$AI$16,MATCH($L$16,'2. GRI Pricing Inputs'!$C$15:$C$16,0),MATCH(E163,'2. GRI Pricing Inputs'!$C$15:$AI$15,0)),0)</f>
        <v>1275</v>
      </c>
      <c r="M163" s="272">
        <f>IFERROR(INDEX('2. GRI Pricing Inputs'!$C$22:$AI$23,MATCH($M$16,'2. GRI Pricing Inputs'!$C$22:$C$23,0),MATCH(F163,'2. GRI Pricing Inputs'!$C$22:$AI$22,0)),0)</f>
        <v>0</v>
      </c>
      <c r="N163" s="329">
        <f>IF(AND('3. GRI Pricing'!$G163&gt;='2. GRI Pricing Inputs'!$D$33,'3. GRI Pricing'!$G163&lt;='2. GRI Pricing Inputs'!$E$33),'2. GRI Pricing Inputs'!$D$32,IF(AND('3. GRI Pricing'!$G163&gt;='2. GRI Pricing Inputs'!$F$33,'3. GRI Pricing'!$G163&lt;='2. GRI Pricing Inputs'!$G$33),'2. GRI Pricing Inputs'!$F$32,IF(AND('3. GRI Pricing'!$G163&gt;='2. GRI Pricing Inputs'!$H$33,'3. GRI Pricing'!$G163&lt;='2. GRI Pricing Inputs'!$I$33),'2. GRI Pricing Inputs'!$H$32,IF(AND('3. GRI Pricing'!$G163&gt;='2. GRI Pricing Inputs'!$J$33,'3. GRI Pricing'!$G163&lt;='2. GRI Pricing Inputs'!$K$33),'2. GRI Pricing Inputs'!$J$32,IF(AND('3. GRI Pricing'!$G163&gt;='2. GRI Pricing Inputs'!$L$33,'3. GRI Pricing'!$G163&lt;='2. GRI Pricing Inputs'!$M$33),'2. GRI Pricing Inputs'!$L$32,IF(AND('3. GRI Pricing'!$G163&gt;='2. GRI Pricing Inputs'!$N$33,'3. GRI Pricing'!$G163&lt;='2. GRI Pricing Inputs'!$O$33),'2. GRI Pricing Inputs'!$N$32,IF(AND('3. GRI Pricing'!$G163&gt;='2. GRI Pricing Inputs'!$P$33,'3. GRI Pricing'!$G163&lt;='2. GRI Pricing Inputs'!$Q$33),'2. GRI Pricing Inputs'!$P$32,IF(AND('3. GRI Pricing'!$G163&gt;='2. GRI Pricing Inputs'!$R$33,'3. GRI Pricing'!$G163&lt;='2. GRI Pricing Inputs'!$S$33),'2. GRI Pricing Inputs'!$R$32,IF(AND('3. GRI Pricing'!$G163&gt;='2. GRI Pricing Inputs'!$T$33,'3. GRI Pricing'!$G163&lt;='2. GRI Pricing Inputs'!$U$33),'2. GRI Pricing Inputs'!$T$32,IF(AND('3. GRI Pricing'!$G163&gt;='2. GRI Pricing Inputs'!$V$33,'3. GRI Pricing'!$G163&lt;='2. GRI Pricing Inputs'!$W$33),'2. GRI Pricing Inputs'!$V$32,IF(AND('3. GRI Pricing'!$G163&gt;='2. GRI Pricing Inputs'!$X$33,'3. GRI Pricing'!$G163&lt;='2. GRI Pricing Inputs'!$Y$33),'2. GRI Pricing Inputs'!$X$32,IF(AND('3. GRI Pricing'!$G163&gt;='2. GRI Pricing Inputs'!$Z$33,'3. GRI Pricing'!$G163&lt;='2. GRI Pricing Inputs'!$AA$33),'2. GRI Pricing Inputs'!$Z$32,IF(AND('3. GRI Pricing'!$G163&gt;='2. GRI Pricing Inputs'!$AB$33,'3. GRI Pricing'!$G163&lt;='2. GRI Pricing Inputs'!$AC$33),'2. GRI Pricing Inputs'!$AB$32,IF(AND('3. GRI Pricing'!$G163&gt;='2. GRI Pricing Inputs'!$AD$33,'3. GRI Pricing'!$G163&lt;='2. GRI Pricing Inputs'!$AE$33),'2. GRI Pricing Inputs'!$AD$32,IF(AND('3. GRI Pricing'!$G163&gt;='2. GRI Pricing Inputs'!$AF$33,'3. GRI Pricing'!$G163&lt;='2. GRI Pricing Inputs'!$AG$33),'2. GRI Pricing Inputs'!$AF$32,IF(AND('3. GRI Pricing'!$G163&gt;='2. GRI Pricing Inputs'!$AH$33,'3. GRI Pricing'!$G163&lt;='2. GRI Pricing Inputs'!$AI$33),'2. GRI Pricing Inputs'!$AH$32,0))))))))))))))))</f>
        <v>5</v>
      </c>
      <c r="O163" s="272" cm="1">
        <f t="array" ref="O163">IFERROR(INDEX('2. GRI Pricing Inputs'!$C$32:$AI$39,MATCH('3. GRI Pricing'!E163,'2. GRI Pricing Inputs'!$C$32:$C$39,0),(MATCH('3. GRI Pricing'!N163,'2. GRI Pricing Inputs'!$D$32:$AI$32,0)+1)),0)</f>
        <v>5</v>
      </c>
      <c r="P163" s="272">
        <f>IFERROR(INDEX('2. GRI Pricing Inputs'!$C$45:$AI$46,MATCH($P$16,'2. GRI Pricing Inputs'!$C$45:$C$46,0),MATCH(H163,'2. GRI Pricing Inputs'!$C$45:$AI$45,0)),0)</f>
        <v>40</v>
      </c>
      <c r="Q163" s="272">
        <f>IFERROR(INDEX('2. GRI Pricing Inputs'!$C$53:$AI$54,MATCH('3. GRI Pricing'!$Q$16,'2. GRI Pricing Inputs'!$C$53:$C$54,0),MATCH('3. GRI Pricing'!I163,'2. GRI Pricing Inputs'!$C$53:$AI$53,0)),0)</f>
        <v>5</v>
      </c>
      <c r="R163" s="272">
        <f>IFERROR(INDEX('2. GRI Pricing Inputs'!$C$60:$AI$61,MATCH('3. GRI Pricing'!$R$16,'2. GRI Pricing Inputs'!$C$60:$C$61,0),MATCH('1. Accomodation'!T167,'2. GRI Pricing Inputs'!$C$60:$AI$60,0)),0)</f>
        <v>0</v>
      </c>
      <c r="S163" s="272">
        <f>IFERROR(INDEX('2. GRI Pricing Inputs'!$C$67:$AI$68,MATCH('3. GRI Pricing'!$S$16,'2. GRI Pricing Inputs'!$C$67:$C$68,0),MATCH('1. Accomodation'!U167,'2. GRI Pricing Inputs'!$C$67:$AI$67,0)),0)</f>
        <v>10</v>
      </c>
      <c r="T163" s="272">
        <f>IF(E163=0,0,'2. GRI Pricing Inputs'!$AI$75)</f>
        <v>0</v>
      </c>
      <c r="U163" s="272">
        <f>IFERROR(INDEX('2. GRI Pricing Inputs'!$C$82:$AI$83,MATCH('3. GRI Pricing'!$U$16,'2. GRI Pricing Inputs'!$C$82:$C$83,0),MATCH('1. Accomodation'!V167,'2. GRI Pricing Inputs'!$C$82:$AI$82,0)),0)</f>
        <v>0</v>
      </c>
      <c r="V163" s="272">
        <f>IFERROR(INDEX('2. GRI Pricing Inputs'!$C$89:$AI$90,MATCH('3. GRI Pricing'!$V$16,'2. GRI Pricing Inputs'!$C$89:$C$90,0),MATCH('1. Accomodation'!W167,'2. GRI Pricing Inputs'!$C$89:$AI$89,0)),0)</f>
        <v>0</v>
      </c>
      <c r="W163" s="272">
        <f>IFERROR(INDEX('2. GRI Pricing Inputs'!$C$97:$AI$98,MATCH('3. GRI Pricing'!$W$16,'2. GRI Pricing Inputs'!$C$97:$C$98,0),MATCH('1. Accomodation'!X167,'2. GRI Pricing Inputs'!$C$97:$AI$97,0)),0)</f>
        <v>0</v>
      </c>
      <c r="X163" s="272">
        <f>IFERROR(INDEX('2. GRI Pricing Inputs'!$C$104:$AI$105,MATCH('3. GRI Pricing'!$X$16,'2. GRI Pricing Inputs'!$C$104:$C$105,0),MATCH('1. Accomodation'!Y167,'2. GRI Pricing Inputs'!$C$104:$AI$104,0)),0)</f>
        <v>0</v>
      </c>
      <c r="Y163" s="273"/>
      <c r="Z163" s="274">
        <f t="shared" si="11"/>
        <v>1335</v>
      </c>
      <c r="AA163" s="275"/>
      <c r="AB163" s="275"/>
      <c r="AC163" s="275"/>
      <c r="AD163" s="271">
        <f>Z163*(1+'2. GRI Pricing Inputs'!E$115)^(($AD$16-$AC$15)/365)</f>
        <v>1341.623111264465</v>
      </c>
      <c r="AE163" s="272">
        <f>AD163*(1+'2. GRI Pricing Inputs'!F$115)^((AE$16-AD$16)/365)</f>
        <v>1348.0638574274305</v>
      </c>
      <c r="AF163" s="272">
        <f>AE163*(1+'2. GRI Pricing Inputs'!G$115)^((AF$16-AE$16)/365)</f>
        <v>1354.7517802134573</v>
      </c>
      <c r="AG163" s="272">
        <f>AF163*(1+'2. GRI Pricing Inputs'!H$115)^((AG$16-AF$16)/365)</f>
        <v>1361.4728826674543</v>
      </c>
      <c r="AH163" s="272">
        <f>AG163*(1+'2. GRI Pricing Inputs'!I$115)^((AH$16-AG$16)/365)</f>
        <v>1367.5722113883785</v>
      </c>
      <c r="AI163" s="272">
        <f>AH163*(1+'2. GRI Pricing Inputs'!J$115)^((AI$16-AH$16)/365)</f>
        <v>1374.356917694158</v>
      </c>
      <c r="AJ163" s="272">
        <f>AI163*(1+'2. GRI Pricing Inputs'!K$115)^((AJ$16-AI$16)/365)</f>
        <v>1380.9548094342913</v>
      </c>
      <c r="AK163" s="272">
        <f>AJ163*(1+'2. GRI Pricing Inputs'!L$115)^((AK$16-AJ$16)/365)</f>
        <v>1387.8059085759253</v>
      </c>
      <c r="AL163" s="272">
        <f>AK163*(1+'2. GRI Pricing Inputs'!M$115)^((AL$16-AK$16)/365)</f>
        <v>1394.4683650479049</v>
      </c>
      <c r="AM163" s="272">
        <f>AL163*(1+'2. GRI Pricing Inputs'!N$115)^((AM$16-AL$16)/365)</f>
        <v>1401.3865067231775</v>
      </c>
      <c r="AN163" s="272">
        <f>AM163*(1+'2. GRI Pricing Inputs'!O$115)^((AN$16-AM$16)/365)</f>
        <v>1408.3389702127263</v>
      </c>
      <c r="AO163" s="272">
        <f>AN163*(1+'2. GRI Pricing Inputs'!P$115)^((AO$16-AN$16)/365)</f>
        <v>1415.099999999999</v>
      </c>
      <c r="AP163" s="276">
        <f>AO163*(1+'2. GRI Pricing Inputs'!Q$115)^((AP$16-AO$16)/365)</f>
        <v>1422.1204979403319</v>
      </c>
      <c r="AQ163" s="380">
        <f t="shared" si="12"/>
        <v>5.9999999999999165E-2</v>
      </c>
    </row>
    <row r="164" spans="1:43" ht="11.4" x14ac:dyDescent="0.2">
      <c r="A164" s="110" t="str">
        <f>_xlfn.XLOOKUP($C164,'Data Ref'!$D:$D,'Data Ref'!$B:$B,0)</f>
        <v>222708148</v>
      </c>
      <c r="C164" s="76">
        <f>'1. Accomodation'!N168</f>
        <v>519</v>
      </c>
      <c r="D164" s="362" t="str">
        <f>'1. Accomodation'!L168</f>
        <v>D</v>
      </c>
      <c r="E164" s="69" t="str">
        <f>'1. Accomodation'!P168</f>
        <v>1 Bed</v>
      </c>
      <c r="F164" s="69">
        <f>'1. Accomodation'!Q168</f>
        <v>1</v>
      </c>
      <c r="G164" s="77">
        <f>'1. Accomodation'!O168</f>
        <v>492.56</v>
      </c>
      <c r="H164" s="69">
        <f>'1. Accomodation'!R168</f>
        <v>5</v>
      </c>
      <c r="I164" s="69" t="str">
        <f>'1. Accomodation'!S168</f>
        <v>Internal Courtyard</v>
      </c>
      <c r="J164" s="62"/>
      <c r="L164" s="271">
        <f>IFERROR(INDEX('2. GRI Pricing Inputs'!$C$15:$AI$16,MATCH($L$16,'2. GRI Pricing Inputs'!$C$15:$C$16,0),MATCH(E164,'2. GRI Pricing Inputs'!$C$15:$AI$15,0)),0)</f>
        <v>1275</v>
      </c>
      <c r="M164" s="272">
        <f>IFERROR(INDEX('2. GRI Pricing Inputs'!$C$22:$AI$23,MATCH($M$16,'2. GRI Pricing Inputs'!$C$22:$C$23,0),MATCH(F164,'2. GRI Pricing Inputs'!$C$22:$AI$22,0)),0)</f>
        <v>0</v>
      </c>
      <c r="N164" s="329">
        <f>IF(AND('3. GRI Pricing'!$G164&gt;='2. GRI Pricing Inputs'!$D$33,'3. GRI Pricing'!$G164&lt;='2. GRI Pricing Inputs'!$E$33),'2. GRI Pricing Inputs'!$D$32,IF(AND('3. GRI Pricing'!$G164&gt;='2. GRI Pricing Inputs'!$F$33,'3. GRI Pricing'!$G164&lt;='2. GRI Pricing Inputs'!$G$33),'2. GRI Pricing Inputs'!$F$32,IF(AND('3. GRI Pricing'!$G164&gt;='2. GRI Pricing Inputs'!$H$33,'3. GRI Pricing'!$G164&lt;='2. GRI Pricing Inputs'!$I$33),'2. GRI Pricing Inputs'!$H$32,IF(AND('3. GRI Pricing'!$G164&gt;='2. GRI Pricing Inputs'!$J$33,'3. GRI Pricing'!$G164&lt;='2. GRI Pricing Inputs'!$K$33),'2. GRI Pricing Inputs'!$J$32,IF(AND('3. GRI Pricing'!$G164&gt;='2. GRI Pricing Inputs'!$L$33,'3. GRI Pricing'!$G164&lt;='2. GRI Pricing Inputs'!$M$33),'2. GRI Pricing Inputs'!$L$32,IF(AND('3. GRI Pricing'!$G164&gt;='2. GRI Pricing Inputs'!$N$33,'3. GRI Pricing'!$G164&lt;='2. GRI Pricing Inputs'!$O$33),'2. GRI Pricing Inputs'!$N$32,IF(AND('3. GRI Pricing'!$G164&gt;='2. GRI Pricing Inputs'!$P$33,'3. GRI Pricing'!$G164&lt;='2. GRI Pricing Inputs'!$Q$33),'2. GRI Pricing Inputs'!$P$32,IF(AND('3. GRI Pricing'!$G164&gt;='2. GRI Pricing Inputs'!$R$33,'3. GRI Pricing'!$G164&lt;='2. GRI Pricing Inputs'!$S$33),'2. GRI Pricing Inputs'!$R$32,IF(AND('3. GRI Pricing'!$G164&gt;='2. GRI Pricing Inputs'!$T$33,'3. GRI Pricing'!$G164&lt;='2. GRI Pricing Inputs'!$U$33),'2. GRI Pricing Inputs'!$T$32,IF(AND('3. GRI Pricing'!$G164&gt;='2. GRI Pricing Inputs'!$V$33,'3. GRI Pricing'!$G164&lt;='2. GRI Pricing Inputs'!$W$33),'2. GRI Pricing Inputs'!$V$32,IF(AND('3. GRI Pricing'!$G164&gt;='2. GRI Pricing Inputs'!$X$33,'3. GRI Pricing'!$G164&lt;='2. GRI Pricing Inputs'!$Y$33),'2. GRI Pricing Inputs'!$X$32,IF(AND('3. GRI Pricing'!$G164&gt;='2. GRI Pricing Inputs'!$Z$33,'3. GRI Pricing'!$G164&lt;='2. GRI Pricing Inputs'!$AA$33),'2. GRI Pricing Inputs'!$Z$32,IF(AND('3. GRI Pricing'!$G164&gt;='2. GRI Pricing Inputs'!$AB$33,'3. GRI Pricing'!$G164&lt;='2. GRI Pricing Inputs'!$AC$33),'2. GRI Pricing Inputs'!$AB$32,IF(AND('3. GRI Pricing'!$G164&gt;='2. GRI Pricing Inputs'!$AD$33,'3. GRI Pricing'!$G164&lt;='2. GRI Pricing Inputs'!$AE$33),'2. GRI Pricing Inputs'!$AD$32,IF(AND('3. GRI Pricing'!$G164&gt;='2. GRI Pricing Inputs'!$AF$33,'3. GRI Pricing'!$G164&lt;='2. GRI Pricing Inputs'!$AG$33),'2. GRI Pricing Inputs'!$AF$32,IF(AND('3. GRI Pricing'!$G164&gt;='2. GRI Pricing Inputs'!$AH$33,'3. GRI Pricing'!$G164&lt;='2. GRI Pricing Inputs'!$AI$33),'2. GRI Pricing Inputs'!$AH$32,0))))))))))))))))</f>
        <v>4</v>
      </c>
      <c r="O164" s="272" cm="1">
        <f t="array" ref="O164">IFERROR(INDEX('2. GRI Pricing Inputs'!$C$32:$AI$39,MATCH('3. GRI Pricing'!E164,'2. GRI Pricing Inputs'!$C$32:$C$39,0),(MATCH('3. GRI Pricing'!N164,'2. GRI Pricing Inputs'!$D$32:$AI$32,0)+1)),0)</f>
        <v>0</v>
      </c>
      <c r="P164" s="272">
        <f>IFERROR(INDEX('2. GRI Pricing Inputs'!$C$45:$AI$46,MATCH($P$16,'2. GRI Pricing Inputs'!$C$45:$C$46,0),MATCH(H164,'2. GRI Pricing Inputs'!$C$45:$AI$45,0)),0)</f>
        <v>40</v>
      </c>
      <c r="Q164" s="272">
        <f>IFERROR(INDEX('2. GRI Pricing Inputs'!$C$53:$AI$54,MATCH('3. GRI Pricing'!$Q$16,'2. GRI Pricing Inputs'!$C$53:$C$54,0),MATCH('3. GRI Pricing'!I164,'2. GRI Pricing Inputs'!$C$53:$AI$53,0)),0)</f>
        <v>15</v>
      </c>
      <c r="R164" s="272">
        <f>IFERROR(INDEX('2. GRI Pricing Inputs'!$C$60:$AI$61,MATCH('3. GRI Pricing'!$R$16,'2. GRI Pricing Inputs'!$C$60:$C$61,0),MATCH('1. Accomodation'!T168,'2. GRI Pricing Inputs'!$C$60:$AI$60,0)),0)</f>
        <v>0</v>
      </c>
      <c r="S164" s="272">
        <f>IFERROR(INDEX('2. GRI Pricing Inputs'!$C$67:$AI$68,MATCH('3. GRI Pricing'!$S$16,'2. GRI Pricing Inputs'!$C$67:$C$68,0),MATCH('1. Accomodation'!U168,'2. GRI Pricing Inputs'!$C$67:$AI$67,0)),0)</f>
        <v>40</v>
      </c>
      <c r="T164" s="272">
        <f>IF(E164=0,0,'2. GRI Pricing Inputs'!$AI$75)</f>
        <v>0</v>
      </c>
      <c r="U164" s="272">
        <f>IFERROR(INDEX('2. GRI Pricing Inputs'!$C$82:$AI$83,MATCH('3. GRI Pricing'!$U$16,'2. GRI Pricing Inputs'!$C$82:$C$83,0),MATCH('1. Accomodation'!V168,'2. GRI Pricing Inputs'!$C$82:$AI$82,0)),0)</f>
        <v>0</v>
      </c>
      <c r="V164" s="272">
        <f>IFERROR(INDEX('2. GRI Pricing Inputs'!$C$89:$AI$90,MATCH('3. GRI Pricing'!$V$16,'2. GRI Pricing Inputs'!$C$89:$C$90,0),MATCH('1. Accomodation'!W168,'2. GRI Pricing Inputs'!$C$89:$AI$89,0)),0)</f>
        <v>10</v>
      </c>
      <c r="W164" s="272">
        <f>IFERROR(INDEX('2. GRI Pricing Inputs'!$C$97:$AI$98,MATCH('3. GRI Pricing'!$W$16,'2. GRI Pricing Inputs'!$C$97:$C$98,0),MATCH('1. Accomodation'!X168,'2. GRI Pricing Inputs'!$C$97:$AI$97,0)),0)</f>
        <v>0</v>
      </c>
      <c r="X164" s="272">
        <f>IFERROR(INDEX('2. GRI Pricing Inputs'!$C$104:$AI$105,MATCH('3. GRI Pricing'!$X$16,'2. GRI Pricing Inputs'!$C$104:$C$105,0),MATCH('1. Accomodation'!Y168,'2. GRI Pricing Inputs'!$C$104:$AI$104,0)),0)</f>
        <v>0</v>
      </c>
      <c r="Y164" s="273"/>
      <c r="Z164" s="274">
        <f t="shared" si="11"/>
        <v>1380</v>
      </c>
      <c r="AA164" s="275"/>
      <c r="AB164" s="275"/>
      <c r="AC164" s="275"/>
      <c r="AD164" s="271">
        <f>Z164*(1+'2. GRI Pricing Inputs'!E$115)^(($AD$16-$AC$15)/365)</f>
        <v>1386.8463622059639</v>
      </c>
      <c r="AE164" s="272">
        <f>AD164*(1+'2. GRI Pricing Inputs'!F$115)^((AE$16-AD$16)/365)</f>
        <v>1393.5042121721756</v>
      </c>
      <c r="AF164" s="272">
        <f>AE164*(1+'2. GRI Pricing Inputs'!G$115)^((AF$16-AE$16)/365)</f>
        <v>1400.4175705577313</v>
      </c>
      <c r="AG164" s="272">
        <f>AF164*(1+'2. GRI Pricing Inputs'!H$115)^((AG$16-AF$16)/365)</f>
        <v>1407.3652270270316</v>
      </c>
      <c r="AH164" s="272">
        <f>AG164*(1+'2. GRI Pricing Inputs'!I$115)^((AH$16-AG$16)/365)</f>
        <v>1413.6701510980993</v>
      </c>
      <c r="AI164" s="272">
        <f>AH164*(1+'2. GRI Pricing Inputs'!J$115)^((AI$16-AH$16)/365)</f>
        <v>1420.6835553692422</v>
      </c>
      <c r="AJ164" s="272">
        <f>AI164*(1+'2. GRI Pricing Inputs'!K$115)^((AJ$16-AI$16)/365)</f>
        <v>1427.5038479545485</v>
      </c>
      <c r="AK164" s="272">
        <f>AJ164*(1+'2. GRI Pricing Inputs'!L$115)^((AK$16-AJ$16)/365)</f>
        <v>1434.5858830223051</v>
      </c>
      <c r="AL164" s="272">
        <f>AK164*(1+'2. GRI Pricing Inputs'!M$115)^((AL$16-AK$16)/365)</f>
        <v>1441.4729166787336</v>
      </c>
      <c r="AM164" s="272">
        <f>AL164*(1+'2. GRI Pricing Inputs'!N$115)^((AM$16-AL$16)/365)</f>
        <v>1448.624254140813</v>
      </c>
      <c r="AN164" s="272">
        <f>AM164*(1+'2. GRI Pricing Inputs'!O$115)^((AN$16-AM$16)/365)</f>
        <v>1455.8110703322568</v>
      </c>
      <c r="AO164" s="272">
        <f>AN164*(1+'2. GRI Pricing Inputs'!P$115)^((AO$16-AN$16)/365)</f>
        <v>1462.7999999999993</v>
      </c>
      <c r="AP164" s="276">
        <f>AO164*(1+'2. GRI Pricing Inputs'!Q$115)^((AP$16-AO$16)/365)</f>
        <v>1470.0571439383209</v>
      </c>
      <c r="AQ164" s="380">
        <f t="shared" si="12"/>
        <v>5.9999999999999387E-2</v>
      </c>
    </row>
    <row r="165" spans="1:43" ht="11.4" x14ac:dyDescent="0.2">
      <c r="A165" s="110" t="str">
        <f>_xlfn.XLOOKUP($C165,'Data Ref'!$D:$D,'Data Ref'!$B:$B,0)</f>
        <v>222708149</v>
      </c>
      <c r="C165" s="76">
        <f>'1. Accomodation'!N169</f>
        <v>520</v>
      </c>
      <c r="D165" s="362" t="str">
        <f>'1. Accomodation'!L169</f>
        <v>D</v>
      </c>
      <c r="E165" s="69" t="str">
        <f>'1. Accomodation'!P169</f>
        <v>1 Bed</v>
      </c>
      <c r="F165" s="69">
        <f>'1. Accomodation'!Q169</f>
        <v>1</v>
      </c>
      <c r="G165" s="77">
        <f>'1. Accomodation'!O169</f>
        <v>510.21</v>
      </c>
      <c r="H165" s="69">
        <f>'1. Accomodation'!R169</f>
        <v>5</v>
      </c>
      <c r="I165" s="69" t="str">
        <f>'1. Accomodation'!S169</f>
        <v>Carpark and other block</v>
      </c>
      <c r="J165" s="62"/>
      <c r="L165" s="271">
        <f>IFERROR(INDEX('2. GRI Pricing Inputs'!$C$15:$AI$16,MATCH($L$16,'2. GRI Pricing Inputs'!$C$15:$C$16,0),MATCH(E165,'2. GRI Pricing Inputs'!$C$15:$AI$15,0)),0)</f>
        <v>1275</v>
      </c>
      <c r="M165" s="272">
        <f>IFERROR(INDEX('2. GRI Pricing Inputs'!$C$22:$AI$23,MATCH($M$16,'2. GRI Pricing Inputs'!$C$22:$C$23,0),MATCH(F165,'2. GRI Pricing Inputs'!$C$22:$AI$22,0)),0)</f>
        <v>0</v>
      </c>
      <c r="N165" s="329">
        <f>IF(AND('3. GRI Pricing'!$G165&gt;='2. GRI Pricing Inputs'!$D$33,'3. GRI Pricing'!$G165&lt;='2. GRI Pricing Inputs'!$E$33),'2. GRI Pricing Inputs'!$D$32,IF(AND('3. GRI Pricing'!$G165&gt;='2. GRI Pricing Inputs'!$F$33,'3. GRI Pricing'!$G165&lt;='2. GRI Pricing Inputs'!$G$33),'2. GRI Pricing Inputs'!$F$32,IF(AND('3. GRI Pricing'!$G165&gt;='2. GRI Pricing Inputs'!$H$33,'3. GRI Pricing'!$G165&lt;='2. GRI Pricing Inputs'!$I$33),'2. GRI Pricing Inputs'!$H$32,IF(AND('3. GRI Pricing'!$G165&gt;='2. GRI Pricing Inputs'!$J$33,'3. GRI Pricing'!$G165&lt;='2. GRI Pricing Inputs'!$K$33),'2. GRI Pricing Inputs'!$J$32,IF(AND('3. GRI Pricing'!$G165&gt;='2. GRI Pricing Inputs'!$L$33,'3. GRI Pricing'!$G165&lt;='2. GRI Pricing Inputs'!$M$33),'2. GRI Pricing Inputs'!$L$32,IF(AND('3. GRI Pricing'!$G165&gt;='2. GRI Pricing Inputs'!$N$33,'3. GRI Pricing'!$G165&lt;='2. GRI Pricing Inputs'!$O$33),'2. GRI Pricing Inputs'!$N$32,IF(AND('3. GRI Pricing'!$G165&gt;='2. GRI Pricing Inputs'!$P$33,'3. GRI Pricing'!$G165&lt;='2. GRI Pricing Inputs'!$Q$33),'2. GRI Pricing Inputs'!$P$32,IF(AND('3. GRI Pricing'!$G165&gt;='2. GRI Pricing Inputs'!$R$33,'3. GRI Pricing'!$G165&lt;='2. GRI Pricing Inputs'!$S$33),'2. GRI Pricing Inputs'!$R$32,IF(AND('3. GRI Pricing'!$G165&gt;='2. GRI Pricing Inputs'!$T$33,'3. GRI Pricing'!$G165&lt;='2. GRI Pricing Inputs'!$U$33),'2. GRI Pricing Inputs'!$T$32,IF(AND('3. GRI Pricing'!$G165&gt;='2. GRI Pricing Inputs'!$V$33,'3. GRI Pricing'!$G165&lt;='2. GRI Pricing Inputs'!$W$33),'2. GRI Pricing Inputs'!$V$32,IF(AND('3. GRI Pricing'!$G165&gt;='2. GRI Pricing Inputs'!$X$33,'3. GRI Pricing'!$G165&lt;='2. GRI Pricing Inputs'!$Y$33),'2. GRI Pricing Inputs'!$X$32,IF(AND('3. GRI Pricing'!$G165&gt;='2. GRI Pricing Inputs'!$Z$33,'3. GRI Pricing'!$G165&lt;='2. GRI Pricing Inputs'!$AA$33),'2. GRI Pricing Inputs'!$Z$32,IF(AND('3. GRI Pricing'!$G165&gt;='2. GRI Pricing Inputs'!$AB$33,'3. GRI Pricing'!$G165&lt;='2. GRI Pricing Inputs'!$AC$33),'2. GRI Pricing Inputs'!$AB$32,IF(AND('3. GRI Pricing'!$G165&gt;='2. GRI Pricing Inputs'!$AD$33,'3. GRI Pricing'!$G165&lt;='2. GRI Pricing Inputs'!$AE$33),'2. GRI Pricing Inputs'!$AD$32,IF(AND('3. GRI Pricing'!$G165&gt;='2. GRI Pricing Inputs'!$AF$33,'3. GRI Pricing'!$G165&lt;='2. GRI Pricing Inputs'!$AG$33),'2. GRI Pricing Inputs'!$AF$32,IF(AND('3. GRI Pricing'!$G165&gt;='2. GRI Pricing Inputs'!$AH$33,'3. GRI Pricing'!$G165&lt;='2. GRI Pricing Inputs'!$AI$33),'2. GRI Pricing Inputs'!$AH$32,0))))))))))))))))</f>
        <v>5</v>
      </c>
      <c r="O165" s="272" cm="1">
        <f t="array" ref="O165">IFERROR(INDEX('2. GRI Pricing Inputs'!$C$32:$AI$39,MATCH('3. GRI Pricing'!E165,'2. GRI Pricing Inputs'!$C$32:$C$39,0),(MATCH('3. GRI Pricing'!N165,'2. GRI Pricing Inputs'!$D$32:$AI$32,0)+1)),0)</f>
        <v>5</v>
      </c>
      <c r="P165" s="272">
        <f>IFERROR(INDEX('2. GRI Pricing Inputs'!$C$45:$AI$46,MATCH($P$16,'2. GRI Pricing Inputs'!$C$45:$C$46,0),MATCH(H165,'2. GRI Pricing Inputs'!$C$45:$AI$45,0)),0)</f>
        <v>40</v>
      </c>
      <c r="Q165" s="272">
        <f>IFERROR(INDEX('2. GRI Pricing Inputs'!$C$53:$AI$54,MATCH('3. GRI Pricing'!$Q$16,'2. GRI Pricing Inputs'!$C$53:$C$54,0),MATCH('3. GRI Pricing'!I165,'2. GRI Pricing Inputs'!$C$53:$AI$53,0)),0)</f>
        <v>5</v>
      </c>
      <c r="R165" s="272">
        <f>IFERROR(INDEX('2. GRI Pricing Inputs'!$C$60:$AI$61,MATCH('3. GRI Pricing'!$R$16,'2. GRI Pricing Inputs'!$C$60:$C$61,0),MATCH('1. Accomodation'!T169,'2. GRI Pricing Inputs'!$C$60:$AI$60,0)),0)</f>
        <v>0</v>
      </c>
      <c r="S165" s="272">
        <f>IFERROR(INDEX('2. GRI Pricing Inputs'!$C$67:$AI$68,MATCH('3. GRI Pricing'!$S$16,'2. GRI Pricing Inputs'!$C$67:$C$68,0),MATCH('1. Accomodation'!U169,'2. GRI Pricing Inputs'!$C$67:$AI$67,0)),0)</f>
        <v>10</v>
      </c>
      <c r="T165" s="272">
        <f>IF(E165=0,0,'2. GRI Pricing Inputs'!$AI$75)</f>
        <v>0</v>
      </c>
      <c r="U165" s="272">
        <f>IFERROR(INDEX('2. GRI Pricing Inputs'!$C$82:$AI$83,MATCH('3. GRI Pricing'!$U$16,'2. GRI Pricing Inputs'!$C$82:$C$83,0),MATCH('1. Accomodation'!V169,'2. GRI Pricing Inputs'!$C$82:$AI$82,0)),0)</f>
        <v>0</v>
      </c>
      <c r="V165" s="272">
        <f>IFERROR(INDEX('2. GRI Pricing Inputs'!$C$89:$AI$90,MATCH('3. GRI Pricing'!$V$16,'2. GRI Pricing Inputs'!$C$89:$C$90,0),MATCH('1. Accomodation'!W169,'2. GRI Pricing Inputs'!$C$89:$AI$89,0)),0)</f>
        <v>0</v>
      </c>
      <c r="W165" s="272">
        <f>IFERROR(INDEX('2. GRI Pricing Inputs'!$C$97:$AI$98,MATCH('3. GRI Pricing'!$W$16,'2. GRI Pricing Inputs'!$C$97:$C$98,0),MATCH('1. Accomodation'!X169,'2. GRI Pricing Inputs'!$C$97:$AI$97,0)),0)</f>
        <v>0</v>
      </c>
      <c r="X165" s="272">
        <f>IFERROR(INDEX('2. GRI Pricing Inputs'!$C$104:$AI$105,MATCH('3. GRI Pricing'!$X$16,'2. GRI Pricing Inputs'!$C$104:$C$105,0),MATCH('1. Accomodation'!Y169,'2. GRI Pricing Inputs'!$C$104:$AI$104,0)),0)</f>
        <v>0</v>
      </c>
      <c r="Y165" s="273"/>
      <c r="Z165" s="274">
        <f t="shared" si="11"/>
        <v>1335</v>
      </c>
      <c r="AA165" s="275"/>
      <c r="AB165" s="275"/>
      <c r="AC165" s="275"/>
      <c r="AD165" s="271">
        <f>Z165*(1+'2. GRI Pricing Inputs'!E$115)^(($AD$16-$AC$15)/365)</f>
        <v>1341.623111264465</v>
      </c>
      <c r="AE165" s="272">
        <f>AD165*(1+'2. GRI Pricing Inputs'!F$115)^((AE$16-AD$16)/365)</f>
        <v>1348.0638574274305</v>
      </c>
      <c r="AF165" s="272">
        <f>AE165*(1+'2. GRI Pricing Inputs'!G$115)^((AF$16-AE$16)/365)</f>
        <v>1354.7517802134573</v>
      </c>
      <c r="AG165" s="272">
        <f>AF165*(1+'2. GRI Pricing Inputs'!H$115)^((AG$16-AF$16)/365)</f>
        <v>1361.4728826674543</v>
      </c>
      <c r="AH165" s="272">
        <f>AG165*(1+'2. GRI Pricing Inputs'!I$115)^((AH$16-AG$16)/365)</f>
        <v>1367.5722113883785</v>
      </c>
      <c r="AI165" s="272">
        <f>AH165*(1+'2. GRI Pricing Inputs'!J$115)^((AI$16-AH$16)/365)</f>
        <v>1374.356917694158</v>
      </c>
      <c r="AJ165" s="272">
        <f>AI165*(1+'2. GRI Pricing Inputs'!K$115)^((AJ$16-AI$16)/365)</f>
        <v>1380.9548094342913</v>
      </c>
      <c r="AK165" s="272">
        <f>AJ165*(1+'2. GRI Pricing Inputs'!L$115)^((AK$16-AJ$16)/365)</f>
        <v>1387.8059085759253</v>
      </c>
      <c r="AL165" s="272">
        <f>AK165*(1+'2. GRI Pricing Inputs'!M$115)^((AL$16-AK$16)/365)</f>
        <v>1394.4683650479049</v>
      </c>
      <c r="AM165" s="272">
        <f>AL165*(1+'2. GRI Pricing Inputs'!N$115)^((AM$16-AL$16)/365)</f>
        <v>1401.3865067231775</v>
      </c>
      <c r="AN165" s="272">
        <f>AM165*(1+'2. GRI Pricing Inputs'!O$115)^((AN$16-AM$16)/365)</f>
        <v>1408.3389702127263</v>
      </c>
      <c r="AO165" s="272">
        <f>AN165*(1+'2. GRI Pricing Inputs'!P$115)^((AO$16-AN$16)/365)</f>
        <v>1415.099999999999</v>
      </c>
      <c r="AP165" s="276">
        <f>AO165*(1+'2. GRI Pricing Inputs'!Q$115)^((AP$16-AO$16)/365)</f>
        <v>1422.1204979403319</v>
      </c>
      <c r="AQ165" s="380">
        <f t="shared" si="12"/>
        <v>5.9999999999999165E-2</v>
      </c>
    </row>
    <row r="166" spans="1:43" ht="11.4" x14ac:dyDescent="0.2">
      <c r="A166" s="110" t="str">
        <f>_xlfn.XLOOKUP($C166,'Data Ref'!$D:$D,'Data Ref'!$B:$B,0)</f>
        <v>222708150</v>
      </c>
      <c r="C166" s="76">
        <f>'1. Accomodation'!N170</f>
        <v>521</v>
      </c>
      <c r="D166" s="362" t="str">
        <f>'1. Accomodation'!L170</f>
        <v>D</v>
      </c>
      <c r="E166" s="69" t="str">
        <f>'1. Accomodation'!P170</f>
        <v>1 Bed</v>
      </c>
      <c r="F166" s="69">
        <f>'1. Accomodation'!Q170</f>
        <v>1</v>
      </c>
      <c r="G166" s="77">
        <f>'1. Accomodation'!O170</f>
        <v>530.54999999999995</v>
      </c>
      <c r="H166" s="69">
        <f>'1. Accomodation'!R170</f>
        <v>5</v>
      </c>
      <c r="I166" s="69" t="str">
        <f>'1. Accomodation'!S170</f>
        <v>Amenity Pebble Roof</v>
      </c>
      <c r="J166" s="62"/>
      <c r="L166" s="271">
        <f>IFERROR(INDEX('2. GRI Pricing Inputs'!$C$15:$AI$16,MATCH($L$16,'2. GRI Pricing Inputs'!$C$15:$C$16,0),MATCH(E166,'2. GRI Pricing Inputs'!$C$15:$AI$15,0)),0)</f>
        <v>1275</v>
      </c>
      <c r="M166" s="272">
        <f>IFERROR(INDEX('2. GRI Pricing Inputs'!$C$22:$AI$23,MATCH($M$16,'2. GRI Pricing Inputs'!$C$22:$C$23,0),MATCH(F166,'2. GRI Pricing Inputs'!$C$22:$AI$22,0)),0)</f>
        <v>0</v>
      </c>
      <c r="N166" s="329">
        <f>IF(AND('3. GRI Pricing'!$G166&gt;='2. GRI Pricing Inputs'!$D$33,'3. GRI Pricing'!$G166&lt;='2. GRI Pricing Inputs'!$E$33),'2. GRI Pricing Inputs'!$D$32,IF(AND('3. GRI Pricing'!$G166&gt;='2. GRI Pricing Inputs'!$F$33,'3. GRI Pricing'!$G166&lt;='2. GRI Pricing Inputs'!$G$33),'2. GRI Pricing Inputs'!$F$32,IF(AND('3. GRI Pricing'!$G166&gt;='2. GRI Pricing Inputs'!$H$33,'3. GRI Pricing'!$G166&lt;='2. GRI Pricing Inputs'!$I$33),'2. GRI Pricing Inputs'!$H$32,IF(AND('3. GRI Pricing'!$G166&gt;='2. GRI Pricing Inputs'!$J$33,'3. GRI Pricing'!$G166&lt;='2. GRI Pricing Inputs'!$K$33),'2. GRI Pricing Inputs'!$J$32,IF(AND('3. GRI Pricing'!$G166&gt;='2. GRI Pricing Inputs'!$L$33,'3. GRI Pricing'!$G166&lt;='2. GRI Pricing Inputs'!$M$33),'2. GRI Pricing Inputs'!$L$32,IF(AND('3. GRI Pricing'!$G166&gt;='2. GRI Pricing Inputs'!$N$33,'3. GRI Pricing'!$G166&lt;='2. GRI Pricing Inputs'!$O$33),'2. GRI Pricing Inputs'!$N$32,IF(AND('3. GRI Pricing'!$G166&gt;='2. GRI Pricing Inputs'!$P$33,'3. GRI Pricing'!$G166&lt;='2. GRI Pricing Inputs'!$Q$33),'2. GRI Pricing Inputs'!$P$32,IF(AND('3. GRI Pricing'!$G166&gt;='2. GRI Pricing Inputs'!$R$33,'3. GRI Pricing'!$G166&lt;='2. GRI Pricing Inputs'!$S$33),'2. GRI Pricing Inputs'!$R$32,IF(AND('3. GRI Pricing'!$G166&gt;='2. GRI Pricing Inputs'!$T$33,'3. GRI Pricing'!$G166&lt;='2. GRI Pricing Inputs'!$U$33),'2. GRI Pricing Inputs'!$T$32,IF(AND('3. GRI Pricing'!$G166&gt;='2. GRI Pricing Inputs'!$V$33,'3. GRI Pricing'!$G166&lt;='2. GRI Pricing Inputs'!$W$33),'2. GRI Pricing Inputs'!$V$32,IF(AND('3. GRI Pricing'!$G166&gt;='2. GRI Pricing Inputs'!$X$33,'3. GRI Pricing'!$G166&lt;='2. GRI Pricing Inputs'!$Y$33),'2. GRI Pricing Inputs'!$X$32,IF(AND('3. GRI Pricing'!$G166&gt;='2. GRI Pricing Inputs'!$Z$33,'3. GRI Pricing'!$G166&lt;='2. GRI Pricing Inputs'!$AA$33),'2. GRI Pricing Inputs'!$Z$32,IF(AND('3. GRI Pricing'!$G166&gt;='2. GRI Pricing Inputs'!$AB$33,'3. GRI Pricing'!$G166&lt;='2. GRI Pricing Inputs'!$AC$33),'2. GRI Pricing Inputs'!$AB$32,IF(AND('3. GRI Pricing'!$G166&gt;='2. GRI Pricing Inputs'!$AD$33,'3. GRI Pricing'!$G166&lt;='2. GRI Pricing Inputs'!$AE$33),'2. GRI Pricing Inputs'!$AD$32,IF(AND('3. GRI Pricing'!$G166&gt;='2. GRI Pricing Inputs'!$AF$33,'3. GRI Pricing'!$G166&lt;='2. GRI Pricing Inputs'!$AG$33),'2. GRI Pricing Inputs'!$AF$32,IF(AND('3. GRI Pricing'!$G166&gt;='2. GRI Pricing Inputs'!$AH$33,'3. GRI Pricing'!$G166&lt;='2. GRI Pricing Inputs'!$AI$33),'2. GRI Pricing Inputs'!$AH$32,0))))))))))))))))</f>
        <v>7</v>
      </c>
      <c r="O166" s="272" cm="1">
        <f t="array" ref="O166">IFERROR(INDEX('2. GRI Pricing Inputs'!$C$32:$AI$39,MATCH('3. GRI Pricing'!E166,'2. GRI Pricing Inputs'!$C$32:$C$39,0),(MATCH('3. GRI Pricing'!N166,'2. GRI Pricing Inputs'!$D$32:$AI$32,0)+1)),0)</f>
        <v>20</v>
      </c>
      <c r="P166" s="272">
        <f>IFERROR(INDEX('2. GRI Pricing Inputs'!$C$45:$AI$46,MATCH($P$16,'2. GRI Pricing Inputs'!$C$45:$C$46,0),MATCH(H166,'2. GRI Pricing Inputs'!$C$45:$AI$45,0)),0)</f>
        <v>40</v>
      </c>
      <c r="Q166" s="272">
        <f>IFERROR(INDEX('2. GRI Pricing Inputs'!$C$53:$AI$54,MATCH('3. GRI Pricing'!$Q$16,'2. GRI Pricing Inputs'!$C$53:$C$54,0),MATCH('3. GRI Pricing'!I166,'2. GRI Pricing Inputs'!$C$53:$AI$53,0)),0)</f>
        <v>10</v>
      </c>
      <c r="R166" s="272">
        <f>IFERROR(INDEX('2. GRI Pricing Inputs'!$C$60:$AI$61,MATCH('3. GRI Pricing'!$R$16,'2. GRI Pricing Inputs'!$C$60:$C$61,0),MATCH('1. Accomodation'!T170,'2. GRI Pricing Inputs'!$C$60:$AI$60,0)),0)</f>
        <v>0</v>
      </c>
      <c r="S166" s="272">
        <f>IFERROR(INDEX('2. GRI Pricing Inputs'!$C$67:$AI$68,MATCH('3. GRI Pricing'!$S$16,'2. GRI Pricing Inputs'!$C$67:$C$68,0),MATCH('1. Accomodation'!U170,'2. GRI Pricing Inputs'!$C$67:$AI$67,0)),0)</f>
        <v>10</v>
      </c>
      <c r="T166" s="272">
        <f>IF(E166=0,0,'2. GRI Pricing Inputs'!$AI$75)</f>
        <v>0</v>
      </c>
      <c r="U166" s="272">
        <f>IFERROR(INDEX('2. GRI Pricing Inputs'!$C$82:$AI$83,MATCH('3. GRI Pricing'!$U$16,'2. GRI Pricing Inputs'!$C$82:$C$83,0),MATCH('1. Accomodation'!V170,'2. GRI Pricing Inputs'!$C$82:$AI$82,0)),0)</f>
        <v>0</v>
      </c>
      <c r="V166" s="272">
        <f>IFERROR(INDEX('2. GRI Pricing Inputs'!$C$89:$AI$90,MATCH('3. GRI Pricing'!$V$16,'2. GRI Pricing Inputs'!$C$89:$C$90,0),MATCH('1. Accomodation'!W170,'2. GRI Pricing Inputs'!$C$89:$AI$89,0)),0)</f>
        <v>0</v>
      </c>
      <c r="W166" s="272">
        <f>IFERROR(INDEX('2. GRI Pricing Inputs'!$C$97:$AI$98,MATCH('3. GRI Pricing'!$W$16,'2. GRI Pricing Inputs'!$C$97:$C$98,0),MATCH('1. Accomodation'!X170,'2. GRI Pricing Inputs'!$C$97:$AI$97,0)),0)</f>
        <v>0</v>
      </c>
      <c r="X166" s="272">
        <f>IFERROR(INDEX('2. GRI Pricing Inputs'!$C$104:$AI$105,MATCH('3. GRI Pricing'!$X$16,'2. GRI Pricing Inputs'!$C$104:$C$105,0),MATCH('1. Accomodation'!Y170,'2. GRI Pricing Inputs'!$C$104:$AI$104,0)),0)</f>
        <v>0</v>
      </c>
      <c r="Y166" s="273"/>
      <c r="Z166" s="274">
        <f t="shared" si="11"/>
        <v>1355</v>
      </c>
      <c r="AA166" s="275"/>
      <c r="AB166" s="275"/>
      <c r="AC166" s="275"/>
      <c r="AD166" s="271">
        <f>Z166*(1+'2. GRI Pricing Inputs'!E$115)^(($AD$16-$AC$15)/365)</f>
        <v>1361.7223339051311</v>
      </c>
      <c r="AE166" s="272">
        <f>AD166*(1+'2. GRI Pricing Inputs'!F$115)^((AE$16-AD$16)/365)</f>
        <v>1368.2595706473171</v>
      </c>
      <c r="AF166" s="272">
        <f>AE166*(1+'2. GRI Pricing Inputs'!G$115)^((AF$16-AE$16)/365)</f>
        <v>1375.0476870331347</v>
      </c>
      <c r="AG166" s="272">
        <f>AF166*(1+'2. GRI Pricing Inputs'!H$115)^((AG$16-AF$16)/365)</f>
        <v>1381.8694801605998</v>
      </c>
      <c r="AH166" s="272">
        <f>AG166*(1+'2. GRI Pricing Inputs'!I$115)^((AH$16-AG$16)/365)</f>
        <v>1388.060184592699</v>
      </c>
      <c r="AI166" s="272">
        <f>AH166*(1+'2. GRI Pricing Inputs'!J$115)^((AI$16-AH$16)/365)</f>
        <v>1394.9465344386401</v>
      </c>
      <c r="AJ166" s="272">
        <f>AI166*(1+'2. GRI Pricing Inputs'!K$115)^((AJ$16-AI$16)/365)</f>
        <v>1401.6432709988503</v>
      </c>
      <c r="AK166" s="272">
        <f>AJ166*(1+'2. GRI Pricing Inputs'!L$115)^((AK$16-AJ$16)/365)</f>
        <v>1408.5970083298721</v>
      </c>
      <c r="AL166" s="272">
        <f>AK166*(1+'2. GRI Pricing Inputs'!M$115)^((AL$16-AK$16)/365)</f>
        <v>1415.3592768838289</v>
      </c>
      <c r="AM166" s="272">
        <f>AL166*(1+'2. GRI Pricing Inputs'!N$115)^((AM$16-AL$16)/365)</f>
        <v>1422.3810611310157</v>
      </c>
      <c r="AN166" s="272">
        <f>AM166*(1+'2. GRI Pricing Inputs'!O$115)^((AN$16-AM$16)/365)</f>
        <v>1429.4376813769622</v>
      </c>
      <c r="AO166" s="272">
        <f>AN166*(1+'2. GRI Pricing Inputs'!P$115)^((AO$16-AN$16)/365)</f>
        <v>1436.2999999999993</v>
      </c>
      <c r="AP166" s="276">
        <f>AO166*(1+'2. GRI Pricing Inputs'!Q$115)^((AP$16-AO$16)/365)</f>
        <v>1443.4256739394384</v>
      </c>
      <c r="AQ166" s="380">
        <f t="shared" si="12"/>
        <v>5.9999999999999609E-2</v>
      </c>
    </row>
    <row r="167" spans="1:43" ht="11.4" x14ac:dyDescent="0.2">
      <c r="A167" s="110" t="str">
        <f>_xlfn.XLOOKUP($C167,'Data Ref'!$D:$D,'Data Ref'!$B:$B,0)</f>
        <v>222708151</v>
      </c>
      <c r="C167" s="76">
        <f>'1. Accomodation'!N171</f>
        <v>522</v>
      </c>
      <c r="D167" s="362" t="str">
        <f>'1. Accomodation'!L171</f>
        <v>D</v>
      </c>
      <c r="E167" s="69" t="str">
        <f>'1. Accomodation'!P171</f>
        <v>2 Bed</v>
      </c>
      <c r="F167" s="69">
        <f>'1. Accomodation'!Q171</f>
        <v>2</v>
      </c>
      <c r="G167" s="77">
        <f>'1. Accomodation'!O171</f>
        <v>759.93</v>
      </c>
      <c r="H167" s="69">
        <f>'1. Accomodation'!R171</f>
        <v>5</v>
      </c>
      <c r="I167" s="69" t="str">
        <f>'1. Accomodation'!S171</f>
        <v>North Row above Treeline</v>
      </c>
      <c r="J167" s="62"/>
      <c r="L167" s="271">
        <f>IFERROR(INDEX('2. GRI Pricing Inputs'!$C$15:$AI$16,MATCH($L$16,'2. GRI Pricing Inputs'!$C$15:$C$16,0),MATCH(E167,'2. GRI Pricing Inputs'!$C$15:$AI$15,0)),0)</f>
        <v>1665</v>
      </c>
      <c r="M167" s="272">
        <f>IFERROR(INDEX('2. GRI Pricing Inputs'!$C$22:$AI$23,MATCH($M$16,'2. GRI Pricing Inputs'!$C$22:$C$23,0),MATCH(F167,'2. GRI Pricing Inputs'!$C$22:$AI$22,0)),0)</f>
        <v>0</v>
      </c>
      <c r="N167" s="329">
        <f>IF(AND('3. GRI Pricing'!$G167&gt;='2. GRI Pricing Inputs'!$D$33,'3. GRI Pricing'!$G167&lt;='2. GRI Pricing Inputs'!$E$33),'2. GRI Pricing Inputs'!$D$32,IF(AND('3. GRI Pricing'!$G167&gt;='2. GRI Pricing Inputs'!$F$33,'3. GRI Pricing'!$G167&lt;='2. GRI Pricing Inputs'!$G$33),'2. GRI Pricing Inputs'!$F$32,IF(AND('3. GRI Pricing'!$G167&gt;='2. GRI Pricing Inputs'!$H$33,'3. GRI Pricing'!$G167&lt;='2. GRI Pricing Inputs'!$I$33),'2. GRI Pricing Inputs'!$H$32,IF(AND('3. GRI Pricing'!$G167&gt;='2. GRI Pricing Inputs'!$J$33,'3. GRI Pricing'!$G167&lt;='2. GRI Pricing Inputs'!$K$33),'2. GRI Pricing Inputs'!$J$32,IF(AND('3. GRI Pricing'!$G167&gt;='2. GRI Pricing Inputs'!$L$33,'3. GRI Pricing'!$G167&lt;='2. GRI Pricing Inputs'!$M$33),'2. GRI Pricing Inputs'!$L$32,IF(AND('3. GRI Pricing'!$G167&gt;='2. GRI Pricing Inputs'!$N$33,'3. GRI Pricing'!$G167&lt;='2. GRI Pricing Inputs'!$O$33),'2. GRI Pricing Inputs'!$N$32,IF(AND('3. GRI Pricing'!$G167&gt;='2. GRI Pricing Inputs'!$P$33,'3. GRI Pricing'!$G167&lt;='2. GRI Pricing Inputs'!$Q$33),'2. GRI Pricing Inputs'!$P$32,IF(AND('3. GRI Pricing'!$G167&gt;='2. GRI Pricing Inputs'!$R$33,'3. GRI Pricing'!$G167&lt;='2. GRI Pricing Inputs'!$S$33),'2. GRI Pricing Inputs'!$R$32,IF(AND('3. GRI Pricing'!$G167&gt;='2. GRI Pricing Inputs'!$T$33,'3. GRI Pricing'!$G167&lt;='2. GRI Pricing Inputs'!$U$33),'2. GRI Pricing Inputs'!$T$32,IF(AND('3. GRI Pricing'!$G167&gt;='2. GRI Pricing Inputs'!$V$33,'3. GRI Pricing'!$G167&lt;='2. GRI Pricing Inputs'!$W$33),'2. GRI Pricing Inputs'!$V$32,IF(AND('3. GRI Pricing'!$G167&gt;='2. GRI Pricing Inputs'!$X$33,'3. GRI Pricing'!$G167&lt;='2. GRI Pricing Inputs'!$Y$33),'2. GRI Pricing Inputs'!$X$32,IF(AND('3. GRI Pricing'!$G167&gt;='2. GRI Pricing Inputs'!$Z$33,'3. GRI Pricing'!$G167&lt;='2. GRI Pricing Inputs'!$AA$33),'2. GRI Pricing Inputs'!$Z$32,IF(AND('3. GRI Pricing'!$G167&gt;='2. GRI Pricing Inputs'!$AB$33,'3. GRI Pricing'!$G167&lt;='2. GRI Pricing Inputs'!$AC$33),'2. GRI Pricing Inputs'!$AB$32,IF(AND('3. GRI Pricing'!$G167&gt;='2. GRI Pricing Inputs'!$AD$33,'3. GRI Pricing'!$G167&lt;='2. GRI Pricing Inputs'!$AE$33),'2. GRI Pricing Inputs'!$AD$32,IF(AND('3. GRI Pricing'!$G167&gt;='2. GRI Pricing Inputs'!$AF$33,'3. GRI Pricing'!$G167&lt;='2. GRI Pricing Inputs'!$AG$33),'2. GRI Pricing Inputs'!$AF$32,IF(AND('3. GRI Pricing'!$G167&gt;='2. GRI Pricing Inputs'!$AH$33,'3. GRI Pricing'!$G167&lt;='2. GRI Pricing Inputs'!$AI$33),'2. GRI Pricing Inputs'!$AH$32,0))))))))))))))))</f>
        <v>11</v>
      </c>
      <c r="O167" s="272" cm="1">
        <f t="array" ref="O167">IFERROR(INDEX('2. GRI Pricing Inputs'!$C$32:$AI$39,MATCH('3. GRI Pricing'!E167,'2. GRI Pricing Inputs'!$C$32:$C$39,0),(MATCH('3. GRI Pricing'!N167,'2. GRI Pricing Inputs'!$D$32:$AI$32,0)+1)),0)</f>
        <v>30</v>
      </c>
      <c r="P167" s="272">
        <f>IFERROR(INDEX('2. GRI Pricing Inputs'!$C$45:$AI$46,MATCH($P$16,'2. GRI Pricing Inputs'!$C$45:$C$46,0),MATCH(H167,'2. GRI Pricing Inputs'!$C$45:$AI$45,0)),0)</f>
        <v>40</v>
      </c>
      <c r="Q167" s="272">
        <f>IFERROR(INDEX('2. GRI Pricing Inputs'!$C$53:$AI$54,MATCH('3. GRI Pricing'!$Q$16,'2. GRI Pricing Inputs'!$C$53:$C$54,0),MATCH('3. GRI Pricing'!I167,'2. GRI Pricing Inputs'!$C$53:$AI$53,0)),0)</f>
        <v>50</v>
      </c>
      <c r="R167" s="272">
        <f>IFERROR(INDEX('2. GRI Pricing Inputs'!$C$60:$AI$61,MATCH('3. GRI Pricing'!$R$16,'2. GRI Pricing Inputs'!$C$60:$C$61,0),MATCH('1. Accomodation'!T171,'2. GRI Pricing Inputs'!$C$60:$AI$60,0)),0)</f>
        <v>10</v>
      </c>
      <c r="S167" s="272">
        <f>IFERROR(INDEX('2. GRI Pricing Inputs'!$C$67:$AI$68,MATCH('3. GRI Pricing'!$S$16,'2. GRI Pricing Inputs'!$C$67:$C$68,0),MATCH('1. Accomodation'!U171,'2. GRI Pricing Inputs'!$C$67:$AI$67,0)),0)</f>
        <v>40</v>
      </c>
      <c r="T167" s="272">
        <f>IF(E167=0,0,'2. GRI Pricing Inputs'!$AI$75)</f>
        <v>0</v>
      </c>
      <c r="U167" s="272">
        <f>IFERROR(INDEX('2. GRI Pricing Inputs'!$C$82:$AI$83,MATCH('3. GRI Pricing'!$U$16,'2. GRI Pricing Inputs'!$C$82:$C$83,0),MATCH('1. Accomodation'!V171,'2. GRI Pricing Inputs'!$C$82:$AI$82,0)),0)</f>
        <v>0</v>
      </c>
      <c r="V167" s="272">
        <f>IFERROR(INDEX('2. GRI Pricing Inputs'!$C$89:$AI$90,MATCH('3. GRI Pricing'!$V$16,'2. GRI Pricing Inputs'!$C$89:$C$90,0),MATCH('1. Accomodation'!W171,'2. GRI Pricing Inputs'!$C$89:$AI$89,0)),0)</f>
        <v>0</v>
      </c>
      <c r="W167" s="272">
        <f>IFERROR(INDEX('2. GRI Pricing Inputs'!$C$97:$AI$98,MATCH('3. GRI Pricing'!$W$16,'2. GRI Pricing Inputs'!$C$97:$C$98,0),MATCH('1. Accomodation'!X171,'2. GRI Pricing Inputs'!$C$97:$AI$97,0)),0)</f>
        <v>0</v>
      </c>
      <c r="X167" s="272">
        <f>IFERROR(INDEX('2. GRI Pricing Inputs'!$C$104:$AI$105,MATCH('3. GRI Pricing'!$X$16,'2. GRI Pricing Inputs'!$C$104:$C$105,0),MATCH('1. Accomodation'!Y171,'2. GRI Pricing Inputs'!$C$104:$AI$104,0)),0)</f>
        <v>0</v>
      </c>
      <c r="Y167" s="273"/>
      <c r="Z167" s="274">
        <f t="shared" si="11"/>
        <v>1835</v>
      </c>
      <c r="AA167" s="275"/>
      <c r="AB167" s="275"/>
      <c r="AC167" s="275"/>
      <c r="AD167" s="271">
        <f>Z167*(1+'2. GRI Pricing Inputs'!E$115)^(($AD$16-$AC$15)/365)</f>
        <v>1844.1036772811187</v>
      </c>
      <c r="AE167" s="272">
        <f>AD167*(1+'2. GRI Pricing Inputs'!F$115)^((AE$16-AD$16)/365)</f>
        <v>1852.9566879245958</v>
      </c>
      <c r="AF167" s="272">
        <f>AE167*(1+'2. GRI Pricing Inputs'!G$115)^((AF$16-AE$16)/365)</f>
        <v>1862.1494507053892</v>
      </c>
      <c r="AG167" s="272">
        <f>AF167*(1+'2. GRI Pricing Inputs'!H$115)^((AG$16-AF$16)/365)</f>
        <v>1871.3878199960891</v>
      </c>
      <c r="AH167" s="272">
        <f>AG167*(1+'2. GRI Pricing Inputs'!I$115)^((AH$16-AG$16)/365)</f>
        <v>1879.7715414963857</v>
      </c>
      <c r="AI167" s="272">
        <f>AH167*(1+'2. GRI Pricing Inputs'!J$115)^((AI$16-AH$16)/365)</f>
        <v>1889.0973363062026</v>
      </c>
      <c r="AJ167" s="272">
        <f>AI167*(1+'2. GRI Pricing Inputs'!K$115)^((AJ$16-AI$16)/365)</f>
        <v>1898.1663485482586</v>
      </c>
      <c r="AK167" s="272">
        <f>AJ167*(1+'2. GRI Pricing Inputs'!L$115)^((AK$16-AJ$16)/365)</f>
        <v>1907.5834024245871</v>
      </c>
      <c r="AL167" s="272">
        <f>AK167*(1+'2. GRI Pricing Inputs'!M$115)^((AL$16-AK$16)/365)</f>
        <v>1916.7411609459973</v>
      </c>
      <c r="AM167" s="272">
        <f>AL167*(1+'2. GRI Pricing Inputs'!N$115)^((AM$16-AL$16)/365)</f>
        <v>1926.2503669191249</v>
      </c>
      <c r="AN167" s="272">
        <f>AM167*(1+'2. GRI Pricing Inputs'!O$115)^((AN$16-AM$16)/365)</f>
        <v>1935.806749318617</v>
      </c>
      <c r="AO167" s="272">
        <f>AN167*(1+'2. GRI Pricing Inputs'!P$115)^((AO$16-AN$16)/365)</f>
        <v>1945.0999999999992</v>
      </c>
      <c r="AP167" s="276">
        <f>AO167*(1+'2. GRI Pricing Inputs'!Q$115)^((AP$16-AO$16)/365)</f>
        <v>1954.749897917985</v>
      </c>
      <c r="AQ167" s="380">
        <f t="shared" si="12"/>
        <v>5.9999999999999609E-2</v>
      </c>
    </row>
    <row r="168" spans="1:43" ht="11.4" x14ac:dyDescent="0.2">
      <c r="A168" s="110" t="str">
        <f>_xlfn.XLOOKUP($C168,'Data Ref'!$D:$D,'Data Ref'!$B:$B,0)</f>
        <v>222708152</v>
      </c>
      <c r="C168" s="76">
        <f>'1. Accomodation'!N172</f>
        <v>523</v>
      </c>
      <c r="D168" s="362" t="str">
        <f>'1. Accomodation'!L172</f>
        <v>D</v>
      </c>
      <c r="E168" s="69" t="str">
        <f>'1. Accomodation'!P172</f>
        <v>1 Bed</v>
      </c>
      <c r="F168" s="69">
        <f>'1. Accomodation'!Q172</f>
        <v>1</v>
      </c>
      <c r="G168" s="77">
        <f>'1. Accomodation'!O172</f>
        <v>521.51</v>
      </c>
      <c r="H168" s="69">
        <f>'1. Accomodation'!R172</f>
        <v>5</v>
      </c>
      <c r="I168" s="69" t="str">
        <f>'1. Accomodation'!S172</f>
        <v>North Row above Treeline</v>
      </c>
      <c r="J168" s="62"/>
      <c r="L168" s="271">
        <f>IFERROR(INDEX('2. GRI Pricing Inputs'!$C$15:$AI$16,MATCH($L$16,'2. GRI Pricing Inputs'!$C$15:$C$16,0),MATCH(E168,'2. GRI Pricing Inputs'!$C$15:$AI$15,0)),0)</f>
        <v>1275</v>
      </c>
      <c r="M168" s="272">
        <f>IFERROR(INDEX('2. GRI Pricing Inputs'!$C$22:$AI$23,MATCH($M$16,'2. GRI Pricing Inputs'!$C$22:$C$23,0),MATCH(F168,'2. GRI Pricing Inputs'!$C$22:$AI$22,0)),0)</f>
        <v>0</v>
      </c>
      <c r="N168" s="329">
        <f>IF(AND('3. GRI Pricing'!$G168&gt;='2. GRI Pricing Inputs'!$D$33,'3. GRI Pricing'!$G168&lt;='2. GRI Pricing Inputs'!$E$33),'2. GRI Pricing Inputs'!$D$32,IF(AND('3. GRI Pricing'!$G168&gt;='2. GRI Pricing Inputs'!$F$33,'3. GRI Pricing'!$G168&lt;='2. GRI Pricing Inputs'!$G$33),'2. GRI Pricing Inputs'!$F$32,IF(AND('3. GRI Pricing'!$G168&gt;='2. GRI Pricing Inputs'!$H$33,'3. GRI Pricing'!$G168&lt;='2. GRI Pricing Inputs'!$I$33),'2. GRI Pricing Inputs'!$H$32,IF(AND('3. GRI Pricing'!$G168&gt;='2. GRI Pricing Inputs'!$J$33,'3. GRI Pricing'!$G168&lt;='2. GRI Pricing Inputs'!$K$33),'2. GRI Pricing Inputs'!$J$32,IF(AND('3. GRI Pricing'!$G168&gt;='2. GRI Pricing Inputs'!$L$33,'3. GRI Pricing'!$G168&lt;='2. GRI Pricing Inputs'!$M$33),'2. GRI Pricing Inputs'!$L$32,IF(AND('3. GRI Pricing'!$G168&gt;='2. GRI Pricing Inputs'!$N$33,'3. GRI Pricing'!$G168&lt;='2. GRI Pricing Inputs'!$O$33),'2. GRI Pricing Inputs'!$N$32,IF(AND('3. GRI Pricing'!$G168&gt;='2. GRI Pricing Inputs'!$P$33,'3. GRI Pricing'!$G168&lt;='2. GRI Pricing Inputs'!$Q$33),'2. GRI Pricing Inputs'!$P$32,IF(AND('3. GRI Pricing'!$G168&gt;='2. GRI Pricing Inputs'!$R$33,'3. GRI Pricing'!$G168&lt;='2. GRI Pricing Inputs'!$S$33),'2. GRI Pricing Inputs'!$R$32,IF(AND('3. GRI Pricing'!$G168&gt;='2. GRI Pricing Inputs'!$T$33,'3. GRI Pricing'!$G168&lt;='2. GRI Pricing Inputs'!$U$33),'2. GRI Pricing Inputs'!$T$32,IF(AND('3. GRI Pricing'!$G168&gt;='2. GRI Pricing Inputs'!$V$33,'3. GRI Pricing'!$G168&lt;='2. GRI Pricing Inputs'!$W$33),'2. GRI Pricing Inputs'!$V$32,IF(AND('3. GRI Pricing'!$G168&gt;='2. GRI Pricing Inputs'!$X$33,'3. GRI Pricing'!$G168&lt;='2. GRI Pricing Inputs'!$Y$33),'2. GRI Pricing Inputs'!$X$32,IF(AND('3. GRI Pricing'!$G168&gt;='2. GRI Pricing Inputs'!$Z$33,'3. GRI Pricing'!$G168&lt;='2. GRI Pricing Inputs'!$AA$33),'2. GRI Pricing Inputs'!$Z$32,IF(AND('3. GRI Pricing'!$G168&gt;='2. GRI Pricing Inputs'!$AB$33,'3. GRI Pricing'!$G168&lt;='2. GRI Pricing Inputs'!$AC$33),'2. GRI Pricing Inputs'!$AB$32,IF(AND('3. GRI Pricing'!$G168&gt;='2. GRI Pricing Inputs'!$AD$33,'3. GRI Pricing'!$G168&lt;='2. GRI Pricing Inputs'!$AE$33),'2. GRI Pricing Inputs'!$AD$32,IF(AND('3. GRI Pricing'!$G168&gt;='2. GRI Pricing Inputs'!$AF$33,'3. GRI Pricing'!$G168&lt;='2. GRI Pricing Inputs'!$AG$33),'2. GRI Pricing Inputs'!$AF$32,IF(AND('3. GRI Pricing'!$G168&gt;='2. GRI Pricing Inputs'!$AH$33,'3. GRI Pricing'!$G168&lt;='2. GRI Pricing Inputs'!$AI$33),'2. GRI Pricing Inputs'!$AH$32,0))))))))))))))))</f>
        <v>6</v>
      </c>
      <c r="O168" s="272" cm="1">
        <f t="array" ref="O168">IFERROR(INDEX('2. GRI Pricing Inputs'!$C$32:$AI$39,MATCH('3. GRI Pricing'!E168,'2. GRI Pricing Inputs'!$C$32:$C$39,0),(MATCH('3. GRI Pricing'!N168,'2. GRI Pricing Inputs'!$D$32:$AI$32,0)+1)),0)</f>
        <v>10</v>
      </c>
      <c r="P168" s="272">
        <f>IFERROR(INDEX('2. GRI Pricing Inputs'!$C$45:$AI$46,MATCH($P$16,'2. GRI Pricing Inputs'!$C$45:$C$46,0),MATCH(H168,'2. GRI Pricing Inputs'!$C$45:$AI$45,0)),0)</f>
        <v>40</v>
      </c>
      <c r="Q168" s="272">
        <f>IFERROR(INDEX('2. GRI Pricing Inputs'!$C$53:$AI$54,MATCH('3. GRI Pricing'!$Q$16,'2. GRI Pricing Inputs'!$C$53:$C$54,0),MATCH('3. GRI Pricing'!I168,'2. GRI Pricing Inputs'!$C$53:$AI$53,0)),0)</f>
        <v>50</v>
      </c>
      <c r="R168" s="272">
        <f>IFERROR(INDEX('2. GRI Pricing Inputs'!$C$60:$AI$61,MATCH('3. GRI Pricing'!$R$16,'2. GRI Pricing Inputs'!$C$60:$C$61,0),MATCH('1. Accomodation'!T172,'2. GRI Pricing Inputs'!$C$60:$AI$60,0)),0)</f>
        <v>0</v>
      </c>
      <c r="S168" s="272">
        <f>IFERROR(INDEX('2. GRI Pricing Inputs'!$C$67:$AI$68,MATCH('3. GRI Pricing'!$S$16,'2. GRI Pricing Inputs'!$C$67:$C$68,0),MATCH('1. Accomodation'!U172,'2. GRI Pricing Inputs'!$C$67:$AI$67,0)),0)</f>
        <v>40</v>
      </c>
      <c r="T168" s="272">
        <f>IF(E168=0,0,'2. GRI Pricing Inputs'!$AI$75)</f>
        <v>0</v>
      </c>
      <c r="U168" s="272">
        <f>IFERROR(INDEX('2. GRI Pricing Inputs'!$C$82:$AI$83,MATCH('3. GRI Pricing'!$U$16,'2. GRI Pricing Inputs'!$C$82:$C$83,0),MATCH('1. Accomodation'!V172,'2. GRI Pricing Inputs'!$C$82:$AI$82,0)),0)</f>
        <v>0</v>
      </c>
      <c r="V168" s="272">
        <f>IFERROR(INDEX('2. GRI Pricing Inputs'!$C$89:$AI$90,MATCH('3. GRI Pricing'!$V$16,'2. GRI Pricing Inputs'!$C$89:$C$90,0),MATCH('1. Accomodation'!W172,'2. GRI Pricing Inputs'!$C$89:$AI$89,0)),0)</f>
        <v>0</v>
      </c>
      <c r="W168" s="272">
        <f>IFERROR(INDEX('2. GRI Pricing Inputs'!$C$97:$AI$98,MATCH('3. GRI Pricing'!$W$16,'2. GRI Pricing Inputs'!$C$97:$C$98,0),MATCH('1. Accomodation'!X172,'2. GRI Pricing Inputs'!$C$97:$AI$97,0)),0)</f>
        <v>0</v>
      </c>
      <c r="X168" s="272">
        <f>IFERROR(INDEX('2. GRI Pricing Inputs'!$C$104:$AI$105,MATCH('3. GRI Pricing'!$X$16,'2. GRI Pricing Inputs'!$C$104:$C$105,0),MATCH('1. Accomodation'!Y172,'2. GRI Pricing Inputs'!$C$104:$AI$104,0)),0)</f>
        <v>0</v>
      </c>
      <c r="Y168" s="273"/>
      <c r="Z168" s="274">
        <f t="shared" si="11"/>
        <v>1415</v>
      </c>
      <c r="AA168" s="275"/>
      <c r="AB168" s="275"/>
      <c r="AC168" s="275"/>
      <c r="AD168" s="271">
        <f>Z168*(1+'2. GRI Pricing Inputs'!E$115)^(($AD$16-$AC$15)/365)</f>
        <v>1422.0200018271296</v>
      </c>
      <c r="AE168" s="272">
        <f>AD168*(1+'2. GRI Pricing Inputs'!F$115)^((AE$16-AD$16)/365)</f>
        <v>1428.846710306977</v>
      </c>
      <c r="AF168" s="272">
        <f>AE168*(1+'2. GRI Pricing Inputs'!G$115)^((AF$16-AE$16)/365)</f>
        <v>1435.9354074921664</v>
      </c>
      <c r="AG168" s="272">
        <f>AF168*(1+'2. GRI Pricing Inputs'!H$115)^((AG$16-AF$16)/365)</f>
        <v>1443.0592726400357</v>
      </c>
      <c r="AH168" s="272">
        <f>AG168*(1+'2. GRI Pricing Inputs'!I$115)^((AH$16-AG$16)/365)</f>
        <v>1449.5241042056596</v>
      </c>
      <c r="AI168" s="272">
        <f>AH168*(1+'2. GRI Pricing Inputs'!J$115)^((AI$16-AH$16)/365)</f>
        <v>1456.7153846720851</v>
      </c>
      <c r="AJ168" s="272">
        <f>AI168*(1+'2. GRI Pricing Inputs'!K$115)^((AJ$16-AI$16)/365)</f>
        <v>1463.708655692526</v>
      </c>
      <c r="AK168" s="272">
        <f>AJ168*(1+'2. GRI Pricing Inputs'!L$115)^((AK$16-AJ$16)/365)</f>
        <v>1470.9703075917112</v>
      </c>
      <c r="AL168" s="272">
        <f>AK168*(1+'2. GRI Pricing Inputs'!M$115)^((AL$16-AK$16)/365)</f>
        <v>1478.0320123915997</v>
      </c>
      <c r="AM168" s="272">
        <f>AL168*(1+'2. GRI Pricing Inputs'!N$115)^((AM$16-AL$16)/365)</f>
        <v>1485.364724354529</v>
      </c>
      <c r="AN168" s="272">
        <f>AM168*(1+'2. GRI Pricing Inputs'!O$115)^((AN$16-AM$16)/365)</f>
        <v>1492.7338148696688</v>
      </c>
      <c r="AO168" s="272">
        <f>AN168*(1+'2. GRI Pricing Inputs'!P$115)^((AO$16-AN$16)/365)</f>
        <v>1499.899999999999</v>
      </c>
      <c r="AP168" s="276">
        <f>AO168*(1+'2. GRI Pricing Inputs'!Q$115)^((AP$16-AO$16)/365)</f>
        <v>1507.3412019367563</v>
      </c>
      <c r="AQ168" s="380">
        <f t="shared" si="12"/>
        <v>5.9999999999999165E-2</v>
      </c>
    </row>
    <row r="169" spans="1:43" ht="11.4" x14ac:dyDescent="0.2">
      <c r="A169" s="110" t="str">
        <f>_xlfn.XLOOKUP($C169,'Data Ref'!$D:$D,'Data Ref'!$B:$B,0)</f>
        <v>222708153</v>
      </c>
      <c r="C169" s="76">
        <f>'1. Accomodation'!N173</f>
        <v>524</v>
      </c>
      <c r="D169" s="362" t="str">
        <f>'1. Accomodation'!L173</f>
        <v>D</v>
      </c>
      <c r="E169" s="69" t="str">
        <f>'1. Accomodation'!P173</f>
        <v>1 Bed</v>
      </c>
      <c r="F169" s="69">
        <f>'1. Accomodation'!Q173</f>
        <v>1</v>
      </c>
      <c r="G169" s="77">
        <f>'1. Accomodation'!O173</f>
        <v>517.53</v>
      </c>
      <c r="H169" s="69">
        <f>'1. Accomodation'!R173</f>
        <v>5</v>
      </c>
      <c r="I169" s="69" t="str">
        <f>'1. Accomodation'!S173</f>
        <v>Internal Courtyard</v>
      </c>
      <c r="J169" s="62"/>
      <c r="L169" s="271">
        <f>IFERROR(INDEX('2. GRI Pricing Inputs'!$C$15:$AI$16,MATCH($L$16,'2. GRI Pricing Inputs'!$C$15:$C$16,0),MATCH(E169,'2. GRI Pricing Inputs'!$C$15:$AI$15,0)),0)</f>
        <v>1275</v>
      </c>
      <c r="M169" s="272">
        <f>IFERROR(INDEX('2. GRI Pricing Inputs'!$C$22:$AI$23,MATCH($M$16,'2. GRI Pricing Inputs'!$C$22:$C$23,0),MATCH(F169,'2. GRI Pricing Inputs'!$C$22:$AI$22,0)),0)</f>
        <v>0</v>
      </c>
      <c r="N169" s="329">
        <f>IF(AND('3. GRI Pricing'!$G169&gt;='2. GRI Pricing Inputs'!$D$33,'3. GRI Pricing'!$G169&lt;='2. GRI Pricing Inputs'!$E$33),'2. GRI Pricing Inputs'!$D$32,IF(AND('3. GRI Pricing'!$G169&gt;='2. GRI Pricing Inputs'!$F$33,'3. GRI Pricing'!$G169&lt;='2. GRI Pricing Inputs'!$G$33),'2. GRI Pricing Inputs'!$F$32,IF(AND('3. GRI Pricing'!$G169&gt;='2. GRI Pricing Inputs'!$H$33,'3. GRI Pricing'!$G169&lt;='2. GRI Pricing Inputs'!$I$33),'2. GRI Pricing Inputs'!$H$32,IF(AND('3. GRI Pricing'!$G169&gt;='2. GRI Pricing Inputs'!$J$33,'3. GRI Pricing'!$G169&lt;='2. GRI Pricing Inputs'!$K$33),'2. GRI Pricing Inputs'!$J$32,IF(AND('3. GRI Pricing'!$G169&gt;='2. GRI Pricing Inputs'!$L$33,'3. GRI Pricing'!$G169&lt;='2. GRI Pricing Inputs'!$M$33),'2. GRI Pricing Inputs'!$L$32,IF(AND('3. GRI Pricing'!$G169&gt;='2. GRI Pricing Inputs'!$N$33,'3. GRI Pricing'!$G169&lt;='2. GRI Pricing Inputs'!$O$33),'2. GRI Pricing Inputs'!$N$32,IF(AND('3. GRI Pricing'!$G169&gt;='2. GRI Pricing Inputs'!$P$33,'3. GRI Pricing'!$G169&lt;='2. GRI Pricing Inputs'!$Q$33),'2. GRI Pricing Inputs'!$P$32,IF(AND('3. GRI Pricing'!$G169&gt;='2. GRI Pricing Inputs'!$R$33,'3. GRI Pricing'!$G169&lt;='2. GRI Pricing Inputs'!$S$33),'2. GRI Pricing Inputs'!$R$32,IF(AND('3. GRI Pricing'!$G169&gt;='2. GRI Pricing Inputs'!$T$33,'3. GRI Pricing'!$G169&lt;='2. GRI Pricing Inputs'!$U$33),'2. GRI Pricing Inputs'!$T$32,IF(AND('3. GRI Pricing'!$G169&gt;='2. GRI Pricing Inputs'!$V$33,'3. GRI Pricing'!$G169&lt;='2. GRI Pricing Inputs'!$W$33),'2. GRI Pricing Inputs'!$V$32,IF(AND('3. GRI Pricing'!$G169&gt;='2. GRI Pricing Inputs'!$X$33,'3. GRI Pricing'!$G169&lt;='2. GRI Pricing Inputs'!$Y$33),'2. GRI Pricing Inputs'!$X$32,IF(AND('3. GRI Pricing'!$G169&gt;='2. GRI Pricing Inputs'!$Z$33,'3. GRI Pricing'!$G169&lt;='2. GRI Pricing Inputs'!$AA$33),'2. GRI Pricing Inputs'!$Z$32,IF(AND('3. GRI Pricing'!$G169&gt;='2. GRI Pricing Inputs'!$AB$33,'3. GRI Pricing'!$G169&lt;='2. GRI Pricing Inputs'!$AC$33),'2. GRI Pricing Inputs'!$AB$32,IF(AND('3. GRI Pricing'!$G169&gt;='2. GRI Pricing Inputs'!$AD$33,'3. GRI Pricing'!$G169&lt;='2. GRI Pricing Inputs'!$AE$33),'2. GRI Pricing Inputs'!$AD$32,IF(AND('3. GRI Pricing'!$G169&gt;='2. GRI Pricing Inputs'!$AF$33,'3. GRI Pricing'!$G169&lt;='2. GRI Pricing Inputs'!$AG$33),'2. GRI Pricing Inputs'!$AF$32,IF(AND('3. GRI Pricing'!$G169&gt;='2. GRI Pricing Inputs'!$AH$33,'3. GRI Pricing'!$G169&lt;='2. GRI Pricing Inputs'!$AI$33),'2. GRI Pricing Inputs'!$AH$32,0))))))))))))))))</f>
        <v>6</v>
      </c>
      <c r="O169" s="272" cm="1">
        <f t="array" ref="O169">IFERROR(INDEX('2. GRI Pricing Inputs'!$C$32:$AI$39,MATCH('3. GRI Pricing'!E169,'2. GRI Pricing Inputs'!$C$32:$C$39,0),(MATCH('3. GRI Pricing'!N169,'2. GRI Pricing Inputs'!$D$32:$AI$32,0)+1)),0)</f>
        <v>10</v>
      </c>
      <c r="P169" s="272">
        <f>IFERROR(INDEX('2. GRI Pricing Inputs'!$C$45:$AI$46,MATCH($P$16,'2. GRI Pricing Inputs'!$C$45:$C$46,0),MATCH(H169,'2. GRI Pricing Inputs'!$C$45:$AI$45,0)),0)</f>
        <v>40</v>
      </c>
      <c r="Q169" s="272">
        <f>IFERROR(INDEX('2. GRI Pricing Inputs'!$C$53:$AI$54,MATCH('3. GRI Pricing'!$Q$16,'2. GRI Pricing Inputs'!$C$53:$C$54,0),MATCH('3. GRI Pricing'!I169,'2. GRI Pricing Inputs'!$C$53:$AI$53,0)),0)</f>
        <v>15</v>
      </c>
      <c r="R169" s="272">
        <f>IFERROR(INDEX('2. GRI Pricing Inputs'!$C$60:$AI$61,MATCH('3. GRI Pricing'!$R$16,'2. GRI Pricing Inputs'!$C$60:$C$61,0),MATCH('1. Accomodation'!T173,'2. GRI Pricing Inputs'!$C$60:$AI$60,0)),0)</f>
        <v>0</v>
      </c>
      <c r="S169" s="272">
        <f>IFERROR(INDEX('2. GRI Pricing Inputs'!$C$67:$AI$68,MATCH('3. GRI Pricing'!$S$16,'2. GRI Pricing Inputs'!$C$67:$C$68,0),MATCH('1. Accomodation'!U173,'2. GRI Pricing Inputs'!$C$67:$AI$67,0)),0)</f>
        <v>10</v>
      </c>
      <c r="T169" s="272">
        <f>IF(E169=0,0,'2. GRI Pricing Inputs'!$AI$75)</f>
        <v>0</v>
      </c>
      <c r="U169" s="272">
        <f>IFERROR(INDEX('2. GRI Pricing Inputs'!$C$82:$AI$83,MATCH('3. GRI Pricing'!$U$16,'2. GRI Pricing Inputs'!$C$82:$C$83,0),MATCH('1. Accomodation'!V173,'2. GRI Pricing Inputs'!$C$82:$AI$82,0)),0)</f>
        <v>0</v>
      </c>
      <c r="V169" s="272">
        <f>IFERROR(INDEX('2. GRI Pricing Inputs'!$C$89:$AI$90,MATCH('3. GRI Pricing'!$V$16,'2. GRI Pricing Inputs'!$C$89:$C$90,0),MATCH('1. Accomodation'!W173,'2. GRI Pricing Inputs'!$C$89:$AI$89,0)),0)</f>
        <v>10</v>
      </c>
      <c r="W169" s="272">
        <f>IFERROR(INDEX('2. GRI Pricing Inputs'!$C$97:$AI$98,MATCH('3. GRI Pricing'!$W$16,'2. GRI Pricing Inputs'!$C$97:$C$98,0),MATCH('1. Accomodation'!X173,'2. GRI Pricing Inputs'!$C$97:$AI$97,0)),0)</f>
        <v>0</v>
      </c>
      <c r="X169" s="272">
        <f>IFERROR(INDEX('2. GRI Pricing Inputs'!$C$104:$AI$105,MATCH('3. GRI Pricing'!$X$16,'2. GRI Pricing Inputs'!$C$104:$C$105,0),MATCH('1. Accomodation'!Y173,'2. GRI Pricing Inputs'!$C$104:$AI$104,0)),0)</f>
        <v>0</v>
      </c>
      <c r="Y169" s="273"/>
      <c r="Z169" s="274">
        <f t="shared" si="11"/>
        <v>1360</v>
      </c>
      <c r="AA169" s="275"/>
      <c r="AB169" s="275"/>
      <c r="AC169" s="275"/>
      <c r="AD169" s="271">
        <f>Z169*(1+'2. GRI Pricing Inputs'!E$115)^(($AD$16-$AC$15)/365)</f>
        <v>1366.7471395652979</v>
      </c>
      <c r="AE169" s="272">
        <f>AD169*(1+'2. GRI Pricing Inputs'!F$115)^((AE$16-AD$16)/365)</f>
        <v>1373.308498952289</v>
      </c>
      <c r="AF169" s="272">
        <f>AE169*(1+'2. GRI Pricing Inputs'!G$115)^((AF$16-AE$16)/365)</f>
        <v>1380.1216637380542</v>
      </c>
      <c r="AG169" s="272">
        <f>AF169*(1+'2. GRI Pricing Inputs'!H$115)^((AG$16-AF$16)/365)</f>
        <v>1386.9686295338863</v>
      </c>
      <c r="AH169" s="272">
        <f>AG169*(1+'2. GRI Pricing Inputs'!I$115)^((AH$16-AG$16)/365)</f>
        <v>1393.1821778937792</v>
      </c>
      <c r="AI169" s="272">
        <f>AH169*(1+'2. GRI Pricing Inputs'!J$115)^((AI$16-AH$16)/365)</f>
        <v>1400.0939386247608</v>
      </c>
      <c r="AJ169" s="272">
        <f>AI169*(1+'2. GRI Pricing Inputs'!K$115)^((AJ$16-AI$16)/365)</f>
        <v>1406.8153863899902</v>
      </c>
      <c r="AK169" s="272">
        <f>AJ169*(1+'2. GRI Pricing Inputs'!L$115)^((AK$16-AJ$16)/365)</f>
        <v>1413.794783268359</v>
      </c>
      <c r="AL169" s="272">
        <f>AK169*(1+'2. GRI Pricing Inputs'!M$115)^((AL$16-AK$16)/365)</f>
        <v>1420.5820048428102</v>
      </c>
      <c r="AM169" s="272">
        <f>AL169*(1+'2. GRI Pricing Inputs'!N$115)^((AM$16-AL$16)/365)</f>
        <v>1427.6296997329755</v>
      </c>
      <c r="AN169" s="272">
        <f>AM169*(1+'2. GRI Pricing Inputs'!O$115)^((AN$16-AM$16)/365)</f>
        <v>1434.7123591680215</v>
      </c>
      <c r="AO169" s="272">
        <f>AN169*(1+'2. GRI Pricing Inputs'!P$115)^((AO$16-AN$16)/365)</f>
        <v>1441.5999999999997</v>
      </c>
      <c r="AP169" s="276">
        <f>AO169*(1+'2. GRI Pricing Inputs'!Q$115)^((AP$16-AO$16)/365)</f>
        <v>1448.7519679392153</v>
      </c>
      <c r="AQ169" s="380">
        <f t="shared" si="12"/>
        <v>5.9999999999999609E-2</v>
      </c>
    </row>
    <row r="170" spans="1:43" ht="11.4" x14ac:dyDescent="0.2">
      <c r="A170" s="110" t="str">
        <f>_xlfn.XLOOKUP($C170,'Data Ref'!$D:$D,'Data Ref'!$B:$B,0)</f>
        <v>222708154</v>
      </c>
      <c r="C170" s="76">
        <f>'1. Accomodation'!N174</f>
        <v>525</v>
      </c>
      <c r="D170" s="362" t="str">
        <f>'1. Accomodation'!L174</f>
        <v>D</v>
      </c>
      <c r="E170" s="69" t="str">
        <f>'1. Accomodation'!P174</f>
        <v>2 Bed</v>
      </c>
      <c r="F170" s="69">
        <f>'1. Accomodation'!Q174</f>
        <v>2</v>
      </c>
      <c r="G170" s="77">
        <f>'1. Accomodation'!O174</f>
        <v>761.44</v>
      </c>
      <c r="H170" s="69">
        <f>'1. Accomodation'!R174</f>
        <v>5</v>
      </c>
      <c r="I170" s="69" t="str">
        <f>'1. Accomodation'!S174</f>
        <v>North Row above Treeline</v>
      </c>
      <c r="J170" s="62"/>
      <c r="L170" s="271">
        <f>IFERROR(INDEX('2. GRI Pricing Inputs'!$C$15:$AI$16,MATCH($L$16,'2. GRI Pricing Inputs'!$C$15:$C$16,0),MATCH(E170,'2. GRI Pricing Inputs'!$C$15:$AI$15,0)),0)</f>
        <v>1665</v>
      </c>
      <c r="M170" s="272">
        <f>IFERROR(INDEX('2. GRI Pricing Inputs'!$C$22:$AI$23,MATCH($M$16,'2. GRI Pricing Inputs'!$C$22:$C$23,0),MATCH(F170,'2. GRI Pricing Inputs'!$C$22:$AI$22,0)),0)</f>
        <v>0</v>
      </c>
      <c r="N170" s="329">
        <f>IF(AND('3. GRI Pricing'!$G170&gt;='2. GRI Pricing Inputs'!$D$33,'3. GRI Pricing'!$G170&lt;='2. GRI Pricing Inputs'!$E$33),'2. GRI Pricing Inputs'!$D$32,IF(AND('3. GRI Pricing'!$G170&gt;='2. GRI Pricing Inputs'!$F$33,'3. GRI Pricing'!$G170&lt;='2. GRI Pricing Inputs'!$G$33),'2. GRI Pricing Inputs'!$F$32,IF(AND('3. GRI Pricing'!$G170&gt;='2. GRI Pricing Inputs'!$H$33,'3. GRI Pricing'!$G170&lt;='2. GRI Pricing Inputs'!$I$33),'2. GRI Pricing Inputs'!$H$32,IF(AND('3. GRI Pricing'!$G170&gt;='2. GRI Pricing Inputs'!$J$33,'3. GRI Pricing'!$G170&lt;='2. GRI Pricing Inputs'!$K$33),'2. GRI Pricing Inputs'!$J$32,IF(AND('3. GRI Pricing'!$G170&gt;='2. GRI Pricing Inputs'!$L$33,'3. GRI Pricing'!$G170&lt;='2. GRI Pricing Inputs'!$M$33),'2. GRI Pricing Inputs'!$L$32,IF(AND('3. GRI Pricing'!$G170&gt;='2. GRI Pricing Inputs'!$N$33,'3. GRI Pricing'!$G170&lt;='2. GRI Pricing Inputs'!$O$33),'2. GRI Pricing Inputs'!$N$32,IF(AND('3. GRI Pricing'!$G170&gt;='2. GRI Pricing Inputs'!$P$33,'3. GRI Pricing'!$G170&lt;='2. GRI Pricing Inputs'!$Q$33),'2. GRI Pricing Inputs'!$P$32,IF(AND('3. GRI Pricing'!$G170&gt;='2. GRI Pricing Inputs'!$R$33,'3. GRI Pricing'!$G170&lt;='2. GRI Pricing Inputs'!$S$33),'2. GRI Pricing Inputs'!$R$32,IF(AND('3. GRI Pricing'!$G170&gt;='2. GRI Pricing Inputs'!$T$33,'3. GRI Pricing'!$G170&lt;='2. GRI Pricing Inputs'!$U$33),'2. GRI Pricing Inputs'!$T$32,IF(AND('3. GRI Pricing'!$G170&gt;='2. GRI Pricing Inputs'!$V$33,'3. GRI Pricing'!$G170&lt;='2. GRI Pricing Inputs'!$W$33),'2. GRI Pricing Inputs'!$V$32,IF(AND('3. GRI Pricing'!$G170&gt;='2. GRI Pricing Inputs'!$X$33,'3. GRI Pricing'!$G170&lt;='2. GRI Pricing Inputs'!$Y$33),'2. GRI Pricing Inputs'!$X$32,IF(AND('3. GRI Pricing'!$G170&gt;='2. GRI Pricing Inputs'!$Z$33,'3. GRI Pricing'!$G170&lt;='2. GRI Pricing Inputs'!$AA$33),'2. GRI Pricing Inputs'!$Z$32,IF(AND('3. GRI Pricing'!$G170&gt;='2. GRI Pricing Inputs'!$AB$33,'3. GRI Pricing'!$G170&lt;='2. GRI Pricing Inputs'!$AC$33),'2. GRI Pricing Inputs'!$AB$32,IF(AND('3. GRI Pricing'!$G170&gt;='2. GRI Pricing Inputs'!$AD$33,'3. GRI Pricing'!$G170&lt;='2. GRI Pricing Inputs'!$AE$33),'2. GRI Pricing Inputs'!$AD$32,IF(AND('3. GRI Pricing'!$G170&gt;='2. GRI Pricing Inputs'!$AF$33,'3. GRI Pricing'!$G170&lt;='2. GRI Pricing Inputs'!$AG$33),'2. GRI Pricing Inputs'!$AF$32,IF(AND('3. GRI Pricing'!$G170&gt;='2. GRI Pricing Inputs'!$AH$33,'3. GRI Pricing'!$G170&lt;='2. GRI Pricing Inputs'!$AI$33),'2. GRI Pricing Inputs'!$AH$32,0))))))))))))))))</f>
        <v>11</v>
      </c>
      <c r="O170" s="272" cm="1">
        <f t="array" ref="O170">IFERROR(INDEX('2. GRI Pricing Inputs'!$C$32:$AI$39,MATCH('3. GRI Pricing'!E170,'2. GRI Pricing Inputs'!$C$32:$C$39,0),(MATCH('3. GRI Pricing'!N170,'2. GRI Pricing Inputs'!$D$32:$AI$32,0)+1)),0)</f>
        <v>30</v>
      </c>
      <c r="P170" s="272">
        <f>IFERROR(INDEX('2. GRI Pricing Inputs'!$C$45:$AI$46,MATCH($P$16,'2. GRI Pricing Inputs'!$C$45:$C$46,0),MATCH(H170,'2. GRI Pricing Inputs'!$C$45:$AI$45,0)),0)</f>
        <v>40</v>
      </c>
      <c r="Q170" s="272">
        <f>IFERROR(INDEX('2. GRI Pricing Inputs'!$C$53:$AI$54,MATCH('3. GRI Pricing'!$Q$16,'2. GRI Pricing Inputs'!$C$53:$C$54,0),MATCH('3. GRI Pricing'!I170,'2. GRI Pricing Inputs'!$C$53:$AI$53,0)),0)</f>
        <v>50</v>
      </c>
      <c r="R170" s="272">
        <f>IFERROR(INDEX('2. GRI Pricing Inputs'!$C$60:$AI$61,MATCH('3. GRI Pricing'!$R$16,'2. GRI Pricing Inputs'!$C$60:$C$61,0),MATCH('1. Accomodation'!T174,'2. GRI Pricing Inputs'!$C$60:$AI$60,0)),0)</f>
        <v>0</v>
      </c>
      <c r="S170" s="272">
        <f>IFERROR(INDEX('2. GRI Pricing Inputs'!$C$67:$AI$68,MATCH('3. GRI Pricing'!$S$16,'2. GRI Pricing Inputs'!$C$67:$C$68,0),MATCH('1. Accomodation'!U174,'2. GRI Pricing Inputs'!$C$67:$AI$67,0)),0)</f>
        <v>40</v>
      </c>
      <c r="T170" s="272">
        <f>IF(E170=0,0,'2. GRI Pricing Inputs'!$AI$75)</f>
        <v>0</v>
      </c>
      <c r="U170" s="272">
        <f>IFERROR(INDEX('2. GRI Pricing Inputs'!$C$82:$AI$83,MATCH('3. GRI Pricing'!$U$16,'2. GRI Pricing Inputs'!$C$82:$C$83,0),MATCH('1. Accomodation'!V174,'2. GRI Pricing Inputs'!$C$82:$AI$82,0)),0)</f>
        <v>0</v>
      </c>
      <c r="V170" s="272">
        <f>IFERROR(INDEX('2. GRI Pricing Inputs'!$C$89:$AI$90,MATCH('3. GRI Pricing'!$V$16,'2. GRI Pricing Inputs'!$C$89:$C$90,0),MATCH('1. Accomodation'!W174,'2. GRI Pricing Inputs'!$C$89:$AI$89,0)),0)</f>
        <v>0</v>
      </c>
      <c r="W170" s="272">
        <f>IFERROR(INDEX('2. GRI Pricing Inputs'!$C$97:$AI$98,MATCH('3. GRI Pricing'!$W$16,'2. GRI Pricing Inputs'!$C$97:$C$98,0),MATCH('1. Accomodation'!X174,'2. GRI Pricing Inputs'!$C$97:$AI$97,0)),0)</f>
        <v>0</v>
      </c>
      <c r="X170" s="272">
        <f>IFERROR(INDEX('2. GRI Pricing Inputs'!$C$104:$AI$105,MATCH('3. GRI Pricing'!$X$16,'2. GRI Pricing Inputs'!$C$104:$C$105,0),MATCH('1. Accomodation'!Y174,'2. GRI Pricing Inputs'!$C$104:$AI$104,0)),0)</f>
        <v>0</v>
      </c>
      <c r="Y170" s="273"/>
      <c r="Z170" s="274">
        <f t="shared" si="11"/>
        <v>1825</v>
      </c>
      <c r="AA170" s="275"/>
      <c r="AB170" s="275"/>
      <c r="AC170" s="275"/>
      <c r="AD170" s="271">
        <f>Z170*(1+'2. GRI Pricing Inputs'!E$115)^(($AD$16-$AC$15)/365)</f>
        <v>1834.0540659607857</v>
      </c>
      <c r="AE170" s="272">
        <f>AD170*(1+'2. GRI Pricing Inputs'!F$115)^((AE$16-AD$16)/365)</f>
        <v>1842.8588313146524</v>
      </c>
      <c r="AF170" s="272">
        <f>AE170*(1+'2. GRI Pricing Inputs'!G$115)^((AF$16-AE$16)/365)</f>
        <v>1852.0014972955505</v>
      </c>
      <c r="AG170" s="272">
        <f>AF170*(1+'2. GRI Pricing Inputs'!H$115)^((AG$16-AF$16)/365)</f>
        <v>1861.1895212495162</v>
      </c>
      <c r="AH170" s="272">
        <f>AG170*(1+'2. GRI Pricing Inputs'!I$115)^((AH$16-AG$16)/365)</f>
        <v>1869.5275548942254</v>
      </c>
      <c r="AI170" s="272">
        <f>AH170*(1+'2. GRI Pricing Inputs'!J$115)^((AI$16-AH$16)/365)</f>
        <v>1878.8025279339615</v>
      </c>
      <c r="AJ170" s="272">
        <f>AI170*(1+'2. GRI Pricing Inputs'!K$115)^((AJ$16-AI$16)/365)</f>
        <v>1887.8221177659791</v>
      </c>
      <c r="AK170" s="272">
        <f>AJ170*(1+'2. GRI Pricing Inputs'!L$115)^((AK$16-AJ$16)/365)</f>
        <v>1897.1878525476136</v>
      </c>
      <c r="AL170" s="272">
        <f>AK170*(1+'2. GRI Pricing Inputs'!M$115)^((AL$16-AK$16)/365)</f>
        <v>1906.2957050280352</v>
      </c>
      <c r="AM170" s="272">
        <f>AL170*(1+'2. GRI Pricing Inputs'!N$115)^((AM$16-AL$16)/365)</f>
        <v>1915.7530897152055</v>
      </c>
      <c r="AN170" s="272">
        <f>AM170*(1+'2. GRI Pricing Inputs'!O$115)^((AN$16-AM$16)/365)</f>
        <v>1925.2573937364989</v>
      </c>
      <c r="AO170" s="272">
        <f>AN170*(1+'2. GRI Pricing Inputs'!P$115)^((AO$16-AN$16)/365)</f>
        <v>1934.4999999999991</v>
      </c>
      <c r="AP170" s="276">
        <f>AO170*(1+'2. GRI Pricing Inputs'!Q$115)^((AP$16-AO$16)/365)</f>
        <v>1944.0973099184318</v>
      </c>
      <c r="AQ170" s="380">
        <f t="shared" si="12"/>
        <v>5.9999999999999387E-2</v>
      </c>
    </row>
    <row r="171" spans="1:43" ht="11.4" x14ac:dyDescent="0.2">
      <c r="A171" s="110" t="str">
        <f>_xlfn.XLOOKUP($C171,'Data Ref'!$D:$D,'Data Ref'!$B:$B,0)</f>
        <v>222708155</v>
      </c>
      <c r="C171" s="76">
        <f>'1. Accomodation'!N175</f>
        <v>526</v>
      </c>
      <c r="D171" s="362" t="str">
        <f>'1. Accomodation'!L175</f>
        <v>D</v>
      </c>
      <c r="E171" s="69" t="str">
        <f>'1. Accomodation'!P175</f>
        <v>1 Bed</v>
      </c>
      <c r="F171" s="69">
        <f>'1. Accomodation'!Q175</f>
        <v>1</v>
      </c>
      <c r="G171" s="77">
        <f>'1. Accomodation'!O175</f>
        <v>497.72</v>
      </c>
      <c r="H171" s="69">
        <f>'1. Accomodation'!R175</f>
        <v>5</v>
      </c>
      <c r="I171" s="69" t="str">
        <f>'1. Accomodation'!S175</f>
        <v>Internal Courtyard</v>
      </c>
      <c r="J171" s="62"/>
      <c r="L171" s="271">
        <f>IFERROR(INDEX('2. GRI Pricing Inputs'!$C$15:$AI$16,MATCH($L$16,'2. GRI Pricing Inputs'!$C$15:$C$16,0),MATCH(E171,'2. GRI Pricing Inputs'!$C$15:$AI$15,0)),0)</f>
        <v>1275</v>
      </c>
      <c r="M171" s="272">
        <f>IFERROR(INDEX('2. GRI Pricing Inputs'!$C$22:$AI$23,MATCH($M$16,'2. GRI Pricing Inputs'!$C$22:$C$23,0),MATCH(F171,'2. GRI Pricing Inputs'!$C$22:$AI$22,0)),0)</f>
        <v>0</v>
      </c>
      <c r="N171" s="329">
        <f>IF(AND('3. GRI Pricing'!$G171&gt;='2. GRI Pricing Inputs'!$D$33,'3. GRI Pricing'!$G171&lt;='2. GRI Pricing Inputs'!$E$33),'2. GRI Pricing Inputs'!$D$32,IF(AND('3. GRI Pricing'!$G171&gt;='2. GRI Pricing Inputs'!$F$33,'3. GRI Pricing'!$G171&lt;='2. GRI Pricing Inputs'!$G$33),'2. GRI Pricing Inputs'!$F$32,IF(AND('3. GRI Pricing'!$G171&gt;='2. GRI Pricing Inputs'!$H$33,'3. GRI Pricing'!$G171&lt;='2. GRI Pricing Inputs'!$I$33),'2. GRI Pricing Inputs'!$H$32,IF(AND('3. GRI Pricing'!$G171&gt;='2. GRI Pricing Inputs'!$J$33,'3. GRI Pricing'!$G171&lt;='2. GRI Pricing Inputs'!$K$33),'2. GRI Pricing Inputs'!$J$32,IF(AND('3. GRI Pricing'!$G171&gt;='2. GRI Pricing Inputs'!$L$33,'3. GRI Pricing'!$G171&lt;='2. GRI Pricing Inputs'!$M$33),'2. GRI Pricing Inputs'!$L$32,IF(AND('3. GRI Pricing'!$G171&gt;='2. GRI Pricing Inputs'!$N$33,'3. GRI Pricing'!$G171&lt;='2. GRI Pricing Inputs'!$O$33),'2. GRI Pricing Inputs'!$N$32,IF(AND('3. GRI Pricing'!$G171&gt;='2. GRI Pricing Inputs'!$P$33,'3. GRI Pricing'!$G171&lt;='2. GRI Pricing Inputs'!$Q$33),'2. GRI Pricing Inputs'!$P$32,IF(AND('3. GRI Pricing'!$G171&gt;='2. GRI Pricing Inputs'!$R$33,'3. GRI Pricing'!$G171&lt;='2. GRI Pricing Inputs'!$S$33),'2. GRI Pricing Inputs'!$R$32,IF(AND('3. GRI Pricing'!$G171&gt;='2. GRI Pricing Inputs'!$T$33,'3. GRI Pricing'!$G171&lt;='2. GRI Pricing Inputs'!$U$33),'2. GRI Pricing Inputs'!$T$32,IF(AND('3. GRI Pricing'!$G171&gt;='2. GRI Pricing Inputs'!$V$33,'3. GRI Pricing'!$G171&lt;='2. GRI Pricing Inputs'!$W$33),'2. GRI Pricing Inputs'!$V$32,IF(AND('3. GRI Pricing'!$G171&gt;='2. GRI Pricing Inputs'!$X$33,'3. GRI Pricing'!$G171&lt;='2. GRI Pricing Inputs'!$Y$33),'2. GRI Pricing Inputs'!$X$32,IF(AND('3. GRI Pricing'!$G171&gt;='2. GRI Pricing Inputs'!$Z$33,'3. GRI Pricing'!$G171&lt;='2. GRI Pricing Inputs'!$AA$33),'2. GRI Pricing Inputs'!$Z$32,IF(AND('3. GRI Pricing'!$G171&gt;='2. GRI Pricing Inputs'!$AB$33,'3. GRI Pricing'!$G171&lt;='2. GRI Pricing Inputs'!$AC$33),'2. GRI Pricing Inputs'!$AB$32,IF(AND('3. GRI Pricing'!$G171&gt;='2. GRI Pricing Inputs'!$AD$33,'3. GRI Pricing'!$G171&lt;='2. GRI Pricing Inputs'!$AE$33),'2. GRI Pricing Inputs'!$AD$32,IF(AND('3. GRI Pricing'!$G171&gt;='2. GRI Pricing Inputs'!$AF$33,'3. GRI Pricing'!$G171&lt;='2. GRI Pricing Inputs'!$AG$33),'2. GRI Pricing Inputs'!$AF$32,IF(AND('3. GRI Pricing'!$G171&gt;='2. GRI Pricing Inputs'!$AH$33,'3. GRI Pricing'!$G171&lt;='2. GRI Pricing Inputs'!$AI$33),'2. GRI Pricing Inputs'!$AH$32,0))))))))))))))))</f>
        <v>0</v>
      </c>
      <c r="O171" s="272" cm="1">
        <f t="array" ref="O171">IFERROR(INDEX('2. GRI Pricing Inputs'!$C$32:$AI$39,MATCH('3. GRI Pricing'!E171,'2. GRI Pricing Inputs'!$C$32:$C$39,0),(MATCH('3. GRI Pricing'!N171,'2. GRI Pricing Inputs'!$D$32:$AI$32,0)+1)),0)</f>
        <v>0</v>
      </c>
      <c r="P171" s="272">
        <f>IFERROR(INDEX('2. GRI Pricing Inputs'!$C$45:$AI$46,MATCH($P$16,'2. GRI Pricing Inputs'!$C$45:$C$46,0),MATCH(H171,'2. GRI Pricing Inputs'!$C$45:$AI$45,0)),0)</f>
        <v>40</v>
      </c>
      <c r="Q171" s="272">
        <f>IFERROR(INDEX('2. GRI Pricing Inputs'!$C$53:$AI$54,MATCH('3. GRI Pricing'!$Q$16,'2. GRI Pricing Inputs'!$C$53:$C$54,0),MATCH('3. GRI Pricing'!I171,'2. GRI Pricing Inputs'!$C$53:$AI$53,0)),0)</f>
        <v>15</v>
      </c>
      <c r="R171" s="272">
        <f>IFERROR(INDEX('2. GRI Pricing Inputs'!$C$60:$AI$61,MATCH('3. GRI Pricing'!$R$16,'2. GRI Pricing Inputs'!$C$60:$C$61,0),MATCH('1. Accomodation'!T175,'2. GRI Pricing Inputs'!$C$60:$AI$60,0)),0)</f>
        <v>0</v>
      </c>
      <c r="S171" s="272">
        <f>IFERROR(INDEX('2. GRI Pricing Inputs'!$C$67:$AI$68,MATCH('3. GRI Pricing'!$S$16,'2. GRI Pricing Inputs'!$C$67:$C$68,0),MATCH('1. Accomodation'!U175,'2. GRI Pricing Inputs'!$C$67:$AI$67,0)),0)</f>
        <v>10</v>
      </c>
      <c r="T171" s="272">
        <f>IF(E171=0,0,'2. GRI Pricing Inputs'!$AI$75)</f>
        <v>0</v>
      </c>
      <c r="U171" s="272">
        <f>IFERROR(INDEX('2. GRI Pricing Inputs'!$C$82:$AI$83,MATCH('3. GRI Pricing'!$U$16,'2. GRI Pricing Inputs'!$C$82:$C$83,0),MATCH('1. Accomodation'!V175,'2. GRI Pricing Inputs'!$C$82:$AI$82,0)),0)</f>
        <v>0</v>
      </c>
      <c r="V171" s="272">
        <f>IFERROR(INDEX('2. GRI Pricing Inputs'!$C$89:$AI$90,MATCH('3. GRI Pricing'!$V$16,'2. GRI Pricing Inputs'!$C$89:$C$90,0),MATCH('1. Accomodation'!W175,'2. GRI Pricing Inputs'!$C$89:$AI$89,0)),0)</f>
        <v>10</v>
      </c>
      <c r="W171" s="272">
        <f>IFERROR(INDEX('2. GRI Pricing Inputs'!$C$97:$AI$98,MATCH('3. GRI Pricing'!$W$16,'2. GRI Pricing Inputs'!$C$97:$C$98,0),MATCH('1. Accomodation'!X175,'2. GRI Pricing Inputs'!$C$97:$AI$97,0)),0)</f>
        <v>0</v>
      </c>
      <c r="X171" s="272">
        <f>IFERROR(INDEX('2. GRI Pricing Inputs'!$C$104:$AI$105,MATCH('3. GRI Pricing'!$X$16,'2. GRI Pricing Inputs'!$C$104:$C$105,0),MATCH('1. Accomodation'!Y175,'2. GRI Pricing Inputs'!$C$104:$AI$104,0)),0)</f>
        <v>0</v>
      </c>
      <c r="Y171" s="273"/>
      <c r="Z171" s="274">
        <f t="shared" si="11"/>
        <v>1350</v>
      </c>
      <c r="AA171" s="275"/>
      <c r="AB171" s="275"/>
      <c r="AC171" s="275"/>
      <c r="AD171" s="271">
        <f>Z171*(1+'2. GRI Pricing Inputs'!E$115)^(($AD$16-$AC$15)/365)</f>
        <v>1356.6975282449646</v>
      </c>
      <c r="AE171" s="272">
        <f>AD171*(1+'2. GRI Pricing Inputs'!F$115)^((AE$16-AD$16)/365)</f>
        <v>1363.2106423423454</v>
      </c>
      <c r="AF171" s="272">
        <f>AE171*(1+'2. GRI Pricing Inputs'!G$115)^((AF$16-AE$16)/365)</f>
        <v>1369.9737103282152</v>
      </c>
      <c r="AG171" s="272">
        <f>AF171*(1+'2. GRI Pricing Inputs'!H$115)^((AG$16-AF$16)/365)</f>
        <v>1376.7703307873132</v>
      </c>
      <c r="AH171" s="272">
        <f>AG171*(1+'2. GRI Pricing Inputs'!I$115)^((AH$16-AG$16)/365)</f>
        <v>1382.9381912916188</v>
      </c>
      <c r="AI171" s="272">
        <f>AH171*(1+'2. GRI Pricing Inputs'!J$115)^((AI$16-AH$16)/365)</f>
        <v>1389.7991302525195</v>
      </c>
      <c r="AJ171" s="272">
        <f>AI171*(1+'2. GRI Pricing Inputs'!K$115)^((AJ$16-AI$16)/365)</f>
        <v>1396.4711556077104</v>
      </c>
      <c r="AK171" s="272">
        <f>AJ171*(1+'2. GRI Pricing Inputs'!L$115)^((AK$16-AJ$16)/365)</f>
        <v>1403.3992333913852</v>
      </c>
      <c r="AL171" s="272">
        <f>AK171*(1+'2. GRI Pricing Inputs'!M$115)^((AL$16-AK$16)/365)</f>
        <v>1410.1365489248478</v>
      </c>
      <c r="AM171" s="272">
        <f>AL171*(1+'2. GRI Pricing Inputs'!N$115)^((AM$16-AL$16)/365)</f>
        <v>1417.1324225290562</v>
      </c>
      <c r="AN171" s="272">
        <f>AM171*(1+'2. GRI Pricing Inputs'!O$115)^((AN$16-AM$16)/365)</f>
        <v>1424.1630035859032</v>
      </c>
      <c r="AO171" s="272">
        <f>AN171*(1+'2. GRI Pricing Inputs'!P$115)^((AO$16-AN$16)/365)</f>
        <v>1430.9999999999991</v>
      </c>
      <c r="AP171" s="276">
        <f>AO171*(1+'2. GRI Pricing Inputs'!Q$115)^((AP$16-AO$16)/365)</f>
        <v>1438.0993799396617</v>
      </c>
      <c r="AQ171" s="380">
        <f t="shared" si="12"/>
        <v>5.9999999999999387E-2</v>
      </c>
    </row>
    <row r="172" spans="1:43" ht="11.4" x14ac:dyDescent="0.2">
      <c r="A172" s="110" t="str">
        <f>_xlfn.XLOOKUP($C172,'Data Ref'!$D:$D,'Data Ref'!$B:$B,0)</f>
        <v>222708156</v>
      </c>
      <c r="C172" s="76">
        <f>'1. Accomodation'!N176</f>
        <v>527</v>
      </c>
      <c r="D172" s="362" t="str">
        <f>'1. Accomodation'!L176</f>
        <v>D</v>
      </c>
      <c r="E172" s="69" t="str">
        <f>'1. Accomodation'!P176</f>
        <v>1 Bed</v>
      </c>
      <c r="F172" s="69">
        <f>'1. Accomodation'!Q176</f>
        <v>1</v>
      </c>
      <c r="G172" s="77">
        <f>'1. Accomodation'!O176</f>
        <v>512.04</v>
      </c>
      <c r="H172" s="69">
        <f>'1. Accomodation'!R176</f>
        <v>5</v>
      </c>
      <c r="I172" s="69" t="str">
        <f>'1. Accomodation'!S176</f>
        <v>Internal Courtyard</v>
      </c>
      <c r="J172" s="62"/>
      <c r="L172" s="271">
        <f>IFERROR(INDEX('2. GRI Pricing Inputs'!$C$15:$AI$16,MATCH($L$16,'2. GRI Pricing Inputs'!$C$15:$C$16,0),MATCH(E172,'2. GRI Pricing Inputs'!$C$15:$AI$15,0)),0)</f>
        <v>1275</v>
      </c>
      <c r="M172" s="272">
        <f>IFERROR(INDEX('2. GRI Pricing Inputs'!$C$22:$AI$23,MATCH($M$16,'2. GRI Pricing Inputs'!$C$22:$C$23,0),MATCH(F172,'2. GRI Pricing Inputs'!$C$22:$AI$22,0)),0)</f>
        <v>0</v>
      </c>
      <c r="N172" s="329">
        <f>IF(AND('3. GRI Pricing'!$G172&gt;='2. GRI Pricing Inputs'!$D$33,'3. GRI Pricing'!$G172&lt;='2. GRI Pricing Inputs'!$E$33),'2. GRI Pricing Inputs'!$D$32,IF(AND('3. GRI Pricing'!$G172&gt;='2. GRI Pricing Inputs'!$F$33,'3. GRI Pricing'!$G172&lt;='2. GRI Pricing Inputs'!$G$33),'2. GRI Pricing Inputs'!$F$32,IF(AND('3. GRI Pricing'!$G172&gt;='2. GRI Pricing Inputs'!$H$33,'3. GRI Pricing'!$G172&lt;='2. GRI Pricing Inputs'!$I$33),'2. GRI Pricing Inputs'!$H$32,IF(AND('3. GRI Pricing'!$G172&gt;='2. GRI Pricing Inputs'!$J$33,'3. GRI Pricing'!$G172&lt;='2. GRI Pricing Inputs'!$K$33),'2. GRI Pricing Inputs'!$J$32,IF(AND('3. GRI Pricing'!$G172&gt;='2. GRI Pricing Inputs'!$L$33,'3. GRI Pricing'!$G172&lt;='2. GRI Pricing Inputs'!$M$33),'2. GRI Pricing Inputs'!$L$32,IF(AND('3. GRI Pricing'!$G172&gt;='2. GRI Pricing Inputs'!$N$33,'3. GRI Pricing'!$G172&lt;='2. GRI Pricing Inputs'!$O$33),'2. GRI Pricing Inputs'!$N$32,IF(AND('3. GRI Pricing'!$G172&gt;='2. GRI Pricing Inputs'!$P$33,'3. GRI Pricing'!$G172&lt;='2. GRI Pricing Inputs'!$Q$33),'2. GRI Pricing Inputs'!$P$32,IF(AND('3. GRI Pricing'!$G172&gt;='2. GRI Pricing Inputs'!$R$33,'3. GRI Pricing'!$G172&lt;='2. GRI Pricing Inputs'!$S$33),'2. GRI Pricing Inputs'!$R$32,IF(AND('3. GRI Pricing'!$G172&gt;='2. GRI Pricing Inputs'!$T$33,'3. GRI Pricing'!$G172&lt;='2. GRI Pricing Inputs'!$U$33),'2. GRI Pricing Inputs'!$T$32,IF(AND('3. GRI Pricing'!$G172&gt;='2. GRI Pricing Inputs'!$V$33,'3. GRI Pricing'!$G172&lt;='2. GRI Pricing Inputs'!$W$33),'2. GRI Pricing Inputs'!$V$32,IF(AND('3. GRI Pricing'!$G172&gt;='2. GRI Pricing Inputs'!$X$33,'3. GRI Pricing'!$G172&lt;='2. GRI Pricing Inputs'!$Y$33),'2. GRI Pricing Inputs'!$X$32,IF(AND('3. GRI Pricing'!$G172&gt;='2. GRI Pricing Inputs'!$Z$33,'3. GRI Pricing'!$G172&lt;='2. GRI Pricing Inputs'!$AA$33),'2. GRI Pricing Inputs'!$Z$32,IF(AND('3. GRI Pricing'!$G172&gt;='2. GRI Pricing Inputs'!$AB$33,'3. GRI Pricing'!$G172&lt;='2. GRI Pricing Inputs'!$AC$33),'2. GRI Pricing Inputs'!$AB$32,IF(AND('3. GRI Pricing'!$G172&gt;='2. GRI Pricing Inputs'!$AD$33,'3. GRI Pricing'!$G172&lt;='2. GRI Pricing Inputs'!$AE$33),'2. GRI Pricing Inputs'!$AD$32,IF(AND('3. GRI Pricing'!$G172&gt;='2. GRI Pricing Inputs'!$AF$33,'3. GRI Pricing'!$G172&lt;='2. GRI Pricing Inputs'!$AG$33),'2. GRI Pricing Inputs'!$AF$32,IF(AND('3. GRI Pricing'!$G172&gt;='2. GRI Pricing Inputs'!$AH$33,'3. GRI Pricing'!$G172&lt;='2. GRI Pricing Inputs'!$AI$33),'2. GRI Pricing Inputs'!$AH$32,0))))))))))))))))</f>
        <v>0</v>
      </c>
      <c r="O172" s="272" cm="1">
        <f t="array" ref="O172">IFERROR(INDEX('2. GRI Pricing Inputs'!$C$32:$AI$39,MATCH('3. GRI Pricing'!E172,'2. GRI Pricing Inputs'!$C$32:$C$39,0),(MATCH('3. GRI Pricing'!N172,'2. GRI Pricing Inputs'!$D$32:$AI$32,0)+1)),0)</f>
        <v>0</v>
      </c>
      <c r="P172" s="272">
        <f>IFERROR(INDEX('2. GRI Pricing Inputs'!$C$45:$AI$46,MATCH($P$16,'2. GRI Pricing Inputs'!$C$45:$C$46,0),MATCH(H172,'2. GRI Pricing Inputs'!$C$45:$AI$45,0)),0)</f>
        <v>40</v>
      </c>
      <c r="Q172" s="272">
        <f>IFERROR(INDEX('2. GRI Pricing Inputs'!$C$53:$AI$54,MATCH('3. GRI Pricing'!$Q$16,'2. GRI Pricing Inputs'!$C$53:$C$54,0),MATCH('3. GRI Pricing'!I172,'2. GRI Pricing Inputs'!$C$53:$AI$53,0)),0)</f>
        <v>15</v>
      </c>
      <c r="R172" s="272">
        <f>IFERROR(INDEX('2. GRI Pricing Inputs'!$C$60:$AI$61,MATCH('3. GRI Pricing'!$R$16,'2. GRI Pricing Inputs'!$C$60:$C$61,0),MATCH('1. Accomodation'!T176,'2. GRI Pricing Inputs'!$C$60:$AI$60,0)),0)</f>
        <v>0</v>
      </c>
      <c r="S172" s="272">
        <f>IFERROR(INDEX('2. GRI Pricing Inputs'!$C$67:$AI$68,MATCH('3. GRI Pricing'!$S$16,'2. GRI Pricing Inputs'!$C$67:$C$68,0),MATCH('1. Accomodation'!U176,'2. GRI Pricing Inputs'!$C$67:$AI$67,0)),0)</f>
        <v>10</v>
      </c>
      <c r="T172" s="272">
        <f>IF(E172=0,0,'2. GRI Pricing Inputs'!$AI$75)</f>
        <v>0</v>
      </c>
      <c r="U172" s="272">
        <f>IFERROR(INDEX('2. GRI Pricing Inputs'!$C$82:$AI$83,MATCH('3. GRI Pricing'!$U$16,'2. GRI Pricing Inputs'!$C$82:$C$83,0),MATCH('1. Accomodation'!V176,'2. GRI Pricing Inputs'!$C$82:$AI$82,0)),0)</f>
        <v>0</v>
      </c>
      <c r="V172" s="272">
        <f>IFERROR(INDEX('2. GRI Pricing Inputs'!$C$89:$AI$90,MATCH('3. GRI Pricing'!$V$16,'2. GRI Pricing Inputs'!$C$89:$C$90,0),MATCH('1. Accomodation'!W176,'2. GRI Pricing Inputs'!$C$89:$AI$89,0)),0)</f>
        <v>10</v>
      </c>
      <c r="W172" s="272">
        <f>IFERROR(INDEX('2. GRI Pricing Inputs'!$C$97:$AI$98,MATCH('3. GRI Pricing'!$W$16,'2. GRI Pricing Inputs'!$C$97:$C$98,0),MATCH('1. Accomodation'!X176,'2. GRI Pricing Inputs'!$C$97:$AI$97,0)),0)</f>
        <v>0</v>
      </c>
      <c r="X172" s="272">
        <f>IFERROR(INDEX('2. GRI Pricing Inputs'!$C$104:$AI$105,MATCH('3. GRI Pricing'!$X$16,'2. GRI Pricing Inputs'!$C$104:$C$105,0),MATCH('1. Accomodation'!Y176,'2. GRI Pricing Inputs'!$C$104:$AI$104,0)),0)</f>
        <v>0</v>
      </c>
      <c r="Y172" s="273"/>
      <c r="Z172" s="274">
        <f t="shared" si="11"/>
        <v>1350</v>
      </c>
      <c r="AA172" s="275"/>
      <c r="AB172" s="275"/>
      <c r="AC172" s="275"/>
      <c r="AD172" s="271">
        <f>Z172*(1+'2. GRI Pricing Inputs'!E$115)^(($AD$16-$AC$15)/365)</f>
        <v>1356.6975282449646</v>
      </c>
      <c r="AE172" s="272">
        <f>AD172*(1+'2. GRI Pricing Inputs'!F$115)^((AE$16-AD$16)/365)</f>
        <v>1363.2106423423454</v>
      </c>
      <c r="AF172" s="272">
        <f>AE172*(1+'2. GRI Pricing Inputs'!G$115)^((AF$16-AE$16)/365)</f>
        <v>1369.9737103282152</v>
      </c>
      <c r="AG172" s="272">
        <f>AF172*(1+'2. GRI Pricing Inputs'!H$115)^((AG$16-AF$16)/365)</f>
        <v>1376.7703307873132</v>
      </c>
      <c r="AH172" s="272">
        <f>AG172*(1+'2. GRI Pricing Inputs'!I$115)^((AH$16-AG$16)/365)</f>
        <v>1382.9381912916188</v>
      </c>
      <c r="AI172" s="272">
        <f>AH172*(1+'2. GRI Pricing Inputs'!J$115)^((AI$16-AH$16)/365)</f>
        <v>1389.7991302525195</v>
      </c>
      <c r="AJ172" s="272">
        <f>AI172*(1+'2. GRI Pricing Inputs'!K$115)^((AJ$16-AI$16)/365)</f>
        <v>1396.4711556077104</v>
      </c>
      <c r="AK172" s="272">
        <f>AJ172*(1+'2. GRI Pricing Inputs'!L$115)^((AK$16-AJ$16)/365)</f>
        <v>1403.3992333913852</v>
      </c>
      <c r="AL172" s="272">
        <f>AK172*(1+'2. GRI Pricing Inputs'!M$115)^((AL$16-AK$16)/365)</f>
        <v>1410.1365489248478</v>
      </c>
      <c r="AM172" s="272">
        <f>AL172*(1+'2. GRI Pricing Inputs'!N$115)^((AM$16-AL$16)/365)</f>
        <v>1417.1324225290562</v>
      </c>
      <c r="AN172" s="272">
        <f>AM172*(1+'2. GRI Pricing Inputs'!O$115)^((AN$16-AM$16)/365)</f>
        <v>1424.1630035859032</v>
      </c>
      <c r="AO172" s="272">
        <f>AN172*(1+'2. GRI Pricing Inputs'!P$115)^((AO$16-AN$16)/365)</f>
        <v>1430.9999999999991</v>
      </c>
      <c r="AP172" s="276">
        <f>AO172*(1+'2. GRI Pricing Inputs'!Q$115)^((AP$16-AO$16)/365)</f>
        <v>1438.0993799396617</v>
      </c>
      <c r="AQ172" s="380">
        <f t="shared" si="12"/>
        <v>5.9999999999999387E-2</v>
      </c>
    </row>
    <row r="173" spans="1:43" ht="11.4" x14ac:dyDescent="0.2">
      <c r="A173" s="110" t="str">
        <f>_xlfn.XLOOKUP($C173,'Data Ref'!$D:$D,'Data Ref'!$B:$B,0)</f>
        <v>222708157</v>
      </c>
      <c r="C173" s="76">
        <f>'1. Accomodation'!N177</f>
        <v>528</v>
      </c>
      <c r="D173" s="362" t="str">
        <f>'1. Accomodation'!L177</f>
        <v>D</v>
      </c>
      <c r="E173" s="69" t="str">
        <f>'1. Accomodation'!P177</f>
        <v>2 Bed</v>
      </c>
      <c r="F173" s="69">
        <f>'1. Accomodation'!Q177</f>
        <v>2</v>
      </c>
      <c r="G173" s="77">
        <f>'1. Accomodation'!O177</f>
        <v>761.44</v>
      </c>
      <c r="H173" s="69">
        <f>'1. Accomodation'!R177</f>
        <v>5</v>
      </c>
      <c r="I173" s="69" t="str">
        <f>'1. Accomodation'!S177</f>
        <v>North Row above Treeline</v>
      </c>
      <c r="J173" s="62"/>
      <c r="L173" s="271">
        <f>IFERROR(INDEX('2. GRI Pricing Inputs'!$C$15:$AI$16,MATCH($L$16,'2. GRI Pricing Inputs'!$C$15:$C$16,0),MATCH(E173,'2. GRI Pricing Inputs'!$C$15:$AI$15,0)),0)</f>
        <v>1665</v>
      </c>
      <c r="M173" s="272">
        <f>IFERROR(INDEX('2. GRI Pricing Inputs'!$C$22:$AI$23,MATCH($M$16,'2. GRI Pricing Inputs'!$C$22:$C$23,0),MATCH(F173,'2. GRI Pricing Inputs'!$C$22:$AI$22,0)),0)</f>
        <v>0</v>
      </c>
      <c r="N173" s="329">
        <f>IF(AND('3. GRI Pricing'!$G173&gt;='2. GRI Pricing Inputs'!$D$33,'3. GRI Pricing'!$G173&lt;='2. GRI Pricing Inputs'!$E$33),'2. GRI Pricing Inputs'!$D$32,IF(AND('3. GRI Pricing'!$G173&gt;='2. GRI Pricing Inputs'!$F$33,'3. GRI Pricing'!$G173&lt;='2. GRI Pricing Inputs'!$G$33),'2. GRI Pricing Inputs'!$F$32,IF(AND('3. GRI Pricing'!$G173&gt;='2. GRI Pricing Inputs'!$H$33,'3. GRI Pricing'!$G173&lt;='2. GRI Pricing Inputs'!$I$33),'2. GRI Pricing Inputs'!$H$32,IF(AND('3. GRI Pricing'!$G173&gt;='2. GRI Pricing Inputs'!$J$33,'3. GRI Pricing'!$G173&lt;='2. GRI Pricing Inputs'!$K$33),'2. GRI Pricing Inputs'!$J$32,IF(AND('3. GRI Pricing'!$G173&gt;='2. GRI Pricing Inputs'!$L$33,'3. GRI Pricing'!$G173&lt;='2. GRI Pricing Inputs'!$M$33),'2. GRI Pricing Inputs'!$L$32,IF(AND('3. GRI Pricing'!$G173&gt;='2. GRI Pricing Inputs'!$N$33,'3. GRI Pricing'!$G173&lt;='2. GRI Pricing Inputs'!$O$33),'2. GRI Pricing Inputs'!$N$32,IF(AND('3. GRI Pricing'!$G173&gt;='2. GRI Pricing Inputs'!$P$33,'3. GRI Pricing'!$G173&lt;='2. GRI Pricing Inputs'!$Q$33),'2. GRI Pricing Inputs'!$P$32,IF(AND('3. GRI Pricing'!$G173&gt;='2. GRI Pricing Inputs'!$R$33,'3. GRI Pricing'!$G173&lt;='2. GRI Pricing Inputs'!$S$33),'2. GRI Pricing Inputs'!$R$32,IF(AND('3. GRI Pricing'!$G173&gt;='2. GRI Pricing Inputs'!$T$33,'3. GRI Pricing'!$G173&lt;='2. GRI Pricing Inputs'!$U$33),'2. GRI Pricing Inputs'!$T$32,IF(AND('3. GRI Pricing'!$G173&gt;='2. GRI Pricing Inputs'!$V$33,'3. GRI Pricing'!$G173&lt;='2. GRI Pricing Inputs'!$W$33),'2. GRI Pricing Inputs'!$V$32,IF(AND('3. GRI Pricing'!$G173&gt;='2. GRI Pricing Inputs'!$X$33,'3. GRI Pricing'!$G173&lt;='2. GRI Pricing Inputs'!$Y$33),'2. GRI Pricing Inputs'!$X$32,IF(AND('3. GRI Pricing'!$G173&gt;='2. GRI Pricing Inputs'!$Z$33,'3. GRI Pricing'!$G173&lt;='2. GRI Pricing Inputs'!$AA$33),'2. GRI Pricing Inputs'!$Z$32,IF(AND('3. GRI Pricing'!$G173&gt;='2. GRI Pricing Inputs'!$AB$33,'3. GRI Pricing'!$G173&lt;='2. GRI Pricing Inputs'!$AC$33),'2. GRI Pricing Inputs'!$AB$32,IF(AND('3. GRI Pricing'!$G173&gt;='2. GRI Pricing Inputs'!$AD$33,'3. GRI Pricing'!$G173&lt;='2. GRI Pricing Inputs'!$AE$33),'2. GRI Pricing Inputs'!$AD$32,IF(AND('3. GRI Pricing'!$G173&gt;='2. GRI Pricing Inputs'!$AF$33,'3. GRI Pricing'!$G173&lt;='2. GRI Pricing Inputs'!$AG$33),'2. GRI Pricing Inputs'!$AF$32,IF(AND('3. GRI Pricing'!$G173&gt;='2. GRI Pricing Inputs'!$AH$33,'3. GRI Pricing'!$G173&lt;='2. GRI Pricing Inputs'!$AI$33),'2. GRI Pricing Inputs'!$AH$32,0))))))))))))))))</f>
        <v>11</v>
      </c>
      <c r="O173" s="272" cm="1">
        <f t="array" ref="O173">IFERROR(INDEX('2. GRI Pricing Inputs'!$C$32:$AI$39,MATCH('3. GRI Pricing'!E173,'2. GRI Pricing Inputs'!$C$32:$C$39,0),(MATCH('3. GRI Pricing'!N173,'2. GRI Pricing Inputs'!$D$32:$AI$32,0)+1)),0)</f>
        <v>30</v>
      </c>
      <c r="P173" s="272">
        <f>IFERROR(INDEX('2. GRI Pricing Inputs'!$C$45:$AI$46,MATCH($P$16,'2. GRI Pricing Inputs'!$C$45:$C$46,0),MATCH(H173,'2. GRI Pricing Inputs'!$C$45:$AI$45,0)),0)</f>
        <v>40</v>
      </c>
      <c r="Q173" s="272">
        <f>IFERROR(INDEX('2. GRI Pricing Inputs'!$C$53:$AI$54,MATCH('3. GRI Pricing'!$Q$16,'2. GRI Pricing Inputs'!$C$53:$C$54,0),MATCH('3. GRI Pricing'!I173,'2. GRI Pricing Inputs'!$C$53:$AI$53,0)),0)</f>
        <v>50</v>
      </c>
      <c r="R173" s="272">
        <f>IFERROR(INDEX('2. GRI Pricing Inputs'!$C$60:$AI$61,MATCH('3. GRI Pricing'!$R$16,'2. GRI Pricing Inputs'!$C$60:$C$61,0),MATCH('1. Accomodation'!T177,'2. GRI Pricing Inputs'!$C$60:$AI$60,0)),0)</f>
        <v>0</v>
      </c>
      <c r="S173" s="272">
        <f>IFERROR(INDEX('2. GRI Pricing Inputs'!$C$67:$AI$68,MATCH('3. GRI Pricing'!$S$16,'2. GRI Pricing Inputs'!$C$67:$C$68,0),MATCH('1. Accomodation'!U177,'2. GRI Pricing Inputs'!$C$67:$AI$67,0)),0)</f>
        <v>40</v>
      </c>
      <c r="T173" s="272">
        <f>IF(E173=0,0,'2. GRI Pricing Inputs'!$AI$75)</f>
        <v>0</v>
      </c>
      <c r="U173" s="272">
        <f>IFERROR(INDEX('2. GRI Pricing Inputs'!$C$82:$AI$83,MATCH('3. GRI Pricing'!$U$16,'2. GRI Pricing Inputs'!$C$82:$C$83,0),MATCH('1. Accomodation'!V177,'2. GRI Pricing Inputs'!$C$82:$AI$82,0)),0)</f>
        <v>0</v>
      </c>
      <c r="V173" s="272">
        <f>IFERROR(INDEX('2. GRI Pricing Inputs'!$C$89:$AI$90,MATCH('3. GRI Pricing'!$V$16,'2. GRI Pricing Inputs'!$C$89:$C$90,0),MATCH('1. Accomodation'!W177,'2. GRI Pricing Inputs'!$C$89:$AI$89,0)),0)</f>
        <v>0</v>
      </c>
      <c r="W173" s="272">
        <f>IFERROR(INDEX('2. GRI Pricing Inputs'!$C$97:$AI$98,MATCH('3. GRI Pricing'!$W$16,'2. GRI Pricing Inputs'!$C$97:$C$98,0),MATCH('1. Accomodation'!X177,'2. GRI Pricing Inputs'!$C$97:$AI$97,0)),0)</f>
        <v>0</v>
      </c>
      <c r="X173" s="272">
        <f>IFERROR(INDEX('2. GRI Pricing Inputs'!$C$104:$AI$105,MATCH('3. GRI Pricing'!$X$16,'2. GRI Pricing Inputs'!$C$104:$C$105,0),MATCH('1. Accomodation'!Y177,'2. GRI Pricing Inputs'!$C$104:$AI$104,0)),0)</f>
        <v>0</v>
      </c>
      <c r="Y173" s="273"/>
      <c r="Z173" s="274">
        <f t="shared" si="11"/>
        <v>1825</v>
      </c>
      <c r="AA173" s="275"/>
      <c r="AB173" s="275"/>
      <c r="AC173" s="275"/>
      <c r="AD173" s="271">
        <f>Z173*(1+'2. GRI Pricing Inputs'!E$115)^(($AD$16-$AC$15)/365)</f>
        <v>1834.0540659607857</v>
      </c>
      <c r="AE173" s="272">
        <f>AD173*(1+'2. GRI Pricing Inputs'!F$115)^((AE$16-AD$16)/365)</f>
        <v>1842.8588313146524</v>
      </c>
      <c r="AF173" s="272">
        <f>AE173*(1+'2. GRI Pricing Inputs'!G$115)^((AF$16-AE$16)/365)</f>
        <v>1852.0014972955505</v>
      </c>
      <c r="AG173" s="272">
        <f>AF173*(1+'2. GRI Pricing Inputs'!H$115)^((AG$16-AF$16)/365)</f>
        <v>1861.1895212495162</v>
      </c>
      <c r="AH173" s="272">
        <f>AG173*(1+'2. GRI Pricing Inputs'!I$115)^((AH$16-AG$16)/365)</f>
        <v>1869.5275548942254</v>
      </c>
      <c r="AI173" s="272">
        <f>AH173*(1+'2. GRI Pricing Inputs'!J$115)^((AI$16-AH$16)/365)</f>
        <v>1878.8025279339615</v>
      </c>
      <c r="AJ173" s="272">
        <f>AI173*(1+'2. GRI Pricing Inputs'!K$115)^((AJ$16-AI$16)/365)</f>
        <v>1887.8221177659791</v>
      </c>
      <c r="AK173" s="272">
        <f>AJ173*(1+'2. GRI Pricing Inputs'!L$115)^((AK$16-AJ$16)/365)</f>
        <v>1897.1878525476136</v>
      </c>
      <c r="AL173" s="272">
        <f>AK173*(1+'2. GRI Pricing Inputs'!M$115)^((AL$16-AK$16)/365)</f>
        <v>1906.2957050280352</v>
      </c>
      <c r="AM173" s="272">
        <f>AL173*(1+'2. GRI Pricing Inputs'!N$115)^((AM$16-AL$16)/365)</f>
        <v>1915.7530897152055</v>
      </c>
      <c r="AN173" s="272">
        <f>AM173*(1+'2. GRI Pricing Inputs'!O$115)^((AN$16-AM$16)/365)</f>
        <v>1925.2573937364989</v>
      </c>
      <c r="AO173" s="272">
        <f>AN173*(1+'2. GRI Pricing Inputs'!P$115)^((AO$16-AN$16)/365)</f>
        <v>1934.4999999999991</v>
      </c>
      <c r="AP173" s="276">
        <f>AO173*(1+'2. GRI Pricing Inputs'!Q$115)^((AP$16-AO$16)/365)</f>
        <v>1944.0973099184318</v>
      </c>
      <c r="AQ173" s="380">
        <f t="shared" si="12"/>
        <v>5.9999999999999387E-2</v>
      </c>
    </row>
    <row r="174" spans="1:43" ht="11.4" x14ac:dyDescent="0.2">
      <c r="A174" s="110" t="str">
        <f>_xlfn.XLOOKUP($C174,'Data Ref'!$D:$D,'Data Ref'!$B:$B,0)</f>
        <v>222708158</v>
      </c>
      <c r="C174" s="76">
        <f>'1. Accomodation'!N178</f>
        <v>529</v>
      </c>
      <c r="D174" s="362" t="str">
        <f>'1. Accomodation'!L178</f>
        <v>D</v>
      </c>
      <c r="E174" s="69" t="str">
        <f>'1. Accomodation'!P178</f>
        <v>1 Bed</v>
      </c>
      <c r="F174" s="69">
        <f>'1. Accomodation'!Q178</f>
        <v>1</v>
      </c>
      <c r="G174" s="77">
        <f>'1. Accomodation'!O178</f>
        <v>517.53</v>
      </c>
      <c r="H174" s="69">
        <f>'1. Accomodation'!R178</f>
        <v>5</v>
      </c>
      <c r="I174" s="69" t="str">
        <f>'1. Accomodation'!S178</f>
        <v>Internal Courtyard</v>
      </c>
      <c r="J174" s="62"/>
      <c r="L174" s="271">
        <f>IFERROR(INDEX('2. GRI Pricing Inputs'!$C$15:$AI$16,MATCH($L$16,'2. GRI Pricing Inputs'!$C$15:$C$16,0),MATCH(E174,'2. GRI Pricing Inputs'!$C$15:$AI$15,0)),0)</f>
        <v>1275</v>
      </c>
      <c r="M174" s="272">
        <f>IFERROR(INDEX('2. GRI Pricing Inputs'!$C$22:$AI$23,MATCH($M$16,'2. GRI Pricing Inputs'!$C$22:$C$23,0),MATCH(F174,'2. GRI Pricing Inputs'!$C$22:$AI$22,0)),0)</f>
        <v>0</v>
      </c>
      <c r="N174" s="329">
        <f>IF(AND('3. GRI Pricing'!$G174&gt;='2. GRI Pricing Inputs'!$D$33,'3. GRI Pricing'!$G174&lt;='2. GRI Pricing Inputs'!$E$33),'2. GRI Pricing Inputs'!$D$32,IF(AND('3. GRI Pricing'!$G174&gt;='2. GRI Pricing Inputs'!$F$33,'3. GRI Pricing'!$G174&lt;='2. GRI Pricing Inputs'!$G$33),'2. GRI Pricing Inputs'!$F$32,IF(AND('3. GRI Pricing'!$G174&gt;='2. GRI Pricing Inputs'!$H$33,'3. GRI Pricing'!$G174&lt;='2. GRI Pricing Inputs'!$I$33),'2. GRI Pricing Inputs'!$H$32,IF(AND('3. GRI Pricing'!$G174&gt;='2. GRI Pricing Inputs'!$J$33,'3. GRI Pricing'!$G174&lt;='2. GRI Pricing Inputs'!$K$33),'2. GRI Pricing Inputs'!$J$32,IF(AND('3. GRI Pricing'!$G174&gt;='2. GRI Pricing Inputs'!$L$33,'3. GRI Pricing'!$G174&lt;='2. GRI Pricing Inputs'!$M$33),'2. GRI Pricing Inputs'!$L$32,IF(AND('3. GRI Pricing'!$G174&gt;='2. GRI Pricing Inputs'!$N$33,'3. GRI Pricing'!$G174&lt;='2. GRI Pricing Inputs'!$O$33),'2. GRI Pricing Inputs'!$N$32,IF(AND('3. GRI Pricing'!$G174&gt;='2. GRI Pricing Inputs'!$P$33,'3. GRI Pricing'!$G174&lt;='2. GRI Pricing Inputs'!$Q$33),'2. GRI Pricing Inputs'!$P$32,IF(AND('3. GRI Pricing'!$G174&gt;='2. GRI Pricing Inputs'!$R$33,'3. GRI Pricing'!$G174&lt;='2. GRI Pricing Inputs'!$S$33),'2. GRI Pricing Inputs'!$R$32,IF(AND('3. GRI Pricing'!$G174&gt;='2. GRI Pricing Inputs'!$T$33,'3. GRI Pricing'!$G174&lt;='2. GRI Pricing Inputs'!$U$33),'2. GRI Pricing Inputs'!$T$32,IF(AND('3. GRI Pricing'!$G174&gt;='2. GRI Pricing Inputs'!$V$33,'3. GRI Pricing'!$G174&lt;='2. GRI Pricing Inputs'!$W$33),'2. GRI Pricing Inputs'!$V$32,IF(AND('3. GRI Pricing'!$G174&gt;='2. GRI Pricing Inputs'!$X$33,'3. GRI Pricing'!$G174&lt;='2. GRI Pricing Inputs'!$Y$33),'2. GRI Pricing Inputs'!$X$32,IF(AND('3. GRI Pricing'!$G174&gt;='2. GRI Pricing Inputs'!$Z$33,'3. GRI Pricing'!$G174&lt;='2. GRI Pricing Inputs'!$AA$33),'2. GRI Pricing Inputs'!$Z$32,IF(AND('3. GRI Pricing'!$G174&gt;='2. GRI Pricing Inputs'!$AB$33,'3. GRI Pricing'!$G174&lt;='2. GRI Pricing Inputs'!$AC$33),'2. GRI Pricing Inputs'!$AB$32,IF(AND('3. GRI Pricing'!$G174&gt;='2. GRI Pricing Inputs'!$AD$33,'3. GRI Pricing'!$G174&lt;='2. GRI Pricing Inputs'!$AE$33),'2. GRI Pricing Inputs'!$AD$32,IF(AND('3. GRI Pricing'!$G174&gt;='2. GRI Pricing Inputs'!$AF$33,'3. GRI Pricing'!$G174&lt;='2. GRI Pricing Inputs'!$AG$33),'2. GRI Pricing Inputs'!$AF$32,IF(AND('3. GRI Pricing'!$G174&gt;='2. GRI Pricing Inputs'!$AH$33,'3. GRI Pricing'!$G174&lt;='2. GRI Pricing Inputs'!$AI$33),'2. GRI Pricing Inputs'!$AH$32,0))))))))))))))))</f>
        <v>6</v>
      </c>
      <c r="O174" s="272" cm="1">
        <f t="array" ref="O174">IFERROR(INDEX('2. GRI Pricing Inputs'!$C$32:$AI$39,MATCH('3. GRI Pricing'!E174,'2. GRI Pricing Inputs'!$C$32:$C$39,0),(MATCH('3. GRI Pricing'!N174,'2. GRI Pricing Inputs'!$D$32:$AI$32,0)+1)),0)</f>
        <v>10</v>
      </c>
      <c r="P174" s="272">
        <f>IFERROR(INDEX('2. GRI Pricing Inputs'!$C$45:$AI$46,MATCH($P$16,'2. GRI Pricing Inputs'!$C$45:$C$46,0),MATCH(H174,'2. GRI Pricing Inputs'!$C$45:$AI$45,0)),0)</f>
        <v>40</v>
      </c>
      <c r="Q174" s="272">
        <f>IFERROR(INDEX('2. GRI Pricing Inputs'!$C$53:$AI$54,MATCH('3. GRI Pricing'!$Q$16,'2. GRI Pricing Inputs'!$C$53:$C$54,0),MATCH('3. GRI Pricing'!I174,'2. GRI Pricing Inputs'!$C$53:$AI$53,0)),0)</f>
        <v>15</v>
      </c>
      <c r="R174" s="272">
        <f>IFERROR(INDEX('2. GRI Pricing Inputs'!$C$60:$AI$61,MATCH('3. GRI Pricing'!$R$16,'2. GRI Pricing Inputs'!$C$60:$C$61,0),MATCH('1. Accomodation'!T178,'2. GRI Pricing Inputs'!$C$60:$AI$60,0)),0)</f>
        <v>0</v>
      </c>
      <c r="S174" s="272">
        <f>IFERROR(INDEX('2. GRI Pricing Inputs'!$C$67:$AI$68,MATCH('3. GRI Pricing'!$S$16,'2. GRI Pricing Inputs'!$C$67:$C$68,0),MATCH('1. Accomodation'!U178,'2. GRI Pricing Inputs'!$C$67:$AI$67,0)),0)</f>
        <v>10</v>
      </c>
      <c r="T174" s="272">
        <f>IF(E174=0,0,'2. GRI Pricing Inputs'!$AI$75)</f>
        <v>0</v>
      </c>
      <c r="U174" s="272">
        <f>IFERROR(INDEX('2. GRI Pricing Inputs'!$C$82:$AI$83,MATCH('3. GRI Pricing'!$U$16,'2. GRI Pricing Inputs'!$C$82:$C$83,0),MATCH('1. Accomodation'!V178,'2. GRI Pricing Inputs'!$C$82:$AI$82,0)),0)</f>
        <v>0</v>
      </c>
      <c r="V174" s="272">
        <f>IFERROR(INDEX('2. GRI Pricing Inputs'!$C$89:$AI$90,MATCH('3. GRI Pricing'!$V$16,'2. GRI Pricing Inputs'!$C$89:$C$90,0),MATCH('1. Accomodation'!W178,'2. GRI Pricing Inputs'!$C$89:$AI$89,0)),0)</f>
        <v>10</v>
      </c>
      <c r="W174" s="272">
        <f>IFERROR(INDEX('2. GRI Pricing Inputs'!$C$97:$AI$98,MATCH('3. GRI Pricing'!$W$16,'2. GRI Pricing Inputs'!$C$97:$C$98,0),MATCH('1. Accomodation'!X178,'2. GRI Pricing Inputs'!$C$97:$AI$97,0)),0)</f>
        <v>0</v>
      </c>
      <c r="X174" s="272">
        <f>IFERROR(INDEX('2. GRI Pricing Inputs'!$C$104:$AI$105,MATCH('3. GRI Pricing'!$X$16,'2. GRI Pricing Inputs'!$C$104:$C$105,0),MATCH('1. Accomodation'!Y178,'2. GRI Pricing Inputs'!$C$104:$AI$104,0)),0)</f>
        <v>0</v>
      </c>
      <c r="Y174" s="273"/>
      <c r="Z174" s="274">
        <f t="shared" si="11"/>
        <v>1360</v>
      </c>
      <c r="AA174" s="275"/>
      <c r="AB174" s="275"/>
      <c r="AC174" s="275"/>
      <c r="AD174" s="271">
        <f>Z174*(1+'2. GRI Pricing Inputs'!E$115)^(($AD$16-$AC$15)/365)</f>
        <v>1366.7471395652979</v>
      </c>
      <c r="AE174" s="272">
        <f>AD174*(1+'2. GRI Pricing Inputs'!F$115)^((AE$16-AD$16)/365)</f>
        <v>1373.308498952289</v>
      </c>
      <c r="AF174" s="272">
        <f>AE174*(1+'2. GRI Pricing Inputs'!G$115)^((AF$16-AE$16)/365)</f>
        <v>1380.1216637380542</v>
      </c>
      <c r="AG174" s="272">
        <f>AF174*(1+'2. GRI Pricing Inputs'!H$115)^((AG$16-AF$16)/365)</f>
        <v>1386.9686295338863</v>
      </c>
      <c r="AH174" s="272">
        <f>AG174*(1+'2. GRI Pricing Inputs'!I$115)^((AH$16-AG$16)/365)</f>
        <v>1393.1821778937792</v>
      </c>
      <c r="AI174" s="272">
        <f>AH174*(1+'2. GRI Pricing Inputs'!J$115)^((AI$16-AH$16)/365)</f>
        <v>1400.0939386247608</v>
      </c>
      <c r="AJ174" s="272">
        <f>AI174*(1+'2. GRI Pricing Inputs'!K$115)^((AJ$16-AI$16)/365)</f>
        <v>1406.8153863899902</v>
      </c>
      <c r="AK174" s="272">
        <f>AJ174*(1+'2. GRI Pricing Inputs'!L$115)^((AK$16-AJ$16)/365)</f>
        <v>1413.794783268359</v>
      </c>
      <c r="AL174" s="272">
        <f>AK174*(1+'2. GRI Pricing Inputs'!M$115)^((AL$16-AK$16)/365)</f>
        <v>1420.5820048428102</v>
      </c>
      <c r="AM174" s="272">
        <f>AL174*(1+'2. GRI Pricing Inputs'!N$115)^((AM$16-AL$16)/365)</f>
        <v>1427.6296997329755</v>
      </c>
      <c r="AN174" s="272">
        <f>AM174*(1+'2. GRI Pricing Inputs'!O$115)^((AN$16-AM$16)/365)</f>
        <v>1434.7123591680215</v>
      </c>
      <c r="AO174" s="272">
        <f>AN174*(1+'2. GRI Pricing Inputs'!P$115)^((AO$16-AN$16)/365)</f>
        <v>1441.5999999999997</v>
      </c>
      <c r="AP174" s="276">
        <f>AO174*(1+'2. GRI Pricing Inputs'!Q$115)^((AP$16-AO$16)/365)</f>
        <v>1448.7519679392153</v>
      </c>
      <c r="AQ174" s="380">
        <f t="shared" si="12"/>
        <v>5.9999999999999609E-2</v>
      </c>
    </row>
    <row r="175" spans="1:43" ht="11.4" x14ac:dyDescent="0.2">
      <c r="A175" s="110" t="str">
        <f>_xlfn.XLOOKUP($C175,'Data Ref'!$D:$D,'Data Ref'!$B:$B,0)</f>
        <v>222708159</v>
      </c>
      <c r="C175" s="76">
        <f>'1. Accomodation'!N179</f>
        <v>530</v>
      </c>
      <c r="D175" s="362" t="str">
        <f>'1. Accomodation'!L179</f>
        <v>D</v>
      </c>
      <c r="E175" s="69" t="str">
        <f>'1. Accomodation'!P179</f>
        <v>1 Bed</v>
      </c>
      <c r="F175" s="69">
        <f>'1. Accomodation'!Q179</f>
        <v>1</v>
      </c>
      <c r="G175" s="77">
        <f>'1. Accomodation'!O179</f>
        <v>521.51</v>
      </c>
      <c r="H175" s="69">
        <f>'1. Accomodation'!R179</f>
        <v>5</v>
      </c>
      <c r="I175" s="69" t="str">
        <f>'1. Accomodation'!S179</f>
        <v>North Row above Treeline</v>
      </c>
      <c r="J175" s="62"/>
      <c r="L175" s="271">
        <f>IFERROR(INDEX('2. GRI Pricing Inputs'!$C$15:$AI$16,MATCH($L$16,'2. GRI Pricing Inputs'!$C$15:$C$16,0),MATCH(E175,'2. GRI Pricing Inputs'!$C$15:$AI$15,0)),0)</f>
        <v>1275</v>
      </c>
      <c r="M175" s="272">
        <f>IFERROR(INDEX('2. GRI Pricing Inputs'!$C$22:$AI$23,MATCH($M$16,'2. GRI Pricing Inputs'!$C$22:$C$23,0),MATCH(F175,'2. GRI Pricing Inputs'!$C$22:$AI$22,0)),0)</f>
        <v>0</v>
      </c>
      <c r="N175" s="329">
        <f>IF(AND('3. GRI Pricing'!$G175&gt;='2. GRI Pricing Inputs'!$D$33,'3. GRI Pricing'!$G175&lt;='2. GRI Pricing Inputs'!$E$33),'2. GRI Pricing Inputs'!$D$32,IF(AND('3. GRI Pricing'!$G175&gt;='2. GRI Pricing Inputs'!$F$33,'3. GRI Pricing'!$G175&lt;='2. GRI Pricing Inputs'!$G$33),'2. GRI Pricing Inputs'!$F$32,IF(AND('3. GRI Pricing'!$G175&gt;='2. GRI Pricing Inputs'!$H$33,'3. GRI Pricing'!$G175&lt;='2. GRI Pricing Inputs'!$I$33),'2. GRI Pricing Inputs'!$H$32,IF(AND('3. GRI Pricing'!$G175&gt;='2. GRI Pricing Inputs'!$J$33,'3. GRI Pricing'!$G175&lt;='2. GRI Pricing Inputs'!$K$33),'2. GRI Pricing Inputs'!$J$32,IF(AND('3. GRI Pricing'!$G175&gt;='2. GRI Pricing Inputs'!$L$33,'3. GRI Pricing'!$G175&lt;='2. GRI Pricing Inputs'!$M$33),'2. GRI Pricing Inputs'!$L$32,IF(AND('3. GRI Pricing'!$G175&gt;='2. GRI Pricing Inputs'!$N$33,'3. GRI Pricing'!$G175&lt;='2. GRI Pricing Inputs'!$O$33),'2. GRI Pricing Inputs'!$N$32,IF(AND('3. GRI Pricing'!$G175&gt;='2. GRI Pricing Inputs'!$P$33,'3. GRI Pricing'!$G175&lt;='2. GRI Pricing Inputs'!$Q$33),'2. GRI Pricing Inputs'!$P$32,IF(AND('3. GRI Pricing'!$G175&gt;='2. GRI Pricing Inputs'!$R$33,'3. GRI Pricing'!$G175&lt;='2. GRI Pricing Inputs'!$S$33),'2. GRI Pricing Inputs'!$R$32,IF(AND('3. GRI Pricing'!$G175&gt;='2. GRI Pricing Inputs'!$T$33,'3. GRI Pricing'!$G175&lt;='2. GRI Pricing Inputs'!$U$33),'2. GRI Pricing Inputs'!$T$32,IF(AND('3. GRI Pricing'!$G175&gt;='2. GRI Pricing Inputs'!$V$33,'3. GRI Pricing'!$G175&lt;='2. GRI Pricing Inputs'!$W$33),'2. GRI Pricing Inputs'!$V$32,IF(AND('3. GRI Pricing'!$G175&gt;='2. GRI Pricing Inputs'!$X$33,'3. GRI Pricing'!$G175&lt;='2. GRI Pricing Inputs'!$Y$33),'2. GRI Pricing Inputs'!$X$32,IF(AND('3. GRI Pricing'!$G175&gt;='2. GRI Pricing Inputs'!$Z$33,'3. GRI Pricing'!$G175&lt;='2. GRI Pricing Inputs'!$AA$33),'2. GRI Pricing Inputs'!$Z$32,IF(AND('3. GRI Pricing'!$G175&gt;='2. GRI Pricing Inputs'!$AB$33,'3. GRI Pricing'!$G175&lt;='2. GRI Pricing Inputs'!$AC$33),'2. GRI Pricing Inputs'!$AB$32,IF(AND('3. GRI Pricing'!$G175&gt;='2. GRI Pricing Inputs'!$AD$33,'3. GRI Pricing'!$G175&lt;='2. GRI Pricing Inputs'!$AE$33),'2. GRI Pricing Inputs'!$AD$32,IF(AND('3. GRI Pricing'!$G175&gt;='2. GRI Pricing Inputs'!$AF$33,'3. GRI Pricing'!$G175&lt;='2. GRI Pricing Inputs'!$AG$33),'2. GRI Pricing Inputs'!$AF$32,IF(AND('3. GRI Pricing'!$G175&gt;='2. GRI Pricing Inputs'!$AH$33,'3. GRI Pricing'!$G175&lt;='2. GRI Pricing Inputs'!$AI$33),'2. GRI Pricing Inputs'!$AH$32,0))))))))))))))))</f>
        <v>6</v>
      </c>
      <c r="O175" s="272" cm="1">
        <f t="array" ref="O175">IFERROR(INDEX('2. GRI Pricing Inputs'!$C$32:$AI$39,MATCH('3. GRI Pricing'!E175,'2. GRI Pricing Inputs'!$C$32:$C$39,0),(MATCH('3. GRI Pricing'!N175,'2. GRI Pricing Inputs'!$D$32:$AI$32,0)+1)),0)</f>
        <v>10</v>
      </c>
      <c r="P175" s="272">
        <f>IFERROR(INDEX('2. GRI Pricing Inputs'!$C$45:$AI$46,MATCH($P$16,'2. GRI Pricing Inputs'!$C$45:$C$46,0),MATCH(H175,'2. GRI Pricing Inputs'!$C$45:$AI$45,0)),0)</f>
        <v>40</v>
      </c>
      <c r="Q175" s="272">
        <f>IFERROR(INDEX('2. GRI Pricing Inputs'!$C$53:$AI$54,MATCH('3. GRI Pricing'!$Q$16,'2. GRI Pricing Inputs'!$C$53:$C$54,0),MATCH('3. GRI Pricing'!I175,'2. GRI Pricing Inputs'!$C$53:$AI$53,0)),0)</f>
        <v>50</v>
      </c>
      <c r="R175" s="272">
        <f>IFERROR(INDEX('2. GRI Pricing Inputs'!$C$60:$AI$61,MATCH('3. GRI Pricing'!$R$16,'2. GRI Pricing Inputs'!$C$60:$C$61,0),MATCH('1. Accomodation'!T179,'2. GRI Pricing Inputs'!$C$60:$AI$60,0)),0)</f>
        <v>0</v>
      </c>
      <c r="S175" s="272">
        <f>IFERROR(INDEX('2. GRI Pricing Inputs'!$C$67:$AI$68,MATCH('3. GRI Pricing'!$S$16,'2. GRI Pricing Inputs'!$C$67:$C$68,0),MATCH('1. Accomodation'!U179,'2. GRI Pricing Inputs'!$C$67:$AI$67,0)),0)</f>
        <v>40</v>
      </c>
      <c r="T175" s="272">
        <f>IF(E175=0,0,'2. GRI Pricing Inputs'!$AI$75)</f>
        <v>0</v>
      </c>
      <c r="U175" s="272">
        <f>IFERROR(INDEX('2. GRI Pricing Inputs'!$C$82:$AI$83,MATCH('3. GRI Pricing'!$U$16,'2. GRI Pricing Inputs'!$C$82:$C$83,0),MATCH('1. Accomodation'!V179,'2. GRI Pricing Inputs'!$C$82:$AI$82,0)),0)</f>
        <v>0</v>
      </c>
      <c r="V175" s="272">
        <f>IFERROR(INDEX('2. GRI Pricing Inputs'!$C$89:$AI$90,MATCH('3. GRI Pricing'!$V$16,'2. GRI Pricing Inputs'!$C$89:$C$90,0),MATCH('1. Accomodation'!W179,'2. GRI Pricing Inputs'!$C$89:$AI$89,0)),0)</f>
        <v>0</v>
      </c>
      <c r="W175" s="272">
        <f>IFERROR(INDEX('2. GRI Pricing Inputs'!$C$97:$AI$98,MATCH('3. GRI Pricing'!$W$16,'2. GRI Pricing Inputs'!$C$97:$C$98,0),MATCH('1. Accomodation'!X179,'2. GRI Pricing Inputs'!$C$97:$AI$97,0)),0)</f>
        <v>0</v>
      </c>
      <c r="X175" s="272">
        <f>IFERROR(INDEX('2. GRI Pricing Inputs'!$C$104:$AI$105,MATCH('3. GRI Pricing'!$X$16,'2. GRI Pricing Inputs'!$C$104:$C$105,0),MATCH('1. Accomodation'!Y179,'2. GRI Pricing Inputs'!$C$104:$AI$104,0)),0)</f>
        <v>0</v>
      </c>
      <c r="Y175" s="273"/>
      <c r="Z175" s="274">
        <f t="shared" si="11"/>
        <v>1415</v>
      </c>
      <c r="AA175" s="275"/>
      <c r="AB175" s="275"/>
      <c r="AC175" s="275"/>
      <c r="AD175" s="271">
        <f>Z175*(1+'2. GRI Pricing Inputs'!E$115)^(($AD$16-$AC$15)/365)</f>
        <v>1422.0200018271296</v>
      </c>
      <c r="AE175" s="272">
        <f>AD175*(1+'2. GRI Pricing Inputs'!F$115)^((AE$16-AD$16)/365)</f>
        <v>1428.846710306977</v>
      </c>
      <c r="AF175" s="272">
        <f>AE175*(1+'2. GRI Pricing Inputs'!G$115)^((AF$16-AE$16)/365)</f>
        <v>1435.9354074921664</v>
      </c>
      <c r="AG175" s="272">
        <f>AF175*(1+'2. GRI Pricing Inputs'!H$115)^((AG$16-AF$16)/365)</f>
        <v>1443.0592726400357</v>
      </c>
      <c r="AH175" s="272">
        <f>AG175*(1+'2. GRI Pricing Inputs'!I$115)^((AH$16-AG$16)/365)</f>
        <v>1449.5241042056596</v>
      </c>
      <c r="AI175" s="272">
        <f>AH175*(1+'2. GRI Pricing Inputs'!J$115)^((AI$16-AH$16)/365)</f>
        <v>1456.7153846720851</v>
      </c>
      <c r="AJ175" s="272">
        <f>AI175*(1+'2. GRI Pricing Inputs'!K$115)^((AJ$16-AI$16)/365)</f>
        <v>1463.708655692526</v>
      </c>
      <c r="AK175" s="272">
        <f>AJ175*(1+'2. GRI Pricing Inputs'!L$115)^((AK$16-AJ$16)/365)</f>
        <v>1470.9703075917112</v>
      </c>
      <c r="AL175" s="272">
        <f>AK175*(1+'2. GRI Pricing Inputs'!M$115)^((AL$16-AK$16)/365)</f>
        <v>1478.0320123915997</v>
      </c>
      <c r="AM175" s="272">
        <f>AL175*(1+'2. GRI Pricing Inputs'!N$115)^((AM$16-AL$16)/365)</f>
        <v>1485.364724354529</v>
      </c>
      <c r="AN175" s="272">
        <f>AM175*(1+'2. GRI Pricing Inputs'!O$115)^((AN$16-AM$16)/365)</f>
        <v>1492.7338148696688</v>
      </c>
      <c r="AO175" s="272">
        <f>AN175*(1+'2. GRI Pricing Inputs'!P$115)^((AO$16-AN$16)/365)</f>
        <v>1499.899999999999</v>
      </c>
      <c r="AP175" s="276">
        <f>AO175*(1+'2. GRI Pricing Inputs'!Q$115)^((AP$16-AO$16)/365)</f>
        <v>1507.3412019367563</v>
      </c>
      <c r="AQ175" s="380">
        <f t="shared" si="12"/>
        <v>5.9999999999999165E-2</v>
      </c>
    </row>
    <row r="176" spans="1:43" ht="11.4" x14ac:dyDescent="0.2">
      <c r="A176" s="110" t="str">
        <f>_xlfn.XLOOKUP($C176,'Data Ref'!$D:$D,'Data Ref'!$B:$B,0)</f>
        <v>222708160</v>
      </c>
      <c r="C176" s="76">
        <f>'1. Accomodation'!N180</f>
        <v>531</v>
      </c>
      <c r="D176" s="362" t="str">
        <f>'1. Accomodation'!L180</f>
        <v>D</v>
      </c>
      <c r="E176" s="69" t="str">
        <f>'1. Accomodation'!P180</f>
        <v>2 Bed</v>
      </c>
      <c r="F176" s="69">
        <f>'1. Accomodation'!Q180</f>
        <v>2</v>
      </c>
      <c r="G176" s="77">
        <f>'1. Accomodation'!O180</f>
        <v>760.9</v>
      </c>
      <c r="H176" s="69">
        <f>'1. Accomodation'!R180</f>
        <v>5</v>
      </c>
      <c r="I176" s="69" t="str">
        <f>'1. Accomodation'!S180</f>
        <v>North Row above Treeline</v>
      </c>
      <c r="J176" s="62"/>
      <c r="L176" s="271">
        <f>IFERROR(INDEX('2. GRI Pricing Inputs'!$C$15:$AI$16,MATCH($L$16,'2. GRI Pricing Inputs'!$C$15:$C$16,0),MATCH(E176,'2. GRI Pricing Inputs'!$C$15:$AI$15,0)),0)</f>
        <v>1665</v>
      </c>
      <c r="M176" s="272">
        <f>IFERROR(INDEX('2. GRI Pricing Inputs'!$C$22:$AI$23,MATCH($M$16,'2. GRI Pricing Inputs'!$C$22:$C$23,0),MATCH(F176,'2. GRI Pricing Inputs'!$C$22:$AI$22,0)),0)</f>
        <v>0</v>
      </c>
      <c r="N176" s="329">
        <f>IF(AND('3. GRI Pricing'!$G176&gt;='2. GRI Pricing Inputs'!$D$33,'3. GRI Pricing'!$G176&lt;='2. GRI Pricing Inputs'!$E$33),'2. GRI Pricing Inputs'!$D$32,IF(AND('3. GRI Pricing'!$G176&gt;='2. GRI Pricing Inputs'!$F$33,'3. GRI Pricing'!$G176&lt;='2. GRI Pricing Inputs'!$G$33),'2. GRI Pricing Inputs'!$F$32,IF(AND('3. GRI Pricing'!$G176&gt;='2. GRI Pricing Inputs'!$H$33,'3. GRI Pricing'!$G176&lt;='2. GRI Pricing Inputs'!$I$33),'2. GRI Pricing Inputs'!$H$32,IF(AND('3. GRI Pricing'!$G176&gt;='2. GRI Pricing Inputs'!$J$33,'3. GRI Pricing'!$G176&lt;='2. GRI Pricing Inputs'!$K$33),'2. GRI Pricing Inputs'!$J$32,IF(AND('3. GRI Pricing'!$G176&gt;='2. GRI Pricing Inputs'!$L$33,'3. GRI Pricing'!$G176&lt;='2. GRI Pricing Inputs'!$M$33),'2. GRI Pricing Inputs'!$L$32,IF(AND('3. GRI Pricing'!$G176&gt;='2. GRI Pricing Inputs'!$N$33,'3. GRI Pricing'!$G176&lt;='2. GRI Pricing Inputs'!$O$33),'2. GRI Pricing Inputs'!$N$32,IF(AND('3. GRI Pricing'!$G176&gt;='2. GRI Pricing Inputs'!$P$33,'3. GRI Pricing'!$G176&lt;='2. GRI Pricing Inputs'!$Q$33),'2. GRI Pricing Inputs'!$P$32,IF(AND('3. GRI Pricing'!$G176&gt;='2. GRI Pricing Inputs'!$R$33,'3. GRI Pricing'!$G176&lt;='2. GRI Pricing Inputs'!$S$33),'2. GRI Pricing Inputs'!$R$32,IF(AND('3. GRI Pricing'!$G176&gt;='2. GRI Pricing Inputs'!$T$33,'3. GRI Pricing'!$G176&lt;='2. GRI Pricing Inputs'!$U$33),'2. GRI Pricing Inputs'!$T$32,IF(AND('3. GRI Pricing'!$G176&gt;='2. GRI Pricing Inputs'!$V$33,'3. GRI Pricing'!$G176&lt;='2. GRI Pricing Inputs'!$W$33),'2. GRI Pricing Inputs'!$V$32,IF(AND('3. GRI Pricing'!$G176&gt;='2. GRI Pricing Inputs'!$X$33,'3. GRI Pricing'!$G176&lt;='2. GRI Pricing Inputs'!$Y$33),'2. GRI Pricing Inputs'!$X$32,IF(AND('3. GRI Pricing'!$G176&gt;='2. GRI Pricing Inputs'!$Z$33,'3. GRI Pricing'!$G176&lt;='2. GRI Pricing Inputs'!$AA$33),'2. GRI Pricing Inputs'!$Z$32,IF(AND('3. GRI Pricing'!$G176&gt;='2. GRI Pricing Inputs'!$AB$33,'3. GRI Pricing'!$G176&lt;='2. GRI Pricing Inputs'!$AC$33),'2. GRI Pricing Inputs'!$AB$32,IF(AND('3. GRI Pricing'!$G176&gt;='2. GRI Pricing Inputs'!$AD$33,'3. GRI Pricing'!$G176&lt;='2. GRI Pricing Inputs'!$AE$33),'2. GRI Pricing Inputs'!$AD$32,IF(AND('3. GRI Pricing'!$G176&gt;='2. GRI Pricing Inputs'!$AF$33,'3. GRI Pricing'!$G176&lt;='2. GRI Pricing Inputs'!$AG$33),'2. GRI Pricing Inputs'!$AF$32,IF(AND('3. GRI Pricing'!$G176&gt;='2. GRI Pricing Inputs'!$AH$33,'3. GRI Pricing'!$G176&lt;='2. GRI Pricing Inputs'!$AI$33),'2. GRI Pricing Inputs'!$AH$32,0))))))))))))))))</f>
        <v>11</v>
      </c>
      <c r="O176" s="272" cm="1">
        <f t="array" ref="O176">IFERROR(INDEX('2. GRI Pricing Inputs'!$C$32:$AI$39,MATCH('3. GRI Pricing'!E176,'2. GRI Pricing Inputs'!$C$32:$C$39,0),(MATCH('3. GRI Pricing'!N176,'2. GRI Pricing Inputs'!$D$32:$AI$32,0)+1)),0)</f>
        <v>30</v>
      </c>
      <c r="P176" s="272">
        <f>IFERROR(INDEX('2. GRI Pricing Inputs'!$C$45:$AI$46,MATCH($P$16,'2. GRI Pricing Inputs'!$C$45:$C$46,0),MATCH(H176,'2. GRI Pricing Inputs'!$C$45:$AI$45,0)),0)</f>
        <v>40</v>
      </c>
      <c r="Q176" s="272">
        <f>IFERROR(INDEX('2. GRI Pricing Inputs'!$C$53:$AI$54,MATCH('3. GRI Pricing'!$Q$16,'2. GRI Pricing Inputs'!$C$53:$C$54,0),MATCH('3. GRI Pricing'!I176,'2. GRI Pricing Inputs'!$C$53:$AI$53,0)),0)</f>
        <v>50</v>
      </c>
      <c r="R176" s="272">
        <f>IFERROR(INDEX('2. GRI Pricing Inputs'!$C$60:$AI$61,MATCH('3. GRI Pricing'!$R$16,'2. GRI Pricing Inputs'!$C$60:$C$61,0),MATCH('1. Accomodation'!T180,'2. GRI Pricing Inputs'!$C$60:$AI$60,0)),0)</f>
        <v>10</v>
      </c>
      <c r="S176" s="272">
        <f>IFERROR(INDEX('2. GRI Pricing Inputs'!$C$67:$AI$68,MATCH('3. GRI Pricing'!$S$16,'2. GRI Pricing Inputs'!$C$67:$C$68,0),MATCH('1. Accomodation'!U180,'2. GRI Pricing Inputs'!$C$67:$AI$67,0)),0)</f>
        <v>40</v>
      </c>
      <c r="T176" s="272">
        <f>IF(E176=0,0,'2. GRI Pricing Inputs'!$AI$75)</f>
        <v>0</v>
      </c>
      <c r="U176" s="272">
        <f>IFERROR(INDEX('2. GRI Pricing Inputs'!$C$82:$AI$83,MATCH('3. GRI Pricing'!$U$16,'2. GRI Pricing Inputs'!$C$82:$C$83,0),MATCH('1. Accomodation'!V180,'2. GRI Pricing Inputs'!$C$82:$AI$82,0)),0)</f>
        <v>0</v>
      </c>
      <c r="V176" s="272">
        <f>IFERROR(INDEX('2. GRI Pricing Inputs'!$C$89:$AI$90,MATCH('3. GRI Pricing'!$V$16,'2. GRI Pricing Inputs'!$C$89:$C$90,0),MATCH('1. Accomodation'!W180,'2. GRI Pricing Inputs'!$C$89:$AI$89,0)),0)</f>
        <v>0</v>
      </c>
      <c r="W176" s="272">
        <f>IFERROR(INDEX('2. GRI Pricing Inputs'!$C$97:$AI$98,MATCH('3. GRI Pricing'!$W$16,'2. GRI Pricing Inputs'!$C$97:$C$98,0),MATCH('1. Accomodation'!X180,'2. GRI Pricing Inputs'!$C$97:$AI$97,0)),0)</f>
        <v>0</v>
      </c>
      <c r="X176" s="272">
        <f>IFERROR(INDEX('2. GRI Pricing Inputs'!$C$104:$AI$105,MATCH('3. GRI Pricing'!$X$16,'2. GRI Pricing Inputs'!$C$104:$C$105,0),MATCH('1. Accomodation'!Y180,'2. GRI Pricing Inputs'!$C$104:$AI$104,0)),0)</f>
        <v>0</v>
      </c>
      <c r="Y176" s="273"/>
      <c r="Z176" s="274">
        <f t="shared" si="11"/>
        <v>1835</v>
      </c>
      <c r="AA176" s="275"/>
      <c r="AB176" s="275"/>
      <c r="AC176" s="275"/>
      <c r="AD176" s="271">
        <f>Z176*(1+'2. GRI Pricing Inputs'!E$115)^(($AD$16-$AC$15)/365)</f>
        <v>1844.1036772811187</v>
      </c>
      <c r="AE176" s="272">
        <f>AD176*(1+'2. GRI Pricing Inputs'!F$115)^((AE$16-AD$16)/365)</f>
        <v>1852.9566879245958</v>
      </c>
      <c r="AF176" s="272">
        <f>AE176*(1+'2. GRI Pricing Inputs'!G$115)^((AF$16-AE$16)/365)</f>
        <v>1862.1494507053892</v>
      </c>
      <c r="AG176" s="272">
        <f>AF176*(1+'2. GRI Pricing Inputs'!H$115)^((AG$16-AF$16)/365)</f>
        <v>1871.3878199960891</v>
      </c>
      <c r="AH176" s="272">
        <f>AG176*(1+'2. GRI Pricing Inputs'!I$115)^((AH$16-AG$16)/365)</f>
        <v>1879.7715414963857</v>
      </c>
      <c r="AI176" s="272">
        <f>AH176*(1+'2. GRI Pricing Inputs'!J$115)^((AI$16-AH$16)/365)</f>
        <v>1889.0973363062026</v>
      </c>
      <c r="AJ176" s="272">
        <f>AI176*(1+'2. GRI Pricing Inputs'!K$115)^((AJ$16-AI$16)/365)</f>
        <v>1898.1663485482586</v>
      </c>
      <c r="AK176" s="272">
        <f>AJ176*(1+'2. GRI Pricing Inputs'!L$115)^((AK$16-AJ$16)/365)</f>
        <v>1907.5834024245871</v>
      </c>
      <c r="AL176" s="272">
        <f>AK176*(1+'2. GRI Pricing Inputs'!M$115)^((AL$16-AK$16)/365)</f>
        <v>1916.7411609459973</v>
      </c>
      <c r="AM176" s="272">
        <f>AL176*(1+'2. GRI Pricing Inputs'!N$115)^((AM$16-AL$16)/365)</f>
        <v>1926.2503669191249</v>
      </c>
      <c r="AN176" s="272">
        <f>AM176*(1+'2. GRI Pricing Inputs'!O$115)^((AN$16-AM$16)/365)</f>
        <v>1935.806749318617</v>
      </c>
      <c r="AO176" s="272">
        <f>AN176*(1+'2. GRI Pricing Inputs'!P$115)^((AO$16-AN$16)/365)</f>
        <v>1945.0999999999992</v>
      </c>
      <c r="AP176" s="276">
        <f>AO176*(1+'2. GRI Pricing Inputs'!Q$115)^((AP$16-AO$16)/365)</f>
        <v>1954.749897917985</v>
      </c>
      <c r="AQ176" s="380">
        <f t="shared" si="12"/>
        <v>5.9999999999999609E-2</v>
      </c>
    </row>
    <row r="177" spans="1:43" ht="11.4" x14ac:dyDescent="0.2">
      <c r="A177" s="110" t="str">
        <f>_xlfn.XLOOKUP($C177,'Data Ref'!$D:$D,'Data Ref'!$B:$B,0)</f>
        <v>222708161</v>
      </c>
      <c r="C177" s="76">
        <f>'1. Accomodation'!N181</f>
        <v>532</v>
      </c>
      <c r="D177" s="362" t="str">
        <f>'1. Accomodation'!L181</f>
        <v>D</v>
      </c>
      <c r="E177" s="69" t="str">
        <f>'1. Accomodation'!P181</f>
        <v>1 Bed</v>
      </c>
      <c r="F177" s="69">
        <f>'1. Accomodation'!Q181</f>
        <v>1</v>
      </c>
      <c r="G177" s="77">
        <f>'1. Accomodation'!O181</f>
        <v>524.74</v>
      </c>
      <c r="H177" s="69">
        <f>'1. Accomodation'!R181</f>
        <v>5</v>
      </c>
      <c r="I177" s="69" t="str">
        <f>'1. Accomodation'!S181</f>
        <v>Saxon Gate above Treeline</v>
      </c>
      <c r="J177" s="62"/>
      <c r="L177" s="271">
        <f>IFERROR(INDEX('2. GRI Pricing Inputs'!$C$15:$AI$16,MATCH($L$16,'2. GRI Pricing Inputs'!$C$15:$C$16,0),MATCH(E177,'2. GRI Pricing Inputs'!$C$15:$AI$15,0)),0)</f>
        <v>1275</v>
      </c>
      <c r="M177" s="272">
        <f>IFERROR(INDEX('2. GRI Pricing Inputs'!$C$22:$AI$23,MATCH($M$16,'2. GRI Pricing Inputs'!$C$22:$C$23,0),MATCH(F177,'2. GRI Pricing Inputs'!$C$22:$AI$22,0)),0)</f>
        <v>0</v>
      </c>
      <c r="N177" s="329">
        <f>IF(AND('3. GRI Pricing'!$G177&gt;='2. GRI Pricing Inputs'!$D$33,'3. GRI Pricing'!$G177&lt;='2. GRI Pricing Inputs'!$E$33),'2. GRI Pricing Inputs'!$D$32,IF(AND('3. GRI Pricing'!$G177&gt;='2. GRI Pricing Inputs'!$F$33,'3. GRI Pricing'!$G177&lt;='2. GRI Pricing Inputs'!$G$33),'2. GRI Pricing Inputs'!$F$32,IF(AND('3. GRI Pricing'!$G177&gt;='2. GRI Pricing Inputs'!$H$33,'3. GRI Pricing'!$G177&lt;='2. GRI Pricing Inputs'!$I$33),'2. GRI Pricing Inputs'!$H$32,IF(AND('3. GRI Pricing'!$G177&gt;='2. GRI Pricing Inputs'!$J$33,'3. GRI Pricing'!$G177&lt;='2. GRI Pricing Inputs'!$K$33),'2. GRI Pricing Inputs'!$J$32,IF(AND('3. GRI Pricing'!$G177&gt;='2. GRI Pricing Inputs'!$L$33,'3. GRI Pricing'!$G177&lt;='2. GRI Pricing Inputs'!$M$33),'2. GRI Pricing Inputs'!$L$32,IF(AND('3. GRI Pricing'!$G177&gt;='2. GRI Pricing Inputs'!$N$33,'3. GRI Pricing'!$G177&lt;='2. GRI Pricing Inputs'!$O$33),'2. GRI Pricing Inputs'!$N$32,IF(AND('3. GRI Pricing'!$G177&gt;='2. GRI Pricing Inputs'!$P$33,'3. GRI Pricing'!$G177&lt;='2. GRI Pricing Inputs'!$Q$33),'2. GRI Pricing Inputs'!$P$32,IF(AND('3. GRI Pricing'!$G177&gt;='2. GRI Pricing Inputs'!$R$33,'3. GRI Pricing'!$G177&lt;='2. GRI Pricing Inputs'!$S$33),'2. GRI Pricing Inputs'!$R$32,IF(AND('3. GRI Pricing'!$G177&gt;='2. GRI Pricing Inputs'!$T$33,'3. GRI Pricing'!$G177&lt;='2. GRI Pricing Inputs'!$U$33),'2. GRI Pricing Inputs'!$T$32,IF(AND('3. GRI Pricing'!$G177&gt;='2. GRI Pricing Inputs'!$V$33,'3. GRI Pricing'!$G177&lt;='2. GRI Pricing Inputs'!$W$33),'2. GRI Pricing Inputs'!$V$32,IF(AND('3. GRI Pricing'!$G177&gt;='2. GRI Pricing Inputs'!$X$33,'3. GRI Pricing'!$G177&lt;='2. GRI Pricing Inputs'!$Y$33),'2. GRI Pricing Inputs'!$X$32,IF(AND('3. GRI Pricing'!$G177&gt;='2. GRI Pricing Inputs'!$Z$33,'3. GRI Pricing'!$G177&lt;='2. GRI Pricing Inputs'!$AA$33),'2. GRI Pricing Inputs'!$Z$32,IF(AND('3. GRI Pricing'!$G177&gt;='2. GRI Pricing Inputs'!$AB$33,'3. GRI Pricing'!$G177&lt;='2. GRI Pricing Inputs'!$AC$33),'2. GRI Pricing Inputs'!$AB$32,IF(AND('3. GRI Pricing'!$G177&gt;='2. GRI Pricing Inputs'!$AD$33,'3. GRI Pricing'!$G177&lt;='2. GRI Pricing Inputs'!$AE$33),'2. GRI Pricing Inputs'!$AD$32,IF(AND('3. GRI Pricing'!$G177&gt;='2. GRI Pricing Inputs'!$AF$33,'3. GRI Pricing'!$G177&lt;='2. GRI Pricing Inputs'!$AG$33),'2. GRI Pricing Inputs'!$AF$32,IF(AND('3. GRI Pricing'!$G177&gt;='2. GRI Pricing Inputs'!$AH$33,'3. GRI Pricing'!$G177&lt;='2. GRI Pricing Inputs'!$AI$33),'2. GRI Pricing Inputs'!$AH$32,0))))))))))))))))</f>
        <v>0</v>
      </c>
      <c r="O177" s="272" cm="1">
        <f t="array" ref="O177">IFERROR(INDEX('2. GRI Pricing Inputs'!$C$32:$AI$39,MATCH('3. GRI Pricing'!E177,'2. GRI Pricing Inputs'!$C$32:$C$39,0),(MATCH('3. GRI Pricing'!N177,'2. GRI Pricing Inputs'!$D$32:$AI$32,0)+1)),0)</f>
        <v>0</v>
      </c>
      <c r="P177" s="272">
        <f>IFERROR(INDEX('2. GRI Pricing Inputs'!$C$45:$AI$46,MATCH($P$16,'2. GRI Pricing Inputs'!$C$45:$C$46,0),MATCH(H177,'2. GRI Pricing Inputs'!$C$45:$AI$45,0)),0)</f>
        <v>40</v>
      </c>
      <c r="Q177" s="272">
        <f>IFERROR(INDEX('2. GRI Pricing Inputs'!$C$53:$AI$54,MATCH('3. GRI Pricing'!$Q$16,'2. GRI Pricing Inputs'!$C$53:$C$54,0),MATCH('3. GRI Pricing'!I177,'2. GRI Pricing Inputs'!$C$53:$AI$53,0)),0)</f>
        <v>50</v>
      </c>
      <c r="R177" s="272">
        <f>IFERROR(INDEX('2. GRI Pricing Inputs'!$C$60:$AI$61,MATCH('3. GRI Pricing'!$R$16,'2. GRI Pricing Inputs'!$C$60:$C$61,0),MATCH('1. Accomodation'!T181,'2. GRI Pricing Inputs'!$C$60:$AI$60,0)),0)</f>
        <v>0</v>
      </c>
      <c r="S177" s="272">
        <f>IFERROR(INDEX('2. GRI Pricing Inputs'!$C$67:$AI$68,MATCH('3. GRI Pricing'!$S$16,'2. GRI Pricing Inputs'!$C$67:$C$68,0),MATCH('1. Accomodation'!U181,'2. GRI Pricing Inputs'!$C$67:$AI$67,0)),0)</f>
        <v>40</v>
      </c>
      <c r="T177" s="272">
        <f>IF(E177=0,0,'2. GRI Pricing Inputs'!$AI$75)</f>
        <v>0</v>
      </c>
      <c r="U177" s="272">
        <f>IFERROR(INDEX('2. GRI Pricing Inputs'!$C$82:$AI$83,MATCH('3. GRI Pricing'!$U$16,'2. GRI Pricing Inputs'!$C$82:$C$83,0),MATCH('1. Accomodation'!V181,'2. GRI Pricing Inputs'!$C$82:$AI$82,0)),0)</f>
        <v>0</v>
      </c>
      <c r="V177" s="272">
        <f>IFERROR(INDEX('2. GRI Pricing Inputs'!$C$89:$AI$90,MATCH('3. GRI Pricing'!$V$16,'2. GRI Pricing Inputs'!$C$89:$C$90,0),MATCH('1. Accomodation'!W181,'2. GRI Pricing Inputs'!$C$89:$AI$89,0)),0)</f>
        <v>0</v>
      </c>
      <c r="W177" s="272">
        <f>IFERROR(INDEX('2. GRI Pricing Inputs'!$C$97:$AI$98,MATCH('3. GRI Pricing'!$W$16,'2. GRI Pricing Inputs'!$C$97:$C$98,0),MATCH('1. Accomodation'!X181,'2. GRI Pricing Inputs'!$C$97:$AI$97,0)),0)</f>
        <v>0</v>
      </c>
      <c r="X177" s="272">
        <f>IFERROR(INDEX('2. GRI Pricing Inputs'!$C$104:$AI$105,MATCH('3. GRI Pricing'!$X$16,'2. GRI Pricing Inputs'!$C$104:$C$105,0),MATCH('1. Accomodation'!Y181,'2. GRI Pricing Inputs'!$C$104:$AI$104,0)),0)</f>
        <v>0</v>
      </c>
      <c r="Y177" s="273"/>
      <c r="Z177" s="274">
        <f t="shared" si="11"/>
        <v>1405</v>
      </c>
      <c r="AA177" s="275"/>
      <c r="AB177" s="275"/>
      <c r="AC177" s="275"/>
      <c r="AD177" s="271">
        <f>Z177*(1+'2. GRI Pricing Inputs'!E$115)^(($AD$16-$AC$15)/365)</f>
        <v>1411.9703905067965</v>
      </c>
      <c r="AE177" s="272">
        <f>AD177*(1+'2. GRI Pricing Inputs'!F$115)^((AE$16-AD$16)/365)</f>
        <v>1418.7488536970338</v>
      </c>
      <c r="AF177" s="272">
        <f>AE177*(1+'2. GRI Pricing Inputs'!G$115)^((AF$16-AE$16)/365)</f>
        <v>1425.7874540823279</v>
      </c>
      <c r="AG177" s="272">
        <f>AF177*(1+'2. GRI Pricing Inputs'!H$115)^((AG$16-AF$16)/365)</f>
        <v>1432.8609738934633</v>
      </c>
      <c r="AH177" s="272">
        <f>AG177*(1+'2. GRI Pricing Inputs'!I$115)^((AH$16-AG$16)/365)</f>
        <v>1439.2801176034998</v>
      </c>
      <c r="AI177" s="272">
        <f>AH177*(1+'2. GRI Pricing Inputs'!J$115)^((AI$16-AH$16)/365)</f>
        <v>1446.4205762998447</v>
      </c>
      <c r="AJ177" s="272">
        <f>AI177*(1+'2. GRI Pricing Inputs'!K$115)^((AJ$16-AI$16)/365)</f>
        <v>1453.3644249102472</v>
      </c>
      <c r="AK177" s="272">
        <f>AJ177*(1+'2. GRI Pricing Inputs'!L$115)^((AK$16-AJ$16)/365)</f>
        <v>1460.5747577147386</v>
      </c>
      <c r="AL177" s="272">
        <f>AK177*(1+'2. GRI Pricing Inputs'!M$115)^((AL$16-AK$16)/365)</f>
        <v>1467.5865564736384</v>
      </c>
      <c r="AM177" s="272">
        <f>AL177*(1+'2. GRI Pricing Inputs'!N$115)^((AM$16-AL$16)/365)</f>
        <v>1474.8674471506108</v>
      </c>
      <c r="AN177" s="272">
        <f>AM177*(1+'2. GRI Pricing Inputs'!O$115)^((AN$16-AM$16)/365)</f>
        <v>1482.1844592875516</v>
      </c>
      <c r="AO177" s="272">
        <f>AN177*(1+'2. GRI Pricing Inputs'!P$115)^((AO$16-AN$16)/365)</f>
        <v>1489.2999999999997</v>
      </c>
      <c r="AP177" s="276">
        <f>AO177*(1+'2. GRI Pricing Inputs'!Q$115)^((AP$16-AO$16)/365)</f>
        <v>1496.6886139372041</v>
      </c>
      <c r="AQ177" s="380">
        <f t="shared" si="12"/>
        <v>5.9999999999999831E-2</v>
      </c>
    </row>
    <row r="178" spans="1:43" ht="11.4" x14ac:dyDescent="0.2">
      <c r="A178" s="110" t="str">
        <f>_xlfn.XLOOKUP($C178,'Data Ref'!$D:$D,'Data Ref'!$B:$B,0)</f>
        <v>222708162</v>
      </c>
      <c r="C178" s="76">
        <f>'1. Accomodation'!N182</f>
        <v>533</v>
      </c>
      <c r="D178" s="362" t="str">
        <f>'1. Accomodation'!L182</f>
        <v>D</v>
      </c>
      <c r="E178" s="69" t="str">
        <f>'1. Accomodation'!P182</f>
        <v>1 Bed</v>
      </c>
      <c r="F178" s="69">
        <f>'1. Accomodation'!Q182</f>
        <v>1</v>
      </c>
      <c r="G178" s="77">
        <f>'1. Accomodation'!O182</f>
        <v>510.96</v>
      </c>
      <c r="H178" s="69">
        <f>'1. Accomodation'!R182</f>
        <v>5</v>
      </c>
      <c r="I178" s="69" t="str">
        <f>'1. Accomodation'!S182</f>
        <v>Saxon Gate above Treeline</v>
      </c>
      <c r="J178" s="62"/>
      <c r="L178" s="271">
        <f>IFERROR(INDEX('2. GRI Pricing Inputs'!$C$15:$AI$16,MATCH($L$16,'2. GRI Pricing Inputs'!$C$15:$C$16,0),MATCH(E178,'2. GRI Pricing Inputs'!$C$15:$AI$15,0)),0)</f>
        <v>1275</v>
      </c>
      <c r="M178" s="272">
        <f>IFERROR(INDEX('2. GRI Pricing Inputs'!$C$22:$AI$23,MATCH($M$16,'2. GRI Pricing Inputs'!$C$22:$C$23,0),MATCH(F178,'2. GRI Pricing Inputs'!$C$22:$AI$22,0)),0)</f>
        <v>0</v>
      </c>
      <c r="N178" s="329">
        <f>IF(AND('3. GRI Pricing'!$G178&gt;='2. GRI Pricing Inputs'!$D$33,'3. GRI Pricing'!$G178&lt;='2. GRI Pricing Inputs'!$E$33),'2. GRI Pricing Inputs'!$D$32,IF(AND('3. GRI Pricing'!$G178&gt;='2. GRI Pricing Inputs'!$F$33,'3. GRI Pricing'!$G178&lt;='2. GRI Pricing Inputs'!$G$33),'2. GRI Pricing Inputs'!$F$32,IF(AND('3. GRI Pricing'!$G178&gt;='2. GRI Pricing Inputs'!$H$33,'3. GRI Pricing'!$G178&lt;='2. GRI Pricing Inputs'!$I$33),'2. GRI Pricing Inputs'!$H$32,IF(AND('3. GRI Pricing'!$G178&gt;='2. GRI Pricing Inputs'!$J$33,'3. GRI Pricing'!$G178&lt;='2. GRI Pricing Inputs'!$K$33),'2. GRI Pricing Inputs'!$J$32,IF(AND('3. GRI Pricing'!$G178&gt;='2. GRI Pricing Inputs'!$L$33,'3. GRI Pricing'!$G178&lt;='2. GRI Pricing Inputs'!$M$33),'2. GRI Pricing Inputs'!$L$32,IF(AND('3. GRI Pricing'!$G178&gt;='2. GRI Pricing Inputs'!$N$33,'3. GRI Pricing'!$G178&lt;='2. GRI Pricing Inputs'!$O$33),'2. GRI Pricing Inputs'!$N$32,IF(AND('3. GRI Pricing'!$G178&gt;='2. GRI Pricing Inputs'!$P$33,'3. GRI Pricing'!$G178&lt;='2. GRI Pricing Inputs'!$Q$33),'2. GRI Pricing Inputs'!$P$32,IF(AND('3. GRI Pricing'!$G178&gt;='2. GRI Pricing Inputs'!$R$33,'3. GRI Pricing'!$G178&lt;='2. GRI Pricing Inputs'!$S$33),'2. GRI Pricing Inputs'!$R$32,IF(AND('3. GRI Pricing'!$G178&gt;='2. GRI Pricing Inputs'!$T$33,'3. GRI Pricing'!$G178&lt;='2. GRI Pricing Inputs'!$U$33),'2. GRI Pricing Inputs'!$T$32,IF(AND('3. GRI Pricing'!$G178&gt;='2. GRI Pricing Inputs'!$V$33,'3. GRI Pricing'!$G178&lt;='2. GRI Pricing Inputs'!$W$33),'2. GRI Pricing Inputs'!$V$32,IF(AND('3. GRI Pricing'!$G178&gt;='2. GRI Pricing Inputs'!$X$33,'3. GRI Pricing'!$G178&lt;='2. GRI Pricing Inputs'!$Y$33),'2. GRI Pricing Inputs'!$X$32,IF(AND('3. GRI Pricing'!$G178&gt;='2. GRI Pricing Inputs'!$Z$33,'3. GRI Pricing'!$G178&lt;='2. GRI Pricing Inputs'!$AA$33),'2. GRI Pricing Inputs'!$Z$32,IF(AND('3. GRI Pricing'!$G178&gt;='2. GRI Pricing Inputs'!$AB$33,'3. GRI Pricing'!$G178&lt;='2. GRI Pricing Inputs'!$AC$33),'2. GRI Pricing Inputs'!$AB$32,IF(AND('3. GRI Pricing'!$G178&gt;='2. GRI Pricing Inputs'!$AD$33,'3. GRI Pricing'!$G178&lt;='2. GRI Pricing Inputs'!$AE$33),'2. GRI Pricing Inputs'!$AD$32,IF(AND('3. GRI Pricing'!$G178&gt;='2. GRI Pricing Inputs'!$AF$33,'3. GRI Pricing'!$G178&lt;='2. GRI Pricing Inputs'!$AG$33),'2. GRI Pricing Inputs'!$AF$32,IF(AND('3. GRI Pricing'!$G178&gt;='2. GRI Pricing Inputs'!$AH$33,'3. GRI Pricing'!$G178&lt;='2. GRI Pricing Inputs'!$AI$33),'2. GRI Pricing Inputs'!$AH$32,0))))))))))))))))</f>
        <v>5</v>
      </c>
      <c r="O178" s="272" cm="1">
        <f t="array" ref="O178">IFERROR(INDEX('2. GRI Pricing Inputs'!$C$32:$AI$39,MATCH('3. GRI Pricing'!E178,'2. GRI Pricing Inputs'!$C$32:$C$39,0),(MATCH('3. GRI Pricing'!N178,'2. GRI Pricing Inputs'!$D$32:$AI$32,0)+1)),0)</f>
        <v>5</v>
      </c>
      <c r="P178" s="272">
        <f>IFERROR(INDEX('2. GRI Pricing Inputs'!$C$45:$AI$46,MATCH($P$16,'2. GRI Pricing Inputs'!$C$45:$C$46,0),MATCH(H178,'2. GRI Pricing Inputs'!$C$45:$AI$45,0)),0)</f>
        <v>40</v>
      </c>
      <c r="Q178" s="272">
        <f>IFERROR(INDEX('2. GRI Pricing Inputs'!$C$53:$AI$54,MATCH('3. GRI Pricing'!$Q$16,'2. GRI Pricing Inputs'!$C$53:$C$54,0),MATCH('3. GRI Pricing'!I178,'2. GRI Pricing Inputs'!$C$53:$AI$53,0)),0)</f>
        <v>50</v>
      </c>
      <c r="R178" s="272">
        <f>IFERROR(INDEX('2. GRI Pricing Inputs'!$C$60:$AI$61,MATCH('3. GRI Pricing'!$R$16,'2. GRI Pricing Inputs'!$C$60:$C$61,0),MATCH('1. Accomodation'!T182,'2. GRI Pricing Inputs'!$C$60:$AI$60,0)),0)</f>
        <v>0</v>
      </c>
      <c r="S178" s="272">
        <f>IFERROR(INDEX('2. GRI Pricing Inputs'!$C$67:$AI$68,MATCH('3. GRI Pricing'!$S$16,'2. GRI Pricing Inputs'!$C$67:$C$68,0),MATCH('1. Accomodation'!U182,'2. GRI Pricing Inputs'!$C$67:$AI$67,0)),0)</f>
        <v>40</v>
      </c>
      <c r="T178" s="272">
        <f>IF(E178=0,0,'2. GRI Pricing Inputs'!$AI$75)</f>
        <v>0</v>
      </c>
      <c r="U178" s="272">
        <f>IFERROR(INDEX('2. GRI Pricing Inputs'!$C$82:$AI$83,MATCH('3. GRI Pricing'!$U$16,'2. GRI Pricing Inputs'!$C$82:$C$83,0),MATCH('1. Accomodation'!V182,'2. GRI Pricing Inputs'!$C$82:$AI$82,0)),0)</f>
        <v>0</v>
      </c>
      <c r="V178" s="272">
        <f>IFERROR(INDEX('2. GRI Pricing Inputs'!$C$89:$AI$90,MATCH('3. GRI Pricing'!$V$16,'2. GRI Pricing Inputs'!$C$89:$C$90,0),MATCH('1. Accomodation'!W182,'2. GRI Pricing Inputs'!$C$89:$AI$89,0)),0)</f>
        <v>0</v>
      </c>
      <c r="W178" s="272">
        <f>IFERROR(INDEX('2. GRI Pricing Inputs'!$C$97:$AI$98,MATCH('3. GRI Pricing'!$W$16,'2. GRI Pricing Inputs'!$C$97:$C$98,0),MATCH('1. Accomodation'!X182,'2. GRI Pricing Inputs'!$C$97:$AI$97,0)),0)</f>
        <v>0</v>
      </c>
      <c r="X178" s="272">
        <f>IFERROR(INDEX('2. GRI Pricing Inputs'!$C$104:$AI$105,MATCH('3. GRI Pricing'!$X$16,'2. GRI Pricing Inputs'!$C$104:$C$105,0),MATCH('1. Accomodation'!Y182,'2. GRI Pricing Inputs'!$C$104:$AI$104,0)),0)</f>
        <v>0</v>
      </c>
      <c r="Y178" s="273"/>
      <c r="Z178" s="274">
        <f t="shared" si="11"/>
        <v>1410</v>
      </c>
      <c r="AA178" s="275"/>
      <c r="AB178" s="275"/>
      <c r="AC178" s="275"/>
      <c r="AD178" s="271">
        <f>Z178*(1+'2. GRI Pricing Inputs'!E$115)^(($AD$16-$AC$15)/365)</f>
        <v>1416.9951961669631</v>
      </c>
      <c r="AE178" s="272">
        <f>AD178*(1+'2. GRI Pricing Inputs'!F$115)^((AE$16-AD$16)/365)</f>
        <v>1423.7977820020053</v>
      </c>
      <c r="AF178" s="272">
        <f>AE178*(1+'2. GRI Pricing Inputs'!G$115)^((AF$16-AE$16)/365)</f>
        <v>1430.8614307872472</v>
      </c>
      <c r="AG178" s="272">
        <f>AF178*(1+'2. GRI Pricing Inputs'!H$115)^((AG$16-AF$16)/365)</f>
        <v>1437.9601232667494</v>
      </c>
      <c r="AH178" s="272">
        <f>AG178*(1+'2. GRI Pricing Inputs'!I$115)^((AH$16-AG$16)/365)</f>
        <v>1444.4021109045796</v>
      </c>
      <c r="AI178" s="272">
        <f>AH178*(1+'2. GRI Pricing Inputs'!J$115)^((AI$16-AH$16)/365)</f>
        <v>1451.5679804859647</v>
      </c>
      <c r="AJ178" s="272">
        <f>AI178*(1+'2. GRI Pricing Inputs'!K$115)^((AJ$16-AI$16)/365)</f>
        <v>1458.5365403013864</v>
      </c>
      <c r="AK178" s="272">
        <f>AJ178*(1+'2. GRI Pricing Inputs'!L$115)^((AK$16-AJ$16)/365)</f>
        <v>1465.7725326532245</v>
      </c>
      <c r="AL178" s="272">
        <f>AK178*(1+'2. GRI Pricing Inputs'!M$115)^((AL$16-AK$16)/365)</f>
        <v>1472.8092844326186</v>
      </c>
      <c r="AM178" s="272">
        <f>AL178*(1+'2. GRI Pricing Inputs'!N$115)^((AM$16-AL$16)/365)</f>
        <v>1480.1160857525695</v>
      </c>
      <c r="AN178" s="272">
        <f>AM178*(1+'2. GRI Pricing Inputs'!O$115)^((AN$16-AM$16)/365)</f>
        <v>1487.4591370786097</v>
      </c>
      <c r="AO178" s="272">
        <f>AN178*(1+'2. GRI Pricing Inputs'!P$115)^((AO$16-AN$16)/365)</f>
        <v>1494.5999999999988</v>
      </c>
      <c r="AP178" s="276">
        <f>AO178*(1+'2. GRI Pricing Inputs'!Q$115)^((AP$16-AO$16)/365)</f>
        <v>1502.0149079369796</v>
      </c>
      <c r="AQ178" s="380">
        <f t="shared" si="12"/>
        <v>5.9999999999999165E-2</v>
      </c>
    </row>
    <row r="179" spans="1:43" ht="11.4" x14ac:dyDescent="0.2">
      <c r="A179" s="110" t="str">
        <f>_xlfn.XLOOKUP($C179,'Data Ref'!$D:$D,'Data Ref'!$B:$B,0)</f>
        <v>222708163</v>
      </c>
      <c r="C179" s="76">
        <f>'1. Accomodation'!N183</f>
        <v>534</v>
      </c>
      <c r="D179" s="362" t="str">
        <f>'1. Accomodation'!L183</f>
        <v>D</v>
      </c>
      <c r="E179" s="69" t="str">
        <f>'1. Accomodation'!P183</f>
        <v>1 Bed</v>
      </c>
      <c r="F179" s="69">
        <f>'1. Accomodation'!Q183</f>
        <v>1</v>
      </c>
      <c r="G179" s="77">
        <f>'1. Accomodation'!O183</f>
        <v>492.56</v>
      </c>
      <c r="H179" s="69">
        <f>'1. Accomodation'!R183</f>
        <v>5</v>
      </c>
      <c r="I179" s="69" t="str">
        <f>'1. Accomodation'!S183</f>
        <v>Internal Courtyard</v>
      </c>
      <c r="J179" s="62"/>
      <c r="L179" s="271">
        <f>IFERROR(INDEX('2. GRI Pricing Inputs'!$C$15:$AI$16,MATCH($L$16,'2. GRI Pricing Inputs'!$C$15:$C$16,0),MATCH(E179,'2. GRI Pricing Inputs'!$C$15:$AI$15,0)),0)</f>
        <v>1275</v>
      </c>
      <c r="M179" s="272">
        <f>IFERROR(INDEX('2. GRI Pricing Inputs'!$C$22:$AI$23,MATCH($M$16,'2. GRI Pricing Inputs'!$C$22:$C$23,0),MATCH(F179,'2. GRI Pricing Inputs'!$C$22:$AI$22,0)),0)</f>
        <v>0</v>
      </c>
      <c r="N179" s="329">
        <f>IF(AND('3. GRI Pricing'!$G179&gt;='2. GRI Pricing Inputs'!$D$33,'3. GRI Pricing'!$G179&lt;='2. GRI Pricing Inputs'!$E$33),'2. GRI Pricing Inputs'!$D$32,IF(AND('3. GRI Pricing'!$G179&gt;='2. GRI Pricing Inputs'!$F$33,'3. GRI Pricing'!$G179&lt;='2. GRI Pricing Inputs'!$G$33),'2. GRI Pricing Inputs'!$F$32,IF(AND('3. GRI Pricing'!$G179&gt;='2. GRI Pricing Inputs'!$H$33,'3. GRI Pricing'!$G179&lt;='2. GRI Pricing Inputs'!$I$33),'2. GRI Pricing Inputs'!$H$32,IF(AND('3. GRI Pricing'!$G179&gt;='2. GRI Pricing Inputs'!$J$33,'3. GRI Pricing'!$G179&lt;='2. GRI Pricing Inputs'!$K$33),'2. GRI Pricing Inputs'!$J$32,IF(AND('3. GRI Pricing'!$G179&gt;='2. GRI Pricing Inputs'!$L$33,'3. GRI Pricing'!$G179&lt;='2. GRI Pricing Inputs'!$M$33),'2. GRI Pricing Inputs'!$L$32,IF(AND('3. GRI Pricing'!$G179&gt;='2. GRI Pricing Inputs'!$N$33,'3. GRI Pricing'!$G179&lt;='2. GRI Pricing Inputs'!$O$33),'2. GRI Pricing Inputs'!$N$32,IF(AND('3. GRI Pricing'!$G179&gt;='2. GRI Pricing Inputs'!$P$33,'3. GRI Pricing'!$G179&lt;='2. GRI Pricing Inputs'!$Q$33),'2. GRI Pricing Inputs'!$P$32,IF(AND('3. GRI Pricing'!$G179&gt;='2. GRI Pricing Inputs'!$R$33,'3. GRI Pricing'!$G179&lt;='2. GRI Pricing Inputs'!$S$33),'2. GRI Pricing Inputs'!$R$32,IF(AND('3. GRI Pricing'!$G179&gt;='2. GRI Pricing Inputs'!$T$33,'3. GRI Pricing'!$G179&lt;='2. GRI Pricing Inputs'!$U$33),'2. GRI Pricing Inputs'!$T$32,IF(AND('3. GRI Pricing'!$G179&gt;='2. GRI Pricing Inputs'!$V$33,'3. GRI Pricing'!$G179&lt;='2. GRI Pricing Inputs'!$W$33),'2. GRI Pricing Inputs'!$V$32,IF(AND('3. GRI Pricing'!$G179&gt;='2. GRI Pricing Inputs'!$X$33,'3. GRI Pricing'!$G179&lt;='2. GRI Pricing Inputs'!$Y$33),'2. GRI Pricing Inputs'!$X$32,IF(AND('3. GRI Pricing'!$G179&gt;='2. GRI Pricing Inputs'!$Z$33,'3. GRI Pricing'!$G179&lt;='2. GRI Pricing Inputs'!$AA$33),'2. GRI Pricing Inputs'!$Z$32,IF(AND('3. GRI Pricing'!$G179&gt;='2. GRI Pricing Inputs'!$AB$33,'3. GRI Pricing'!$G179&lt;='2. GRI Pricing Inputs'!$AC$33),'2. GRI Pricing Inputs'!$AB$32,IF(AND('3. GRI Pricing'!$G179&gt;='2. GRI Pricing Inputs'!$AD$33,'3. GRI Pricing'!$G179&lt;='2. GRI Pricing Inputs'!$AE$33),'2. GRI Pricing Inputs'!$AD$32,IF(AND('3. GRI Pricing'!$G179&gt;='2. GRI Pricing Inputs'!$AF$33,'3. GRI Pricing'!$G179&lt;='2. GRI Pricing Inputs'!$AG$33),'2. GRI Pricing Inputs'!$AF$32,IF(AND('3. GRI Pricing'!$G179&gt;='2. GRI Pricing Inputs'!$AH$33,'3. GRI Pricing'!$G179&lt;='2. GRI Pricing Inputs'!$AI$33),'2. GRI Pricing Inputs'!$AH$32,0))))))))))))))))</f>
        <v>4</v>
      </c>
      <c r="O179" s="272" cm="1">
        <f t="array" ref="O179">IFERROR(INDEX('2. GRI Pricing Inputs'!$C$32:$AI$39,MATCH('3. GRI Pricing'!E179,'2. GRI Pricing Inputs'!$C$32:$C$39,0),(MATCH('3. GRI Pricing'!N179,'2. GRI Pricing Inputs'!$D$32:$AI$32,0)+1)),0)</f>
        <v>0</v>
      </c>
      <c r="P179" s="272">
        <f>IFERROR(INDEX('2. GRI Pricing Inputs'!$C$45:$AI$46,MATCH($P$16,'2. GRI Pricing Inputs'!$C$45:$C$46,0),MATCH(H179,'2. GRI Pricing Inputs'!$C$45:$AI$45,0)),0)</f>
        <v>40</v>
      </c>
      <c r="Q179" s="272">
        <f>IFERROR(INDEX('2. GRI Pricing Inputs'!$C$53:$AI$54,MATCH('3. GRI Pricing'!$Q$16,'2. GRI Pricing Inputs'!$C$53:$C$54,0),MATCH('3. GRI Pricing'!I179,'2. GRI Pricing Inputs'!$C$53:$AI$53,0)),0)</f>
        <v>15</v>
      </c>
      <c r="R179" s="272">
        <f>IFERROR(INDEX('2. GRI Pricing Inputs'!$C$60:$AI$61,MATCH('3. GRI Pricing'!$R$16,'2. GRI Pricing Inputs'!$C$60:$C$61,0),MATCH('1. Accomodation'!T183,'2. GRI Pricing Inputs'!$C$60:$AI$60,0)),0)</f>
        <v>0</v>
      </c>
      <c r="S179" s="272">
        <f>IFERROR(INDEX('2. GRI Pricing Inputs'!$C$67:$AI$68,MATCH('3. GRI Pricing'!$S$16,'2. GRI Pricing Inputs'!$C$67:$C$68,0),MATCH('1. Accomodation'!U183,'2. GRI Pricing Inputs'!$C$67:$AI$67,0)),0)</f>
        <v>10</v>
      </c>
      <c r="T179" s="272">
        <f>IF(E179=0,0,'2. GRI Pricing Inputs'!$AI$75)</f>
        <v>0</v>
      </c>
      <c r="U179" s="272">
        <f>IFERROR(INDEX('2. GRI Pricing Inputs'!$C$82:$AI$83,MATCH('3. GRI Pricing'!$U$16,'2. GRI Pricing Inputs'!$C$82:$C$83,0),MATCH('1. Accomodation'!V183,'2. GRI Pricing Inputs'!$C$82:$AI$82,0)),0)</f>
        <v>0</v>
      </c>
      <c r="V179" s="272">
        <f>IFERROR(INDEX('2. GRI Pricing Inputs'!$C$89:$AI$90,MATCH('3. GRI Pricing'!$V$16,'2. GRI Pricing Inputs'!$C$89:$C$90,0),MATCH('1. Accomodation'!W183,'2. GRI Pricing Inputs'!$C$89:$AI$89,0)),0)</f>
        <v>10</v>
      </c>
      <c r="W179" s="272">
        <f>IFERROR(INDEX('2. GRI Pricing Inputs'!$C$97:$AI$98,MATCH('3. GRI Pricing'!$W$16,'2. GRI Pricing Inputs'!$C$97:$C$98,0),MATCH('1. Accomodation'!X183,'2. GRI Pricing Inputs'!$C$97:$AI$97,0)),0)</f>
        <v>0</v>
      </c>
      <c r="X179" s="272">
        <f>IFERROR(INDEX('2. GRI Pricing Inputs'!$C$104:$AI$105,MATCH('3. GRI Pricing'!$X$16,'2. GRI Pricing Inputs'!$C$104:$C$105,0),MATCH('1. Accomodation'!Y183,'2. GRI Pricing Inputs'!$C$104:$AI$104,0)),0)</f>
        <v>0</v>
      </c>
      <c r="Y179" s="273"/>
      <c r="Z179" s="274">
        <f t="shared" si="11"/>
        <v>1350</v>
      </c>
      <c r="AA179" s="275"/>
      <c r="AB179" s="275"/>
      <c r="AC179" s="275"/>
      <c r="AD179" s="271">
        <f>Z179*(1+'2. GRI Pricing Inputs'!E$115)^(($AD$16-$AC$15)/365)</f>
        <v>1356.6975282449646</v>
      </c>
      <c r="AE179" s="272">
        <f>AD179*(1+'2. GRI Pricing Inputs'!F$115)^((AE$16-AD$16)/365)</f>
        <v>1363.2106423423454</v>
      </c>
      <c r="AF179" s="272">
        <f>AE179*(1+'2. GRI Pricing Inputs'!G$115)^((AF$16-AE$16)/365)</f>
        <v>1369.9737103282152</v>
      </c>
      <c r="AG179" s="272">
        <f>AF179*(1+'2. GRI Pricing Inputs'!H$115)^((AG$16-AF$16)/365)</f>
        <v>1376.7703307873132</v>
      </c>
      <c r="AH179" s="272">
        <f>AG179*(1+'2. GRI Pricing Inputs'!I$115)^((AH$16-AG$16)/365)</f>
        <v>1382.9381912916188</v>
      </c>
      <c r="AI179" s="272">
        <f>AH179*(1+'2. GRI Pricing Inputs'!J$115)^((AI$16-AH$16)/365)</f>
        <v>1389.7991302525195</v>
      </c>
      <c r="AJ179" s="272">
        <f>AI179*(1+'2. GRI Pricing Inputs'!K$115)^((AJ$16-AI$16)/365)</f>
        <v>1396.4711556077104</v>
      </c>
      <c r="AK179" s="272">
        <f>AJ179*(1+'2. GRI Pricing Inputs'!L$115)^((AK$16-AJ$16)/365)</f>
        <v>1403.3992333913852</v>
      </c>
      <c r="AL179" s="272">
        <f>AK179*(1+'2. GRI Pricing Inputs'!M$115)^((AL$16-AK$16)/365)</f>
        <v>1410.1365489248478</v>
      </c>
      <c r="AM179" s="272">
        <f>AL179*(1+'2. GRI Pricing Inputs'!N$115)^((AM$16-AL$16)/365)</f>
        <v>1417.1324225290562</v>
      </c>
      <c r="AN179" s="272">
        <f>AM179*(1+'2. GRI Pricing Inputs'!O$115)^((AN$16-AM$16)/365)</f>
        <v>1424.1630035859032</v>
      </c>
      <c r="AO179" s="272">
        <f>AN179*(1+'2. GRI Pricing Inputs'!P$115)^((AO$16-AN$16)/365)</f>
        <v>1430.9999999999991</v>
      </c>
      <c r="AP179" s="276">
        <f>AO179*(1+'2. GRI Pricing Inputs'!Q$115)^((AP$16-AO$16)/365)</f>
        <v>1438.0993799396617</v>
      </c>
      <c r="AQ179" s="380">
        <f t="shared" si="12"/>
        <v>5.9999999999999387E-2</v>
      </c>
    </row>
    <row r="180" spans="1:43" ht="11.4" x14ac:dyDescent="0.2">
      <c r="A180" s="110" t="str">
        <f>_xlfn.XLOOKUP($C180,'Data Ref'!$D:$D,'Data Ref'!$B:$B,0)</f>
        <v>222708164</v>
      </c>
      <c r="C180" s="76">
        <f>'1. Accomodation'!N184</f>
        <v>535</v>
      </c>
      <c r="D180" s="362" t="str">
        <f>'1. Accomodation'!L184</f>
        <v>D</v>
      </c>
      <c r="E180" s="69" t="str">
        <f>'1. Accomodation'!P184</f>
        <v>1 Bed</v>
      </c>
      <c r="F180" s="69">
        <f>'1. Accomodation'!Q184</f>
        <v>1</v>
      </c>
      <c r="G180" s="77">
        <f>'1. Accomodation'!O184</f>
        <v>510.96</v>
      </c>
      <c r="H180" s="69">
        <f>'1. Accomodation'!R184</f>
        <v>5</v>
      </c>
      <c r="I180" s="69" t="str">
        <f>'1. Accomodation'!S184</f>
        <v>Saxon Gate above Treeline</v>
      </c>
      <c r="J180" s="62"/>
      <c r="L180" s="271">
        <f>IFERROR(INDEX('2. GRI Pricing Inputs'!$C$15:$AI$16,MATCH($L$16,'2. GRI Pricing Inputs'!$C$15:$C$16,0),MATCH(E180,'2. GRI Pricing Inputs'!$C$15:$AI$15,0)),0)</f>
        <v>1275</v>
      </c>
      <c r="M180" s="272">
        <f>IFERROR(INDEX('2. GRI Pricing Inputs'!$C$22:$AI$23,MATCH($M$16,'2. GRI Pricing Inputs'!$C$22:$C$23,0),MATCH(F180,'2. GRI Pricing Inputs'!$C$22:$AI$22,0)),0)</f>
        <v>0</v>
      </c>
      <c r="N180" s="329">
        <f>IF(AND('3. GRI Pricing'!$G180&gt;='2. GRI Pricing Inputs'!$D$33,'3. GRI Pricing'!$G180&lt;='2. GRI Pricing Inputs'!$E$33),'2. GRI Pricing Inputs'!$D$32,IF(AND('3. GRI Pricing'!$G180&gt;='2. GRI Pricing Inputs'!$F$33,'3. GRI Pricing'!$G180&lt;='2. GRI Pricing Inputs'!$G$33),'2. GRI Pricing Inputs'!$F$32,IF(AND('3. GRI Pricing'!$G180&gt;='2. GRI Pricing Inputs'!$H$33,'3. GRI Pricing'!$G180&lt;='2. GRI Pricing Inputs'!$I$33),'2. GRI Pricing Inputs'!$H$32,IF(AND('3. GRI Pricing'!$G180&gt;='2. GRI Pricing Inputs'!$J$33,'3. GRI Pricing'!$G180&lt;='2. GRI Pricing Inputs'!$K$33),'2. GRI Pricing Inputs'!$J$32,IF(AND('3. GRI Pricing'!$G180&gt;='2. GRI Pricing Inputs'!$L$33,'3. GRI Pricing'!$G180&lt;='2. GRI Pricing Inputs'!$M$33),'2. GRI Pricing Inputs'!$L$32,IF(AND('3. GRI Pricing'!$G180&gt;='2. GRI Pricing Inputs'!$N$33,'3. GRI Pricing'!$G180&lt;='2. GRI Pricing Inputs'!$O$33),'2. GRI Pricing Inputs'!$N$32,IF(AND('3. GRI Pricing'!$G180&gt;='2. GRI Pricing Inputs'!$P$33,'3. GRI Pricing'!$G180&lt;='2. GRI Pricing Inputs'!$Q$33),'2. GRI Pricing Inputs'!$P$32,IF(AND('3. GRI Pricing'!$G180&gt;='2. GRI Pricing Inputs'!$R$33,'3. GRI Pricing'!$G180&lt;='2. GRI Pricing Inputs'!$S$33),'2. GRI Pricing Inputs'!$R$32,IF(AND('3. GRI Pricing'!$G180&gt;='2. GRI Pricing Inputs'!$T$33,'3. GRI Pricing'!$G180&lt;='2. GRI Pricing Inputs'!$U$33),'2. GRI Pricing Inputs'!$T$32,IF(AND('3. GRI Pricing'!$G180&gt;='2. GRI Pricing Inputs'!$V$33,'3. GRI Pricing'!$G180&lt;='2. GRI Pricing Inputs'!$W$33),'2. GRI Pricing Inputs'!$V$32,IF(AND('3. GRI Pricing'!$G180&gt;='2. GRI Pricing Inputs'!$X$33,'3. GRI Pricing'!$G180&lt;='2. GRI Pricing Inputs'!$Y$33),'2. GRI Pricing Inputs'!$X$32,IF(AND('3. GRI Pricing'!$G180&gt;='2. GRI Pricing Inputs'!$Z$33,'3. GRI Pricing'!$G180&lt;='2. GRI Pricing Inputs'!$AA$33),'2. GRI Pricing Inputs'!$Z$32,IF(AND('3. GRI Pricing'!$G180&gt;='2. GRI Pricing Inputs'!$AB$33,'3. GRI Pricing'!$G180&lt;='2. GRI Pricing Inputs'!$AC$33),'2. GRI Pricing Inputs'!$AB$32,IF(AND('3. GRI Pricing'!$G180&gt;='2. GRI Pricing Inputs'!$AD$33,'3. GRI Pricing'!$G180&lt;='2. GRI Pricing Inputs'!$AE$33),'2. GRI Pricing Inputs'!$AD$32,IF(AND('3. GRI Pricing'!$G180&gt;='2. GRI Pricing Inputs'!$AF$33,'3. GRI Pricing'!$G180&lt;='2. GRI Pricing Inputs'!$AG$33),'2. GRI Pricing Inputs'!$AF$32,IF(AND('3. GRI Pricing'!$G180&gt;='2. GRI Pricing Inputs'!$AH$33,'3. GRI Pricing'!$G180&lt;='2. GRI Pricing Inputs'!$AI$33),'2. GRI Pricing Inputs'!$AH$32,0))))))))))))))))</f>
        <v>5</v>
      </c>
      <c r="O180" s="272" cm="1">
        <f t="array" ref="O180">IFERROR(INDEX('2. GRI Pricing Inputs'!$C$32:$AI$39,MATCH('3. GRI Pricing'!E180,'2. GRI Pricing Inputs'!$C$32:$C$39,0),(MATCH('3. GRI Pricing'!N180,'2. GRI Pricing Inputs'!$D$32:$AI$32,0)+1)),0)</f>
        <v>5</v>
      </c>
      <c r="P180" s="272">
        <f>IFERROR(INDEX('2. GRI Pricing Inputs'!$C$45:$AI$46,MATCH($P$16,'2. GRI Pricing Inputs'!$C$45:$C$46,0),MATCH(H180,'2. GRI Pricing Inputs'!$C$45:$AI$45,0)),0)</f>
        <v>40</v>
      </c>
      <c r="Q180" s="272">
        <f>IFERROR(INDEX('2. GRI Pricing Inputs'!$C$53:$AI$54,MATCH('3. GRI Pricing'!$Q$16,'2. GRI Pricing Inputs'!$C$53:$C$54,0),MATCH('3. GRI Pricing'!I180,'2. GRI Pricing Inputs'!$C$53:$AI$53,0)),0)</f>
        <v>50</v>
      </c>
      <c r="R180" s="272">
        <f>IFERROR(INDEX('2. GRI Pricing Inputs'!$C$60:$AI$61,MATCH('3. GRI Pricing'!$R$16,'2. GRI Pricing Inputs'!$C$60:$C$61,0),MATCH('1. Accomodation'!T184,'2. GRI Pricing Inputs'!$C$60:$AI$60,0)),0)</f>
        <v>0</v>
      </c>
      <c r="S180" s="272">
        <f>IFERROR(INDEX('2. GRI Pricing Inputs'!$C$67:$AI$68,MATCH('3. GRI Pricing'!$S$16,'2. GRI Pricing Inputs'!$C$67:$C$68,0),MATCH('1. Accomodation'!U184,'2. GRI Pricing Inputs'!$C$67:$AI$67,0)),0)</f>
        <v>40</v>
      </c>
      <c r="T180" s="272">
        <f>IF(E180=0,0,'2. GRI Pricing Inputs'!$AI$75)</f>
        <v>0</v>
      </c>
      <c r="U180" s="272">
        <f>IFERROR(INDEX('2. GRI Pricing Inputs'!$C$82:$AI$83,MATCH('3. GRI Pricing'!$U$16,'2. GRI Pricing Inputs'!$C$82:$C$83,0),MATCH('1. Accomodation'!V184,'2. GRI Pricing Inputs'!$C$82:$AI$82,0)),0)</f>
        <v>0</v>
      </c>
      <c r="V180" s="272">
        <f>IFERROR(INDEX('2. GRI Pricing Inputs'!$C$89:$AI$90,MATCH('3. GRI Pricing'!$V$16,'2. GRI Pricing Inputs'!$C$89:$C$90,0),MATCH('1. Accomodation'!W184,'2. GRI Pricing Inputs'!$C$89:$AI$89,0)),0)</f>
        <v>0</v>
      </c>
      <c r="W180" s="272">
        <f>IFERROR(INDEX('2. GRI Pricing Inputs'!$C$97:$AI$98,MATCH('3. GRI Pricing'!$W$16,'2. GRI Pricing Inputs'!$C$97:$C$98,0),MATCH('1. Accomodation'!X184,'2. GRI Pricing Inputs'!$C$97:$AI$97,0)),0)</f>
        <v>0</v>
      </c>
      <c r="X180" s="272">
        <f>IFERROR(INDEX('2. GRI Pricing Inputs'!$C$104:$AI$105,MATCH('3. GRI Pricing'!$X$16,'2. GRI Pricing Inputs'!$C$104:$C$105,0),MATCH('1. Accomodation'!Y184,'2. GRI Pricing Inputs'!$C$104:$AI$104,0)),0)</f>
        <v>0</v>
      </c>
      <c r="Y180" s="273"/>
      <c r="Z180" s="274">
        <f t="shared" si="11"/>
        <v>1410</v>
      </c>
      <c r="AA180" s="275"/>
      <c r="AB180" s="275"/>
      <c r="AC180" s="275"/>
      <c r="AD180" s="271">
        <f>Z180*(1+'2. GRI Pricing Inputs'!E$115)^(($AD$16-$AC$15)/365)</f>
        <v>1416.9951961669631</v>
      </c>
      <c r="AE180" s="272">
        <f>AD180*(1+'2. GRI Pricing Inputs'!F$115)^((AE$16-AD$16)/365)</f>
        <v>1423.7977820020053</v>
      </c>
      <c r="AF180" s="272">
        <f>AE180*(1+'2. GRI Pricing Inputs'!G$115)^((AF$16-AE$16)/365)</f>
        <v>1430.8614307872472</v>
      </c>
      <c r="AG180" s="272">
        <f>AF180*(1+'2. GRI Pricing Inputs'!H$115)^((AG$16-AF$16)/365)</f>
        <v>1437.9601232667494</v>
      </c>
      <c r="AH180" s="272">
        <f>AG180*(1+'2. GRI Pricing Inputs'!I$115)^((AH$16-AG$16)/365)</f>
        <v>1444.4021109045796</v>
      </c>
      <c r="AI180" s="272">
        <f>AH180*(1+'2. GRI Pricing Inputs'!J$115)^((AI$16-AH$16)/365)</f>
        <v>1451.5679804859647</v>
      </c>
      <c r="AJ180" s="272">
        <f>AI180*(1+'2. GRI Pricing Inputs'!K$115)^((AJ$16-AI$16)/365)</f>
        <v>1458.5365403013864</v>
      </c>
      <c r="AK180" s="272">
        <f>AJ180*(1+'2. GRI Pricing Inputs'!L$115)^((AK$16-AJ$16)/365)</f>
        <v>1465.7725326532245</v>
      </c>
      <c r="AL180" s="272">
        <f>AK180*(1+'2. GRI Pricing Inputs'!M$115)^((AL$16-AK$16)/365)</f>
        <v>1472.8092844326186</v>
      </c>
      <c r="AM180" s="272">
        <f>AL180*(1+'2. GRI Pricing Inputs'!N$115)^((AM$16-AL$16)/365)</f>
        <v>1480.1160857525695</v>
      </c>
      <c r="AN180" s="272">
        <f>AM180*(1+'2. GRI Pricing Inputs'!O$115)^((AN$16-AM$16)/365)</f>
        <v>1487.4591370786097</v>
      </c>
      <c r="AO180" s="272">
        <f>AN180*(1+'2. GRI Pricing Inputs'!P$115)^((AO$16-AN$16)/365)</f>
        <v>1494.5999999999988</v>
      </c>
      <c r="AP180" s="276">
        <f>AO180*(1+'2. GRI Pricing Inputs'!Q$115)^((AP$16-AO$16)/365)</f>
        <v>1502.0149079369796</v>
      </c>
      <c r="AQ180" s="380">
        <f t="shared" si="12"/>
        <v>5.9999999999999165E-2</v>
      </c>
    </row>
    <row r="181" spans="1:43" ht="11.4" x14ac:dyDescent="0.2">
      <c r="A181" s="110" t="str">
        <f>_xlfn.XLOOKUP($C181,'Data Ref'!$D:$D,'Data Ref'!$B:$B,0)</f>
        <v>222708165</v>
      </c>
      <c r="C181" s="76">
        <f>'1. Accomodation'!N185</f>
        <v>536</v>
      </c>
      <c r="D181" s="362" t="str">
        <f>'1. Accomodation'!L185</f>
        <v>D</v>
      </c>
      <c r="E181" s="69" t="str">
        <f>'1. Accomodation'!P185</f>
        <v>1 Bed</v>
      </c>
      <c r="F181" s="69">
        <f>'1. Accomodation'!Q185</f>
        <v>1</v>
      </c>
      <c r="G181" s="77">
        <f>'1. Accomodation'!O185</f>
        <v>506.87</v>
      </c>
      <c r="H181" s="69">
        <f>'1. Accomodation'!R185</f>
        <v>5</v>
      </c>
      <c r="I181" s="69" t="str">
        <f>'1. Accomodation'!S185</f>
        <v>Internal Courtyard</v>
      </c>
      <c r="J181" s="62"/>
      <c r="L181" s="271">
        <f>IFERROR(INDEX('2. GRI Pricing Inputs'!$C$15:$AI$16,MATCH($L$16,'2. GRI Pricing Inputs'!$C$15:$C$16,0),MATCH(E181,'2. GRI Pricing Inputs'!$C$15:$AI$15,0)),0)</f>
        <v>1275</v>
      </c>
      <c r="M181" s="272">
        <f>IFERROR(INDEX('2. GRI Pricing Inputs'!$C$22:$AI$23,MATCH($M$16,'2. GRI Pricing Inputs'!$C$22:$C$23,0),MATCH(F181,'2. GRI Pricing Inputs'!$C$22:$AI$22,0)),0)</f>
        <v>0</v>
      </c>
      <c r="N181" s="329">
        <f>IF(AND('3. GRI Pricing'!$G181&gt;='2. GRI Pricing Inputs'!$D$33,'3. GRI Pricing'!$G181&lt;='2. GRI Pricing Inputs'!$E$33),'2. GRI Pricing Inputs'!$D$32,IF(AND('3. GRI Pricing'!$G181&gt;='2. GRI Pricing Inputs'!$F$33,'3. GRI Pricing'!$G181&lt;='2. GRI Pricing Inputs'!$G$33),'2. GRI Pricing Inputs'!$F$32,IF(AND('3. GRI Pricing'!$G181&gt;='2. GRI Pricing Inputs'!$H$33,'3. GRI Pricing'!$G181&lt;='2. GRI Pricing Inputs'!$I$33),'2. GRI Pricing Inputs'!$H$32,IF(AND('3. GRI Pricing'!$G181&gt;='2. GRI Pricing Inputs'!$J$33,'3. GRI Pricing'!$G181&lt;='2. GRI Pricing Inputs'!$K$33),'2. GRI Pricing Inputs'!$J$32,IF(AND('3. GRI Pricing'!$G181&gt;='2. GRI Pricing Inputs'!$L$33,'3. GRI Pricing'!$G181&lt;='2. GRI Pricing Inputs'!$M$33),'2. GRI Pricing Inputs'!$L$32,IF(AND('3. GRI Pricing'!$G181&gt;='2. GRI Pricing Inputs'!$N$33,'3. GRI Pricing'!$G181&lt;='2. GRI Pricing Inputs'!$O$33),'2. GRI Pricing Inputs'!$N$32,IF(AND('3. GRI Pricing'!$G181&gt;='2. GRI Pricing Inputs'!$P$33,'3. GRI Pricing'!$G181&lt;='2. GRI Pricing Inputs'!$Q$33),'2. GRI Pricing Inputs'!$P$32,IF(AND('3. GRI Pricing'!$G181&gt;='2. GRI Pricing Inputs'!$R$33,'3. GRI Pricing'!$G181&lt;='2. GRI Pricing Inputs'!$S$33),'2. GRI Pricing Inputs'!$R$32,IF(AND('3. GRI Pricing'!$G181&gt;='2. GRI Pricing Inputs'!$T$33,'3. GRI Pricing'!$G181&lt;='2. GRI Pricing Inputs'!$U$33),'2. GRI Pricing Inputs'!$T$32,IF(AND('3. GRI Pricing'!$G181&gt;='2. GRI Pricing Inputs'!$V$33,'3. GRI Pricing'!$G181&lt;='2. GRI Pricing Inputs'!$W$33),'2. GRI Pricing Inputs'!$V$32,IF(AND('3. GRI Pricing'!$G181&gt;='2. GRI Pricing Inputs'!$X$33,'3. GRI Pricing'!$G181&lt;='2. GRI Pricing Inputs'!$Y$33),'2. GRI Pricing Inputs'!$X$32,IF(AND('3. GRI Pricing'!$G181&gt;='2. GRI Pricing Inputs'!$Z$33,'3. GRI Pricing'!$G181&lt;='2. GRI Pricing Inputs'!$AA$33),'2. GRI Pricing Inputs'!$Z$32,IF(AND('3. GRI Pricing'!$G181&gt;='2. GRI Pricing Inputs'!$AB$33,'3. GRI Pricing'!$G181&lt;='2. GRI Pricing Inputs'!$AC$33),'2. GRI Pricing Inputs'!$AB$32,IF(AND('3. GRI Pricing'!$G181&gt;='2. GRI Pricing Inputs'!$AD$33,'3. GRI Pricing'!$G181&lt;='2. GRI Pricing Inputs'!$AE$33),'2. GRI Pricing Inputs'!$AD$32,IF(AND('3. GRI Pricing'!$G181&gt;='2. GRI Pricing Inputs'!$AF$33,'3. GRI Pricing'!$G181&lt;='2. GRI Pricing Inputs'!$AG$33),'2. GRI Pricing Inputs'!$AF$32,IF(AND('3. GRI Pricing'!$G181&gt;='2. GRI Pricing Inputs'!$AH$33,'3. GRI Pricing'!$G181&lt;='2. GRI Pricing Inputs'!$AI$33),'2. GRI Pricing Inputs'!$AH$32,0))))))))))))))))</f>
        <v>5</v>
      </c>
      <c r="O181" s="272" cm="1">
        <f t="array" ref="O181">IFERROR(INDEX('2. GRI Pricing Inputs'!$C$32:$AI$39,MATCH('3. GRI Pricing'!E181,'2. GRI Pricing Inputs'!$C$32:$C$39,0),(MATCH('3. GRI Pricing'!N181,'2. GRI Pricing Inputs'!$D$32:$AI$32,0)+1)),0)</f>
        <v>5</v>
      </c>
      <c r="P181" s="272">
        <f>IFERROR(INDEX('2. GRI Pricing Inputs'!$C$45:$AI$46,MATCH($P$16,'2. GRI Pricing Inputs'!$C$45:$C$46,0),MATCH(H181,'2. GRI Pricing Inputs'!$C$45:$AI$45,0)),0)</f>
        <v>40</v>
      </c>
      <c r="Q181" s="272">
        <f>IFERROR(INDEX('2. GRI Pricing Inputs'!$C$53:$AI$54,MATCH('3. GRI Pricing'!$Q$16,'2. GRI Pricing Inputs'!$C$53:$C$54,0),MATCH('3. GRI Pricing'!I181,'2. GRI Pricing Inputs'!$C$53:$AI$53,0)),0)</f>
        <v>15</v>
      </c>
      <c r="R181" s="272">
        <f>IFERROR(INDEX('2. GRI Pricing Inputs'!$C$60:$AI$61,MATCH('3. GRI Pricing'!$R$16,'2. GRI Pricing Inputs'!$C$60:$C$61,0),MATCH('1. Accomodation'!T185,'2. GRI Pricing Inputs'!$C$60:$AI$60,0)),0)</f>
        <v>0</v>
      </c>
      <c r="S181" s="272">
        <f>IFERROR(INDEX('2. GRI Pricing Inputs'!$C$67:$AI$68,MATCH('3. GRI Pricing'!$S$16,'2. GRI Pricing Inputs'!$C$67:$C$68,0),MATCH('1. Accomodation'!U185,'2. GRI Pricing Inputs'!$C$67:$AI$67,0)),0)</f>
        <v>10</v>
      </c>
      <c r="T181" s="272">
        <f>IF(E181=0,0,'2. GRI Pricing Inputs'!$AI$75)</f>
        <v>0</v>
      </c>
      <c r="U181" s="272">
        <f>IFERROR(INDEX('2. GRI Pricing Inputs'!$C$82:$AI$83,MATCH('3. GRI Pricing'!$U$16,'2. GRI Pricing Inputs'!$C$82:$C$83,0),MATCH('1. Accomodation'!V185,'2. GRI Pricing Inputs'!$C$82:$AI$82,0)),0)</f>
        <v>0</v>
      </c>
      <c r="V181" s="272">
        <f>IFERROR(INDEX('2. GRI Pricing Inputs'!$C$89:$AI$90,MATCH('3. GRI Pricing'!$V$16,'2. GRI Pricing Inputs'!$C$89:$C$90,0),MATCH('1. Accomodation'!W185,'2. GRI Pricing Inputs'!$C$89:$AI$89,0)),0)</f>
        <v>10</v>
      </c>
      <c r="W181" s="272">
        <f>IFERROR(INDEX('2. GRI Pricing Inputs'!$C$97:$AI$98,MATCH('3. GRI Pricing'!$W$16,'2. GRI Pricing Inputs'!$C$97:$C$98,0),MATCH('1. Accomodation'!X185,'2. GRI Pricing Inputs'!$C$97:$AI$97,0)),0)</f>
        <v>0</v>
      </c>
      <c r="X181" s="272">
        <f>IFERROR(INDEX('2. GRI Pricing Inputs'!$C$104:$AI$105,MATCH('3. GRI Pricing'!$X$16,'2. GRI Pricing Inputs'!$C$104:$C$105,0),MATCH('1. Accomodation'!Y185,'2. GRI Pricing Inputs'!$C$104:$AI$104,0)),0)</f>
        <v>0</v>
      </c>
      <c r="Y181" s="273"/>
      <c r="Z181" s="274">
        <f t="shared" si="11"/>
        <v>1355</v>
      </c>
      <c r="AA181" s="275"/>
      <c r="AB181" s="275"/>
      <c r="AC181" s="275"/>
      <c r="AD181" s="271">
        <f>Z181*(1+'2. GRI Pricing Inputs'!E$115)^(($AD$16-$AC$15)/365)</f>
        <v>1361.7223339051311</v>
      </c>
      <c r="AE181" s="272">
        <f>AD181*(1+'2. GRI Pricing Inputs'!F$115)^((AE$16-AD$16)/365)</f>
        <v>1368.2595706473171</v>
      </c>
      <c r="AF181" s="272">
        <f>AE181*(1+'2. GRI Pricing Inputs'!G$115)^((AF$16-AE$16)/365)</f>
        <v>1375.0476870331347</v>
      </c>
      <c r="AG181" s="272">
        <f>AF181*(1+'2. GRI Pricing Inputs'!H$115)^((AG$16-AF$16)/365)</f>
        <v>1381.8694801605998</v>
      </c>
      <c r="AH181" s="272">
        <f>AG181*(1+'2. GRI Pricing Inputs'!I$115)^((AH$16-AG$16)/365)</f>
        <v>1388.060184592699</v>
      </c>
      <c r="AI181" s="272">
        <f>AH181*(1+'2. GRI Pricing Inputs'!J$115)^((AI$16-AH$16)/365)</f>
        <v>1394.9465344386401</v>
      </c>
      <c r="AJ181" s="272">
        <f>AI181*(1+'2. GRI Pricing Inputs'!K$115)^((AJ$16-AI$16)/365)</f>
        <v>1401.6432709988503</v>
      </c>
      <c r="AK181" s="272">
        <f>AJ181*(1+'2. GRI Pricing Inputs'!L$115)^((AK$16-AJ$16)/365)</f>
        <v>1408.5970083298721</v>
      </c>
      <c r="AL181" s="272">
        <f>AK181*(1+'2. GRI Pricing Inputs'!M$115)^((AL$16-AK$16)/365)</f>
        <v>1415.3592768838289</v>
      </c>
      <c r="AM181" s="272">
        <f>AL181*(1+'2. GRI Pricing Inputs'!N$115)^((AM$16-AL$16)/365)</f>
        <v>1422.3810611310157</v>
      </c>
      <c r="AN181" s="272">
        <f>AM181*(1+'2. GRI Pricing Inputs'!O$115)^((AN$16-AM$16)/365)</f>
        <v>1429.4376813769622</v>
      </c>
      <c r="AO181" s="272">
        <f>AN181*(1+'2. GRI Pricing Inputs'!P$115)^((AO$16-AN$16)/365)</f>
        <v>1436.2999999999993</v>
      </c>
      <c r="AP181" s="276">
        <f>AO181*(1+'2. GRI Pricing Inputs'!Q$115)^((AP$16-AO$16)/365)</f>
        <v>1443.4256739394384</v>
      </c>
      <c r="AQ181" s="380">
        <f t="shared" si="12"/>
        <v>5.9999999999999609E-2</v>
      </c>
    </row>
    <row r="182" spans="1:43" ht="11.4" x14ac:dyDescent="0.2">
      <c r="A182" s="110" t="str">
        <f>_xlfn.XLOOKUP($C182,'Data Ref'!$D:$D,'Data Ref'!$B:$B,0)</f>
        <v>222708166</v>
      </c>
      <c r="C182" s="76">
        <f>'1. Accomodation'!N186</f>
        <v>537</v>
      </c>
      <c r="D182" s="362" t="str">
        <f>'1. Accomodation'!L186</f>
        <v>D</v>
      </c>
      <c r="E182" s="69" t="str">
        <f>'1. Accomodation'!P186</f>
        <v>1 Bed</v>
      </c>
      <c r="F182" s="69">
        <f>'1. Accomodation'!Q186</f>
        <v>1</v>
      </c>
      <c r="G182" s="77">
        <f>'1. Accomodation'!O186</f>
        <v>510.96</v>
      </c>
      <c r="H182" s="69">
        <f>'1. Accomodation'!R186</f>
        <v>5</v>
      </c>
      <c r="I182" s="69" t="str">
        <f>'1. Accomodation'!S186</f>
        <v>Saxon Gate above Treeline</v>
      </c>
      <c r="J182" s="62"/>
      <c r="L182" s="271">
        <f>IFERROR(INDEX('2. GRI Pricing Inputs'!$C$15:$AI$16,MATCH($L$16,'2. GRI Pricing Inputs'!$C$15:$C$16,0),MATCH(E182,'2. GRI Pricing Inputs'!$C$15:$AI$15,0)),0)</f>
        <v>1275</v>
      </c>
      <c r="M182" s="272">
        <f>IFERROR(INDEX('2. GRI Pricing Inputs'!$C$22:$AI$23,MATCH($M$16,'2. GRI Pricing Inputs'!$C$22:$C$23,0),MATCH(F182,'2. GRI Pricing Inputs'!$C$22:$AI$22,0)),0)</f>
        <v>0</v>
      </c>
      <c r="N182" s="329">
        <f>IF(AND('3. GRI Pricing'!$G182&gt;='2. GRI Pricing Inputs'!$D$33,'3. GRI Pricing'!$G182&lt;='2. GRI Pricing Inputs'!$E$33),'2. GRI Pricing Inputs'!$D$32,IF(AND('3. GRI Pricing'!$G182&gt;='2. GRI Pricing Inputs'!$F$33,'3. GRI Pricing'!$G182&lt;='2. GRI Pricing Inputs'!$G$33),'2. GRI Pricing Inputs'!$F$32,IF(AND('3. GRI Pricing'!$G182&gt;='2. GRI Pricing Inputs'!$H$33,'3. GRI Pricing'!$G182&lt;='2. GRI Pricing Inputs'!$I$33),'2. GRI Pricing Inputs'!$H$32,IF(AND('3. GRI Pricing'!$G182&gt;='2. GRI Pricing Inputs'!$J$33,'3. GRI Pricing'!$G182&lt;='2. GRI Pricing Inputs'!$K$33),'2. GRI Pricing Inputs'!$J$32,IF(AND('3. GRI Pricing'!$G182&gt;='2. GRI Pricing Inputs'!$L$33,'3. GRI Pricing'!$G182&lt;='2. GRI Pricing Inputs'!$M$33),'2. GRI Pricing Inputs'!$L$32,IF(AND('3. GRI Pricing'!$G182&gt;='2. GRI Pricing Inputs'!$N$33,'3. GRI Pricing'!$G182&lt;='2. GRI Pricing Inputs'!$O$33),'2. GRI Pricing Inputs'!$N$32,IF(AND('3. GRI Pricing'!$G182&gt;='2. GRI Pricing Inputs'!$P$33,'3. GRI Pricing'!$G182&lt;='2. GRI Pricing Inputs'!$Q$33),'2. GRI Pricing Inputs'!$P$32,IF(AND('3. GRI Pricing'!$G182&gt;='2. GRI Pricing Inputs'!$R$33,'3. GRI Pricing'!$G182&lt;='2. GRI Pricing Inputs'!$S$33),'2. GRI Pricing Inputs'!$R$32,IF(AND('3. GRI Pricing'!$G182&gt;='2. GRI Pricing Inputs'!$T$33,'3. GRI Pricing'!$G182&lt;='2. GRI Pricing Inputs'!$U$33),'2. GRI Pricing Inputs'!$T$32,IF(AND('3. GRI Pricing'!$G182&gt;='2. GRI Pricing Inputs'!$V$33,'3. GRI Pricing'!$G182&lt;='2. GRI Pricing Inputs'!$W$33),'2. GRI Pricing Inputs'!$V$32,IF(AND('3. GRI Pricing'!$G182&gt;='2. GRI Pricing Inputs'!$X$33,'3. GRI Pricing'!$G182&lt;='2. GRI Pricing Inputs'!$Y$33),'2. GRI Pricing Inputs'!$X$32,IF(AND('3. GRI Pricing'!$G182&gt;='2. GRI Pricing Inputs'!$Z$33,'3. GRI Pricing'!$G182&lt;='2. GRI Pricing Inputs'!$AA$33),'2. GRI Pricing Inputs'!$Z$32,IF(AND('3. GRI Pricing'!$G182&gt;='2. GRI Pricing Inputs'!$AB$33,'3. GRI Pricing'!$G182&lt;='2. GRI Pricing Inputs'!$AC$33),'2. GRI Pricing Inputs'!$AB$32,IF(AND('3. GRI Pricing'!$G182&gt;='2. GRI Pricing Inputs'!$AD$33,'3. GRI Pricing'!$G182&lt;='2. GRI Pricing Inputs'!$AE$33),'2. GRI Pricing Inputs'!$AD$32,IF(AND('3. GRI Pricing'!$G182&gt;='2. GRI Pricing Inputs'!$AF$33,'3. GRI Pricing'!$G182&lt;='2. GRI Pricing Inputs'!$AG$33),'2. GRI Pricing Inputs'!$AF$32,IF(AND('3. GRI Pricing'!$G182&gt;='2. GRI Pricing Inputs'!$AH$33,'3. GRI Pricing'!$G182&lt;='2. GRI Pricing Inputs'!$AI$33),'2. GRI Pricing Inputs'!$AH$32,0))))))))))))))))</f>
        <v>5</v>
      </c>
      <c r="O182" s="272" cm="1">
        <f t="array" ref="O182">IFERROR(INDEX('2. GRI Pricing Inputs'!$C$32:$AI$39,MATCH('3. GRI Pricing'!E182,'2. GRI Pricing Inputs'!$C$32:$C$39,0),(MATCH('3. GRI Pricing'!N182,'2. GRI Pricing Inputs'!$D$32:$AI$32,0)+1)),0)</f>
        <v>5</v>
      </c>
      <c r="P182" s="272">
        <f>IFERROR(INDEX('2. GRI Pricing Inputs'!$C$45:$AI$46,MATCH($P$16,'2. GRI Pricing Inputs'!$C$45:$C$46,0),MATCH(H182,'2. GRI Pricing Inputs'!$C$45:$AI$45,0)),0)</f>
        <v>40</v>
      </c>
      <c r="Q182" s="272">
        <f>IFERROR(INDEX('2. GRI Pricing Inputs'!$C$53:$AI$54,MATCH('3. GRI Pricing'!$Q$16,'2. GRI Pricing Inputs'!$C$53:$C$54,0),MATCH('3. GRI Pricing'!I182,'2. GRI Pricing Inputs'!$C$53:$AI$53,0)),0)</f>
        <v>50</v>
      </c>
      <c r="R182" s="272">
        <f>IFERROR(INDEX('2. GRI Pricing Inputs'!$C$60:$AI$61,MATCH('3. GRI Pricing'!$R$16,'2. GRI Pricing Inputs'!$C$60:$C$61,0),MATCH('1. Accomodation'!T186,'2. GRI Pricing Inputs'!$C$60:$AI$60,0)),0)</f>
        <v>0</v>
      </c>
      <c r="S182" s="272">
        <f>IFERROR(INDEX('2. GRI Pricing Inputs'!$C$67:$AI$68,MATCH('3. GRI Pricing'!$S$16,'2. GRI Pricing Inputs'!$C$67:$C$68,0),MATCH('1. Accomodation'!U186,'2. GRI Pricing Inputs'!$C$67:$AI$67,0)),0)</f>
        <v>40</v>
      </c>
      <c r="T182" s="272">
        <f>IF(E182=0,0,'2. GRI Pricing Inputs'!$AI$75)</f>
        <v>0</v>
      </c>
      <c r="U182" s="272">
        <f>IFERROR(INDEX('2. GRI Pricing Inputs'!$C$82:$AI$83,MATCH('3. GRI Pricing'!$U$16,'2. GRI Pricing Inputs'!$C$82:$C$83,0),MATCH('1. Accomodation'!V186,'2. GRI Pricing Inputs'!$C$82:$AI$82,0)),0)</f>
        <v>0</v>
      </c>
      <c r="V182" s="272">
        <f>IFERROR(INDEX('2. GRI Pricing Inputs'!$C$89:$AI$90,MATCH('3. GRI Pricing'!$V$16,'2. GRI Pricing Inputs'!$C$89:$C$90,0),MATCH('1. Accomodation'!W186,'2. GRI Pricing Inputs'!$C$89:$AI$89,0)),0)</f>
        <v>0</v>
      </c>
      <c r="W182" s="272">
        <f>IFERROR(INDEX('2. GRI Pricing Inputs'!$C$97:$AI$98,MATCH('3. GRI Pricing'!$W$16,'2. GRI Pricing Inputs'!$C$97:$C$98,0),MATCH('1. Accomodation'!X186,'2. GRI Pricing Inputs'!$C$97:$AI$97,0)),0)</f>
        <v>0</v>
      </c>
      <c r="X182" s="272">
        <f>IFERROR(INDEX('2. GRI Pricing Inputs'!$C$104:$AI$105,MATCH('3. GRI Pricing'!$X$16,'2. GRI Pricing Inputs'!$C$104:$C$105,0),MATCH('1. Accomodation'!Y186,'2. GRI Pricing Inputs'!$C$104:$AI$104,0)),0)</f>
        <v>0</v>
      </c>
      <c r="Y182" s="273"/>
      <c r="Z182" s="274">
        <f t="shared" si="11"/>
        <v>1410</v>
      </c>
      <c r="AA182" s="275"/>
      <c r="AB182" s="275"/>
      <c r="AC182" s="275"/>
      <c r="AD182" s="271">
        <f>Z182*(1+'2. GRI Pricing Inputs'!E$115)^(($AD$16-$AC$15)/365)</f>
        <v>1416.9951961669631</v>
      </c>
      <c r="AE182" s="272">
        <f>AD182*(1+'2. GRI Pricing Inputs'!F$115)^((AE$16-AD$16)/365)</f>
        <v>1423.7977820020053</v>
      </c>
      <c r="AF182" s="272">
        <f>AE182*(1+'2. GRI Pricing Inputs'!G$115)^((AF$16-AE$16)/365)</f>
        <v>1430.8614307872472</v>
      </c>
      <c r="AG182" s="272">
        <f>AF182*(1+'2. GRI Pricing Inputs'!H$115)^((AG$16-AF$16)/365)</f>
        <v>1437.9601232667494</v>
      </c>
      <c r="AH182" s="272">
        <f>AG182*(1+'2. GRI Pricing Inputs'!I$115)^((AH$16-AG$16)/365)</f>
        <v>1444.4021109045796</v>
      </c>
      <c r="AI182" s="272">
        <f>AH182*(1+'2. GRI Pricing Inputs'!J$115)^((AI$16-AH$16)/365)</f>
        <v>1451.5679804859647</v>
      </c>
      <c r="AJ182" s="272">
        <f>AI182*(1+'2. GRI Pricing Inputs'!K$115)^((AJ$16-AI$16)/365)</f>
        <v>1458.5365403013864</v>
      </c>
      <c r="AK182" s="272">
        <f>AJ182*(1+'2. GRI Pricing Inputs'!L$115)^((AK$16-AJ$16)/365)</f>
        <v>1465.7725326532245</v>
      </c>
      <c r="AL182" s="272">
        <f>AK182*(1+'2. GRI Pricing Inputs'!M$115)^((AL$16-AK$16)/365)</f>
        <v>1472.8092844326186</v>
      </c>
      <c r="AM182" s="272">
        <f>AL182*(1+'2. GRI Pricing Inputs'!N$115)^((AM$16-AL$16)/365)</f>
        <v>1480.1160857525695</v>
      </c>
      <c r="AN182" s="272">
        <f>AM182*(1+'2. GRI Pricing Inputs'!O$115)^((AN$16-AM$16)/365)</f>
        <v>1487.4591370786097</v>
      </c>
      <c r="AO182" s="272">
        <f>AN182*(1+'2. GRI Pricing Inputs'!P$115)^((AO$16-AN$16)/365)</f>
        <v>1494.5999999999988</v>
      </c>
      <c r="AP182" s="276">
        <f>AO182*(1+'2. GRI Pricing Inputs'!Q$115)^((AP$16-AO$16)/365)</f>
        <v>1502.0149079369796</v>
      </c>
      <c r="AQ182" s="380">
        <f t="shared" si="12"/>
        <v>5.9999999999999165E-2</v>
      </c>
    </row>
    <row r="183" spans="1:43" ht="11.4" x14ac:dyDescent="0.2">
      <c r="A183" s="110" t="str">
        <f>_xlfn.XLOOKUP($C183,'Data Ref'!$D:$D,'Data Ref'!$B:$B,0)</f>
        <v>222708167</v>
      </c>
      <c r="C183" s="76">
        <f>'1. Accomodation'!N187</f>
        <v>538</v>
      </c>
      <c r="D183" s="362" t="str">
        <f>'1. Accomodation'!L187</f>
        <v>D</v>
      </c>
      <c r="E183" s="69" t="str">
        <f>'1. Accomodation'!P187</f>
        <v>2 Bed</v>
      </c>
      <c r="F183" s="69">
        <f>'1. Accomodation'!Q187</f>
        <v>2</v>
      </c>
      <c r="G183" s="77">
        <f>'1. Accomodation'!O187</f>
        <v>749.38</v>
      </c>
      <c r="H183" s="69">
        <f>'1. Accomodation'!R187</f>
        <v>5</v>
      </c>
      <c r="I183" s="69" t="str">
        <f>'1. Accomodation'!S187</f>
        <v>Internal Courtyard</v>
      </c>
      <c r="J183" s="62"/>
      <c r="L183" s="271">
        <f>IFERROR(INDEX('2. GRI Pricing Inputs'!$C$15:$AI$16,MATCH($L$16,'2. GRI Pricing Inputs'!$C$15:$C$16,0),MATCH(E183,'2. GRI Pricing Inputs'!$C$15:$AI$15,0)),0)</f>
        <v>1665</v>
      </c>
      <c r="M183" s="272">
        <f>IFERROR(INDEX('2. GRI Pricing Inputs'!$C$22:$AI$23,MATCH($M$16,'2. GRI Pricing Inputs'!$C$22:$C$23,0),MATCH(F183,'2. GRI Pricing Inputs'!$C$22:$AI$22,0)),0)</f>
        <v>0</v>
      </c>
      <c r="N183" s="329">
        <f>IF(AND('3. GRI Pricing'!$G183&gt;='2. GRI Pricing Inputs'!$D$33,'3. GRI Pricing'!$G183&lt;='2. GRI Pricing Inputs'!$E$33),'2. GRI Pricing Inputs'!$D$32,IF(AND('3. GRI Pricing'!$G183&gt;='2. GRI Pricing Inputs'!$F$33,'3. GRI Pricing'!$G183&lt;='2. GRI Pricing Inputs'!$G$33),'2. GRI Pricing Inputs'!$F$32,IF(AND('3. GRI Pricing'!$G183&gt;='2. GRI Pricing Inputs'!$H$33,'3. GRI Pricing'!$G183&lt;='2. GRI Pricing Inputs'!$I$33),'2. GRI Pricing Inputs'!$H$32,IF(AND('3. GRI Pricing'!$G183&gt;='2. GRI Pricing Inputs'!$J$33,'3. GRI Pricing'!$G183&lt;='2. GRI Pricing Inputs'!$K$33),'2. GRI Pricing Inputs'!$J$32,IF(AND('3. GRI Pricing'!$G183&gt;='2. GRI Pricing Inputs'!$L$33,'3. GRI Pricing'!$G183&lt;='2. GRI Pricing Inputs'!$M$33),'2. GRI Pricing Inputs'!$L$32,IF(AND('3. GRI Pricing'!$G183&gt;='2. GRI Pricing Inputs'!$N$33,'3. GRI Pricing'!$G183&lt;='2. GRI Pricing Inputs'!$O$33),'2. GRI Pricing Inputs'!$N$32,IF(AND('3. GRI Pricing'!$G183&gt;='2. GRI Pricing Inputs'!$P$33,'3. GRI Pricing'!$G183&lt;='2. GRI Pricing Inputs'!$Q$33),'2. GRI Pricing Inputs'!$P$32,IF(AND('3. GRI Pricing'!$G183&gt;='2. GRI Pricing Inputs'!$R$33,'3. GRI Pricing'!$G183&lt;='2. GRI Pricing Inputs'!$S$33),'2. GRI Pricing Inputs'!$R$32,IF(AND('3. GRI Pricing'!$G183&gt;='2. GRI Pricing Inputs'!$T$33,'3. GRI Pricing'!$G183&lt;='2. GRI Pricing Inputs'!$U$33),'2. GRI Pricing Inputs'!$T$32,IF(AND('3. GRI Pricing'!$G183&gt;='2. GRI Pricing Inputs'!$V$33,'3. GRI Pricing'!$G183&lt;='2. GRI Pricing Inputs'!$W$33),'2. GRI Pricing Inputs'!$V$32,IF(AND('3. GRI Pricing'!$G183&gt;='2. GRI Pricing Inputs'!$X$33,'3. GRI Pricing'!$G183&lt;='2. GRI Pricing Inputs'!$Y$33),'2. GRI Pricing Inputs'!$X$32,IF(AND('3. GRI Pricing'!$G183&gt;='2. GRI Pricing Inputs'!$Z$33,'3. GRI Pricing'!$G183&lt;='2. GRI Pricing Inputs'!$AA$33),'2. GRI Pricing Inputs'!$Z$32,IF(AND('3. GRI Pricing'!$G183&gt;='2. GRI Pricing Inputs'!$AB$33,'3. GRI Pricing'!$G183&lt;='2. GRI Pricing Inputs'!$AC$33),'2. GRI Pricing Inputs'!$AB$32,IF(AND('3. GRI Pricing'!$G183&gt;='2. GRI Pricing Inputs'!$AD$33,'3. GRI Pricing'!$G183&lt;='2. GRI Pricing Inputs'!$AE$33),'2. GRI Pricing Inputs'!$AD$32,IF(AND('3. GRI Pricing'!$G183&gt;='2. GRI Pricing Inputs'!$AF$33,'3. GRI Pricing'!$G183&lt;='2. GRI Pricing Inputs'!$AG$33),'2. GRI Pricing Inputs'!$AF$32,IF(AND('3. GRI Pricing'!$G183&gt;='2. GRI Pricing Inputs'!$AH$33,'3. GRI Pricing'!$G183&lt;='2. GRI Pricing Inputs'!$AI$33),'2. GRI Pricing Inputs'!$AH$32,0))))))))))))))))</f>
        <v>0</v>
      </c>
      <c r="O183" s="272" cm="1">
        <f t="array" ref="O183">IFERROR(INDEX('2. GRI Pricing Inputs'!$C$32:$AI$39,MATCH('3. GRI Pricing'!E183,'2. GRI Pricing Inputs'!$C$32:$C$39,0),(MATCH('3. GRI Pricing'!N183,'2. GRI Pricing Inputs'!$D$32:$AI$32,0)+1)),0)</f>
        <v>0</v>
      </c>
      <c r="P183" s="272">
        <f>IFERROR(INDEX('2. GRI Pricing Inputs'!$C$45:$AI$46,MATCH($P$16,'2. GRI Pricing Inputs'!$C$45:$C$46,0),MATCH(H183,'2. GRI Pricing Inputs'!$C$45:$AI$45,0)),0)</f>
        <v>40</v>
      </c>
      <c r="Q183" s="272">
        <f>IFERROR(INDEX('2. GRI Pricing Inputs'!$C$53:$AI$54,MATCH('3. GRI Pricing'!$Q$16,'2. GRI Pricing Inputs'!$C$53:$C$54,0),MATCH('3. GRI Pricing'!I183,'2. GRI Pricing Inputs'!$C$53:$AI$53,0)),0)</f>
        <v>15</v>
      </c>
      <c r="R183" s="272">
        <f>IFERROR(INDEX('2. GRI Pricing Inputs'!$C$60:$AI$61,MATCH('3. GRI Pricing'!$R$16,'2. GRI Pricing Inputs'!$C$60:$C$61,0),MATCH('1. Accomodation'!T187,'2. GRI Pricing Inputs'!$C$60:$AI$60,0)),0)</f>
        <v>0</v>
      </c>
      <c r="S183" s="272">
        <f>IFERROR(INDEX('2. GRI Pricing Inputs'!$C$67:$AI$68,MATCH('3. GRI Pricing'!$S$16,'2. GRI Pricing Inputs'!$C$67:$C$68,0),MATCH('1. Accomodation'!U187,'2. GRI Pricing Inputs'!$C$67:$AI$67,0)),0)</f>
        <v>10</v>
      </c>
      <c r="T183" s="272">
        <f>IF(E183=0,0,'2. GRI Pricing Inputs'!$AI$75)</f>
        <v>0</v>
      </c>
      <c r="U183" s="272">
        <f>IFERROR(INDEX('2. GRI Pricing Inputs'!$C$82:$AI$83,MATCH('3. GRI Pricing'!$U$16,'2. GRI Pricing Inputs'!$C$82:$C$83,0),MATCH('1. Accomodation'!V187,'2. GRI Pricing Inputs'!$C$82:$AI$82,0)),0)</f>
        <v>0</v>
      </c>
      <c r="V183" s="272">
        <f>IFERROR(INDEX('2. GRI Pricing Inputs'!$C$89:$AI$90,MATCH('3. GRI Pricing'!$V$16,'2. GRI Pricing Inputs'!$C$89:$C$90,0),MATCH('1. Accomodation'!W187,'2. GRI Pricing Inputs'!$C$89:$AI$89,0)),0)</f>
        <v>0</v>
      </c>
      <c r="W183" s="272">
        <f>IFERROR(INDEX('2. GRI Pricing Inputs'!$C$97:$AI$98,MATCH('3. GRI Pricing'!$W$16,'2. GRI Pricing Inputs'!$C$97:$C$98,0),MATCH('1. Accomodation'!X187,'2. GRI Pricing Inputs'!$C$97:$AI$97,0)),0)</f>
        <v>0</v>
      </c>
      <c r="X183" s="272">
        <f>IFERROR(INDEX('2. GRI Pricing Inputs'!$C$104:$AI$105,MATCH('3. GRI Pricing'!$X$16,'2. GRI Pricing Inputs'!$C$104:$C$105,0),MATCH('1. Accomodation'!Y187,'2. GRI Pricing Inputs'!$C$104:$AI$104,0)),0)</f>
        <v>0</v>
      </c>
      <c r="Y183" s="273"/>
      <c r="Z183" s="274">
        <f t="shared" si="11"/>
        <v>1730</v>
      </c>
      <c r="AA183" s="275"/>
      <c r="AB183" s="275"/>
      <c r="AC183" s="275"/>
      <c r="AD183" s="271">
        <f>Z183*(1+'2. GRI Pricing Inputs'!E$115)^(($AD$16-$AC$15)/365)</f>
        <v>1738.5827584176213</v>
      </c>
      <c r="AE183" s="272">
        <f>AD183*(1+'2. GRI Pricing Inputs'!F$115)^((AE$16-AD$16)/365)</f>
        <v>1746.9291935201909</v>
      </c>
      <c r="AF183" s="272">
        <f>AE183*(1+'2. GRI Pricing Inputs'!G$115)^((AF$16-AE$16)/365)</f>
        <v>1755.5959399020833</v>
      </c>
      <c r="AG183" s="272">
        <f>AF183*(1+'2. GRI Pricing Inputs'!H$115)^((AG$16-AF$16)/365)</f>
        <v>1764.3056831570755</v>
      </c>
      <c r="AH183" s="272">
        <f>AG183*(1+'2. GRI Pricing Inputs'!I$115)^((AH$16-AG$16)/365)</f>
        <v>1772.2096821737039</v>
      </c>
      <c r="AI183" s="272">
        <f>AH183*(1+'2. GRI Pricing Inputs'!J$115)^((AI$16-AH$16)/365)</f>
        <v>1781.001848397673</v>
      </c>
      <c r="AJ183" s="272">
        <f>AI183*(1+'2. GRI Pricing Inputs'!K$115)^((AJ$16-AI$16)/365)</f>
        <v>1789.5519253343252</v>
      </c>
      <c r="AK183" s="272">
        <f>AJ183*(1+'2. GRI Pricing Inputs'!L$115)^((AK$16-AJ$16)/365)</f>
        <v>1798.4301287163678</v>
      </c>
      <c r="AL183" s="272">
        <f>AK183*(1+'2. GRI Pricing Inputs'!M$115)^((AL$16-AK$16)/365)</f>
        <v>1807.0638738073976</v>
      </c>
      <c r="AM183" s="272">
        <f>AL183*(1+'2. GRI Pricing Inputs'!N$115)^((AM$16-AL$16)/365)</f>
        <v>1816.0289562779756</v>
      </c>
      <c r="AN183" s="272">
        <f>AM183*(1+'2. GRI Pricing Inputs'!O$115)^((AN$16-AM$16)/365)</f>
        <v>1825.0385157063797</v>
      </c>
      <c r="AO183" s="272">
        <f>AN183*(1+'2. GRI Pricing Inputs'!P$115)^((AO$16-AN$16)/365)</f>
        <v>1833.799999999999</v>
      </c>
      <c r="AP183" s="276">
        <f>AO183*(1+'2. GRI Pricing Inputs'!Q$115)^((AP$16-AO$16)/365)</f>
        <v>1842.8977239226776</v>
      </c>
      <c r="AQ183" s="380">
        <f t="shared" si="12"/>
        <v>5.9999999999999387E-2</v>
      </c>
    </row>
    <row r="184" spans="1:43" ht="11.4" x14ac:dyDescent="0.2">
      <c r="A184" s="110" t="str">
        <f>_xlfn.XLOOKUP($C184,'Data Ref'!$D:$D,'Data Ref'!$B:$B,0)</f>
        <v>222708168</v>
      </c>
      <c r="C184" s="76">
        <f>'1. Accomodation'!N188</f>
        <v>539</v>
      </c>
      <c r="D184" s="362" t="str">
        <f>'1. Accomodation'!L188</f>
        <v>D</v>
      </c>
      <c r="E184" s="69" t="str">
        <f>'1. Accomodation'!P188</f>
        <v>1 Bed</v>
      </c>
      <c r="F184" s="69">
        <f>'1. Accomodation'!Q188</f>
        <v>1</v>
      </c>
      <c r="G184" s="77">
        <f>'1. Accomodation'!O188</f>
        <v>508.16</v>
      </c>
      <c r="H184" s="69">
        <f>'1. Accomodation'!R188</f>
        <v>5</v>
      </c>
      <c r="I184" s="69" t="str">
        <f>'1. Accomodation'!S188</f>
        <v>Saxon Gate above Treeline</v>
      </c>
      <c r="J184" s="62"/>
      <c r="L184" s="271">
        <f>IFERROR(INDEX('2. GRI Pricing Inputs'!$C$15:$AI$16,MATCH($L$16,'2. GRI Pricing Inputs'!$C$15:$C$16,0),MATCH(E184,'2. GRI Pricing Inputs'!$C$15:$AI$15,0)),0)</f>
        <v>1275</v>
      </c>
      <c r="M184" s="272">
        <f>IFERROR(INDEX('2. GRI Pricing Inputs'!$C$22:$AI$23,MATCH($M$16,'2. GRI Pricing Inputs'!$C$22:$C$23,0),MATCH(F184,'2. GRI Pricing Inputs'!$C$22:$AI$22,0)),0)</f>
        <v>0</v>
      </c>
      <c r="N184" s="329">
        <f>IF(AND('3. GRI Pricing'!$G184&gt;='2. GRI Pricing Inputs'!$D$33,'3. GRI Pricing'!$G184&lt;='2. GRI Pricing Inputs'!$E$33),'2. GRI Pricing Inputs'!$D$32,IF(AND('3. GRI Pricing'!$G184&gt;='2. GRI Pricing Inputs'!$F$33,'3. GRI Pricing'!$G184&lt;='2. GRI Pricing Inputs'!$G$33),'2. GRI Pricing Inputs'!$F$32,IF(AND('3. GRI Pricing'!$G184&gt;='2. GRI Pricing Inputs'!$H$33,'3. GRI Pricing'!$G184&lt;='2. GRI Pricing Inputs'!$I$33),'2. GRI Pricing Inputs'!$H$32,IF(AND('3. GRI Pricing'!$G184&gt;='2. GRI Pricing Inputs'!$J$33,'3. GRI Pricing'!$G184&lt;='2. GRI Pricing Inputs'!$K$33),'2. GRI Pricing Inputs'!$J$32,IF(AND('3. GRI Pricing'!$G184&gt;='2. GRI Pricing Inputs'!$L$33,'3. GRI Pricing'!$G184&lt;='2. GRI Pricing Inputs'!$M$33),'2. GRI Pricing Inputs'!$L$32,IF(AND('3. GRI Pricing'!$G184&gt;='2. GRI Pricing Inputs'!$N$33,'3. GRI Pricing'!$G184&lt;='2. GRI Pricing Inputs'!$O$33),'2. GRI Pricing Inputs'!$N$32,IF(AND('3. GRI Pricing'!$G184&gt;='2. GRI Pricing Inputs'!$P$33,'3. GRI Pricing'!$G184&lt;='2. GRI Pricing Inputs'!$Q$33),'2. GRI Pricing Inputs'!$P$32,IF(AND('3. GRI Pricing'!$G184&gt;='2. GRI Pricing Inputs'!$R$33,'3. GRI Pricing'!$G184&lt;='2. GRI Pricing Inputs'!$S$33),'2. GRI Pricing Inputs'!$R$32,IF(AND('3. GRI Pricing'!$G184&gt;='2. GRI Pricing Inputs'!$T$33,'3. GRI Pricing'!$G184&lt;='2. GRI Pricing Inputs'!$U$33),'2. GRI Pricing Inputs'!$T$32,IF(AND('3. GRI Pricing'!$G184&gt;='2. GRI Pricing Inputs'!$V$33,'3. GRI Pricing'!$G184&lt;='2. GRI Pricing Inputs'!$W$33),'2. GRI Pricing Inputs'!$V$32,IF(AND('3. GRI Pricing'!$G184&gt;='2. GRI Pricing Inputs'!$X$33,'3. GRI Pricing'!$G184&lt;='2. GRI Pricing Inputs'!$Y$33),'2. GRI Pricing Inputs'!$X$32,IF(AND('3. GRI Pricing'!$G184&gt;='2. GRI Pricing Inputs'!$Z$33,'3. GRI Pricing'!$G184&lt;='2. GRI Pricing Inputs'!$AA$33),'2. GRI Pricing Inputs'!$Z$32,IF(AND('3. GRI Pricing'!$G184&gt;='2. GRI Pricing Inputs'!$AB$33,'3. GRI Pricing'!$G184&lt;='2. GRI Pricing Inputs'!$AC$33),'2. GRI Pricing Inputs'!$AB$32,IF(AND('3. GRI Pricing'!$G184&gt;='2. GRI Pricing Inputs'!$AD$33,'3. GRI Pricing'!$G184&lt;='2. GRI Pricing Inputs'!$AE$33),'2. GRI Pricing Inputs'!$AD$32,IF(AND('3. GRI Pricing'!$G184&gt;='2. GRI Pricing Inputs'!$AF$33,'3. GRI Pricing'!$G184&lt;='2. GRI Pricing Inputs'!$AG$33),'2. GRI Pricing Inputs'!$AF$32,IF(AND('3. GRI Pricing'!$G184&gt;='2. GRI Pricing Inputs'!$AH$33,'3. GRI Pricing'!$G184&lt;='2. GRI Pricing Inputs'!$AI$33),'2. GRI Pricing Inputs'!$AH$32,0))))))))))))))))</f>
        <v>5</v>
      </c>
      <c r="O184" s="272" cm="1">
        <f t="array" ref="O184">IFERROR(INDEX('2. GRI Pricing Inputs'!$C$32:$AI$39,MATCH('3. GRI Pricing'!E184,'2. GRI Pricing Inputs'!$C$32:$C$39,0),(MATCH('3. GRI Pricing'!N184,'2. GRI Pricing Inputs'!$D$32:$AI$32,0)+1)),0)</f>
        <v>5</v>
      </c>
      <c r="P184" s="272">
        <f>IFERROR(INDEX('2. GRI Pricing Inputs'!$C$45:$AI$46,MATCH($P$16,'2. GRI Pricing Inputs'!$C$45:$C$46,0),MATCH(H184,'2. GRI Pricing Inputs'!$C$45:$AI$45,0)),0)</f>
        <v>40</v>
      </c>
      <c r="Q184" s="272">
        <f>IFERROR(INDEX('2. GRI Pricing Inputs'!$C$53:$AI$54,MATCH('3. GRI Pricing'!$Q$16,'2. GRI Pricing Inputs'!$C$53:$C$54,0),MATCH('3. GRI Pricing'!I184,'2. GRI Pricing Inputs'!$C$53:$AI$53,0)),0)</f>
        <v>50</v>
      </c>
      <c r="R184" s="272">
        <f>IFERROR(INDEX('2. GRI Pricing Inputs'!$C$60:$AI$61,MATCH('3. GRI Pricing'!$R$16,'2. GRI Pricing Inputs'!$C$60:$C$61,0),MATCH('1. Accomodation'!T188,'2. GRI Pricing Inputs'!$C$60:$AI$60,0)),0)</f>
        <v>0</v>
      </c>
      <c r="S184" s="272">
        <f>IFERROR(INDEX('2. GRI Pricing Inputs'!$C$67:$AI$68,MATCH('3. GRI Pricing'!$S$16,'2. GRI Pricing Inputs'!$C$67:$C$68,0),MATCH('1. Accomodation'!U188,'2. GRI Pricing Inputs'!$C$67:$AI$67,0)),0)</f>
        <v>40</v>
      </c>
      <c r="T184" s="272">
        <f>IF(E184=0,0,'2. GRI Pricing Inputs'!$AI$75)</f>
        <v>0</v>
      </c>
      <c r="U184" s="272">
        <f>IFERROR(INDEX('2. GRI Pricing Inputs'!$C$82:$AI$83,MATCH('3. GRI Pricing'!$U$16,'2. GRI Pricing Inputs'!$C$82:$C$83,0),MATCH('1. Accomodation'!V188,'2. GRI Pricing Inputs'!$C$82:$AI$82,0)),0)</f>
        <v>0</v>
      </c>
      <c r="V184" s="272">
        <f>IFERROR(INDEX('2. GRI Pricing Inputs'!$C$89:$AI$90,MATCH('3. GRI Pricing'!$V$16,'2. GRI Pricing Inputs'!$C$89:$C$90,0),MATCH('1. Accomodation'!W188,'2. GRI Pricing Inputs'!$C$89:$AI$89,0)),0)</f>
        <v>0</v>
      </c>
      <c r="W184" s="272">
        <f>IFERROR(INDEX('2. GRI Pricing Inputs'!$C$97:$AI$98,MATCH('3. GRI Pricing'!$W$16,'2. GRI Pricing Inputs'!$C$97:$C$98,0),MATCH('1. Accomodation'!X188,'2. GRI Pricing Inputs'!$C$97:$AI$97,0)),0)</f>
        <v>0</v>
      </c>
      <c r="X184" s="272">
        <f>IFERROR(INDEX('2. GRI Pricing Inputs'!$C$104:$AI$105,MATCH('3. GRI Pricing'!$X$16,'2. GRI Pricing Inputs'!$C$104:$C$105,0),MATCH('1. Accomodation'!Y188,'2. GRI Pricing Inputs'!$C$104:$AI$104,0)),0)</f>
        <v>0</v>
      </c>
      <c r="Y184" s="273"/>
      <c r="Z184" s="274">
        <f t="shared" si="11"/>
        <v>1410</v>
      </c>
      <c r="AA184" s="275"/>
      <c r="AB184" s="275"/>
      <c r="AC184" s="275"/>
      <c r="AD184" s="271">
        <f>Z184*(1+'2. GRI Pricing Inputs'!E$115)^(($AD$16-$AC$15)/365)</f>
        <v>1416.9951961669631</v>
      </c>
      <c r="AE184" s="272">
        <f>AD184*(1+'2. GRI Pricing Inputs'!F$115)^((AE$16-AD$16)/365)</f>
        <v>1423.7977820020053</v>
      </c>
      <c r="AF184" s="272">
        <f>AE184*(1+'2. GRI Pricing Inputs'!G$115)^((AF$16-AE$16)/365)</f>
        <v>1430.8614307872472</v>
      </c>
      <c r="AG184" s="272">
        <f>AF184*(1+'2. GRI Pricing Inputs'!H$115)^((AG$16-AF$16)/365)</f>
        <v>1437.9601232667494</v>
      </c>
      <c r="AH184" s="272">
        <f>AG184*(1+'2. GRI Pricing Inputs'!I$115)^((AH$16-AG$16)/365)</f>
        <v>1444.4021109045796</v>
      </c>
      <c r="AI184" s="272">
        <f>AH184*(1+'2. GRI Pricing Inputs'!J$115)^((AI$16-AH$16)/365)</f>
        <v>1451.5679804859647</v>
      </c>
      <c r="AJ184" s="272">
        <f>AI184*(1+'2. GRI Pricing Inputs'!K$115)^((AJ$16-AI$16)/365)</f>
        <v>1458.5365403013864</v>
      </c>
      <c r="AK184" s="272">
        <f>AJ184*(1+'2. GRI Pricing Inputs'!L$115)^((AK$16-AJ$16)/365)</f>
        <v>1465.7725326532245</v>
      </c>
      <c r="AL184" s="272">
        <f>AK184*(1+'2. GRI Pricing Inputs'!M$115)^((AL$16-AK$16)/365)</f>
        <v>1472.8092844326186</v>
      </c>
      <c r="AM184" s="272">
        <f>AL184*(1+'2. GRI Pricing Inputs'!N$115)^((AM$16-AL$16)/365)</f>
        <v>1480.1160857525695</v>
      </c>
      <c r="AN184" s="272">
        <f>AM184*(1+'2. GRI Pricing Inputs'!O$115)^((AN$16-AM$16)/365)</f>
        <v>1487.4591370786097</v>
      </c>
      <c r="AO184" s="272">
        <f>AN184*(1+'2. GRI Pricing Inputs'!P$115)^((AO$16-AN$16)/365)</f>
        <v>1494.5999999999988</v>
      </c>
      <c r="AP184" s="276">
        <f>AO184*(1+'2. GRI Pricing Inputs'!Q$115)^((AP$16-AO$16)/365)</f>
        <v>1502.0149079369796</v>
      </c>
      <c r="AQ184" s="380">
        <f t="shared" si="12"/>
        <v>5.9999999999999165E-2</v>
      </c>
    </row>
    <row r="185" spans="1:43" ht="11.4" x14ac:dyDescent="0.2">
      <c r="A185" s="110" t="str">
        <f>_xlfn.XLOOKUP($C185,'Data Ref'!$D:$D,'Data Ref'!$B:$B,0)</f>
        <v>222708169</v>
      </c>
      <c r="C185" s="76">
        <f>'1. Accomodation'!N189</f>
        <v>601</v>
      </c>
      <c r="D185" s="362" t="str">
        <f>'1. Accomodation'!L189</f>
        <v>C</v>
      </c>
      <c r="E185" s="69" t="str">
        <f>'1. Accomodation'!P189</f>
        <v>1 Bed</v>
      </c>
      <c r="F185" s="69">
        <f>'1. Accomodation'!Q189</f>
        <v>1</v>
      </c>
      <c r="G185" s="77">
        <f>'1. Accomodation'!O189</f>
        <v>517.1</v>
      </c>
      <c r="H185" s="69">
        <f>'1. Accomodation'!R189</f>
        <v>6</v>
      </c>
      <c r="I185" s="69" t="str">
        <f>'1. Accomodation'!S189</f>
        <v>North Row below Treeline</v>
      </c>
      <c r="J185" s="62"/>
      <c r="L185" s="271">
        <f>IFERROR(INDEX('2. GRI Pricing Inputs'!$C$15:$AI$16,MATCH($L$16,'2. GRI Pricing Inputs'!$C$15:$C$16,0),MATCH(E185,'2. GRI Pricing Inputs'!$C$15:$AI$15,0)),0)</f>
        <v>1275</v>
      </c>
      <c r="M185" s="272">
        <f>IFERROR(INDEX('2. GRI Pricing Inputs'!$C$22:$AI$23,MATCH($M$16,'2. GRI Pricing Inputs'!$C$22:$C$23,0),MATCH(F185,'2. GRI Pricing Inputs'!$C$22:$AI$22,0)),0)</f>
        <v>0</v>
      </c>
      <c r="N185" s="329">
        <f>IF(AND('3. GRI Pricing'!$G185&gt;='2. GRI Pricing Inputs'!$D$33,'3. GRI Pricing'!$G185&lt;='2. GRI Pricing Inputs'!$E$33),'2. GRI Pricing Inputs'!$D$32,IF(AND('3. GRI Pricing'!$G185&gt;='2. GRI Pricing Inputs'!$F$33,'3. GRI Pricing'!$G185&lt;='2. GRI Pricing Inputs'!$G$33),'2. GRI Pricing Inputs'!$F$32,IF(AND('3. GRI Pricing'!$G185&gt;='2. GRI Pricing Inputs'!$H$33,'3. GRI Pricing'!$G185&lt;='2. GRI Pricing Inputs'!$I$33),'2. GRI Pricing Inputs'!$H$32,IF(AND('3. GRI Pricing'!$G185&gt;='2. GRI Pricing Inputs'!$J$33,'3. GRI Pricing'!$G185&lt;='2. GRI Pricing Inputs'!$K$33),'2. GRI Pricing Inputs'!$J$32,IF(AND('3. GRI Pricing'!$G185&gt;='2. GRI Pricing Inputs'!$L$33,'3. GRI Pricing'!$G185&lt;='2. GRI Pricing Inputs'!$M$33),'2. GRI Pricing Inputs'!$L$32,IF(AND('3. GRI Pricing'!$G185&gt;='2. GRI Pricing Inputs'!$N$33,'3. GRI Pricing'!$G185&lt;='2. GRI Pricing Inputs'!$O$33),'2. GRI Pricing Inputs'!$N$32,IF(AND('3. GRI Pricing'!$G185&gt;='2. GRI Pricing Inputs'!$P$33,'3. GRI Pricing'!$G185&lt;='2. GRI Pricing Inputs'!$Q$33),'2. GRI Pricing Inputs'!$P$32,IF(AND('3. GRI Pricing'!$G185&gt;='2. GRI Pricing Inputs'!$R$33,'3. GRI Pricing'!$G185&lt;='2. GRI Pricing Inputs'!$S$33),'2. GRI Pricing Inputs'!$R$32,IF(AND('3. GRI Pricing'!$G185&gt;='2. GRI Pricing Inputs'!$T$33,'3. GRI Pricing'!$G185&lt;='2. GRI Pricing Inputs'!$U$33),'2. GRI Pricing Inputs'!$T$32,IF(AND('3. GRI Pricing'!$G185&gt;='2. GRI Pricing Inputs'!$V$33,'3. GRI Pricing'!$G185&lt;='2. GRI Pricing Inputs'!$W$33),'2. GRI Pricing Inputs'!$V$32,IF(AND('3. GRI Pricing'!$G185&gt;='2. GRI Pricing Inputs'!$X$33,'3. GRI Pricing'!$G185&lt;='2. GRI Pricing Inputs'!$Y$33),'2. GRI Pricing Inputs'!$X$32,IF(AND('3. GRI Pricing'!$G185&gt;='2. GRI Pricing Inputs'!$Z$33,'3. GRI Pricing'!$G185&lt;='2. GRI Pricing Inputs'!$AA$33),'2. GRI Pricing Inputs'!$Z$32,IF(AND('3. GRI Pricing'!$G185&gt;='2. GRI Pricing Inputs'!$AB$33,'3. GRI Pricing'!$G185&lt;='2. GRI Pricing Inputs'!$AC$33),'2. GRI Pricing Inputs'!$AB$32,IF(AND('3. GRI Pricing'!$G185&gt;='2. GRI Pricing Inputs'!$AD$33,'3. GRI Pricing'!$G185&lt;='2. GRI Pricing Inputs'!$AE$33),'2. GRI Pricing Inputs'!$AD$32,IF(AND('3. GRI Pricing'!$G185&gt;='2. GRI Pricing Inputs'!$AF$33,'3. GRI Pricing'!$G185&lt;='2. GRI Pricing Inputs'!$AG$33),'2. GRI Pricing Inputs'!$AF$32,IF(AND('3. GRI Pricing'!$G185&gt;='2. GRI Pricing Inputs'!$AH$33,'3. GRI Pricing'!$G185&lt;='2. GRI Pricing Inputs'!$AI$33),'2. GRI Pricing Inputs'!$AH$32,0))))))))))))))))</f>
        <v>6</v>
      </c>
      <c r="O185" s="272" cm="1">
        <f t="array" ref="O185">IFERROR(INDEX('2. GRI Pricing Inputs'!$C$32:$AI$39,MATCH('3. GRI Pricing'!E185,'2. GRI Pricing Inputs'!$C$32:$C$39,0),(MATCH('3. GRI Pricing'!N185,'2. GRI Pricing Inputs'!$D$32:$AI$32,0)+1)),0)</f>
        <v>10</v>
      </c>
      <c r="P185" s="272">
        <f>IFERROR(INDEX('2. GRI Pricing Inputs'!$C$45:$AI$46,MATCH($P$16,'2. GRI Pricing Inputs'!$C$45:$C$46,0),MATCH(H185,'2. GRI Pricing Inputs'!$C$45:$AI$45,0)),0)</f>
        <v>45</v>
      </c>
      <c r="Q185" s="272">
        <f>IFERROR(INDEX('2. GRI Pricing Inputs'!$C$53:$AI$54,MATCH('3. GRI Pricing'!$Q$16,'2. GRI Pricing Inputs'!$C$53:$C$54,0),MATCH('3. GRI Pricing'!I185,'2. GRI Pricing Inputs'!$C$53:$AI$53,0)),0)</f>
        <v>30</v>
      </c>
      <c r="R185" s="272">
        <f>IFERROR(INDEX('2. GRI Pricing Inputs'!$C$60:$AI$61,MATCH('3. GRI Pricing'!$R$16,'2. GRI Pricing Inputs'!$C$60:$C$61,0),MATCH('1. Accomodation'!T189,'2. GRI Pricing Inputs'!$C$60:$AI$60,0)),0)</f>
        <v>0</v>
      </c>
      <c r="S185" s="272">
        <f>IFERROR(INDEX('2. GRI Pricing Inputs'!$C$67:$AI$68,MATCH('3. GRI Pricing'!$S$16,'2. GRI Pricing Inputs'!$C$67:$C$68,0),MATCH('1. Accomodation'!U189,'2. GRI Pricing Inputs'!$C$67:$AI$67,0)),0)</f>
        <v>40</v>
      </c>
      <c r="T185" s="272">
        <f>IF(E185=0,0,'2. GRI Pricing Inputs'!$AI$75)</f>
        <v>0</v>
      </c>
      <c r="U185" s="272">
        <f>IFERROR(INDEX('2. GRI Pricing Inputs'!$C$82:$AI$83,MATCH('3. GRI Pricing'!$U$16,'2. GRI Pricing Inputs'!$C$82:$C$83,0),MATCH('1. Accomodation'!V189,'2. GRI Pricing Inputs'!$C$82:$AI$82,0)),0)</f>
        <v>0</v>
      </c>
      <c r="V185" s="272">
        <f>IFERROR(INDEX('2. GRI Pricing Inputs'!$C$89:$AI$90,MATCH('3. GRI Pricing'!$V$16,'2. GRI Pricing Inputs'!$C$89:$C$90,0),MATCH('1. Accomodation'!W189,'2. GRI Pricing Inputs'!$C$89:$AI$89,0)),0)</f>
        <v>0</v>
      </c>
      <c r="W185" s="272">
        <f>IFERROR(INDEX('2. GRI Pricing Inputs'!$C$97:$AI$98,MATCH('3. GRI Pricing'!$W$16,'2. GRI Pricing Inputs'!$C$97:$C$98,0),MATCH('1. Accomodation'!X189,'2. GRI Pricing Inputs'!$C$97:$AI$97,0)),0)</f>
        <v>0</v>
      </c>
      <c r="X185" s="272">
        <f>IFERROR(INDEX('2. GRI Pricing Inputs'!$C$104:$AI$105,MATCH('3. GRI Pricing'!$X$16,'2. GRI Pricing Inputs'!$C$104:$C$105,0),MATCH('1. Accomodation'!Y189,'2. GRI Pricing Inputs'!$C$104:$AI$104,0)),0)</f>
        <v>0</v>
      </c>
      <c r="Y185" s="273"/>
      <c r="Z185" s="274">
        <f t="shared" si="11"/>
        <v>1400</v>
      </c>
      <c r="AA185" s="275"/>
      <c r="AB185" s="275"/>
      <c r="AC185" s="275"/>
      <c r="AD185" s="271">
        <f>Z185*(1+'2. GRI Pricing Inputs'!E$115)^(($AD$16-$AC$15)/365)</f>
        <v>1406.94558484663</v>
      </c>
      <c r="AE185" s="272">
        <f>AD185*(1+'2. GRI Pricing Inputs'!F$115)^((AE$16-AD$16)/365)</f>
        <v>1413.6999253920621</v>
      </c>
      <c r="AF185" s="272">
        <f>AE185*(1+'2. GRI Pricing Inputs'!G$115)^((AF$16-AE$16)/365)</f>
        <v>1420.7134773774087</v>
      </c>
      <c r="AG185" s="272">
        <f>AF185*(1+'2. GRI Pricing Inputs'!H$115)^((AG$16-AF$16)/365)</f>
        <v>1427.761824520177</v>
      </c>
      <c r="AH185" s="272">
        <f>AG185*(1+'2. GRI Pricing Inputs'!I$115)^((AH$16-AG$16)/365)</f>
        <v>1434.1581243024198</v>
      </c>
      <c r="AI185" s="272">
        <f>AH185*(1+'2. GRI Pricing Inputs'!J$115)^((AI$16-AH$16)/365)</f>
        <v>1441.2731721137243</v>
      </c>
      <c r="AJ185" s="272">
        <f>AI185*(1+'2. GRI Pricing Inputs'!K$115)^((AJ$16-AI$16)/365)</f>
        <v>1448.1923095191075</v>
      </c>
      <c r="AK185" s="272">
        <f>AJ185*(1+'2. GRI Pricing Inputs'!L$115)^((AK$16-AJ$16)/365)</f>
        <v>1455.3769827762519</v>
      </c>
      <c r="AL185" s="272">
        <f>AK185*(1+'2. GRI Pricing Inputs'!M$115)^((AL$16-AK$16)/365)</f>
        <v>1462.3638285146576</v>
      </c>
      <c r="AM185" s="272">
        <f>AL185*(1+'2. GRI Pricing Inputs'!N$115)^((AM$16-AL$16)/365)</f>
        <v>1469.6188085486515</v>
      </c>
      <c r="AN185" s="272">
        <f>AM185*(1+'2. GRI Pricing Inputs'!O$115)^((AN$16-AM$16)/365)</f>
        <v>1476.909781496493</v>
      </c>
      <c r="AO185" s="272">
        <f>AN185*(1+'2. GRI Pricing Inputs'!P$115)^((AO$16-AN$16)/365)</f>
        <v>1484</v>
      </c>
      <c r="AP185" s="276">
        <f>AO185*(1+'2. GRI Pricing Inputs'!Q$115)^((AP$16-AO$16)/365)</f>
        <v>1491.3623199374279</v>
      </c>
      <c r="AQ185" s="380">
        <f t="shared" si="12"/>
        <v>6.0000000000000053E-2</v>
      </c>
    </row>
    <row r="186" spans="1:43" ht="11.4" x14ac:dyDescent="0.2">
      <c r="A186" s="110" t="str">
        <f>_xlfn.XLOOKUP($C186,'Data Ref'!$D:$D,'Data Ref'!$B:$B,0)</f>
        <v>222708170</v>
      </c>
      <c r="C186" s="76">
        <f>'1. Accomodation'!N190</f>
        <v>602</v>
      </c>
      <c r="D186" s="362" t="str">
        <f>'1. Accomodation'!L190</f>
        <v>C</v>
      </c>
      <c r="E186" s="69" t="str">
        <f>'1. Accomodation'!P190</f>
        <v>Studio</v>
      </c>
      <c r="F186" s="69">
        <f>'1. Accomodation'!Q190</f>
        <v>1</v>
      </c>
      <c r="G186" s="77">
        <f>'1. Accomodation'!O190</f>
        <v>385.46</v>
      </c>
      <c r="H186" s="69">
        <f>'1. Accomodation'!R190</f>
        <v>6</v>
      </c>
      <c r="I186" s="69" t="str">
        <f>'1. Accomodation'!S190</f>
        <v>Nursery and mixed other buildings</v>
      </c>
      <c r="J186" s="62"/>
      <c r="L186" s="271">
        <f>IFERROR(INDEX('2. GRI Pricing Inputs'!$C$15:$AI$16,MATCH($L$16,'2. GRI Pricing Inputs'!$C$15:$C$16,0),MATCH(E186,'2. GRI Pricing Inputs'!$C$15:$AI$15,0)),0)</f>
        <v>1175</v>
      </c>
      <c r="M186" s="272">
        <f>IFERROR(INDEX('2. GRI Pricing Inputs'!$C$22:$AI$23,MATCH($M$16,'2. GRI Pricing Inputs'!$C$22:$C$23,0),MATCH(F186,'2. GRI Pricing Inputs'!$C$22:$AI$22,0)),0)</f>
        <v>0</v>
      </c>
      <c r="N186" s="329">
        <f>IF(AND('3. GRI Pricing'!$G186&gt;='2. GRI Pricing Inputs'!$D$33,'3. GRI Pricing'!$G186&lt;='2. GRI Pricing Inputs'!$E$33),'2. GRI Pricing Inputs'!$D$32,IF(AND('3. GRI Pricing'!$G186&gt;='2. GRI Pricing Inputs'!$F$33,'3. GRI Pricing'!$G186&lt;='2. GRI Pricing Inputs'!$G$33),'2. GRI Pricing Inputs'!$F$32,IF(AND('3. GRI Pricing'!$G186&gt;='2. GRI Pricing Inputs'!$H$33,'3. GRI Pricing'!$G186&lt;='2. GRI Pricing Inputs'!$I$33),'2. GRI Pricing Inputs'!$H$32,IF(AND('3. GRI Pricing'!$G186&gt;='2. GRI Pricing Inputs'!$J$33,'3. GRI Pricing'!$G186&lt;='2. GRI Pricing Inputs'!$K$33),'2. GRI Pricing Inputs'!$J$32,IF(AND('3. GRI Pricing'!$G186&gt;='2. GRI Pricing Inputs'!$L$33,'3. GRI Pricing'!$G186&lt;='2. GRI Pricing Inputs'!$M$33),'2. GRI Pricing Inputs'!$L$32,IF(AND('3. GRI Pricing'!$G186&gt;='2. GRI Pricing Inputs'!$N$33,'3. GRI Pricing'!$G186&lt;='2. GRI Pricing Inputs'!$O$33),'2. GRI Pricing Inputs'!$N$32,IF(AND('3. GRI Pricing'!$G186&gt;='2. GRI Pricing Inputs'!$P$33,'3. GRI Pricing'!$G186&lt;='2. GRI Pricing Inputs'!$Q$33),'2. GRI Pricing Inputs'!$P$32,IF(AND('3. GRI Pricing'!$G186&gt;='2. GRI Pricing Inputs'!$R$33,'3. GRI Pricing'!$G186&lt;='2. GRI Pricing Inputs'!$S$33),'2. GRI Pricing Inputs'!$R$32,IF(AND('3. GRI Pricing'!$G186&gt;='2. GRI Pricing Inputs'!$T$33,'3. GRI Pricing'!$G186&lt;='2. GRI Pricing Inputs'!$U$33),'2. GRI Pricing Inputs'!$T$32,IF(AND('3. GRI Pricing'!$G186&gt;='2. GRI Pricing Inputs'!$V$33,'3. GRI Pricing'!$G186&lt;='2. GRI Pricing Inputs'!$W$33),'2. GRI Pricing Inputs'!$V$32,IF(AND('3. GRI Pricing'!$G186&gt;='2. GRI Pricing Inputs'!$X$33,'3. GRI Pricing'!$G186&lt;='2. GRI Pricing Inputs'!$Y$33),'2. GRI Pricing Inputs'!$X$32,IF(AND('3. GRI Pricing'!$G186&gt;='2. GRI Pricing Inputs'!$Z$33,'3. GRI Pricing'!$G186&lt;='2. GRI Pricing Inputs'!$AA$33),'2. GRI Pricing Inputs'!$Z$32,IF(AND('3. GRI Pricing'!$G186&gt;='2. GRI Pricing Inputs'!$AB$33,'3. GRI Pricing'!$G186&lt;='2. GRI Pricing Inputs'!$AC$33),'2. GRI Pricing Inputs'!$AB$32,IF(AND('3. GRI Pricing'!$G186&gt;='2. GRI Pricing Inputs'!$AD$33,'3. GRI Pricing'!$G186&lt;='2. GRI Pricing Inputs'!$AE$33),'2. GRI Pricing Inputs'!$AD$32,IF(AND('3. GRI Pricing'!$G186&gt;='2. GRI Pricing Inputs'!$AF$33,'3. GRI Pricing'!$G186&lt;='2. GRI Pricing Inputs'!$AG$33),'2. GRI Pricing Inputs'!$AF$32,IF(AND('3. GRI Pricing'!$G186&gt;='2. GRI Pricing Inputs'!$AH$33,'3. GRI Pricing'!$G186&lt;='2. GRI Pricing Inputs'!$AI$33),'2. GRI Pricing Inputs'!$AH$32,0))))))))))))))))</f>
        <v>1</v>
      </c>
      <c r="O186" s="272" cm="1">
        <f t="array" ref="O186">IFERROR(INDEX('2. GRI Pricing Inputs'!$C$32:$AI$39,MATCH('3. GRI Pricing'!E186,'2. GRI Pricing Inputs'!$C$32:$C$39,0),(MATCH('3. GRI Pricing'!N186,'2. GRI Pricing Inputs'!$D$32:$AI$32,0)+1)),0)</f>
        <v>0</v>
      </c>
      <c r="P186" s="272">
        <f>IFERROR(INDEX('2. GRI Pricing Inputs'!$C$45:$AI$46,MATCH($P$16,'2. GRI Pricing Inputs'!$C$45:$C$46,0),MATCH(H186,'2. GRI Pricing Inputs'!$C$45:$AI$45,0)),0)</f>
        <v>45</v>
      </c>
      <c r="Q186" s="272">
        <f>IFERROR(INDEX('2. GRI Pricing Inputs'!$C$53:$AI$54,MATCH('3. GRI Pricing'!$Q$16,'2. GRI Pricing Inputs'!$C$53:$C$54,0),MATCH('3. GRI Pricing'!I186,'2. GRI Pricing Inputs'!$C$53:$AI$53,0)),0)</f>
        <v>0</v>
      </c>
      <c r="R186" s="272">
        <f>IFERROR(INDEX('2. GRI Pricing Inputs'!$C$60:$AI$61,MATCH('3. GRI Pricing'!$R$16,'2. GRI Pricing Inputs'!$C$60:$C$61,0),MATCH('1. Accomodation'!T190,'2. GRI Pricing Inputs'!$C$60:$AI$60,0)),0)</f>
        <v>0</v>
      </c>
      <c r="S186" s="272">
        <f>IFERROR(INDEX('2. GRI Pricing Inputs'!$C$67:$AI$68,MATCH('3. GRI Pricing'!$S$16,'2. GRI Pricing Inputs'!$C$67:$C$68,0),MATCH('1. Accomodation'!U190,'2. GRI Pricing Inputs'!$C$67:$AI$67,0)),0)</f>
        <v>10</v>
      </c>
      <c r="T186" s="272">
        <f>IF(E186=0,0,'2. GRI Pricing Inputs'!$AI$75)</f>
        <v>0</v>
      </c>
      <c r="U186" s="272">
        <f>IFERROR(INDEX('2. GRI Pricing Inputs'!$C$82:$AI$83,MATCH('3. GRI Pricing'!$U$16,'2. GRI Pricing Inputs'!$C$82:$C$83,0),MATCH('1. Accomodation'!V190,'2. GRI Pricing Inputs'!$C$82:$AI$82,0)),0)</f>
        <v>0</v>
      </c>
      <c r="V186" s="272">
        <f>IFERROR(INDEX('2. GRI Pricing Inputs'!$C$89:$AI$90,MATCH('3. GRI Pricing'!$V$16,'2. GRI Pricing Inputs'!$C$89:$C$90,0),MATCH('1. Accomodation'!W190,'2. GRI Pricing Inputs'!$C$89:$AI$89,0)),0)</f>
        <v>0</v>
      </c>
      <c r="W186" s="272">
        <f>IFERROR(INDEX('2. GRI Pricing Inputs'!$C$97:$AI$98,MATCH('3. GRI Pricing'!$W$16,'2. GRI Pricing Inputs'!$C$97:$C$98,0),MATCH('1. Accomodation'!X190,'2. GRI Pricing Inputs'!$C$97:$AI$97,0)),0)</f>
        <v>0</v>
      </c>
      <c r="X186" s="272">
        <f>IFERROR(INDEX('2. GRI Pricing Inputs'!$C$104:$AI$105,MATCH('3. GRI Pricing'!$X$16,'2. GRI Pricing Inputs'!$C$104:$C$105,0),MATCH('1. Accomodation'!Y190,'2. GRI Pricing Inputs'!$C$104:$AI$104,0)),0)</f>
        <v>0</v>
      </c>
      <c r="Y186" s="273"/>
      <c r="Z186" s="274">
        <f t="shared" si="11"/>
        <v>1230</v>
      </c>
      <c r="AA186" s="275"/>
      <c r="AB186" s="275"/>
      <c r="AC186" s="275"/>
      <c r="AD186" s="271">
        <f>Z186*(1+'2. GRI Pricing Inputs'!E$115)^(($AD$16-$AC$15)/365)</f>
        <v>1236.1021924009679</v>
      </c>
      <c r="AE186" s="272">
        <f>AD186*(1+'2. GRI Pricing Inputs'!F$115)^((AE$16-AD$16)/365)</f>
        <v>1242.0363630230261</v>
      </c>
      <c r="AF186" s="272">
        <f>AE186*(1+'2. GRI Pricing Inputs'!G$115)^((AF$16-AE$16)/365)</f>
        <v>1248.1982694101519</v>
      </c>
      <c r="AG186" s="272">
        <f>AF186*(1+'2. GRI Pricing Inputs'!H$115)^((AG$16-AF$16)/365)</f>
        <v>1254.3907458284411</v>
      </c>
      <c r="AH186" s="272">
        <f>AG186*(1+'2. GRI Pricing Inputs'!I$115)^((AH$16-AG$16)/365)</f>
        <v>1260.0103520656971</v>
      </c>
      <c r="AI186" s="272">
        <f>AH186*(1+'2. GRI Pricing Inputs'!J$115)^((AI$16-AH$16)/365)</f>
        <v>1266.2614297856289</v>
      </c>
      <c r="AJ186" s="272">
        <f>AI186*(1+'2. GRI Pricing Inputs'!K$115)^((AJ$16-AI$16)/365)</f>
        <v>1272.3403862203586</v>
      </c>
      <c r="AK186" s="272">
        <f>AJ186*(1+'2. GRI Pricing Inputs'!L$115)^((AK$16-AJ$16)/365)</f>
        <v>1278.6526348677069</v>
      </c>
      <c r="AL186" s="272">
        <f>AK186*(1+'2. GRI Pricing Inputs'!M$115)^((AL$16-AK$16)/365)</f>
        <v>1284.7910779093061</v>
      </c>
      <c r="AM186" s="272">
        <f>AL186*(1+'2. GRI Pricing Inputs'!N$115)^((AM$16-AL$16)/365)</f>
        <v>1291.1650960820291</v>
      </c>
      <c r="AN186" s="272">
        <f>AM186*(1+'2. GRI Pricing Inputs'!O$115)^((AN$16-AM$16)/365)</f>
        <v>1297.5707366004897</v>
      </c>
      <c r="AO186" s="272">
        <f>AN186*(1+'2. GRI Pricing Inputs'!P$115)^((AO$16-AN$16)/365)</f>
        <v>1303.7999999999993</v>
      </c>
      <c r="AP186" s="276">
        <f>AO186*(1+'2. GRI Pricing Inputs'!Q$115)^((AP$16-AO$16)/365)</f>
        <v>1310.2683239450253</v>
      </c>
      <c r="AQ186" s="380">
        <f t="shared" si="12"/>
        <v>5.9999999999999387E-2</v>
      </c>
    </row>
    <row r="187" spans="1:43" ht="11.4" x14ac:dyDescent="0.2">
      <c r="A187" s="110" t="str">
        <f>_xlfn.XLOOKUP($C187,'Data Ref'!$D:$D,'Data Ref'!$B:$B,0)</f>
        <v>222708171</v>
      </c>
      <c r="C187" s="76">
        <f>'1. Accomodation'!N191</f>
        <v>603</v>
      </c>
      <c r="D187" s="362" t="str">
        <f>'1. Accomodation'!L191</f>
        <v>C</v>
      </c>
      <c r="E187" s="69" t="str">
        <f>'1. Accomodation'!P191</f>
        <v>Studio</v>
      </c>
      <c r="F187" s="69">
        <f>'1. Accomodation'!Q191</f>
        <v>1</v>
      </c>
      <c r="G187" s="77">
        <f>'1. Accomodation'!O191</f>
        <v>394.17</v>
      </c>
      <c r="H187" s="69">
        <f>'1. Accomodation'!R191</f>
        <v>6</v>
      </c>
      <c r="I187" s="69" t="str">
        <f>'1. Accomodation'!S191</f>
        <v>Nursery and mixed other buildings</v>
      </c>
      <c r="J187" s="62"/>
      <c r="L187" s="271">
        <f>IFERROR(INDEX('2. GRI Pricing Inputs'!$C$15:$AI$16,MATCH($L$16,'2. GRI Pricing Inputs'!$C$15:$C$16,0),MATCH(E187,'2. GRI Pricing Inputs'!$C$15:$AI$15,0)),0)</f>
        <v>1175</v>
      </c>
      <c r="M187" s="272">
        <f>IFERROR(INDEX('2. GRI Pricing Inputs'!$C$22:$AI$23,MATCH($M$16,'2. GRI Pricing Inputs'!$C$22:$C$23,0),MATCH(F187,'2. GRI Pricing Inputs'!$C$22:$AI$22,0)),0)</f>
        <v>0</v>
      </c>
      <c r="N187" s="329">
        <f>IF(AND('3. GRI Pricing'!$G187&gt;='2. GRI Pricing Inputs'!$D$33,'3. GRI Pricing'!$G187&lt;='2. GRI Pricing Inputs'!$E$33),'2. GRI Pricing Inputs'!$D$32,IF(AND('3. GRI Pricing'!$G187&gt;='2. GRI Pricing Inputs'!$F$33,'3. GRI Pricing'!$G187&lt;='2. GRI Pricing Inputs'!$G$33),'2. GRI Pricing Inputs'!$F$32,IF(AND('3. GRI Pricing'!$G187&gt;='2. GRI Pricing Inputs'!$H$33,'3. GRI Pricing'!$G187&lt;='2. GRI Pricing Inputs'!$I$33),'2. GRI Pricing Inputs'!$H$32,IF(AND('3. GRI Pricing'!$G187&gt;='2. GRI Pricing Inputs'!$J$33,'3. GRI Pricing'!$G187&lt;='2. GRI Pricing Inputs'!$K$33),'2. GRI Pricing Inputs'!$J$32,IF(AND('3. GRI Pricing'!$G187&gt;='2. GRI Pricing Inputs'!$L$33,'3. GRI Pricing'!$G187&lt;='2. GRI Pricing Inputs'!$M$33),'2. GRI Pricing Inputs'!$L$32,IF(AND('3. GRI Pricing'!$G187&gt;='2. GRI Pricing Inputs'!$N$33,'3. GRI Pricing'!$G187&lt;='2. GRI Pricing Inputs'!$O$33),'2. GRI Pricing Inputs'!$N$32,IF(AND('3. GRI Pricing'!$G187&gt;='2. GRI Pricing Inputs'!$P$33,'3. GRI Pricing'!$G187&lt;='2. GRI Pricing Inputs'!$Q$33),'2. GRI Pricing Inputs'!$P$32,IF(AND('3. GRI Pricing'!$G187&gt;='2. GRI Pricing Inputs'!$R$33,'3. GRI Pricing'!$G187&lt;='2. GRI Pricing Inputs'!$S$33),'2. GRI Pricing Inputs'!$R$32,IF(AND('3. GRI Pricing'!$G187&gt;='2. GRI Pricing Inputs'!$T$33,'3. GRI Pricing'!$G187&lt;='2. GRI Pricing Inputs'!$U$33),'2. GRI Pricing Inputs'!$T$32,IF(AND('3. GRI Pricing'!$G187&gt;='2. GRI Pricing Inputs'!$V$33,'3. GRI Pricing'!$G187&lt;='2. GRI Pricing Inputs'!$W$33),'2. GRI Pricing Inputs'!$V$32,IF(AND('3. GRI Pricing'!$G187&gt;='2. GRI Pricing Inputs'!$X$33,'3. GRI Pricing'!$G187&lt;='2. GRI Pricing Inputs'!$Y$33),'2. GRI Pricing Inputs'!$X$32,IF(AND('3. GRI Pricing'!$G187&gt;='2. GRI Pricing Inputs'!$Z$33,'3. GRI Pricing'!$G187&lt;='2. GRI Pricing Inputs'!$AA$33),'2. GRI Pricing Inputs'!$Z$32,IF(AND('3. GRI Pricing'!$G187&gt;='2. GRI Pricing Inputs'!$AB$33,'3. GRI Pricing'!$G187&lt;='2. GRI Pricing Inputs'!$AC$33),'2. GRI Pricing Inputs'!$AB$32,IF(AND('3. GRI Pricing'!$G187&gt;='2. GRI Pricing Inputs'!$AD$33,'3. GRI Pricing'!$G187&lt;='2. GRI Pricing Inputs'!$AE$33),'2. GRI Pricing Inputs'!$AD$32,IF(AND('3. GRI Pricing'!$G187&gt;='2. GRI Pricing Inputs'!$AF$33,'3. GRI Pricing'!$G187&lt;='2. GRI Pricing Inputs'!$AG$33),'2. GRI Pricing Inputs'!$AF$32,IF(AND('3. GRI Pricing'!$G187&gt;='2. GRI Pricing Inputs'!$AH$33,'3. GRI Pricing'!$G187&lt;='2. GRI Pricing Inputs'!$AI$33),'2. GRI Pricing Inputs'!$AH$32,0))))))))))))))))</f>
        <v>1</v>
      </c>
      <c r="O187" s="272" cm="1">
        <f t="array" ref="O187">IFERROR(INDEX('2. GRI Pricing Inputs'!$C$32:$AI$39,MATCH('3. GRI Pricing'!E187,'2. GRI Pricing Inputs'!$C$32:$C$39,0),(MATCH('3. GRI Pricing'!N187,'2. GRI Pricing Inputs'!$D$32:$AI$32,0)+1)),0)</f>
        <v>0</v>
      </c>
      <c r="P187" s="272">
        <f>IFERROR(INDEX('2. GRI Pricing Inputs'!$C$45:$AI$46,MATCH($P$16,'2. GRI Pricing Inputs'!$C$45:$C$46,0),MATCH(H187,'2. GRI Pricing Inputs'!$C$45:$AI$45,0)),0)</f>
        <v>45</v>
      </c>
      <c r="Q187" s="272">
        <f>IFERROR(INDEX('2. GRI Pricing Inputs'!$C$53:$AI$54,MATCH('3. GRI Pricing'!$Q$16,'2. GRI Pricing Inputs'!$C$53:$C$54,0),MATCH('3. GRI Pricing'!I187,'2. GRI Pricing Inputs'!$C$53:$AI$53,0)),0)</f>
        <v>0</v>
      </c>
      <c r="R187" s="272">
        <f>IFERROR(INDEX('2. GRI Pricing Inputs'!$C$60:$AI$61,MATCH('3. GRI Pricing'!$R$16,'2. GRI Pricing Inputs'!$C$60:$C$61,0),MATCH('1. Accomodation'!T191,'2. GRI Pricing Inputs'!$C$60:$AI$60,0)),0)</f>
        <v>0</v>
      </c>
      <c r="S187" s="272">
        <f>IFERROR(INDEX('2. GRI Pricing Inputs'!$C$67:$AI$68,MATCH('3. GRI Pricing'!$S$16,'2. GRI Pricing Inputs'!$C$67:$C$68,0),MATCH('1. Accomodation'!U191,'2. GRI Pricing Inputs'!$C$67:$AI$67,0)),0)</f>
        <v>10</v>
      </c>
      <c r="T187" s="272">
        <f>IF(E187=0,0,'2. GRI Pricing Inputs'!$AI$75)</f>
        <v>0</v>
      </c>
      <c r="U187" s="272">
        <f>IFERROR(INDEX('2. GRI Pricing Inputs'!$C$82:$AI$83,MATCH('3. GRI Pricing'!$U$16,'2. GRI Pricing Inputs'!$C$82:$C$83,0),MATCH('1. Accomodation'!V191,'2. GRI Pricing Inputs'!$C$82:$AI$82,0)),0)</f>
        <v>0</v>
      </c>
      <c r="V187" s="272">
        <f>IFERROR(INDEX('2. GRI Pricing Inputs'!$C$89:$AI$90,MATCH('3. GRI Pricing'!$V$16,'2. GRI Pricing Inputs'!$C$89:$C$90,0),MATCH('1. Accomodation'!W191,'2. GRI Pricing Inputs'!$C$89:$AI$89,0)),0)</f>
        <v>0</v>
      </c>
      <c r="W187" s="272">
        <f>IFERROR(INDEX('2. GRI Pricing Inputs'!$C$97:$AI$98,MATCH('3. GRI Pricing'!$W$16,'2. GRI Pricing Inputs'!$C$97:$C$98,0),MATCH('1. Accomodation'!X191,'2. GRI Pricing Inputs'!$C$97:$AI$97,0)),0)</f>
        <v>0</v>
      </c>
      <c r="X187" s="272">
        <f>IFERROR(INDEX('2. GRI Pricing Inputs'!$C$104:$AI$105,MATCH('3. GRI Pricing'!$X$16,'2. GRI Pricing Inputs'!$C$104:$C$105,0),MATCH('1. Accomodation'!Y191,'2. GRI Pricing Inputs'!$C$104:$AI$104,0)),0)</f>
        <v>0</v>
      </c>
      <c r="Y187" s="273"/>
      <c r="Z187" s="274">
        <f t="shared" si="11"/>
        <v>1230</v>
      </c>
      <c r="AA187" s="275"/>
      <c r="AB187" s="275"/>
      <c r="AC187" s="275"/>
      <c r="AD187" s="271">
        <f>Z187*(1+'2. GRI Pricing Inputs'!E$115)^(($AD$16-$AC$15)/365)</f>
        <v>1236.1021924009679</v>
      </c>
      <c r="AE187" s="272">
        <f>AD187*(1+'2. GRI Pricing Inputs'!F$115)^((AE$16-AD$16)/365)</f>
        <v>1242.0363630230261</v>
      </c>
      <c r="AF187" s="272">
        <f>AE187*(1+'2. GRI Pricing Inputs'!G$115)^((AF$16-AE$16)/365)</f>
        <v>1248.1982694101519</v>
      </c>
      <c r="AG187" s="272">
        <f>AF187*(1+'2. GRI Pricing Inputs'!H$115)^((AG$16-AF$16)/365)</f>
        <v>1254.3907458284411</v>
      </c>
      <c r="AH187" s="272">
        <f>AG187*(1+'2. GRI Pricing Inputs'!I$115)^((AH$16-AG$16)/365)</f>
        <v>1260.0103520656971</v>
      </c>
      <c r="AI187" s="272">
        <f>AH187*(1+'2. GRI Pricing Inputs'!J$115)^((AI$16-AH$16)/365)</f>
        <v>1266.2614297856289</v>
      </c>
      <c r="AJ187" s="272">
        <f>AI187*(1+'2. GRI Pricing Inputs'!K$115)^((AJ$16-AI$16)/365)</f>
        <v>1272.3403862203586</v>
      </c>
      <c r="AK187" s="272">
        <f>AJ187*(1+'2. GRI Pricing Inputs'!L$115)^((AK$16-AJ$16)/365)</f>
        <v>1278.6526348677069</v>
      </c>
      <c r="AL187" s="272">
        <f>AK187*(1+'2. GRI Pricing Inputs'!M$115)^((AL$16-AK$16)/365)</f>
        <v>1284.7910779093061</v>
      </c>
      <c r="AM187" s="272">
        <f>AL187*(1+'2. GRI Pricing Inputs'!N$115)^((AM$16-AL$16)/365)</f>
        <v>1291.1650960820291</v>
      </c>
      <c r="AN187" s="272">
        <f>AM187*(1+'2. GRI Pricing Inputs'!O$115)^((AN$16-AM$16)/365)</f>
        <v>1297.5707366004897</v>
      </c>
      <c r="AO187" s="272">
        <f>AN187*(1+'2. GRI Pricing Inputs'!P$115)^((AO$16-AN$16)/365)</f>
        <v>1303.7999999999993</v>
      </c>
      <c r="AP187" s="276">
        <f>AO187*(1+'2. GRI Pricing Inputs'!Q$115)^((AP$16-AO$16)/365)</f>
        <v>1310.2683239450253</v>
      </c>
      <c r="AQ187" s="380">
        <f t="shared" si="12"/>
        <v>5.9999999999999387E-2</v>
      </c>
    </row>
    <row r="188" spans="1:43" ht="11.4" x14ac:dyDescent="0.2">
      <c r="A188" s="110" t="str">
        <f>_xlfn.XLOOKUP($C188,'Data Ref'!$D:$D,'Data Ref'!$B:$B,0)</f>
        <v>222708172</v>
      </c>
      <c r="C188" s="76">
        <f>'1. Accomodation'!N192</f>
        <v>604</v>
      </c>
      <c r="D188" s="362" t="str">
        <f>'1. Accomodation'!L192</f>
        <v>C</v>
      </c>
      <c r="E188" s="69" t="str">
        <f>'1. Accomodation'!P192</f>
        <v>1 Bed</v>
      </c>
      <c r="F188" s="69">
        <f>'1. Accomodation'!Q192</f>
        <v>1</v>
      </c>
      <c r="G188" s="77">
        <f>'1. Accomodation'!O192</f>
        <v>521.51</v>
      </c>
      <c r="H188" s="69">
        <f>'1. Accomodation'!R192</f>
        <v>6</v>
      </c>
      <c r="I188" s="69" t="str">
        <f>'1. Accomodation'!S192</f>
        <v>North Row below Treeline</v>
      </c>
      <c r="J188" s="62"/>
      <c r="L188" s="271">
        <f>IFERROR(INDEX('2. GRI Pricing Inputs'!$C$15:$AI$16,MATCH($L$16,'2. GRI Pricing Inputs'!$C$15:$C$16,0),MATCH(E188,'2. GRI Pricing Inputs'!$C$15:$AI$15,0)),0)</f>
        <v>1275</v>
      </c>
      <c r="M188" s="272">
        <f>IFERROR(INDEX('2. GRI Pricing Inputs'!$C$22:$AI$23,MATCH($M$16,'2. GRI Pricing Inputs'!$C$22:$C$23,0),MATCH(F188,'2. GRI Pricing Inputs'!$C$22:$AI$22,0)),0)</f>
        <v>0</v>
      </c>
      <c r="N188" s="329">
        <f>IF(AND('3. GRI Pricing'!$G188&gt;='2. GRI Pricing Inputs'!$D$33,'3. GRI Pricing'!$G188&lt;='2. GRI Pricing Inputs'!$E$33),'2. GRI Pricing Inputs'!$D$32,IF(AND('3. GRI Pricing'!$G188&gt;='2. GRI Pricing Inputs'!$F$33,'3. GRI Pricing'!$G188&lt;='2. GRI Pricing Inputs'!$G$33),'2. GRI Pricing Inputs'!$F$32,IF(AND('3. GRI Pricing'!$G188&gt;='2. GRI Pricing Inputs'!$H$33,'3. GRI Pricing'!$G188&lt;='2. GRI Pricing Inputs'!$I$33),'2. GRI Pricing Inputs'!$H$32,IF(AND('3. GRI Pricing'!$G188&gt;='2. GRI Pricing Inputs'!$J$33,'3. GRI Pricing'!$G188&lt;='2. GRI Pricing Inputs'!$K$33),'2. GRI Pricing Inputs'!$J$32,IF(AND('3. GRI Pricing'!$G188&gt;='2. GRI Pricing Inputs'!$L$33,'3. GRI Pricing'!$G188&lt;='2. GRI Pricing Inputs'!$M$33),'2. GRI Pricing Inputs'!$L$32,IF(AND('3. GRI Pricing'!$G188&gt;='2. GRI Pricing Inputs'!$N$33,'3. GRI Pricing'!$G188&lt;='2. GRI Pricing Inputs'!$O$33),'2. GRI Pricing Inputs'!$N$32,IF(AND('3. GRI Pricing'!$G188&gt;='2. GRI Pricing Inputs'!$P$33,'3. GRI Pricing'!$G188&lt;='2. GRI Pricing Inputs'!$Q$33),'2. GRI Pricing Inputs'!$P$32,IF(AND('3. GRI Pricing'!$G188&gt;='2. GRI Pricing Inputs'!$R$33,'3. GRI Pricing'!$G188&lt;='2. GRI Pricing Inputs'!$S$33),'2. GRI Pricing Inputs'!$R$32,IF(AND('3. GRI Pricing'!$G188&gt;='2. GRI Pricing Inputs'!$T$33,'3. GRI Pricing'!$G188&lt;='2. GRI Pricing Inputs'!$U$33),'2. GRI Pricing Inputs'!$T$32,IF(AND('3. GRI Pricing'!$G188&gt;='2. GRI Pricing Inputs'!$V$33,'3. GRI Pricing'!$G188&lt;='2. GRI Pricing Inputs'!$W$33),'2. GRI Pricing Inputs'!$V$32,IF(AND('3. GRI Pricing'!$G188&gt;='2. GRI Pricing Inputs'!$X$33,'3. GRI Pricing'!$G188&lt;='2. GRI Pricing Inputs'!$Y$33),'2. GRI Pricing Inputs'!$X$32,IF(AND('3. GRI Pricing'!$G188&gt;='2. GRI Pricing Inputs'!$Z$33,'3. GRI Pricing'!$G188&lt;='2. GRI Pricing Inputs'!$AA$33),'2. GRI Pricing Inputs'!$Z$32,IF(AND('3. GRI Pricing'!$G188&gt;='2. GRI Pricing Inputs'!$AB$33,'3. GRI Pricing'!$G188&lt;='2. GRI Pricing Inputs'!$AC$33),'2. GRI Pricing Inputs'!$AB$32,IF(AND('3. GRI Pricing'!$G188&gt;='2. GRI Pricing Inputs'!$AD$33,'3. GRI Pricing'!$G188&lt;='2. GRI Pricing Inputs'!$AE$33),'2. GRI Pricing Inputs'!$AD$32,IF(AND('3. GRI Pricing'!$G188&gt;='2. GRI Pricing Inputs'!$AF$33,'3. GRI Pricing'!$G188&lt;='2. GRI Pricing Inputs'!$AG$33),'2. GRI Pricing Inputs'!$AF$32,IF(AND('3. GRI Pricing'!$G188&gt;='2. GRI Pricing Inputs'!$AH$33,'3. GRI Pricing'!$G188&lt;='2. GRI Pricing Inputs'!$AI$33),'2. GRI Pricing Inputs'!$AH$32,0))))))))))))))))</f>
        <v>6</v>
      </c>
      <c r="O188" s="272" cm="1">
        <f t="array" ref="O188">IFERROR(INDEX('2. GRI Pricing Inputs'!$C$32:$AI$39,MATCH('3. GRI Pricing'!E188,'2. GRI Pricing Inputs'!$C$32:$C$39,0),(MATCH('3. GRI Pricing'!N188,'2. GRI Pricing Inputs'!$D$32:$AI$32,0)+1)),0)</f>
        <v>10</v>
      </c>
      <c r="P188" s="272">
        <f>IFERROR(INDEX('2. GRI Pricing Inputs'!$C$45:$AI$46,MATCH($P$16,'2. GRI Pricing Inputs'!$C$45:$C$46,0),MATCH(H188,'2. GRI Pricing Inputs'!$C$45:$AI$45,0)),0)</f>
        <v>45</v>
      </c>
      <c r="Q188" s="272">
        <f>IFERROR(INDEX('2. GRI Pricing Inputs'!$C$53:$AI$54,MATCH('3. GRI Pricing'!$Q$16,'2. GRI Pricing Inputs'!$C$53:$C$54,0),MATCH('3. GRI Pricing'!I188,'2. GRI Pricing Inputs'!$C$53:$AI$53,0)),0)</f>
        <v>30</v>
      </c>
      <c r="R188" s="272">
        <f>IFERROR(INDEX('2. GRI Pricing Inputs'!$C$60:$AI$61,MATCH('3. GRI Pricing'!$R$16,'2. GRI Pricing Inputs'!$C$60:$C$61,0),MATCH('1. Accomodation'!T192,'2. GRI Pricing Inputs'!$C$60:$AI$60,0)),0)</f>
        <v>0</v>
      </c>
      <c r="S188" s="272">
        <f>IFERROR(INDEX('2. GRI Pricing Inputs'!$C$67:$AI$68,MATCH('3. GRI Pricing'!$S$16,'2. GRI Pricing Inputs'!$C$67:$C$68,0),MATCH('1. Accomodation'!U192,'2. GRI Pricing Inputs'!$C$67:$AI$67,0)),0)</f>
        <v>40</v>
      </c>
      <c r="T188" s="272">
        <f>IF(E188=0,0,'2. GRI Pricing Inputs'!$AI$75)</f>
        <v>0</v>
      </c>
      <c r="U188" s="272">
        <f>IFERROR(INDEX('2. GRI Pricing Inputs'!$C$82:$AI$83,MATCH('3. GRI Pricing'!$U$16,'2. GRI Pricing Inputs'!$C$82:$C$83,0),MATCH('1. Accomodation'!V192,'2. GRI Pricing Inputs'!$C$82:$AI$82,0)),0)</f>
        <v>0</v>
      </c>
      <c r="V188" s="272">
        <f>IFERROR(INDEX('2. GRI Pricing Inputs'!$C$89:$AI$90,MATCH('3. GRI Pricing'!$V$16,'2. GRI Pricing Inputs'!$C$89:$C$90,0),MATCH('1. Accomodation'!W192,'2. GRI Pricing Inputs'!$C$89:$AI$89,0)),0)</f>
        <v>0</v>
      </c>
      <c r="W188" s="272">
        <f>IFERROR(INDEX('2. GRI Pricing Inputs'!$C$97:$AI$98,MATCH('3. GRI Pricing'!$W$16,'2. GRI Pricing Inputs'!$C$97:$C$98,0),MATCH('1. Accomodation'!X192,'2. GRI Pricing Inputs'!$C$97:$AI$97,0)),0)</f>
        <v>0</v>
      </c>
      <c r="X188" s="272">
        <f>IFERROR(INDEX('2. GRI Pricing Inputs'!$C$104:$AI$105,MATCH('3. GRI Pricing'!$X$16,'2. GRI Pricing Inputs'!$C$104:$C$105,0),MATCH('1. Accomodation'!Y192,'2. GRI Pricing Inputs'!$C$104:$AI$104,0)),0)</f>
        <v>0</v>
      </c>
      <c r="Y188" s="273"/>
      <c r="Z188" s="274">
        <f t="shared" si="11"/>
        <v>1400</v>
      </c>
      <c r="AA188" s="275"/>
      <c r="AB188" s="275"/>
      <c r="AC188" s="275"/>
      <c r="AD188" s="271">
        <f>Z188*(1+'2. GRI Pricing Inputs'!E$115)^(($AD$16-$AC$15)/365)</f>
        <v>1406.94558484663</v>
      </c>
      <c r="AE188" s="272">
        <f>AD188*(1+'2. GRI Pricing Inputs'!F$115)^((AE$16-AD$16)/365)</f>
        <v>1413.6999253920621</v>
      </c>
      <c r="AF188" s="272">
        <f>AE188*(1+'2. GRI Pricing Inputs'!G$115)^((AF$16-AE$16)/365)</f>
        <v>1420.7134773774087</v>
      </c>
      <c r="AG188" s="272">
        <f>AF188*(1+'2. GRI Pricing Inputs'!H$115)^((AG$16-AF$16)/365)</f>
        <v>1427.761824520177</v>
      </c>
      <c r="AH188" s="272">
        <f>AG188*(1+'2. GRI Pricing Inputs'!I$115)^((AH$16-AG$16)/365)</f>
        <v>1434.1581243024198</v>
      </c>
      <c r="AI188" s="272">
        <f>AH188*(1+'2. GRI Pricing Inputs'!J$115)^((AI$16-AH$16)/365)</f>
        <v>1441.2731721137243</v>
      </c>
      <c r="AJ188" s="272">
        <f>AI188*(1+'2. GRI Pricing Inputs'!K$115)^((AJ$16-AI$16)/365)</f>
        <v>1448.1923095191075</v>
      </c>
      <c r="AK188" s="272">
        <f>AJ188*(1+'2. GRI Pricing Inputs'!L$115)^((AK$16-AJ$16)/365)</f>
        <v>1455.3769827762519</v>
      </c>
      <c r="AL188" s="272">
        <f>AK188*(1+'2. GRI Pricing Inputs'!M$115)^((AL$16-AK$16)/365)</f>
        <v>1462.3638285146576</v>
      </c>
      <c r="AM188" s="272">
        <f>AL188*(1+'2. GRI Pricing Inputs'!N$115)^((AM$16-AL$16)/365)</f>
        <v>1469.6188085486515</v>
      </c>
      <c r="AN188" s="272">
        <f>AM188*(1+'2. GRI Pricing Inputs'!O$115)^((AN$16-AM$16)/365)</f>
        <v>1476.909781496493</v>
      </c>
      <c r="AO188" s="272">
        <f>AN188*(1+'2. GRI Pricing Inputs'!P$115)^((AO$16-AN$16)/365)</f>
        <v>1484</v>
      </c>
      <c r="AP188" s="276">
        <f>AO188*(1+'2. GRI Pricing Inputs'!Q$115)^((AP$16-AO$16)/365)</f>
        <v>1491.3623199374279</v>
      </c>
      <c r="AQ188" s="380">
        <f t="shared" si="12"/>
        <v>6.0000000000000053E-2</v>
      </c>
    </row>
    <row r="189" spans="1:43" ht="11.4" x14ac:dyDescent="0.2">
      <c r="A189" s="110" t="str">
        <f>_xlfn.XLOOKUP($C189,'Data Ref'!$D:$D,'Data Ref'!$B:$B,0)</f>
        <v>222708173</v>
      </c>
      <c r="C189" s="76">
        <f>'1. Accomodation'!N193</f>
        <v>605</v>
      </c>
      <c r="D189" s="362" t="str">
        <f>'1. Accomodation'!L193</f>
        <v>C</v>
      </c>
      <c r="E189" s="69" t="str">
        <f>'1. Accomodation'!P193</f>
        <v>2 Bed</v>
      </c>
      <c r="F189" s="69">
        <f>'1. Accomodation'!Q193</f>
        <v>2</v>
      </c>
      <c r="G189" s="77">
        <f>'1. Accomodation'!O193</f>
        <v>762.95</v>
      </c>
      <c r="H189" s="69">
        <f>'1. Accomodation'!R193</f>
        <v>6</v>
      </c>
      <c r="I189" s="69" t="str">
        <f>'1. Accomodation'!S193</f>
        <v>North Row below Treeline</v>
      </c>
      <c r="J189" s="62"/>
      <c r="L189" s="271">
        <f>IFERROR(INDEX('2. GRI Pricing Inputs'!$C$15:$AI$16,MATCH($L$16,'2. GRI Pricing Inputs'!$C$15:$C$16,0),MATCH(E189,'2. GRI Pricing Inputs'!$C$15:$AI$15,0)),0)</f>
        <v>1665</v>
      </c>
      <c r="M189" s="272">
        <f>IFERROR(INDEX('2. GRI Pricing Inputs'!$C$22:$AI$23,MATCH($M$16,'2. GRI Pricing Inputs'!$C$22:$C$23,0),MATCH(F189,'2. GRI Pricing Inputs'!$C$22:$AI$22,0)),0)</f>
        <v>0</v>
      </c>
      <c r="N189" s="329">
        <f>IF(AND('3. GRI Pricing'!$G189&gt;='2. GRI Pricing Inputs'!$D$33,'3. GRI Pricing'!$G189&lt;='2. GRI Pricing Inputs'!$E$33),'2. GRI Pricing Inputs'!$D$32,IF(AND('3. GRI Pricing'!$G189&gt;='2. GRI Pricing Inputs'!$F$33,'3. GRI Pricing'!$G189&lt;='2. GRI Pricing Inputs'!$G$33),'2. GRI Pricing Inputs'!$F$32,IF(AND('3. GRI Pricing'!$G189&gt;='2. GRI Pricing Inputs'!$H$33,'3. GRI Pricing'!$G189&lt;='2. GRI Pricing Inputs'!$I$33),'2. GRI Pricing Inputs'!$H$32,IF(AND('3. GRI Pricing'!$G189&gt;='2. GRI Pricing Inputs'!$J$33,'3. GRI Pricing'!$G189&lt;='2. GRI Pricing Inputs'!$K$33),'2. GRI Pricing Inputs'!$J$32,IF(AND('3. GRI Pricing'!$G189&gt;='2. GRI Pricing Inputs'!$L$33,'3. GRI Pricing'!$G189&lt;='2. GRI Pricing Inputs'!$M$33),'2. GRI Pricing Inputs'!$L$32,IF(AND('3. GRI Pricing'!$G189&gt;='2. GRI Pricing Inputs'!$N$33,'3. GRI Pricing'!$G189&lt;='2. GRI Pricing Inputs'!$O$33),'2. GRI Pricing Inputs'!$N$32,IF(AND('3. GRI Pricing'!$G189&gt;='2. GRI Pricing Inputs'!$P$33,'3. GRI Pricing'!$G189&lt;='2. GRI Pricing Inputs'!$Q$33),'2. GRI Pricing Inputs'!$P$32,IF(AND('3. GRI Pricing'!$G189&gt;='2. GRI Pricing Inputs'!$R$33,'3. GRI Pricing'!$G189&lt;='2. GRI Pricing Inputs'!$S$33),'2. GRI Pricing Inputs'!$R$32,IF(AND('3. GRI Pricing'!$G189&gt;='2. GRI Pricing Inputs'!$T$33,'3. GRI Pricing'!$G189&lt;='2. GRI Pricing Inputs'!$U$33),'2. GRI Pricing Inputs'!$T$32,IF(AND('3. GRI Pricing'!$G189&gt;='2. GRI Pricing Inputs'!$V$33,'3. GRI Pricing'!$G189&lt;='2. GRI Pricing Inputs'!$W$33),'2. GRI Pricing Inputs'!$V$32,IF(AND('3. GRI Pricing'!$G189&gt;='2. GRI Pricing Inputs'!$X$33,'3. GRI Pricing'!$G189&lt;='2. GRI Pricing Inputs'!$Y$33),'2. GRI Pricing Inputs'!$X$32,IF(AND('3. GRI Pricing'!$G189&gt;='2. GRI Pricing Inputs'!$Z$33,'3. GRI Pricing'!$G189&lt;='2. GRI Pricing Inputs'!$AA$33),'2. GRI Pricing Inputs'!$Z$32,IF(AND('3. GRI Pricing'!$G189&gt;='2. GRI Pricing Inputs'!$AB$33,'3. GRI Pricing'!$G189&lt;='2. GRI Pricing Inputs'!$AC$33),'2. GRI Pricing Inputs'!$AB$32,IF(AND('3. GRI Pricing'!$G189&gt;='2. GRI Pricing Inputs'!$AD$33,'3. GRI Pricing'!$G189&lt;='2. GRI Pricing Inputs'!$AE$33),'2. GRI Pricing Inputs'!$AD$32,IF(AND('3. GRI Pricing'!$G189&gt;='2. GRI Pricing Inputs'!$AF$33,'3. GRI Pricing'!$G189&lt;='2. GRI Pricing Inputs'!$AG$33),'2. GRI Pricing Inputs'!$AF$32,IF(AND('3. GRI Pricing'!$G189&gt;='2. GRI Pricing Inputs'!$AH$33,'3. GRI Pricing'!$G189&lt;='2. GRI Pricing Inputs'!$AI$33),'2. GRI Pricing Inputs'!$AH$32,0))))))))))))))))</f>
        <v>11</v>
      </c>
      <c r="O189" s="272" cm="1">
        <f t="array" ref="O189">IFERROR(INDEX('2. GRI Pricing Inputs'!$C$32:$AI$39,MATCH('3. GRI Pricing'!E189,'2. GRI Pricing Inputs'!$C$32:$C$39,0),(MATCH('3. GRI Pricing'!N189,'2. GRI Pricing Inputs'!$D$32:$AI$32,0)+1)),0)</f>
        <v>30</v>
      </c>
      <c r="P189" s="272">
        <f>IFERROR(INDEX('2. GRI Pricing Inputs'!$C$45:$AI$46,MATCH($P$16,'2. GRI Pricing Inputs'!$C$45:$C$46,0),MATCH(H189,'2. GRI Pricing Inputs'!$C$45:$AI$45,0)),0)</f>
        <v>45</v>
      </c>
      <c r="Q189" s="272">
        <f>IFERROR(INDEX('2. GRI Pricing Inputs'!$C$53:$AI$54,MATCH('3. GRI Pricing'!$Q$16,'2. GRI Pricing Inputs'!$C$53:$C$54,0),MATCH('3. GRI Pricing'!I189,'2. GRI Pricing Inputs'!$C$53:$AI$53,0)),0)</f>
        <v>30</v>
      </c>
      <c r="R189" s="272">
        <f>IFERROR(INDEX('2. GRI Pricing Inputs'!$C$60:$AI$61,MATCH('3. GRI Pricing'!$R$16,'2. GRI Pricing Inputs'!$C$60:$C$61,0),MATCH('1. Accomodation'!T193,'2. GRI Pricing Inputs'!$C$60:$AI$60,0)),0)</f>
        <v>10</v>
      </c>
      <c r="S189" s="272">
        <f>IFERROR(INDEX('2. GRI Pricing Inputs'!$C$67:$AI$68,MATCH('3. GRI Pricing'!$S$16,'2. GRI Pricing Inputs'!$C$67:$C$68,0),MATCH('1. Accomodation'!U193,'2. GRI Pricing Inputs'!$C$67:$AI$67,0)),0)</f>
        <v>40</v>
      </c>
      <c r="T189" s="272">
        <f>IF(E189=0,0,'2. GRI Pricing Inputs'!$AI$75)</f>
        <v>0</v>
      </c>
      <c r="U189" s="272">
        <f>IFERROR(INDEX('2. GRI Pricing Inputs'!$C$82:$AI$83,MATCH('3. GRI Pricing'!$U$16,'2. GRI Pricing Inputs'!$C$82:$C$83,0),MATCH('1. Accomodation'!V193,'2. GRI Pricing Inputs'!$C$82:$AI$82,0)),0)</f>
        <v>0</v>
      </c>
      <c r="V189" s="272">
        <f>IFERROR(INDEX('2. GRI Pricing Inputs'!$C$89:$AI$90,MATCH('3. GRI Pricing'!$V$16,'2. GRI Pricing Inputs'!$C$89:$C$90,0),MATCH('1. Accomodation'!W193,'2. GRI Pricing Inputs'!$C$89:$AI$89,0)),0)</f>
        <v>0</v>
      </c>
      <c r="W189" s="272">
        <f>IFERROR(INDEX('2. GRI Pricing Inputs'!$C$97:$AI$98,MATCH('3. GRI Pricing'!$W$16,'2. GRI Pricing Inputs'!$C$97:$C$98,0),MATCH('1. Accomodation'!X193,'2. GRI Pricing Inputs'!$C$97:$AI$97,0)),0)</f>
        <v>0</v>
      </c>
      <c r="X189" s="272">
        <f>IFERROR(INDEX('2. GRI Pricing Inputs'!$C$104:$AI$105,MATCH('3. GRI Pricing'!$X$16,'2. GRI Pricing Inputs'!$C$104:$C$105,0),MATCH('1. Accomodation'!Y193,'2. GRI Pricing Inputs'!$C$104:$AI$104,0)),0)</f>
        <v>0</v>
      </c>
      <c r="Y189" s="273"/>
      <c r="Z189" s="274">
        <f t="shared" si="11"/>
        <v>1820</v>
      </c>
      <c r="AA189" s="275"/>
      <c r="AB189" s="275"/>
      <c r="AC189" s="275"/>
      <c r="AD189" s="271">
        <f>Z189*(1+'2. GRI Pricing Inputs'!E$115)^(($AD$16-$AC$15)/365)</f>
        <v>1829.0292603006189</v>
      </c>
      <c r="AE189" s="272">
        <f>AD189*(1+'2. GRI Pricing Inputs'!F$115)^((AE$16-AD$16)/365)</f>
        <v>1837.8099030096807</v>
      </c>
      <c r="AF189" s="272">
        <f>AE189*(1+'2. GRI Pricing Inputs'!G$115)^((AF$16-AE$16)/365)</f>
        <v>1846.9275205906313</v>
      </c>
      <c r="AG189" s="272">
        <f>AF189*(1+'2. GRI Pricing Inputs'!H$115)^((AG$16-AF$16)/365)</f>
        <v>1856.0903718762299</v>
      </c>
      <c r="AH189" s="272">
        <f>AG189*(1+'2. GRI Pricing Inputs'!I$115)^((AH$16-AG$16)/365)</f>
        <v>1864.4055615931454</v>
      </c>
      <c r="AI189" s="272">
        <f>AH189*(1+'2. GRI Pricing Inputs'!J$115)^((AI$16-AH$16)/365)</f>
        <v>1873.6551237478411</v>
      </c>
      <c r="AJ189" s="272">
        <f>AI189*(1+'2. GRI Pricing Inputs'!K$115)^((AJ$16-AI$16)/365)</f>
        <v>1882.6500023748395</v>
      </c>
      <c r="AK189" s="272">
        <f>AJ189*(1+'2. GRI Pricing Inputs'!L$115)^((AK$16-AJ$16)/365)</f>
        <v>1891.9900776091272</v>
      </c>
      <c r="AL189" s="272">
        <f>AK189*(1+'2. GRI Pricing Inputs'!M$115)^((AL$16-AK$16)/365)</f>
        <v>1901.0729770690543</v>
      </c>
      <c r="AM189" s="272">
        <f>AL189*(1+'2. GRI Pricing Inputs'!N$115)^((AM$16-AL$16)/365)</f>
        <v>1910.5044511132462</v>
      </c>
      <c r="AN189" s="272">
        <f>AM189*(1+'2. GRI Pricing Inputs'!O$115)^((AN$16-AM$16)/365)</f>
        <v>1919.9827159454401</v>
      </c>
      <c r="AO189" s="272">
        <f>AN189*(1+'2. GRI Pricing Inputs'!P$115)^((AO$16-AN$16)/365)</f>
        <v>1929.1999999999991</v>
      </c>
      <c r="AP189" s="276">
        <f>AO189*(1+'2. GRI Pricing Inputs'!Q$115)^((AP$16-AO$16)/365)</f>
        <v>1938.7710159186554</v>
      </c>
      <c r="AQ189" s="380">
        <f t="shared" si="12"/>
        <v>5.9999999999999609E-2</v>
      </c>
    </row>
    <row r="190" spans="1:43" ht="11.4" x14ac:dyDescent="0.2">
      <c r="A190" s="110" t="str">
        <f>_xlfn.XLOOKUP($C190,'Data Ref'!$D:$D,'Data Ref'!$B:$B,0)</f>
        <v>222708174</v>
      </c>
      <c r="C190" s="76">
        <f>'1. Accomodation'!N194</f>
        <v>606</v>
      </c>
      <c r="D190" s="362" t="str">
        <f>'1. Accomodation'!L194</f>
        <v>C</v>
      </c>
      <c r="E190" s="69" t="str">
        <f>'1. Accomodation'!P194</f>
        <v>1 Bed</v>
      </c>
      <c r="F190" s="69">
        <f>'1. Accomodation'!Q194</f>
        <v>1</v>
      </c>
      <c r="G190" s="77">
        <f>'1. Accomodation'!O194</f>
        <v>529.79999999999995</v>
      </c>
      <c r="H190" s="69">
        <f>'1. Accomodation'!R194</f>
        <v>6</v>
      </c>
      <c r="I190" s="69" t="str">
        <f>'1. Accomodation'!S194</f>
        <v>Amenity Pebble Roof</v>
      </c>
      <c r="J190" s="62"/>
      <c r="L190" s="271">
        <f>IFERROR(INDEX('2. GRI Pricing Inputs'!$C$15:$AI$16,MATCH($L$16,'2. GRI Pricing Inputs'!$C$15:$C$16,0),MATCH(E190,'2. GRI Pricing Inputs'!$C$15:$AI$15,0)),0)</f>
        <v>1275</v>
      </c>
      <c r="M190" s="272">
        <f>IFERROR(INDEX('2. GRI Pricing Inputs'!$C$22:$AI$23,MATCH($M$16,'2. GRI Pricing Inputs'!$C$22:$C$23,0),MATCH(F190,'2. GRI Pricing Inputs'!$C$22:$AI$22,0)),0)</f>
        <v>0</v>
      </c>
      <c r="N190" s="329">
        <f>IF(AND('3. GRI Pricing'!$G190&gt;='2. GRI Pricing Inputs'!$D$33,'3. GRI Pricing'!$G190&lt;='2. GRI Pricing Inputs'!$E$33),'2. GRI Pricing Inputs'!$D$32,IF(AND('3. GRI Pricing'!$G190&gt;='2. GRI Pricing Inputs'!$F$33,'3. GRI Pricing'!$G190&lt;='2. GRI Pricing Inputs'!$G$33),'2. GRI Pricing Inputs'!$F$32,IF(AND('3. GRI Pricing'!$G190&gt;='2. GRI Pricing Inputs'!$H$33,'3. GRI Pricing'!$G190&lt;='2. GRI Pricing Inputs'!$I$33),'2. GRI Pricing Inputs'!$H$32,IF(AND('3. GRI Pricing'!$G190&gt;='2. GRI Pricing Inputs'!$J$33,'3. GRI Pricing'!$G190&lt;='2. GRI Pricing Inputs'!$K$33),'2. GRI Pricing Inputs'!$J$32,IF(AND('3. GRI Pricing'!$G190&gt;='2. GRI Pricing Inputs'!$L$33,'3. GRI Pricing'!$G190&lt;='2. GRI Pricing Inputs'!$M$33),'2. GRI Pricing Inputs'!$L$32,IF(AND('3. GRI Pricing'!$G190&gt;='2. GRI Pricing Inputs'!$N$33,'3. GRI Pricing'!$G190&lt;='2. GRI Pricing Inputs'!$O$33),'2. GRI Pricing Inputs'!$N$32,IF(AND('3. GRI Pricing'!$G190&gt;='2. GRI Pricing Inputs'!$P$33,'3. GRI Pricing'!$G190&lt;='2. GRI Pricing Inputs'!$Q$33),'2. GRI Pricing Inputs'!$P$32,IF(AND('3. GRI Pricing'!$G190&gt;='2. GRI Pricing Inputs'!$R$33,'3. GRI Pricing'!$G190&lt;='2. GRI Pricing Inputs'!$S$33),'2. GRI Pricing Inputs'!$R$32,IF(AND('3. GRI Pricing'!$G190&gt;='2. GRI Pricing Inputs'!$T$33,'3. GRI Pricing'!$G190&lt;='2. GRI Pricing Inputs'!$U$33),'2. GRI Pricing Inputs'!$T$32,IF(AND('3. GRI Pricing'!$G190&gt;='2. GRI Pricing Inputs'!$V$33,'3. GRI Pricing'!$G190&lt;='2. GRI Pricing Inputs'!$W$33),'2. GRI Pricing Inputs'!$V$32,IF(AND('3. GRI Pricing'!$G190&gt;='2. GRI Pricing Inputs'!$X$33,'3. GRI Pricing'!$G190&lt;='2. GRI Pricing Inputs'!$Y$33),'2. GRI Pricing Inputs'!$X$32,IF(AND('3. GRI Pricing'!$G190&gt;='2. GRI Pricing Inputs'!$Z$33,'3. GRI Pricing'!$G190&lt;='2. GRI Pricing Inputs'!$AA$33),'2. GRI Pricing Inputs'!$Z$32,IF(AND('3. GRI Pricing'!$G190&gt;='2. GRI Pricing Inputs'!$AB$33,'3. GRI Pricing'!$G190&lt;='2. GRI Pricing Inputs'!$AC$33),'2. GRI Pricing Inputs'!$AB$32,IF(AND('3. GRI Pricing'!$G190&gt;='2. GRI Pricing Inputs'!$AD$33,'3. GRI Pricing'!$G190&lt;='2. GRI Pricing Inputs'!$AE$33),'2. GRI Pricing Inputs'!$AD$32,IF(AND('3. GRI Pricing'!$G190&gt;='2. GRI Pricing Inputs'!$AF$33,'3. GRI Pricing'!$G190&lt;='2. GRI Pricing Inputs'!$AG$33),'2. GRI Pricing Inputs'!$AF$32,IF(AND('3. GRI Pricing'!$G190&gt;='2. GRI Pricing Inputs'!$AH$33,'3. GRI Pricing'!$G190&lt;='2. GRI Pricing Inputs'!$AI$33),'2. GRI Pricing Inputs'!$AH$32,0))))))))))))))))</f>
        <v>7</v>
      </c>
      <c r="O190" s="272" cm="1">
        <f t="array" ref="O190">IFERROR(INDEX('2. GRI Pricing Inputs'!$C$32:$AI$39,MATCH('3. GRI Pricing'!E190,'2. GRI Pricing Inputs'!$C$32:$C$39,0),(MATCH('3. GRI Pricing'!N190,'2. GRI Pricing Inputs'!$D$32:$AI$32,0)+1)),0)</f>
        <v>20</v>
      </c>
      <c r="P190" s="272">
        <f>IFERROR(INDEX('2. GRI Pricing Inputs'!$C$45:$AI$46,MATCH($P$16,'2. GRI Pricing Inputs'!$C$45:$C$46,0),MATCH(H190,'2. GRI Pricing Inputs'!$C$45:$AI$45,0)),0)</f>
        <v>45</v>
      </c>
      <c r="Q190" s="272">
        <f>IFERROR(INDEX('2. GRI Pricing Inputs'!$C$53:$AI$54,MATCH('3. GRI Pricing'!$Q$16,'2. GRI Pricing Inputs'!$C$53:$C$54,0),MATCH('3. GRI Pricing'!I190,'2. GRI Pricing Inputs'!$C$53:$AI$53,0)),0)</f>
        <v>10</v>
      </c>
      <c r="R190" s="272">
        <f>IFERROR(INDEX('2. GRI Pricing Inputs'!$C$60:$AI$61,MATCH('3. GRI Pricing'!$R$16,'2. GRI Pricing Inputs'!$C$60:$C$61,0),MATCH('1. Accomodation'!T194,'2. GRI Pricing Inputs'!$C$60:$AI$60,0)),0)</f>
        <v>0</v>
      </c>
      <c r="S190" s="272">
        <f>IFERROR(INDEX('2. GRI Pricing Inputs'!$C$67:$AI$68,MATCH('3. GRI Pricing'!$S$16,'2. GRI Pricing Inputs'!$C$67:$C$68,0),MATCH('1. Accomodation'!U194,'2. GRI Pricing Inputs'!$C$67:$AI$67,0)),0)</f>
        <v>10</v>
      </c>
      <c r="T190" s="272">
        <f>IF(E190=0,0,'2. GRI Pricing Inputs'!$AI$75)</f>
        <v>0</v>
      </c>
      <c r="U190" s="272">
        <f>IFERROR(INDEX('2. GRI Pricing Inputs'!$C$82:$AI$83,MATCH('3. GRI Pricing'!$U$16,'2. GRI Pricing Inputs'!$C$82:$C$83,0),MATCH('1. Accomodation'!V194,'2. GRI Pricing Inputs'!$C$82:$AI$82,0)),0)</f>
        <v>0</v>
      </c>
      <c r="V190" s="272">
        <f>IFERROR(INDEX('2. GRI Pricing Inputs'!$C$89:$AI$90,MATCH('3. GRI Pricing'!$V$16,'2. GRI Pricing Inputs'!$C$89:$C$90,0),MATCH('1. Accomodation'!W194,'2. GRI Pricing Inputs'!$C$89:$AI$89,0)),0)</f>
        <v>0</v>
      </c>
      <c r="W190" s="272">
        <f>IFERROR(INDEX('2. GRI Pricing Inputs'!$C$97:$AI$98,MATCH('3. GRI Pricing'!$W$16,'2. GRI Pricing Inputs'!$C$97:$C$98,0),MATCH('1. Accomodation'!X194,'2. GRI Pricing Inputs'!$C$97:$AI$97,0)),0)</f>
        <v>0</v>
      </c>
      <c r="X190" s="272">
        <f>IFERROR(INDEX('2. GRI Pricing Inputs'!$C$104:$AI$105,MATCH('3. GRI Pricing'!$X$16,'2. GRI Pricing Inputs'!$C$104:$C$105,0),MATCH('1. Accomodation'!Y194,'2. GRI Pricing Inputs'!$C$104:$AI$104,0)),0)</f>
        <v>0</v>
      </c>
      <c r="Y190" s="273"/>
      <c r="Z190" s="274">
        <f t="shared" si="11"/>
        <v>1360</v>
      </c>
      <c r="AA190" s="275"/>
      <c r="AB190" s="275"/>
      <c r="AC190" s="275"/>
      <c r="AD190" s="271">
        <f>Z190*(1+'2. GRI Pricing Inputs'!E$115)^(($AD$16-$AC$15)/365)</f>
        <v>1366.7471395652979</v>
      </c>
      <c r="AE190" s="272">
        <f>AD190*(1+'2. GRI Pricing Inputs'!F$115)^((AE$16-AD$16)/365)</f>
        <v>1373.308498952289</v>
      </c>
      <c r="AF190" s="272">
        <f>AE190*(1+'2. GRI Pricing Inputs'!G$115)^((AF$16-AE$16)/365)</f>
        <v>1380.1216637380542</v>
      </c>
      <c r="AG190" s="272">
        <f>AF190*(1+'2. GRI Pricing Inputs'!H$115)^((AG$16-AF$16)/365)</f>
        <v>1386.9686295338863</v>
      </c>
      <c r="AH190" s="272">
        <f>AG190*(1+'2. GRI Pricing Inputs'!I$115)^((AH$16-AG$16)/365)</f>
        <v>1393.1821778937792</v>
      </c>
      <c r="AI190" s="272">
        <f>AH190*(1+'2. GRI Pricing Inputs'!J$115)^((AI$16-AH$16)/365)</f>
        <v>1400.0939386247608</v>
      </c>
      <c r="AJ190" s="272">
        <f>AI190*(1+'2. GRI Pricing Inputs'!K$115)^((AJ$16-AI$16)/365)</f>
        <v>1406.8153863899902</v>
      </c>
      <c r="AK190" s="272">
        <f>AJ190*(1+'2. GRI Pricing Inputs'!L$115)^((AK$16-AJ$16)/365)</f>
        <v>1413.794783268359</v>
      </c>
      <c r="AL190" s="272">
        <f>AK190*(1+'2. GRI Pricing Inputs'!M$115)^((AL$16-AK$16)/365)</f>
        <v>1420.5820048428102</v>
      </c>
      <c r="AM190" s="272">
        <f>AL190*(1+'2. GRI Pricing Inputs'!N$115)^((AM$16-AL$16)/365)</f>
        <v>1427.6296997329755</v>
      </c>
      <c r="AN190" s="272">
        <f>AM190*(1+'2. GRI Pricing Inputs'!O$115)^((AN$16-AM$16)/365)</f>
        <v>1434.7123591680215</v>
      </c>
      <c r="AO190" s="272">
        <f>AN190*(1+'2. GRI Pricing Inputs'!P$115)^((AO$16-AN$16)/365)</f>
        <v>1441.5999999999997</v>
      </c>
      <c r="AP190" s="276">
        <f>AO190*(1+'2. GRI Pricing Inputs'!Q$115)^((AP$16-AO$16)/365)</f>
        <v>1448.7519679392153</v>
      </c>
      <c r="AQ190" s="380">
        <f t="shared" si="12"/>
        <v>5.9999999999999609E-2</v>
      </c>
    </row>
    <row r="191" spans="1:43" ht="11.4" x14ac:dyDescent="0.2">
      <c r="A191" s="110" t="str">
        <f>_xlfn.XLOOKUP($C191,'Data Ref'!$D:$D,'Data Ref'!$B:$B,0)</f>
        <v>222708175</v>
      </c>
      <c r="C191" s="76">
        <f>'1. Accomodation'!N195</f>
        <v>607</v>
      </c>
      <c r="D191" s="362" t="str">
        <f>'1. Accomodation'!L195</f>
        <v>C</v>
      </c>
      <c r="E191" s="69" t="str">
        <f>'1. Accomodation'!P195</f>
        <v>1 Bed</v>
      </c>
      <c r="F191" s="69">
        <f>'1. Accomodation'!Q195</f>
        <v>1</v>
      </c>
      <c r="G191" s="77">
        <f>'1. Accomodation'!O195</f>
        <v>509.56</v>
      </c>
      <c r="H191" s="69">
        <f>'1. Accomodation'!R195</f>
        <v>6</v>
      </c>
      <c r="I191" s="69" t="str">
        <f>'1. Accomodation'!S195</f>
        <v>Carpark and other block</v>
      </c>
      <c r="J191" s="62"/>
      <c r="L191" s="271">
        <f>IFERROR(INDEX('2. GRI Pricing Inputs'!$C$15:$AI$16,MATCH($L$16,'2. GRI Pricing Inputs'!$C$15:$C$16,0),MATCH(E191,'2. GRI Pricing Inputs'!$C$15:$AI$15,0)),0)</f>
        <v>1275</v>
      </c>
      <c r="M191" s="272">
        <f>IFERROR(INDEX('2. GRI Pricing Inputs'!$C$22:$AI$23,MATCH($M$16,'2. GRI Pricing Inputs'!$C$22:$C$23,0),MATCH(F191,'2. GRI Pricing Inputs'!$C$22:$AI$22,0)),0)</f>
        <v>0</v>
      </c>
      <c r="N191" s="329">
        <f>IF(AND('3. GRI Pricing'!$G191&gt;='2. GRI Pricing Inputs'!$D$33,'3. GRI Pricing'!$G191&lt;='2. GRI Pricing Inputs'!$E$33),'2. GRI Pricing Inputs'!$D$32,IF(AND('3. GRI Pricing'!$G191&gt;='2. GRI Pricing Inputs'!$F$33,'3. GRI Pricing'!$G191&lt;='2. GRI Pricing Inputs'!$G$33),'2. GRI Pricing Inputs'!$F$32,IF(AND('3. GRI Pricing'!$G191&gt;='2. GRI Pricing Inputs'!$H$33,'3. GRI Pricing'!$G191&lt;='2. GRI Pricing Inputs'!$I$33),'2. GRI Pricing Inputs'!$H$32,IF(AND('3. GRI Pricing'!$G191&gt;='2. GRI Pricing Inputs'!$J$33,'3. GRI Pricing'!$G191&lt;='2. GRI Pricing Inputs'!$K$33),'2. GRI Pricing Inputs'!$J$32,IF(AND('3. GRI Pricing'!$G191&gt;='2. GRI Pricing Inputs'!$L$33,'3. GRI Pricing'!$G191&lt;='2. GRI Pricing Inputs'!$M$33),'2. GRI Pricing Inputs'!$L$32,IF(AND('3. GRI Pricing'!$G191&gt;='2. GRI Pricing Inputs'!$N$33,'3. GRI Pricing'!$G191&lt;='2. GRI Pricing Inputs'!$O$33),'2. GRI Pricing Inputs'!$N$32,IF(AND('3. GRI Pricing'!$G191&gt;='2. GRI Pricing Inputs'!$P$33,'3. GRI Pricing'!$G191&lt;='2. GRI Pricing Inputs'!$Q$33),'2. GRI Pricing Inputs'!$P$32,IF(AND('3. GRI Pricing'!$G191&gt;='2. GRI Pricing Inputs'!$R$33,'3. GRI Pricing'!$G191&lt;='2. GRI Pricing Inputs'!$S$33),'2. GRI Pricing Inputs'!$R$32,IF(AND('3. GRI Pricing'!$G191&gt;='2. GRI Pricing Inputs'!$T$33,'3. GRI Pricing'!$G191&lt;='2. GRI Pricing Inputs'!$U$33),'2. GRI Pricing Inputs'!$T$32,IF(AND('3. GRI Pricing'!$G191&gt;='2. GRI Pricing Inputs'!$V$33,'3. GRI Pricing'!$G191&lt;='2. GRI Pricing Inputs'!$W$33),'2. GRI Pricing Inputs'!$V$32,IF(AND('3. GRI Pricing'!$G191&gt;='2. GRI Pricing Inputs'!$X$33,'3. GRI Pricing'!$G191&lt;='2. GRI Pricing Inputs'!$Y$33),'2. GRI Pricing Inputs'!$X$32,IF(AND('3. GRI Pricing'!$G191&gt;='2. GRI Pricing Inputs'!$Z$33,'3. GRI Pricing'!$G191&lt;='2. GRI Pricing Inputs'!$AA$33),'2. GRI Pricing Inputs'!$Z$32,IF(AND('3. GRI Pricing'!$G191&gt;='2. GRI Pricing Inputs'!$AB$33,'3. GRI Pricing'!$G191&lt;='2. GRI Pricing Inputs'!$AC$33),'2. GRI Pricing Inputs'!$AB$32,IF(AND('3. GRI Pricing'!$G191&gt;='2. GRI Pricing Inputs'!$AD$33,'3. GRI Pricing'!$G191&lt;='2. GRI Pricing Inputs'!$AE$33),'2. GRI Pricing Inputs'!$AD$32,IF(AND('3. GRI Pricing'!$G191&gt;='2. GRI Pricing Inputs'!$AF$33,'3. GRI Pricing'!$G191&lt;='2. GRI Pricing Inputs'!$AG$33),'2. GRI Pricing Inputs'!$AF$32,IF(AND('3. GRI Pricing'!$G191&gt;='2. GRI Pricing Inputs'!$AH$33,'3. GRI Pricing'!$G191&lt;='2. GRI Pricing Inputs'!$AI$33),'2. GRI Pricing Inputs'!$AH$32,0))))))))))))))))</f>
        <v>5</v>
      </c>
      <c r="O191" s="272" cm="1">
        <f t="array" ref="O191">IFERROR(INDEX('2. GRI Pricing Inputs'!$C$32:$AI$39,MATCH('3. GRI Pricing'!E191,'2. GRI Pricing Inputs'!$C$32:$C$39,0),(MATCH('3. GRI Pricing'!N191,'2. GRI Pricing Inputs'!$D$32:$AI$32,0)+1)),0)</f>
        <v>5</v>
      </c>
      <c r="P191" s="272">
        <f>IFERROR(INDEX('2. GRI Pricing Inputs'!$C$45:$AI$46,MATCH($P$16,'2. GRI Pricing Inputs'!$C$45:$C$46,0),MATCH(H191,'2. GRI Pricing Inputs'!$C$45:$AI$45,0)),0)</f>
        <v>45</v>
      </c>
      <c r="Q191" s="272">
        <f>IFERROR(INDEX('2. GRI Pricing Inputs'!$C$53:$AI$54,MATCH('3. GRI Pricing'!$Q$16,'2. GRI Pricing Inputs'!$C$53:$C$54,0),MATCH('3. GRI Pricing'!I191,'2. GRI Pricing Inputs'!$C$53:$AI$53,0)),0)</f>
        <v>5</v>
      </c>
      <c r="R191" s="272">
        <f>IFERROR(INDEX('2. GRI Pricing Inputs'!$C$60:$AI$61,MATCH('3. GRI Pricing'!$R$16,'2. GRI Pricing Inputs'!$C$60:$C$61,0),MATCH('1. Accomodation'!T195,'2. GRI Pricing Inputs'!$C$60:$AI$60,0)),0)</f>
        <v>0</v>
      </c>
      <c r="S191" s="272">
        <f>IFERROR(INDEX('2. GRI Pricing Inputs'!$C$67:$AI$68,MATCH('3. GRI Pricing'!$S$16,'2. GRI Pricing Inputs'!$C$67:$C$68,0),MATCH('1. Accomodation'!U195,'2. GRI Pricing Inputs'!$C$67:$AI$67,0)),0)</f>
        <v>10</v>
      </c>
      <c r="T191" s="272">
        <f>IF(E191=0,0,'2. GRI Pricing Inputs'!$AI$75)</f>
        <v>0</v>
      </c>
      <c r="U191" s="272">
        <f>IFERROR(INDEX('2. GRI Pricing Inputs'!$C$82:$AI$83,MATCH('3. GRI Pricing'!$U$16,'2. GRI Pricing Inputs'!$C$82:$C$83,0),MATCH('1. Accomodation'!V195,'2. GRI Pricing Inputs'!$C$82:$AI$82,0)),0)</f>
        <v>0</v>
      </c>
      <c r="V191" s="272">
        <f>IFERROR(INDEX('2. GRI Pricing Inputs'!$C$89:$AI$90,MATCH('3. GRI Pricing'!$V$16,'2. GRI Pricing Inputs'!$C$89:$C$90,0),MATCH('1. Accomodation'!W195,'2. GRI Pricing Inputs'!$C$89:$AI$89,0)),0)</f>
        <v>0</v>
      </c>
      <c r="W191" s="272">
        <f>IFERROR(INDEX('2. GRI Pricing Inputs'!$C$97:$AI$98,MATCH('3. GRI Pricing'!$W$16,'2. GRI Pricing Inputs'!$C$97:$C$98,0),MATCH('1. Accomodation'!X195,'2. GRI Pricing Inputs'!$C$97:$AI$97,0)),0)</f>
        <v>0</v>
      </c>
      <c r="X191" s="272">
        <f>IFERROR(INDEX('2. GRI Pricing Inputs'!$C$104:$AI$105,MATCH('3. GRI Pricing'!$X$16,'2. GRI Pricing Inputs'!$C$104:$C$105,0),MATCH('1. Accomodation'!Y195,'2. GRI Pricing Inputs'!$C$104:$AI$104,0)),0)</f>
        <v>0</v>
      </c>
      <c r="Y191" s="273"/>
      <c r="Z191" s="274">
        <f t="shared" si="11"/>
        <v>1340</v>
      </c>
      <c r="AA191" s="275"/>
      <c r="AB191" s="275"/>
      <c r="AC191" s="275"/>
      <c r="AD191" s="271">
        <f>Z191*(1+'2. GRI Pricing Inputs'!E$115)^(($AD$16-$AC$15)/365)</f>
        <v>1346.6479169246315</v>
      </c>
      <c r="AE191" s="272">
        <f>AD191*(1+'2. GRI Pricing Inputs'!F$115)^((AE$16-AD$16)/365)</f>
        <v>1353.1127857324022</v>
      </c>
      <c r="AF191" s="272">
        <f>AE191*(1+'2. GRI Pricing Inputs'!G$115)^((AF$16-AE$16)/365)</f>
        <v>1359.8257569183768</v>
      </c>
      <c r="AG191" s="272">
        <f>AF191*(1+'2. GRI Pricing Inputs'!H$115)^((AG$16-AF$16)/365)</f>
        <v>1366.5720320407406</v>
      </c>
      <c r="AH191" s="272">
        <f>AG191*(1+'2. GRI Pricing Inputs'!I$115)^((AH$16-AG$16)/365)</f>
        <v>1372.6942046894585</v>
      </c>
      <c r="AI191" s="272">
        <f>AH191*(1+'2. GRI Pricing Inputs'!J$115)^((AI$16-AH$16)/365)</f>
        <v>1379.5043218802784</v>
      </c>
      <c r="AJ191" s="272">
        <f>AI191*(1+'2. GRI Pricing Inputs'!K$115)^((AJ$16-AI$16)/365)</f>
        <v>1386.1269248254309</v>
      </c>
      <c r="AK191" s="272">
        <f>AJ191*(1+'2. GRI Pricing Inputs'!L$115)^((AK$16-AJ$16)/365)</f>
        <v>1393.0036835144119</v>
      </c>
      <c r="AL191" s="272">
        <f>AK191*(1+'2. GRI Pricing Inputs'!M$115)^((AL$16-AK$16)/365)</f>
        <v>1399.6910930068859</v>
      </c>
      <c r="AM191" s="272">
        <f>AL191*(1+'2. GRI Pricing Inputs'!N$115)^((AM$16-AL$16)/365)</f>
        <v>1406.635145325137</v>
      </c>
      <c r="AN191" s="272">
        <f>AM191*(1+'2. GRI Pricing Inputs'!O$115)^((AN$16-AM$16)/365)</f>
        <v>1413.6136480037853</v>
      </c>
      <c r="AO191" s="272">
        <f>AN191*(1+'2. GRI Pricing Inputs'!P$115)^((AO$16-AN$16)/365)</f>
        <v>1420.3999999999992</v>
      </c>
      <c r="AP191" s="276">
        <f>AO191*(1+'2. GRI Pricing Inputs'!Q$115)^((AP$16-AO$16)/365)</f>
        <v>1427.4467919401086</v>
      </c>
      <c r="AQ191" s="380">
        <f t="shared" si="12"/>
        <v>5.9999999999999387E-2</v>
      </c>
    </row>
    <row r="192" spans="1:43" ht="11.4" x14ac:dyDescent="0.2">
      <c r="A192" s="110" t="str">
        <f>_xlfn.XLOOKUP($C192,'Data Ref'!$D:$D,'Data Ref'!$B:$B,0)</f>
        <v>222708176</v>
      </c>
      <c r="C192" s="76">
        <f>'1. Accomodation'!N196</f>
        <v>608</v>
      </c>
      <c r="D192" s="362" t="str">
        <f>'1. Accomodation'!L196</f>
        <v>C</v>
      </c>
      <c r="E192" s="69" t="str">
        <f>'1. Accomodation'!P196</f>
        <v>1 Bed</v>
      </c>
      <c r="F192" s="69">
        <f>'1. Accomodation'!Q196</f>
        <v>1</v>
      </c>
      <c r="G192" s="77">
        <f>'1. Accomodation'!O196</f>
        <v>489.44</v>
      </c>
      <c r="H192" s="69">
        <f>'1. Accomodation'!R196</f>
        <v>6</v>
      </c>
      <c r="I192" s="69" t="str">
        <f>'1. Accomodation'!S196</f>
        <v>Nursery and mixed other buildings</v>
      </c>
      <c r="J192" s="62"/>
      <c r="L192" s="271">
        <f>IFERROR(INDEX('2. GRI Pricing Inputs'!$C$15:$AI$16,MATCH($L$16,'2. GRI Pricing Inputs'!$C$15:$C$16,0),MATCH(E192,'2. GRI Pricing Inputs'!$C$15:$AI$15,0)),0)</f>
        <v>1275</v>
      </c>
      <c r="M192" s="272">
        <f>IFERROR(INDEX('2. GRI Pricing Inputs'!$C$22:$AI$23,MATCH($M$16,'2. GRI Pricing Inputs'!$C$22:$C$23,0),MATCH(F192,'2. GRI Pricing Inputs'!$C$22:$AI$22,0)),0)</f>
        <v>0</v>
      </c>
      <c r="N192" s="329">
        <f>IF(AND('3. GRI Pricing'!$G192&gt;='2. GRI Pricing Inputs'!$D$33,'3. GRI Pricing'!$G192&lt;='2. GRI Pricing Inputs'!$E$33),'2. GRI Pricing Inputs'!$D$32,IF(AND('3. GRI Pricing'!$G192&gt;='2. GRI Pricing Inputs'!$F$33,'3. GRI Pricing'!$G192&lt;='2. GRI Pricing Inputs'!$G$33),'2. GRI Pricing Inputs'!$F$32,IF(AND('3. GRI Pricing'!$G192&gt;='2. GRI Pricing Inputs'!$H$33,'3. GRI Pricing'!$G192&lt;='2. GRI Pricing Inputs'!$I$33),'2. GRI Pricing Inputs'!$H$32,IF(AND('3. GRI Pricing'!$G192&gt;='2. GRI Pricing Inputs'!$J$33,'3. GRI Pricing'!$G192&lt;='2. GRI Pricing Inputs'!$K$33),'2. GRI Pricing Inputs'!$J$32,IF(AND('3. GRI Pricing'!$G192&gt;='2. GRI Pricing Inputs'!$L$33,'3. GRI Pricing'!$G192&lt;='2. GRI Pricing Inputs'!$M$33),'2. GRI Pricing Inputs'!$L$32,IF(AND('3. GRI Pricing'!$G192&gt;='2. GRI Pricing Inputs'!$N$33,'3. GRI Pricing'!$G192&lt;='2. GRI Pricing Inputs'!$O$33),'2. GRI Pricing Inputs'!$N$32,IF(AND('3. GRI Pricing'!$G192&gt;='2. GRI Pricing Inputs'!$P$33,'3. GRI Pricing'!$G192&lt;='2. GRI Pricing Inputs'!$Q$33),'2. GRI Pricing Inputs'!$P$32,IF(AND('3. GRI Pricing'!$G192&gt;='2. GRI Pricing Inputs'!$R$33,'3. GRI Pricing'!$G192&lt;='2. GRI Pricing Inputs'!$S$33),'2. GRI Pricing Inputs'!$R$32,IF(AND('3. GRI Pricing'!$G192&gt;='2. GRI Pricing Inputs'!$T$33,'3. GRI Pricing'!$G192&lt;='2. GRI Pricing Inputs'!$U$33),'2. GRI Pricing Inputs'!$T$32,IF(AND('3. GRI Pricing'!$G192&gt;='2. GRI Pricing Inputs'!$V$33,'3. GRI Pricing'!$G192&lt;='2. GRI Pricing Inputs'!$W$33),'2. GRI Pricing Inputs'!$V$32,IF(AND('3. GRI Pricing'!$G192&gt;='2. GRI Pricing Inputs'!$X$33,'3. GRI Pricing'!$G192&lt;='2. GRI Pricing Inputs'!$Y$33),'2. GRI Pricing Inputs'!$X$32,IF(AND('3. GRI Pricing'!$G192&gt;='2. GRI Pricing Inputs'!$Z$33,'3. GRI Pricing'!$G192&lt;='2. GRI Pricing Inputs'!$AA$33),'2. GRI Pricing Inputs'!$Z$32,IF(AND('3. GRI Pricing'!$G192&gt;='2. GRI Pricing Inputs'!$AB$33,'3. GRI Pricing'!$G192&lt;='2. GRI Pricing Inputs'!$AC$33),'2. GRI Pricing Inputs'!$AB$32,IF(AND('3. GRI Pricing'!$G192&gt;='2. GRI Pricing Inputs'!$AD$33,'3. GRI Pricing'!$G192&lt;='2. GRI Pricing Inputs'!$AE$33),'2. GRI Pricing Inputs'!$AD$32,IF(AND('3. GRI Pricing'!$G192&gt;='2. GRI Pricing Inputs'!$AF$33,'3. GRI Pricing'!$G192&lt;='2. GRI Pricing Inputs'!$AG$33),'2. GRI Pricing Inputs'!$AF$32,IF(AND('3. GRI Pricing'!$G192&gt;='2. GRI Pricing Inputs'!$AH$33,'3. GRI Pricing'!$G192&lt;='2. GRI Pricing Inputs'!$AI$33),'2. GRI Pricing Inputs'!$AH$32,0))))))))))))))))</f>
        <v>0</v>
      </c>
      <c r="O192" s="272" cm="1">
        <f t="array" ref="O192">IFERROR(INDEX('2. GRI Pricing Inputs'!$C$32:$AI$39,MATCH('3. GRI Pricing'!E192,'2. GRI Pricing Inputs'!$C$32:$C$39,0),(MATCH('3. GRI Pricing'!N192,'2. GRI Pricing Inputs'!$D$32:$AI$32,0)+1)),0)</f>
        <v>0</v>
      </c>
      <c r="P192" s="272">
        <f>IFERROR(INDEX('2. GRI Pricing Inputs'!$C$45:$AI$46,MATCH($P$16,'2. GRI Pricing Inputs'!$C$45:$C$46,0),MATCH(H192,'2. GRI Pricing Inputs'!$C$45:$AI$45,0)),0)</f>
        <v>45</v>
      </c>
      <c r="Q192" s="272">
        <f>IFERROR(INDEX('2. GRI Pricing Inputs'!$C$53:$AI$54,MATCH('3. GRI Pricing'!$Q$16,'2. GRI Pricing Inputs'!$C$53:$C$54,0),MATCH('3. GRI Pricing'!I192,'2. GRI Pricing Inputs'!$C$53:$AI$53,0)),0)</f>
        <v>0</v>
      </c>
      <c r="R192" s="272">
        <f>IFERROR(INDEX('2. GRI Pricing Inputs'!$C$60:$AI$61,MATCH('3. GRI Pricing'!$R$16,'2. GRI Pricing Inputs'!$C$60:$C$61,0),MATCH('1. Accomodation'!T196,'2. GRI Pricing Inputs'!$C$60:$AI$60,0)),0)</f>
        <v>0</v>
      </c>
      <c r="S192" s="272">
        <f>IFERROR(INDEX('2. GRI Pricing Inputs'!$C$67:$AI$68,MATCH('3. GRI Pricing'!$S$16,'2. GRI Pricing Inputs'!$C$67:$C$68,0),MATCH('1. Accomodation'!U196,'2. GRI Pricing Inputs'!$C$67:$AI$67,0)),0)</f>
        <v>40</v>
      </c>
      <c r="T192" s="272">
        <f>IF(E192=0,0,'2. GRI Pricing Inputs'!$AI$75)</f>
        <v>0</v>
      </c>
      <c r="U192" s="272">
        <f>IFERROR(INDEX('2. GRI Pricing Inputs'!$C$82:$AI$83,MATCH('3. GRI Pricing'!$U$16,'2. GRI Pricing Inputs'!$C$82:$C$83,0),MATCH('1. Accomodation'!V196,'2. GRI Pricing Inputs'!$C$82:$AI$82,0)),0)</f>
        <v>0</v>
      </c>
      <c r="V192" s="272">
        <f>IFERROR(INDEX('2. GRI Pricing Inputs'!$C$89:$AI$90,MATCH('3. GRI Pricing'!$V$16,'2. GRI Pricing Inputs'!$C$89:$C$90,0),MATCH('1. Accomodation'!W196,'2. GRI Pricing Inputs'!$C$89:$AI$89,0)),0)</f>
        <v>10</v>
      </c>
      <c r="W192" s="272">
        <f>IFERROR(INDEX('2. GRI Pricing Inputs'!$C$97:$AI$98,MATCH('3. GRI Pricing'!$W$16,'2. GRI Pricing Inputs'!$C$97:$C$98,0),MATCH('1. Accomodation'!X196,'2. GRI Pricing Inputs'!$C$97:$AI$97,0)),0)</f>
        <v>0</v>
      </c>
      <c r="X192" s="272">
        <f>IFERROR(INDEX('2. GRI Pricing Inputs'!$C$104:$AI$105,MATCH('3. GRI Pricing'!$X$16,'2. GRI Pricing Inputs'!$C$104:$C$105,0),MATCH('1. Accomodation'!Y196,'2. GRI Pricing Inputs'!$C$104:$AI$104,0)),0)</f>
        <v>0</v>
      </c>
      <c r="Y192" s="273"/>
      <c r="Z192" s="274">
        <f t="shared" si="11"/>
        <v>1370</v>
      </c>
      <c r="AA192" s="275"/>
      <c r="AB192" s="275"/>
      <c r="AC192" s="275"/>
      <c r="AD192" s="271">
        <f>Z192*(1+'2. GRI Pricing Inputs'!E$115)^(($AD$16-$AC$15)/365)</f>
        <v>1376.7967508856309</v>
      </c>
      <c r="AE192" s="272">
        <f>AD192*(1+'2. GRI Pricing Inputs'!F$115)^((AE$16-AD$16)/365)</f>
        <v>1383.4063555622322</v>
      </c>
      <c r="AF192" s="272">
        <f>AE192*(1+'2. GRI Pricing Inputs'!G$115)^((AF$16-AE$16)/365)</f>
        <v>1390.2696171478926</v>
      </c>
      <c r="AG192" s="272">
        <f>AF192*(1+'2. GRI Pricing Inputs'!H$115)^((AG$16-AF$16)/365)</f>
        <v>1397.1669282804587</v>
      </c>
      <c r="AH192" s="272">
        <f>AG192*(1+'2. GRI Pricing Inputs'!I$115)^((AH$16-AG$16)/365)</f>
        <v>1403.426164495939</v>
      </c>
      <c r="AI192" s="272">
        <f>AH192*(1+'2. GRI Pricing Inputs'!J$115)^((AI$16-AH$16)/365)</f>
        <v>1410.3887469970011</v>
      </c>
      <c r="AJ192" s="272">
        <f>AI192*(1+'2. GRI Pricing Inputs'!K$115)^((AJ$16-AI$16)/365)</f>
        <v>1417.159617172269</v>
      </c>
      <c r="AK192" s="272">
        <f>AJ192*(1+'2. GRI Pricing Inputs'!L$115)^((AK$16-AJ$16)/365)</f>
        <v>1424.1903331453316</v>
      </c>
      <c r="AL192" s="272">
        <f>AK192*(1+'2. GRI Pricing Inputs'!M$115)^((AL$16-AK$16)/365)</f>
        <v>1431.0274607607714</v>
      </c>
      <c r="AM192" s="272">
        <f>AL192*(1+'2. GRI Pricing Inputs'!N$115)^((AM$16-AL$16)/365)</f>
        <v>1438.1269769368939</v>
      </c>
      <c r="AN192" s="272">
        <f>AM192*(1+'2. GRI Pricing Inputs'!O$115)^((AN$16-AM$16)/365)</f>
        <v>1445.2617147501387</v>
      </c>
      <c r="AO192" s="272">
        <f>AN192*(1+'2. GRI Pricing Inputs'!P$115)^((AO$16-AN$16)/365)</f>
        <v>1452.1999999999991</v>
      </c>
      <c r="AP192" s="276">
        <f>AO192*(1+'2. GRI Pricing Inputs'!Q$115)^((AP$16-AO$16)/365)</f>
        <v>1459.4045559387678</v>
      </c>
      <c r="AQ192" s="380">
        <f t="shared" si="12"/>
        <v>5.9999999999999387E-2</v>
      </c>
    </row>
    <row r="193" spans="1:43" ht="11.4" x14ac:dyDescent="0.2">
      <c r="A193" s="110" t="str">
        <f>_xlfn.XLOOKUP($C193,'Data Ref'!$D:$D,'Data Ref'!$B:$B,0)</f>
        <v>222708177</v>
      </c>
      <c r="C193" s="76">
        <f>'1. Accomodation'!N197</f>
        <v>609</v>
      </c>
      <c r="D193" s="362" t="str">
        <f>'1. Accomodation'!L197</f>
        <v>C</v>
      </c>
      <c r="E193" s="69" t="str">
        <f>'1. Accomodation'!P197</f>
        <v>1 Bed</v>
      </c>
      <c r="F193" s="69">
        <f>'1. Accomodation'!Q197</f>
        <v>1</v>
      </c>
      <c r="G193" s="77">
        <f>'1. Accomodation'!O197</f>
        <v>509.56</v>
      </c>
      <c r="H193" s="69">
        <f>'1. Accomodation'!R197</f>
        <v>6</v>
      </c>
      <c r="I193" s="69" t="str">
        <f>'1. Accomodation'!S197</f>
        <v>Carpark and other block</v>
      </c>
      <c r="J193" s="62"/>
      <c r="L193" s="271">
        <f>IFERROR(INDEX('2. GRI Pricing Inputs'!$C$15:$AI$16,MATCH($L$16,'2. GRI Pricing Inputs'!$C$15:$C$16,0),MATCH(E193,'2. GRI Pricing Inputs'!$C$15:$AI$15,0)),0)</f>
        <v>1275</v>
      </c>
      <c r="M193" s="272">
        <f>IFERROR(INDEX('2. GRI Pricing Inputs'!$C$22:$AI$23,MATCH($M$16,'2. GRI Pricing Inputs'!$C$22:$C$23,0),MATCH(F193,'2. GRI Pricing Inputs'!$C$22:$AI$22,0)),0)</f>
        <v>0</v>
      </c>
      <c r="N193" s="329">
        <f>IF(AND('3. GRI Pricing'!$G193&gt;='2. GRI Pricing Inputs'!$D$33,'3. GRI Pricing'!$G193&lt;='2. GRI Pricing Inputs'!$E$33),'2. GRI Pricing Inputs'!$D$32,IF(AND('3. GRI Pricing'!$G193&gt;='2. GRI Pricing Inputs'!$F$33,'3. GRI Pricing'!$G193&lt;='2. GRI Pricing Inputs'!$G$33),'2. GRI Pricing Inputs'!$F$32,IF(AND('3. GRI Pricing'!$G193&gt;='2. GRI Pricing Inputs'!$H$33,'3. GRI Pricing'!$G193&lt;='2. GRI Pricing Inputs'!$I$33),'2. GRI Pricing Inputs'!$H$32,IF(AND('3. GRI Pricing'!$G193&gt;='2. GRI Pricing Inputs'!$J$33,'3. GRI Pricing'!$G193&lt;='2. GRI Pricing Inputs'!$K$33),'2. GRI Pricing Inputs'!$J$32,IF(AND('3. GRI Pricing'!$G193&gt;='2. GRI Pricing Inputs'!$L$33,'3. GRI Pricing'!$G193&lt;='2. GRI Pricing Inputs'!$M$33),'2. GRI Pricing Inputs'!$L$32,IF(AND('3. GRI Pricing'!$G193&gt;='2. GRI Pricing Inputs'!$N$33,'3. GRI Pricing'!$G193&lt;='2. GRI Pricing Inputs'!$O$33),'2. GRI Pricing Inputs'!$N$32,IF(AND('3. GRI Pricing'!$G193&gt;='2. GRI Pricing Inputs'!$P$33,'3. GRI Pricing'!$G193&lt;='2. GRI Pricing Inputs'!$Q$33),'2. GRI Pricing Inputs'!$P$32,IF(AND('3. GRI Pricing'!$G193&gt;='2. GRI Pricing Inputs'!$R$33,'3. GRI Pricing'!$G193&lt;='2. GRI Pricing Inputs'!$S$33),'2. GRI Pricing Inputs'!$R$32,IF(AND('3. GRI Pricing'!$G193&gt;='2. GRI Pricing Inputs'!$T$33,'3. GRI Pricing'!$G193&lt;='2. GRI Pricing Inputs'!$U$33),'2. GRI Pricing Inputs'!$T$32,IF(AND('3. GRI Pricing'!$G193&gt;='2. GRI Pricing Inputs'!$V$33,'3. GRI Pricing'!$G193&lt;='2. GRI Pricing Inputs'!$W$33),'2. GRI Pricing Inputs'!$V$32,IF(AND('3. GRI Pricing'!$G193&gt;='2. GRI Pricing Inputs'!$X$33,'3. GRI Pricing'!$G193&lt;='2. GRI Pricing Inputs'!$Y$33),'2. GRI Pricing Inputs'!$X$32,IF(AND('3. GRI Pricing'!$G193&gt;='2. GRI Pricing Inputs'!$Z$33,'3. GRI Pricing'!$G193&lt;='2. GRI Pricing Inputs'!$AA$33),'2. GRI Pricing Inputs'!$Z$32,IF(AND('3. GRI Pricing'!$G193&gt;='2. GRI Pricing Inputs'!$AB$33,'3. GRI Pricing'!$G193&lt;='2. GRI Pricing Inputs'!$AC$33),'2. GRI Pricing Inputs'!$AB$32,IF(AND('3. GRI Pricing'!$G193&gt;='2. GRI Pricing Inputs'!$AD$33,'3. GRI Pricing'!$G193&lt;='2. GRI Pricing Inputs'!$AE$33),'2. GRI Pricing Inputs'!$AD$32,IF(AND('3. GRI Pricing'!$G193&gt;='2. GRI Pricing Inputs'!$AF$33,'3. GRI Pricing'!$G193&lt;='2. GRI Pricing Inputs'!$AG$33),'2. GRI Pricing Inputs'!$AF$32,IF(AND('3. GRI Pricing'!$G193&gt;='2. GRI Pricing Inputs'!$AH$33,'3. GRI Pricing'!$G193&lt;='2. GRI Pricing Inputs'!$AI$33),'2. GRI Pricing Inputs'!$AH$32,0))))))))))))))))</f>
        <v>5</v>
      </c>
      <c r="O193" s="272" cm="1">
        <f t="array" ref="O193">IFERROR(INDEX('2. GRI Pricing Inputs'!$C$32:$AI$39,MATCH('3. GRI Pricing'!E193,'2. GRI Pricing Inputs'!$C$32:$C$39,0),(MATCH('3. GRI Pricing'!N193,'2. GRI Pricing Inputs'!$D$32:$AI$32,0)+1)),0)</f>
        <v>5</v>
      </c>
      <c r="P193" s="272">
        <f>IFERROR(INDEX('2. GRI Pricing Inputs'!$C$45:$AI$46,MATCH($P$16,'2. GRI Pricing Inputs'!$C$45:$C$46,0),MATCH(H193,'2. GRI Pricing Inputs'!$C$45:$AI$45,0)),0)</f>
        <v>45</v>
      </c>
      <c r="Q193" s="272">
        <f>IFERROR(INDEX('2. GRI Pricing Inputs'!$C$53:$AI$54,MATCH('3. GRI Pricing'!$Q$16,'2. GRI Pricing Inputs'!$C$53:$C$54,0),MATCH('3. GRI Pricing'!I193,'2. GRI Pricing Inputs'!$C$53:$AI$53,0)),0)</f>
        <v>5</v>
      </c>
      <c r="R193" s="272">
        <f>IFERROR(INDEX('2. GRI Pricing Inputs'!$C$60:$AI$61,MATCH('3. GRI Pricing'!$R$16,'2. GRI Pricing Inputs'!$C$60:$C$61,0),MATCH('1. Accomodation'!T197,'2. GRI Pricing Inputs'!$C$60:$AI$60,0)),0)</f>
        <v>0</v>
      </c>
      <c r="S193" s="272">
        <f>IFERROR(INDEX('2. GRI Pricing Inputs'!$C$67:$AI$68,MATCH('3. GRI Pricing'!$S$16,'2. GRI Pricing Inputs'!$C$67:$C$68,0),MATCH('1. Accomodation'!U197,'2. GRI Pricing Inputs'!$C$67:$AI$67,0)),0)</f>
        <v>10</v>
      </c>
      <c r="T193" s="272">
        <f>IF(E193=0,0,'2. GRI Pricing Inputs'!$AI$75)</f>
        <v>0</v>
      </c>
      <c r="U193" s="272">
        <f>IFERROR(INDEX('2. GRI Pricing Inputs'!$C$82:$AI$83,MATCH('3. GRI Pricing'!$U$16,'2. GRI Pricing Inputs'!$C$82:$C$83,0),MATCH('1. Accomodation'!V197,'2. GRI Pricing Inputs'!$C$82:$AI$82,0)),0)</f>
        <v>0</v>
      </c>
      <c r="V193" s="272">
        <f>IFERROR(INDEX('2. GRI Pricing Inputs'!$C$89:$AI$90,MATCH('3. GRI Pricing'!$V$16,'2. GRI Pricing Inputs'!$C$89:$C$90,0),MATCH('1. Accomodation'!W197,'2. GRI Pricing Inputs'!$C$89:$AI$89,0)),0)</f>
        <v>0</v>
      </c>
      <c r="W193" s="272">
        <f>IFERROR(INDEX('2. GRI Pricing Inputs'!$C$97:$AI$98,MATCH('3. GRI Pricing'!$W$16,'2. GRI Pricing Inputs'!$C$97:$C$98,0),MATCH('1. Accomodation'!X197,'2. GRI Pricing Inputs'!$C$97:$AI$97,0)),0)</f>
        <v>0</v>
      </c>
      <c r="X193" s="272">
        <f>IFERROR(INDEX('2. GRI Pricing Inputs'!$C$104:$AI$105,MATCH('3. GRI Pricing'!$X$16,'2. GRI Pricing Inputs'!$C$104:$C$105,0),MATCH('1. Accomodation'!Y197,'2. GRI Pricing Inputs'!$C$104:$AI$104,0)),0)</f>
        <v>0</v>
      </c>
      <c r="Y193" s="273"/>
      <c r="Z193" s="274">
        <f t="shared" si="11"/>
        <v>1340</v>
      </c>
      <c r="AA193" s="275"/>
      <c r="AB193" s="275"/>
      <c r="AC193" s="275"/>
      <c r="AD193" s="271">
        <f>Z193*(1+'2. GRI Pricing Inputs'!E$115)^(($AD$16-$AC$15)/365)</f>
        <v>1346.6479169246315</v>
      </c>
      <c r="AE193" s="272">
        <f>AD193*(1+'2. GRI Pricing Inputs'!F$115)^((AE$16-AD$16)/365)</f>
        <v>1353.1127857324022</v>
      </c>
      <c r="AF193" s="272">
        <f>AE193*(1+'2. GRI Pricing Inputs'!G$115)^((AF$16-AE$16)/365)</f>
        <v>1359.8257569183768</v>
      </c>
      <c r="AG193" s="272">
        <f>AF193*(1+'2. GRI Pricing Inputs'!H$115)^((AG$16-AF$16)/365)</f>
        <v>1366.5720320407406</v>
      </c>
      <c r="AH193" s="272">
        <f>AG193*(1+'2. GRI Pricing Inputs'!I$115)^((AH$16-AG$16)/365)</f>
        <v>1372.6942046894585</v>
      </c>
      <c r="AI193" s="272">
        <f>AH193*(1+'2. GRI Pricing Inputs'!J$115)^((AI$16-AH$16)/365)</f>
        <v>1379.5043218802784</v>
      </c>
      <c r="AJ193" s="272">
        <f>AI193*(1+'2. GRI Pricing Inputs'!K$115)^((AJ$16-AI$16)/365)</f>
        <v>1386.1269248254309</v>
      </c>
      <c r="AK193" s="272">
        <f>AJ193*(1+'2. GRI Pricing Inputs'!L$115)^((AK$16-AJ$16)/365)</f>
        <v>1393.0036835144119</v>
      </c>
      <c r="AL193" s="272">
        <f>AK193*(1+'2. GRI Pricing Inputs'!M$115)^((AL$16-AK$16)/365)</f>
        <v>1399.6910930068859</v>
      </c>
      <c r="AM193" s="272">
        <f>AL193*(1+'2. GRI Pricing Inputs'!N$115)^((AM$16-AL$16)/365)</f>
        <v>1406.635145325137</v>
      </c>
      <c r="AN193" s="272">
        <f>AM193*(1+'2. GRI Pricing Inputs'!O$115)^((AN$16-AM$16)/365)</f>
        <v>1413.6136480037853</v>
      </c>
      <c r="AO193" s="272">
        <f>AN193*(1+'2. GRI Pricing Inputs'!P$115)^((AO$16-AN$16)/365)</f>
        <v>1420.3999999999992</v>
      </c>
      <c r="AP193" s="276">
        <f>AO193*(1+'2. GRI Pricing Inputs'!Q$115)^((AP$16-AO$16)/365)</f>
        <v>1427.4467919401086</v>
      </c>
      <c r="AQ193" s="380">
        <f t="shared" si="12"/>
        <v>5.9999999999999387E-2</v>
      </c>
    </row>
    <row r="194" spans="1:43" ht="11.4" x14ac:dyDescent="0.2">
      <c r="A194" s="110" t="str">
        <f>_xlfn.XLOOKUP($C194,'Data Ref'!$D:$D,'Data Ref'!$B:$B,0)</f>
        <v>222708178</v>
      </c>
      <c r="C194" s="76">
        <f>'1. Accomodation'!N198</f>
        <v>610</v>
      </c>
      <c r="D194" s="362" t="str">
        <f>'1. Accomodation'!L198</f>
        <v>C</v>
      </c>
      <c r="E194" s="69" t="str">
        <f>'1. Accomodation'!P198</f>
        <v>1 Bed</v>
      </c>
      <c r="F194" s="69">
        <f>'1. Accomodation'!Q198</f>
        <v>1</v>
      </c>
      <c r="G194" s="77">
        <f>'1. Accomodation'!O198</f>
        <v>506.87</v>
      </c>
      <c r="H194" s="69">
        <f>'1. Accomodation'!R198</f>
        <v>6</v>
      </c>
      <c r="I194" s="69" t="str">
        <f>'1. Accomodation'!S198</f>
        <v>Nursery and mixed other buildings</v>
      </c>
      <c r="J194" s="62"/>
      <c r="L194" s="271">
        <f>IFERROR(INDEX('2. GRI Pricing Inputs'!$C$15:$AI$16,MATCH($L$16,'2. GRI Pricing Inputs'!$C$15:$C$16,0),MATCH(E194,'2. GRI Pricing Inputs'!$C$15:$AI$15,0)),0)</f>
        <v>1275</v>
      </c>
      <c r="M194" s="272">
        <f>IFERROR(INDEX('2. GRI Pricing Inputs'!$C$22:$AI$23,MATCH($M$16,'2. GRI Pricing Inputs'!$C$22:$C$23,0),MATCH(F194,'2. GRI Pricing Inputs'!$C$22:$AI$22,0)),0)</f>
        <v>0</v>
      </c>
      <c r="N194" s="329">
        <f>IF(AND('3. GRI Pricing'!$G194&gt;='2. GRI Pricing Inputs'!$D$33,'3. GRI Pricing'!$G194&lt;='2. GRI Pricing Inputs'!$E$33),'2. GRI Pricing Inputs'!$D$32,IF(AND('3. GRI Pricing'!$G194&gt;='2. GRI Pricing Inputs'!$F$33,'3. GRI Pricing'!$G194&lt;='2. GRI Pricing Inputs'!$G$33),'2. GRI Pricing Inputs'!$F$32,IF(AND('3. GRI Pricing'!$G194&gt;='2. GRI Pricing Inputs'!$H$33,'3. GRI Pricing'!$G194&lt;='2. GRI Pricing Inputs'!$I$33),'2. GRI Pricing Inputs'!$H$32,IF(AND('3. GRI Pricing'!$G194&gt;='2. GRI Pricing Inputs'!$J$33,'3. GRI Pricing'!$G194&lt;='2. GRI Pricing Inputs'!$K$33),'2. GRI Pricing Inputs'!$J$32,IF(AND('3. GRI Pricing'!$G194&gt;='2. GRI Pricing Inputs'!$L$33,'3. GRI Pricing'!$G194&lt;='2. GRI Pricing Inputs'!$M$33),'2. GRI Pricing Inputs'!$L$32,IF(AND('3. GRI Pricing'!$G194&gt;='2. GRI Pricing Inputs'!$N$33,'3. GRI Pricing'!$G194&lt;='2. GRI Pricing Inputs'!$O$33),'2. GRI Pricing Inputs'!$N$32,IF(AND('3. GRI Pricing'!$G194&gt;='2. GRI Pricing Inputs'!$P$33,'3. GRI Pricing'!$G194&lt;='2. GRI Pricing Inputs'!$Q$33),'2. GRI Pricing Inputs'!$P$32,IF(AND('3. GRI Pricing'!$G194&gt;='2. GRI Pricing Inputs'!$R$33,'3. GRI Pricing'!$G194&lt;='2. GRI Pricing Inputs'!$S$33),'2. GRI Pricing Inputs'!$R$32,IF(AND('3. GRI Pricing'!$G194&gt;='2. GRI Pricing Inputs'!$T$33,'3. GRI Pricing'!$G194&lt;='2. GRI Pricing Inputs'!$U$33),'2. GRI Pricing Inputs'!$T$32,IF(AND('3. GRI Pricing'!$G194&gt;='2. GRI Pricing Inputs'!$V$33,'3. GRI Pricing'!$G194&lt;='2. GRI Pricing Inputs'!$W$33),'2. GRI Pricing Inputs'!$V$32,IF(AND('3. GRI Pricing'!$G194&gt;='2. GRI Pricing Inputs'!$X$33,'3. GRI Pricing'!$G194&lt;='2. GRI Pricing Inputs'!$Y$33),'2. GRI Pricing Inputs'!$X$32,IF(AND('3. GRI Pricing'!$G194&gt;='2. GRI Pricing Inputs'!$Z$33,'3. GRI Pricing'!$G194&lt;='2. GRI Pricing Inputs'!$AA$33),'2. GRI Pricing Inputs'!$Z$32,IF(AND('3. GRI Pricing'!$G194&gt;='2. GRI Pricing Inputs'!$AB$33,'3. GRI Pricing'!$G194&lt;='2. GRI Pricing Inputs'!$AC$33),'2. GRI Pricing Inputs'!$AB$32,IF(AND('3. GRI Pricing'!$G194&gt;='2. GRI Pricing Inputs'!$AD$33,'3. GRI Pricing'!$G194&lt;='2. GRI Pricing Inputs'!$AE$33),'2. GRI Pricing Inputs'!$AD$32,IF(AND('3. GRI Pricing'!$G194&gt;='2. GRI Pricing Inputs'!$AF$33,'3. GRI Pricing'!$G194&lt;='2. GRI Pricing Inputs'!$AG$33),'2. GRI Pricing Inputs'!$AF$32,IF(AND('3. GRI Pricing'!$G194&gt;='2. GRI Pricing Inputs'!$AH$33,'3. GRI Pricing'!$G194&lt;='2. GRI Pricing Inputs'!$AI$33),'2. GRI Pricing Inputs'!$AH$32,0))))))))))))))))</f>
        <v>5</v>
      </c>
      <c r="O194" s="272" cm="1">
        <f t="array" ref="O194">IFERROR(INDEX('2. GRI Pricing Inputs'!$C$32:$AI$39,MATCH('3. GRI Pricing'!E194,'2. GRI Pricing Inputs'!$C$32:$C$39,0),(MATCH('3. GRI Pricing'!N194,'2. GRI Pricing Inputs'!$D$32:$AI$32,0)+1)),0)</f>
        <v>5</v>
      </c>
      <c r="P194" s="272">
        <f>IFERROR(INDEX('2. GRI Pricing Inputs'!$C$45:$AI$46,MATCH($P$16,'2. GRI Pricing Inputs'!$C$45:$C$46,0),MATCH(H194,'2. GRI Pricing Inputs'!$C$45:$AI$45,0)),0)</f>
        <v>45</v>
      </c>
      <c r="Q194" s="272">
        <f>IFERROR(INDEX('2. GRI Pricing Inputs'!$C$53:$AI$54,MATCH('3. GRI Pricing'!$Q$16,'2. GRI Pricing Inputs'!$C$53:$C$54,0),MATCH('3. GRI Pricing'!I194,'2. GRI Pricing Inputs'!$C$53:$AI$53,0)),0)</f>
        <v>0</v>
      </c>
      <c r="R194" s="272">
        <f>IFERROR(INDEX('2. GRI Pricing Inputs'!$C$60:$AI$61,MATCH('3. GRI Pricing'!$R$16,'2. GRI Pricing Inputs'!$C$60:$C$61,0),MATCH('1. Accomodation'!T198,'2. GRI Pricing Inputs'!$C$60:$AI$60,0)),0)</f>
        <v>0</v>
      </c>
      <c r="S194" s="272">
        <f>IFERROR(INDEX('2. GRI Pricing Inputs'!$C$67:$AI$68,MATCH('3. GRI Pricing'!$S$16,'2. GRI Pricing Inputs'!$C$67:$C$68,0),MATCH('1. Accomodation'!U198,'2. GRI Pricing Inputs'!$C$67:$AI$67,0)),0)</f>
        <v>40</v>
      </c>
      <c r="T194" s="272">
        <f>IF(E194=0,0,'2. GRI Pricing Inputs'!$AI$75)</f>
        <v>0</v>
      </c>
      <c r="U194" s="272">
        <f>IFERROR(INDEX('2. GRI Pricing Inputs'!$C$82:$AI$83,MATCH('3. GRI Pricing'!$U$16,'2. GRI Pricing Inputs'!$C$82:$C$83,0),MATCH('1. Accomodation'!V198,'2. GRI Pricing Inputs'!$C$82:$AI$82,0)),0)</f>
        <v>0</v>
      </c>
      <c r="V194" s="272">
        <f>IFERROR(INDEX('2. GRI Pricing Inputs'!$C$89:$AI$90,MATCH('3. GRI Pricing'!$V$16,'2. GRI Pricing Inputs'!$C$89:$C$90,0),MATCH('1. Accomodation'!W198,'2. GRI Pricing Inputs'!$C$89:$AI$89,0)),0)</f>
        <v>10</v>
      </c>
      <c r="W194" s="272">
        <f>IFERROR(INDEX('2. GRI Pricing Inputs'!$C$97:$AI$98,MATCH('3. GRI Pricing'!$W$16,'2. GRI Pricing Inputs'!$C$97:$C$98,0),MATCH('1. Accomodation'!X198,'2. GRI Pricing Inputs'!$C$97:$AI$97,0)),0)</f>
        <v>0</v>
      </c>
      <c r="X194" s="272">
        <f>IFERROR(INDEX('2. GRI Pricing Inputs'!$C$104:$AI$105,MATCH('3. GRI Pricing'!$X$16,'2. GRI Pricing Inputs'!$C$104:$C$105,0),MATCH('1. Accomodation'!Y198,'2. GRI Pricing Inputs'!$C$104:$AI$104,0)),0)</f>
        <v>0</v>
      </c>
      <c r="Y194" s="273"/>
      <c r="Z194" s="274">
        <f t="shared" si="11"/>
        <v>1375</v>
      </c>
      <c r="AA194" s="275"/>
      <c r="AB194" s="275"/>
      <c r="AC194" s="275"/>
      <c r="AD194" s="271">
        <f>Z194*(1+'2. GRI Pricing Inputs'!E$115)^(($AD$16-$AC$15)/365)</f>
        <v>1381.8215565457974</v>
      </c>
      <c r="AE194" s="272">
        <f>AD194*(1+'2. GRI Pricing Inputs'!F$115)^((AE$16-AD$16)/365)</f>
        <v>1388.4552838672039</v>
      </c>
      <c r="AF194" s="272">
        <f>AE194*(1+'2. GRI Pricing Inputs'!G$115)^((AF$16-AE$16)/365)</f>
        <v>1395.3435938528121</v>
      </c>
      <c r="AG194" s="272">
        <f>AF194*(1+'2. GRI Pricing Inputs'!H$115)^((AG$16-AF$16)/365)</f>
        <v>1402.2660776537452</v>
      </c>
      <c r="AH194" s="272">
        <f>AG194*(1+'2. GRI Pricing Inputs'!I$115)^((AH$16-AG$16)/365)</f>
        <v>1408.5481577970193</v>
      </c>
      <c r="AI194" s="272">
        <f>AH194*(1+'2. GRI Pricing Inputs'!J$115)^((AI$16-AH$16)/365)</f>
        <v>1415.5361511831218</v>
      </c>
      <c r="AJ194" s="272">
        <f>AI194*(1+'2. GRI Pricing Inputs'!K$115)^((AJ$16-AI$16)/365)</f>
        <v>1422.3317325634089</v>
      </c>
      <c r="AK194" s="272">
        <f>AJ194*(1+'2. GRI Pricing Inputs'!L$115)^((AK$16-AJ$16)/365)</f>
        <v>1429.3881080838185</v>
      </c>
      <c r="AL194" s="272">
        <f>AK194*(1+'2. GRI Pricing Inputs'!M$115)^((AL$16-AK$16)/365)</f>
        <v>1436.2501887197525</v>
      </c>
      <c r="AM194" s="272">
        <f>AL194*(1+'2. GRI Pricing Inputs'!N$115)^((AM$16-AL$16)/365)</f>
        <v>1443.3756155388535</v>
      </c>
      <c r="AN194" s="272">
        <f>AM194*(1+'2. GRI Pricing Inputs'!O$115)^((AN$16-AM$16)/365)</f>
        <v>1450.5363925411978</v>
      </c>
      <c r="AO194" s="272">
        <f>AN194*(1+'2. GRI Pricing Inputs'!P$115)^((AO$16-AN$16)/365)</f>
        <v>1457.4999999999993</v>
      </c>
      <c r="AP194" s="276">
        <f>AO194*(1+'2. GRI Pricing Inputs'!Q$115)^((AP$16-AO$16)/365)</f>
        <v>1464.7308499385445</v>
      </c>
      <c r="AQ194" s="380">
        <f t="shared" si="12"/>
        <v>5.9999999999999387E-2</v>
      </c>
    </row>
    <row r="195" spans="1:43" ht="11.4" x14ac:dyDescent="0.2">
      <c r="A195" s="110" t="str">
        <f>_xlfn.XLOOKUP($C195,'Data Ref'!$D:$D,'Data Ref'!$B:$B,0)</f>
        <v>222708179</v>
      </c>
      <c r="C195" s="76">
        <f>'1. Accomodation'!N199</f>
        <v>611</v>
      </c>
      <c r="D195" s="362" t="str">
        <f>'1. Accomodation'!L199</f>
        <v>C</v>
      </c>
      <c r="E195" s="69" t="str">
        <f>'1. Accomodation'!P199</f>
        <v>1 Bed</v>
      </c>
      <c r="F195" s="69">
        <f>'1. Accomodation'!Q199</f>
        <v>1</v>
      </c>
      <c r="G195" s="77">
        <f>'1. Accomodation'!O199</f>
        <v>509.56</v>
      </c>
      <c r="H195" s="69">
        <f>'1. Accomodation'!R199</f>
        <v>6</v>
      </c>
      <c r="I195" s="69" t="str">
        <f>'1. Accomodation'!S199</f>
        <v>Carpark and other block</v>
      </c>
      <c r="J195" s="62"/>
      <c r="L195" s="271">
        <f>IFERROR(INDEX('2. GRI Pricing Inputs'!$C$15:$AI$16,MATCH($L$16,'2. GRI Pricing Inputs'!$C$15:$C$16,0),MATCH(E195,'2. GRI Pricing Inputs'!$C$15:$AI$15,0)),0)</f>
        <v>1275</v>
      </c>
      <c r="M195" s="272">
        <f>IFERROR(INDEX('2. GRI Pricing Inputs'!$C$22:$AI$23,MATCH($M$16,'2. GRI Pricing Inputs'!$C$22:$C$23,0),MATCH(F195,'2. GRI Pricing Inputs'!$C$22:$AI$22,0)),0)</f>
        <v>0</v>
      </c>
      <c r="N195" s="329">
        <f>IF(AND('3. GRI Pricing'!$G195&gt;='2. GRI Pricing Inputs'!$D$33,'3. GRI Pricing'!$G195&lt;='2. GRI Pricing Inputs'!$E$33),'2. GRI Pricing Inputs'!$D$32,IF(AND('3. GRI Pricing'!$G195&gt;='2. GRI Pricing Inputs'!$F$33,'3. GRI Pricing'!$G195&lt;='2. GRI Pricing Inputs'!$G$33),'2. GRI Pricing Inputs'!$F$32,IF(AND('3. GRI Pricing'!$G195&gt;='2. GRI Pricing Inputs'!$H$33,'3. GRI Pricing'!$G195&lt;='2. GRI Pricing Inputs'!$I$33),'2. GRI Pricing Inputs'!$H$32,IF(AND('3. GRI Pricing'!$G195&gt;='2. GRI Pricing Inputs'!$J$33,'3. GRI Pricing'!$G195&lt;='2. GRI Pricing Inputs'!$K$33),'2. GRI Pricing Inputs'!$J$32,IF(AND('3. GRI Pricing'!$G195&gt;='2. GRI Pricing Inputs'!$L$33,'3. GRI Pricing'!$G195&lt;='2. GRI Pricing Inputs'!$M$33),'2. GRI Pricing Inputs'!$L$32,IF(AND('3. GRI Pricing'!$G195&gt;='2. GRI Pricing Inputs'!$N$33,'3. GRI Pricing'!$G195&lt;='2. GRI Pricing Inputs'!$O$33),'2. GRI Pricing Inputs'!$N$32,IF(AND('3. GRI Pricing'!$G195&gt;='2. GRI Pricing Inputs'!$P$33,'3. GRI Pricing'!$G195&lt;='2. GRI Pricing Inputs'!$Q$33),'2. GRI Pricing Inputs'!$P$32,IF(AND('3. GRI Pricing'!$G195&gt;='2. GRI Pricing Inputs'!$R$33,'3. GRI Pricing'!$G195&lt;='2. GRI Pricing Inputs'!$S$33),'2. GRI Pricing Inputs'!$R$32,IF(AND('3. GRI Pricing'!$G195&gt;='2. GRI Pricing Inputs'!$T$33,'3. GRI Pricing'!$G195&lt;='2. GRI Pricing Inputs'!$U$33),'2. GRI Pricing Inputs'!$T$32,IF(AND('3. GRI Pricing'!$G195&gt;='2. GRI Pricing Inputs'!$V$33,'3. GRI Pricing'!$G195&lt;='2. GRI Pricing Inputs'!$W$33),'2. GRI Pricing Inputs'!$V$32,IF(AND('3. GRI Pricing'!$G195&gt;='2. GRI Pricing Inputs'!$X$33,'3. GRI Pricing'!$G195&lt;='2. GRI Pricing Inputs'!$Y$33),'2. GRI Pricing Inputs'!$X$32,IF(AND('3. GRI Pricing'!$G195&gt;='2. GRI Pricing Inputs'!$Z$33,'3. GRI Pricing'!$G195&lt;='2. GRI Pricing Inputs'!$AA$33),'2. GRI Pricing Inputs'!$Z$32,IF(AND('3. GRI Pricing'!$G195&gt;='2. GRI Pricing Inputs'!$AB$33,'3. GRI Pricing'!$G195&lt;='2. GRI Pricing Inputs'!$AC$33),'2. GRI Pricing Inputs'!$AB$32,IF(AND('3. GRI Pricing'!$G195&gt;='2. GRI Pricing Inputs'!$AD$33,'3. GRI Pricing'!$G195&lt;='2. GRI Pricing Inputs'!$AE$33),'2. GRI Pricing Inputs'!$AD$32,IF(AND('3. GRI Pricing'!$G195&gt;='2. GRI Pricing Inputs'!$AF$33,'3. GRI Pricing'!$G195&lt;='2. GRI Pricing Inputs'!$AG$33),'2. GRI Pricing Inputs'!$AF$32,IF(AND('3. GRI Pricing'!$G195&gt;='2. GRI Pricing Inputs'!$AH$33,'3. GRI Pricing'!$G195&lt;='2. GRI Pricing Inputs'!$AI$33),'2. GRI Pricing Inputs'!$AH$32,0))))))))))))))))</f>
        <v>5</v>
      </c>
      <c r="O195" s="272" cm="1">
        <f t="array" ref="O195">IFERROR(INDEX('2. GRI Pricing Inputs'!$C$32:$AI$39,MATCH('3. GRI Pricing'!E195,'2. GRI Pricing Inputs'!$C$32:$C$39,0),(MATCH('3. GRI Pricing'!N195,'2. GRI Pricing Inputs'!$D$32:$AI$32,0)+1)),0)</f>
        <v>5</v>
      </c>
      <c r="P195" s="272">
        <f>IFERROR(INDEX('2. GRI Pricing Inputs'!$C$45:$AI$46,MATCH($P$16,'2. GRI Pricing Inputs'!$C$45:$C$46,0),MATCH(H195,'2. GRI Pricing Inputs'!$C$45:$AI$45,0)),0)</f>
        <v>45</v>
      </c>
      <c r="Q195" s="272">
        <f>IFERROR(INDEX('2. GRI Pricing Inputs'!$C$53:$AI$54,MATCH('3. GRI Pricing'!$Q$16,'2. GRI Pricing Inputs'!$C$53:$C$54,0),MATCH('3. GRI Pricing'!I195,'2. GRI Pricing Inputs'!$C$53:$AI$53,0)),0)</f>
        <v>5</v>
      </c>
      <c r="R195" s="272">
        <f>IFERROR(INDEX('2. GRI Pricing Inputs'!$C$60:$AI$61,MATCH('3. GRI Pricing'!$R$16,'2. GRI Pricing Inputs'!$C$60:$C$61,0),MATCH('1. Accomodation'!T199,'2. GRI Pricing Inputs'!$C$60:$AI$60,0)),0)</f>
        <v>0</v>
      </c>
      <c r="S195" s="272">
        <f>IFERROR(INDEX('2. GRI Pricing Inputs'!$C$67:$AI$68,MATCH('3. GRI Pricing'!$S$16,'2. GRI Pricing Inputs'!$C$67:$C$68,0),MATCH('1. Accomodation'!U199,'2. GRI Pricing Inputs'!$C$67:$AI$67,0)),0)</f>
        <v>10</v>
      </c>
      <c r="T195" s="272">
        <f>IF(E195=0,0,'2. GRI Pricing Inputs'!$AI$75)</f>
        <v>0</v>
      </c>
      <c r="U195" s="272">
        <f>IFERROR(INDEX('2. GRI Pricing Inputs'!$C$82:$AI$83,MATCH('3. GRI Pricing'!$U$16,'2. GRI Pricing Inputs'!$C$82:$C$83,0),MATCH('1. Accomodation'!V199,'2. GRI Pricing Inputs'!$C$82:$AI$82,0)),0)</f>
        <v>0</v>
      </c>
      <c r="V195" s="272">
        <f>IFERROR(INDEX('2. GRI Pricing Inputs'!$C$89:$AI$90,MATCH('3. GRI Pricing'!$V$16,'2. GRI Pricing Inputs'!$C$89:$C$90,0),MATCH('1. Accomodation'!W199,'2. GRI Pricing Inputs'!$C$89:$AI$89,0)),0)</f>
        <v>0</v>
      </c>
      <c r="W195" s="272">
        <f>IFERROR(INDEX('2. GRI Pricing Inputs'!$C$97:$AI$98,MATCH('3. GRI Pricing'!$W$16,'2. GRI Pricing Inputs'!$C$97:$C$98,0),MATCH('1. Accomodation'!X199,'2. GRI Pricing Inputs'!$C$97:$AI$97,0)),0)</f>
        <v>0</v>
      </c>
      <c r="X195" s="272">
        <f>IFERROR(INDEX('2. GRI Pricing Inputs'!$C$104:$AI$105,MATCH('3. GRI Pricing'!$X$16,'2. GRI Pricing Inputs'!$C$104:$C$105,0),MATCH('1. Accomodation'!Y199,'2. GRI Pricing Inputs'!$C$104:$AI$104,0)),0)</f>
        <v>0</v>
      </c>
      <c r="Y195" s="273"/>
      <c r="Z195" s="274">
        <f t="shared" si="11"/>
        <v>1340</v>
      </c>
      <c r="AA195" s="275"/>
      <c r="AB195" s="275"/>
      <c r="AC195" s="275"/>
      <c r="AD195" s="271">
        <f>Z195*(1+'2. GRI Pricing Inputs'!E$115)^(($AD$16-$AC$15)/365)</f>
        <v>1346.6479169246315</v>
      </c>
      <c r="AE195" s="272">
        <f>AD195*(1+'2. GRI Pricing Inputs'!F$115)^((AE$16-AD$16)/365)</f>
        <v>1353.1127857324022</v>
      </c>
      <c r="AF195" s="272">
        <f>AE195*(1+'2. GRI Pricing Inputs'!G$115)^((AF$16-AE$16)/365)</f>
        <v>1359.8257569183768</v>
      </c>
      <c r="AG195" s="272">
        <f>AF195*(1+'2. GRI Pricing Inputs'!H$115)^((AG$16-AF$16)/365)</f>
        <v>1366.5720320407406</v>
      </c>
      <c r="AH195" s="272">
        <f>AG195*(1+'2. GRI Pricing Inputs'!I$115)^((AH$16-AG$16)/365)</f>
        <v>1372.6942046894585</v>
      </c>
      <c r="AI195" s="272">
        <f>AH195*(1+'2. GRI Pricing Inputs'!J$115)^((AI$16-AH$16)/365)</f>
        <v>1379.5043218802784</v>
      </c>
      <c r="AJ195" s="272">
        <f>AI195*(1+'2. GRI Pricing Inputs'!K$115)^((AJ$16-AI$16)/365)</f>
        <v>1386.1269248254309</v>
      </c>
      <c r="AK195" s="272">
        <f>AJ195*(1+'2. GRI Pricing Inputs'!L$115)^((AK$16-AJ$16)/365)</f>
        <v>1393.0036835144119</v>
      </c>
      <c r="AL195" s="272">
        <f>AK195*(1+'2. GRI Pricing Inputs'!M$115)^((AL$16-AK$16)/365)</f>
        <v>1399.6910930068859</v>
      </c>
      <c r="AM195" s="272">
        <f>AL195*(1+'2. GRI Pricing Inputs'!N$115)^((AM$16-AL$16)/365)</f>
        <v>1406.635145325137</v>
      </c>
      <c r="AN195" s="272">
        <f>AM195*(1+'2. GRI Pricing Inputs'!O$115)^((AN$16-AM$16)/365)</f>
        <v>1413.6136480037853</v>
      </c>
      <c r="AO195" s="272">
        <f>AN195*(1+'2. GRI Pricing Inputs'!P$115)^((AO$16-AN$16)/365)</f>
        <v>1420.3999999999992</v>
      </c>
      <c r="AP195" s="276">
        <f>AO195*(1+'2. GRI Pricing Inputs'!Q$115)^((AP$16-AO$16)/365)</f>
        <v>1427.4467919401086</v>
      </c>
      <c r="AQ195" s="380">
        <f t="shared" si="12"/>
        <v>5.9999999999999387E-2</v>
      </c>
    </row>
    <row r="196" spans="1:43" ht="11.4" x14ac:dyDescent="0.2">
      <c r="A196" s="110" t="str">
        <f>_xlfn.XLOOKUP($C196,'Data Ref'!$D:$D,'Data Ref'!$B:$B,0)</f>
        <v>222708180</v>
      </c>
      <c r="C196" s="76">
        <f>'1. Accomodation'!N200</f>
        <v>612</v>
      </c>
      <c r="D196" s="362" t="str">
        <f>'1. Accomodation'!L200</f>
        <v>C</v>
      </c>
      <c r="E196" s="69" t="str">
        <f>'1. Accomodation'!P200</f>
        <v>2 Bed</v>
      </c>
      <c r="F196" s="69">
        <f>'1. Accomodation'!Q200</f>
        <v>2</v>
      </c>
      <c r="G196" s="77">
        <f>'1. Accomodation'!O200</f>
        <v>747.02</v>
      </c>
      <c r="H196" s="69">
        <f>'1. Accomodation'!R200</f>
        <v>6</v>
      </c>
      <c r="I196" s="69" t="str">
        <f>'1. Accomodation'!S200</f>
        <v>Nursery and mixed other buildings</v>
      </c>
      <c r="J196" s="62"/>
      <c r="L196" s="271">
        <f>IFERROR(INDEX('2. GRI Pricing Inputs'!$C$15:$AI$16,MATCH($L$16,'2. GRI Pricing Inputs'!$C$15:$C$16,0),MATCH(E196,'2. GRI Pricing Inputs'!$C$15:$AI$15,0)),0)</f>
        <v>1665</v>
      </c>
      <c r="M196" s="272">
        <f>IFERROR(INDEX('2. GRI Pricing Inputs'!$C$22:$AI$23,MATCH($M$16,'2. GRI Pricing Inputs'!$C$22:$C$23,0),MATCH(F196,'2. GRI Pricing Inputs'!$C$22:$AI$22,0)),0)</f>
        <v>0</v>
      </c>
      <c r="N196" s="329">
        <f>IF(AND('3. GRI Pricing'!$G196&gt;='2. GRI Pricing Inputs'!$D$33,'3. GRI Pricing'!$G196&lt;='2. GRI Pricing Inputs'!$E$33),'2. GRI Pricing Inputs'!$D$32,IF(AND('3. GRI Pricing'!$G196&gt;='2. GRI Pricing Inputs'!$F$33,'3. GRI Pricing'!$G196&lt;='2. GRI Pricing Inputs'!$G$33),'2. GRI Pricing Inputs'!$F$32,IF(AND('3. GRI Pricing'!$G196&gt;='2. GRI Pricing Inputs'!$H$33,'3. GRI Pricing'!$G196&lt;='2. GRI Pricing Inputs'!$I$33),'2. GRI Pricing Inputs'!$H$32,IF(AND('3. GRI Pricing'!$G196&gt;='2. GRI Pricing Inputs'!$J$33,'3. GRI Pricing'!$G196&lt;='2. GRI Pricing Inputs'!$K$33),'2. GRI Pricing Inputs'!$J$32,IF(AND('3. GRI Pricing'!$G196&gt;='2. GRI Pricing Inputs'!$L$33,'3. GRI Pricing'!$G196&lt;='2. GRI Pricing Inputs'!$M$33),'2. GRI Pricing Inputs'!$L$32,IF(AND('3. GRI Pricing'!$G196&gt;='2. GRI Pricing Inputs'!$N$33,'3. GRI Pricing'!$G196&lt;='2. GRI Pricing Inputs'!$O$33),'2. GRI Pricing Inputs'!$N$32,IF(AND('3. GRI Pricing'!$G196&gt;='2. GRI Pricing Inputs'!$P$33,'3. GRI Pricing'!$G196&lt;='2. GRI Pricing Inputs'!$Q$33),'2. GRI Pricing Inputs'!$P$32,IF(AND('3. GRI Pricing'!$G196&gt;='2. GRI Pricing Inputs'!$R$33,'3. GRI Pricing'!$G196&lt;='2. GRI Pricing Inputs'!$S$33),'2. GRI Pricing Inputs'!$R$32,IF(AND('3. GRI Pricing'!$G196&gt;='2. GRI Pricing Inputs'!$T$33,'3. GRI Pricing'!$G196&lt;='2. GRI Pricing Inputs'!$U$33),'2. GRI Pricing Inputs'!$T$32,IF(AND('3. GRI Pricing'!$G196&gt;='2. GRI Pricing Inputs'!$V$33,'3. GRI Pricing'!$G196&lt;='2. GRI Pricing Inputs'!$W$33),'2. GRI Pricing Inputs'!$V$32,IF(AND('3. GRI Pricing'!$G196&gt;='2. GRI Pricing Inputs'!$X$33,'3. GRI Pricing'!$G196&lt;='2. GRI Pricing Inputs'!$Y$33),'2. GRI Pricing Inputs'!$X$32,IF(AND('3. GRI Pricing'!$G196&gt;='2. GRI Pricing Inputs'!$Z$33,'3. GRI Pricing'!$G196&lt;='2. GRI Pricing Inputs'!$AA$33),'2. GRI Pricing Inputs'!$Z$32,IF(AND('3. GRI Pricing'!$G196&gt;='2. GRI Pricing Inputs'!$AB$33,'3. GRI Pricing'!$G196&lt;='2. GRI Pricing Inputs'!$AC$33),'2. GRI Pricing Inputs'!$AB$32,IF(AND('3. GRI Pricing'!$G196&gt;='2. GRI Pricing Inputs'!$AD$33,'3. GRI Pricing'!$G196&lt;='2. GRI Pricing Inputs'!$AE$33),'2. GRI Pricing Inputs'!$AD$32,IF(AND('3. GRI Pricing'!$G196&gt;='2. GRI Pricing Inputs'!$AF$33,'3. GRI Pricing'!$G196&lt;='2. GRI Pricing Inputs'!$AG$33),'2. GRI Pricing Inputs'!$AF$32,IF(AND('3. GRI Pricing'!$G196&gt;='2. GRI Pricing Inputs'!$AH$33,'3. GRI Pricing'!$G196&lt;='2. GRI Pricing Inputs'!$AI$33),'2. GRI Pricing Inputs'!$AH$32,0))))))))))))))))</f>
        <v>10</v>
      </c>
      <c r="O196" s="272" cm="1">
        <f t="array" ref="O196">IFERROR(INDEX('2. GRI Pricing Inputs'!$C$32:$AI$39,MATCH('3. GRI Pricing'!E196,'2. GRI Pricing Inputs'!$C$32:$C$39,0),(MATCH('3. GRI Pricing'!N196,'2. GRI Pricing Inputs'!$D$32:$AI$32,0)+1)),0)</f>
        <v>15</v>
      </c>
      <c r="P196" s="272">
        <f>IFERROR(INDEX('2. GRI Pricing Inputs'!$C$45:$AI$46,MATCH($P$16,'2. GRI Pricing Inputs'!$C$45:$C$46,0),MATCH(H196,'2. GRI Pricing Inputs'!$C$45:$AI$45,0)),0)</f>
        <v>45</v>
      </c>
      <c r="Q196" s="272">
        <f>IFERROR(INDEX('2. GRI Pricing Inputs'!$C$53:$AI$54,MATCH('3. GRI Pricing'!$Q$16,'2. GRI Pricing Inputs'!$C$53:$C$54,0),MATCH('3. GRI Pricing'!I196,'2. GRI Pricing Inputs'!$C$53:$AI$53,0)),0)</f>
        <v>0</v>
      </c>
      <c r="R196" s="272">
        <f>IFERROR(INDEX('2. GRI Pricing Inputs'!$C$60:$AI$61,MATCH('3. GRI Pricing'!$R$16,'2. GRI Pricing Inputs'!$C$60:$C$61,0),MATCH('1. Accomodation'!T200,'2. GRI Pricing Inputs'!$C$60:$AI$60,0)),0)</f>
        <v>0</v>
      </c>
      <c r="S196" s="272">
        <f>IFERROR(INDEX('2. GRI Pricing Inputs'!$C$67:$AI$68,MATCH('3. GRI Pricing'!$S$16,'2. GRI Pricing Inputs'!$C$67:$C$68,0),MATCH('1. Accomodation'!U200,'2. GRI Pricing Inputs'!$C$67:$AI$67,0)),0)</f>
        <v>40</v>
      </c>
      <c r="T196" s="272">
        <f>IF(E196=0,0,'2. GRI Pricing Inputs'!$AI$75)</f>
        <v>0</v>
      </c>
      <c r="U196" s="272">
        <f>IFERROR(INDEX('2. GRI Pricing Inputs'!$C$82:$AI$83,MATCH('3. GRI Pricing'!$U$16,'2. GRI Pricing Inputs'!$C$82:$C$83,0),MATCH('1. Accomodation'!V200,'2. GRI Pricing Inputs'!$C$82:$AI$82,0)),0)</f>
        <v>0</v>
      </c>
      <c r="V196" s="272">
        <f>IFERROR(INDEX('2. GRI Pricing Inputs'!$C$89:$AI$90,MATCH('3. GRI Pricing'!$V$16,'2. GRI Pricing Inputs'!$C$89:$C$90,0),MATCH('1. Accomodation'!W200,'2. GRI Pricing Inputs'!$C$89:$AI$89,0)),0)</f>
        <v>0</v>
      </c>
      <c r="W196" s="272">
        <f>IFERROR(INDEX('2. GRI Pricing Inputs'!$C$97:$AI$98,MATCH('3. GRI Pricing'!$W$16,'2. GRI Pricing Inputs'!$C$97:$C$98,0),MATCH('1. Accomodation'!X200,'2. GRI Pricing Inputs'!$C$97:$AI$97,0)),0)</f>
        <v>0</v>
      </c>
      <c r="X196" s="272">
        <f>IFERROR(INDEX('2. GRI Pricing Inputs'!$C$104:$AI$105,MATCH('3. GRI Pricing'!$X$16,'2. GRI Pricing Inputs'!$C$104:$C$105,0),MATCH('1. Accomodation'!Y200,'2. GRI Pricing Inputs'!$C$104:$AI$104,0)),0)</f>
        <v>0</v>
      </c>
      <c r="Y196" s="273"/>
      <c r="Z196" s="274">
        <f t="shared" si="11"/>
        <v>1765</v>
      </c>
      <c r="AA196" s="275"/>
      <c r="AB196" s="275"/>
      <c r="AC196" s="275"/>
      <c r="AD196" s="271">
        <f>Z196*(1+'2. GRI Pricing Inputs'!E$115)^(($AD$16-$AC$15)/365)</f>
        <v>1773.7563980387872</v>
      </c>
      <c r="AE196" s="272">
        <f>AD196*(1+'2. GRI Pricing Inputs'!F$115)^((AE$16-AD$16)/365)</f>
        <v>1782.2716916549925</v>
      </c>
      <c r="AF196" s="272">
        <f>AE196*(1+'2. GRI Pricing Inputs'!G$115)^((AF$16-AE$16)/365)</f>
        <v>1791.1137768365186</v>
      </c>
      <c r="AG196" s="272">
        <f>AF196*(1+'2. GRI Pricing Inputs'!H$115)^((AG$16-AF$16)/365)</f>
        <v>1799.9997287700801</v>
      </c>
      <c r="AH196" s="272">
        <f>AG196*(1+'2. GRI Pricing Inputs'!I$115)^((AH$16-AG$16)/365)</f>
        <v>1808.0636352812646</v>
      </c>
      <c r="AI196" s="272">
        <f>AH196*(1+'2. GRI Pricing Inputs'!J$115)^((AI$16-AH$16)/365)</f>
        <v>1817.0336777005164</v>
      </c>
      <c r="AJ196" s="272">
        <f>AI196*(1+'2. GRI Pricing Inputs'!K$115)^((AJ$16-AI$16)/365)</f>
        <v>1825.7567330723032</v>
      </c>
      <c r="AK196" s="272">
        <f>AJ196*(1+'2. GRI Pricing Inputs'!L$115)^((AK$16-AJ$16)/365)</f>
        <v>1834.8145532857745</v>
      </c>
      <c r="AL196" s="272">
        <f>AK196*(1+'2. GRI Pricing Inputs'!M$115)^((AL$16-AK$16)/365)</f>
        <v>1843.6229695202644</v>
      </c>
      <c r="AM196" s="272">
        <f>AL196*(1+'2. GRI Pricing Inputs'!N$115)^((AM$16-AL$16)/365)</f>
        <v>1852.7694264916922</v>
      </c>
      <c r="AN196" s="272">
        <f>AM196*(1+'2. GRI Pricing Inputs'!O$115)^((AN$16-AM$16)/365)</f>
        <v>1861.9612602437924</v>
      </c>
      <c r="AO196" s="272">
        <f>AN196*(1+'2. GRI Pricing Inputs'!P$115)^((AO$16-AN$16)/365)</f>
        <v>1870.8999999999994</v>
      </c>
      <c r="AP196" s="276">
        <f>AO196*(1+'2. GRI Pricing Inputs'!Q$115)^((AP$16-AO$16)/365)</f>
        <v>1880.1817819211137</v>
      </c>
      <c r="AQ196" s="380">
        <f t="shared" si="12"/>
        <v>5.9999999999999609E-2</v>
      </c>
    </row>
    <row r="197" spans="1:43" ht="11.4" x14ac:dyDescent="0.2">
      <c r="A197" s="110" t="str">
        <f>_xlfn.XLOOKUP($C197,'Data Ref'!$D:$D,'Data Ref'!$B:$B,0)</f>
        <v>222708181</v>
      </c>
      <c r="C197" s="76">
        <f>'1. Accomodation'!N201</f>
        <v>613</v>
      </c>
      <c r="D197" s="362" t="str">
        <f>'1. Accomodation'!L201</f>
        <v>C</v>
      </c>
      <c r="E197" s="69" t="str">
        <f>'1. Accomodation'!P201</f>
        <v>1 Bed</v>
      </c>
      <c r="F197" s="69">
        <f>'1. Accomodation'!Q201</f>
        <v>1</v>
      </c>
      <c r="G197" s="77">
        <f>'1. Accomodation'!O201</f>
        <v>506.76</v>
      </c>
      <c r="H197" s="69">
        <f>'1. Accomodation'!R201</f>
        <v>6</v>
      </c>
      <c r="I197" s="69" t="str">
        <f>'1. Accomodation'!S201</f>
        <v>Carpark and other block</v>
      </c>
      <c r="J197" s="62"/>
      <c r="L197" s="271">
        <f>IFERROR(INDEX('2. GRI Pricing Inputs'!$C$15:$AI$16,MATCH($L$16,'2. GRI Pricing Inputs'!$C$15:$C$16,0),MATCH(E197,'2. GRI Pricing Inputs'!$C$15:$AI$15,0)),0)</f>
        <v>1275</v>
      </c>
      <c r="M197" s="272">
        <f>IFERROR(INDEX('2. GRI Pricing Inputs'!$C$22:$AI$23,MATCH($M$16,'2. GRI Pricing Inputs'!$C$22:$C$23,0),MATCH(F197,'2. GRI Pricing Inputs'!$C$22:$AI$22,0)),0)</f>
        <v>0</v>
      </c>
      <c r="N197" s="329">
        <f>IF(AND('3. GRI Pricing'!$G197&gt;='2. GRI Pricing Inputs'!$D$33,'3. GRI Pricing'!$G197&lt;='2. GRI Pricing Inputs'!$E$33),'2. GRI Pricing Inputs'!$D$32,IF(AND('3. GRI Pricing'!$G197&gt;='2. GRI Pricing Inputs'!$F$33,'3. GRI Pricing'!$G197&lt;='2. GRI Pricing Inputs'!$G$33),'2. GRI Pricing Inputs'!$F$32,IF(AND('3. GRI Pricing'!$G197&gt;='2. GRI Pricing Inputs'!$H$33,'3. GRI Pricing'!$G197&lt;='2. GRI Pricing Inputs'!$I$33),'2. GRI Pricing Inputs'!$H$32,IF(AND('3. GRI Pricing'!$G197&gt;='2. GRI Pricing Inputs'!$J$33,'3. GRI Pricing'!$G197&lt;='2. GRI Pricing Inputs'!$K$33),'2. GRI Pricing Inputs'!$J$32,IF(AND('3. GRI Pricing'!$G197&gt;='2. GRI Pricing Inputs'!$L$33,'3. GRI Pricing'!$G197&lt;='2. GRI Pricing Inputs'!$M$33),'2. GRI Pricing Inputs'!$L$32,IF(AND('3. GRI Pricing'!$G197&gt;='2. GRI Pricing Inputs'!$N$33,'3. GRI Pricing'!$G197&lt;='2. GRI Pricing Inputs'!$O$33),'2. GRI Pricing Inputs'!$N$32,IF(AND('3. GRI Pricing'!$G197&gt;='2. GRI Pricing Inputs'!$P$33,'3. GRI Pricing'!$G197&lt;='2. GRI Pricing Inputs'!$Q$33),'2. GRI Pricing Inputs'!$P$32,IF(AND('3. GRI Pricing'!$G197&gt;='2. GRI Pricing Inputs'!$R$33,'3. GRI Pricing'!$G197&lt;='2. GRI Pricing Inputs'!$S$33),'2. GRI Pricing Inputs'!$R$32,IF(AND('3. GRI Pricing'!$G197&gt;='2. GRI Pricing Inputs'!$T$33,'3. GRI Pricing'!$G197&lt;='2. GRI Pricing Inputs'!$U$33),'2. GRI Pricing Inputs'!$T$32,IF(AND('3. GRI Pricing'!$G197&gt;='2. GRI Pricing Inputs'!$V$33,'3. GRI Pricing'!$G197&lt;='2. GRI Pricing Inputs'!$W$33),'2. GRI Pricing Inputs'!$V$32,IF(AND('3. GRI Pricing'!$G197&gt;='2. GRI Pricing Inputs'!$X$33,'3. GRI Pricing'!$G197&lt;='2. GRI Pricing Inputs'!$Y$33),'2. GRI Pricing Inputs'!$X$32,IF(AND('3. GRI Pricing'!$G197&gt;='2. GRI Pricing Inputs'!$Z$33,'3. GRI Pricing'!$G197&lt;='2. GRI Pricing Inputs'!$AA$33),'2. GRI Pricing Inputs'!$Z$32,IF(AND('3. GRI Pricing'!$G197&gt;='2. GRI Pricing Inputs'!$AB$33,'3. GRI Pricing'!$G197&lt;='2. GRI Pricing Inputs'!$AC$33),'2. GRI Pricing Inputs'!$AB$32,IF(AND('3. GRI Pricing'!$G197&gt;='2. GRI Pricing Inputs'!$AD$33,'3. GRI Pricing'!$G197&lt;='2. GRI Pricing Inputs'!$AE$33),'2. GRI Pricing Inputs'!$AD$32,IF(AND('3. GRI Pricing'!$G197&gt;='2. GRI Pricing Inputs'!$AF$33,'3. GRI Pricing'!$G197&lt;='2. GRI Pricing Inputs'!$AG$33),'2. GRI Pricing Inputs'!$AF$32,IF(AND('3. GRI Pricing'!$G197&gt;='2. GRI Pricing Inputs'!$AH$33,'3. GRI Pricing'!$G197&lt;='2. GRI Pricing Inputs'!$AI$33),'2. GRI Pricing Inputs'!$AH$32,0))))))))))))))))</f>
        <v>5</v>
      </c>
      <c r="O197" s="272" cm="1">
        <f t="array" ref="O197">IFERROR(INDEX('2. GRI Pricing Inputs'!$C$32:$AI$39,MATCH('3. GRI Pricing'!E197,'2. GRI Pricing Inputs'!$C$32:$C$39,0),(MATCH('3. GRI Pricing'!N197,'2. GRI Pricing Inputs'!$D$32:$AI$32,0)+1)),0)</f>
        <v>5</v>
      </c>
      <c r="P197" s="272">
        <f>IFERROR(INDEX('2. GRI Pricing Inputs'!$C$45:$AI$46,MATCH($P$16,'2. GRI Pricing Inputs'!$C$45:$C$46,0),MATCH(H197,'2. GRI Pricing Inputs'!$C$45:$AI$45,0)),0)</f>
        <v>45</v>
      </c>
      <c r="Q197" s="272">
        <f>IFERROR(INDEX('2. GRI Pricing Inputs'!$C$53:$AI$54,MATCH('3. GRI Pricing'!$Q$16,'2. GRI Pricing Inputs'!$C$53:$C$54,0),MATCH('3. GRI Pricing'!I197,'2. GRI Pricing Inputs'!$C$53:$AI$53,0)),0)</f>
        <v>5</v>
      </c>
      <c r="R197" s="272">
        <f>IFERROR(INDEX('2. GRI Pricing Inputs'!$C$60:$AI$61,MATCH('3. GRI Pricing'!$R$16,'2. GRI Pricing Inputs'!$C$60:$C$61,0),MATCH('1. Accomodation'!T201,'2. GRI Pricing Inputs'!$C$60:$AI$60,0)),0)</f>
        <v>0</v>
      </c>
      <c r="S197" s="272">
        <f>IFERROR(INDEX('2. GRI Pricing Inputs'!$C$67:$AI$68,MATCH('3. GRI Pricing'!$S$16,'2. GRI Pricing Inputs'!$C$67:$C$68,0),MATCH('1. Accomodation'!U201,'2. GRI Pricing Inputs'!$C$67:$AI$67,0)),0)</f>
        <v>10</v>
      </c>
      <c r="T197" s="272">
        <f>IF(E197=0,0,'2. GRI Pricing Inputs'!$AI$75)</f>
        <v>0</v>
      </c>
      <c r="U197" s="272">
        <f>IFERROR(INDEX('2. GRI Pricing Inputs'!$C$82:$AI$83,MATCH('3. GRI Pricing'!$U$16,'2. GRI Pricing Inputs'!$C$82:$C$83,0),MATCH('1. Accomodation'!V201,'2. GRI Pricing Inputs'!$C$82:$AI$82,0)),0)</f>
        <v>0</v>
      </c>
      <c r="V197" s="272">
        <f>IFERROR(INDEX('2. GRI Pricing Inputs'!$C$89:$AI$90,MATCH('3. GRI Pricing'!$V$16,'2. GRI Pricing Inputs'!$C$89:$C$90,0),MATCH('1. Accomodation'!W201,'2. GRI Pricing Inputs'!$C$89:$AI$89,0)),0)</f>
        <v>0</v>
      </c>
      <c r="W197" s="272">
        <f>IFERROR(INDEX('2. GRI Pricing Inputs'!$C$97:$AI$98,MATCH('3. GRI Pricing'!$W$16,'2. GRI Pricing Inputs'!$C$97:$C$98,0),MATCH('1. Accomodation'!X201,'2. GRI Pricing Inputs'!$C$97:$AI$97,0)),0)</f>
        <v>0</v>
      </c>
      <c r="X197" s="272">
        <f>IFERROR(INDEX('2. GRI Pricing Inputs'!$C$104:$AI$105,MATCH('3. GRI Pricing'!$X$16,'2. GRI Pricing Inputs'!$C$104:$C$105,0),MATCH('1. Accomodation'!Y201,'2. GRI Pricing Inputs'!$C$104:$AI$104,0)),0)</f>
        <v>0</v>
      </c>
      <c r="Y197" s="273"/>
      <c r="Z197" s="274">
        <f t="shared" si="11"/>
        <v>1340</v>
      </c>
      <c r="AA197" s="275"/>
      <c r="AB197" s="275"/>
      <c r="AC197" s="275"/>
      <c r="AD197" s="271">
        <f>Z197*(1+'2. GRI Pricing Inputs'!E$115)^(($AD$16-$AC$15)/365)</f>
        <v>1346.6479169246315</v>
      </c>
      <c r="AE197" s="272">
        <f>AD197*(1+'2. GRI Pricing Inputs'!F$115)^((AE$16-AD$16)/365)</f>
        <v>1353.1127857324022</v>
      </c>
      <c r="AF197" s="272">
        <f>AE197*(1+'2. GRI Pricing Inputs'!G$115)^((AF$16-AE$16)/365)</f>
        <v>1359.8257569183768</v>
      </c>
      <c r="AG197" s="272">
        <f>AF197*(1+'2. GRI Pricing Inputs'!H$115)^((AG$16-AF$16)/365)</f>
        <v>1366.5720320407406</v>
      </c>
      <c r="AH197" s="272">
        <f>AG197*(1+'2. GRI Pricing Inputs'!I$115)^((AH$16-AG$16)/365)</f>
        <v>1372.6942046894585</v>
      </c>
      <c r="AI197" s="272">
        <f>AH197*(1+'2. GRI Pricing Inputs'!J$115)^((AI$16-AH$16)/365)</f>
        <v>1379.5043218802784</v>
      </c>
      <c r="AJ197" s="272">
        <f>AI197*(1+'2. GRI Pricing Inputs'!K$115)^((AJ$16-AI$16)/365)</f>
        <v>1386.1269248254309</v>
      </c>
      <c r="AK197" s="272">
        <f>AJ197*(1+'2. GRI Pricing Inputs'!L$115)^((AK$16-AJ$16)/365)</f>
        <v>1393.0036835144119</v>
      </c>
      <c r="AL197" s="272">
        <f>AK197*(1+'2. GRI Pricing Inputs'!M$115)^((AL$16-AK$16)/365)</f>
        <v>1399.6910930068859</v>
      </c>
      <c r="AM197" s="272">
        <f>AL197*(1+'2. GRI Pricing Inputs'!N$115)^((AM$16-AL$16)/365)</f>
        <v>1406.635145325137</v>
      </c>
      <c r="AN197" s="272">
        <f>AM197*(1+'2. GRI Pricing Inputs'!O$115)^((AN$16-AM$16)/365)</f>
        <v>1413.6136480037853</v>
      </c>
      <c r="AO197" s="272">
        <f>AN197*(1+'2. GRI Pricing Inputs'!P$115)^((AO$16-AN$16)/365)</f>
        <v>1420.3999999999992</v>
      </c>
      <c r="AP197" s="276">
        <f>AO197*(1+'2. GRI Pricing Inputs'!Q$115)^((AP$16-AO$16)/365)</f>
        <v>1427.4467919401086</v>
      </c>
      <c r="AQ197" s="380">
        <f t="shared" si="12"/>
        <v>5.9999999999999387E-2</v>
      </c>
    </row>
    <row r="198" spans="1:43" ht="11.4" x14ac:dyDescent="0.2">
      <c r="A198" s="110" t="str">
        <f>_xlfn.XLOOKUP($C198,'Data Ref'!$D:$D,'Data Ref'!$B:$B,0)</f>
        <v>222708182</v>
      </c>
      <c r="C198" s="76">
        <f>'1. Accomodation'!N202</f>
        <v>614</v>
      </c>
      <c r="D198" s="362" t="str">
        <f>'1. Accomodation'!L202</f>
        <v>D</v>
      </c>
      <c r="E198" s="69" t="str">
        <f>'1. Accomodation'!P202</f>
        <v>1 Bed</v>
      </c>
      <c r="F198" s="69">
        <f>'1. Accomodation'!Q202</f>
        <v>1</v>
      </c>
      <c r="G198" s="77">
        <f>'1. Accomodation'!O202</f>
        <v>507.41</v>
      </c>
      <c r="H198" s="69">
        <f>'1. Accomodation'!R202</f>
        <v>6</v>
      </c>
      <c r="I198" s="69" t="str">
        <f>'1. Accomodation'!S202</f>
        <v>Carpark and other block</v>
      </c>
      <c r="J198" s="62"/>
      <c r="L198" s="271">
        <f>IFERROR(INDEX('2. GRI Pricing Inputs'!$C$15:$AI$16,MATCH($L$16,'2. GRI Pricing Inputs'!$C$15:$C$16,0),MATCH(E198,'2. GRI Pricing Inputs'!$C$15:$AI$15,0)),0)</f>
        <v>1275</v>
      </c>
      <c r="M198" s="272">
        <f>IFERROR(INDEX('2. GRI Pricing Inputs'!$C$22:$AI$23,MATCH($M$16,'2. GRI Pricing Inputs'!$C$22:$C$23,0),MATCH(F198,'2. GRI Pricing Inputs'!$C$22:$AI$22,0)),0)</f>
        <v>0</v>
      </c>
      <c r="N198" s="329">
        <f>IF(AND('3. GRI Pricing'!$G198&gt;='2. GRI Pricing Inputs'!$D$33,'3. GRI Pricing'!$G198&lt;='2. GRI Pricing Inputs'!$E$33),'2. GRI Pricing Inputs'!$D$32,IF(AND('3. GRI Pricing'!$G198&gt;='2. GRI Pricing Inputs'!$F$33,'3. GRI Pricing'!$G198&lt;='2. GRI Pricing Inputs'!$G$33),'2. GRI Pricing Inputs'!$F$32,IF(AND('3. GRI Pricing'!$G198&gt;='2. GRI Pricing Inputs'!$H$33,'3. GRI Pricing'!$G198&lt;='2. GRI Pricing Inputs'!$I$33),'2. GRI Pricing Inputs'!$H$32,IF(AND('3. GRI Pricing'!$G198&gt;='2. GRI Pricing Inputs'!$J$33,'3. GRI Pricing'!$G198&lt;='2. GRI Pricing Inputs'!$K$33),'2. GRI Pricing Inputs'!$J$32,IF(AND('3. GRI Pricing'!$G198&gt;='2. GRI Pricing Inputs'!$L$33,'3. GRI Pricing'!$G198&lt;='2. GRI Pricing Inputs'!$M$33),'2. GRI Pricing Inputs'!$L$32,IF(AND('3. GRI Pricing'!$G198&gt;='2. GRI Pricing Inputs'!$N$33,'3. GRI Pricing'!$G198&lt;='2. GRI Pricing Inputs'!$O$33),'2. GRI Pricing Inputs'!$N$32,IF(AND('3. GRI Pricing'!$G198&gt;='2. GRI Pricing Inputs'!$P$33,'3. GRI Pricing'!$G198&lt;='2. GRI Pricing Inputs'!$Q$33),'2. GRI Pricing Inputs'!$P$32,IF(AND('3. GRI Pricing'!$G198&gt;='2. GRI Pricing Inputs'!$R$33,'3. GRI Pricing'!$G198&lt;='2. GRI Pricing Inputs'!$S$33),'2. GRI Pricing Inputs'!$R$32,IF(AND('3. GRI Pricing'!$G198&gt;='2. GRI Pricing Inputs'!$T$33,'3. GRI Pricing'!$G198&lt;='2. GRI Pricing Inputs'!$U$33),'2. GRI Pricing Inputs'!$T$32,IF(AND('3. GRI Pricing'!$G198&gt;='2. GRI Pricing Inputs'!$V$33,'3. GRI Pricing'!$G198&lt;='2. GRI Pricing Inputs'!$W$33),'2. GRI Pricing Inputs'!$V$32,IF(AND('3. GRI Pricing'!$G198&gt;='2. GRI Pricing Inputs'!$X$33,'3. GRI Pricing'!$G198&lt;='2. GRI Pricing Inputs'!$Y$33),'2. GRI Pricing Inputs'!$X$32,IF(AND('3. GRI Pricing'!$G198&gt;='2. GRI Pricing Inputs'!$Z$33,'3. GRI Pricing'!$G198&lt;='2. GRI Pricing Inputs'!$AA$33),'2. GRI Pricing Inputs'!$Z$32,IF(AND('3. GRI Pricing'!$G198&gt;='2. GRI Pricing Inputs'!$AB$33,'3. GRI Pricing'!$G198&lt;='2. GRI Pricing Inputs'!$AC$33),'2. GRI Pricing Inputs'!$AB$32,IF(AND('3. GRI Pricing'!$G198&gt;='2. GRI Pricing Inputs'!$AD$33,'3. GRI Pricing'!$G198&lt;='2. GRI Pricing Inputs'!$AE$33),'2. GRI Pricing Inputs'!$AD$32,IF(AND('3. GRI Pricing'!$G198&gt;='2. GRI Pricing Inputs'!$AF$33,'3. GRI Pricing'!$G198&lt;='2. GRI Pricing Inputs'!$AG$33),'2. GRI Pricing Inputs'!$AF$32,IF(AND('3. GRI Pricing'!$G198&gt;='2. GRI Pricing Inputs'!$AH$33,'3. GRI Pricing'!$G198&lt;='2. GRI Pricing Inputs'!$AI$33),'2. GRI Pricing Inputs'!$AH$32,0))))))))))))))))</f>
        <v>5</v>
      </c>
      <c r="O198" s="272" cm="1">
        <f t="array" ref="O198">IFERROR(INDEX('2. GRI Pricing Inputs'!$C$32:$AI$39,MATCH('3. GRI Pricing'!E198,'2. GRI Pricing Inputs'!$C$32:$C$39,0),(MATCH('3. GRI Pricing'!N198,'2. GRI Pricing Inputs'!$D$32:$AI$32,0)+1)),0)</f>
        <v>5</v>
      </c>
      <c r="P198" s="272">
        <f>IFERROR(INDEX('2. GRI Pricing Inputs'!$C$45:$AI$46,MATCH($P$16,'2. GRI Pricing Inputs'!$C$45:$C$46,0),MATCH(H198,'2. GRI Pricing Inputs'!$C$45:$AI$45,0)),0)</f>
        <v>45</v>
      </c>
      <c r="Q198" s="272">
        <f>IFERROR(INDEX('2. GRI Pricing Inputs'!$C$53:$AI$54,MATCH('3. GRI Pricing'!$Q$16,'2. GRI Pricing Inputs'!$C$53:$C$54,0),MATCH('3. GRI Pricing'!I198,'2. GRI Pricing Inputs'!$C$53:$AI$53,0)),0)</f>
        <v>5</v>
      </c>
      <c r="R198" s="272">
        <f>IFERROR(INDEX('2. GRI Pricing Inputs'!$C$60:$AI$61,MATCH('3. GRI Pricing'!$R$16,'2. GRI Pricing Inputs'!$C$60:$C$61,0),MATCH('1. Accomodation'!T202,'2. GRI Pricing Inputs'!$C$60:$AI$60,0)),0)</f>
        <v>0</v>
      </c>
      <c r="S198" s="272">
        <f>IFERROR(INDEX('2. GRI Pricing Inputs'!$C$67:$AI$68,MATCH('3. GRI Pricing'!$S$16,'2. GRI Pricing Inputs'!$C$67:$C$68,0),MATCH('1. Accomodation'!U202,'2. GRI Pricing Inputs'!$C$67:$AI$67,0)),0)</f>
        <v>10</v>
      </c>
      <c r="T198" s="272">
        <f>IF(E198=0,0,'2. GRI Pricing Inputs'!$AI$75)</f>
        <v>0</v>
      </c>
      <c r="U198" s="272">
        <f>IFERROR(INDEX('2. GRI Pricing Inputs'!$C$82:$AI$83,MATCH('3. GRI Pricing'!$U$16,'2. GRI Pricing Inputs'!$C$82:$C$83,0),MATCH('1. Accomodation'!V202,'2. GRI Pricing Inputs'!$C$82:$AI$82,0)),0)</f>
        <v>0</v>
      </c>
      <c r="V198" s="272">
        <f>IFERROR(INDEX('2. GRI Pricing Inputs'!$C$89:$AI$90,MATCH('3. GRI Pricing'!$V$16,'2. GRI Pricing Inputs'!$C$89:$C$90,0),MATCH('1. Accomodation'!W202,'2. GRI Pricing Inputs'!$C$89:$AI$89,0)),0)</f>
        <v>0</v>
      </c>
      <c r="W198" s="272">
        <f>IFERROR(INDEX('2. GRI Pricing Inputs'!$C$97:$AI$98,MATCH('3. GRI Pricing'!$W$16,'2. GRI Pricing Inputs'!$C$97:$C$98,0),MATCH('1. Accomodation'!X202,'2. GRI Pricing Inputs'!$C$97:$AI$97,0)),0)</f>
        <v>0</v>
      </c>
      <c r="X198" s="272">
        <f>IFERROR(INDEX('2. GRI Pricing Inputs'!$C$104:$AI$105,MATCH('3. GRI Pricing'!$X$16,'2. GRI Pricing Inputs'!$C$104:$C$105,0),MATCH('1. Accomodation'!Y202,'2. GRI Pricing Inputs'!$C$104:$AI$104,0)),0)</f>
        <v>0</v>
      </c>
      <c r="Y198" s="273"/>
      <c r="Z198" s="274">
        <f t="shared" si="11"/>
        <v>1340</v>
      </c>
      <c r="AA198" s="275"/>
      <c r="AB198" s="275"/>
      <c r="AC198" s="275"/>
      <c r="AD198" s="271">
        <f>Z198*(1+'2. GRI Pricing Inputs'!E$115)^(($AD$16-$AC$15)/365)</f>
        <v>1346.6479169246315</v>
      </c>
      <c r="AE198" s="272">
        <f>AD198*(1+'2. GRI Pricing Inputs'!F$115)^((AE$16-AD$16)/365)</f>
        <v>1353.1127857324022</v>
      </c>
      <c r="AF198" s="272">
        <f>AE198*(1+'2. GRI Pricing Inputs'!G$115)^((AF$16-AE$16)/365)</f>
        <v>1359.8257569183768</v>
      </c>
      <c r="AG198" s="272">
        <f>AF198*(1+'2. GRI Pricing Inputs'!H$115)^((AG$16-AF$16)/365)</f>
        <v>1366.5720320407406</v>
      </c>
      <c r="AH198" s="272">
        <f>AG198*(1+'2. GRI Pricing Inputs'!I$115)^((AH$16-AG$16)/365)</f>
        <v>1372.6942046894585</v>
      </c>
      <c r="AI198" s="272">
        <f>AH198*(1+'2. GRI Pricing Inputs'!J$115)^((AI$16-AH$16)/365)</f>
        <v>1379.5043218802784</v>
      </c>
      <c r="AJ198" s="272">
        <f>AI198*(1+'2. GRI Pricing Inputs'!K$115)^((AJ$16-AI$16)/365)</f>
        <v>1386.1269248254309</v>
      </c>
      <c r="AK198" s="272">
        <f>AJ198*(1+'2. GRI Pricing Inputs'!L$115)^((AK$16-AJ$16)/365)</f>
        <v>1393.0036835144119</v>
      </c>
      <c r="AL198" s="272">
        <f>AK198*(1+'2. GRI Pricing Inputs'!M$115)^((AL$16-AK$16)/365)</f>
        <v>1399.6910930068859</v>
      </c>
      <c r="AM198" s="272">
        <f>AL198*(1+'2. GRI Pricing Inputs'!N$115)^((AM$16-AL$16)/365)</f>
        <v>1406.635145325137</v>
      </c>
      <c r="AN198" s="272">
        <f>AM198*(1+'2. GRI Pricing Inputs'!O$115)^((AN$16-AM$16)/365)</f>
        <v>1413.6136480037853</v>
      </c>
      <c r="AO198" s="272">
        <f>AN198*(1+'2. GRI Pricing Inputs'!P$115)^((AO$16-AN$16)/365)</f>
        <v>1420.3999999999992</v>
      </c>
      <c r="AP198" s="276">
        <f>AO198*(1+'2. GRI Pricing Inputs'!Q$115)^((AP$16-AO$16)/365)</f>
        <v>1427.4467919401086</v>
      </c>
      <c r="AQ198" s="380">
        <f t="shared" si="12"/>
        <v>5.9999999999999387E-2</v>
      </c>
    </row>
    <row r="199" spans="1:43" ht="11.4" x14ac:dyDescent="0.2">
      <c r="A199" s="110" t="str">
        <f>_xlfn.XLOOKUP($C199,'Data Ref'!$D:$D,'Data Ref'!$B:$B,0)</f>
        <v>222708183</v>
      </c>
      <c r="C199" s="76">
        <f>'1. Accomodation'!N203</f>
        <v>615</v>
      </c>
      <c r="D199" s="362" t="str">
        <f>'1. Accomodation'!L203</f>
        <v>D</v>
      </c>
      <c r="E199" s="69" t="str">
        <f>'1. Accomodation'!P203</f>
        <v>2 Bed</v>
      </c>
      <c r="F199" s="69">
        <f>'1. Accomodation'!Q203</f>
        <v>2</v>
      </c>
      <c r="G199" s="77">
        <f>'1. Accomodation'!O203</f>
        <v>749.38</v>
      </c>
      <c r="H199" s="69">
        <f>'1. Accomodation'!R203</f>
        <v>6</v>
      </c>
      <c r="I199" s="69" t="str">
        <f>'1. Accomodation'!S203</f>
        <v>Internal Courtyard</v>
      </c>
      <c r="J199" s="62"/>
      <c r="L199" s="271">
        <f>IFERROR(INDEX('2. GRI Pricing Inputs'!$C$15:$AI$16,MATCH($L$16,'2. GRI Pricing Inputs'!$C$15:$C$16,0),MATCH(E199,'2. GRI Pricing Inputs'!$C$15:$AI$15,0)),0)</f>
        <v>1665</v>
      </c>
      <c r="M199" s="272">
        <f>IFERROR(INDEX('2. GRI Pricing Inputs'!$C$22:$AI$23,MATCH($M$16,'2. GRI Pricing Inputs'!$C$22:$C$23,0),MATCH(F199,'2. GRI Pricing Inputs'!$C$22:$AI$22,0)),0)</f>
        <v>0</v>
      </c>
      <c r="N199" s="329">
        <f>IF(AND('3. GRI Pricing'!$G199&gt;='2. GRI Pricing Inputs'!$D$33,'3. GRI Pricing'!$G199&lt;='2. GRI Pricing Inputs'!$E$33),'2. GRI Pricing Inputs'!$D$32,IF(AND('3. GRI Pricing'!$G199&gt;='2. GRI Pricing Inputs'!$F$33,'3. GRI Pricing'!$G199&lt;='2. GRI Pricing Inputs'!$G$33),'2. GRI Pricing Inputs'!$F$32,IF(AND('3. GRI Pricing'!$G199&gt;='2. GRI Pricing Inputs'!$H$33,'3. GRI Pricing'!$G199&lt;='2. GRI Pricing Inputs'!$I$33),'2. GRI Pricing Inputs'!$H$32,IF(AND('3. GRI Pricing'!$G199&gt;='2. GRI Pricing Inputs'!$J$33,'3. GRI Pricing'!$G199&lt;='2. GRI Pricing Inputs'!$K$33),'2. GRI Pricing Inputs'!$J$32,IF(AND('3. GRI Pricing'!$G199&gt;='2. GRI Pricing Inputs'!$L$33,'3. GRI Pricing'!$G199&lt;='2. GRI Pricing Inputs'!$M$33),'2. GRI Pricing Inputs'!$L$32,IF(AND('3. GRI Pricing'!$G199&gt;='2. GRI Pricing Inputs'!$N$33,'3. GRI Pricing'!$G199&lt;='2. GRI Pricing Inputs'!$O$33),'2. GRI Pricing Inputs'!$N$32,IF(AND('3. GRI Pricing'!$G199&gt;='2. GRI Pricing Inputs'!$P$33,'3. GRI Pricing'!$G199&lt;='2. GRI Pricing Inputs'!$Q$33),'2. GRI Pricing Inputs'!$P$32,IF(AND('3. GRI Pricing'!$G199&gt;='2. GRI Pricing Inputs'!$R$33,'3. GRI Pricing'!$G199&lt;='2. GRI Pricing Inputs'!$S$33),'2. GRI Pricing Inputs'!$R$32,IF(AND('3. GRI Pricing'!$G199&gt;='2. GRI Pricing Inputs'!$T$33,'3. GRI Pricing'!$G199&lt;='2. GRI Pricing Inputs'!$U$33),'2. GRI Pricing Inputs'!$T$32,IF(AND('3. GRI Pricing'!$G199&gt;='2. GRI Pricing Inputs'!$V$33,'3. GRI Pricing'!$G199&lt;='2. GRI Pricing Inputs'!$W$33),'2. GRI Pricing Inputs'!$V$32,IF(AND('3. GRI Pricing'!$G199&gt;='2. GRI Pricing Inputs'!$X$33,'3. GRI Pricing'!$G199&lt;='2. GRI Pricing Inputs'!$Y$33),'2. GRI Pricing Inputs'!$X$32,IF(AND('3. GRI Pricing'!$G199&gt;='2. GRI Pricing Inputs'!$Z$33,'3. GRI Pricing'!$G199&lt;='2. GRI Pricing Inputs'!$AA$33),'2. GRI Pricing Inputs'!$Z$32,IF(AND('3. GRI Pricing'!$G199&gt;='2. GRI Pricing Inputs'!$AB$33,'3. GRI Pricing'!$G199&lt;='2. GRI Pricing Inputs'!$AC$33),'2. GRI Pricing Inputs'!$AB$32,IF(AND('3. GRI Pricing'!$G199&gt;='2. GRI Pricing Inputs'!$AD$33,'3. GRI Pricing'!$G199&lt;='2. GRI Pricing Inputs'!$AE$33),'2. GRI Pricing Inputs'!$AD$32,IF(AND('3. GRI Pricing'!$G199&gt;='2. GRI Pricing Inputs'!$AF$33,'3. GRI Pricing'!$G199&lt;='2. GRI Pricing Inputs'!$AG$33),'2. GRI Pricing Inputs'!$AF$32,IF(AND('3. GRI Pricing'!$G199&gt;='2. GRI Pricing Inputs'!$AH$33,'3. GRI Pricing'!$G199&lt;='2. GRI Pricing Inputs'!$AI$33),'2. GRI Pricing Inputs'!$AH$32,0))))))))))))))))</f>
        <v>0</v>
      </c>
      <c r="O199" s="272" cm="1">
        <f t="array" ref="O199">IFERROR(INDEX('2. GRI Pricing Inputs'!$C$32:$AI$39,MATCH('3. GRI Pricing'!E199,'2. GRI Pricing Inputs'!$C$32:$C$39,0),(MATCH('3. GRI Pricing'!N199,'2. GRI Pricing Inputs'!$D$32:$AI$32,0)+1)),0)</f>
        <v>0</v>
      </c>
      <c r="P199" s="272">
        <f>IFERROR(INDEX('2. GRI Pricing Inputs'!$C$45:$AI$46,MATCH($P$16,'2. GRI Pricing Inputs'!$C$45:$C$46,0),MATCH(H199,'2. GRI Pricing Inputs'!$C$45:$AI$45,0)),0)</f>
        <v>45</v>
      </c>
      <c r="Q199" s="272">
        <f>IFERROR(INDEX('2. GRI Pricing Inputs'!$C$53:$AI$54,MATCH('3. GRI Pricing'!$Q$16,'2. GRI Pricing Inputs'!$C$53:$C$54,0),MATCH('3. GRI Pricing'!I199,'2. GRI Pricing Inputs'!$C$53:$AI$53,0)),0)</f>
        <v>15</v>
      </c>
      <c r="R199" s="272">
        <f>IFERROR(INDEX('2. GRI Pricing Inputs'!$C$60:$AI$61,MATCH('3. GRI Pricing'!$R$16,'2. GRI Pricing Inputs'!$C$60:$C$61,0),MATCH('1. Accomodation'!T203,'2. GRI Pricing Inputs'!$C$60:$AI$60,0)),0)</f>
        <v>0</v>
      </c>
      <c r="S199" s="272">
        <f>IFERROR(INDEX('2. GRI Pricing Inputs'!$C$67:$AI$68,MATCH('3. GRI Pricing'!$S$16,'2. GRI Pricing Inputs'!$C$67:$C$68,0),MATCH('1. Accomodation'!U203,'2. GRI Pricing Inputs'!$C$67:$AI$67,0)),0)</f>
        <v>40</v>
      </c>
      <c r="T199" s="272">
        <f>IF(E199=0,0,'2. GRI Pricing Inputs'!$AI$75)</f>
        <v>0</v>
      </c>
      <c r="U199" s="272">
        <f>IFERROR(INDEX('2. GRI Pricing Inputs'!$C$82:$AI$83,MATCH('3. GRI Pricing'!$U$16,'2. GRI Pricing Inputs'!$C$82:$C$83,0),MATCH('1. Accomodation'!V203,'2. GRI Pricing Inputs'!$C$82:$AI$82,0)),0)</f>
        <v>0</v>
      </c>
      <c r="V199" s="272">
        <f>IFERROR(INDEX('2. GRI Pricing Inputs'!$C$89:$AI$90,MATCH('3. GRI Pricing'!$V$16,'2. GRI Pricing Inputs'!$C$89:$C$90,0),MATCH('1. Accomodation'!W203,'2. GRI Pricing Inputs'!$C$89:$AI$89,0)),0)</f>
        <v>0</v>
      </c>
      <c r="W199" s="272">
        <f>IFERROR(INDEX('2. GRI Pricing Inputs'!$C$97:$AI$98,MATCH('3. GRI Pricing'!$W$16,'2. GRI Pricing Inputs'!$C$97:$C$98,0),MATCH('1. Accomodation'!X203,'2. GRI Pricing Inputs'!$C$97:$AI$97,0)),0)</f>
        <v>0</v>
      </c>
      <c r="X199" s="272">
        <f>IFERROR(INDEX('2. GRI Pricing Inputs'!$C$104:$AI$105,MATCH('3. GRI Pricing'!$X$16,'2. GRI Pricing Inputs'!$C$104:$C$105,0),MATCH('1. Accomodation'!Y203,'2. GRI Pricing Inputs'!$C$104:$AI$104,0)),0)</f>
        <v>0</v>
      </c>
      <c r="Y199" s="273"/>
      <c r="Z199" s="274">
        <f t="shared" si="11"/>
        <v>1765</v>
      </c>
      <c r="AA199" s="275"/>
      <c r="AB199" s="275"/>
      <c r="AC199" s="275"/>
      <c r="AD199" s="271">
        <f>Z199*(1+'2. GRI Pricing Inputs'!E$115)^(($AD$16-$AC$15)/365)</f>
        <v>1773.7563980387872</v>
      </c>
      <c r="AE199" s="272">
        <f>AD199*(1+'2. GRI Pricing Inputs'!F$115)^((AE$16-AD$16)/365)</f>
        <v>1782.2716916549925</v>
      </c>
      <c r="AF199" s="272">
        <f>AE199*(1+'2. GRI Pricing Inputs'!G$115)^((AF$16-AE$16)/365)</f>
        <v>1791.1137768365186</v>
      </c>
      <c r="AG199" s="272">
        <f>AF199*(1+'2. GRI Pricing Inputs'!H$115)^((AG$16-AF$16)/365)</f>
        <v>1799.9997287700801</v>
      </c>
      <c r="AH199" s="272">
        <f>AG199*(1+'2. GRI Pricing Inputs'!I$115)^((AH$16-AG$16)/365)</f>
        <v>1808.0636352812646</v>
      </c>
      <c r="AI199" s="272">
        <f>AH199*(1+'2. GRI Pricing Inputs'!J$115)^((AI$16-AH$16)/365)</f>
        <v>1817.0336777005164</v>
      </c>
      <c r="AJ199" s="272">
        <f>AI199*(1+'2. GRI Pricing Inputs'!K$115)^((AJ$16-AI$16)/365)</f>
        <v>1825.7567330723032</v>
      </c>
      <c r="AK199" s="272">
        <f>AJ199*(1+'2. GRI Pricing Inputs'!L$115)^((AK$16-AJ$16)/365)</f>
        <v>1834.8145532857745</v>
      </c>
      <c r="AL199" s="272">
        <f>AK199*(1+'2. GRI Pricing Inputs'!M$115)^((AL$16-AK$16)/365)</f>
        <v>1843.6229695202644</v>
      </c>
      <c r="AM199" s="272">
        <f>AL199*(1+'2. GRI Pricing Inputs'!N$115)^((AM$16-AL$16)/365)</f>
        <v>1852.7694264916922</v>
      </c>
      <c r="AN199" s="272">
        <f>AM199*(1+'2. GRI Pricing Inputs'!O$115)^((AN$16-AM$16)/365)</f>
        <v>1861.9612602437924</v>
      </c>
      <c r="AO199" s="272">
        <f>AN199*(1+'2. GRI Pricing Inputs'!P$115)^((AO$16-AN$16)/365)</f>
        <v>1870.8999999999994</v>
      </c>
      <c r="AP199" s="276">
        <f>AO199*(1+'2. GRI Pricing Inputs'!Q$115)^((AP$16-AO$16)/365)</f>
        <v>1880.1817819211137</v>
      </c>
      <c r="AQ199" s="380">
        <f t="shared" si="12"/>
        <v>5.9999999999999609E-2</v>
      </c>
    </row>
    <row r="200" spans="1:43" ht="11.4" x14ac:dyDescent="0.2">
      <c r="A200" s="110" t="str">
        <f>_xlfn.XLOOKUP($C200,'Data Ref'!$D:$D,'Data Ref'!$B:$B,0)</f>
        <v>222708184</v>
      </c>
      <c r="C200" s="76">
        <f>'1. Accomodation'!N204</f>
        <v>616</v>
      </c>
      <c r="D200" s="362" t="str">
        <f>'1. Accomodation'!L204</f>
        <v>D</v>
      </c>
      <c r="E200" s="69" t="str">
        <f>'1. Accomodation'!P204</f>
        <v>1 Bed</v>
      </c>
      <c r="F200" s="69">
        <f>'1. Accomodation'!Q204</f>
        <v>1</v>
      </c>
      <c r="G200" s="77">
        <f>'1. Accomodation'!O204</f>
        <v>510.21</v>
      </c>
      <c r="H200" s="69">
        <f>'1. Accomodation'!R204</f>
        <v>6</v>
      </c>
      <c r="I200" s="69" t="str">
        <f>'1. Accomodation'!S204</f>
        <v>Carpark and other block</v>
      </c>
      <c r="J200" s="62"/>
      <c r="L200" s="271">
        <f>IFERROR(INDEX('2. GRI Pricing Inputs'!$C$15:$AI$16,MATCH($L$16,'2. GRI Pricing Inputs'!$C$15:$C$16,0),MATCH(E200,'2. GRI Pricing Inputs'!$C$15:$AI$15,0)),0)</f>
        <v>1275</v>
      </c>
      <c r="M200" s="272">
        <f>IFERROR(INDEX('2. GRI Pricing Inputs'!$C$22:$AI$23,MATCH($M$16,'2. GRI Pricing Inputs'!$C$22:$C$23,0),MATCH(F200,'2. GRI Pricing Inputs'!$C$22:$AI$22,0)),0)</f>
        <v>0</v>
      </c>
      <c r="N200" s="329">
        <f>IF(AND('3. GRI Pricing'!$G200&gt;='2. GRI Pricing Inputs'!$D$33,'3. GRI Pricing'!$G200&lt;='2. GRI Pricing Inputs'!$E$33),'2. GRI Pricing Inputs'!$D$32,IF(AND('3. GRI Pricing'!$G200&gt;='2. GRI Pricing Inputs'!$F$33,'3. GRI Pricing'!$G200&lt;='2. GRI Pricing Inputs'!$G$33),'2. GRI Pricing Inputs'!$F$32,IF(AND('3. GRI Pricing'!$G200&gt;='2. GRI Pricing Inputs'!$H$33,'3. GRI Pricing'!$G200&lt;='2. GRI Pricing Inputs'!$I$33),'2. GRI Pricing Inputs'!$H$32,IF(AND('3. GRI Pricing'!$G200&gt;='2. GRI Pricing Inputs'!$J$33,'3. GRI Pricing'!$G200&lt;='2. GRI Pricing Inputs'!$K$33),'2. GRI Pricing Inputs'!$J$32,IF(AND('3. GRI Pricing'!$G200&gt;='2. GRI Pricing Inputs'!$L$33,'3. GRI Pricing'!$G200&lt;='2. GRI Pricing Inputs'!$M$33),'2. GRI Pricing Inputs'!$L$32,IF(AND('3. GRI Pricing'!$G200&gt;='2. GRI Pricing Inputs'!$N$33,'3. GRI Pricing'!$G200&lt;='2. GRI Pricing Inputs'!$O$33),'2. GRI Pricing Inputs'!$N$32,IF(AND('3. GRI Pricing'!$G200&gt;='2. GRI Pricing Inputs'!$P$33,'3. GRI Pricing'!$G200&lt;='2. GRI Pricing Inputs'!$Q$33),'2. GRI Pricing Inputs'!$P$32,IF(AND('3. GRI Pricing'!$G200&gt;='2. GRI Pricing Inputs'!$R$33,'3. GRI Pricing'!$G200&lt;='2. GRI Pricing Inputs'!$S$33),'2. GRI Pricing Inputs'!$R$32,IF(AND('3. GRI Pricing'!$G200&gt;='2. GRI Pricing Inputs'!$T$33,'3. GRI Pricing'!$G200&lt;='2. GRI Pricing Inputs'!$U$33),'2. GRI Pricing Inputs'!$T$32,IF(AND('3. GRI Pricing'!$G200&gt;='2. GRI Pricing Inputs'!$V$33,'3. GRI Pricing'!$G200&lt;='2. GRI Pricing Inputs'!$W$33),'2. GRI Pricing Inputs'!$V$32,IF(AND('3. GRI Pricing'!$G200&gt;='2. GRI Pricing Inputs'!$X$33,'3. GRI Pricing'!$G200&lt;='2. GRI Pricing Inputs'!$Y$33),'2. GRI Pricing Inputs'!$X$32,IF(AND('3. GRI Pricing'!$G200&gt;='2. GRI Pricing Inputs'!$Z$33,'3. GRI Pricing'!$G200&lt;='2. GRI Pricing Inputs'!$AA$33),'2. GRI Pricing Inputs'!$Z$32,IF(AND('3. GRI Pricing'!$G200&gt;='2. GRI Pricing Inputs'!$AB$33,'3. GRI Pricing'!$G200&lt;='2. GRI Pricing Inputs'!$AC$33),'2. GRI Pricing Inputs'!$AB$32,IF(AND('3. GRI Pricing'!$G200&gt;='2. GRI Pricing Inputs'!$AD$33,'3. GRI Pricing'!$G200&lt;='2. GRI Pricing Inputs'!$AE$33),'2. GRI Pricing Inputs'!$AD$32,IF(AND('3. GRI Pricing'!$G200&gt;='2. GRI Pricing Inputs'!$AF$33,'3. GRI Pricing'!$G200&lt;='2. GRI Pricing Inputs'!$AG$33),'2. GRI Pricing Inputs'!$AF$32,IF(AND('3. GRI Pricing'!$G200&gt;='2. GRI Pricing Inputs'!$AH$33,'3. GRI Pricing'!$G200&lt;='2. GRI Pricing Inputs'!$AI$33),'2. GRI Pricing Inputs'!$AH$32,0))))))))))))))))</f>
        <v>5</v>
      </c>
      <c r="O200" s="272" cm="1">
        <f t="array" ref="O200">IFERROR(INDEX('2. GRI Pricing Inputs'!$C$32:$AI$39,MATCH('3. GRI Pricing'!E200,'2. GRI Pricing Inputs'!$C$32:$C$39,0),(MATCH('3. GRI Pricing'!N200,'2. GRI Pricing Inputs'!$D$32:$AI$32,0)+1)),0)</f>
        <v>5</v>
      </c>
      <c r="P200" s="272">
        <f>IFERROR(INDEX('2. GRI Pricing Inputs'!$C$45:$AI$46,MATCH($P$16,'2. GRI Pricing Inputs'!$C$45:$C$46,0),MATCH(H200,'2. GRI Pricing Inputs'!$C$45:$AI$45,0)),0)</f>
        <v>45</v>
      </c>
      <c r="Q200" s="272">
        <f>IFERROR(INDEX('2. GRI Pricing Inputs'!$C$53:$AI$54,MATCH('3. GRI Pricing'!$Q$16,'2. GRI Pricing Inputs'!$C$53:$C$54,0),MATCH('3. GRI Pricing'!I200,'2. GRI Pricing Inputs'!$C$53:$AI$53,0)),0)</f>
        <v>5</v>
      </c>
      <c r="R200" s="272">
        <f>IFERROR(INDEX('2. GRI Pricing Inputs'!$C$60:$AI$61,MATCH('3. GRI Pricing'!$R$16,'2. GRI Pricing Inputs'!$C$60:$C$61,0),MATCH('1. Accomodation'!T204,'2. GRI Pricing Inputs'!$C$60:$AI$60,0)),0)</f>
        <v>0</v>
      </c>
      <c r="S200" s="272">
        <f>IFERROR(INDEX('2. GRI Pricing Inputs'!$C$67:$AI$68,MATCH('3. GRI Pricing'!$S$16,'2. GRI Pricing Inputs'!$C$67:$C$68,0),MATCH('1. Accomodation'!U204,'2. GRI Pricing Inputs'!$C$67:$AI$67,0)),0)</f>
        <v>10</v>
      </c>
      <c r="T200" s="272">
        <f>IF(E200=0,0,'2. GRI Pricing Inputs'!$AI$75)</f>
        <v>0</v>
      </c>
      <c r="U200" s="272">
        <f>IFERROR(INDEX('2. GRI Pricing Inputs'!$C$82:$AI$83,MATCH('3. GRI Pricing'!$U$16,'2. GRI Pricing Inputs'!$C$82:$C$83,0),MATCH('1. Accomodation'!V204,'2. GRI Pricing Inputs'!$C$82:$AI$82,0)),0)</f>
        <v>0</v>
      </c>
      <c r="V200" s="272">
        <f>IFERROR(INDEX('2. GRI Pricing Inputs'!$C$89:$AI$90,MATCH('3. GRI Pricing'!$V$16,'2. GRI Pricing Inputs'!$C$89:$C$90,0),MATCH('1. Accomodation'!W204,'2. GRI Pricing Inputs'!$C$89:$AI$89,0)),0)</f>
        <v>0</v>
      </c>
      <c r="W200" s="272">
        <f>IFERROR(INDEX('2. GRI Pricing Inputs'!$C$97:$AI$98,MATCH('3. GRI Pricing'!$W$16,'2. GRI Pricing Inputs'!$C$97:$C$98,0),MATCH('1. Accomodation'!X204,'2. GRI Pricing Inputs'!$C$97:$AI$97,0)),0)</f>
        <v>0</v>
      </c>
      <c r="X200" s="272">
        <f>IFERROR(INDEX('2. GRI Pricing Inputs'!$C$104:$AI$105,MATCH('3. GRI Pricing'!$X$16,'2. GRI Pricing Inputs'!$C$104:$C$105,0),MATCH('1. Accomodation'!Y204,'2. GRI Pricing Inputs'!$C$104:$AI$104,0)),0)</f>
        <v>0</v>
      </c>
      <c r="Y200" s="273"/>
      <c r="Z200" s="274">
        <f t="shared" si="11"/>
        <v>1340</v>
      </c>
      <c r="AA200" s="275"/>
      <c r="AB200" s="275"/>
      <c r="AC200" s="275"/>
      <c r="AD200" s="271">
        <f>Z200*(1+'2. GRI Pricing Inputs'!E$115)^(($AD$16-$AC$15)/365)</f>
        <v>1346.6479169246315</v>
      </c>
      <c r="AE200" s="272">
        <f>AD200*(1+'2. GRI Pricing Inputs'!F$115)^((AE$16-AD$16)/365)</f>
        <v>1353.1127857324022</v>
      </c>
      <c r="AF200" s="272">
        <f>AE200*(1+'2. GRI Pricing Inputs'!G$115)^((AF$16-AE$16)/365)</f>
        <v>1359.8257569183768</v>
      </c>
      <c r="AG200" s="272">
        <f>AF200*(1+'2. GRI Pricing Inputs'!H$115)^((AG$16-AF$16)/365)</f>
        <v>1366.5720320407406</v>
      </c>
      <c r="AH200" s="272">
        <f>AG200*(1+'2. GRI Pricing Inputs'!I$115)^((AH$16-AG$16)/365)</f>
        <v>1372.6942046894585</v>
      </c>
      <c r="AI200" s="272">
        <f>AH200*(1+'2. GRI Pricing Inputs'!J$115)^((AI$16-AH$16)/365)</f>
        <v>1379.5043218802784</v>
      </c>
      <c r="AJ200" s="272">
        <f>AI200*(1+'2. GRI Pricing Inputs'!K$115)^((AJ$16-AI$16)/365)</f>
        <v>1386.1269248254309</v>
      </c>
      <c r="AK200" s="272">
        <f>AJ200*(1+'2. GRI Pricing Inputs'!L$115)^((AK$16-AJ$16)/365)</f>
        <v>1393.0036835144119</v>
      </c>
      <c r="AL200" s="272">
        <f>AK200*(1+'2. GRI Pricing Inputs'!M$115)^((AL$16-AK$16)/365)</f>
        <v>1399.6910930068859</v>
      </c>
      <c r="AM200" s="272">
        <f>AL200*(1+'2. GRI Pricing Inputs'!N$115)^((AM$16-AL$16)/365)</f>
        <v>1406.635145325137</v>
      </c>
      <c r="AN200" s="272">
        <f>AM200*(1+'2. GRI Pricing Inputs'!O$115)^((AN$16-AM$16)/365)</f>
        <v>1413.6136480037853</v>
      </c>
      <c r="AO200" s="272">
        <f>AN200*(1+'2. GRI Pricing Inputs'!P$115)^((AO$16-AN$16)/365)</f>
        <v>1420.3999999999992</v>
      </c>
      <c r="AP200" s="276">
        <f>AO200*(1+'2. GRI Pricing Inputs'!Q$115)^((AP$16-AO$16)/365)</f>
        <v>1427.4467919401086</v>
      </c>
      <c r="AQ200" s="380">
        <f t="shared" si="12"/>
        <v>5.9999999999999387E-2</v>
      </c>
    </row>
    <row r="201" spans="1:43" ht="11.4" x14ac:dyDescent="0.2">
      <c r="A201" s="110" t="str">
        <f>_xlfn.XLOOKUP($C201,'Data Ref'!$D:$D,'Data Ref'!$B:$B,0)</f>
        <v>222708185</v>
      </c>
      <c r="C201" s="76">
        <f>'1. Accomodation'!N205</f>
        <v>617</v>
      </c>
      <c r="D201" s="362" t="str">
        <f>'1. Accomodation'!L205</f>
        <v>D</v>
      </c>
      <c r="E201" s="69" t="str">
        <f>'1. Accomodation'!P205</f>
        <v>1 Bed</v>
      </c>
      <c r="F201" s="69">
        <f>'1. Accomodation'!Q205</f>
        <v>1</v>
      </c>
      <c r="G201" s="77">
        <f>'1. Accomodation'!O205</f>
        <v>506.87</v>
      </c>
      <c r="H201" s="69">
        <f>'1. Accomodation'!R205</f>
        <v>6</v>
      </c>
      <c r="I201" s="69" t="str">
        <f>'1. Accomodation'!S205</f>
        <v>Internal Courtyard</v>
      </c>
      <c r="J201" s="62"/>
      <c r="L201" s="271">
        <f>IFERROR(INDEX('2. GRI Pricing Inputs'!$C$15:$AI$16,MATCH($L$16,'2. GRI Pricing Inputs'!$C$15:$C$16,0),MATCH(E201,'2. GRI Pricing Inputs'!$C$15:$AI$15,0)),0)</f>
        <v>1275</v>
      </c>
      <c r="M201" s="272">
        <f>IFERROR(INDEX('2. GRI Pricing Inputs'!$C$22:$AI$23,MATCH($M$16,'2. GRI Pricing Inputs'!$C$22:$C$23,0),MATCH(F201,'2. GRI Pricing Inputs'!$C$22:$AI$22,0)),0)</f>
        <v>0</v>
      </c>
      <c r="N201" s="329">
        <f>IF(AND('3. GRI Pricing'!$G201&gt;='2. GRI Pricing Inputs'!$D$33,'3. GRI Pricing'!$G201&lt;='2. GRI Pricing Inputs'!$E$33),'2. GRI Pricing Inputs'!$D$32,IF(AND('3. GRI Pricing'!$G201&gt;='2. GRI Pricing Inputs'!$F$33,'3. GRI Pricing'!$G201&lt;='2. GRI Pricing Inputs'!$G$33),'2. GRI Pricing Inputs'!$F$32,IF(AND('3. GRI Pricing'!$G201&gt;='2. GRI Pricing Inputs'!$H$33,'3. GRI Pricing'!$G201&lt;='2. GRI Pricing Inputs'!$I$33),'2. GRI Pricing Inputs'!$H$32,IF(AND('3. GRI Pricing'!$G201&gt;='2. GRI Pricing Inputs'!$J$33,'3. GRI Pricing'!$G201&lt;='2. GRI Pricing Inputs'!$K$33),'2. GRI Pricing Inputs'!$J$32,IF(AND('3. GRI Pricing'!$G201&gt;='2. GRI Pricing Inputs'!$L$33,'3. GRI Pricing'!$G201&lt;='2. GRI Pricing Inputs'!$M$33),'2. GRI Pricing Inputs'!$L$32,IF(AND('3. GRI Pricing'!$G201&gt;='2. GRI Pricing Inputs'!$N$33,'3. GRI Pricing'!$G201&lt;='2. GRI Pricing Inputs'!$O$33),'2. GRI Pricing Inputs'!$N$32,IF(AND('3. GRI Pricing'!$G201&gt;='2. GRI Pricing Inputs'!$P$33,'3. GRI Pricing'!$G201&lt;='2. GRI Pricing Inputs'!$Q$33),'2. GRI Pricing Inputs'!$P$32,IF(AND('3. GRI Pricing'!$G201&gt;='2. GRI Pricing Inputs'!$R$33,'3. GRI Pricing'!$G201&lt;='2. GRI Pricing Inputs'!$S$33),'2. GRI Pricing Inputs'!$R$32,IF(AND('3. GRI Pricing'!$G201&gt;='2. GRI Pricing Inputs'!$T$33,'3. GRI Pricing'!$G201&lt;='2. GRI Pricing Inputs'!$U$33),'2. GRI Pricing Inputs'!$T$32,IF(AND('3. GRI Pricing'!$G201&gt;='2. GRI Pricing Inputs'!$V$33,'3. GRI Pricing'!$G201&lt;='2. GRI Pricing Inputs'!$W$33),'2. GRI Pricing Inputs'!$V$32,IF(AND('3. GRI Pricing'!$G201&gt;='2. GRI Pricing Inputs'!$X$33,'3. GRI Pricing'!$G201&lt;='2. GRI Pricing Inputs'!$Y$33),'2. GRI Pricing Inputs'!$X$32,IF(AND('3. GRI Pricing'!$G201&gt;='2. GRI Pricing Inputs'!$Z$33,'3. GRI Pricing'!$G201&lt;='2. GRI Pricing Inputs'!$AA$33),'2. GRI Pricing Inputs'!$Z$32,IF(AND('3. GRI Pricing'!$G201&gt;='2. GRI Pricing Inputs'!$AB$33,'3. GRI Pricing'!$G201&lt;='2. GRI Pricing Inputs'!$AC$33),'2. GRI Pricing Inputs'!$AB$32,IF(AND('3. GRI Pricing'!$G201&gt;='2. GRI Pricing Inputs'!$AD$33,'3. GRI Pricing'!$G201&lt;='2. GRI Pricing Inputs'!$AE$33),'2. GRI Pricing Inputs'!$AD$32,IF(AND('3. GRI Pricing'!$G201&gt;='2. GRI Pricing Inputs'!$AF$33,'3. GRI Pricing'!$G201&lt;='2. GRI Pricing Inputs'!$AG$33),'2. GRI Pricing Inputs'!$AF$32,IF(AND('3. GRI Pricing'!$G201&gt;='2. GRI Pricing Inputs'!$AH$33,'3. GRI Pricing'!$G201&lt;='2. GRI Pricing Inputs'!$AI$33),'2. GRI Pricing Inputs'!$AH$32,0))))))))))))))))</f>
        <v>5</v>
      </c>
      <c r="O201" s="272" cm="1">
        <f t="array" ref="O201">IFERROR(INDEX('2. GRI Pricing Inputs'!$C$32:$AI$39,MATCH('3. GRI Pricing'!E201,'2. GRI Pricing Inputs'!$C$32:$C$39,0),(MATCH('3. GRI Pricing'!N201,'2. GRI Pricing Inputs'!$D$32:$AI$32,0)+1)),0)</f>
        <v>5</v>
      </c>
      <c r="P201" s="272">
        <f>IFERROR(INDEX('2. GRI Pricing Inputs'!$C$45:$AI$46,MATCH($P$16,'2. GRI Pricing Inputs'!$C$45:$C$46,0),MATCH(H201,'2. GRI Pricing Inputs'!$C$45:$AI$45,0)),0)</f>
        <v>45</v>
      </c>
      <c r="Q201" s="272">
        <f>IFERROR(INDEX('2. GRI Pricing Inputs'!$C$53:$AI$54,MATCH('3. GRI Pricing'!$Q$16,'2. GRI Pricing Inputs'!$C$53:$C$54,0),MATCH('3. GRI Pricing'!I201,'2. GRI Pricing Inputs'!$C$53:$AI$53,0)),0)</f>
        <v>15</v>
      </c>
      <c r="R201" s="272">
        <f>IFERROR(INDEX('2. GRI Pricing Inputs'!$C$60:$AI$61,MATCH('3. GRI Pricing'!$R$16,'2. GRI Pricing Inputs'!$C$60:$C$61,0),MATCH('1. Accomodation'!T205,'2. GRI Pricing Inputs'!$C$60:$AI$60,0)),0)</f>
        <v>0</v>
      </c>
      <c r="S201" s="272">
        <f>IFERROR(INDEX('2. GRI Pricing Inputs'!$C$67:$AI$68,MATCH('3. GRI Pricing'!$S$16,'2. GRI Pricing Inputs'!$C$67:$C$68,0),MATCH('1. Accomodation'!U205,'2. GRI Pricing Inputs'!$C$67:$AI$67,0)),0)</f>
        <v>40</v>
      </c>
      <c r="T201" s="272">
        <f>IF(E201=0,0,'2. GRI Pricing Inputs'!$AI$75)</f>
        <v>0</v>
      </c>
      <c r="U201" s="272">
        <f>IFERROR(INDEX('2. GRI Pricing Inputs'!$C$82:$AI$83,MATCH('3. GRI Pricing'!$U$16,'2. GRI Pricing Inputs'!$C$82:$C$83,0),MATCH('1. Accomodation'!V205,'2. GRI Pricing Inputs'!$C$82:$AI$82,0)),0)</f>
        <v>0</v>
      </c>
      <c r="V201" s="272">
        <f>IFERROR(INDEX('2. GRI Pricing Inputs'!$C$89:$AI$90,MATCH('3. GRI Pricing'!$V$16,'2. GRI Pricing Inputs'!$C$89:$C$90,0),MATCH('1. Accomodation'!W205,'2. GRI Pricing Inputs'!$C$89:$AI$89,0)),0)</f>
        <v>10</v>
      </c>
      <c r="W201" s="272">
        <f>IFERROR(INDEX('2. GRI Pricing Inputs'!$C$97:$AI$98,MATCH('3. GRI Pricing'!$W$16,'2. GRI Pricing Inputs'!$C$97:$C$98,0),MATCH('1. Accomodation'!X205,'2. GRI Pricing Inputs'!$C$97:$AI$97,0)),0)</f>
        <v>0</v>
      </c>
      <c r="X201" s="272">
        <f>IFERROR(INDEX('2. GRI Pricing Inputs'!$C$104:$AI$105,MATCH('3. GRI Pricing'!$X$16,'2. GRI Pricing Inputs'!$C$104:$C$105,0),MATCH('1. Accomodation'!Y205,'2. GRI Pricing Inputs'!$C$104:$AI$104,0)),0)</f>
        <v>0</v>
      </c>
      <c r="Y201" s="273"/>
      <c r="Z201" s="274">
        <f t="shared" si="11"/>
        <v>1390</v>
      </c>
      <c r="AA201" s="275"/>
      <c r="AB201" s="275"/>
      <c r="AC201" s="275"/>
      <c r="AD201" s="271">
        <f>Z201*(1+'2. GRI Pricing Inputs'!E$115)^(($AD$16-$AC$15)/365)</f>
        <v>1396.895973526297</v>
      </c>
      <c r="AE201" s="272">
        <f>AD201*(1+'2. GRI Pricing Inputs'!F$115)^((AE$16-AD$16)/365)</f>
        <v>1403.6020687821187</v>
      </c>
      <c r="AF201" s="272">
        <f>AE201*(1+'2. GRI Pricing Inputs'!G$115)^((AF$16-AE$16)/365)</f>
        <v>1410.56552396757</v>
      </c>
      <c r="AG201" s="272">
        <f>AF201*(1+'2. GRI Pricing Inputs'!H$115)^((AG$16-AF$16)/365)</f>
        <v>1417.5635257736042</v>
      </c>
      <c r="AH201" s="272">
        <f>AG201*(1+'2. GRI Pricing Inputs'!I$115)^((AH$16-AG$16)/365)</f>
        <v>1423.9141377002593</v>
      </c>
      <c r="AI201" s="272">
        <f>AH201*(1+'2. GRI Pricing Inputs'!J$115)^((AI$16-AH$16)/365)</f>
        <v>1430.978363741483</v>
      </c>
      <c r="AJ201" s="272">
        <f>AI201*(1+'2. GRI Pricing Inputs'!K$115)^((AJ$16-AI$16)/365)</f>
        <v>1437.8480787368278</v>
      </c>
      <c r="AK201" s="272">
        <f>AJ201*(1+'2. GRI Pricing Inputs'!L$115)^((AK$16-AJ$16)/365)</f>
        <v>1444.9814328992782</v>
      </c>
      <c r="AL201" s="272">
        <f>AK201*(1+'2. GRI Pricing Inputs'!M$115)^((AL$16-AK$16)/365)</f>
        <v>1451.9183725966952</v>
      </c>
      <c r="AM201" s="272">
        <f>AL201*(1+'2. GRI Pricing Inputs'!N$115)^((AM$16-AL$16)/365)</f>
        <v>1459.1215313447319</v>
      </c>
      <c r="AN201" s="272">
        <f>AM201*(1+'2. GRI Pricing Inputs'!O$115)^((AN$16-AM$16)/365)</f>
        <v>1466.3604259143744</v>
      </c>
      <c r="AO201" s="272">
        <f>AN201*(1+'2. GRI Pricing Inputs'!P$115)^((AO$16-AN$16)/365)</f>
        <v>1473.3999999999992</v>
      </c>
      <c r="AP201" s="276">
        <f>AO201*(1+'2. GRI Pricing Inputs'!Q$115)^((AP$16-AO$16)/365)</f>
        <v>1480.709731937874</v>
      </c>
      <c r="AQ201" s="380">
        <f t="shared" si="12"/>
        <v>5.9999999999999387E-2</v>
      </c>
    </row>
    <row r="202" spans="1:43" ht="11.4" x14ac:dyDescent="0.2">
      <c r="A202" s="110" t="str">
        <f>_xlfn.XLOOKUP($C202,'Data Ref'!$D:$D,'Data Ref'!$B:$B,0)</f>
        <v>222708186</v>
      </c>
      <c r="C202" s="76">
        <f>'1. Accomodation'!N206</f>
        <v>618</v>
      </c>
      <c r="D202" s="362" t="str">
        <f>'1. Accomodation'!L206</f>
        <v>D</v>
      </c>
      <c r="E202" s="69" t="str">
        <f>'1. Accomodation'!P206</f>
        <v>1 Bed</v>
      </c>
      <c r="F202" s="69">
        <f>'1. Accomodation'!Q206</f>
        <v>1</v>
      </c>
      <c r="G202" s="77">
        <f>'1. Accomodation'!O206</f>
        <v>510.21</v>
      </c>
      <c r="H202" s="69">
        <f>'1. Accomodation'!R206</f>
        <v>6</v>
      </c>
      <c r="I202" s="69" t="str">
        <f>'1. Accomodation'!S206</f>
        <v>Carpark and other block</v>
      </c>
      <c r="J202" s="62"/>
      <c r="L202" s="271">
        <f>IFERROR(INDEX('2. GRI Pricing Inputs'!$C$15:$AI$16,MATCH($L$16,'2. GRI Pricing Inputs'!$C$15:$C$16,0),MATCH(E202,'2. GRI Pricing Inputs'!$C$15:$AI$15,0)),0)</f>
        <v>1275</v>
      </c>
      <c r="M202" s="272">
        <f>IFERROR(INDEX('2. GRI Pricing Inputs'!$C$22:$AI$23,MATCH($M$16,'2. GRI Pricing Inputs'!$C$22:$C$23,0),MATCH(F202,'2. GRI Pricing Inputs'!$C$22:$AI$22,0)),0)</f>
        <v>0</v>
      </c>
      <c r="N202" s="329">
        <f>IF(AND('3. GRI Pricing'!$G202&gt;='2. GRI Pricing Inputs'!$D$33,'3. GRI Pricing'!$G202&lt;='2. GRI Pricing Inputs'!$E$33),'2. GRI Pricing Inputs'!$D$32,IF(AND('3. GRI Pricing'!$G202&gt;='2. GRI Pricing Inputs'!$F$33,'3. GRI Pricing'!$G202&lt;='2. GRI Pricing Inputs'!$G$33),'2. GRI Pricing Inputs'!$F$32,IF(AND('3. GRI Pricing'!$G202&gt;='2. GRI Pricing Inputs'!$H$33,'3. GRI Pricing'!$G202&lt;='2. GRI Pricing Inputs'!$I$33),'2. GRI Pricing Inputs'!$H$32,IF(AND('3. GRI Pricing'!$G202&gt;='2. GRI Pricing Inputs'!$J$33,'3. GRI Pricing'!$G202&lt;='2. GRI Pricing Inputs'!$K$33),'2. GRI Pricing Inputs'!$J$32,IF(AND('3. GRI Pricing'!$G202&gt;='2. GRI Pricing Inputs'!$L$33,'3. GRI Pricing'!$G202&lt;='2. GRI Pricing Inputs'!$M$33),'2. GRI Pricing Inputs'!$L$32,IF(AND('3. GRI Pricing'!$G202&gt;='2. GRI Pricing Inputs'!$N$33,'3. GRI Pricing'!$G202&lt;='2. GRI Pricing Inputs'!$O$33),'2. GRI Pricing Inputs'!$N$32,IF(AND('3. GRI Pricing'!$G202&gt;='2. GRI Pricing Inputs'!$P$33,'3. GRI Pricing'!$G202&lt;='2. GRI Pricing Inputs'!$Q$33),'2. GRI Pricing Inputs'!$P$32,IF(AND('3. GRI Pricing'!$G202&gt;='2. GRI Pricing Inputs'!$R$33,'3. GRI Pricing'!$G202&lt;='2. GRI Pricing Inputs'!$S$33),'2. GRI Pricing Inputs'!$R$32,IF(AND('3. GRI Pricing'!$G202&gt;='2. GRI Pricing Inputs'!$T$33,'3. GRI Pricing'!$G202&lt;='2. GRI Pricing Inputs'!$U$33),'2. GRI Pricing Inputs'!$T$32,IF(AND('3. GRI Pricing'!$G202&gt;='2. GRI Pricing Inputs'!$V$33,'3. GRI Pricing'!$G202&lt;='2. GRI Pricing Inputs'!$W$33),'2. GRI Pricing Inputs'!$V$32,IF(AND('3. GRI Pricing'!$G202&gt;='2. GRI Pricing Inputs'!$X$33,'3. GRI Pricing'!$G202&lt;='2. GRI Pricing Inputs'!$Y$33),'2. GRI Pricing Inputs'!$X$32,IF(AND('3. GRI Pricing'!$G202&gt;='2. GRI Pricing Inputs'!$Z$33,'3. GRI Pricing'!$G202&lt;='2. GRI Pricing Inputs'!$AA$33),'2. GRI Pricing Inputs'!$Z$32,IF(AND('3. GRI Pricing'!$G202&gt;='2. GRI Pricing Inputs'!$AB$33,'3. GRI Pricing'!$G202&lt;='2. GRI Pricing Inputs'!$AC$33),'2. GRI Pricing Inputs'!$AB$32,IF(AND('3. GRI Pricing'!$G202&gt;='2. GRI Pricing Inputs'!$AD$33,'3. GRI Pricing'!$G202&lt;='2. GRI Pricing Inputs'!$AE$33),'2. GRI Pricing Inputs'!$AD$32,IF(AND('3. GRI Pricing'!$G202&gt;='2. GRI Pricing Inputs'!$AF$33,'3. GRI Pricing'!$G202&lt;='2. GRI Pricing Inputs'!$AG$33),'2. GRI Pricing Inputs'!$AF$32,IF(AND('3. GRI Pricing'!$G202&gt;='2. GRI Pricing Inputs'!$AH$33,'3. GRI Pricing'!$G202&lt;='2. GRI Pricing Inputs'!$AI$33),'2. GRI Pricing Inputs'!$AH$32,0))))))))))))))))</f>
        <v>5</v>
      </c>
      <c r="O202" s="272" cm="1">
        <f t="array" ref="O202">IFERROR(INDEX('2. GRI Pricing Inputs'!$C$32:$AI$39,MATCH('3. GRI Pricing'!E202,'2. GRI Pricing Inputs'!$C$32:$C$39,0),(MATCH('3. GRI Pricing'!N202,'2. GRI Pricing Inputs'!$D$32:$AI$32,0)+1)),0)</f>
        <v>5</v>
      </c>
      <c r="P202" s="272">
        <f>IFERROR(INDEX('2. GRI Pricing Inputs'!$C$45:$AI$46,MATCH($P$16,'2. GRI Pricing Inputs'!$C$45:$C$46,0),MATCH(H202,'2. GRI Pricing Inputs'!$C$45:$AI$45,0)),0)</f>
        <v>45</v>
      </c>
      <c r="Q202" s="272">
        <f>IFERROR(INDEX('2. GRI Pricing Inputs'!$C$53:$AI$54,MATCH('3. GRI Pricing'!$Q$16,'2. GRI Pricing Inputs'!$C$53:$C$54,0),MATCH('3. GRI Pricing'!I202,'2. GRI Pricing Inputs'!$C$53:$AI$53,0)),0)</f>
        <v>5</v>
      </c>
      <c r="R202" s="272">
        <f>IFERROR(INDEX('2. GRI Pricing Inputs'!$C$60:$AI$61,MATCH('3. GRI Pricing'!$R$16,'2. GRI Pricing Inputs'!$C$60:$C$61,0),MATCH('1. Accomodation'!T206,'2. GRI Pricing Inputs'!$C$60:$AI$60,0)),0)</f>
        <v>0</v>
      </c>
      <c r="S202" s="272">
        <f>IFERROR(INDEX('2. GRI Pricing Inputs'!$C$67:$AI$68,MATCH('3. GRI Pricing'!$S$16,'2. GRI Pricing Inputs'!$C$67:$C$68,0),MATCH('1. Accomodation'!U206,'2. GRI Pricing Inputs'!$C$67:$AI$67,0)),0)</f>
        <v>10</v>
      </c>
      <c r="T202" s="272">
        <f>IF(E202=0,0,'2. GRI Pricing Inputs'!$AI$75)</f>
        <v>0</v>
      </c>
      <c r="U202" s="272">
        <f>IFERROR(INDEX('2. GRI Pricing Inputs'!$C$82:$AI$83,MATCH('3. GRI Pricing'!$U$16,'2. GRI Pricing Inputs'!$C$82:$C$83,0),MATCH('1. Accomodation'!V206,'2. GRI Pricing Inputs'!$C$82:$AI$82,0)),0)</f>
        <v>0</v>
      </c>
      <c r="V202" s="272">
        <f>IFERROR(INDEX('2. GRI Pricing Inputs'!$C$89:$AI$90,MATCH('3. GRI Pricing'!$V$16,'2. GRI Pricing Inputs'!$C$89:$C$90,0),MATCH('1. Accomodation'!W206,'2. GRI Pricing Inputs'!$C$89:$AI$89,0)),0)</f>
        <v>0</v>
      </c>
      <c r="W202" s="272">
        <f>IFERROR(INDEX('2. GRI Pricing Inputs'!$C$97:$AI$98,MATCH('3. GRI Pricing'!$W$16,'2. GRI Pricing Inputs'!$C$97:$C$98,0),MATCH('1. Accomodation'!X206,'2. GRI Pricing Inputs'!$C$97:$AI$97,0)),0)</f>
        <v>0</v>
      </c>
      <c r="X202" s="272">
        <f>IFERROR(INDEX('2. GRI Pricing Inputs'!$C$104:$AI$105,MATCH('3. GRI Pricing'!$X$16,'2. GRI Pricing Inputs'!$C$104:$C$105,0),MATCH('1. Accomodation'!Y206,'2. GRI Pricing Inputs'!$C$104:$AI$104,0)),0)</f>
        <v>0</v>
      </c>
      <c r="Y202" s="273"/>
      <c r="Z202" s="274">
        <f t="shared" si="11"/>
        <v>1340</v>
      </c>
      <c r="AA202" s="275"/>
      <c r="AB202" s="275"/>
      <c r="AC202" s="275"/>
      <c r="AD202" s="271">
        <f>Z202*(1+'2. GRI Pricing Inputs'!E$115)^(($AD$16-$AC$15)/365)</f>
        <v>1346.6479169246315</v>
      </c>
      <c r="AE202" s="272">
        <f>AD202*(1+'2. GRI Pricing Inputs'!F$115)^((AE$16-AD$16)/365)</f>
        <v>1353.1127857324022</v>
      </c>
      <c r="AF202" s="272">
        <f>AE202*(1+'2. GRI Pricing Inputs'!G$115)^((AF$16-AE$16)/365)</f>
        <v>1359.8257569183768</v>
      </c>
      <c r="AG202" s="272">
        <f>AF202*(1+'2. GRI Pricing Inputs'!H$115)^((AG$16-AF$16)/365)</f>
        <v>1366.5720320407406</v>
      </c>
      <c r="AH202" s="272">
        <f>AG202*(1+'2. GRI Pricing Inputs'!I$115)^((AH$16-AG$16)/365)</f>
        <v>1372.6942046894585</v>
      </c>
      <c r="AI202" s="272">
        <f>AH202*(1+'2. GRI Pricing Inputs'!J$115)^((AI$16-AH$16)/365)</f>
        <v>1379.5043218802784</v>
      </c>
      <c r="AJ202" s="272">
        <f>AI202*(1+'2. GRI Pricing Inputs'!K$115)^((AJ$16-AI$16)/365)</f>
        <v>1386.1269248254309</v>
      </c>
      <c r="AK202" s="272">
        <f>AJ202*(1+'2. GRI Pricing Inputs'!L$115)^((AK$16-AJ$16)/365)</f>
        <v>1393.0036835144119</v>
      </c>
      <c r="AL202" s="272">
        <f>AK202*(1+'2. GRI Pricing Inputs'!M$115)^((AL$16-AK$16)/365)</f>
        <v>1399.6910930068859</v>
      </c>
      <c r="AM202" s="272">
        <f>AL202*(1+'2. GRI Pricing Inputs'!N$115)^((AM$16-AL$16)/365)</f>
        <v>1406.635145325137</v>
      </c>
      <c r="AN202" s="272">
        <f>AM202*(1+'2. GRI Pricing Inputs'!O$115)^((AN$16-AM$16)/365)</f>
        <v>1413.6136480037853</v>
      </c>
      <c r="AO202" s="272">
        <f>AN202*(1+'2. GRI Pricing Inputs'!P$115)^((AO$16-AN$16)/365)</f>
        <v>1420.3999999999992</v>
      </c>
      <c r="AP202" s="276">
        <f>AO202*(1+'2. GRI Pricing Inputs'!Q$115)^((AP$16-AO$16)/365)</f>
        <v>1427.4467919401086</v>
      </c>
      <c r="AQ202" s="380">
        <f t="shared" si="12"/>
        <v>5.9999999999999387E-2</v>
      </c>
    </row>
    <row r="203" spans="1:43" ht="11.4" x14ac:dyDescent="0.2">
      <c r="A203" s="110" t="str">
        <f>_xlfn.XLOOKUP($C203,'Data Ref'!$D:$D,'Data Ref'!$B:$B,0)</f>
        <v>222708187</v>
      </c>
      <c r="C203" s="76">
        <f>'1. Accomodation'!N207</f>
        <v>619</v>
      </c>
      <c r="D203" s="362" t="str">
        <f>'1. Accomodation'!L207</f>
        <v>D</v>
      </c>
      <c r="E203" s="69" t="str">
        <f>'1. Accomodation'!P207</f>
        <v>1 Bed</v>
      </c>
      <c r="F203" s="69">
        <f>'1. Accomodation'!Q207</f>
        <v>1</v>
      </c>
      <c r="G203" s="77">
        <f>'1. Accomodation'!O207</f>
        <v>492.56</v>
      </c>
      <c r="H203" s="69">
        <f>'1. Accomodation'!R207</f>
        <v>6</v>
      </c>
      <c r="I203" s="69" t="str">
        <f>'1. Accomodation'!S207</f>
        <v>Internal Courtyard</v>
      </c>
      <c r="J203" s="62"/>
      <c r="L203" s="271">
        <f>IFERROR(INDEX('2. GRI Pricing Inputs'!$C$15:$AI$16,MATCH($L$16,'2. GRI Pricing Inputs'!$C$15:$C$16,0),MATCH(E203,'2. GRI Pricing Inputs'!$C$15:$AI$15,0)),0)</f>
        <v>1275</v>
      </c>
      <c r="M203" s="272">
        <f>IFERROR(INDEX('2. GRI Pricing Inputs'!$C$22:$AI$23,MATCH($M$16,'2. GRI Pricing Inputs'!$C$22:$C$23,0),MATCH(F203,'2. GRI Pricing Inputs'!$C$22:$AI$22,0)),0)</f>
        <v>0</v>
      </c>
      <c r="N203" s="329">
        <f>IF(AND('3. GRI Pricing'!$G203&gt;='2. GRI Pricing Inputs'!$D$33,'3. GRI Pricing'!$G203&lt;='2. GRI Pricing Inputs'!$E$33),'2. GRI Pricing Inputs'!$D$32,IF(AND('3. GRI Pricing'!$G203&gt;='2. GRI Pricing Inputs'!$F$33,'3. GRI Pricing'!$G203&lt;='2. GRI Pricing Inputs'!$G$33),'2. GRI Pricing Inputs'!$F$32,IF(AND('3. GRI Pricing'!$G203&gt;='2. GRI Pricing Inputs'!$H$33,'3. GRI Pricing'!$G203&lt;='2. GRI Pricing Inputs'!$I$33),'2. GRI Pricing Inputs'!$H$32,IF(AND('3. GRI Pricing'!$G203&gt;='2. GRI Pricing Inputs'!$J$33,'3. GRI Pricing'!$G203&lt;='2. GRI Pricing Inputs'!$K$33),'2. GRI Pricing Inputs'!$J$32,IF(AND('3. GRI Pricing'!$G203&gt;='2. GRI Pricing Inputs'!$L$33,'3. GRI Pricing'!$G203&lt;='2. GRI Pricing Inputs'!$M$33),'2. GRI Pricing Inputs'!$L$32,IF(AND('3. GRI Pricing'!$G203&gt;='2. GRI Pricing Inputs'!$N$33,'3. GRI Pricing'!$G203&lt;='2. GRI Pricing Inputs'!$O$33),'2. GRI Pricing Inputs'!$N$32,IF(AND('3. GRI Pricing'!$G203&gt;='2. GRI Pricing Inputs'!$P$33,'3. GRI Pricing'!$G203&lt;='2. GRI Pricing Inputs'!$Q$33),'2. GRI Pricing Inputs'!$P$32,IF(AND('3. GRI Pricing'!$G203&gt;='2. GRI Pricing Inputs'!$R$33,'3. GRI Pricing'!$G203&lt;='2. GRI Pricing Inputs'!$S$33),'2. GRI Pricing Inputs'!$R$32,IF(AND('3. GRI Pricing'!$G203&gt;='2. GRI Pricing Inputs'!$T$33,'3. GRI Pricing'!$G203&lt;='2. GRI Pricing Inputs'!$U$33),'2. GRI Pricing Inputs'!$T$32,IF(AND('3. GRI Pricing'!$G203&gt;='2. GRI Pricing Inputs'!$V$33,'3. GRI Pricing'!$G203&lt;='2. GRI Pricing Inputs'!$W$33),'2. GRI Pricing Inputs'!$V$32,IF(AND('3. GRI Pricing'!$G203&gt;='2. GRI Pricing Inputs'!$X$33,'3. GRI Pricing'!$G203&lt;='2. GRI Pricing Inputs'!$Y$33),'2. GRI Pricing Inputs'!$X$32,IF(AND('3. GRI Pricing'!$G203&gt;='2. GRI Pricing Inputs'!$Z$33,'3. GRI Pricing'!$G203&lt;='2. GRI Pricing Inputs'!$AA$33),'2. GRI Pricing Inputs'!$Z$32,IF(AND('3. GRI Pricing'!$G203&gt;='2. GRI Pricing Inputs'!$AB$33,'3. GRI Pricing'!$G203&lt;='2. GRI Pricing Inputs'!$AC$33),'2. GRI Pricing Inputs'!$AB$32,IF(AND('3. GRI Pricing'!$G203&gt;='2. GRI Pricing Inputs'!$AD$33,'3. GRI Pricing'!$G203&lt;='2. GRI Pricing Inputs'!$AE$33),'2. GRI Pricing Inputs'!$AD$32,IF(AND('3. GRI Pricing'!$G203&gt;='2. GRI Pricing Inputs'!$AF$33,'3. GRI Pricing'!$G203&lt;='2. GRI Pricing Inputs'!$AG$33),'2. GRI Pricing Inputs'!$AF$32,IF(AND('3. GRI Pricing'!$G203&gt;='2. GRI Pricing Inputs'!$AH$33,'3. GRI Pricing'!$G203&lt;='2. GRI Pricing Inputs'!$AI$33),'2. GRI Pricing Inputs'!$AH$32,0))))))))))))))))</f>
        <v>4</v>
      </c>
      <c r="O203" s="272" cm="1">
        <f t="array" ref="O203">IFERROR(INDEX('2. GRI Pricing Inputs'!$C$32:$AI$39,MATCH('3. GRI Pricing'!E203,'2. GRI Pricing Inputs'!$C$32:$C$39,0),(MATCH('3. GRI Pricing'!N203,'2. GRI Pricing Inputs'!$D$32:$AI$32,0)+1)),0)</f>
        <v>0</v>
      </c>
      <c r="P203" s="272">
        <f>IFERROR(INDEX('2. GRI Pricing Inputs'!$C$45:$AI$46,MATCH($P$16,'2. GRI Pricing Inputs'!$C$45:$C$46,0),MATCH(H203,'2. GRI Pricing Inputs'!$C$45:$AI$45,0)),0)</f>
        <v>45</v>
      </c>
      <c r="Q203" s="272">
        <f>IFERROR(INDEX('2. GRI Pricing Inputs'!$C$53:$AI$54,MATCH('3. GRI Pricing'!$Q$16,'2. GRI Pricing Inputs'!$C$53:$C$54,0),MATCH('3. GRI Pricing'!I203,'2. GRI Pricing Inputs'!$C$53:$AI$53,0)),0)</f>
        <v>15</v>
      </c>
      <c r="R203" s="272">
        <f>IFERROR(INDEX('2. GRI Pricing Inputs'!$C$60:$AI$61,MATCH('3. GRI Pricing'!$R$16,'2. GRI Pricing Inputs'!$C$60:$C$61,0),MATCH('1. Accomodation'!T207,'2. GRI Pricing Inputs'!$C$60:$AI$60,0)),0)</f>
        <v>0</v>
      </c>
      <c r="S203" s="272">
        <f>IFERROR(INDEX('2. GRI Pricing Inputs'!$C$67:$AI$68,MATCH('3. GRI Pricing'!$S$16,'2. GRI Pricing Inputs'!$C$67:$C$68,0),MATCH('1. Accomodation'!U207,'2. GRI Pricing Inputs'!$C$67:$AI$67,0)),0)</f>
        <v>40</v>
      </c>
      <c r="T203" s="272">
        <f>IF(E203=0,0,'2. GRI Pricing Inputs'!$AI$75)</f>
        <v>0</v>
      </c>
      <c r="U203" s="272">
        <f>IFERROR(INDEX('2. GRI Pricing Inputs'!$C$82:$AI$83,MATCH('3. GRI Pricing'!$U$16,'2. GRI Pricing Inputs'!$C$82:$C$83,0),MATCH('1. Accomodation'!V207,'2. GRI Pricing Inputs'!$C$82:$AI$82,0)),0)</f>
        <v>0</v>
      </c>
      <c r="V203" s="272">
        <f>IFERROR(INDEX('2. GRI Pricing Inputs'!$C$89:$AI$90,MATCH('3. GRI Pricing'!$V$16,'2. GRI Pricing Inputs'!$C$89:$C$90,0),MATCH('1. Accomodation'!W207,'2. GRI Pricing Inputs'!$C$89:$AI$89,0)),0)</f>
        <v>10</v>
      </c>
      <c r="W203" s="272">
        <f>IFERROR(INDEX('2. GRI Pricing Inputs'!$C$97:$AI$98,MATCH('3. GRI Pricing'!$W$16,'2. GRI Pricing Inputs'!$C$97:$C$98,0),MATCH('1. Accomodation'!X207,'2. GRI Pricing Inputs'!$C$97:$AI$97,0)),0)</f>
        <v>0</v>
      </c>
      <c r="X203" s="272">
        <f>IFERROR(INDEX('2. GRI Pricing Inputs'!$C$104:$AI$105,MATCH('3. GRI Pricing'!$X$16,'2. GRI Pricing Inputs'!$C$104:$C$105,0),MATCH('1. Accomodation'!Y207,'2. GRI Pricing Inputs'!$C$104:$AI$104,0)),0)</f>
        <v>0</v>
      </c>
      <c r="Y203" s="273"/>
      <c r="Z203" s="274">
        <f t="shared" si="11"/>
        <v>1385</v>
      </c>
      <c r="AA203" s="275"/>
      <c r="AB203" s="275"/>
      <c r="AC203" s="275"/>
      <c r="AD203" s="271">
        <f>Z203*(1+'2. GRI Pricing Inputs'!E$115)^(($AD$16-$AC$15)/365)</f>
        <v>1391.8711678661305</v>
      </c>
      <c r="AE203" s="272">
        <f>AD203*(1+'2. GRI Pricing Inputs'!F$115)^((AE$16-AD$16)/365)</f>
        <v>1398.5531404771473</v>
      </c>
      <c r="AF203" s="272">
        <f>AE203*(1+'2. GRI Pricing Inputs'!G$115)^((AF$16-AE$16)/365)</f>
        <v>1405.4915472626508</v>
      </c>
      <c r="AG203" s="272">
        <f>AF203*(1+'2. GRI Pricing Inputs'!H$115)^((AG$16-AF$16)/365)</f>
        <v>1412.4643764003181</v>
      </c>
      <c r="AH203" s="272">
        <f>AG203*(1+'2. GRI Pricing Inputs'!I$115)^((AH$16-AG$16)/365)</f>
        <v>1418.7921443991795</v>
      </c>
      <c r="AI203" s="272">
        <f>AH203*(1+'2. GRI Pricing Inputs'!J$115)^((AI$16-AH$16)/365)</f>
        <v>1425.8309595553628</v>
      </c>
      <c r="AJ203" s="272">
        <f>AI203*(1+'2. GRI Pricing Inputs'!K$115)^((AJ$16-AI$16)/365)</f>
        <v>1432.6759633456884</v>
      </c>
      <c r="AK203" s="272">
        <f>AJ203*(1+'2. GRI Pricing Inputs'!L$115)^((AK$16-AJ$16)/365)</f>
        <v>1439.783657960792</v>
      </c>
      <c r="AL203" s="272">
        <f>AK203*(1+'2. GRI Pricing Inputs'!M$115)^((AL$16-AK$16)/365)</f>
        <v>1446.6956446377146</v>
      </c>
      <c r="AM203" s="272">
        <f>AL203*(1+'2. GRI Pricing Inputs'!N$115)^((AM$16-AL$16)/365)</f>
        <v>1453.8728927427728</v>
      </c>
      <c r="AN203" s="272">
        <f>AM203*(1+'2. GRI Pricing Inputs'!O$115)^((AN$16-AM$16)/365)</f>
        <v>1461.0857481233159</v>
      </c>
      <c r="AO203" s="272">
        <f>AN203*(1+'2. GRI Pricing Inputs'!P$115)^((AO$16-AN$16)/365)</f>
        <v>1468.0999999999995</v>
      </c>
      <c r="AP203" s="276">
        <f>AO203*(1+'2. GRI Pricing Inputs'!Q$115)^((AP$16-AO$16)/365)</f>
        <v>1475.3834379380978</v>
      </c>
      <c r="AQ203" s="380">
        <f t="shared" si="12"/>
        <v>5.9999999999999609E-2</v>
      </c>
    </row>
    <row r="204" spans="1:43" ht="11.4" x14ac:dyDescent="0.2">
      <c r="A204" s="110" t="str">
        <f>_xlfn.XLOOKUP($C204,'Data Ref'!$D:$D,'Data Ref'!$B:$B,0)</f>
        <v>222708188</v>
      </c>
      <c r="C204" s="76">
        <f>'1. Accomodation'!N208</f>
        <v>620</v>
      </c>
      <c r="D204" s="362" t="str">
        <f>'1. Accomodation'!L208</f>
        <v>D</v>
      </c>
      <c r="E204" s="69" t="str">
        <f>'1. Accomodation'!P208</f>
        <v>1 Bed</v>
      </c>
      <c r="F204" s="69">
        <f>'1. Accomodation'!Q208</f>
        <v>1</v>
      </c>
      <c r="G204" s="77">
        <f>'1. Accomodation'!O208</f>
        <v>510.21</v>
      </c>
      <c r="H204" s="69">
        <f>'1. Accomodation'!R208</f>
        <v>6</v>
      </c>
      <c r="I204" s="69" t="str">
        <f>'1. Accomodation'!S208</f>
        <v>Carpark and other block</v>
      </c>
      <c r="J204" s="62"/>
      <c r="L204" s="271">
        <f>IFERROR(INDEX('2. GRI Pricing Inputs'!$C$15:$AI$16,MATCH($L$16,'2. GRI Pricing Inputs'!$C$15:$C$16,0),MATCH(E204,'2. GRI Pricing Inputs'!$C$15:$AI$15,0)),0)</f>
        <v>1275</v>
      </c>
      <c r="M204" s="272">
        <f>IFERROR(INDEX('2. GRI Pricing Inputs'!$C$22:$AI$23,MATCH($M$16,'2. GRI Pricing Inputs'!$C$22:$C$23,0),MATCH(F204,'2. GRI Pricing Inputs'!$C$22:$AI$22,0)),0)</f>
        <v>0</v>
      </c>
      <c r="N204" s="329">
        <f>IF(AND('3. GRI Pricing'!$G204&gt;='2. GRI Pricing Inputs'!$D$33,'3. GRI Pricing'!$G204&lt;='2. GRI Pricing Inputs'!$E$33),'2. GRI Pricing Inputs'!$D$32,IF(AND('3. GRI Pricing'!$G204&gt;='2. GRI Pricing Inputs'!$F$33,'3. GRI Pricing'!$G204&lt;='2. GRI Pricing Inputs'!$G$33),'2. GRI Pricing Inputs'!$F$32,IF(AND('3. GRI Pricing'!$G204&gt;='2. GRI Pricing Inputs'!$H$33,'3. GRI Pricing'!$G204&lt;='2. GRI Pricing Inputs'!$I$33),'2. GRI Pricing Inputs'!$H$32,IF(AND('3. GRI Pricing'!$G204&gt;='2. GRI Pricing Inputs'!$J$33,'3. GRI Pricing'!$G204&lt;='2. GRI Pricing Inputs'!$K$33),'2. GRI Pricing Inputs'!$J$32,IF(AND('3. GRI Pricing'!$G204&gt;='2. GRI Pricing Inputs'!$L$33,'3. GRI Pricing'!$G204&lt;='2. GRI Pricing Inputs'!$M$33),'2. GRI Pricing Inputs'!$L$32,IF(AND('3. GRI Pricing'!$G204&gt;='2. GRI Pricing Inputs'!$N$33,'3. GRI Pricing'!$G204&lt;='2. GRI Pricing Inputs'!$O$33),'2. GRI Pricing Inputs'!$N$32,IF(AND('3. GRI Pricing'!$G204&gt;='2. GRI Pricing Inputs'!$P$33,'3. GRI Pricing'!$G204&lt;='2. GRI Pricing Inputs'!$Q$33),'2. GRI Pricing Inputs'!$P$32,IF(AND('3. GRI Pricing'!$G204&gt;='2. GRI Pricing Inputs'!$R$33,'3. GRI Pricing'!$G204&lt;='2. GRI Pricing Inputs'!$S$33),'2. GRI Pricing Inputs'!$R$32,IF(AND('3. GRI Pricing'!$G204&gt;='2. GRI Pricing Inputs'!$T$33,'3. GRI Pricing'!$G204&lt;='2. GRI Pricing Inputs'!$U$33),'2. GRI Pricing Inputs'!$T$32,IF(AND('3. GRI Pricing'!$G204&gt;='2. GRI Pricing Inputs'!$V$33,'3. GRI Pricing'!$G204&lt;='2. GRI Pricing Inputs'!$W$33),'2. GRI Pricing Inputs'!$V$32,IF(AND('3. GRI Pricing'!$G204&gt;='2. GRI Pricing Inputs'!$X$33,'3. GRI Pricing'!$G204&lt;='2. GRI Pricing Inputs'!$Y$33),'2. GRI Pricing Inputs'!$X$32,IF(AND('3. GRI Pricing'!$G204&gt;='2. GRI Pricing Inputs'!$Z$33,'3. GRI Pricing'!$G204&lt;='2. GRI Pricing Inputs'!$AA$33),'2. GRI Pricing Inputs'!$Z$32,IF(AND('3. GRI Pricing'!$G204&gt;='2. GRI Pricing Inputs'!$AB$33,'3. GRI Pricing'!$G204&lt;='2. GRI Pricing Inputs'!$AC$33),'2. GRI Pricing Inputs'!$AB$32,IF(AND('3. GRI Pricing'!$G204&gt;='2. GRI Pricing Inputs'!$AD$33,'3. GRI Pricing'!$G204&lt;='2. GRI Pricing Inputs'!$AE$33),'2. GRI Pricing Inputs'!$AD$32,IF(AND('3. GRI Pricing'!$G204&gt;='2. GRI Pricing Inputs'!$AF$33,'3. GRI Pricing'!$G204&lt;='2. GRI Pricing Inputs'!$AG$33),'2. GRI Pricing Inputs'!$AF$32,IF(AND('3. GRI Pricing'!$G204&gt;='2. GRI Pricing Inputs'!$AH$33,'3. GRI Pricing'!$G204&lt;='2. GRI Pricing Inputs'!$AI$33),'2. GRI Pricing Inputs'!$AH$32,0))))))))))))))))</f>
        <v>5</v>
      </c>
      <c r="O204" s="272" cm="1">
        <f t="array" ref="O204">IFERROR(INDEX('2. GRI Pricing Inputs'!$C$32:$AI$39,MATCH('3. GRI Pricing'!E204,'2. GRI Pricing Inputs'!$C$32:$C$39,0),(MATCH('3. GRI Pricing'!N204,'2. GRI Pricing Inputs'!$D$32:$AI$32,0)+1)),0)</f>
        <v>5</v>
      </c>
      <c r="P204" s="272">
        <f>IFERROR(INDEX('2. GRI Pricing Inputs'!$C$45:$AI$46,MATCH($P$16,'2. GRI Pricing Inputs'!$C$45:$C$46,0),MATCH(H204,'2. GRI Pricing Inputs'!$C$45:$AI$45,0)),0)</f>
        <v>45</v>
      </c>
      <c r="Q204" s="272">
        <f>IFERROR(INDEX('2. GRI Pricing Inputs'!$C$53:$AI$54,MATCH('3. GRI Pricing'!$Q$16,'2. GRI Pricing Inputs'!$C$53:$C$54,0),MATCH('3. GRI Pricing'!I204,'2. GRI Pricing Inputs'!$C$53:$AI$53,0)),0)</f>
        <v>5</v>
      </c>
      <c r="R204" s="272">
        <f>IFERROR(INDEX('2. GRI Pricing Inputs'!$C$60:$AI$61,MATCH('3. GRI Pricing'!$R$16,'2. GRI Pricing Inputs'!$C$60:$C$61,0),MATCH('1. Accomodation'!T208,'2. GRI Pricing Inputs'!$C$60:$AI$60,0)),0)</f>
        <v>0</v>
      </c>
      <c r="S204" s="272">
        <f>IFERROR(INDEX('2. GRI Pricing Inputs'!$C$67:$AI$68,MATCH('3. GRI Pricing'!$S$16,'2. GRI Pricing Inputs'!$C$67:$C$68,0),MATCH('1. Accomodation'!U208,'2. GRI Pricing Inputs'!$C$67:$AI$67,0)),0)</f>
        <v>10</v>
      </c>
      <c r="T204" s="272">
        <f>IF(E204=0,0,'2. GRI Pricing Inputs'!$AI$75)</f>
        <v>0</v>
      </c>
      <c r="U204" s="272">
        <f>IFERROR(INDEX('2. GRI Pricing Inputs'!$C$82:$AI$83,MATCH('3. GRI Pricing'!$U$16,'2. GRI Pricing Inputs'!$C$82:$C$83,0),MATCH('1. Accomodation'!V208,'2. GRI Pricing Inputs'!$C$82:$AI$82,0)),0)</f>
        <v>0</v>
      </c>
      <c r="V204" s="272">
        <f>IFERROR(INDEX('2. GRI Pricing Inputs'!$C$89:$AI$90,MATCH('3. GRI Pricing'!$V$16,'2. GRI Pricing Inputs'!$C$89:$C$90,0),MATCH('1. Accomodation'!W208,'2. GRI Pricing Inputs'!$C$89:$AI$89,0)),0)</f>
        <v>0</v>
      </c>
      <c r="W204" s="272">
        <f>IFERROR(INDEX('2. GRI Pricing Inputs'!$C$97:$AI$98,MATCH('3. GRI Pricing'!$W$16,'2. GRI Pricing Inputs'!$C$97:$C$98,0),MATCH('1. Accomodation'!X208,'2. GRI Pricing Inputs'!$C$97:$AI$97,0)),0)</f>
        <v>0</v>
      </c>
      <c r="X204" s="272">
        <f>IFERROR(INDEX('2. GRI Pricing Inputs'!$C$104:$AI$105,MATCH('3. GRI Pricing'!$X$16,'2. GRI Pricing Inputs'!$C$104:$C$105,0),MATCH('1. Accomodation'!Y208,'2. GRI Pricing Inputs'!$C$104:$AI$104,0)),0)</f>
        <v>0</v>
      </c>
      <c r="Y204" s="273"/>
      <c r="Z204" s="274">
        <f t="shared" si="11"/>
        <v>1340</v>
      </c>
      <c r="AA204" s="275"/>
      <c r="AB204" s="275"/>
      <c r="AC204" s="275"/>
      <c r="AD204" s="271">
        <f>Z204*(1+'2. GRI Pricing Inputs'!E$115)^(($AD$16-$AC$15)/365)</f>
        <v>1346.6479169246315</v>
      </c>
      <c r="AE204" s="272">
        <f>AD204*(1+'2. GRI Pricing Inputs'!F$115)^((AE$16-AD$16)/365)</f>
        <v>1353.1127857324022</v>
      </c>
      <c r="AF204" s="272">
        <f>AE204*(1+'2. GRI Pricing Inputs'!G$115)^((AF$16-AE$16)/365)</f>
        <v>1359.8257569183768</v>
      </c>
      <c r="AG204" s="272">
        <f>AF204*(1+'2. GRI Pricing Inputs'!H$115)^((AG$16-AF$16)/365)</f>
        <v>1366.5720320407406</v>
      </c>
      <c r="AH204" s="272">
        <f>AG204*(1+'2. GRI Pricing Inputs'!I$115)^((AH$16-AG$16)/365)</f>
        <v>1372.6942046894585</v>
      </c>
      <c r="AI204" s="272">
        <f>AH204*(1+'2. GRI Pricing Inputs'!J$115)^((AI$16-AH$16)/365)</f>
        <v>1379.5043218802784</v>
      </c>
      <c r="AJ204" s="272">
        <f>AI204*(1+'2. GRI Pricing Inputs'!K$115)^((AJ$16-AI$16)/365)</f>
        <v>1386.1269248254309</v>
      </c>
      <c r="AK204" s="272">
        <f>AJ204*(1+'2. GRI Pricing Inputs'!L$115)^((AK$16-AJ$16)/365)</f>
        <v>1393.0036835144119</v>
      </c>
      <c r="AL204" s="272">
        <f>AK204*(1+'2. GRI Pricing Inputs'!M$115)^((AL$16-AK$16)/365)</f>
        <v>1399.6910930068859</v>
      </c>
      <c r="AM204" s="272">
        <f>AL204*(1+'2. GRI Pricing Inputs'!N$115)^((AM$16-AL$16)/365)</f>
        <v>1406.635145325137</v>
      </c>
      <c r="AN204" s="272">
        <f>AM204*(1+'2. GRI Pricing Inputs'!O$115)^((AN$16-AM$16)/365)</f>
        <v>1413.6136480037853</v>
      </c>
      <c r="AO204" s="272">
        <f>AN204*(1+'2. GRI Pricing Inputs'!P$115)^((AO$16-AN$16)/365)</f>
        <v>1420.3999999999992</v>
      </c>
      <c r="AP204" s="276">
        <f>AO204*(1+'2. GRI Pricing Inputs'!Q$115)^((AP$16-AO$16)/365)</f>
        <v>1427.4467919401086</v>
      </c>
      <c r="AQ204" s="380">
        <f t="shared" si="12"/>
        <v>5.9999999999999387E-2</v>
      </c>
    </row>
    <row r="205" spans="1:43" ht="11.4" x14ac:dyDescent="0.2">
      <c r="A205" s="110" t="str">
        <f>_xlfn.XLOOKUP($C205,'Data Ref'!$D:$D,'Data Ref'!$B:$B,0)</f>
        <v>222708189</v>
      </c>
      <c r="C205" s="76">
        <f>'1. Accomodation'!N209</f>
        <v>621</v>
      </c>
      <c r="D205" s="362" t="str">
        <f>'1. Accomodation'!L209</f>
        <v>D</v>
      </c>
      <c r="E205" s="69" t="str">
        <f>'1. Accomodation'!P209</f>
        <v>1 Bed</v>
      </c>
      <c r="F205" s="69">
        <f>'1. Accomodation'!Q209</f>
        <v>1</v>
      </c>
      <c r="G205" s="77">
        <f>'1. Accomodation'!O209</f>
        <v>530.54999999999995</v>
      </c>
      <c r="H205" s="69">
        <f>'1. Accomodation'!R209</f>
        <v>6</v>
      </c>
      <c r="I205" s="69" t="str">
        <f>'1. Accomodation'!S209</f>
        <v>Amenity Pebble Roof</v>
      </c>
      <c r="J205" s="62"/>
      <c r="L205" s="271">
        <f>IFERROR(INDEX('2. GRI Pricing Inputs'!$C$15:$AI$16,MATCH($L$16,'2. GRI Pricing Inputs'!$C$15:$C$16,0),MATCH(E205,'2. GRI Pricing Inputs'!$C$15:$AI$15,0)),0)</f>
        <v>1275</v>
      </c>
      <c r="M205" s="272">
        <f>IFERROR(INDEX('2. GRI Pricing Inputs'!$C$22:$AI$23,MATCH($M$16,'2. GRI Pricing Inputs'!$C$22:$C$23,0),MATCH(F205,'2. GRI Pricing Inputs'!$C$22:$AI$22,0)),0)</f>
        <v>0</v>
      </c>
      <c r="N205" s="329">
        <f>IF(AND('3. GRI Pricing'!$G205&gt;='2. GRI Pricing Inputs'!$D$33,'3. GRI Pricing'!$G205&lt;='2. GRI Pricing Inputs'!$E$33),'2. GRI Pricing Inputs'!$D$32,IF(AND('3. GRI Pricing'!$G205&gt;='2. GRI Pricing Inputs'!$F$33,'3. GRI Pricing'!$G205&lt;='2. GRI Pricing Inputs'!$G$33),'2. GRI Pricing Inputs'!$F$32,IF(AND('3. GRI Pricing'!$G205&gt;='2. GRI Pricing Inputs'!$H$33,'3. GRI Pricing'!$G205&lt;='2. GRI Pricing Inputs'!$I$33),'2. GRI Pricing Inputs'!$H$32,IF(AND('3. GRI Pricing'!$G205&gt;='2. GRI Pricing Inputs'!$J$33,'3. GRI Pricing'!$G205&lt;='2. GRI Pricing Inputs'!$K$33),'2. GRI Pricing Inputs'!$J$32,IF(AND('3. GRI Pricing'!$G205&gt;='2. GRI Pricing Inputs'!$L$33,'3. GRI Pricing'!$G205&lt;='2. GRI Pricing Inputs'!$M$33),'2. GRI Pricing Inputs'!$L$32,IF(AND('3. GRI Pricing'!$G205&gt;='2. GRI Pricing Inputs'!$N$33,'3. GRI Pricing'!$G205&lt;='2. GRI Pricing Inputs'!$O$33),'2. GRI Pricing Inputs'!$N$32,IF(AND('3. GRI Pricing'!$G205&gt;='2. GRI Pricing Inputs'!$P$33,'3. GRI Pricing'!$G205&lt;='2. GRI Pricing Inputs'!$Q$33),'2. GRI Pricing Inputs'!$P$32,IF(AND('3. GRI Pricing'!$G205&gt;='2. GRI Pricing Inputs'!$R$33,'3. GRI Pricing'!$G205&lt;='2. GRI Pricing Inputs'!$S$33),'2. GRI Pricing Inputs'!$R$32,IF(AND('3. GRI Pricing'!$G205&gt;='2. GRI Pricing Inputs'!$T$33,'3. GRI Pricing'!$G205&lt;='2. GRI Pricing Inputs'!$U$33),'2. GRI Pricing Inputs'!$T$32,IF(AND('3. GRI Pricing'!$G205&gt;='2. GRI Pricing Inputs'!$V$33,'3. GRI Pricing'!$G205&lt;='2. GRI Pricing Inputs'!$W$33),'2. GRI Pricing Inputs'!$V$32,IF(AND('3. GRI Pricing'!$G205&gt;='2. GRI Pricing Inputs'!$X$33,'3. GRI Pricing'!$G205&lt;='2. GRI Pricing Inputs'!$Y$33),'2. GRI Pricing Inputs'!$X$32,IF(AND('3. GRI Pricing'!$G205&gt;='2. GRI Pricing Inputs'!$Z$33,'3. GRI Pricing'!$G205&lt;='2. GRI Pricing Inputs'!$AA$33),'2. GRI Pricing Inputs'!$Z$32,IF(AND('3. GRI Pricing'!$G205&gt;='2. GRI Pricing Inputs'!$AB$33,'3. GRI Pricing'!$G205&lt;='2. GRI Pricing Inputs'!$AC$33),'2. GRI Pricing Inputs'!$AB$32,IF(AND('3. GRI Pricing'!$G205&gt;='2. GRI Pricing Inputs'!$AD$33,'3. GRI Pricing'!$G205&lt;='2. GRI Pricing Inputs'!$AE$33),'2. GRI Pricing Inputs'!$AD$32,IF(AND('3. GRI Pricing'!$G205&gt;='2. GRI Pricing Inputs'!$AF$33,'3. GRI Pricing'!$G205&lt;='2. GRI Pricing Inputs'!$AG$33),'2. GRI Pricing Inputs'!$AF$32,IF(AND('3. GRI Pricing'!$G205&gt;='2. GRI Pricing Inputs'!$AH$33,'3. GRI Pricing'!$G205&lt;='2. GRI Pricing Inputs'!$AI$33),'2. GRI Pricing Inputs'!$AH$32,0))))))))))))))))</f>
        <v>7</v>
      </c>
      <c r="O205" s="272" cm="1">
        <f t="array" ref="O205">IFERROR(INDEX('2. GRI Pricing Inputs'!$C$32:$AI$39,MATCH('3. GRI Pricing'!E205,'2. GRI Pricing Inputs'!$C$32:$C$39,0),(MATCH('3. GRI Pricing'!N205,'2. GRI Pricing Inputs'!$D$32:$AI$32,0)+1)),0)</f>
        <v>20</v>
      </c>
      <c r="P205" s="272">
        <f>IFERROR(INDEX('2. GRI Pricing Inputs'!$C$45:$AI$46,MATCH($P$16,'2. GRI Pricing Inputs'!$C$45:$C$46,0),MATCH(H205,'2. GRI Pricing Inputs'!$C$45:$AI$45,0)),0)</f>
        <v>45</v>
      </c>
      <c r="Q205" s="272">
        <f>IFERROR(INDEX('2. GRI Pricing Inputs'!$C$53:$AI$54,MATCH('3. GRI Pricing'!$Q$16,'2. GRI Pricing Inputs'!$C$53:$C$54,0),MATCH('3. GRI Pricing'!I205,'2. GRI Pricing Inputs'!$C$53:$AI$53,0)),0)</f>
        <v>10</v>
      </c>
      <c r="R205" s="272">
        <f>IFERROR(INDEX('2. GRI Pricing Inputs'!$C$60:$AI$61,MATCH('3. GRI Pricing'!$R$16,'2. GRI Pricing Inputs'!$C$60:$C$61,0),MATCH('1. Accomodation'!T209,'2. GRI Pricing Inputs'!$C$60:$AI$60,0)),0)</f>
        <v>0</v>
      </c>
      <c r="S205" s="272">
        <f>IFERROR(INDEX('2. GRI Pricing Inputs'!$C$67:$AI$68,MATCH('3. GRI Pricing'!$S$16,'2. GRI Pricing Inputs'!$C$67:$C$68,0),MATCH('1. Accomodation'!U209,'2. GRI Pricing Inputs'!$C$67:$AI$67,0)),0)</f>
        <v>10</v>
      </c>
      <c r="T205" s="272">
        <f>IF(E205=0,0,'2. GRI Pricing Inputs'!$AI$75)</f>
        <v>0</v>
      </c>
      <c r="U205" s="272">
        <f>IFERROR(INDEX('2. GRI Pricing Inputs'!$C$82:$AI$83,MATCH('3. GRI Pricing'!$U$16,'2. GRI Pricing Inputs'!$C$82:$C$83,0),MATCH('1. Accomodation'!V209,'2. GRI Pricing Inputs'!$C$82:$AI$82,0)),0)</f>
        <v>0</v>
      </c>
      <c r="V205" s="272">
        <f>IFERROR(INDEX('2. GRI Pricing Inputs'!$C$89:$AI$90,MATCH('3. GRI Pricing'!$V$16,'2. GRI Pricing Inputs'!$C$89:$C$90,0),MATCH('1. Accomodation'!W209,'2. GRI Pricing Inputs'!$C$89:$AI$89,0)),0)</f>
        <v>0</v>
      </c>
      <c r="W205" s="272">
        <f>IFERROR(INDEX('2. GRI Pricing Inputs'!$C$97:$AI$98,MATCH('3. GRI Pricing'!$W$16,'2. GRI Pricing Inputs'!$C$97:$C$98,0),MATCH('1. Accomodation'!X209,'2. GRI Pricing Inputs'!$C$97:$AI$97,0)),0)</f>
        <v>0</v>
      </c>
      <c r="X205" s="272">
        <f>IFERROR(INDEX('2. GRI Pricing Inputs'!$C$104:$AI$105,MATCH('3. GRI Pricing'!$X$16,'2. GRI Pricing Inputs'!$C$104:$C$105,0),MATCH('1. Accomodation'!Y209,'2. GRI Pricing Inputs'!$C$104:$AI$104,0)),0)</f>
        <v>0</v>
      </c>
      <c r="Y205" s="273"/>
      <c r="Z205" s="274">
        <f t="shared" si="11"/>
        <v>1360</v>
      </c>
      <c r="AA205" s="275"/>
      <c r="AB205" s="275"/>
      <c r="AC205" s="275"/>
      <c r="AD205" s="271">
        <f>Z205*(1+'2. GRI Pricing Inputs'!E$115)^(($AD$16-$AC$15)/365)</f>
        <v>1366.7471395652979</v>
      </c>
      <c r="AE205" s="272">
        <f>AD205*(1+'2. GRI Pricing Inputs'!F$115)^((AE$16-AD$16)/365)</f>
        <v>1373.308498952289</v>
      </c>
      <c r="AF205" s="272">
        <f>AE205*(1+'2. GRI Pricing Inputs'!G$115)^((AF$16-AE$16)/365)</f>
        <v>1380.1216637380542</v>
      </c>
      <c r="AG205" s="272">
        <f>AF205*(1+'2. GRI Pricing Inputs'!H$115)^((AG$16-AF$16)/365)</f>
        <v>1386.9686295338863</v>
      </c>
      <c r="AH205" s="272">
        <f>AG205*(1+'2. GRI Pricing Inputs'!I$115)^((AH$16-AG$16)/365)</f>
        <v>1393.1821778937792</v>
      </c>
      <c r="AI205" s="272">
        <f>AH205*(1+'2. GRI Pricing Inputs'!J$115)^((AI$16-AH$16)/365)</f>
        <v>1400.0939386247608</v>
      </c>
      <c r="AJ205" s="272">
        <f>AI205*(1+'2. GRI Pricing Inputs'!K$115)^((AJ$16-AI$16)/365)</f>
        <v>1406.8153863899902</v>
      </c>
      <c r="AK205" s="272">
        <f>AJ205*(1+'2. GRI Pricing Inputs'!L$115)^((AK$16-AJ$16)/365)</f>
        <v>1413.794783268359</v>
      </c>
      <c r="AL205" s="272">
        <f>AK205*(1+'2. GRI Pricing Inputs'!M$115)^((AL$16-AK$16)/365)</f>
        <v>1420.5820048428102</v>
      </c>
      <c r="AM205" s="272">
        <f>AL205*(1+'2. GRI Pricing Inputs'!N$115)^((AM$16-AL$16)/365)</f>
        <v>1427.6296997329755</v>
      </c>
      <c r="AN205" s="272">
        <f>AM205*(1+'2. GRI Pricing Inputs'!O$115)^((AN$16-AM$16)/365)</f>
        <v>1434.7123591680215</v>
      </c>
      <c r="AO205" s="272">
        <f>AN205*(1+'2. GRI Pricing Inputs'!P$115)^((AO$16-AN$16)/365)</f>
        <v>1441.5999999999997</v>
      </c>
      <c r="AP205" s="276">
        <f>AO205*(1+'2. GRI Pricing Inputs'!Q$115)^((AP$16-AO$16)/365)</f>
        <v>1448.7519679392153</v>
      </c>
      <c r="AQ205" s="380">
        <f t="shared" si="12"/>
        <v>5.9999999999999609E-2</v>
      </c>
    </row>
    <row r="206" spans="1:43" ht="11.4" x14ac:dyDescent="0.2">
      <c r="A206" s="110" t="str">
        <f>_xlfn.XLOOKUP($C206,'Data Ref'!$D:$D,'Data Ref'!$B:$B,0)</f>
        <v>222708190</v>
      </c>
      <c r="C206" s="76">
        <f>'1. Accomodation'!N210</f>
        <v>622</v>
      </c>
      <c r="D206" s="362" t="str">
        <f>'1. Accomodation'!L210</f>
        <v>D</v>
      </c>
      <c r="E206" s="69" t="str">
        <f>'1. Accomodation'!P210</f>
        <v>2 Bed</v>
      </c>
      <c r="F206" s="69">
        <f>'1. Accomodation'!Q210</f>
        <v>2</v>
      </c>
      <c r="G206" s="77">
        <f>'1. Accomodation'!O210</f>
        <v>759.93</v>
      </c>
      <c r="H206" s="69">
        <f>'1. Accomodation'!R210</f>
        <v>6</v>
      </c>
      <c r="I206" s="69" t="str">
        <f>'1. Accomodation'!S210</f>
        <v>North Row above Treeline</v>
      </c>
      <c r="J206" s="62"/>
      <c r="L206" s="271">
        <f>IFERROR(INDEX('2. GRI Pricing Inputs'!$C$15:$AI$16,MATCH($L$16,'2. GRI Pricing Inputs'!$C$15:$C$16,0),MATCH(E206,'2. GRI Pricing Inputs'!$C$15:$AI$15,0)),0)</f>
        <v>1665</v>
      </c>
      <c r="M206" s="272">
        <f>IFERROR(INDEX('2. GRI Pricing Inputs'!$C$22:$AI$23,MATCH($M$16,'2. GRI Pricing Inputs'!$C$22:$C$23,0),MATCH(F206,'2. GRI Pricing Inputs'!$C$22:$AI$22,0)),0)</f>
        <v>0</v>
      </c>
      <c r="N206" s="329">
        <f>IF(AND('3. GRI Pricing'!$G206&gt;='2. GRI Pricing Inputs'!$D$33,'3. GRI Pricing'!$G206&lt;='2. GRI Pricing Inputs'!$E$33),'2. GRI Pricing Inputs'!$D$32,IF(AND('3. GRI Pricing'!$G206&gt;='2. GRI Pricing Inputs'!$F$33,'3. GRI Pricing'!$G206&lt;='2. GRI Pricing Inputs'!$G$33),'2. GRI Pricing Inputs'!$F$32,IF(AND('3. GRI Pricing'!$G206&gt;='2. GRI Pricing Inputs'!$H$33,'3. GRI Pricing'!$G206&lt;='2. GRI Pricing Inputs'!$I$33),'2. GRI Pricing Inputs'!$H$32,IF(AND('3. GRI Pricing'!$G206&gt;='2. GRI Pricing Inputs'!$J$33,'3. GRI Pricing'!$G206&lt;='2. GRI Pricing Inputs'!$K$33),'2. GRI Pricing Inputs'!$J$32,IF(AND('3. GRI Pricing'!$G206&gt;='2. GRI Pricing Inputs'!$L$33,'3. GRI Pricing'!$G206&lt;='2. GRI Pricing Inputs'!$M$33),'2. GRI Pricing Inputs'!$L$32,IF(AND('3. GRI Pricing'!$G206&gt;='2. GRI Pricing Inputs'!$N$33,'3. GRI Pricing'!$G206&lt;='2. GRI Pricing Inputs'!$O$33),'2. GRI Pricing Inputs'!$N$32,IF(AND('3. GRI Pricing'!$G206&gt;='2. GRI Pricing Inputs'!$P$33,'3. GRI Pricing'!$G206&lt;='2. GRI Pricing Inputs'!$Q$33),'2. GRI Pricing Inputs'!$P$32,IF(AND('3. GRI Pricing'!$G206&gt;='2. GRI Pricing Inputs'!$R$33,'3. GRI Pricing'!$G206&lt;='2. GRI Pricing Inputs'!$S$33),'2. GRI Pricing Inputs'!$R$32,IF(AND('3. GRI Pricing'!$G206&gt;='2. GRI Pricing Inputs'!$T$33,'3. GRI Pricing'!$G206&lt;='2. GRI Pricing Inputs'!$U$33),'2. GRI Pricing Inputs'!$T$32,IF(AND('3. GRI Pricing'!$G206&gt;='2. GRI Pricing Inputs'!$V$33,'3. GRI Pricing'!$G206&lt;='2. GRI Pricing Inputs'!$W$33),'2. GRI Pricing Inputs'!$V$32,IF(AND('3. GRI Pricing'!$G206&gt;='2. GRI Pricing Inputs'!$X$33,'3. GRI Pricing'!$G206&lt;='2. GRI Pricing Inputs'!$Y$33),'2. GRI Pricing Inputs'!$X$32,IF(AND('3. GRI Pricing'!$G206&gt;='2. GRI Pricing Inputs'!$Z$33,'3. GRI Pricing'!$G206&lt;='2. GRI Pricing Inputs'!$AA$33),'2. GRI Pricing Inputs'!$Z$32,IF(AND('3. GRI Pricing'!$G206&gt;='2. GRI Pricing Inputs'!$AB$33,'3. GRI Pricing'!$G206&lt;='2. GRI Pricing Inputs'!$AC$33),'2. GRI Pricing Inputs'!$AB$32,IF(AND('3. GRI Pricing'!$G206&gt;='2. GRI Pricing Inputs'!$AD$33,'3. GRI Pricing'!$G206&lt;='2. GRI Pricing Inputs'!$AE$33),'2. GRI Pricing Inputs'!$AD$32,IF(AND('3. GRI Pricing'!$G206&gt;='2. GRI Pricing Inputs'!$AF$33,'3. GRI Pricing'!$G206&lt;='2. GRI Pricing Inputs'!$AG$33),'2. GRI Pricing Inputs'!$AF$32,IF(AND('3. GRI Pricing'!$G206&gt;='2. GRI Pricing Inputs'!$AH$33,'3. GRI Pricing'!$G206&lt;='2. GRI Pricing Inputs'!$AI$33),'2. GRI Pricing Inputs'!$AH$32,0))))))))))))))))</f>
        <v>11</v>
      </c>
      <c r="O206" s="272" cm="1">
        <f t="array" ref="O206">IFERROR(INDEX('2. GRI Pricing Inputs'!$C$32:$AI$39,MATCH('3. GRI Pricing'!E206,'2. GRI Pricing Inputs'!$C$32:$C$39,0),(MATCH('3. GRI Pricing'!N206,'2. GRI Pricing Inputs'!$D$32:$AI$32,0)+1)),0)</f>
        <v>30</v>
      </c>
      <c r="P206" s="272">
        <f>IFERROR(INDEX('2. GRI Pricing Inputs'!$C$45:$AI$46,MATCH($P$16,'2. GRI Pricing Inputs'!$C$45:$C$46,0),MATCH(H206,'2. GRI Pricing Inputs'!$C$45:$AI$45,0)),0)</f>
        <v>45</v>
      </c>
      <c r="Q206" s="272">
        <f>IFERROR(INDEX('2. GRI Pricing Inputs'!$C$53:$AI$54,MATCH('3. GRI Pricing'!$Q$16,'2. GRI Pricing Inputs'!$C$53:$C$54,0),MATCH('3. GRI Pricing'!I206,'2. GRI Pricing Inputs'!$C$53:$AI$53,0)),0)</f>
        <v>50</v>
      </c>
      <c r="R206" s="272">
        <f>IFERROR(INDEX('2. GRI Pricing Inputs'!$C$60:$AI$61,MATCH('3. GRI Pricing'!$R$16,'2. GRI Pricing Inputs'!$C$60:$C$61,0),MATCH('1. Accomodation'!T210,'2. GRI Pricing Inputs'!$C$60:$AI$60,0)),0)</f>
        <v>10</v>
      </c>
      <c r="S206" s="272">
        <f>IFERROR(INDEX('2. GRI Pricing Inputs'!$C$67:$AI$68,MATCH('3. GRI Pricing'!$S$16,'2. GRI Pricing Inputs'!$C$67:$C$68,0),MATCH('1. Accomodation'!U210,'2. GRI Pricing Inputs'!$C$67:$AI$67,0)),0)</f>
        <v>40</v>
      </c>
      <c r="T206" s="272">
        <f>IF(E206=0,0,'2. GRI Pricing Inputs'!$AI$75)</f>
        <v>0</v>
      </c>
      <c r="U206" s="272">
        <f>IFERROR(INDEX('2. GRI Pricing Inputs'!$C$82:$AI$83,MATCH('3. GRI Pricing'!$U$16,'2. GRI Pricing Inputs'!$C$82:$C$83,0),MATCH('1. Accomodation'!V210,'2. GRI Pricing Inputs'!$C$82:$AI$82,0)),0)</f>
        <v>0</v>
      </c>
      <c r="V206" s="272">
        <f>IFERROR(INDEX('2. GRI Pricing Inputs'!$C$89:$AI$90,MATCH('3. GRI Pricing'!$V$16,'2. GRI Pricing Inputs'!$C$89:$C$90,0),MATCH('1. Accomodation'!W210,'2. GRI Pricing Inputs'!$C$89:$AI$89,0)),0)</f>
        <v>0</v>
      </c>
      <c r="W206" s="272">
        <f>IFERROR(INDEX('2. GRI Pricing Inputs'!$C$97:$AI$98,MATCH('3. GRI Pricing'!$W$16,'2. GRI Pricing Inputs'!$C$97:$C$98,0),MATCH('1. Accomodation'!X210,'2. GRI Pricing Inputs'!$C$97:$AI$97,0)),0)</f>
        <v>0</v>
      </c>
      <c r="X206" s="272">
        <f>IFERROR(INDEX('2. GRI Pricing Inputs'!$C$104:$AI$105,MATCH('3. GRI Pricing'!$X$16,'2. GRI Pricing Inputs'!$C$104:$C$105,0),MATCH('1. Accomodation'!Y210,'2. GRI Pricing Inputs'!$C$104:$AI$104,0)),0)</f>
        <v>0</v>
      </c>
      <c r="Y206" s="273"/>
      <c r="Z206" s="274">
        <f t="shared" si="11"/>
        <v>1840</v>
      </c>
      <c r="AA206" s="275"/>
      <c r="AB206" s="275"/>
      <c r="AC206" s="275"/>
      <c r="AD206" s="271">
        <f>Z206*(1+'2. GRI Pricing Inputs'!E$115)^(($AD$16-$AC$15)/365)</f>
        <v>1849.1284829412853</v>
      </c>
      <c r="AE206" s="272">
        <f>AD206*(1+'2. GRI Pricing Inputs'!F$115)^((AE$16-AD$16)/365)</f>
        <v>1858.0056162295673</v>
      </c>
      <c r="AF206" s="272">
        <f>AE206*(1+'2. GRI Pricing Inputs'!G$115)^((AF$16-AE$16)/365)</f>
        <v>1867.2234274103084</v>
      </c>
      <c r="AG206" s="272">
        <f>AF206*(1+'2. GRI Pricing Inputs'!H$115)^((AG$16-AF$16)/365)</f>
        <v>1876.4869693693754</v>
      </c>
      <c r="AH206" s="272">
        <f>AG206*(1+'2. GRI Pricing Inputs'!I$115)^((AH$16-AG$16)/365)</f>
        <v>1884.8935347974657</v>
      </c>
      <c r="AI206" s="272">
        <f>AH206*(1+'2. GRI Pricing Inputs'!J$115)^((AI$16-AH$16)/365)</f>
        <v>1894.244740492323</v>
      </c>
      <c r="AJ206" s="272">
        <f>AI206*(1+'2. GRI Pricing Inputs'!K$115)^((AJ$16-AI$16)/365)</f>
        <v>1903.3384639393983</v>
      </c>
      <c r="AK206" s="272">
        <f>AJ206*(1+'2. GRI Pricing Inputs'!L$115)^((AK$16-AJ$16)/365)</f>
        <v>1912.7811773630738</v>
      </c>
      <c r="AL206" s="272">
        <f>AK206*(1+'2. GRI Pricing Inputs'!M$115)^((AL$16-AK$16)/365)</f>
        <v>1921.9638889049781</v>
      </c>
      <c r="AM206" s="272">
        <f>AL206*(1+'2. GRI Pricing Inputs'!N$115)^((AM$16-AL$16)/365)</f>
        <v>1931.4990055210842</v>
      </c>
      <c r="AN206" s="272">
        <f>AM206*(1+'2. GRI Pricing Inputs'!O$115)^((AN$16-AM$16)/365)</f>
        <v>1941.0814271096758</v>
      </c>
      <c r="AO206" s="272">
        <f>AN206*(1+'2. GRI Pricing Inputs'!P$115)^((AO$16-AN$16)/365)</f>
        <v>1950.3999999999992</v>
      </c>
      <c r="AP206" s="276">
        <f>AO206*(1+'2. GRI Pricing Inputs'!Q$115)^((AP$16-AO$16)/365)</f>
        <v>1960.0761919177614</v>
      </c>
      <c r="AQ206" s="380">
        <f t="shared" si="12"/>
        <v>5.9999999999999387E-2</v>
      </c>
    </row>
    <row r="207" spans="1:43" ht="11.4" x14ac:dyDescent="0.2">
      <c r="A207" s="110" t="str">
        <f>_xlfn.XLOOKUP($C207,'Data Ref'!$D:$D,'Data Ref'!$B:$B,0)</f>
        <v>222708191</v>
      </c>
      <c r="C207" s="76">
        <f>'1. Accomodation'!N211</f>
        <v>623</v>
      </c>
      <c r="D207" s="362" t="str">
        <f>'1. Accomodation'!L211</f>
        <v>D</v>
      </c>
      <c r="E207" s="69" t="str">
        <f>'1. Accomodation'!P211</f>
        <v>1 Bed</v>
      </c>
      <c r="F207" s="69">
        <f>'1. Accomodation'!Q211</f>
        <v>1</v>
      </c>
      <c r="G207" s="77">
        <f>'1. Accomodation'!O211</f>
        <v>521.51</v>
      </c>
      <c r="H207" s="69">
        <f>'1. Accomodation'!R211</f>
        <v>6</v>
      </c>
      <c r="I207" s="69" t="str">
        <f>'1. Accomodation'!S211</f>
        <v>North Row above Treeline</v>
      </c>
      <c r="J207" s="62"/>
      <c r="L207" s="271">
        <f>IFERROR(INDEX('2. GRI Pricing Inputs'!$C$15:$AI$16,MATCH($L$16,'2. GRI Pricing Inputs'!$C$15:$C$16,0),MATCH(E207,'2. GRI Pricing Inputs'!$C$15:$AI$15,0)),0)</f>
        <v>1275</v>
      </c>
      <c r="M207" s="272">
        <f>IFERROR(INDEX('2. GRI Pricing Inputs'!$C$22:$AI$23,MATCH($M$16,'2. GRI Pricing Inputs'!$C$22:$C$23,0),MATCH(F207,'2. GRI Pricing Inputs'!$C$22:$AI$22,0)),0)</f>
        <v>0</v>
      </c>
      <c r="N207" s="329">
        <f>IF(AND('3. GRI Pricing'!$G207&gt;='2. GRI Pricing Inputs'!$D$33,'3. GRI Pricing'!$G207&lt;='2. GRI Pricing Inputs'!$E$33),'2. GRI Pricing Inputs'!$D$32,IF(AND('3. GRI Pricing'!$G207&gt;='2. GRI Pricing Inputs'!$F$33,'3. GRI Pricing'!$G207&lt;='2. GRI Pricing Inputs'!$G$33),'2. GRI Pricing Inputs'!$F$32,IF(AND('3. GRI Pricing'!$G207&gt;='2. GRI Pricing Inputs'!$H$33,'3. GRI Pricing'!$G207&lt;='2. GRI Pricing Inputs'!$I$33),'2. GRI Pricing Inputs'!$H$32,IF(AND('3. GRI Pricing'!$G207&gt;='2. GRI Pricing Inputs'!$J$33,'3. GRI Pricing'!$G207&lt;='2. GRI Pricing Inputs'!$K$33),'2. GRI Pricing Inputs'!$J$32,IF(AND('3. GRI Pricing'!$G207&gt;='2. GRI Pricing Inputs'!$L$33,'3. GRI Pricing'!$G207&lt;='2. GRI Pricing Inputs'!$M$33),'2. GRI Pricing Inputs'!$L$32,IF(AND('3. GRI Pricing'!$G207&gt;='2. GRI Pricing Inputs'!$N$33,'3. GRI Pricing'!$G207&lt;='2. GRI Pricing Inputs'!$O$33),'2. GRI Pricing Inputs'!$N$32,IF(AND('3. GRI Pricing'!$G207&gt;='2. GRI Pricing Inputs'!$P$33,'3. GRI Pricing'!$G207&lt;='2. GRI Pricing Inputs'!$Q$33),'2. GRI Pricing Inputs'!$P$32,IF(AND('3. GRI Pricing'!$G207&gt;='2. GRI Pricing Inputs'!$R$33,'3. GRI Pricing'!$G207&lt;='2. GRI Pricing Inputs'!$S$33),'2. GRI Pricing Inputs'!$R$32,IF(AND('3. GRI Pricing'!$G207&gt;='2. GRI Pricing Inputs'!$T$33,'3. GRI Pricing'!$G207&lt;='2. GRI Pricing Inputs'!$U$33),'2. GRI Pricing Inputs'!$T$32,IF(AND('3. GRI Pricing'!$G207&gt;='2. GRI Pricing Inputs'!$V$33,'3. GRI Pricing'!$G207&lt;='2. GRI Pricing Inputs'!$W$33),'2. GRI Pricing Inputs'!$V$32,IF(AND('3. GRI Pricing'!$G207&gt;='2. GRI Pricing Inputs'!$X$33,'3. GRI Pricing'!$G207&lt;='2. GRI Pricing Inputs'!$Y$33),'2. GRI Pricing Inputs'!$X$32,IF(AND('3. GRI Pricing'!$G207&gt;='2. GRI Pricing Inputs'!$Z$33,'3. GRI Pricing'!$G207&lt;='2. GRI Pricing Inputs'!$AA$33),'2. GRI Pricing Inputs'!$Z$32,IF(AND('3. GRI Pricing'!$G207&gt;='2. GRI Pricing Inputs'!$AB$33,'3. GRI Pricing'!$G207&lt;='2. GRI Pricing Inputs'!$AC$33),'2. GRI Pricing Inputs'!$AB$32,IF(AND('3. GRI Pricing'!$G207&gt;='2. GRI Pricing Inputs'!$AD$33,'3. GRI Pricing'!$G207&lt;='2. GRI Pricing Inputs'!$AE$33),'2. GRI Pricing Inputs'!$AD$32,IF(AND('3. GRI Pricing'!$G207&gt;='2. GRI Pricing Inputs'!$AF$33,'3. GRI Pricing'!$G207&lt;='2. GRI Pricing Inputs'!$AG$33),'2. GRI Pricing Inputs'!$AF$32,IF(AND('3. GRI Pricing'!$G207&gt;='2. GRI Pricing Inputs'!$AH$33,'3. GRI Pricing'!$G207&lt;='2. GRI Pricing Inputs'!$AI$33),'2. GRI Pricing Inputs'!$AH$32,0))))))))))))))))</f>
        <v>6</v>
      </c>
      <c r="O207" s="272" cm="1">
        <f t="array" ref="O207">IFERROR(INDEX('2. GRI Pricing Inputs'!$C$32:$AI$39,MATCH('3. GRI Pricing'!E207,'2. GRI Pricing Inputs'!$C$32:$C$39,0),(MATCH('3. GRI Pricing'!N207,'2. GRI Pricing Inputs'!$D$32:$AI$32,0)+1)),0)</f>
        <v>10</v>
      </c>
      <c r="P207" s="272">
        <f>IFERROR(INDEX('2. GRI Pricing Inputs'!$C$45:$AI$46,MATCH($P$16,'2. GRI Pricing Inputs'!$C$45:$C$46,0),MATCH(H207,'2. GRI Pricing Inputs'!$C$45:$AI$45,0)),0)</f>
        <v>45</v>
      </c>
      <c r="Q207" s="272">
        <f>IFERROR(INDEX('2. GRI Pricing Inputs'!$C$53:$AI$54,MATCH('3. GRI Pricing'!$Q$16,'2. GRI Pricing Inputs'!$C$53:$C$54,0),MATCH('3. GRI Pricing'!I207,'2. GRI Pricing Inputs'!$C$53:$AI$53,0)),0)</f>
        <v>50</v>
      </c>
      <c r="R207" s="272">
        <f>IFERROR(INDEX('2. GRI Pricing Inputs'!$C$60:$AI$61,MATCH('3. GRI Pricing'!$R$16,'2. GRI Pricing Inputs'!$C$60:$C$61,0),MATCH('1. Accomodation'!T211,'2. GRI Pricing Inputs'!$C$60:$AI$60,0)),0)</f>
        <v>0</v>
      </c>
      <c r="S207" s="272">
        <f>IFERROR(INDEX('2. GRI Pricing Inputs'!$C$67:$AI$68,MATCH('3. GRI Pricing'!$S$16,'2. GRI Pricing Inputs'!$C$67:$C$68,0),MATCH('1. Accomodation'!U211,'2. GRI Pricing Inputs'!$C$67:$AI$67,0)),0)</f>
        <v>40</v>
      </c>
      <c r="T207" s="272">
        <f>IF(E207=0,0,'2. GRI Pricing Inputs'!$AI$75)</f>
        <v>0</v>
      </c>
      <c r="U207" s="272">
        <f>IFERROR(INDEX('2. GRI Pricing Inputs'!$C$82:$AI$83,MATCH('3. GRI Pricing'!$U$16,'2. GRI Pricing Inputs'!$C$82:$C$83,0),MATCH('1. Accomodation'!V211,'2. GRI Pricing Inputs'!$C$82:$AI$82,0)),0)</f>
        <v>0</v>
      </c>
      <c r="V207" s="272">
        <f>IFERROR(INDEX('2. GRI Pricing Inputs'!$C$89:$AI$90,MATCH('3. GRI Pricing'!$V$16,'2. GRI Pricing Inputs'!$C$89:$C$90,0),MATCH('1. Accomodation'!W211,'2. GRI Pricing Inputs'!$C$89:$AI$89,0)),0)</f>
        <v>0</v>
      </c>
      <c r="W207" s="272">
        <f>IFERROR(INDEX('2. GRI Pricing Inputs'!$C$97:$AI$98,MATCH('3. GRI Pricing'!$W$16,'2. GRI Pricing Inputs'!$C$97:$C$98,0),MATCH('1. Accomodation'!X211,'2. GRI Pricing Inputs'!$C$97:$AI$97,0)),0)</f>
        <v>0</v>
      </c>
      <c r="X207" s="272">
        <f>IFERROR(INDEX('2. GRI Pricing Inputs'!$C$104:$AI$105,MATCH('3. GRI Pricing'!$X$16,'2. GRI Pricing Inputs'!$C$104:$C$105,0),MATCH('1. Accomodation'!Y211,'2. GRI Pricing Inputs'!$C$104:$AI$104,0)),0)</f>
        <v>0</v>
      </c>
      <c r="Y207" s="273"/>
      <c r="Z207" s="274">
        <f t="shared" si="11"/>
        <v>1420</v>
      </c>
      <c r="AA207" s="275"/>
      <c r="AB207" s="275"/>
      <c r="AC207" s="275"/>
      <c r="AD207" s="271">
        <f>Z207*(1+'2. GRI Pricing Inputs'!E$115)^(($AD$16-$AC$15)/365)</f>
        <v>1427.0448074872961</v>
      </c>
      <c r="AE207" s="272">
        <f>AD207*(1+'2. GRI Pricing Inputs'!F$115)^((AE$16-AD$16)/365)</f>
        <v>1433.8956386119487</v>
      </c>
      <c r="AF207" s="272">
        <f>AE207*(1+'2. GRI Pricing Inputs'!G$115)^((AF$16-AE$16)/365)</f>
        <v>1441.0093841970859</v>
      </c>
      <c r="AG207" s="272">
        <f>AF207*(1+'2. GRI Pricing Inputs'!H$115)^((AG$16-AF$16)/365)</f>
        <v>1448.1584220133223</v>
      </c>
      <c r="AH207" s="272">
        <f>AG207*(1+'2. GRI Pricing Inputs'!I$115)^((AH$16-AG$16)/365)</f>
        <v>1454.6460975067398</v>
      </c>
      <c r="AI207" s="272">
        <f>AH207*(1+'2. GRI Pricing Inputs'!J$115)^((AI$16-AH$16)/365)</f>
        <v>1461.8627888582057</v>
      </c>
      <c r="AJ207" s="272">
        <f>AI207*(1+'2. GRI Pricing Inputs'!K$115)^((AJ$16-AI$16)/365)</f>
        <v>1468.8807710836659</v>
      </c>
      <c r="AK207" s="272">
        <f>AJ207*(1+'2. GRI Pricing Inputs'!L$115)^((AK$16-AJ$16)/365)</f>
        <v>1476.168082530198</v>
      </c>
      <c r="AL207" s="272">
        <f>AK207*(1+'2. GRI Pricing Inputs'!M$115)^((AL$16-AK$16)/365)</f>
        <v>1483.2547403505807</v>
      </c>
      <c r="AM207" s="272">
        <f>AL207*(1+'2. GRI Pricing Inputs'!N$115)^((AM$16-AL$16)/365)</f>
        <v>1490.6133629564888</v>
      </c>
      <c r="AN207" s="272">
        <f>AM207*(1+'2. GRI Pricing Inputs'!O$115)^((AN$16-AM$16)/365)</f>
        <v>1498.0084926607281</v>
      </c>
      <c r="AO207" s="272">
        <f>AN207*(1+'2. GRI Pricing Inputs'!P$115)^((AO$16-AN$16)/365)</f>
        <v>1505.1999999999994</v>
      </c>
      <c r="AP207" s="276">
        <f>AO207*(1+'2. GRI Pricing Inputs'!Q$115)^((AP$16-AO$16)/365)</f>
        <v>1512.6674959365332</v>
      </c>
      <c r="AQ207" s="380">
        <f t="shared" si="12"/>
        <v>5.9999999999999609E-2</v>
      </c>
    </row>
    <row r="208" spans="1:43" ht="11.4" x14ac:dyDescent="0.2">
      <c r="A208" s="110" t="str">
        <f>_xlfn.XLOOKUP($C208,'Data Ref'!$D:$D,'Data Ref'!$B:$B,0)</f>
        <v>222708192</v>
      </c>
      <c r="C208" s="76">
        <f>'1. Accomodation'!N212</f>
        <v>624</v>
      </c>
      <c r="D208" s="362" t="str">
        <f>'1. Accomodation'!L212</f>
        <v>D</v>
      </c>
      <c r="E208" s="69" t="str">
        <f>'1. Accomodation'!P212</f>
        <v>1 Bed</v>
      </c>
      <c r="F208" s="69">
        <f>'1. Accomodation'!Q212</f>
        <v>1</v>
      </c>
      <c r="G208" s="77">
        <f>'1. Accomodation'!O212</f>
        <v>517.53</v>
      </c>
      <c r="H208" s="69">
        <f>'1. Accomodation'!R212</f>
        <v>6</v>
      </c>
      <c r="I208" s="69" t="str">
        <f>'1. Accomodation'!S212</f>
        <v>Internal Courtyard</v>
      </c>
      <c r="J208" s="62"/>
      <c r="L208" s="271">
        <f>IFERROR(INDEX('2. GRI Pricing Inputs'!$C$15:$AI$16,MATCH($L$16,'2. GRI Pricing Inputs'!$C$15:$C$16,0),MATCH(E208,'2. GRI Pricing Inputs'!$C$15:$AI$15,0)),0)</f>
        <v>1275</v>
      </c>
      <c r="M208" s="272">
        <f>IFERROR(INDEX('2. GRI Pricing Inputs'!$C$22:$AI$23,MATCH($M$16,'2. GRI Pricing Inputs'!$C$22:$C$23,0),MATCH(F208,'2. GRI Pricing Inputs'!$C$22:$AI$22,0)),0)</f>
        <v>0</v>
      </c>
      <c r="N208" s="329">
        <f>IF(AND('3. GRI Pricing'!$G208&gt;='2. GRI Pricing Inputs'!$D$33,'3. GRI Pricing'!$G208&lt;='2. GRI Pricing Inputs'!$E$33),'2. GRI Pricing Inputs'!$D$32,IF(AND('3. GRI Pricing'!$G208&gt;='2. GRI Pricing Inputs'!$F$33,'3. GRI Pricing'!$G208&lt;='2. GRI Pricing Inputs'!$G$33),'2. GRI Pricing Inputs'!$F$32,IF(AND('3. GRI Pricing'!$G208&gt;='2. GRI Pricing Inputs'!$H$33,'3. GRI Pricing'!$G208&lt;='2. GRI Pricing Inputs'!$I$33),'2. GRI Pricing Inputs'!$H$32,IF(AND('3. GRI Pricing'!$G208&gt;='2. GRI Pricing Inputs'!$J$33,'3. GRI Pricing'!$G208&lt;='2. GRI Pricing Inputs'!$K$33),'2. GRI Pricing Inputs'!$J$32,IF(AND('3. GRI Pricing'!$G208&gt;='2. GRI Pricing Inputs'!$L$33,'3. GRI Pricing'!$G208&lt;='2. GRI Pricing Inputs'!$M$33),'2. GRI Pricing Inputs'!$L$32,IF(AND('3. GRI Pricing'!$G208&gt;='2. GRI Pricing Inputs'!$N$33,'3. GRI Pricing'!$G208&lt;='2. GRI Pricing Inputs'!$O$33),'2. GRI Pricing Inputs'!$N$32,IF(AND('3. GRI Pricing'!$G208&gt;='2. GRI Pricing Inputs'!$P$33,'3. GRI Pricing'!$G208&lt;='2. GRI Pricing Inputs'!$Q$33),'2. GRI Pricing Inputs'!$P$32,IF(AND('3. GRI Pricing'!$G208&gt;='2. GRI Pricing Inputs'!$R$33,'3. GRI Pricing'!$G208&lt;='2. GRI Pricing Inputs'!$S$33),'2. GRI Pricing Inputs'!$R$32,IF(AND('3. GRI Pricing'!$G208&gt;='2. GRI Pricing Inputs'!$T$33,'3. GRI Pricing'!$G208&lt;='2. GRI Pricing Inputs'!$U$33),'2. GRI Pricing Inputs'!$T$32,IF(AND('3. GRI Pricing'!$G208&gt;='2. GRI Pricing Inputs'!$V$33,'3. GRI Pricing'!$G208&lt;='2. GRI Pricing Inputs'!$W$33),'2. GRI Pricing Inputs'!$V$32,IF(AND('3. GRI Pricing'!$G208&gt;='2. GRI Pricing Inputs'!$X$33,'3. GRI Pricing'!$G208&lt;='2. GRI Pricing Inputs'!$Y$33),'2. GRI Pricing Inputs'!$X$32,IF(AND('3. GRI Pricing'!$G208&gt;='2. GRI Pricing Inputs'!$Z$33,'3. GRI Pricing'!$G208&lt;='2. GRI Pricing Inputs'!$AA$33),'2. GRI Pricing Inputs'!$Z$32,IF(AND('3. GRI Pricing'!$G208&gt;='2. GRI Pricing Inputs'!$AB$33,'3. GRI Pricing'!$G208&lt;='2. GRI Pricing Inputs'!$AC$33),'2. GRI Pricing Inputs'!$AB$32,IF(AND('3. GRI Pricing'!$G208&gt;='2. GRI Pricing Inputs'!$AD$33,'3. GRI Pricing'!$G208&lt;='2. GRI Pricing Inputs'!$AE$33),'2. GRI Pricing Inputs'!$AD$32,IF(AND('3. GRI Pricing'!$G208&gt;='2. GRI Pricing Inputs'!$AF$33,'3. GRI Pricing'!$G208&lt;='2. GRI Pricing Inputs'!$AG$33),'2. GRI Pricing Inputs'!$AF$32,IF(AND('3. GRI Pricing'!$G208&gt;='2. GRI Pricing Inputs'!$AH$33,'3. GRI Pricing'!$G208&lt;='2. GRI Pricing Inputs'!$AI$33),'2. GRI Pricing Inputs'!$AH$32,0))))))))))))))))</f>
        <v>6</v>
      </c>
      <c r="O208" s="272" cm="1">
        <f t="array" ref="O208">IFERROR(INDEX('2. GRI Pricing Inputs'!$C$32:$AI$39,MATCH('3. GRI Pricing'!E208,'2. GRI Pricing Inputs'!$C$32:$C$39,0),(MATCH('3. GRI Pricing'!N208,'2. GRI Pricing Inputs'!$D$32:$AI$32,0)+1)),0)</f>
        <v>10</v>
      </c>
      <c r="P208" s="272">
        <f>IFERROR(INDEX('2. GRI Pricing Inputs'!$C$45:$AI$46,MATCH($P$16,'2. GRI Pricing Inputs'!$C$45:$C$46,0),MATCH(H208,'2. GRI Pricing Inputs'!$C$45:$AI$45,0)),0)</f>
        <v>45</v>
      </c>
      <c r="Q208" s="272">
        <f>IFERROR(INDEX('2. GRI Pricing Inputs'!$C$53:$AI$54,MATCH('3. GRI Pricing'!$Q$16,'2. GRI Pricing Inputs'!$C$53:$C$54,0),MATCH('3. GRI Pricing'!I208,'2. GRI Pricing Inputs'!$C$53:$AI$53,0)),0)</f>
        <v>15</v>
      </c>
      <c r="R208" s="272">
        <f>IFERROR(INDEX('2. GRI Pricing Inputs'!$C$60:$AI$61,MATCH('3. GRI Pricing'!$R$16,'2. GRI Pricing Inputs'!$C$60:$C$61,0),MATCH('1. Accomodation'!T212,'2. GRI Pricing Inputs'!$C$60:$AI$60,0)),0)</f>
        <v>0</v>
      </c>
      <c r="S208" s="272">
        <f>IFERROR(INDEX('2. GRI Pricing Inputs'!$C$67:$AI$68,MATCH('3. GRI Pricing'!$S$16,'2. GRI Pricing Inputs'!$C$67:$C$68,0),MATCH('1. Accomodation'!U212,'2. GRI Pricing Inputs'!$C$67:$AI$67,0)),0)</f>
        <v>10</v>
      </c>
      <c r="T208" s="272">
        <f>IF(E208=0,0,'2. GRI Pricing Inputs'!$AI$75)</f>
        <v>0</v>
      </c>
      <c r="U208" s="272">
        <f>IFERROR(INDEX('2. GRI Pricing Inputs'!$C$82:$AI$83,MATCH('3. GRI Pricing'!$U$16,'2. GRI Pricing Inputs'!$C$82:$C$83,0),MATCH('1. Accomodation'!V212,'2. GRI Pricing Inputs'!$C$82:$AI$82,0)),0)</f>
        <v>0</v>
      </c>
      <c r="V208" s="272">
        <f>IFERROR(INDEX('2. GRI Pricing Inputs'!$C$89:$AI$90,MATCH('3. GRI Pricing'!$V$16,'2. GRI Pricing Inputs'!$C$89:$C$90,0),MATCH('1. Accomodation'!W212,'2. GRI Pricing Inputs'!$C$89:$AI$89,0)),0)</f>
        <v>10</v>
      </c>
      <c r="W208" s="272">
        <f>IFERROR(INDEX('2. GRI Pricing Inputs'!$C$97:$AI$98,MATCH('3. GRI Pricing'!$W$16,'2. GRI Pricing Inputs'!$C$97:$C$98,0),MATCH('1. Accomodation'!X212,'2. GRI Pricing Inputs'!$C$97:$AI$97,0)),0)</f>
        <v>0</v>
      </c>
      <c r="X208" s="272">
        <f>IFERROR(INDEX('2. GRI Pricing Inputs'!$C$104:$AI$105,MATCH('3. GRI Pricing'!$X$16,'2. GRI Pricing Inputs'!$C$104:$C$105,0),MATCH('1. Accomodation'!Y212,'2. GRI Pricing Inputs'!$C$104:$AI$104,0)),0)</f>
        <v>0</v>
      </c>
      <c r="Y208" s="273"/>
      <c r="Z208" s="274">
        <f t="shared" si="11"/>
        <v>1365</v>
      </c>
      <c r="AA208" s="275"/>
      <c r="AB208" s="275"/>
      <c r="AC208" s="275"/>
      <c r="AD208" s="271">
        <f>Z208*(1+'2. GRI Pricing Inputs'!E$115)^(($AD$16-$AC$15)/365)</f>
        <v>1371.7719452254644</v>
      </c>
      <c r="AE208" s="272">
        <f>AD208*(1+'2. GRI Pricing Inputs'!F$115)^((AE$16-AD$16)/365)</f>
        <v>1378.3574272572607</v>
      </c>
      <c r="AF208" s="272">
        <f>AE208*(1+'2. GRI Pricing Inputs'!G$115)^((AF$16-AE$16)/365)</f>
        <v>1385.1956404429736</v>
      </c>
      <c r="AG208" s="272">
        <f>AF208*(1+'2. GRI Pricing Inputs'!H$115)^((AG$16-AF$16)/365)</f>
        <v>1392.0677789071726</v>
      </c>
      <c r="AH208" s="272">
        <f>AG208*(1+'2. GRI Pricing Inputs'!I$115)^((AH$16-AG$16)/365)</f>
        <v>1398.3041711948592</v>
      </c>
      <c r="AI208" s="272">
        <f>AH208*(1+'2. GRI Pricing Inputs'!J$115)^((AI$16-AH$16)/365)</f>
        <v>1405.2413428108812</v>
      </c>
      <c r="AJ208" s="272">
        <f>AI208*(1+'2. GRI Pricing Inputs'!K$115)^((AJ$16-AI$16)/365)</f>
        <v>1411.9875017811298</v>
      </c>
      <c r="AK208" s="272">
        <f>AJ208*(1+'2. GRI Pricing Inputs'!L$115)^((AK$16-AJ$16)/365)</f>
        <v>1418.9925582068456</v>
      </c>
      <c r="AL208" s="272">
        <f>AK208*(1+'2. GRI Pricing Inputs'!M$115)^((AL$16-AK$16)/365)</f>
        <v>1425.804732801791</v>
      </c>
      <c r="AM208" s="272">
        <f>AL208*(1+'2. GRI Pricing Inputs'!N$115)^((AM$16-AL$16)/365)</f>
        <v>1432.8783383349351</v>
      </c>
      <c r="AN208" s="272">
        <f>AM208*(1+'2. GRI Pricing Inputs'!O$115)^((AN$16-AM$16)/365)</f>
        <v>1439.9870369590803</v>
      </c>
      <c r="AO208" s="272">
        <f>AN208*(1+'2. GRI Pricing Inputs'!P$115)^((AO$16-AN$16)/365)</f>
        <v>1446.8999999999996</v>
      </c>
      <c r="AP208" s="276">
        <f>AO208*(1+'2. GRI Pricing Inputs'!Q$115)^((AP$16-AO$16)/365)</f>
        <v>1454.0782619389918</v>
      </c>
      <c r="AQ208" s="380">
        <f t="shared" si="12"/>
        <v>5.9999999999999609E-2</v>
      </c>
    </row>
    <row r="209" spans="1:43" ht="11.4" x14ac:dyDescent="0.2">
      <c r="A209" s="110" t="str">
        <f>_xlfn.XLOOKUP($C209,'Data Ref'!$D:$D,'Data Ref'!$B:$B,0)</f>
        <v>222708193</v>
      </c>
      <c r="C209" s="76">
        <f>'1. Accomodation'!N213</f>
        <v>625</v>
      </c>
      <c r="D209" s="362" t="str">
        <f>'1. Accomodation'!L213</f>
        <v>D</v>
      </c>
      <c r="E209" s="69" t="str">
        <f>'1. Accomodation'!P213</f>
        <v>2 Bed</v>
      </c>
      <c r="F209" s="69">
        <f>'1. Accomodation'!Q213</f>
        <v>2</v>
      </c>
      <c r="G209" s="77">
        <f>'1. Accomodation'!O213</f>
        <v>761.44</v>
      </c>
      <c r="H209" s="69">
        <f>'1. Accomodation'!R213</f>
        <v>6</v>
      </c>
      <c r="I209" s="69" t="str">
        <f>'1. Accomodation'!S213</f>
        <v>North Row above Treeline</v>
      </c>
      <c r="J209" s="62"/>
      <c r="L209" s="271">
        <f>IFERROR(INDEX('2. GRI Pricing Inputs'!$C$15:$AI$16,MATCH($L$16,'2. GRI Pricing Inputs'!$C$15:$C$16,0),MATCH(E209,'2. GRI Pricing Inputs'!$C$15:$AI$15,0)),0)</f>
        <v>1665</v>
      </c>
      <c r="M209" s="272">
        <f>IFERROR(INDEX('2. GRI Pricing Inputs'!$C$22:$AI$23,MATCH($M$16,'2. GRI Pricing Inputs'!$C$22:$C$23,0),MATCH(F209,'2. GRI Pricing Inputs'!$C$22:$AI$22,0)),0)</f>
        <v>0</v>
      </c>
      <c r="N209" s="329">
        <f>IF(AND('3. GRI Pricing'!$G209&gt;='2. GRI Pricing Inputs'!$D$33,'3. GRI Pricing'!$G209&lt;='2. GRI Pricing Inputs'!$E$33),'2. GRI Pricing Inputs'!$D$32,IF(AND('3. GRI Pricing'!$G209&gt;='2. GRI Pricing Inputs'!$F$33,'3. GRI Pricing'!$G209&lt;='2. GRI Pricing Inputs'!$G$33),'2. GRI Pricing Inputs'!$F$32,IF(AND('3. GRI Pricing'!$G209&gt;='2. GRI Pricing Inputs'!$H$33,'3. GRI Pricing'!$G209&lt;='2. GRI Pricing Inputs'!$I$33),'2. GRI Pricing Inputs'!$H$32,IF(AND('3. GRI Pricing'!$G209&gt;='2. GRI Pricing Inputs'!$J$33,'3. GRI Pricing'!$G209&lt;='2. GRI Pricing Inputs'!$K$33),'2. GRI Pricing Inputs'!$J$32,IF(AND('3. GRI Pricing'!$G209&gt;='2. GRI Pricing Inputs'!$L$33,'3. GRI Pricing'!$G209&lt;='2. GRI Pricing Inputs'!$M$33),'2. GRI Pricing Inputs'!$L$32,IF(AND('3. GRI Pricing'!$G209&gt;='2. GRI Pricing Inputs'!$N$33,'3. GRI Pricing'!$G209&lt;='2. GRI Pricing Inputs'!$O$33),'2. GRI Pricing Inputs'!$N$32,IF(AND('3. GRI Pricing'!$G209&gt;='2. GRI Pricing Inputs'!$P$33,'3. GRI Pricing'!$G209&lt;='2. GRI Pricing Inputs'!$Q$33),'2. GRI Pricing Inputs'!$P$32,IF(AND('3. GRI Pricing'!$G209&gt;='2. GRI Pricing Inputs'!$R$33,'3. GRI Pricing'!$G209&lt;='2. GRI Pricing Inputs'!$S$33),'2. GRI Pricing Inputs'!$R$32,IF(AND('3. GRI Pricing'!$G209&gt;='2. GRI Pricing Inputs'!$T$33,'3. GRI Pricing'!$G209&lt;='2. GRI Pricing Inputs'!$U$33),'2. GRI Pricing Inputs'!$T$32,IF(AND('3. GRI Pricing'!$G209&gt;='2. GRI Pricing Inputs'!$V$33,'3. GRI Pricing'!$G209&lt;='2. GRI Pricing Inputs'!$W$33),'2. GRI Pricing Inputs'!$V$32,IF(AND('3. GRI Pricing'!$G209&gt;='2. GRI Pricing Inputs'!$X$33,'3. GRI Pricing'!$G209&lt;='2. GRI Pricing Inputs'!$Y$33),'2. GRI Pricing Inputs'!$X$32,IF(AND('3. GRI Pricing'!$G209&gt;='2. GRI Pricing Inputs'!$Z$33,'3. GRI Pricing'!$G209&lt;='2. GRI Pricing Inputs'!$AA$33),'2. GRI Pricing Inputs'!$Z$32,IF(AND('3. GRI Pricing'!$G209&gt;='2. GRI Pricing Inputs'!$AB$33,'3. GRI Pricing'!$G209&lt;='2. GRI Pricing Inputs'!$AC$33),'2. GRI Pricing Inputs'!$AB$32,IF(AND('3. GRI Pricing'!$G209&gt;='2. GRI Pricing Inputs'!$AD$33,'3. GRI Pricing'!$G209&lt;='2. GRI Pricing Inputs'!$AE$33),'2. GRI Pricing Inputs'!$AD$32,IF(AND('3. GRI Pricing'!$G209&gt;='2. GRI Pricing Inputs'!$AF$33,'3. GRI Pricing'!$G209&lt;='2. GRI Pricing Inputs'!$AG$33),'2. GRI Pricing Inputs'!$AF$32,IF(AND('3. GRI Pricing'!$G209&gt;='2. GRI Pricing Inputs'!$AH$33,'3. GRI Pricing'!$G209&lt;='2. GRI Pricing Inputs'!$AI$33),'2. GRI Pricing Inputs'!$AH$32,0))))))))))))))))</f>
        <v>11</v>
      </c>
      <c r="O209" s="272" cm="1">
        <f t="array" ref="O209">IFERROR(INDEX('2. GRI Pricing Inputs'!$C$32:$AI$39,MATCH('3. GRI Pricing'!E209,'2. GRI Pricing Inputs'!$C$32:$C$39,0),(MATCH('3. GRI Pricing'!N209,'2. GRI Pricing Inputs'!$D$32:$AI$32,0)+1)),0)</f>
        <v>30</v>
      </c>
      <c r="P209" s="272">
        <f>IFERROR(INDEX('2. GRI Pricing Inputs'!$C$45:$AI$46,MATCH($P$16,'2. GRI Pricing Inputs'!$C$45:$C$46,0),MATCH(H209,'2. GRI Pricing Inputs'!$C$45:$AI$45,0)),0)</f>
        <v>45</v>
      </c>
      <c r="Q209" s="272">
        <f>IFERROR(INDEX('2. GRI Pricing Inputs'!$C$53:$AI$54,MATCH('3. GRI Pricing'!$Q$16,'2. GRI Pricing Inputs'!$C$53:$C$54,0),MATCH('3. GRI Pricing'!I209,'2. GRI Pricing Inputs'!$C$53:$AI$53,0)),0)</f>
        <v>50</v>
      </c>
      <c r="R209" s="272">
        <f>IFERROR(INDEX('2. GRI Pricing Inputs'!$C$60:$AI$61,MATCH('3. GRI Pricing'!$R$16,'2. GRI Pricing Inputs'!$C$60:$C$61,0),MATCH('1. Accomodation'!T213,'2. GRI Pricing Inputs'!$C$60:$AI$60,0)),0)</f>
        <v>0</v>
      </c>
      <c r="S209" s="272">
        <f>IFERROR(INDEX('2. GRI Pricing Inputs'!$C$67:$AI$68,MATCH('3. GRI Pricing'!$S$16,'2. GRI Pricing Inputs'!$C$67:$C$68,0),MATCH('1. Accomodation'!U213,'2. GRI Pricing Inputs'!$C$67:$AI$67,0)),0)</f>
        <v>40</v>
      </c>
      <c r="T209" s="272">
        <f>IF(E209=0,0,'2. GRI Pricing Inputs'!$AI$75)</f>
        <v>0</v>
      </c>
      <c r="U209" s="272">
        <f>IFERROR(INDEX('2. GRI Pricing Inputs'!$C$82:$AI$83,MATCH('3. GRI Pricing'!$U$16,'2. GRI Pricing Inputs'!$C$82:$C$83,0),MATCH('1. Accomodation'!V213,'2. GRI Pricing Inputs'!$C$82:$AI$82,0)),0)</f>
        <v>0</v>
      </c>
      <c r="V209" s="272">
        <f>IFERROR(INDEX('2. GRI Pricing Inputs'!$C$89:$AI$90,MATCH('3. GRI Pricing'!$V$16,'2. GRI Pricing Inputs'!$C$89:$C$90,0),MATCH('1. Accomodation'!W213,'2. GRI Pricing Inputs'!$C$89:$AI$89,0)),0)</f>
        <v>0</v>
      </c>
      <c r="W209" s="272">
        <f>IFERROR(INDEX('2. GRI Pricing Inputs'!$C$97:$AI$98,MATCH('3. GRI Pricing'!$W$16,'2. GRI Pricing Inputs'!$C$97:$C$98,0),MATCH('1. Accomodation'!X213,'2. GRI Pricing Inputs'!$C$97:$AI$97,0)),0)</f>
        <v>0</v>
      </c>
      <c r="X209" s="272">
        <f>IFERROR(INDEX('2. GRI Pricing Inputs'!$C$104:$AI$105,MATCH('3. GRI Pricing'!$X$16,'2. GRI Pricing Inputs'!$C$104:$C$105,0),MATCH('1. Accomodation'!Y213,'2. GRI Pricing Inputs'!$C$104:$AI$104,0)),0)</f>
        <v>0</v>
      </c>
      <c r="Y209" s="273"/>
      <c r="Z209" s="274">
        <f t="shared" si="11"/>
        <v>1830</v>
      </c>
      <c r="AA209" s="275"/>
      <c r="AB209" s="275"/>
      <c r="AC209" s="275"/>
      <c r="AD209" s="271">
        <f>Z209*(1+'2. GRI Pricing Inputs'!E$115)^(($AD$16-$AC$15)/365)</f>
        <v>1839.0788716209522</v>
      </c>
      <c r="AE209" s="272">
        <f>AD209*(1+'2. GRI Pricing Inputs'!F$115)^((AE$16-AD$16)/365)</f>
        <v>1847.9077596196241</v>
      </c>
      <c r="AF209" s="272">
        <f>AE209*(1+'2. GRI Pricing Inputs'!G$115)^((AF$16-AE$16)/365)</f>
        <v>1857.07547400047</v>
      </c>
      <c r="AG209" s="272">
        <f>AF209*(1+'2. GRI Pricing Inputs'!H$115)^((AG$16-AF$16)/365)</f>
        <v>1866.2886706228028</v>
      </c>
      <c r="AH209" s="272">
        <f>AG209*(1+'2. GRI Pricing Inputs'!I$115)^((AH$16-AG$16)/365)</f>
        <v>1874.6495481953057</v>
      </c>
      <c r="AI209" s="272">
        <f>AH209*(1+'2. GRI Pricing Inputs'!J$115)^((AI$16-AH$16)/365)</f>
        <v>1883.9499321200822</v>
      </c>
      <c r="AJ209" s="272">
        <f>AI209*(1+'2. GRI Pricing Inputs'!K$115)^((AJ$16-AI$16)/365)</f>
        <v>1892.994233157119</v>
      </c>
      <c r="AK209" s="272">
        <f>AJ209*(1+'2. GRI Pricing Inputs'!L$115)^((AK$16-AJ$16)/365)</f>
        <v>1902.3856274861005</v>
      </c>
      <c r="AL209" s="272">
        <f>AK209*(1+'2. GRI Pricing Inputs'!M$115)^((AL$16-AK$16)/365)</f>
        <v>1911.5184329870162</v>
      </c>
      <c r="AM209" s="272">
        <f>AL209*(1+'2. GRI Pricing Inputs'!N$115)^((AM$16-AL$16)/365)</f>
        <v>1921.0017283171653</v>
      </c>
      <c r="AN209" s="272">
        <f>AM209*(1+'2. GRI Pricing Inputs'!O$115)^((AN$16-AM$16)/365)</f>
        <v>1930.5320715275579</v>
      </c>
      <c r="AO209" s="272">
        <f>AN209*(1+'2. GRI Pricing Inputs'!P$115)^((AO$16-AN$16)/365)</f>
        <v>1939.7999999999993</v>
      </c>
      <c r="AP209" s="276">
        <f>AO209*(1+'2. GRI Pricing Inputs'!Q$115)^((AP$16-AO$16)/365)</f>
        <v>1949.4236039182085</v>
      </c>
      <c r="AQ209" s="380">
        <f t="shared" si="12"/>
        <v>5.9999999999999609E-2</v>
      </c>
    </row>
    <row r="210" spans="1:43" ht="11.4" x14ac:dyDescent="0.2">
      <c r="A210" s="110" t="str">
        <f>_xlfn.XLOOKUP($C210,'Data Ref'!$D:$D,'Data Ref'!$B:$B,0)</f>
        <v>222708194</v>
      </c>
      <c r="C210" s="76">
        <f>'1. Accomodation'!N214</f>
        <v>626</v>
      </c>
      <c r="D210" s="362" t="str">
        <f>'1. Accomodation'!L214</f>
        <v>D</v>
      </c>
      <c r="E210" s="69" t="str">
        <f>'1. Accomodation'!P214</f>
        <v>1 Bed</v>
      </c>
      <c r="F210" s="69">
        <f>'1. Accomodation'!Q214</f>
        <v>1</v>
      </c>
      <c r="G210" s="77">
        <f>'1. Accomodation'!O214</f>
        <v>497.72</v>
      </c>
      <c r="H210" s="69">
        <f>'1. Accomodation'!R214</f>
        <v>6</v>
      </c>
      <c r="I210" s="69" t="str">
        <f>'1. Accomodation'!S214</f>
        <v>Internal Courtyard</v>
      </c>
      <c r="J210" s="62"/>
      <c r="L210" s="271">
        <f>IFERROR(INDEX('2. GRI Pricing Inputs'!$C$15:$AI$16,MATCH($L$16,'2. GRI Pricing Inputs'!$C$15:$C$16,0),MATCH(E210,'2. GRI Pricing Inputs'!$C$15:$AI$15,0)),0)</f>
        <v>1275</v>
      </c>
      <c r="M210" s="272">
        <f>IFERROR(INDEX('2. GRI Pricing Inputs'!$C$22:$AI$23,MATCH($M$16,'2. GRI Pricing Inputs'!$C$22:$C$23,0),MATCH(F210,'2. GRI Pricing Inputs'!$C$22:$AI$22,0)),0)</f>
        <v>0</v>
      </c>
      <c r="N210" s="329">
        <f>IF(AND('3. GRI Pricing'!$G210&gt;='2. GRI Pricing Inputs'!$D$33,'3. GRI Pricing'!$G210&lt;='2. GRI Pricing Inputs'!$E$33),'2. GRI Pricing Inputs'!$D$32,IF(AND('3. GRI Pricing'!$G210&gt;='2. GRI Pricing Inputs'!$F$33,'3. GRI Pricing'!$G210&lt;='2. GRI Pricing Inputs'!$G$33),'2. GRI Pricing Inputs'!$F$32,IF(AND('3. GRI Pricing'!$G210&gt;='2. GRI Pricing Inputs'!$H$33,'3. GRI Pricing'!$G210&lt;='2. GRI Pricing Inputs'!$I$33),'2. GRI Pricing Inputs'!$H$32,IF(AND('3. GRI Pricing'!$G210&gt;='2. GRI Pricing Inputs'!$J$33,'3. GRI Pricing'!$G210&lt;='2. GRI Pricing Inputs'!$K$33),'2. GRI Pricing Inputs'!$J$32,IF(AND('3. GRI Pricing'!$G210&gt;='2. GRI Pricing Inputs'!$L$33,'3. GRI Pricing'!$G210&lt;='2. GRI Pricing Inputs'!$M$33),'2. GRI Pricing Inputs'!$L$32,IF(AND('3. GRI Pricing'!$G210&gt;='2. GRI Pricing Inputs'!$N$33,'3. GRI Pricing'!$G210&lt;='2. GRI Pricing Inputs'!$O$33),'2. GRI Pricing Inputs'!$N$32,IF(AND('3. GRI Pricing'!$G210&gt;='2. GRI Pricing Inputs'!$P$33,'3. GRI Pricing'!$G210&lt;='2. GRI Pricing Inputs'!$Q$33),'2. GRI Pricing Inputs'!$P$32,IF(AND('3. GRI Pricing'!$G210&gt;='2. GRI Pricing Inputs'!$R$33,'3. GRI Pricing'!$G210&lt;='2. GRI Pricing Inputs'!$S$33),'2. GRI Pricing Inputs'!$R$32,IF(AND('3. GRI Pricing'!$G210&gt;='2. GRI Pricing Inputs'!$T$33,'3. GRI Pricing'!$G210&lt;='2. GRI Pricing Inputs'!$U$33),'2. GRI Pricing Inputs'!$T$32,IF(AND('3. GRI Pricing'!$G210&gt;='2. GRI Pricing Inputs'!$V$33,'3. GRI Pricing'!$G210&lt;='2. GRI Pricing Inputs'!$W$33),'2. GRI Pricing Inputs'!$V$32,IF(AND('3. GRI Pricing'!$G210&gt;='2. GRI Pricing Inputs'!$X$33,'3. GRI Pricing'!$G210&lt;='2. GRI Pricing Inputs'!$Y$33),'2. GRI Pricing Inputs'!$X$32,IF(AND('3. GRI Pricing'!$G210&gt;='2. GRI Pricing Inputs'!$Z$33,'3. GRI Pricing'!$G210&lt;='2. GRI Pricing Inputs'!$AA$33),'2. GRI Pricing Inputs'!$Z$32,IF(AND('3. GRI Pricing'!$G210&gt;='2. GRI Pricing Inputs'!$AB$33,'3. GRI Pricing'!$G210&lt;='2. GRI Pricing Inputs'!$AC$33),'2. GRI Pricing Inputs'!$AB$32,IF(AND('3. GRI Pricing'!$G210&gt;='2. GRI Pricing Inputs'!$AD$33,'3. GRI Pricing'!$G210&lt;='2. GRI Pricing Inputs'!$AE$33),'2. GRI Pricing Inputs'!$AD$32,IF(AND('3. GRI Pricing'!$G210&gt;='2. GRI Pricing Inputs'!$AF$33,'3. GRI Pricing'!$G210&lt;='2. GRI Pricing Inputs'!$AG$33),'2. GRI Pricing Inputs'!$AF$32,IF(AND('3. GRI Pricing'!$G210&gt;='2. GRI Pricing Inputs'!$AH$33,'3. GRI Pricing'!$G210&lt;='2. GRI Pricing Inputs'!$AI$33),'2. GRI Pricing Inputs'!$AH$32,0))))))))))))))))</f>
        <v>0</v>
      </c>
      <c r="O210" s="272" cm="1">
        <f t="array" ref="O210">IFERROR(INDEX('2. GRI Pricing Inputs'!$C$32:$AI$39,MATCH('3. GRI Pricing'!E210,'2. GRI Pricing Inputs'!$C$32:$C$39,0),(MATCH('3. GRI Pricing'!N210,'2. GRI Pricing Inputs'!$D$32:$AI$32,0)+1)),0)</f>
        <v>0</v>
      </c>
      <c r="P210" s="272">
        <f>IFERROR(INDEX('2. GRI Pricing Inputs'!$C$45:$AI$46,MATCH($P$16,'2. GRI Pricing Inputs'!$C$45:$C$46,0),MATCH(H210,'2. GRI Pricing Inputs'!$C$45:$AI$45,0)),0)</f>
        <v>45</v>
      </c>
      <c r="Q210" s="272">
        <f>IFERROR(INDEX('2. GRI Pricing Inputs'!$C$53:$AI$54,MATCH('3. GRI Pricing'!$Q$16,'2. GRI Pricing Inputs'!$C$53:$C$54,0),MATCH('3. GRI Pricing'!I210,'2. GRI Pricing Inputs'!$C$53:$AI$53,0)),0)</f>
        <v>15</v>
      </c>
      <c r="R210" s="272">
        <f>IFERROR(INDEX('2. GRI Pricing Inputs'!$C$60:$AI$61,MATCH('3. GRI Pricing'!$R$16,'2. GRI Pricing Inputs'!$C$60:$C$61,0),MATCH('1. Accomodation'!T214,'2. GRI Pricing Inputs'!$C$60:$AI$60,0)),0)</f>
        <v>0</v>
      </c>
      <c r="S210" s="272">
        <f>IFERROR(INDEX('2. GRI Pricing Inputs'!$C$67:$AI$68,MATCH('3. GRI Pricing'!$S$16,'2. GRI Pricing Inputs'!$C$67:$C$68,0),MATCH('1. Accomodation'!U214,'2. GRI Pricing Inputs'!$C$67:$AI$67,0)),0)</f>
        <v>10</v>
      </c>
      <c r="T210" s="272">
        <f>IF(E210=0,0,'2. GRI Pricing Inputs'!$AI$75)</f>
        <v>0</v>
      </c>
      <c r="U210" s="272">
        <f>IFERROR(INDEX('2. GRI Pricing Inputs'!$C$82:$AI$83,MATCH('3. GRI Pricing'!$U$16,'2. GRI Pricing Inputs'!$C$82:$C$83,0),MATCH('1. Accomodation'!V214,'2. GRI Pricing Inputs'!$C$82:$AI$82,0)),0)</f>
        <v>0</v>
      </c>
      <c r="V210" s="272">
        <f>IFERROR(INDEX('2. GRI Pricing Inputs'!$C$89:$AI$90,MATCH('3. GRI Pricing'!$V$16,'2. GRI Pricing Inputs'!$C$89:$C$90,0),MATCH('1. Accomodation'!W214,'2. GRI Pricing Inputs'!$C$89:$AI$89,0)),0)</f>
        <v>10</v>
      </c>
      <c r="W210" s="272">
        <f>IFERROR(INDEX('2. GRI Pricing Inputs'!$C$97:$AI$98,MATCH('3. GRI Pricing'!$W$16,'2. GRI Pricing Inputs'!$C$97:$C$98,0),MATCH('1. Accomodation'!X214,'2. GRI Pricing Inputs'!$C$97:$AI$97,0)),0)</f>
        <v>0</v>
      </c>
      <c r="X210" s="272">
        <f>IFERROR(INDEX('2. GRI Pricing Inputs'!$C$104:$AI$105,MATCH('3. GRI Pricing'!$X$16,'2. GRI Pricing Inputs'!$C$104:$C$105,0),MATCH('1. Accomodation'!Y214,'2. GRI Pricing Inputs'!$C$104:$AI$104,0)),0)</f>
        <v>0</v>
      </c>
      <c r="Y210" s="273"/>
      <c r="Z210" s="274">
        <f t="shared" ref="Z210:Z273" si="13">L210+M210+O210+P210+Q210+R210+S210+T210+U210+V210+W210+X210+Y210</f>
        <v>1355</v>
      </c>
      <c r="AA210" s="275"/>
      <c r="AB210" s="275"/>
      <c r="AC210" s="275"/>
      <c r="AD210" s="271">
        <f>Z210*(1+'2. GRI Pricing Inputs'!E$115)^(($AD$16-$AC$15)/365)</f>
        <v>1361.7223339051311</v>
      </c>
      <c r="AE210" s="272">
        <f>AD210*(1+'2. GRI Pricing Inputs'!F$115)^((AE$16-AD$16)/365)</f>
        <v>1368.2595706473171</v>
      </c>
      <c r="AF210" s="272">
        <f>AE210*(1+'2. GRI Pricing Inputs'!G$115)^((AF$16-AE$16)/365)</f>
        <v>1375.0476870331347</v>
      </c>
      <c r="AG210" s="272">
        <f>AF210*(1+'2. GRI Pricing Inputs'!H$115)^((AG$16-AF$16)/365)</f>
        <v>1381.8694801605998</v>
      </c>
      <c r="AH210" s="272">
        <f>AG210*(1+'2. GRI Pricing Inputs'!I$115)^((AH$16-AG$16)/365)</f>
        <v>1388.060184592699</v>
      </c>
      <c r="AI210" s="272">
        <f>AH210*(1+'2. GRI Pricing Inputs'!J$115)^((AI$16-AH$16)/365)</f>
        <v>1394.9465344386401</v>
      </c>
      <c r="AJ210" s="272">
        <f>AI210*(1+'2. GRI Pricing Inputs'!K$115)^((AJ$16-AI$16)/365)</f>
        <v>1401.6432709988503</v>
      </c>
      <c r="AK210" s="272">
        <f>AJ210*(1+'2. GRI Pricing Inputs'!L$115)^((AK$16-AJ$16)/365)</f>
        <v>1408.5970083298721</v>
      </c>
      <c r="AL210" s="272">
        <f>AK210*(1+'2. GRI Pricing Inputs'!M$115)^((AL$16-AK$16)/365)</f>
        <v>1415.3592768838289</v>
      </c>
      <c r="AM210" s="272">
        <f>AL210*(1+'2. GRI Pricing Inputs'!N$115)^((AM$16-AL$16)/365)</f>
        <v>1422.3810611310157</v>
      </c>
      <c r="AN210" s="272">
        <f>AM210*(1+'2. GRI Pricing Inputs'!O$115)^((AN$16-AM$16)/365)</f>
        <v>1429.4376813769622</v>
      </c>
      <c r="AO210" s="272">
        <f>AN210*(1+'2. GRI Pricing Inputs'!P$115)^((AO$16-AN$16)/365)</f>
        <v>1436.2999999999993</v>
      </c>
      <c r="AP210" s="276">
        <f>AO210*(1+'2. GRI Pricing Inputs'!Q$115)^((AP$16-AO$16)/365)</f>
        <v>1443.4256739394384</v>
      </c>
      <c r="AQ210" s="380">
        <f t="shared" ref="AQ210:AQ273" si="14">IFERROR(AP210/AD210-1,0)</f>
        <v>5.9999999999999609E-2</v>
      </c>
    </row>
    <row r="211" spans="1:43" ht="11.4" x14ac:dyDescent="0.2">
      <c r="A211" s="110" t="str">
        <f>_xlfn.XLOOKUP($C211,'Data Ref'!$D:$D,'Data Ref'!$B:$B,0)</f>
        <v>222708195</v>
      </c>
      <c r="C211" s="76">
        <f>'1. Accomodation'!N215</f>
        <v>627</v>
      </c>
      <c r="D211" s="362" t="str">
        <f>'1. Accomodation'!L215</f>
        <v>D</v>
      </c>
      <c r="E211" s="69" t="str">
        <f>'1. Accomodation'!P215</f>
        <v>1 Bed</v>
      </c>
      <c r="F211" s="69">
        <f>'1. Accomodation'!Q215</f>
        <v>1</v>
      </c>
      <c r="G211" s="77">
        <f>'1. Accomodation'!O215</f>
        <v>512.04</v>
      </c>
      <c r="H211" s="69">
        <f>'1. Accomodation'!R215</f>
        <v>6</v>
      </c>
      <c r="I211" s="69" t="str">
        <f>'1. Accomodation'!S215</f>
        <v>Internal Courtyard</v>
      </c>
      <c r="J211" s="62"/>
      <c r="L211" s="271">
        <f>IFERROR(INDEX('2. GRI Pricing Inputs'!$C$15:$AI$16,MATCH($L$16,'2. GRI Pricing Inputs'!$C$15:$C$16,0),MATCH(E211,'2. GRI Pricing Inputs'!$C$15:$AI$15,0)),0)</f>
        <v>1275</v>
      </c>
      <c r="M211" s="272">
        <f>IFERROR(INDEX('2. GRI Pricing Inputs'!$C$22:$AI$23,MATCH($M$16,'2. GRI Pricing Inputs'!$C$22:$C$23,0),MATCH(F211,'2. GRI Pricing Inputs'!$C$22:$AI$22,0)),0)</f>
        <v>0</v>
      </c>
      <c r="N211" s="329">
        <f>IF(AND('3. GRI Pricing'!$G211&gt;='2. GRI Pricing Inputs'!$D$33,'3. GRI Pricing'!$G211&lt;='2. GRI Pricing Inputs'!$E$33),'2. GRI Pricing Inputs'!$D$32,IF(AND('3. GRI Pricing'!$G211&gt;='2. GRI Pricing Inputs'!$F$33,'3. GRI Pricing'!$G211&lt;='2. GRI Pricing Inputs'!$G$33),'2. GRI Pricing Inputs'!$F$32,IF(AND('3. GRI Pricing'!$G211&gt;='2. GRI Pricing Inputs'!$H$33,'3. GRI Pricing'!$G211&lt;='2. GRI Pricing Inputs'!$I$33),'2. GRI Pricing Inputs'!$H$32,IF(AND('3. GRI Pricing'!$G211&gt;='2. GRI Pricing Inputs'!$J$33,'3. GRI Pricing'!$G211&lt;='2. GRI Pricing Inputs'!$K$33),'2. GRI Pricing Inputs'!$J$32,IF(AND('3. GRI Pricing'!$G211&gt;='2. GRI Pricing Inputs'!$L$33,'3. GRI Pricing'!$G211&lt;='2. GRI Pricing Inputs'!$M$33),'2. GRI Pricing Inputs'!$L$32,IF(AND('3. GRI Pricing'!$G211&gt;='2. GRI Pricing Inputs'!$N$33,'3. GRI Pricing'!$G211&lt;='2. GRI Pricing Inputs'!$O$33),'2. GRI Pricing Inputs'!$N$32,IF(AND('3. GRI Pricing'!$G211&gt;='2. GRI Pricing Inputs'!$P$33,'3. GRI Pricing'!$G211&lt;='2. GRI Pricing Inputs'!$Q$33),'2. GRI Pricing Inputs'!$P$32,IF(AND('3. GRI Pricing'!$G211&gt;='2. GRI Pricing Inputs'!$R$33,'3. GRI Pricing'!$G211&lt;='2. GRI Pricing Inputs'!$S$33),'2. GRI Pricing Inputs'!$R$32,IF(AND('3. GRI Pricing'!$G211&gt;='2. GRI Pricing Inputs'!$T$33,'3. GRI Pricing'!$G211&lt;='2. GRI Pricing Inputs'!$U$33),'2. GRI Pricing Inputs'!$T$32,IF(AND('3. GRI Pricing'!$G211&gt;='2. GRI Pricing Inputs'!$V$33,'3. GRI Pricing'!$G211&lt;='2. GRI Pricing Inputs'!$W$33),'2. GRI Pricing Inputs'!$V$32,IF(AND('3. GRI Pricing'!$G211&gt;='2. GRI Pricing Inputs'!$X$33,'3. GRI Pricing'!$G211&lt;='2. GRI Pricing Inputs'!$Y$33),'2. GRI Pricing Inputs'!$X$32,IF(AND('3. GRI Pricing'!$G211&gt;='2. GRI Pricing Inputs'!$Z$33,'3. GRI Pricing'!$G211&lt;='2. GRI Pricing Inputs'!$AA$33),'2. GRI Pricing Inputs'!$Z$32,IF(AND('3. GRI Pricing'!$G211&gt;='2. GRI Pricing Inputs'!$AB$33,'3. GRI Pricing'!$G211&lt;='2. GRI Pricing Inputs'!$AC$33),'2. GRI Pricing Inputs'!$AB$32,IF(AND('3. GRI Pricing'!$G211&gt;='2. GRI Pricing Inputs'!$AD$33,'3. GRI Pricing'!$G211&lt;='2. GRI Pricing Inputs'!$AE$33),'2. GRI Pricing Inputs'!$AD$32,IF(AND('3. GRI Pricing'!$G211&gt;='2. GRI Pricing Inputs'!$AF$33,'3. GRI Pricing'!$G211&lt;='2. GRI Pricing Inputs'!$AG$33),'2. GRI Pricing Inputs'!$AF$32,IF(AND('3. GRI Pricing'!$G211&gt;='2. GRI Pricing Inputs'!$AH$33,'3. GRI Pricing'!$G211&lt;='2. GRI Pricing Inputs'!$AI$33),'2. GRI Pricing Inputs'!$AH$32,0))))))))))))))))</f>
        <v>0</v>
      </c>
      <c r="O211" s="272" cm="1">
        <f t="array" ref="O211">IFERROR(INDEX('2. GRI Pricing Inputs'!$C$32:$AI$39,MATCH('3. GRI Pricing'!E211,'2. GRI Pricing Inputs'!$C$32:$C$39,0),(MATCH('3. GRI Pricing'!N211,'2. GRI Pricing Inputs'!$D$32:$AI$32,0)+1)),0)</f>
        <v>0</v>
      </c>
      <c r="P211" s="272">
        <f>IFERROR(INDEX('2. GRI Pricing Inputs'!$C$45:$AI$46,MATCH($P$16,'2. GRI Pricing Inputs'!$C$45:$C$46,0),MATCH(H211,'2. GRI Pricing Inputs'!$C$45:$AI$45,0)),0)</f>
        <v>45</v>
      </c>
      <c r="Q211" s="272">
        <f>IFERROR(INDEX('2. GRI Pricing Inputs'!$C$53:$AI$54,MATCH('3. GRI Pricing'!$Q$16,'2. GRI Pricing Inputs'!$C$53:$C$54,0),MATCH('3. GRI Pricing'!I211,'2. GRI Pricing Inputs'!$C$53:$AI$53,0)),0)</f>
        <v>15</v>
      </c>
      <c r="R211" s="272">
        <f>IFERROR(INDEX('2. GRI Pricing Inputs'!$C$60:$AI$61,MATCH('3. GRI Pricing'!$R$16,'2. GRI Pricing Inputs'!$C$60:$C$61,0),MATCH('1. Accomodation'!T215,'2. GRI Pricing Inputs'!$C$60:$AI$60,0)),0)</f>
        <v>0</v>
      </c>
      <c r="S211" s="272">
        <f>IFERROR(INDEX('2. GRI Pricing Inputs'!$C$67:$AI$68,MATCH('3. GRI Pricing'!$S$16,'2. GRI Pricing Inputs'!$C$67:$C$68,0),MATCH('1. Accomodation'!U215,'2. GRI Pricing Inputs'!$C$67:$AI$67,0)),0)</f>
        <v>10</v>
      </c>
      <c r="T211" s="272">
        <f>IF(E211=0,0,'2. GRI Pricing Inputs'!$AI$75)</f>
        <v>0</v>
      </c>
      <c r="U211" s="272">
        <f>IFERROR(INDEX('2. GRI Pricing Inputs'!$C$82:$AI$83,MATCH('3. GRI Pricing'!$U$16,'2. GRI Pricing Inputs'!$C$82:$C$83,0),MATCH('1. Accomodation'!V215,'2. GRI Pricing Inputs'!$C$82:$AI$82,0)),0)</f>
        <v>0</v>
      </c>
      <c r="V211" s="272">
        <f>IFERROR(INDEX('2. GRI Pricing Inputs'!$C$89:$AI$90,MATCH('3. GRI Pricing'!$V$16,'2. GRI Pricing Inputs'!$C$89:$C$90,0),MATCH('1. Accomodation'!W215,'2. GRI Pricing Inputs'!$C$89:$AI$89,0)),0)</f>
        <v>10</v>
      </c>
      <c r="W211" s="272">
        <f>IFERROR(INDEX('2. GRI Pricing Inputs'!$C$97:$AI$98,MATCH('3. GRI Pricing'!$W$16,'2. GRI Pricing Inputs'!$C$97:$C$98,0),MATCH('1. Accomodation'!X215,'2. GRI Pricing Inputs'!$C$97:$AI$97,0)),0)</f>
        <v>0</v>
      </c>
      <c r="X211" s="272">
        <f>IFERROR(INDEX('2. GRI Pricing Inputs'!$C$104:$AI$105,MATCH('3. GRI Pricing'!$X$16,'2. GRI Pricing Inputs'!$C$104:$C$105,0),MATCH('1. Accomodation'!Y215,'2. GRI Pricing Inputs'!$C$104:$AI$104,0)),0)</f>
        <v>0</v>
      </c>
      <c r="Y211" s="273"/>
      <c r="Z211" s="274">
        <f t="shared" si="13"/>
        <v>1355</v>
      </c>
      <c r="AA211" s="275"/>
      <c r="AB211" s="275"/>
      <c r="AC211" s="275"/>
      <c r="AD211" s="271">
        <f>Z211*(1+'2. GRI Pricing Inputs'!E$115)^(($AD$16-$AC$15)/365)</f>
        <v>1361.7223339051311</v>
      </c>
      <c r="AE211" s="272">
        <f>AD211*(1+'2. GRI Pricing Inputs'!F$115)^((AE$16-AD$16)/365)</f>
        <v>1368.2595706473171</v>
      </c>
      <c r="AF211" s="272">
        <f>AE211*(1+'2. GRI Pricing Inputs'!G$115)^((AF$16-AE$16)/365)</f>
        <v>1375.0476870331347</v>
      </c>
      <c r="AG211" s="272">
        <f>AF211*(1+'2. GRI Pricing Inputs'!H$115)^((AG$16-AF$16)/365)</f>
        <v>1381.8694801605998</v>
      </c>
      <c r="AH211" s="272">
        <f>AG211*(1+'2. GRI Pricing Inputs'!I$115)^((AH$16-AG$16)/365)</f>
        <v>1388.060184592699</v>
      </c>
      <c r="AI211" s="272">
        <f>AH211*(1+'2. GRI Pricing Inputs'!J$115)^((AI$16-AH$16)/365)</f>
        <v>1394.9465344386401</v>
      </c>
      <c r="AJ211" s="272">
        <f>AI211*(1+'2. GRI Pricing Inputs'!K$115)^((AJ$16-AI$16)/365)</f>
        <v>1401.6432709988503</v>
      </c>
      <c r="AK211" s="272">
        <f>AJ211*(1+'2. GRI Pricing Inputs'!L$115)^((AK$16-AJ$16)/365)</f>
        <v>1408.5970083298721</v>
      </c>
      <c r="AL211" s="272">
        <f>AK211*(1+'2. GRI Pricing Inputs'!M$115)^((AL$16-AK$16)/365)</f>
        <v>1415.3592768838289</v>
      </c>
      <c r="AM211" s="272">
        <f>AL211*(1+'2. GRI Pricing Inputs'!N$115)^((AM$16-AL$16)/365)</f>
        <v>1422.3810611310157</v>
      </c>
      <c r="AN211" s="272">
        <f>AM211*(1+'2. GRI Pricing Inputs'!O$115)^((AN$16-AM$16)/365)</f>
        <v>1429.4376813769622</v>
      </c>
      <c r="AO211" s="272">
        <f>AN211*(1+'2. GRI Pricing Inputs'!P$115)^((AO$16-AN$16)/365)</f>
        <v>1436.2999999999993</v>
      </c>
      <c r="AP211" s="276">
        <f>AO211*(1+'2. GRI Pricing Inputs'!Q$115)^((AP$16-AO$16)/365)</f>
        <v>1443.4256739394384</v>
      </c>
      <c r="AQ211" s="380">
        <f t="shared" si="14"/>
        <v>5.9999999999999609E-2</v>
      </c>
    </row>
    <row r="212" spans="1:43" ht="11.4" x14ac:dyDescent="0.2">
      <c r="A212" s="110" t="str">
        <f>_xlfn.XLOOKUP($C212,'Data Ref'!$D:$D,'Data Ref'!$B:$B,0)</f>
        <v>222708196</v>
      </c>
      <c r="C212" s="76">
        <f>'1. Accomodation'!N216</f>
        <v>628</v>
      </c>
      <c r="D212" s="362" t="str">
        <f>'1. Accomodation'!L216</f>
        <v>D</v>
      </c>
      <c r="E212" s="69" t="str">
        <f>'1. Accomodation'!P216</f>
        <v>2 Bed</v>
      </c>
      <c r="F212" s="69">
        <f>'1. Accomodation'!Q216</f>
        <v>2</v>
      </c>
      <c r="G212" s="77">
        <f>'1. Accomodation'!O216</f>
        <v>761.44</v>
      </c>
      <c r="H212" s="69">
        <f>'1. Accomodation'!R216</f>
        <v>6</v>
      </c>
      <c r="I212" s="69" t="str">
        <f>'1. Accomodation'!S216</f>
        <v>North Row above Treeline</v>
      </c>
      <c r="J212" s="62"/>
      <c r="L212" s="271">
        <f>IFERROR(INDEX('2. GRI Pricing Inputs'!$C$15:$AI$16,MATCH($L$16,'2. GRI Pricing Inputs'!$C$15:$C$16,0),MATCH(E212,'2. GRI Pricing Inputs'!$C$15:$AI$15,0)),0)</f>
        <v>1665</v>
      </c>
      <c r="M212" s="272">
        <f>IFERROR(INDEX('2. GRI Pricing Inputs'!$C$22:$AI$23,MATCH($M$16,'2. GRI Pricing Inputs'!$C$22:$C$23,0),MATCH(F212,'2. GRI Pricing Inputs'!$C$22:$AI$22,0)),0)</f>
        <v>0</v>
      </c>
      <c r="N212" s="329">
        <f>IF(AND('3. GRI Pricing'!$G212&gt;='2. GRI Pricing Inputs'!$D$33,'3. GRI Pricing'!$G212&lt;='2. GRI Pricing Inputs'!$E$33),'2. GRI Pricing Inputs'!$D$32,IF(AND('3. GRI Pricing'!$G212&gt;='2. GRI Pricing Inputs'!$F$33,'3. GRI Pricing'!$G212&lt;='2. GRI Pricing Inputs'!$G$33),'2. GRI Pricing Inputs'!$F$32,IF(AND('3. GRI Pricing'!$G212&gt;='2. GRI Pricing Inputs'!$H$33,'3. GRI Pricing'!$G212&lt;='2. GRI Pricing Inputs'!$I$33),'2. GRI Pricing Inputs'!$H$32,IF(AND('3. GRI Pricing'!$G212&gt;='2. GRI Pricing Inputs'!$J$33,'3. GRI Pricing'!$G212&lt;='2. GRI Pricing Inputs'!$K$33),'2. GRI Pricing Inputs'!$J$32,IF(AND('3. GRI Pricing'!$G212&gt;='2. GRI Pricing Inputs'!$L$33,'3. GRI Pricing'!$G212&lt;='2. GRI Pricing Inputs'!$M$33),'2. GRI Pricing Inputs'!$L$32,IF(AND('3. GRI Pricing'!$G212&gt;='2. GRI Pricing Inputs'!$N$33,'3. GRI Pricing'!$G212&lt;='2. GRI Pricing Inputs'!$O$33),'2. GRI Pricing Inputs'!$N$32,IF(AND('3. GRI Pricing'!$G212&gt;='2. GRI Pricing Inputs'!$P$33,'3. GRI Pricing'!$G212&lt;='2. GRI Pricing Inputs'!$Q$33),'2. GRI Pricing Inputs'!$P$32,IF(AND('3. GRI Pricing'!$G212&gt;='2. GRI Pricing Inputs'!$R$33,'3. GRI Pricing'!$G212&lt;='2. GRI Pricing Inputs'!$S$33),'2. GRI Pricing Inputs'!$R$32,IF(AND('3. GRI Pricing'!$G212&gt;='2. GRI Pricing Inputs'!$T$33,'3. GRI Pricing'!$G212&lt;='2. GRI Pricing Inputs'!$U$33),'2. GRI Pricing Inputs'!$T$32,IF(AND('3. GRI Pricing'!$G212&gt;='2. GRI Pricing Inputs'!$V$33,'3. GRI Pricing'!$G212&lt;='2. GRI Pricing Inputs'!$W$33),'2. GRI Pricing Inputs'!$V$32,IF(AND('3. GRI Pricing'!$G212&gt;='2. GRI Pricing Inputs'!$X$33,'3. GRI Pricing'!$G212&lt;='2. GRI Pricing Inputs'!$Y$33),'2. GRI Pricing Inputs'!$X$32,IF(AND('3. GRI Pricing'!$G212&gt;='2. GRI Pricing Inputs'!$Z$33,'3. GRI Pricing'!$G212&lt;='2. GRI Pricing Inputs'!$AA$33),'2. GRI Pricing Inputs'!$Z$32,IF(AND('3. GRI Pricing'!$G212&gt;='2. GRI Pricing Inputs'!$AB$33,'3. GRI Pricing'!$G212&lt;='2. GRI Pricing Inputs'!$AC$33),'2. GRI Pricing Inputs'!$AB$32,IF(AND('3. GRI Pricing'!$G212&gt;='2. GRI Pricing Inputs'!$AD$33,'3. GRI Pricing'!$G212&lt;='2. GRI Pricing Inputs'!$AE$33),'2. GRI Pricing Inputs'!$AD$32,IF(AND('3. GRI Pricing'!$G212&gt;='2. GRI Pricing Inputs'!$AF$33,'3. GRI Pricing'!$G212&lt;='2. GRI Pricing Inputs'!$AG$33),'2. GRI Pricing Inputs'!$AF$32,IF(AND('3. GRI Pricing'!$G212&gt;='2. GRI Pricing Inputs'!$AH$33,'3. GRI Pricing'!$G212&lt;='2. GRI Pricing Inputs'!$AI$33),'2. GRI Pricing Inputs'!$AH$32,0))))))))))))))))</f>
        <v>11</v>
      </c>
      <c r="O212" s="272" cm="1">
        <f t="array" ref="O212">IFERROR(INDEX('2. GRI Pricing Inputs'!$C$32:$AI$39,MATCH('3. GRI Pricing'!E212,'2. GRI Pricing Inputs'!$C$32:$C$39,0),(MATCH('3. GRI Pricing'!N212,'2. GRI Pricing Inputs'!$D$32:$AI$32,0)+1)),0)</f>
        <v>30</v>
      </c>
      <c r="P212" s="272">
        <f>IFERROR(INDEX('2. GRI Pricing Inputs'!$C$45:$AI$46,MATCH($P$16,'2. GRI Pricing Inputs'!$C$45:$C$46,0),MATCH(H212,'2. GRI Pricing Inputs'!$C$45:$AI$45,0)),0)</f>
        <v>45</v>
      </c>
      <c r="Q212" s="272">
        <f>IFERROR(INDEX('2. GRI Pricing Inputs'!$C$53:$AI$54,MATCH('3. GRI Pricing'!$Q$16,'2. GRI Pricing Inputs'!$C$53:$C$54,0),MATCH('3. GRI Pricing'!I212,'2. GRI Pricing Inputs'!$C$53:$AI$53,0)),0)</f>
        <v>50</v>
      </c>
      <c r="R212" s="272">
        <f>IFERROR(INDEX('2. GRI Pricing Inputs'!$C$60:$AI$61,MATCH('3. GRI Pricing'!$R$16,'2. GRI Pricing Inputs'!$C$60:$C$61,0),MATCH('1. Accomodation'!T216,'2. GRI Pricing Inputs'!$C$60:$AI$60,0)),0)</f>
        <v>0</v>
      </c>
      <c r="S212" s="272">
        <f>IFERROR(INDEX('2. GRI Pricing Inputs'!$C$67:$AI$68,MATCH('3. GRI Pricing'!$S$16,'2. GRI Pricing Inputs'!$C$67:$C$68,0),MATCH('1. Accomodation'!U216,'2. GRI Pricing Inputs'!$C$67:$AI$67,0)),0)</f>
        <v>40</v>
      </c>
      <c r="T212" s="272">
        <f>IF(E212=0,0,'2. GRI Pricing Inputs'!$AI$75)</f>
        <v>0</v>
      </c>
      <c r="U212" s="272">
        <f>IFERROR(INDEX('2. GRI Pricing Inputs'!$C$82:$AI$83,MATCH('3. GRI Pricing'!$U$16,'2. GRI Pricing Inputs'!$C$82:$C$83,0),MATCH('1. Accomodation'!V216,'2. GRI Pricing Inputs'!$C$82:$AI$82,0)),0)</f>
        <v>0</v>
      </c>
      <c r="V212" s="272">
        <f>IFERROR(INDEX('2. GRI Pricing Inputs'!$C$89:$AI$90,MATCH('3. GRI Pricing'!$V$16,'2. GRI Pricing Inputs'!$C$89:$C$90,0),MATCH('1. Accomodation'!W216,'2. GRI Pricing Inputs'!$C$89:$AI$89,0)),0)</f>
        <v>0</v>
      </c>
      <c r="W212" s="272">
        <f>IFERROR(INDEX('2. GRI Pricing Inputs'!$C$97:$AI$98,MATCH('3. GRI Pricing'!$W$16,'2. GRI Pricing Inputs'!$C$97:$C$98,0),MATCH('1. Accomodation'!X216,'2. GRI Pricing Inputs'!$C$97:$AI$97,0)),0)</f>
        <v>0</v>
      </c>
      <c r="X212" s="272">
        <f>IFERROR(INDEX('2. GRI Pricing Inputs'!$C$104:$AI$105,MATCH('3. GRI Pricing'!$X$16,'2. GRI Pricing Inputs'!$C$104:$C$105,0),MATCH('1. Accomodation'!Y216,'2. GRI Pricing Inputs'!$C$104:$AI$104,0)),0)</f>
        <v>0</v>
      </c>
      <c r="Y212" s="273"/>
      <c r="Z212" s="274">
        <f t="shared" si="13"/>
        <v>1830</v>
      </c>
      <c r="AA212" s="275"/>
      <c r="AB212" s="275"/>
      <c r="AC212" s="275"/>
      <c r="AD212" s="271">
        <f>Z212*(1+'2. GRI Pricing Inputs'!E$115)^(($AD$16-$AC$15)/365)</f>
        <v>1839.0788716209522</v>
      </c>
      <c r="AE212" s="272">
        <f>AD212*(1+'2. GRI Pricing Inputs'!F$115)^((AE$16-AD$16)/365)</f>
        <v>1847.9077596196241</v>
      </c>
      <c r="AF212" s="272">
        <f>AE212*(1+'2. GRI Pricing Inputs'!G$115)^((AF$16-AE$16)/365)</f>
        <v>1857.07547400047</v>
      </c>
      <c r="AG212" s="272">
        <f>AF212*(1+'2. GRI Pricing Inputs'!H$115)^((AG$16-AF$16)/365)</f>
        <v>1866.2886706228028</v>
      </c>
      <c r="AH212" s="272">
        <f>AG212*(1+'2. GRI Pricing Inputs'!I$115)^((AH$16-AG$16)/365)</f>
        <v>1874.6495481953057</v>
      </c>
      <c r="AI212" s="272">
        <f>AH212*(1+'2. GRI Pricing Inputs'!J$115)^((AI$16-AH$16)/365)</f>
        <v>1883.9499321200822</v>
      </c>
      <c r="AJ212" s="272">
        <f>AI212*(1+'2. GRI Pricing Inputs'!K$115)^((AJ$16-AI$16)/365)</f>
        <v>1892.994233157119</v>
      </c>
      <c r="AK212" s="272">
        <f>AJ212*(1+'2. GRI Pricing Inputs'!L$115)^((AK$16-AJ$16)/365)</f>
        <v>1902.3856274861005</v>
      </c>
      <c r="AL212" s="272">
        <f>AK212*(1+'2. GRI Pricing Inputs'!M$115)^((AL$16-AK$16)/365)</f>
        <v>1911.5184329870162</v>
      </c>
      <c r="AM212" s="272">
        <f>AL212*(1+'2. GRI Pricing Inputs'!N$115)^((AM$16-AL$16)/365)</f>
        <v>1921.0017283171653</v>
      </c>
      <c r="AN212" s="272">
        <f>AM212*(1+'2. GRI Pricing Inputs'!O$115)^((AN$16-AM$16)/365)</f>
        <v>1930.5320715275579</v>
      </c>
      <c r="AO212" s="272">
        <f>AN212*(1+'2. GRI Pricing Inputs'!P$115)^((AO$16-AN$16)/365)</f>
        <v>1939.7999999999993</v>
      </c>
      <c r="AP212" s="276">
        <f>AO212*(1+'2. GRI Pricing Inputs'!Q$115)^((AP$16-AO$16)/365)</f>
        <v>1949.4236039182085</v>
      </c>
      <c r="AQ212" s="380">
        <f t="shared" si="14"/>
        <v>5.9999999999999609E-2</v>
      </c>
    </row>
    <row r="213" spans="1:43" ht="11.4" x14ac:dyDescent="0.2">
      <c r="A213" s="110" t="str">
        <f>_xlfn.XLOOKUP($C213,'Data Ref'!$D:$D,'Data Ref'!$B:$B,0)</f>
        <v>222708197</v>
      </c>
      <c r="C213" s="76">
        <f>'1. Accomodation'!N217</f>
        <v>629</v>
      </c>
      <c r="D213" s="362" t="str">
        <f>'1. Accomodation'!L217</f>
        <v>D</v>
      </c>
      <c r="E213" s="69" t="str">
        <f>'1. Accomodation'!P217</f>
        <v>1 Bed</v>
      </c>
      <c r="F213" s="69">
        <f>'1. Accomodation'!Q217</f>
        <v>1</v>
      </c>
      <c r="G213" s="77">
        <f>'1. Accomodation'!O217</f>
        <v>517.53</v>
      </c>
      <c r="H213" s="69">
        <f>'1. Accomodation'!R217</f>
        <v>6</v>
      </c>
      <c r="I213" s="69" t="str">
        <f>'1. Accomodation'!S217</f>
        <v>Internal Courtyard</v>
      </c>
      <c r="J213" s="62"/>
      <c r="L213" s="271">
        <f>IFERROR(INDEX('2. GRI Pricing Inputs'!$C$15:$AI$16,MATCH($L$16,'2. GRI Pricing Inputs'!$C$15:$C$16,0),MATCH(E213,'2. GRI Pricing Inputs'!$C$15:$AI$15,0)),0)</f>
        <v>1275</v>
      </c>
      <c r="M213" s="272">
        <f>IFERROR(INDEX('2. GRI Pricing Inputs'!$C$22:$AI$23,MATCH($M$16,'2. GRI Pricing Inputs'!$C$22:$C$23,0),MATCH(F213,'2. GRI Pricing Inputs'!$C$22:$AI$22,0)),0)</f>
        <v>0</v>
      </c>
      <c r="N213" s="329">
        <f>IF(AND('3. GRI Pricing'!$G213&gt;='2. GRI Pricing Inputs'!$D$33,'3. GRI Pricing'!$G213&lt;='2. GRI Pricing Inputs'!$E$33),'2. GRI Pricing Inputs'!$D$32,IF(AND('3. GRI Pricing'!$G213&gt;='2. GRI Pricing Inputs'!$F$33,'3. GRI Pricing'!$G213&lt;='2. GRI Pricing Inputs'!$G$33),'2. GRI Pricing Inputs'!$F$32,IF(AND('3. GRI Pricing'!$G213&gt;='2. GRI Pricing Inputs'!$H$33,'3. GRI Pricing'!$G213&lt;='2. GRI Pricing Inputs'!$I$33),'2. GRI Pricing Inputs'!$H$32,IF(AND('3. GRI Pricing'!$G213&gt;='2. GRI Pricing Inputs'!$J$33,'3. GRI Pricing'!$G213&lt;='2. GRI Pricing Inputs'!$K$33),'2. GRI Pricing Inputs'!$J$32,IF(AND('3. GRI Pricing'!$G213&gt;='2. GRI Pricing Inputs'!$L$33,'3. GRI Pricing'!$G213&lt;='2. GRI Pricing Inputs'!$M$33),'2. GRI Pricing Inputs'!$L$32,IF(AND('3. GRI Pricing'!$G213&gt;='2. GRI Pricing Inputs'!$N$33,'3. GRI Pricing'!$G213&lt;='2. GRI Pricing Inputs'!$O$33),'2. GRI Pricing Inputs'!$N$32,IF(AND('3. GRI Pricing'!$G213&gt;='2. GRI Pricing Inputs'!$P$33,'3. GRI Pricing'!$G213&lt;='2. GRI Pricing Inputs'!$Q$33),'2. GRI Pricing Inputs'!$P$32,IF(AND('3. GRI Pricing'!$G213&gt;='2. GRI Pricing Inputs'!$R$33,'3. GRI Pricing'!$G213&lt;='2. GRI Pricing Inputs'!$S$33),'2. GRI Pricing Inputs'!$R$32,IF(AND('3. GRI Pricing'!$G213&gt;='2. GRI Pricing Inputs'!$T$33,'3. GRI Pricing'!$G213&lt;='2. GRI Pricing Inputs'!$U$33),'2. GRI Pricing Inputs'!$T$32,IF(AND('3. GRI Pricing'!$G213&gt;='2. GRI Pricing Inputs'!$V$33,'3. GRI Pricing'!$G213&lt;='2. GRI Pricing Inputs'!$W$33),'2. GRI Pricing Inputs'!$V$32,IF(AND('3. GRI Pricing'!$G213&gt;='2. GRI Pricing Inputs'!$X$33,'3. GRI Pricing'!$G213&lt;='2. GRI Pricing Inputs'!$Y$33),'2. GRI Pricing Inputs'!$X$32,IF(AND('3. GRI Pricing'!$G213&gt;='2. GRI Pricing Inputs'!$Z$33,'3. GRI Pricing'!$G213&lt;='2. GRI Pricing Inputs'!$AA$33),'2. GRI Pricing Inputs'!$Z$32,IF(AND('3. GRI Pricing'!$G213&gt;='2. GRI Pricing Inputs'!$AB$33,'3. GRI Pricing'!$G213&lt;='2. GRI Pricing Inputs'!$AC$33),'2. GRI Pricing Inputs'!$AB$32,IF(AND('3. GRI Pricing'!$G213&gt;='2. GRI Pricing Inputs'!$AD$33,'3. GRI Pricing'!$G213&lt;='2. GRI Pricing Inputs'!$AE$33),'2. GRI Pricing Inputs'!$AD$32,IF(AND('3. GRI Pricing'!$G213&gt;='2. GRI Pricing Inputs'!$AF$33,'3. GRI Pricing'!$G213&lt;='2. GRI Pricing Inputs'!$AG$33),'2. GRI Pricing Inputs'!$AF$32,IF(AND('3. GRI Pricing'!$G213&gt;='2. GRI Pricing Inputs'!$AH$33,'3. GRI Pricing'!$G213&lt;='2. GRI Pricing Inputs'!$AI$33),'2. GRI Pricing Inputs'!$AH$32,0))))))))))))))))</f>
        <v>6</v>
      </c>
      <c r="O213" s="272" cm="1">
        <f t="array" ref="O213">IFERROR(INDEX('2. GRI Pricing Inputs'!$C$32:$AI$39,MATCH('3. GRI Pricing'!E213,'2. GRI Pricing Inputs'!$C$32:$C$39,0),(MATCH('3. GRI Pricing'!N213,'2. GRI Pricing Inputs'!$D$32:$AI$32,0)+1)),0)</f>
        <v>10</v>
      </c>
      <c r="P213" s="272">
        <f>IFERROR(INDEX('2. GRI Pricing Inputs'!$C$45:$AI$46,MATCH($P$16,'2. GRI Pricing Inputs'!$C$45:$C$46,0),MATCH(H213,'2. GRI Pricing Inputs'!$C$45:$AI$45,0)),0)</f>
        <v>45</v>
      </c>
      <c r="Q213" s="272">
        <f>IFERROR(INDEX('2. GRI Pricing Inputs'!$C$53:$AI$54,MATCH('3. GRI Pricing'!$Q$16,'2. GRI Pricing Inputs'!$C$53:$C$54,0),MATCH('3. GRI Pricing'!I213,'2. GRI Pricing Inputs'!$C$53:$AI$53,0)),0)</f>
        <v>15</v>
      </c>
      <c r="R213" s="272">
        <f>IFERROR(INDEX('2. GRI Pricing Inputs'!$C$60:$AI$61,MATCH('3. GRI Pricing'!$R$16,'2. GRI Pricing Inputs'!$C$60:$C$61,0),MATCH('1. Accomodation'!T217,'2. GRI Pricing Inputs'!$C$60:$AI$60,0)),0)</f>
        <v>0</v>
      </c>
      <c r="S213" s="272">
        <f>IFERROR(INDEX('2. GRI Pricing Inputs'!$C$67:$AI$68,MATCH('3. GRI Pricing'!$S$16,'2. GRI Pricing Inputs'!$C$67:$C$68,0),MATCH('1. Accomodation'!U217,'2. GRI Pricing Inputs'!$C$67:$AI$67,0)),0)</f>
        <v>10</v>
      </c>
      <c r="T213" s="272">
        <f>IF(E213=0,0,'2. GRI Pricing Inputs'!$AI$75)</f>
        <v>0</v>
      </c>
      <c r="U213" s="272">
        <f>IFERROR(INDEX('2. GRI Pricing Inputs'!$C$82:$AI$83,MATCH('3. GRI Pricing'!$U$16,'2. GRI Pricing Inputs'!$C$82:$C$83,0),MATCH('1. Accomodation'!V217,'2. GRI Pricing Inputs'!$C$82:$AI$82,0)),0)</f>
        <v>0</v>
      </c>
      <c r="V213" s="272">
        <f>IFERROR(INDEX('2. GRI Pricing Inputs'!$C$89:$AI$90,MATCH('3. GRI Pricing'!$V$16,'2. GRI Pricing Inputs'!$C$89:$C$90,0),MATCH('1. Accomodation'!W217,'2. GRI Pricing Inputs'!$C$89:$AI$89,0)),0)</f>
        <v>10</v>
      </c>
      <c r="W213" s="272">
        <f>IFERROR(INDEX('2. GRI Pricing Inputs'!$C$97:$AI$98,MATCH('3. GRI Pricing'!$W$16,'2. GRI Pricing Inputs'!$C$97:$C$98,0),MATCH('1. Accomodation'!X217,'2. GRI Pricing Inputs'!$C$97:$AI$97,0)),0)</f>
        <v>0</v>
      </c>
      <c r="X213" s="272">
        <f>IFERROR(INDEX('2. GRI Pricing Inputs'!$C$104:$AI$105,MATCH('3. GRI Pricing'!$X$16,'2. GRI Pricing Inputs'!$C$104:$C$105,0),MATCH('1. Accomodation'!Y217,'2. GRI Pricing Inputs'!$C$104:$AI$104,0)),0)</f>
        <v>0</v>
      </c>
      <c r="Y213" s="273"/>
      <c r="Z213" s="274">
        <f t="shared" si="13"/>
        <v>1365</v>
      </c>
      <c r="AA213" s="275"/>
      <c r="AB213" s="275"/>
      <c r="AC213" s="275"/>
      <c r="AD213" s="271">
        <f>Z213*(1+'2. GRI Pricing Inputs'!E$115)^(($AD$16-$AC$15)/365)</f>
        <v>1371.7719452254644</v>
      </c>
      <c r="AE213" s="272">
        <f>AD213*(1+'2. GRI Pricing Inputs'!F$115)^((AE$16-AD$16)/365)</f>
        <v>1378.3574272572607</v>
      </c>
      <c r="AF213" s="272">
        <f>AE213*(1+'2. GRI Pricing Inputs'!G$115)^((AF$16-AE$16)/365)</f>
        <v>1385.1956404429736</v>
      </c>
      <c r="AG213" s="272">
        <f>AF213*(1+'2. GRI Pricing Inputs'!H$115)^((AG$16-AF$16)/365)</f>
        <v>1392.0677789071726</v>
      </c>
      <c r="AH213" s="272">
        <f>AG213*(1+'2. GRI Pricing Inputs'!I$115)^((AH$16-AG$16)/365)</f>
        <v>1398.3041711948592</v>
      </c>
      <c r="AI213" s="272">
        <f>AH213*(1+'2. GRI Pricing Inputs'!J$115)^((AI$16-AH$16)/365)</f>
        <v>1405.2413428108812</v>
      </c>
      <c r="AJ213" s="272">
        <f>AI213*(1+'2. GRI Pricing Inputs'!K$115)^((AJ$16-AI$16)/365)</f>
        <v>1411.9875017811298</v>
      </c>
      <c r="AK213" s="272">
        <f>AJ213*(1+'2. GRI Pricing Inputs'!L$115)^((AK$16-AJ$16)/365)</f>
        <v>1418.9925582068456</v>
      </c>
      <c r="AL213" s="272">
        <f>AK213*(1+'2. GRI Pricing Inputs'!M$115)^((AL$16-AK$16)/365)</f>
        <v>1425.804732801791</v>
      </c>
      <c r="AM213" s="272">
        <f>AL213*(1+'2. GRI Pricing Inputs'!N$115)^((AM$16-AL$16)/365)</f>
        <v>1432.8783383349351</v>
      </c>
      <c r="AN213" s="272">
        <f>AM213*(1+'2. GRI Pricing Inputs'!O$115)^((AN$16-AM$16)/365)</f>
        <v>1439.9870369590803</v>
      </c>
      <c r="AO213" s="272">
        <f>AN213*(1+'2. GRI Pricing Inputs'!P$115)^((AO$16-AN$16)/365)</f>
        <v>1446.8999999999996</v>
      </c>
      <c r="AP213" s="276">
        <f>AO213*(1+'2. GRI Pricing Inputs'!Q$115)^((AP$16-AO$16)/365)</f>
        <v>1454.0782619389918</v>
      </c>
      <c r="AQ213" s="380">
        <f t="shared" si="14"/>
        <v>5.9999999999999609E-2</v>
      </c>
    </row>
    <row r="214" spans="1:43" ht="11.4" x14ac:dyDescent="0.2">
      <c r="A214" s="110" t="str">
        <f>_xlfn.XLOOKUP($C214,'Data Ref'!$D:$D,'Data Ref'!$B:$B,0)</f>
        <v>222708198</v>
      </c>
      <c r="C214" s="76">
        <f>'1. Accomodation'!N218</f>
        <v>630</v>
      </c>
      <c r="D214" s="362" t="str">
        <f>'1. Accomodation'!L218</f>
        <v>D</v>
      </c>
      <c r="E214" s="69" t="str">
        <f>'1. Accomodation'!P218</f>
        <v>1 Bed</v>
      </c>
      <c r="F214" s="69">
        <f>'1. Accomodation'!Q218</f>
        <v>1</v>
      </c>
      <c r="G214" s="77">
        <f>'1. Accomodation'!O218</f>
        <v>521.51</v>
      </c>
      <c r="H214" s="69">
        <f>'1. Accomodation'!R218</f>
        <v>6</v>
      </c>
      <c r="I214" s="69" t="str">
        <f>'1. Accomodation'!S218</f>
        <v>North Row above Treeline</v>
      </c>
      <c r="J214" s="62"/>
      <c r="L214" s="271">
        <f>IFERROR(INDEX('2. GRI Pricing Inputs'!$C$15:$AI$16,MATCH($L$16,'2. GRI Pricing Inputs'!$C$15:$C$16,0),MATCH(E214,'2. GRI Pricing Inputs'!$C$15:$AI$15,0)),0)</f>
        <v>1275</v>
      </c>
      <c r="M214" s="272">
        <f>IFERROR(INDEX('2. GRI Pricing Inputs'!$C$22:$AI$23,MATCH($M$16,'2. GRI Pricing Inputs'!$C$22:$C$23,0),MATCH(F214,'2. GRI Pricing Inputs'!$C$22:$AI$22,0)),0)</f>
        <v>0</v>
      </c>
      <c r="N214" s="329">
        <f>IF(AND('3. GRI Pricing'!$G214&gt;='2. GRI Pricing Inputs'!$D$33,'3. GRI Pricing'!$G214&lt;='2. GRI Pricing Inputs'!$E$33),'2. GRI Pricing Inputs'!$D$32,IF(AND('3. GRI Pricing'!$G214&gt;='2. GRI Pricing Inputs'!$F$33,'3. GRI Pricing'!$G214&lt;='2. GRI Pricing Inputs'!$G$33),'2. GRI Pricing Inputs'!$F$32,IF(AND('3. GRI Pricing'!$G214&gt;='2. GRI Pricing Inputs'!$H$33,'3. GRI Pricing'!$G214&lt;='2. GRI Pricing Inputs'!$I$33),'2. GRI Pricing Inputs'!$H$32,IF(AND('3. GRI Pricing'!$G214&gt;='2. GRI Pricing Inputs'!$J$33,'3. GRI Pricing'!$G214&lt;='2. GRI Pricing Inputs'!$K$33),'2. GRI Pricing Inputs'!$J$32,IF(AND('3. GRI Pricing'!$G214&gt;='2. GRI Pricing Inputs'!$L$33,'3. GRI Pricing'!$G214&lt;='2. GRI Pricing Inputs'!$M$33),'2. GRI Pricing Inputs'!$L$32,IF(AND('3. GRI Pricing'!$G214&gt;='2. GRI Pricing Inputs'!$N$33,'3. GRI Pricing'!$G214&lt;='2. GRI Pricing Inputs'!$O$33),'2. GRI Pricing Inputs'!$N$32,IF(AND('3. GRI Pricing'!$G214&gt;='2. GRI Pricing Inputs'!$P$33,'3. GRI Pricing'!$G214&lt;='2. GRI Pricing Inputs'!$Q$33),'2. GRI Pricing Inputs'!$P$32,IF(AND('3. GRI Pricing'!$G214&gt;='2. GRI Pricing Inputs'!$R$33,'3. GRI Pricing'!$G214&lt;='2. GRI Pricing Inputs'!$S$33),'2. GRI Pricing Inputs'!$R$32,IF(AND('3. GRI Pricing'!$G214&gt;='2. GRI Pricing Inputs'!$T$33,'3. GRI Pricing'!$G214&lt;='2. GRI Pricing Inputs'!$U$33),'2. GRI Pricing Inputs'!$T$32,IF(AND('3. GRI Pricing'!$G214&gt;='2. GRI Pricing Inputs'!$V$33,'3. GRI Pricing'!$G214&lt;='2. GRI Pricing Inputs'!$W$33),'2. GRI Pricing Inputs'!$V$32,IF(AND('3. GRI Pricing'!$G214&gt;='2. GRI Pricing Inputs'!$X$33,'3. GRI Pricing'!$G214&lt;='2. GRI Pricing Inputs'!$Y$33),'2. GRI Pricing Inputs'!$X$32,IF(AND('3. GRI Pricing'!$G214&gt;='2. GRI Pricing Inputs'!$Z$33,'3. GRI Pricing'!$G214&lt;='2. GRI Pricing Inputs'!$AA$33),'2. GRI Pricing Inputs'!$Z$32,IF(AND('3. GRI Pricing'!$G214&gt;='2. GRI Pricing Inputs'!$AB$33,'3. GRI Pricing'!$G214&lt;='2. GRI Pricing Inputs'!$AC$33),'2. GRI Pricing Inputs'!$AB$32,IF(AND('3. GRI Pricing'!$G214&gt;='2. GRI Pricing Inputs'!$AD$33,'3. GRI Pricing'!$G214&lt;='2. GRI Pricing Inputs'!$AE$33),'2. GRI Pricing Inputs'!$AD$32,IF(AND('3. GRI Pricing'!$G214&gt;='2. GRI Pricing Inputs'!$AF$33,'3. GRI Pricing'!$G214&lt;='2. GRI Pricing Inputs'!$AG$33),'2. GRI Pricing Inputs'!$AF$32,IF(AND('3. GRI Pricing'!$G214&gt;='2. GRI Pricing Inputs'!$AH$33,'3. GRI Pricing'!$G214&lt;='2. GRI Pricing Inputs'!$AI$33),'2. GRI Pricing Inputs'!$AH$32,0))))))))))))))))</f>
        <v>6</v>
      </c>
      <c r="O214" s="272" cm="1">
        <f t="array" ref="O214">IFERROR(INDEX('2. GRI Pricing Inputs'!$C$32:$AI$39,MATCH('3. GRI Pricing'!E214,'2. GRI Pricing Inputs'!$C$32:$C$39,0),(MATCH('3. GRI Pricing'!N214,'2. GRI Pricing Inputs'!$D$32:$AI$32,0)+1)),0)</f>
        <v>10</v>
      </c>
      <c r="P214" s="272">
        <f>IFERROR(INDEX('2. GRI Pricing Inputs'!$C$45:$AI$46,MATCH($P$16,'2. GRI Pricing Inputs'!$C$45:$C$46,0),MATCH(H214,'2. GRI Pricing Inputs'!$C$45:$AI$45,0)),0)</f>
        <v>45</v>
      </c>
      <c r="Q214" s="272">
        <f>IFERROR(INDEX('2. GRI Pricing Inputs'!$C$53:$AI$54,MATCH('3. GRI Pricing'!$Q$16,'2. GRI Pricing Inputs'!$C$53:$C$54,0),MATCH('3. GRI Pricing'!I214,'2. GRI Pricing Inputs'!$C$53:$AI$53,0)),0)</f>
        <v>50</v>
      </c>
      <c r="R214" s="272">
        <f>IFERROR(INDEX('2. GRI Pricing Inputs'!$C$60:$AI$61,MATCH('3. GRI Pricing'!$R$16,'2. GRI Pricing Inputs'!$C$60:$C$61,0),MATCH('1. Accomodation'!T218,'2. GRI Pricing Inputs'!$C$60:$AI$60,0)),0)</f>
        <v>0</v>
      </c>
      <c r="S214" s="272">
        <f>IFERROR(INDEX('2. GRI Pricing Inputs'!$C$67:$AI$68,MATCH('3. GRI Pricing'!$S$16,'2. GRI Pricing Inputs'!$C$67:$C$68,0),MATCH('1. Accomodation'!U218,'2. GRI Pricing Inputs'!$C$67:$AI$67,0)),0)</f>
        <v>40</v>
      </c>
      <c r="T214" s="272">
        <f>IF(E214=0,0,'2. GRI Pricing Inputs'!$AI$75)</f>
        <v>0</v>
      </c>
      <c r="U214" s="272">
        <f>IFERROR(INDEX('2. GRI Pricing Inputs'!$C$82:$AI$83,MATCH('3. GRI Pricing'!$U$16,'2. GRI Pricing Inputs'!$C$82:$C$83,0),MATCH('1. Accomodation'!V218,'2. GRI Pricing Inputs'!$C$82:$AI$82,0)),0)</f>
        <v>0</v>
      </c>
      <c r="V214" s="272">
        <f>IFERROR(INDEX('2. GRI Pricing Inputs'!$C$89:$AI$90,MATCH('3. GRI Pricing'!$V$16,'2. GRI Pricing Inputs'!$C$89:$C$90,0),MATCH('1. Accomodation'!W218,'2. GRI Pricing Inputs'!$C$89:$AI$89,0)),0)</f>
        <v>0</v>
      </c>
      <c r="W214" s="272">
        <f>IFERROR(INDEX('2. GRI Pricing Inputs'!$C$97:$AI$98,MATCH('3. GRI Pricing'!$W$16,'2. GRI Pricing Inputs'!$C$97:$C$98,0),MATCH('1. Accomodation'!X218,'2. GRI Pricing Inputs'!$C$97:$AI$97,0)),0)</f>
        <v>0</v>
      </c>
      <c r="X214" s="272">
        <f>IFERROR(INDEX('2. GRI Pricing Inputs'!$C$104:$AI$105,MATCH('3. GRI Pricing'!$X$16,'2. GRI Pricing Inputs'!$C$104:$C$105,0),MATCH('1. Accomodation'!Y218,'2. GRI Pricing Inputs'!$C$104:$AI$104,0)),0)</f>
        <v>0</v>
      </c>
      <c r="Y214" s="273"/>
      <c r="Z214" s="274">
        <f t="shared" si="13"/>
        <v>1420</v>
      </c>
      <c r="AA214" s="275"/>
      <c r="AB214" s="275"/>
      <c r="AC214" s="275"/>
      <c r="AD214" s="271">
        <f>Z214*(1+'2. GRI Pricing Inputs'!E$115)^(($AD$16-$AC$15)/365)</f>
        <v>1427.0448074872961</v>
      </c>
      <c r="AE214" s="272">
        <f>AD214*(1+'2. GRI Pricing Inputs'!F$115)^((AE$16-AD$16)/365)</f>
        <v>1433.8956386119487</v>
      </c>
      <c r="AF214" s="272">
        <f>AE214*(1+'2. GRI Pricing Inputs'!G$115)^((AF$16-AE$16)/365)</f>
        <v>1441.0093841970859</v>
      </c>
      <c r="AG214" s="272">
        <f>AF214*(1+'2. GRI Pricing Inputs'!H$115)^((AG$16-AF$16)/365)</f>
        <v>1448.1584220133223</v>
      </c>
      <c r="AH214" s="272">
        <f>AG214*(1+'2. GRI Pricing Inputs'!I$115)^((AH$16-AG$16)/365)</f>
        <v>1454.6460975067398</v>
      </c>
      <c r="AI214" s="272">
        <f>AH214*(1+'2. GRI Pricing Inputs'!J$115)^((AI$16-AH$16)/365)</f>
        <v>1461.8627888582057</v>
      </c>
      <c r="AJ214" s="272">
        <f>AI214*(1+'2. GRI Pricing Inputs'!K$115)^((AJ$16-AI$16)/365)</f>
        <v>1468.8807710836659</v>
      </c>
      <c r="AK214" s="272">
        <f>AJ214*(1+'2. GRI Pricing Inputs'!L$115)^((AK$16-AJ$16)/365)</f>
        <v>1476.168082530198</v>
      </c>
      <c r="AL214" s="272">
        <f>AK214*(1+'2. GRI Pricing Inputs'!M$115)^((AL$16-AK$16)/365)</f>
        <v>1483.2547403505807</v>
      </c>
      <c r="AM214" s="272">
        <f>AL214*(1+'2. GRI Pricing Inputs'!N$115)^((AM$16-AL$16)/365)</f>
        <v>1490.6133629564888</v>
      </c>
      <c r="AN214" s="272">
        <f>AM214*(1+'2. GRI Pricing Inputs'!O$115)^((AN$16-AM$16)/365)</f>
        <v>1498.0084926607281</v>
      </c>
      <c r="AO214" s="272">
        <f>AN214*(1+'2. GRI Pricing Inputs'!P$115)^((AO$16-AN$16)/365)</f>
        <v>1505.1999999999994</v>
      </c>
      <c r="AP214" s="276">
        <f>AO214*(1+'2. GRI Pricing Inputs'!Q$115)^((AP$16-AO$16)/365)</f>
        <v>1512.6674959365332</v>
      </c>
      <c r="AQ214" s="380">
        <f t="shared" si="14"/>
        <v>5.9999999999999609E-2</v>
      </c>
    </row>
    <row r="215" spans="1:43" ht="11.4" x14ac:dyDescent="0.2">
      <c r="A215" s="110" t="str">
        <f>_xlfn.XLOOKUP($C215,'Data Ref'!$D:$D,'Data Ref'!$B:$B,0)</f>
        <v>222708199</v>
      </c>
      <c r="C215" s="76">
        <f>'1. Accomodation'!N219</f>
        <v>631</v>
      </c>
      <c r="D215" s="362" t="str">
        <f>'1. Accomodation'!L219</f>
        <v>D</v>
      </c>
      <c r="E215" s="69" t="str">
        <f>'1. Accomodation'!P219</f>
        <v>2 Bed</v>
      </c>
      <c r="F215" s="69">
        <f>'1. Accomodation'!Q219</f>
        <v>2</v>
      </c>
      <c r="G215" s="77">
        <f>'1. Accomodation'!O219</f>
        <v>760.9</v>
      </c>
      <c r="H215" s="69">
        <f>'1. Accomodation'!R219</f>
        <v>6</v>
      </c>
      <c r="I215" s="69" t="str">
        <f>'1. Accomodation'!S219</f>
        <v>North Row above Treeline</v>
      </c>
      <c r="J215" s="62"/>
      <c r="L215" s="271">
        <f>IFERROR(INDEX('2. GRI Pricing Inputs'!$C$15:$AI$16,MATCH($L$16,'2. GRI Pricing Inputs'!$C$15:$C$16,0),MATCH(E215,'2. GRI Pricing Inputs'!$C$15:$AI$15,0)),0)</f>
        <v>1665</v>
      </c>
      <c r="M215" s="272">
        <f>IFERROR(INDEX('2. GRI Pricing Inputs'!$C$22:$AI$23,MATCH($M$16,'2. GRI Pricing Inputs'!$C$22:$C$23,0),MATCH(F215,'2. GRI Pricing Inputs'!$C$22:$AI$22,0)),0)</f>
        <v>0</v>
      </c>
      <c r="N215" s="329">
        <f>IF(AND('3. GRI Pricing'!$G215&gt;='2. GRI Pricing Inputs'!$D$33,'3. GRI Pricing'!$G215&lt;='2. GRI Pricing Inputs'!$E$33),'2. GRI Pricing Inputs'!$D$32,IF(AND('3. GRI Pricing'!$G215&gt;='2. GRI Pricing Inputs'!$F$33,'3. GRI Pricing'!$G215&lt;='2. GRI Pricing Inputs'!$G$33),'2. GRI Pricing Inputs'!$F$32,IF(AND('3. GRI Pricing'!$G215&gt;='2. GRI Pricing Inputs'!$H$33,'3. GRI Pricing'!$G215&lt;='2. GRI Pricing Inputs'!$I$33),'2. GRI Pricing Inputs'!$H$32,IF(AND('3. GRI Pricing'!$G215&gt;='2. GRI Pricing Inputs'!$J$33,'3. GRI Pricing'!$G215&lt;='2. GRI Pricing Inputs'!$K$33),'2. GRI Pricing Inputs'!$J$32,IF(AND('3. GRI Pricing'!$G215&gt;='2. GRI Pricing Inputs'!$L$33,'3. GRI Pricing'!$G215&lt;='2. GRI Pricing Inputs'!$M$33),'2. GRI Pricing Inputs'!$L$32,IF(AND('3. GRI Pricing'!$G215&gt;='2. GRI Pricing Inputs'!$N$33,'3. GRI Pricing'!$G215&lt;='2. GRI Pricing Inputs'!$O$33),'2. GRI Pricing Inputs'!$N$32,IF(AND('3. GRI Pricing'!$G215&gt;='2. GRI Pricing Inputs'!$P$33,'3. GRI Pricing'!$G215&lt;='2. GRI Pricing Inputs'!$Q$33),'2. GRI Pricing Inputs'!$P$32,IF(AND('3. GRI Pricing'!$G215&gt;='2. GRI Pricing Inputs'!$R$33,'3. GRI Pricing'!$G215&lt;='2. GRI Pricing Inputs'!$S$33),'2. GRI Pricing Inputs'!$R$32,IF(AND('3. GRI Pricing'!$G215&gt;='2. GRI Pricing Inputs'!$T$33,'3. GRI Pricing'!$G215&lt;='2. GRI Pricing Inputs'!$U$33),'2. GRI Pricing Inputs'!$T$32,IF(AND('3. GRI Pricing'!$G215&gt;='2. GRI Pricing Inputs'!$V$33,'3. GRI Pricing'!$G215&lt;='2. GRI Pricing Inputs'!$W$33),'2. GRI Pricing Inputs'!$V$32,IF(AND('3. GRI Pricing'!$G215&gt;='2. GRI Pricing Inputs'!$X$33,'3. GRI Pricing'!$G215&lt;='2. GRI Pricing Inputs'!$Y$33),'2. GRI Pricing Inputs'!$X$32,IF(AND('3. GRI Pricing'!$G215&gt;='2. GRI Pricing Inputs'!$Z$33,'3. GRI Pricing'!$G215&lt;='2. GRI Pricing Inputs'!$AA$33),'2. GRI Pricing Inputs'!$Z$32,IF(AND('3. GRI Pricing'!$G215&gt;='2. GRI Pricing Inputs'!$AB$33,'3. GRI Pricing'!$G215&lt;='2. GRI Pricing Inputs'!$AC$33),'2. GRI Pricing Inputs'!$AB$32,IF(AND('3. GRI Pricing'!$G215&gt;='2. GRI Pricing Inputs'!$AD$33,'3. GRI Pricing'!$G215&lt;='2. GRI Pricing Inputs'!$AE$33),'2. GRI Pricing Inputs'!$AD$32,IF(AND('3. GRI Pricing'!$G215&gt;='2. GRI Pricing Inputs'!$AF$33,'3. GRI Pricing'!$G215&lt;='2. GRI Pricing Inputs'!$AG$33),'2. GRI Pricing Inputs'!$AF$32,IF(AND('3. GRI Pricing'!$G215&gt;='2. GRI Pricing Inputs'!$AH$33,'3. GRI Pricing'!$G215&lt;='2. GRI Pricing Inputs'!$AI$33),'2. GRI Pricing Inputs'!$AH$32,0))))))))))))))))</f>
        <v>11</v>
      </c>
      <c r="O215" s="272" cm="1">
        <f t="array" ref="O215">IFERROR(INDEX('2. GRI Pricing Inputs'!$C$32:$AI$39,MATCH('3. GRI Pricing'!E215,'2. GRI Pricing Inputs'!$C$32:$C$39,0),(MATCH('3. GRI Pricing'!N215,'2. GRI Pricing Inputs'!$D$32:$AI$32,0)+1)),0)</f>
        <v>30</v>
      </c>
      <c r="P215" s="272">
        <f>IFERROR(INDEX('2. GRI Pricing Inputs'!$C$45:$AI$46,MATCH($P$16,'2. GRI Pricing Inputs'!$C$45:$C$46,0),MATCH(H215,'2. GRI Pricing Inputs'!$C$45:$AI$45,0)),0)</f>
        <v>45</v>
      </c>
      <c r="Q215" s="272">
        <f>IFERROR(INDEX('2. GRI Pricing Inputs'!$C$53:$AI$54,MATCH('3. GRI Pricing'!$Q$16,'2. GRI Pricing Inputs'!$C$53:$C$54,0),MATCH('3. GRI Pricing'!I215,'2. GRI Pricing Inputs'!$C$53:$AI$53,0)),0)</f>
        <v>50</v>
      </c>
      <c r="R215" s="272">
        <f>IFERROR(INDEX('2. GRI Pricing Inputs'!$C$60:$AI$61,MATCH('3. GRI Pricing'!$R$16,'2. GRI Pricing Inputs'!$C$60:$C$61,0),MATCH('1. Accomodation'!T219,'2. GRI Pricing Inputs'!$C$60:$AI$60,0)),0)</f>
        <v>10</v>
      </c>
      <c r="S215" s="272">
        <f>IFERROR(INDEX('2. GRI Pricing Inputs'!$C$67:$AI$68,MATCH('3. GRI Pricing'!$S$16,'2. GRI Pricing Inputs'!$C$67:$C$68,0),MATCH('1. Accomodation'!U219,'2. GRI Pricing Inputs'!$C$67:$AI$67,0)),0)</f>
        <v>40</v>
      </c>
      <c r="T215" s="272">
        <f>IF(E215=0,0,'2. GRI Pricing Inputs'!$AI$75)</f>
        <v>0</v>
      </c>
      <c r="U215" s="272">
        <f>IFERROR(INDEX('2. GRI Pricing Inputs'!$C$82:$AI$83,MATCH('3. GRI Pricing'!$U$16,'2. GRI Pricing Inputs'!$C$82:$C$83,0),MATCH('1. Accomodation'!V219,'2. GRI Pricing Inputs'!$C$82:$AI$82,0)),0)</f>
        <v>0</v>
      </c>
      <c r="V215" s="272">
        <f>IFERROR(INDEX('2. GRI Pricing Inputs'!$C$89:$AI$90,MATCH('3. GRI Pricing'!$V$16,'2. GRI Pricing Inputs'!$C$89:$C$90,0),MATCH('1. Accomodation'!W219,'2. GRI Pricing Inputs'!$C$89:$AI$89,0)),0)</f>
        <v>0</v>
      </c>
      <c r="W215" s="272">
        <f>IFERROR(INDEX('2. GRI Pricing Inputs'!$C$97:$AI$98,MATCH('3. GRI Pricing'!$W$16,'2. GRI Pricing Inputs'!$C$97:$C$98,0),MATCH('1. Accomodation'!X219,'2. GRI Pricing Inputs'!$C$97:$AI$97,0)),0)</f>
        <v>0</v>
      </c>
      <c r="X215" s="272">
        <f>IFERROR(INDEX('2. GRI Pricing Inputs'!$C$104:$AI$105,MATCH('3. GRI Pricing'!$X$16,'2. GRI Pricing Inputs'!$C$104:$C$105,0),MATCH('1. Accomodation'!Y219,'2. GRI Pricing Inputs'!$C$104:$AI$104,0)),0)</f>
        <v>0</v>
      </c>
      <c r="Y215" s="273"/>
      <c r="Z215" s="274">
        <f t="shared" si="13"/>
        <v>1840</v>
      </c>
      <c r="AA215" s="275"/>
      <c r="AB215" s="275"/>
      <c r="AC215" s="275"/>
      <c r="AD215" s="271">
        <f>Z215*(1+'2. GRI Pricing Inputs'!E$115)^(($AD$16-$AC$15)/365)</f>
        <v>1849.1284829412853</v>
      </c>
      <c r="AE215" s="272">
        <f>AD215*(1+'2. GRI Pricing Inputs'!F$115)^((AE$16-AD$16)/365)</f>
        <v>1858.0056162295673</v>
      </c>
      <c r="AF215" s="272">
        <f>AE215*(1+'2. GRI Pricing Inputs'!G$115)^((AF$16-AE$16)/365)</f>
        <v>1867.2234274103084</v>
      </c>
      <c r="AG215" s="272">
        <f>AF215*(1+'2. GRI Pricing Inputs'!H$115)^((AG$16-AF$16)/365)</f>
        <v>1876.4869693693754</v>
      </c>
      <c r="AH215" s="272">
        <f>AG215*(1+'2. GRI Pricing Inputs'!I$115)^((AH$16-AG$16)/365)</f>
        <v>1884.8935347974657</v>
      </c>
      <c r="AI215" s="272">
        <f>AH215*(1+'2. GRI Pricing Inputs'!J$115)^((AI$16-AH$16)/365)</f>
        <v>1894.244740492323</v>
      </c>
      <c r="AJ215" s="272">
        <f>AI215*(1+'2. GRI Pricing Inputs'!K$115)^((AJ$16-AI$16)/365)</f>
        <v>1903.3384639393983</v>
      </c>
      <c r="AK215" s="272">
        <f>AJ215*(1+'2. GRI Pricing Inputs'!L$115)^((AK$16-AJ$16)/365)</f>
        <v>1912.7811773630738</v>
      </c>
      <c r="AL215" s="272">
        <f>AK215*(1+'2. GRI Pricing Inputs'!M$115)^((AL$16-AK$16)/365)</f>
        <v>1921.9638889049781</v>
      </c>
      <c r="AM215" s="272">
        <f>AL215*(1+'2. GRI Pricing Inputs'!N$115)^((AM$16-AL$16)/365)</f>
        <v>1931.4990055210842</v>
      </c>
      <c r="AN215" s="272">
        <f>AM215*(1+'2. GRI Pricing Inputs'!O$115)^((AN$16-AM$16)/365)</f>
        <v>1941.0814271096758</v>
      </c>
      <c r="AO215" s="272">
        <f>AN215*(1+'2. GRI Pricing Inputs'!P$115)^((AO$16-AN$16)/365)</f>
        <v>1950.3999999999992</v>
      </c>
      <c r="AP215" s="276">
        <f>AO215*(1+'2. GRI Pricing Inputs'!Q$115)^((AP$16-AO$16)/365)</f>
        <v>1960.0761919177614</v>
      </c>
      <c r="AQ215" s="380">
        <f t="shared" si="14"/>
        <v>5.9999999999999387E-2</v>
      </c>
    </row>
    <row r="216" spans="1:43" ht="11.4" x14ac:dyDescent="0.2">
      <c r="A216" s="110" t="str">
        <f>_xlfn.XLOOKUP($C216,'Data Ref'!$D:$D,'Data Ref'!$B:$B,0)</f>
        <v>222708200</v>
      </c>
      <c r="C216" s="76">
        <f>'1. Accomodation'!N220</f>
        <v>632</v>
      </c>
      <c r="D216" s="362" t="str">
        <f>'1. Accomodation'!L220</f>
        <v>D</v>
      </c>
      <c r="E216" s="69" t="str">
        <f>'1. Accomodation'!P220</f>
        <v>1 Bed</v>
      </c>
      <c r="F216" s="69">
        <f>'1. Accomodation'!Q220</f>
        <v>1</v>
      </c>
      <c r="G216" s="77">
        <f>'1. Accomodation'!O220</f>
        <v>524.74</v>
      </c>
      <c r="H216" s="69">
        <f>'1. Accomodation'!R220</f>
        <v>6</v>
      </c>
      <c r="I216" s="69" t="str">
        <f>'1. Accomodation'!S220</f>
        <v>Saxon Gate above Treeline</v>
      </c>
      <c r="J216" s="62"/>
      <c r="L216" s="271">
        <f>IFERROR(INDEX('2. GRI Pricing Inputs'!$C$15:$AI$16,MATCH($L$16,'2. GRI Pricing Inputs'!$C$15:$C$16,0),MATCH(E216,'2. GRI Pricing Inputs'!$C$15:$AI$15,0)),0)</f>
        <v>1275</v>
      </c>
      <c r="M216" s="272">
        <f>IFERROR(INDEX('2. GRI Pricing Inputs'!$C$22:$AI$23,MATCH($M$16,'2. GRI Pricing Inputs'!$C$22:$C$23,0),MATCH(F216,'2. GRI Pricing Inputs'!$C$22:$AI$22,0)),0)</f>
        <v>0</v>
      </c>
      <c r="N216" s="329">
        <f>IF(AND('3. GRI Pricing'!$G216&gt;='2. GRI Pricing Inputs'!$D$33,'3. GRI Pricing'!$G216&lt;='2. GRI Pricing Inputs'!$E$33),'2. GRI Pricing Inputs'!$D$32,IF(AND('3. GRI Pricing'!$G216&gt;='2. GRI Pricing Inputs'!$F$33,'3. GRI Pricing'!$G216&lt;='2. GRI Pricing Inputs'!$G$33),'2. GRI Pricing Inputs'!$F$32,IF(AND('3. GRI Pricing'!$G216&gt;='2. GRI Pricing Inputs'!$H$33,'3. GRI Pricing'!$G216&lt;='2. GRI Pricing Inputs'!$I$33),'2. GRI Pricing Inputs'!$H$32,IF(AND('3. GRI Pricing'!$G216&gt;='2. GRI Pricing Inputs'!$J$33,'3. GRI Pricing'!$G216&lt;='2. GRI Pricing Inputs'!$K$33),'2. GRI Pricing Inputs'!$J$32,IF(AND('3. GRI Pricing'!$G216&gt;='2. GRI Pricing Inputs'!$L$33,'3. GRI Pricing'!$G216&lt;='2. GRI Pricing Inputs'!$M$33),'2. GRI Pricing Inputs'!$L$32,IF(AND('3. GRI Pricing'!$G216&gt;='2. GRI Pricing Inputs'!$N$33,'3. GRI Pricing'!$G216&lt;='2. GRI Pricing Inputs'!$O$33),'2. GRI Pricing Inputs'!$N$32,IF(AND('3. GRI Pricing'!$G216&gt;='2. GRI Pricing Inputs'!$P$33,'3. GRI Pricing'!$G216&lt;='2. GRI Pricing Inputs'!$Q$33),'2. GRI Pricing Inputs'!$P$32,IF(AND('3. GRI Pricing'!$G216&gt;='2. GRI Pricing Inputs'!$R$33,'3. GRI Pricing'!$G216&lt;='2. GRI Pricing Inputs'!$S$33),'2. GRI Pricing Inputs'!$R$32,IF(AND('3. GRI Pricing'!$G216&gt;='2. GRI Pricing Inputs'!$T$33,'3. GRI Pricing'!$G216&lt;='2. GRI Pricing Inputs'!$U$33),'2. GRI Pricing Inputs'!$T$32,IF(AND('3. GRI Pricing'!$G216&gt;='2. GRI Pricing Inputs'!$V$33,'3. GRI Pricing'!$G216&lt;='2. GRI Pricing Inputs'!$W$33),'2. GRI Pricing Inputs'!$V$32,IF(AND('3. GRI Pricing'!$G216&gt;='2. GRI Pricing Inputs'!$X$33,'3. GRI Pricing'!$G216&lt;='2. GRI Pricing Inputs'!$Y$33),'2. GRI Pricing Inputs'!$X$32,IF(AND('3. GRI Pricing'!$G216&gt;='2. GRI Pricing Inputs'!$Z$33,'3. GRI Pricing'!$G216&lt;='2. GRI Pricing Inputs'!$AA$33),'2. GRI Pricing Inputs'!$Z$32,IF(AND('3. GRI Pricing'!$G216&gt;='2. GRI Pricing Inputs'!$AB$33,'3. GRI Pricing'!$G216&lt;='2. GRI Pricing Inputs'!$AC$33),'2. GRI Pricing Inputs'!$AB$32,IF(AND('3. GRI Pricing'!$G216&gt;='2. GRI Pricing Inputs'!$AD$33,'3. GRI Pricing'!$G216&lt;='2. GRI Pricing Inputs'!$AE$33),'2. GRI Pricing Inputs'!$AD$32,IF(AND('3. GRI Pricing'!$G216&gt;='2. GRI Pricing Inputs'!$AF$33,'3. GRI Pricing'!$G216&lt;='2. GRI Pricing Inputs'!$AG$33),'2. GRI Pricing Inputs'!$AF$32,IF(AND('3. GRI Pricing'!$G216&gt;='2. GRI Pricing Inputs'!$AH$33,'3. GRI Pricing'!$G216&lt;='2. GRI Pricing Inputs'!$AI$33),'2. GRI Pricing Inputs'!$AH$32,0))))))))))))))))</f>
        <v>0</v>
      </c>
      <c r="O216" s="272" cm="1">
        <f t="array" ref="O216">IFERROR(INDEX('2. GRI Pricing Inputs'!$C$32:$AI$39,MATCH('3. GRI Pricing'!E216,'2. GRI Pricing Inputs'!$C$32:$C$39,0),(MATCH('3. GRI Pricing'!N216,'2. GRI Pricing Inputs'!$D$32:$AI$32,0)+1)),0)</f>
        <v>0</v>
      </c>
      <c r="P216" s="272">
        <f>IFERROR(INDEX('2. GRI Pricing Inputs'!$C$45:$AI$46,MATCH($P$16,'2. GRI Pricing Inputs'!$C$45:$C$46,0),MATCH(H216,'2. GRI Pricing Inputs'!$C$45:$AI$45,0)),0)</f>
        <v>45</v>
      </c>
      <c r="Q216" s="272">
        <f>IFERROR(INDEX('2. GRI Pricing Inputs'!$C$53:$AI$54,MATCH('3. GRI Pricing'!$Q$16,'2. GRI Pricing Inputs'!$C$53:$C$54,0),MATCH('3. GRI Pricing'!I216,'2. GRI Pricing Inputs'!$C$53:$AI$53,0)),0)</f>
        <v>50</v>
      </c>
      <c r="R216" s="272">
        <f>IFERROR(INDEX('2. GRI Pricing Inputs'!$C$60:$AI$61,MATCH('3. GRI Pricing'!$R$16,'2. GRI Pricing Inputs'!$C$60:$C$61,0),MATCH('1. Accomodation'!T220,'2. GRI Pricing Inputs'!$C$60:$AI$60,0)),0)</f>
        <v>0</v>
      </c>
      <c r="S216" s="272">
        <f>IFERROR(INDEX('2. GRI Pricing Inputs'!$C$67:$AI$68,MATCH('3. GRI Pricing'!$S$16,'2. GRI Pricing Inputs'!$C$67:$C$68,0),MATCH('1. Accomodation'!U220,'2. GRI Pricing Inputs'!$C$67:$AI$67,0)),0)</f>
        <v>40</v>
      </c>
      <c r="T216" s="272">
        <f>IF(E216=0,0,'2. GRI Pricing Inputs'!$AI$75)</f>
        <v>0</v>
      </c>
      <c r="U216" s="272">
        <f>IFERROR(INDEX('2. GRI Pricing Inputs'!$C$82:$AI$83,MATCH('3. GRI Pricing'!$U$16,'2. GRI Pricing Inputs'!$C$82:$C$83,0),MATCH('1. Accomodation'!V220,'2. GRI Pricing Inputs'!$C$82:$AI$82,0)),0)</f>
        <v>0</v>
      </c>
      <c r="V216" s="272">
        <f>IFERROR(INDEX('2. GRI Pricing Inputs'!$C$89:$AI$90,MATCH('3. GRI Pricing'!$V$16,'2. GRI Pricing Inputs'!$C$89:$C$90,0),MATCH('1. Accomodation'!W220,'2. GRI Pricing Inputs'!$C$89:$AI$89,0)),0)</f>
        <v>0</v>
      </c>
      <c r="W216" s="272">
        <f>IFERROR(INDEX('2. GRI Pricing Inputs'!$C$97:$AI$98,MATCH('3. GRI Pricing'!$W$16,'2. GRI Pricing Inputs'!$C$97:$C$98,0),MATCH('1. Accomodation'!X220,'2. GRI Pricing Inputs'!$C$97:$AI$97,0)),0)</f>
        <v>0</v>
      </c>
      <c r="X216" s="272">
        <f>IFERROR(INDEX('2. GRI Pricing Inputs'!$C$104:$AI$105,MATCH('3. GRI Pricing'!$X$16,'2. GRI Pricing Inputs'!$C$104:$C$105,0),MATCH('1. Accomodation'!Y220,'2. GRI Pricing Inputs'!$C$104:$AI$104,0)),0)</f>
        <v>0</v>
      </c>
      <c r="Y216" s="273"/>
      <c r="Z216" s="274">
        <f t="shared" si="13"/>
        <v>1410</v>
      </c>
      <c r="AA216" s="275"/>
      <c r="AB216" s="275"/>
      <c r="AC216" s="275"/>
      <c r="AD216" s="271">
        <f>Z216*(1+'2. GRI Pricing Inputs'!E$115)^(($AD$16-$AC$15)/365)</f>
        <v>1416.9951961669631</v>
      </c>
      <c r="AE216" s="272">
        <f>AD216*(1+'2. GRI Pricing Inputs'!F$115)^((AE$16-AD$16)/365)</f>
        <v>1423.7977820020053</v>
      </c>
      <c r="AF216" s="272">
        <f>AE216*(1+'2. GRI Pricing Inputs'!G$115)^((AF$16-AE$16)/365)</f>
        <v>1430.8614307872472</v>
      </c>
      <c r="AG216" s="272">
        <f>AF216*(1+'2. GRI Pricing Inputs'!H$115)^((AG$16-AF$16)/365)</f>
        <v>1437.9601232667494</v>
      </c>
      <c r="AH216" s="272">
        <f>AG216*(1+'2. GRI Pricing Inputs'!I$115)^((AH$16-AG$16)/365)</f>
        <v>1444.4021109045796</v>
      </c>
      <c r="AI216" s="272">
        <f>AH216*(1+'2. GRI Pricing Inputs'!J$115)^((AI$16-AH$16)/365)</f>
        <v>1451.5679804859647</v>
      </c>
      <c r="AJ216" s="272">
        <f>AI216*(1+'2. GRI Pricing Inputs'!K$115)^((AJ$16-AI$16)/365)</f>
        <v>1458.5365403013864</v>
      </c>
      <c r="AK216" s="272">
        <f>AJ216*(1+'2. GRI Pricing Inputs'!L$115)^((AK$16-AJ$16)/365)</f>
        <v>1465.7725326532245</v>
      </c>
      <c r="AL216" s="272">
        <f>AK216*(1+'2. GRI Pricing Inputs'!M$115)^((AL$16-AK$16)/365)</f>
        <v>1472.8092844326186</v>
      </c>
      <c r="AM216" s="272">
        <f>AL216*(1+'2. GRI Pricing Inputs'!N$115)^((AM$16-AL$16)/365)</f>
        <v>1480.1160857525695</v>
      </c>
      <c r="AN216" s="272">
        <f>AM216*(1+'2. GRI Pricing Inputs'!O$115)^((AN$16-AM$16)/365)</f>
        <v>1487.4591370786097</v>
      </c>
      <c r="AO216" s="272">
        <f>AN216*(1+'2. GRI Pricing Inputs'!P$115)^((AO$16-AN$16)/365)</f>
        <v>1494.5999999999988</v>
      </c>
      <c r="AP216" s="276">
        <f>AO216*(1+'2. GRI Pricing Inputs'!Q$115)^((AP$16-AO$16)/365)</f>
        <v>1502.0149079369796</v>
      </c>
      <c r="AQ216" s="380">
        <f t="shared" si="14"/>
        <v>5.9999999999999165E-2</v>
      </c>
    </row>
    <row r="217" spans="1:43" ht="11.4" x14ac:dyDescent="0.2">
      <c r="A217" s="110" t="str">
        <f>_xlfn.XLOOKUP($C217,'Data Ref'!$D:$D,'Data Ref'!$B:$B,0)</f>
        <v>222708201</v>
      </c>
      <c r="C217" s="76">
        <f>'1. Accomodation'!N221</f>
        <v>633</v>
      </c>
      <c r="D217" s="362" t="str">
        <f>'1. Accomodation'!L221</f>
        <v>D</v>
      </c>
      <c r="E217" s="69" t="str">
        <f>'1. Accomodation'!P221</f>
        <v>1 Bed</v>
      </c>
      <c r="F217" s="69">
        <f>'1. Accomodation'!Q221</f>
        <v>1</v>
      </c>
      <c r="G217" s="77">
        <f>'1. Accomodation'!O221</f>
        <v>510.96</v>
      </c>
      <c r="H217" s="69">
        <f>'1. Accomodation'!R221</f>
        <v>6</v>
      </c>
      <c r="I217" s="69" t="str">
        <f>'1. Accomodation'!S221</f>
        <v>Saxon Gate above Treeline</v>
      </c>
      <c r="J217" s="62"/>
      <c r="L217" s="271">
        <f>IFERROR(INDEX('2. GRI Pricing Inputs'!$C$15:$AI$16,MATCH($L$16,'2. GRI Pricing Inputs'!$C$15:$C$16,0),MATCH(E217,'2. GRI Pricing Inputs'!$C$15:$AI$15,0)),0)</f>
        <v>1275</v>
      </c>
      <c r="M217" s="272">
        <f>IFERROR(INDEX('2. GRI Pricing Inputs'!$C$22:$AI$23,MATCH($M$16,'2. GRI Pricing Inputs'!$C$22:$C$23,0),MATCH(F217,'2. GRI Pricing Inputs'!$C$22:$AI$22,0)),0)</f>
        <v>0</v>
      </c>
      <c r="N217" s="329">
        <f>IF(AND('3. GRI Pricing'!$G217&gt;='2. GRI Pricing Inputs'!$D$33,'3. GRI Pricing'!$G217&lt;='2. GRI Pricing Inputs'!$E$33),'2. GRI Pricing Inputs'!$D$32,IF(AND('3. GRI Pricing'!$G217&gt;='2. GRI Pricing Inputs'!$F$33,'3. GRI Pricing'!$G217&lt;='2. GRI Pricing Inputs'!$G$33),'2. GRI Pricing Inputs'!$F$32,IF(AND('3. GRI Pricing'!$G217&gt;='2. GRI Pricing Inputs'!$H$33,'3. GRI Pricing'!$G217&lt;='2. GRI Pricing Inputs'!$I$33),'2. GRI Pricing Inputs'!$H$32,IF(AND('3. GRI Pricing'!$G217&gt;='2. GRI Pricing Inputs'!$J$33,'3. GRI Pricing'!$G217&lt;='2. GRI Pricing Inputs'!$K$33),'2. GRI Pricing Inputs'!$J$32,IF(AND('3. GRI Pricing'!$G217&gt;='2. GRI Pricing Inputs'!$L$33,'3. GRI Pricing'!$G217&lt;='2. GRI Pricing Inputs'!$M$33),'2. GRI Pricing Inputs'!$L$32,IF(AND('3. GRI Pricing'!$G217&gt;='2. GRI Pricing Inputs'!$N$33,'3. GRI Pricing'!$G217&lt;='2. GRI Pricing Inputs'!$O$33),'2. GRI Pricing Inputs'!$N$32,IF(AND('3. GRI Pricing'!$G217&gt;='2. GRI Pricing Inputs'!$P$33,'3. GRI Pricing'!$G217&lt;='2. GRI Pricing Inputs'!$Q$33),'2. GRI Pricing Inputs'!$P$32,IF(AND('3. GRI Pricing'!$G217&gt;='2. GRI Pricing Inputs'!$R$33,'3. GRI Pricing'!$G217&lt;='2. GRI Pricing Inputs'!$S$33),'2. GRI Pricing Inputs'!$R$32,IF(AND('3. GRI Pricing'!$G217&gt;='2. GRI Pricing Inputs'!$T$33,'3. GRI Pricing'!$G217&lt;='2. GRI Pricing Inputs'!$U$33),'2. GRI Pricing Inputs'!$T$32,IF(AND('3. GRI Pricing'!$G217&gt;='2. GRI Pricing Inputs'!$V$33,'3. GRI Pricing'!$G217&lt;='2. GRI Pricing Inputs'!$W$33),'2. GRI Pricing Inputs'!$V$32,IF(AND('3. GRI Pricing'!$G217&gt;='2. GRI Pricing Inputs'!$X$33,'3. GRI Pricing'!$G217&lt;='2. GRI Pricing Inputs'!$Y$33),'2. GRI Pricing Inputs'!$X$32,IF(AND('3. GRI Pricing'!$G217&gt;='2. GRI Pricing Inputs'!$Z$33,'3. GRI Pricing'!$G217&lt;='2. GRI Pricing Inputs'!$AA$33),'2. GRI Pricing Inputs'!$Z$32,IF(AND('3. GRI Pricing'!$G217&gt;='2. GRI Pricing Inputs'!$AB$33,'3. GRI Pricing'!$G217&lt;='2. GRI Pricing Inputs'!$AC$33),'2. GRI Pricing Inputs'!$AB$32,IF(AND('3. GRI Pricing'!$G217&gt;='2. GRI Pricing Inputs'!$AD$33,'3. GRI Pricing'!$G217&lt;='2. GRI Pricing Inputs'!$AE$33),'2. GRI Pricing Inputs'!$AD$32,IF(AND('3. GRI Pricing'!$G217&gt;='2. GRI Pricing Inputs'!$AF$33,'3. GRI Pricing'!$G217&lt;='2. GRI Pricing Inputs'!$AG$33),'2. GRI Pricing Inputs'!$AF$32,IF(AND('3. GRI Pricing'!$G217&gt;='2. GRI Pricing Inputs'!$AH$33,'3. GRI Pricing'!$G217&lt;='2. GRI Pricing Inputs'!$AI$33),'2. GRI Pricing Inputs'!$AH$32,0))))))))))))))))</f>
        <v>5</v>
      </c>
      <c r="O217" s="272" cm="1">
        <f t="array" ref="O217">IFERROR(INDEX('2. GRI Pricing Inputs'!$C$32:$AI$39,MATCH('3. GRI Pricing'!E217,'2. GRI Pricing Inputs'!$C$32:$C$39,0),(MATCH('3. GRI Pricing'!N217,'2. GRI Pricing Inputs'!$D$32:$AI$32,0)+1)),0)</f>
        <v>5</v>
      </c>
      <c r="P217" s="272">
        <f>IFERROR(INDEX('2. GRI Pricing Inputs'!$C$45:$AI$46,MATCH($P$16,'2. GRI Pricing Inputs'!$C$45:$C$46,0),MATCH(H217,'2. GRI Pricing Inputs'!$C$45:$AI$45,0)),0)</f>
        <v>45</v>
      </c>
      <c r="Q217" s="272">
        <f>IFERROR(INDEX('2. GRI Pricing Inputs'!$C$53:$AI$54,MATCH('3. GRI Pricing'!$Q$16,'2. GRI Pricing Inputs'!$C$53:$C$54,0),MATCH('3. GRI Pricing'!I217,'2. GRI Pricing Inputs'!$C$53:$AI$53,0)),0)</f>
        <v>50</v>
      </c>
      <c r="R217" s="272">
        <f>IFERROR(INDEX('2. GRI Pricing Inputs'!$C$60:$AI$61,MATCH('3. GRI Pricing'!$R$16,'2. GRI Pricing Inputs'!$C$60:$C$61,0),MATCH('1. Accomodation'!T221,'2. GRI Pricing Inputs'!$C$60:$AI$60,0)),0)</f>
        <v>0</v>
      </c>
      <c r="S217" s="272">
        <f>IFERROR(INDEX('2. GRI Pricing Inputs'!$C$67:$AI$68,MATCH('3. GRI Pricing'!$S$16,'2. GRI Pricing Inputs'!$C$67:$C$68,0),MATCH('1. Accomodation'!U221,'2. GRI Pricing Inputs'!$C$67:$AI$67,0)),0)</f>
        <v>40</v>
      </c>
      <c r="T217" s="272">
        <f>IF(E217=0,0,'2. GRI Pricing Inputs'!$AI$75)</f>
        <v>0</v>
      </c>
      <c r="U217" s="272">
        <f>IFERROR(INDEX('2. GRI Pricing Inputs'!$C$82:$AI$83,MATCH('3. GRI Pricing'!$U$16,'2. GRI Pricing Inputs'!$C$82:$C$83,0),MATCH('1. Accomodation'!V221,'2. GRI Pricing Inputs'!$C$82:$AI$82,0)),0)</f>
        <v>0</v>
      </c>
      <c r="V217" s="272">
        <f>IFERROR(INDEX('2. GRI Pricing Inputs'!$C$89:$AI$90,MATCH('3. GRI Pricing'!$V$16,'2. GRI Pricing Inputs'!$C$89:$C$90,0),MATCH('1. Accomodation'!W221,'2. GRI Pricing Inputs'!$C$89:$AI$89,0)),0)</f>
        <v>0</v>
      </c>
      <c r="W217" s="272">
        <f>IFERROR(INDEX('2. GRI Pricing Inputs'!$C$97:$AI$98,MATCH('3. GRI Pricing'!$W$16,'2. GRI Pricing Inputs'!$C$97:$C$98,0),MATCH('1. Accomodation'!X221,'2. GRI Pricing Inputs'!$C$97:$AI$97,0)),0)</f>
        <v>0</v>
      </c>
      <c r="X217" s="272">
        <f>IFERROR(INDEX('2. GRI Pricing Inputs'!$C$104:$AI$105,MATCH('3. GRI Pricing'!$X$16,'2. GRI Pricing Inputs'!$C$104:$C$105,0),MATCH('1. Accomodation'!Y221,'2. GRI Pricing Inputs'!$C$104:$AI$104,0)),0)</f>
        <v>0</v>
      </c>
      <c r="Y217" s="273"/>
      <c r="Z217" s="274">
        <f t="shared" si="13"/>
        <v>1415</v>
      </c>
      <c r="AA217" s="275"/>
      <c r="AB217" s="275"/>
      <c r="AC217" s="275"/>
      <c r="AD217" s="271">
        <f>Z217*(1+'2. GRI Pricing Inputs'!E$115)^(($AD$16-$AC$15)/365)</f>
        <v>1422.0200018271296</v>
      </c>
      <c r="AE217" s="272">
        <f>AD217*(1+'2. GRI Pricing Inputs'!F$115)^((AE$16-AD$16)/365)</f>
        <v>1428.846710306977</v>
      </c>
      <c r="AF217" s="272">
        <f>AE217*(1+'2. GRI Pricing Inputs'!G$115)^((AF$16-AE$16)/365)</f>
        <v>1435.9354074921664</v>
      </c>
      <c r="AG217" s="272">
        <f>AF217*(1+'2. GRI Pricing Inputs'!H$115)^((AG$16-AF$16)/365)</f>
        <v>1443.0592726400357</v>
      </c>
      <c r="AH217" s="272">
        <f>AG217*(1+'2. GRI Pricing Inputs'!I$115)^((AH$16-AG$16)/365)</f>
        <v>1449.5241042056596</v>
      </c>
      <c r="AI217" s="272">
        <f>AH217*(1+'2. GRI Pricing Inputs'!J$115)^((AI$16-AH$16)/365)</f>
        <v>1456.7153846720851</v>
      </c>
      <c r="AJ217" s="272">
        <f>AI217*(1+'2. GRI Pricing Inputs'!K$115)^((AJ$16-AI$16)/365)</f>
        <v>1463.708655692526</v>
      </c>
      <c r="AK217" s="272">
        <f>AJ217*(1+'2. GRI Pricing Inputs'!L$115)^((AK$16-AJ$16)/365)</f>
        <v>1470.9703075917112</v>
      </c>
      <c r="AL217" s="272">
        <f>AK217*(1+'2. GRI Pricing Inputs'!M$115)^((AL$16-AK$16)/365)</f>
        <v>1478.0320123915997</v>
      </c>
      <c r="AM217" s="272">
        <f>AL217*(1+'2. GRI Pricing Inputs'!N$115)^((AM$16-AL$16)/365)</f>
        <v>1485.364724354529</v>
      </c>
      <c r="AN217" s="272">
        <f>AM217*(1+'2. GRI Pricing Inputs'!O$115)^((AN$16-AM$16)/365)</f>
        <v>1492.7338148696688</v>
      </c>
      <c r="AO217" s="272">
        <f>AN217*(1+'2. GRI Pricing Inputs'!P$115)^((AO$16-AN$16)/365)</f>
        <v>1499.899999999999</v>
      </c>
      <c r="AP217" s="276">
        <f>AO217*(1+'2. GRI Pricing Inputs'!Q$115)^((AP$16-AO$16)/365)</f>
        <v>1507.3412019367563</v>
      </c>
      <c r="AQ217" s="380">
        <f t="shared" si="14"/>
        <v>5.9999999999999165E-2</v>
      </c>
    </row>
    <row r="218" spans="1:43" ht="11.4" x14ac:dyDescent="0.2">
      <c r="A218" s="110" t="str">
        <f>_xlfn.XLOOKUP($C218,'Data Ref'!$D:$D,'Data Ref'!$B:$B,0)</f>
        <v>222708202</v>
      </c>
      <c r="C218" s="76">
        <f>'1. Accomodation'!N222</f>
        <v>634</v>
      </c>
      <c r="D218" s="362" t="str">
        <f>'1. Accomodation'!L222</f>
        <v>D</v>
      </c>
      <c r="E218" s="69" t="str">
        <f>'1. Accomodation'!P222</f>
        <v>1 Bed</v>
      </c>
      <c r="F218" s="69">
        <f>'1. Accomodation'!Q222</f>
        <v>1</v>
      </c>
      <c r="G218" s="77">
        <f>'1. Accomodation'!O222</f>
        <v>492.56</v>
      </c>
      <c r="H218" s="69">
        <f>'1. Accomodation'!R222</f>
        <v>6</v>
      </c>
      <c r="I218" s="69" t="str">
        <f>'1. Accomodation'!S222</f>
        <v>Internal Courtyard</v>
      </c>
      <c r="J218" s="62"/>
      <c r="L218" s="271">
        <f>IFERROR(INDEX('2. GRI Pricing Inputs'!$C$15:$AI$16,MATCH($L$16,'2. GRI Pricing Inputs'!$C$15:$C$16,0),MATCH(E218,'2. GRI Pricing Inputs'!$C$15:$AI$15,0)),0)</f>
        <v>1275</v>
      </c>
      <c r="M218" s="272">
        <f>IFERROR(INDEX('2. GRI Pricing Inputs'!$C$22:$AI$23,MATCH($M$16,'2. GRI Pricing Inputs'!$C$22:$C$23,0),MATCH(F218,'2. GRI Pricing Inputs'!$C$22:$AI$22,0)),0)</f>
        <v>0</v>
      </c>
      <c r="N218" s="329">
        <f>IF(AND('3. GRI Pricing'!$G218&gt;='2. GRI Pricing Inputs'!$D$33,'3. GRI Pricing'!$G218&lt;='2. GRI Pricing Inputs'!$E$33),'2. GRI Pricing Inputs'!$D$32,IF(AND('3. GRI Pricing'!$G218&gt;='2. GRI Pricing Inputs'!$F$33,'3. GRI Pricing'!$G218&lt;='2. GRI Pricing Inputs'!$G$33),'2. GRI Pricing Inputs'!$F$32,IF(AND('3. GRI Pricing'!$G218&gt;='2. GRI Pricing Inputs'!$H$33,'3. GRI Pricing'!$G218&lt;='2. GRI Pricing Inputs'!$I$33),'2. GRI Pricing Inputs'!$H$32,IF(AND('3. GRI Pricing'!$G218&gt;='2. GRI Pricing Inputs'!$J$33,'3. GRI Pricing'!$G218&lt;='2. GRI Pricing Inputs'!$K$33),'2. GRI Pricing Inputs'!$J$32,IF(AND('3. GRI Pricing'!$G218&gt;='2. GRI Pricing Inputs'!$L$33,'3. GRI Pricing'!$G218&lt;='2. GRI Pricing Inputs'!$M$33),'2. GRI Pricing Inputs'!$L$32,IF(AND('3. GRI Pricing'!$G218&gt;='2. GRI Pricing Inputs'!$N$33,'3. GRI Pricing'!$G218&lt;='2. GRI Pricing Inputs'!$O$33),'2. GRI Pricing Inputs'!$N$32,IF(AND('3. GRI Pricing'!$G218&gt;='2. GRI Pricing Inputs'!$P$33,'3. GRI Pricing'!$G218&lt;='2. GRI Pricing Inputs'!$Q$33),'2. GRI Pricing Inputs'!$P$32,IF(AND('3. GRI Pricing'!$G218&gt;='2. GRI Pricing Inputs'!$R$33,'3. GRI Pricing'!$G218&lt;='2. GRI Pricing Inputs'!$S$33),'2. GRI Pricing Inputs'!$R$32,IF(AND('3. GRI Pricing'!$G218&gt;='2. GRI Pricing Inputs'!$T$33,'3. GRI Pricing'!$G218&lt;='2. GRI Pricing Inputs'!$U$33),'2. GRI Pricing Inputs'!$T$32,IF(AND('3. GRI Pricing'!$G218&gt;='2. GRI Pricing Inputs'!$V$33,'3. GRI Pricing'!$G218&lt;='2. GRI Pricing Inputs'!$W$33),'2. GRI Pricing Inputs'!$V$32,IF(AND('3. GRI Pricing'!$G218&gt;='2. GRI Pricing Inputs'!$X$33,'3. GRI Pricing'!$G218&lt;='2. GRI Pricing Inputs'!$Y$33),'2. GRI Pricing Inputs'!$X$32,IF(AND('3. GRI Pricing'!$G218&gt;='2. GRI Pricing Inputs'!$Z$33,'3. GRI Pricing'!$G218&lt;='2. GRI Pricing Inputs'!$AA$33),'2. GRI Pricing Inputs'!$Z$32,IF(AND('3. GRI Pricing'!$G218&gt;='2. GRI Pricing Inputs'!$AB$33,'3. GRI Pricing'!$G218&lt;='2. GRI Pricing Inputs'!$AC$33),'2. GRI Pricing Inputs'!$AB$32,IF(AND('3. GRI Pricing'!$G218&gt;='2. GRI Pricing Inputs'!$AD$33,'3. GRI Pricing'!$G218&lt;='2. GRI Pricing Inputs'!$AE$33),'2. GRI Pricing Inputs'!$AD$32,IF(AND('3. GRI Pricing'!$G218&gt;='2. GRI Pricing Inputs'!$AF$33,'3. GRI Pricing'!$G218&lt;='2. GRI Pricing Inputs'!$AG$33),'2. GRI Pricing Inputs'!$AF$32,IF(AND('3. GRI Pricing'!$G218&gt;='2. GRI Pricing Inputs'!$AH$33,'3. GRI Pricing'!$G218&lt;='2. GRI Pricing Inputs'!$AI$33),'2. GRI Pricing Inputs'!$AH$32,0))))))))))))))))</f>
        <v>4</v>
      </c>
      <c r="O218" s="272" cm="1">
        <f t="array" ref="O218">IFERROR(INDEX('2. GRI Pricing Inputs'!$C$32:$AI$39,MATCH('3. GRI Pricing'!E218,'2. GRI Pricing Inputs'!$C$32:$C$39,0),(MATCH('3. GRI Pricing'!N218,'2. GRI Pricing Inputs'!$D$32:$AI$32,0)+1)),0)</f>
        <v>0</v>
      </c>
      <c r="P218" s="272">
        <f>IFERROR(INDEX('2. GRI Pricing Inputs'!$C$45:$AI$46,MATCH($P$16,'2. GRI Pricing Inputs'!$C$45:$C$46,0),MATCH(H218,'2. GRI Pricing Inputs'!$C$45:$AI$45,0)),0)</f>
        <v>45</v>
      </c>
      <c r="Q218" s="272">
        <f>IFERROR(INDEX('2. GRI Pricing Inputs'!$C$53:$AI$54,MATCH('3. GRI Pricing'!$Q$16,'2. GRI Pricing Inputs'!$C$53:$C$54,0),MATCH('3. GRI Pricing'!I218,'2. GRI Pricing Inputs'!$C$53:$AI$53,0)),0)</f>
        <v>15</v>
      </c>
      <c r="R218" s="272">
        <f>IFERROR(INDEX('2. GRI Pricing Inputs'!$C$60:$AI$61,MATCH('3. GRI Pricing'!$R$16,'2. GRI Pricing Inputs'!$C$60:$C$61,0),MATCH('1. Accomodation'!T222,'2. GRI Pricing Inputs'!$C$60:$AI$60,0)),0)</f>
        <v>0</v>
      </c>
      <c r="S218" s="272">
        <f>IFERROR(INDEX('2. GRI Pricing Inputs'!$C$67:$AI$68,MATCH('3. GRI Pricing'!$S$16,'2. GRI Pricing Inputs'!$C$67:$C$68,0),MATCH('1. Accomodation'!U222,'2. GRI Pricing Inputs'!$C$67:$AI$67,0)),0)</f>
        <v>10</v>
      </c>
      <c r="T218" s="272">
        <f>IF(E218=0,0,'2. GRI Pricing Inputs'!$AI$75)</f>
        <v>0</v>
      </c>
      <c r="U218" s="272">
        <f>IFERROR(INDEX('2. GRI Pricing Inputs'!$C$82:$AI$83,MATCH('3. GRI Pricing'!$U$16,'2. GRI Pricing Inputs'!$C$82:$C$83,0),MATCH('1. Accomodation'!V222,'2. GRI Pricing Inputs'!$C$82:$AI$82,0)),0)</f>
        <v>0</v>
      </c>
      <c r="V218" s="272">
        <f>IFERROR(INDEX('2. GRI Pricing Inputs'!$C$89:$AI$90,MATCH('3. GRI Pricing'!$V$16,'2. GRI Pricing Inputs'!$C$89:$C$90,0),MATCH('1. Accomodation'!W222,'2. GRI Pricing Inputs'!$C$89:$AI$89,0)),0)</f>
        <v>10</v>
      </c>
      <c r="W218" s="272">
        <f>IFERROR(INDEX('2. GRI Pricing Inputs'!$C$97:$AI$98,MATCH('3. GRI Pricing'!$W$16,'2. GRI Pricing Inputs'!$C$97:$C$98,0),MATCH('1. Accomodation'!X222,'2. GRI Pricing Inputs'!$C$97:$AI$97,0)),0)</f>
        <v>0</v>
      </c>
      <c r="X218" s="272">
        <f>IFERROR(INDEX('2. GRI Pricing Inputs'!$C$104:$AI$105,MATCH('3. GRI Pricing'!$X$16,'2. GRI Pricing Inputs'!$C$104:$C$105,0),MATCH('1. Accomodation'!Y222,'2. GRI Pricing Inputs'!$C$104:$AI$104,0)),0)</f>
        <v>0</v>
      </c>
      <c r="Y218" s="273"/>
      <c r="Z218" s="274">
        <f t="shared" si="13"/>
        <v>1355</v>
      </c>
      <c r="AA218" s="275"/>
      <c r="AB218" s="275"/>
      <c r="AC218" s="275"/>
      <c r="AD218" s="271">
        <f>Z218*(1+'2. GRI Pricing Inputs'!E$115)^(($AD$16-$AC$15)/365)</f>
        <v>1361.7223339051311</v>
      </c>
      <c r="AE218" s="272">
        <f>AD218*(1+'2. GRI Pricing Inputs'!F$115)^((AE$16-AD$16)/365)</f>
        <v>1368.2595706473171</v>
      </c>
      <c r="AF218" s="272">
        <f>AE218*(1+'2. GRI Pricing Inputs'!G$115)^((AF$16-AE$16)/365)</f>
        <v>1375.0476870331347</v>
      </c>
      <c r="AG218" s="272">
        <f>AF218*(1+'2. GRI Pricing Inputs'!H$115)^((AG$16-AF$16)/365)</f>
        <v>1381.8694801605998</v>
      </c>
      <c r="AH218" s="272">
        <f>AG218*(1+'2. GRI Pricing Inputs'!I$115)^((AH$16-AG$16)/365)</f>
        <v>1388.060184592699</v>
      </c>
      <c r="AI218" s="272">
        <f>AH218*(1+'2. GRI Pricing Inputs'!J$115)^((AI$16-AH$16)/365)</f>
        <v>1394.9465344386401</v>
      </c>
      <c r="AJ218" s="272">
        <f>AI218*(1+'2. GRI Pricing Inputs'!K$115)^((AJ$16-AI$16)/365)</f>
        <v>1401.6432709988503</v>
      </c>
      <c r="AK218" s="272">
        <f>AJ218*(1+'2. GRI Pricing Inputs'!L$115)^((AK$16-AJ$16)/365)</f>
        <v>1408.5970083298721</v>
      </c>
      <c r="AL218" s="272">
        <f>AK218*(1+'2. GRI Pricing Inputs'!M$115)^((AL$16-AK$16)/365)</f>
        <v>1415.3592768838289</v>
      </c>
      <c r="AM218" s="272">
        <f>AL218*(1+'2. GRI Pricing Inputs'!N$115)^((AM$16-AL$16)/365)</f>
        <v>1422.3810611310157</v>
      </c>
      <c r="AN218" s="272">
        <f>AM218*(1+'2. GRI Pricing Inputs'!O$115)^((AN$16-AM$16)/365)</f>
        <v>1429.4376813769622</v>
      </c>
      <c r="AO218" s="272">
        <f>AN218*(1+'2. GRI Pricing Inputs'!P$115)^((AO$16-AN$16)/365)</f>
        <v>1436.2999999999993</v>
      </c>
      <c r="AP218" s="276">
        <f>AO218*(1+'2. GRI Pricing Inputs'!Q$115)^((AP$16-AO$16)/365)</f>
        <v>1443.4256739394384</v>
      </c>
      <c r="AQ218" s="380">
        <f t="shared" si="14"/>
        <v>5.9999999999999609E-2</v>
      </c>
    </row>
    <row r="219" spans="1:43" ht="11.4" x14ac:dyDescent="0.2">
      <c r="A219" s="110" t="str">
        <f>_xlfn.XLOOKUP($C219,'Data Ref'!$D:$D,'Data Ref'!$B:$B,0)</f>
        <v>222708203</v>
      </c>
      <c r="C219" s="76">
        <f>'1. Accomodation'!N223</f>
        <v>635</v>
      </c>
      <c r="D219" s="362" t="str">
        <f>'1. Accomodation'!L223</f>
        <v>D</v>
      </c>
      <c r="E219" s="69" t="str">
        <f>'1. Accomodation'!P223</f>
        <v>1 Bed</v>
      </c>
      <c r="F219" s="69">
        <f>'1. Accomodation'!Q223</f>
        <v>1</v>
      </c>
      <c r="G219" s="77">
        <f>'1. Accomodation'!O223</f>
        <v>510.96</v>
      </c>
      <c r="H219" s="69">
        <f>'1. Accomodation'!R223</f>
        <v>6</v>
      </c>
      <c r="I219" s="69" t="str">
        <f>'1. Accomodation'!S223</f>
        <v>Saxon Gate above Treeline</v>
      </c>
      <c r="J219" s="62"/>
      <c r="L219" s="271">
        <f>IFERROR(INDEX('2. GRI Pricing Inputs'!$C$15:$AI$16,MATCH($L$16,'2. GRI Pricing Inputs'!$C$15:$C$16,0),MATCH(E219,'2. GRI Pricing Inputs'!$C$15:$AI$15,0)),0)</f>
        <v>1275</v>
      </c>
      <c r="M219" s="272">
        <f>IFERROR(INDEX('2. GRI Pricing Inputs'!$C$22:$AI$23,MATCH($M$16,'2. GRI Pricing Inputs'!$C$22:$C$23,0),MATCH(F219,'2. GRI Pricing Inputs'!$C$22:$AI$22,0)),0)</f>
        <v>0</v>
      </c>
      <c r="N219" s="329">
        <f>IF(AND('3. GRI Pricing'!$G219&gt;='2. GRI Pricing Inputs'!$D$33,'3. GRI Pricing'!$G219&lt;='2. GRI Pricing Inputs'!$E$33),'2. GRI Pricing Inputs'!$D$32,IF(AND('3. GRI Pricing'!$G219&gt;='2. GRI Pricing Inputs'!$F$33,'3. GRI Pricing'!$G219&lt;='2. GRI Pricing Inputs'!$G$33),'2. GRI Pricing Inputs'!$F$32,IF(AND('3. GRI Pricing'!$G219&gt;='2. GRI Pricing Inputs'!$H$33,'3. GRI Pricing'!$G219&lt;='2. GRI Pricing Inputs'!$I$33),'2. GRI Pricing Inputs'!$H$32,IF(AND('3. GRI Pricing'!$G219&gt;='2. GRI Pricing Inputs'!$J$33,'3. GRI Pricing'!$G219&lt;='2. GRI Pricing Inputs'!$K$33),'2. GRI Pricing Inputs'!$J$32,IF(AND('3. GRI Pricing'!$G219&gt;='2. GRI Pricing Inputs'!$L$33,'3. GRI Pricing'!$G219&lt;='2. GRI Pricing Inputs'!$M$33),'2. GRI Pricing Inputs'!$L$32,IF(AND('3. GRI Pricing'!$G219&gt;='2. GRI Pricing Inputs'!$N$33,'3. GRI Pricing'!$G219&lt;='2. GRI Pricing Inputs'!$O$33),'2. GRI Pricing Inputs'!$N$32,IF(AND('3. GRI Pricing'!$G219&gt;='2. GRI Pricing Inputs'!$P$33,'3. GRI Pricing'!$G219&lt;='2. GRI Pricing Inputs'!$Q$33),'2. GRI Pricing Inputs'!$P$32,IF(AND('3. GRI Pricing'!$G219&gt;='2. GRI Pricing Inputs'!$R$33,'3. GRI Pricing'!$G219&lt;='2. GRI Pricing Inputs'!$S$33),'2. GRI Pricing Inputs'!$R$32,IF(AND('3. GRI Pricing'!$G219&gt;='2. GRI Pricing Inputs'!$T$33,'3. GRI Pricing'!$G219&lt;='2. GRI Pricing Inputs'!$U$33),'2. GRI Pricing Inputs'!$T$32,IF(AND('3. GRI Pricing'!$G219&gt;='2. GRI Pricing Inputs'!$V$33,'3. GRI Pricing'!$G219&lt;='2. GRI Pricing Inputs'!$W$33),'2. GRI Pricing Inputs'!$V$32,IF(AND('3. GRI Pricing'!$G219&gt;='2. GRI Pricing Inputs'!$X$33,'3. GRI Pricing'!$G219&lt;='2. GRI Pricing Inputs'!$Y$33),'2. GRI Pricing Inputs'!$X$32,IF(AND('3. GRI Pricing'!$G219&gt;='2. GRI Pricing Inputs'!$Z$33,'3. GRI Pricing'!$G219&lt;='2. GRI Pricing Inputs'!$AA$33),'2. GRI Pricing Inputs'!$Z$32,IF(AND('3. GRI Pricing'!$G219&gt;='2. GRI Pricing Inputs'!$AB$33,'3. GRI Pricing'!$G219&lt;='2. GRI Pricing Inputs'!$AC$33),'2. GRI Pricing Inputs'!$AB$32,IF(AND('3. GRI Pricing'!$G219&gt;='2. GRI Pricing Inputs'!$AD$33,'3. GRI Pricing'!$G219&lt;='2. GRI Pricing Inputs'!$AE$33),'2. GRI Pricing Inputs'!$AD$32,IF(AND('3. GRI Pricing'!$G219&gt;='2. GRI Pricing Inputs'!$AF$33,'3. GRI Pricing'!$G219&lt;='2. GRI Pricing Inputs'!$AG$33),'2. GRI Pricing Inputs'!$AF$32,IF(AND('3. GRI Pricing'!$G219&gt;='2. GRI Pricing Inputs'!$AH$33,'3. GRI Pricing'!$G219&lt;='2. GRI Pricing Inputs'!$AI$33),'2. GRI Pricing Inputs'!$AH$32,0))))))))))))))))</f>
        <v>5</v>
      </c>
      <c r="O219" s="272" cm="1">
        <f t="array" ref="O219">IFERROR(INDEX('2. GRI Pricing Inputs'!$C$32:$AI$39,MATCH('3. GRI Pricing'!E219,'2. GRI Pricing Inputs'!$C$32:$C$39,0),(MATCH('3. GRI Pricing'!N219,'2. GRI Pricing Inputs'!$D$32:$AI$32,0)+1)),0)</f>
        <v>5</v>
      </c>
      <c r="P219" s="272">
        <f>IFERROR(INDEX('2. GRI Pricing Inputs'!$C$45:$AI$46,MATCH($P$16,'2. GRI Pricing Inputs'!$C$45:$C$46,0),MATCH(H219,'2. GRI Pricing Inputs'!$C$45:$AI$45,0)),0)</f>
        <v>45</v>
      </c>
      <c r="Q219" s="272">
        <f>IFERROR(INDEX('2. GRI Pricing Inputs'!$C$53:$AI$54,MATCH('3. GRI Pricing'!$Q$16,'2. GRI Pricing Inputs'!$C$53:$C$54,0),MATCH('3. GRI Pricing'!I219,'2. GRI Pricing Inputs'!$C$53:$AI$53,0)),0)</f>
        <v>50</v>
      </c>
      <c r="R219" s="272">
        <f>IFERROR(INDEX('2. GRI Pricing Inputs'!$C$60:$AI$61,MATCH('3. GRI Pricing'!$R$16,'2. GRI Pricing Inputs'!$C$60:$C$61,0),MATCH('1. Accomodation'!T223,'2. GRI Pricing Inputs'!$C$60:$AI$60,0)),0)</f>
        <v>0</v>
      </c>
      <c r="S219" s="272">
        <f>IFERROR(INDEX('2. GRI Pricing Inputs'!$C$67:$AI$68,MATCH('3. GRI Pricing'!$S$16,'2. GRI Pricing Inputs'!$C$67:$C$68,0),MATCH('1. Accomodation'!U223,'2. GRI Pricing Inputs'!$C$67:$AI$67,0)),0)</f>
        <v>40</v>
      </c>
      <c r="T219" s="272">
        <f>IF(E219=0,0,'2. GRI Pricing Inputs'!$AI$75)</f>
        <v>0</v>
      </c>
      <c r="U219" s="272">
        <f>IFERROR(INDEX('2. GRI Pricing Inputs'!$C$82:$AI$83,MATCH('3. GRI Pricing'!$U$16,'2. GRI Pricing Inputs'!$C$82:$C$83,0),MATCH('1. Accomodation'!V223,'2. GRI Pricing Inputs'!$C$82:$AI$82,0)),0)</f>
        <v>0</v>
      </c>
      <c r="V219" s="272">
        <f>IFERROR(INDEX('2. GRI Pricing Inputs'!$C$89:$AI$90,MATCH('3. GRI Pricing'!$V$16,'2. GRI Pricing Inputs'!$C$89:$C$90,0),MATCH('1. Accomodation'!W223,'2. GRI Pricing Inputs'!$C$89:$AI$89,0)),0)</f>
        <v>0</v>
      </c>
      <c r="W219" s="272">
        <f>IFERROR(INDEX('2. GRI Pricing Inputs'!$C$97:$AI$98,MATCH('3. GRI Pricing'!$W$16,'2. GRI Pricing Inputs'!$C$97:$C$98,0),MATCH('1. Accomodation'!X223,'2. GRI Pricing Inputs'!$C$97:$AI$97,0)),0)</f>
        <v>0</v>
      </c>
      <c r="X219" s="272">
        <f>IFERROR(INDEX('2. GRI Pricing Inputs'!$C$104:$AI$105,MATCH('3. GRI Pricing'!$X$16,'2. GRI Pricing Inputs'!$C$104:$C$105,0),MATCH('1. Accomodation'!Y223,'2. GRI Pricing Inputs'!$C$104:$AI$104,0)),0)</f>
        <v>0</v>
      </c>
      <c r="Y219" s="273"/>
      <c r="Z219" s="274">
        <f t="shared" si="13"/>
        <v>1415</v>
      </c>
      <c r="AA219" s="275"/>
      <c r="AB219" s="275"/>
      <c r="AC219" s="275"/>
      <c r="AD219" s="271">
        <f>Z219*(1+'2. GRI Pricing Inputs'!E$115)^(($AD$16-$AC$15)/365)</f>
        <v>1422.0200018271296</v>
      </c>
      <c r="AE219" s="272">
        <f>AD219*(1+'2. GRI Pricing Inputs'!F$115)^((AE$16-AD$16)/365)</f>
        <v>1428.846710306977</v>
      </c>
      <c r="AF219" s="272">
        <f>AE219*(1+'2. GRI Pricing Inputs'!G$115)^((AF$16-AE$16)/365)</f>
        <v>1435.9354074921664</v>
      </c>
      <c r="AG219" s="272">
        <f>AF219*(1+'2. GRI Pricing Inputs'!H$115)^((AG$16-AF$16)/365)</f>
        <v>1443.0592726400357</v>
      </c>
      <c r="AH219" s="272">
        <f>AG219*(1+'2. GRI Pricing Inputs'!I$115)^((AH$16-AG$16)/365)</f>
        <v>1449.5241042056596</v>
      </c>
      <c r="AI219" s="272">
        <f>AH219*(1+'2. GRI Pricing Inputs'!J$115)^((AI$16-AH$16)/365)</f>
        <v>1456.7153846720851</v>
      </c>
      <c r="AJ219" s="272">
        <f>AI219*(1+'2. GRI Pricing Inputs'!K$115)^((AJ$16-AI$16)/365)</f>
        <v>1463.708655692526</v>
      </c>
      <c r="AK219" s="272">
        <f>AJ219*(1+'2. GRI Pricing Inputs'!L$115)^((AK$16-AJ$16)/365)</f>
        <v>1470.9703075917112</v>
      </c>
      <c r="AL219" s="272">
        <f>AK219*(1+'2. GRI Pricing Inputs'!M$115)^((AL$16-AK$16)/365)</f>
        <v>1478.0320123915997</v>
      </c>
      <c r="AM219" s="272">
        <f>AL219*(1+'2. GRI Pricing Inputs'!N$115)^((AM$16-AL$16)/365)</f>
        <v>1485.364724354529</v>
      </c>
      <c r="AN219" s="272">
        <f>AM219*(1+'2. GRI Pricing Inputs'!O$115)^((AN$16-AM$16)/365)</f>
        <v>1492.7338148696688</v>
      </c>
      <c r="AO219" s="272">
        <f>AN219*(1+'2. GRI Pricing Inputs'!P$115)^((AO$16-AN$16)/365)</f>
        <v>1499.899999999999</v>
      </c>
      <c r="AP219" s="276">
        <f>AO219*(1+'2. GRI Pricing Inputs'!Q$115)^((AP$16-AO$16)/365)</f>
        <v>1507.3412019367563</v>
      </c>
      <c r="AQ219" s="380">
        <f t="shared" si="14"/>
        <v>5.9999999999999165E-2</v>
      </c>
    </row>
    <row r="220" spans="1:43" ht="11.4" x14ac:dyDescent="0.2">
      <c r="A220" s="110" t="str">
        <f>_xlfn.XLOOKUP($C220,'Data Ref'!$D:$D,'Data Ref'!$B:$B,0)</f>
        <v>222708204</v>
      </c>
      <c r="C220" s="76">
        <f>'1. Accomodation'!N224</f>
        <v>636</v>
      </c>
      <c r="D220" s="362" t="str">
        <f>'1. Accomodation'!L224</f>
        <v>D</v>
      </c>
      <c r="E220" s="69" t="str">
        <f>'1. Accomodation'!P224</f>
        <v>1 Bed</v>
      </c>
      <c r="F220" s="69">
        <f>'1. Accomodation'!Q224</f>
        <v>1</v>
      </c>
      <c r="G220" s="77">
        <f>'1. Accomodation'!O224</f>
        <v>506.87</v>
      </c>
      <c r="H220" s="69">
        <f>'1. Accomodation'!R224</f>
        <v>6</v>
      </c>
      <c r="I220" s="69" t="str">
        <f>'1. Accomodation'!S224</f>
        <v>Internal Courtyard</v>
      </c>
      <c r="J220" s="62"/>
      <c r="L220" s="271">
        <f>IFERROR(INDEX('2. GRI Pricing Inputs'!$C$15:$AI$16,MATCH($L$16,'2. GRI Pricing Inputs'!$C$15:$C$16,0),MATCH(E220,'2. GRI Pricing Inputs'!$C$15:$AI$15,0)),0)</f>
        <v>1275</v>
      </c>
      <c r="M220" s="272">
        <f>IFERROR(INDEX('2. GRI Pricing Inputs'!$C$22:$AI$23,MATCH($M$16,'2. GRI Pricing Inputs'!$C$22:$C$23,0),MATCH(F220,'2. GRI Pricing Inputs'!$C$22:$AI$22,0)),0)</f>
        <v>0</v>
      </c>
      <c r="N220" s="329">
        <f>IF(AND('3. GRI Pricing'!$G220&gt;='2. GRI Pricing Inputs'!$D$33,'3. GRI Pricing'!$G220&lt;='2. GRI Pricing Inputs'!$E$33),'2. GRI Pricing Inputs'!$D$32,IF(AND('3. GRI Pricing'!$G220&gt;='2. GRI Pricing Inputs'!$F$33,'3. GRI Pricing'!$G220&lt;='2. GRI Pricing Inputs'!$G$33),'2. GRI Pricing Inputs'!$F$32,IF(AND('3. GRI Pricing'!$G220&gt;='2. GRI Pricing Inputs'!$H$33,'3. GRI Pricing'!$G220&lt;='2. GRI Pricing Inputs'!$I$33),'2. GRI Pricing Inputs'!$H$32,IF(AND('3. GRI Pricing'!$G220&gt;='2. GRI Pricing Inputs'!$J$33,'3. GRI Pricing'!$G220&lt;='2. GRI Pricing Inputs'!$K$33),'2. GRI Pricing Inputs'!$J$32,IF(AND('3. GRI Pricing'!$G220&gt;='2. GRI Pricing Inputs'!$L$33,'3. GRI Pricing'!$G220&lt;='2. GRI Pricing Inputs'!$M$33),'2. GRI Pricing Inputs'!$L$32,IF(AND('3. GRI Pricing'!$G220&gt;='2. GRI Pricing Inputs'!$N$33,'3. GRI Pricing'!$G220&lt;='2. GRI Pricing Inputs'!$O$33),'2. GRI Pricing Inputs'!$N$32,IF(AND('3. GRI Pricing'!$G220&gt;='2. GRI Pricing Inputs'!$P$33,'3. GRI Pricing'!$G220&lt;='2. GRI Pricing Inputs'!$Q$33),'2. GRI Pricing Inputs'!$P$32,IF(AND('3. GRI Pricing'!$G220&gt;='2. GRI Pricing Inputs'!$R$33,'3. GRI Pricing'!$G220&lt;='2. GRI Pricing Inputs'!$S$33),'2. GRI Pricing Inputs'!$R$32,IF(AND('3. GRI Pricing'!$G220&gt;='2. GRI Pricing Inputs'!$T$33,'3. GRI Pricing'!$G220&lt;='2. GRI Pricing Inputs'!$U$33),'2. GRI Pricing Inputs'!$T$32,IF(AND('3. GRI Pricing'!$G220&gt;='2. GRI Pricing Inputs'!$V$33,'3. GRI Pricing'!$G220&lt;='2. GRI Pricing Inputs'!$W$33),'2. GRI Pricing Inputs'!$V$32,IF(AND('3. GRI Pricing'!$G220&gt;='2. GRI Pricing Inputs'!$X$33,'3. GRI Pricing'!$G220&lt;='2. GRI Pricing Inputs'!$Y$33),'2. GRI Pricing Inputs'!$X$32,IF(AND('3. GRI Pricing'!$G220&gt;='2. GRI Pricing Inputs'!$Z$33,'3. GRI Pricing'!$G220&lt;='2. GRI Pricing Inputs'!$AA$33),'2. GRI Pricing Inputs'!$Z$32,IF(AND('3. GRI Pricing'!$G220&gt;='2. GRI Pricing Inputs'!$AB$33,'3. GRI Pricing'!$G220&lt;='2. GRI Pricing Inputs'!$AC$33),'2. GRI Pricing Inputs'!$AB$32,IF(AND('3. GRI Pricing'!$G220&gt;='2. GRI Pricing Inputs'!$AD$33,'3. GRI Pricing'!$G220&lt;='2. GRI Pricing Inputs'!$AE$33),'2. GRI Pricing Inputs'!$AD$32,IF(AND('3. GRI Pricing'!$G220&gt;='2. GRI Pricing Inputs'!$AF$33,'3. GRI Pricing'!$G220&lt;='2. GRI Pricing Inputs'!$AG$33),'2. GRI Pricing Inputs'!$AF$32,IF(AND('3. GRI Pricing'!$G220&gt;='2. GRI Pricing Inputs'!$AH$33,'3. GRI Pricing'!$G220&lt;='2. GRI Pricing Inputs'!$AI$33),'2. GRI Pricing Inputs'!$AH$32,0))))))))))))))))</f>
        <v>5</v>
      </c>
      <c r="O220" s="272" cm="1">
        <f t="array" ref="O220">IFERROR(INDEX('2. GRI Pricing Inputs'!$C$32:$AI$39,MATCH('3. GRI Pricing'!E220,'2. GRI Pricing Inputs'!$C$32:$C$39,0),(MATCH('3. GRI Pricing'!N220,'2. GRI Pricing Inputs'!$D$32:$AI$32,0)+1)),0)</f>
        <v>5</v>
      </c>
      <c r="P220" s="272">
        <f>IFERROR(INDEX('2. GRI Pricing Inputs'!$C$45:$AI$46,MATCH($P$16,'2. GRI Pricing Inputs'!$C$45:$C$46,0),MATCH(H220,'2. GRI Pricing Inputs'!$C$45:$AI$45,0)),0)</f>
        <v>45</v>
      </c>
      <c r="Q220" s="272">
        <f>IFERROR(INDEX('2. GRI Pricing Inputs'!$C$53:$AI$54,MATCH('3. GRI Pricing'!$Q$16,'2. GRI Pricing Inputs'!$C$53:$C$54,0),MATCH('3. GRI Pricing'!I220,'2. GRI Pricing Inputs'!$C$53:$AI$53,0)),0)</f>
        <v>15</v>
      </c>
      <c r="R220" s="272">
        <f>IFERROR(INDEX('2. GRI Pricing Inputs'!$C$60:$AI$61,MATCH('3. GRI Pricing'!$R$16,'2. GRI Pricing Inputs'!$C$60:$C$61,0),MATCH('1. Accomodation'!T224,'2. GRI Pricing Inputs'!$C$60:$AI$60,0)),0)</f>
        <v>0</v>
      </c>
      <c r="S220" s="272">
        <f>IFERROR(INDEX('2. GRI Pricing Inputs'!$C$67:$AI$68,MATCH('3. GRI Pricing'!$S$16,'2. GRI Pricing Inputs'!$C$67:$C$68,0),MATCH('1. Accomodation'!U224,'2. GRI Pricing Inputs'!$C$67:$AI$67,0)),0)</f>
        <v>10</v>
      </c>
      <c r="T220" s="272">
        <f>IF(E220=0,0,'2. GRI Pricing Inputs'!$AI$75)</f>
        <v>0</v>
      </c>
      <c r="U220" s="272">
        <f>IFERROR(INDEX('2. GRI Pricing Inputs'!$C$82:$AI$83,MATCH('3. GRI Pricing'!$U$16,'2. GRI Pricing Inputs'!$C$82:$C$83,0),MATCH('1. Accomodation'!V224,'2. GRI Pricing Inputs'!$C$82:$AI$82,0)),0)</f>
        <v>0</v>
      </c>
      <c r="V220" s="272">
        <f>IFERROR(INDEX('2. GRI Pricing Inputs'!$C$89:$AI$90,MATCH('3. GRI Pricing'!$V$16,'2. GRI Pricing Inputs'!$C$89:$C$90,0),MATCH('1. Accomodation'!W224,'2. GRI Pricing Inputs'!$C$89:$AI$89,0)),0)</f>
        <v>10</v>
      </c>
      <c r="W220" s="272">
        <f>IFERROR(INDEX('2. GRI Pricing Inputs'!$C$97:$AI$98,MATCH('3. GRI Pricing'!$W$16,'2. GRI Pricing Inputs'!$C$97:$C$98,0),MATCH('1. Accomodation'!X224,'2. GRI Pricing Inputs'!$C$97:$AI$97,0)),0)</f>
        <v>0</v>
      </c>
      <c r="X220" s="272">
        <f>IFERROR(INDEX('2. GRI Pricing Inputs'!$C$104:$AI$105,MATCH('3. GRI Pricing'!$X$16,'2. GRI Pricing Inputs'!$C$104:$C$105,0),MATCH('1. Accomodation'!Y224,'2. GRI Pricing Inputs'!$C$104:$AI$104,0)),0)</f>
        <v>0</v>
      </c>
      <c r="Y220" s="273"/>
      <c r="Z220" s="274">
        <f t="shared" si="13"/>
        <v>1360</v>
      </c>
      <c r="AA220" s="275"/>
      <c r="AB220" s="275"/>
      <c r="AC220" s="275"/>
      <c r="AD220" s="271">
        <f>Z220*(1+'2. GRI Pricing Inputs'!E$115)^(($AD$16-$AC$15)/365)</f>
        <v>1366.7471395652979</v>
      </c>
      <c r="AE220" s="272">
        <f>AD220*(1+'2. GRI Pricing Inputs'!F$115)^((AE$16-AD$16)/365)</f>
        <v>1373.308498952289</v>
      </c>
      <c r="AF220" s="272">
        <f>AE220*(1+'2. GRI Pricing Inputs'!G$115)^((AF$16-AE$16)/365)</f>
        <v>1380.1216637380542</v>
      </c>
      <c r="AG220" s="272">
        <f>AF220*(1+'2. GRI Pricing Inputs'!H$115)^((AG$16-AF$16)/365)</f>
        <v>1386.9686295338863</v>
      </c>
      <c r="AH220" s="272">
        <f>AG220*(1+'2. GRI Pricing Inputs'!I$115)^((AH$16-AG$16)/365)</f>
        <v>1393.1821778937792</v>
      </c>
      <c r="AI220" s="272">
        <f>AH220*(1+'2. GRI Pricing Inputs'!J$115)^((AI$16-AH$16)/365)</f>
        <v>1400.0939386247608</v>
      </c>
      <c r="AJ220" s="272">
        <f>AI220*(1+'2. GRI Pricing Inputs'!K$115)^((AJ$16-AI$16)/365)</f>
        <v>1406.8153863899902</v>
      </c>
      <c r="AK220" s="272">
        <f>AJ220*(1+'2. GRI Pricing Inputs'!L$115)^((AK$16-AJ$16)/365)</f>
        <v>1413.794783268359</v>
      </c>
      <c r="AL220" s="272">
        <f>AK220*(1+'2. GRI Pricing Inputs'!M$115)^((AL$16-AK$16)/365)</f>
        <v>1420.5820048428102</v>
      </c>
      <c r="AM220" s="272">
        <f>AL220*(1+'2. GRI Pricing Inputs'!N$115)^((AM$16-AL$16)/365)</f>
        <v>1427.6296997329755</v>
      </c>
      <c r="AN220" s="272">
        <f>AM220*(1+'2. GRI Pricing Inputs'!O$115)^((AN$16-AM$16)/365)</f>
        <v>1434.7123591680215</v>
      </c>
      <c r="AO220" s="272">
        <f>AN220*(1+'2. GRI Pricing Inputs'!P$115)^((AO$16-AN$16)/365)</f>
        <v>1441.5999999999997</v>
      </c>
      <c r="AP220" s="276">
        <f>AO220*(1+'2. GRI Pricing Inputs'!Q$115)^((AP$16-AO$16)/365)</f>
        <v>1448.7519679392153</v>
      </c>
      <c r="AQ220" s="380">
        <f t="shared" si="14"/>
        <v>5.9999999999999609E-2</v>
      </c>
    </row>
    <row r="221" spans="1:43" ht="11.4" x14ac:dyDescent="0.2">
      <c r="A221" s="110" t="str">
        <f>_xlfn.XLOOKUP($C221,'Data Ref'!$D:$D,'Data Ref'!$B:$B,0)</f>
        <v>222708205</v>
      </c>
      <c r="C221" s="76">
        <f>'1. Accomodation'!N225</f>
        <v>637</v>
      </c>
      <c r="D221" s="362" t="str">
        <f>'1. Accomodation'!L225</f>
        <v>D</v>
      </c>
      <c r="E221" s="69" t="str">
        <f>'1. Accomodation'!P225</f>
        <v>1 Bed</v>
      </c>
      <c r="F221" s="69">
        <f>'1. Accomodation'!Q225</f>
        <v>1</v>
      </c>
      <c r="G221" s="77">
        <f>'1. Accomodation'!O225</f>
        <v>510.96</v>
      </c>
      <c r="H221" s="69">
        <f>'1. Accomodation'!R225</f>
        <v>6</v>
      </c>
      <c r="I221" s="69" t="str">
        <f>'1. Accomodation'!S225</f>
        <v>Saxon Gate above Treeline</v>
      </c>
      <c r="J221" s="62"/>
      <c r="L221" s="271">
        <f>IFERROR(INDEX('2. GRI Pricing Inputs'!$C$15:$AI$16,MATCH($L$16,'2. GRI Pricing Inputs'!$C$15:$C$16,0),MATCH(E221,'2. GRI Pricing Inputs'!$C$15:$AI$15,0)),0)</f>
        <v>1275</v>
      </c>
      <c r="M221" s="272">
        <f>IFERROR(INDEX('2. GRI Pricing Inputs'!$C$22:$AI$23,MATCH($M$16,'2. GRI Pricing Inputs'!$C$22:$C$23,0),MATCH(F221,'2. GRI Pricing Inputs'!$C$22:$AI$22,0)),0)</f>
        <v>0</v>
      </c>
      <c r="N221" s="329">
        <f>IF(AND('3. GRI Pricing'!$G221&gt;='2. GRI Pricing Inputs'!$D$33,'3. GRI Pricing'!$G221&lt;='2. GRI Pricing Inputs'!$E$33),'2. GRI Pricing Inputs'!$D$32,IF(AND('3. GRI Pricing'!$G221&gt;='2. GRI Pricing Inputs'!$F$33,'3. GRI Pricing'!$G221&lt;='2. GRI Pricing Inputs'!$G$33),'2. GRI Pricing Inputs'!$F$32,IF(AND('3. GRI Pricing'!$G221&gt;='2. GRI Pricing Inputs'!$H$33,'3. GRI Pricing'!$G221&lt;='2. GRI Pricing Inputs'!$I$33),'2. GRI Pricing Inputs'!$H$32,IF(AND('3. GRI Pricing'!$G221&gt;='2. GRI Pricing Inputs'!$J$33,'3. GRI Pricing'!$G221&lt;='2. GRI Pricing Inputs'!$K$33),'2. GRI Pricing Inputs'!$J$32,IF(AND('3. GRI Pricing'!$G221&gt;='2. GRI Pricing Inputs'!$L$33,'3. GRI Pricing'!$G221&lt;='2. GRI Pricing Inputs'!$M$33),'2. GRI Pricing Inputs'!$L$32,IF(AND('3. GRI Pricing'!$G221&gt;='2. GRI Pricing Inputs'!$N$33,'3. GRI Pricing'!$G221&lt;='2. GRI Pricing Inputs'!$O$33),'2. GRI Pricing Inputs'!$N$32,IF(AND('3. GRI Pricing'!$G221&gt;='2. GRI Pricing Inputs'!$P$33,'3. GRI Pricing'!$G221&lt;='2. GRI Pricing Inputs'!$Q$33),'2. GRI Pricing Inputs'!$P$32,IF(AND('3. GRI Pricing'!$G221&gt;='2. GRI Pricing Inputs'!$R$33,'3. GRI Pricing'!$G221&lt;='2. GRI Pricing Inputs'!$S$33),'2. GRI Pricing Inputs'!$R$32,IF(AND('3. GRI Pricing'!$G221&gt;='2. GRI Pricing Inputs'!$T$33,'3. GRI Pricing'!$G221&lt;='2. GRI Pricing Inputs'!$U$33),'2. GRI Pricing Inputs'!$T$32,IF(AND('3. GRI Pricing'!$G221&gt;='2. GRI Pricing Inputs'!$V$33,'3. GRI Pricing'!$G221&lt;='2. GRI Pricing Inputs'!$W$33),'2. GRI Pricing Inputs'!$V$32,IF(AND('3. GRI Pricing'!$G221&gt;='2. GRI Pricing Inputs'!$X$33,'3. GRI Pricing'!$G221&lt;='2. GRI Pricing Inputs'!$Y$33),'2. GRI Pricing Inputs'!$X$32,IF(AND('3. GRI Pricing'!$G221&gt;='2. GRI Pricing Inputs'!$Z$33,'3. GRI Pricing'!$G221&lt;='2. GRI Pricing Inputs'!$AA$33),'2. GRI Pricing Inputs'!$Z$32,IF(AND('3. GRI Pricing'!$G221&gt;='2. GRI Pricing Inputs'!$AB$33,'3. GRI Pricing'!$G221&lt;='2. GRI Pricing Inputs'!$AC$33),'2. GRI Pricing Inputs'!$AB$32,IF(AND('3. GRI Pricing'!$G221&gt;='2. GRI Pricing Inputs'!$AD$33,'3. GRI Pricing'!$G221&lt;='2. GRI Pricing Inputs'!$AE$33),'2. GRI Pricing Inputs'!$AD$32,IF(AND('3. GRI Pricing'!$G221&gt;='2. GRI Pricing Inputs'!$AF$33,'3. GRI Pricing'!$G221&lt;='2. GRI Pricing Inputs'!$AG$33),'2. GRI Pricing Inputs'!$AF$32,IF(AND('3. GRI Pricing'!$G221&gt;='2. GRI Pricing Inputs'!$AH$33,'3. GRI Pricing'!$G221&lt;='2. GRI Pricing Inputs'!$AI$33),'2. GRI Pricing Inputs'!$AH$32,0))))))))))))))))</f>
        <v>5</v>
      </c>
      <c r="O221" s="272" cm="1">
        <f t="array" ref="O221">IFERROR(INDEX('2. GRI Pricing Inputs'!$C$32:$AI$39,MATCH('3. GRI Pricing'!E221,'2. GRI Pricing Inputs'!$C$32:$C$39,0),(MATCH('3. GRI Pricing'!N221,'2. GRI Pricing Inputs'!$D$32:$AI$32,0)+1)),0)</f>
        <v>5</v>
      </c>
      <c r="P221" s="272">
        <f>IFERROR(INDEX('2. GRI Pricing Inputs'!$C$45:$AI$46,MATCH($P$16,'2. GRI Pricing Inputs'!$C$45:$C$46,0),MATCH(H221,'2. GRI Pricing Inputs'!$C$45:$AI$45,0)),0)</f>
        <v>45</v>
      </c>
      <c r="Q221" s="272">
        <f>IFERROR(INDEX('2. GRI Pricing Inputs'!$C$53:$AI$54,MATCH('3. GRI Pricing'!$Q$16,'2. GRI Pricing Inputs'!$C$53:$C$54,0),MATCH('3. GRI Pricing'!I221,'2. GRI Pricing Inputs'!$C$53:$AI$53,0)),0)</f>
        <v>50</v>
      </c>
      <c r="R221" s="272">
        <f>IFERROR(INDEX('2. GRI Pricing Inputs'!$C$60:$AI$61,MATCH('3. GRI Pricing'!$R$16,'2. GRI Pricing Inputs'!$C$60:$C$61,0),MATCH('1. Accomodation'!T225,'2. GRI Pricing Inputs'!$C$60:$AI$60,0)),0)</f>
        <v>0</v>
      </c>
      <c r="S221" s="272">
        <f>IFERROR(INDEX('2. GRI Pricing Inputs'!$C$67:$AI$68,MATCH('3. GRI Pricing'!$S$16,'2. GRI Pricing Inputs'!$C$67:$C$68,0),MATCH('1. Accomodation'!U225,'2. GRI Pricing Inputs'!$C$67:$AI$67,0)),0)</f>
        <v>40</v>
      </c>
      <c r="T221" s="272">
        <f>IF(E221=0,0,'2. GRI Pricing Inputs'!$AI$75)</f>
        <v>0</v>
      </c>
      <c r="U221" s="272">
        <f>IFERROR(INDEX('2. GRI Pricing Inputs'!$C$82:$AI$83,MATCH('3. GRI Pricing'!$U$16,'2. GRI Pricing Inputs'!$C$82:$C$83,0),MATCH('1. Accomodation'!V225,'2. GRI Pricing Inputs'!$C$82:$AI$82,0)),0)</f>
        <v>0</v>
      </c>
      <c r="V221" s="272">
        <f>IFERROR(INDEX('2. GRI Pricing Inputs'!$C$89:$AI$90,MATCH('3. GRI Pricing'!$V$16,'2. GRI Pricing Inputs'!$C$89:$C$90,0),MATCH('1. Accomodation'!W225,'2. GRI Pricing Inputs'!$C$89:$AI$89,0)),0)</f>
        <v>0</v>
      </c>
      <c r="W221" s="272">
        <f>IFERROR(INDEX('2. GRI Pricing Inputs'!$C$97:$AI$98,MATCH('3. GRI Pricing'!$W$16,'2. GRI Pricing Inputs'!$C$97:$C$98,0),MATCH('1. Accomodation'!X225,'2. GRI Pricing Inputs'!$C$97:$AI$97,0)),0)</f>
        <v>0</v>
      </c>
      <c r="X221" s="272">
        <f>IFERROR(INDEX('2. GRI Pricing Inputs'!$C$104:$AI$105,MATCH('3. GRI Pricing'!$X$16,'2. GRI Pricing Inputs'!$C$104:$C$105,0),MATCH('1. Accomodation'!Y225,'2. GRI Pricing Inputs'!$C$104:$AI$104,0)),0)</f>
        <v>0</v>
      </c>
      <c r="Y221" s="273"/>
      <c r="Z221" s="274">
        <f t="shared" si="13"/>
        <v>1415</v>
      </c>
      <c r="AA221" s="275"/>
      <c r="AB221" s="275"/>
      <c r="AC221" s="275"/>
      <c r="AD221" s="271">
        <f>Z221*(1+'2. GRI Pricing Inputs'!E$115)^(($AD$16-$AC$15)/365)</f>
        <v>1422.0200018271296</v>
      </c>
      <c r="AE221" s="272">
        <f>AD221*(1+'2. GRI Pricing Inputs'!F$115)^((AE$16-AD$16)/365)</f>
        <v>1428.846710306977</v>
      </c>
      <c r="AF221" s="272">
        <f>AE221*(1+'2. GRI Pricing Inputs'!G$115)^((AF$16-AE$16)/365)</f>
        <v>1435.9354074921664</v>
      </c>
      <c r="AG221" s="272">
        <f>AF221*(1+'2. GRI Pricing Inputs'!H$115)^((AG$16-AF$16)/365)</f>
        <v>1443.0592726400357</v>
      </c>
      <c r="AH221" s="272">
        <f>AG221*(1+'2. GRI Pricing Inputs'!I$115)^((AH$16-AG$16)/365)</f>
        <v>1449.5241042056596</v>
      </c>
      <c r="AI221" s="272">
        <f>AH221*(1+'2. GRI Pricing Inputs'!J$115)^((AI$16-AH$16)/365)</f>
        <v>1456.7153846720851</v>
      </c>
      <c r="AJ221" s="272">
        <f>AI221*(1+'2. GRI Pricing Inputs'!K$115)^((AJ$16-AI$16)/365)</f>
        <v>1463.708655692526</v>
      </c>
      <c r="AK221" s="272">
        <f>AJ221*(1+'2. GRI Pricing Inputs'!L$115)^((AK$16-AJ$16)/365)</f>
        <v>1470.9703075917112</v>
      </c>
      <c r="AL221" s="272">
        <f>AK221*(1+'2. GRI Pricing Inputs'!M$115)^((AL$16-AK$16)/365)</f>
        <v>1478.0320123915997</v>
      </c>
      <c r="AM221" s="272">
        <f>AL221*(1+'2. GRI Pricing Inputs'!N$115)^((AM$16-AL$16)/365)</f>
        <v>1485.364724354529</v>
      </c>
      <c r="AN221" s="272">
        <f>AM221*(1+'2. GRI Pricing Inputs'!O$115)^((AN$16-AM$16)/365)</f>
        <v>1492.7338148696688</v>
      </c>
      <c r="AO221" s="272">
        <f>AN221*(1+'2. GRI Pricing Inputs'!P$115)^((AO$16-AN$16)/365)</f>
        <v>1499.899999999999</v>
      </c>
      <c r="AP221" s="276">
        <f>AO221*(1+'2. GRI Pricing Inputs'!Q$115)^((AP$16-AO$16)/365)</f>
        <v>1507.3412019367563</v>
      </c>
      <c r="AQ221" s="380">
        <f t="shared" si="14"/>
        <v>5.9999999999999165E-2</v>
      </c>
    </row>
    <row r="222" spans="1:43" ht="11.4" x14ac:dyDescent="0.2">
      <c r="A222" s="110" t="str">
        <f>_xlfn.XLOOKUP($C222,'Data Ref'!$D:$D,'Data Ref'!$B:$B,0)</f>
        <v>222708206</v>
      </c>
      <c r="C222" s="76">
        <f>'1. Accomodation'!N226</f>
        <v>638</v>
      </c>
      <c r="D222" s="362" t="str">
        <f>'1. Accomodation'!L226</f>
        <v>D</v>
      </c>
      <c r="E222" s="69" t="str">
        <f>'1. Accomodation'!P226</f>
        <v>2 Bed</v>
      </c>
      <c r="F222" s="69">
        <f>'1. Accomodation'!Q226</f>
        <v>2</v>
      </c>
      <c r="G222" s="77">
        <f>'1. Accomodation'!O226</f>
        <v>749.38</v>
      </c>
      <c r="H222" s="69">
        <f>'1. Accomodation'!R226</f>
        <v>6</v>
      </c>
      <c r="I222" s="69" t="str">
        <f>'1. Accomodation'!S226</f>
        <v>Internal Courtyard</v>
      </c>
      <c r="J222" s="62"/>
      <c r="L222" s="271">
        <f>IFERROR(INDEX('2. GRI Pricing Inputs'!$C$15:$AI$16,MATCH($L$16,'2. GRI Pricing Inputs'!$C$15:$C$16,0),MATCH(E222,'2. GRI Pricing Inputs'!$C$15:$AI$15,0)),0)</f>
        <v>1665</v>
      </c>
      <c r="M222" s="272">
        <f>IFERROR(INDEX('2. GRI Pricing Inputs'!$C$22:$AI$23,MATCH($M$16,'2. GRI Pricing Inputs'!$C$22:$C$23,0),MATCH(F222,'2. GRI Pricing Inputs'!$C$22:$AI$22,0)),0)</f>
        <v>0</v>
      </c>
      <c r="N222" s="329">
        <f>IF(AND('3. GRI Pricing'!$G222&gt;='2. GRI Pricing Inputs'!$D$33,'3. GRI Pricing'!$G222&lt;='2. GRI Pricing Inputs'!$E$33),'2. GRI Pricing Inputs'!$D$32,IF(AND('3. GRI Pricing'!$G222&gt;='2. GRI Pricing Inputs'!$F$33,'3. GRI Pricing'!$G222&lt;='2. GRI Pricing Inputs'!$G$33),'2. GRI Pricing Inputs'!$F$32,IF(AND('3. GRI Pricing'!$G222&gt;='2. GRI Pricing Inputs'!$H$33,'3. GRI Pricing'!$G222&lt;='2. GRI Pricing Inputs'!$I$33),'2. GRI Pricing Inputs'!$H$32,IF(AND('3. GRI Pricing'!$G222&gt;='2. GRI Pricing Inputs'!$J$33,'3. GRI Pricing'!$G222&lt;='2. GRI Pricing Inputs'!$K$33),'2. GRI Pricing Inputs'!$J$32,IF(AND('3. GRI Pricing'!$G222&gt;='2. GRI Pricing Inputs'!$L$33,'3. GRI Pricing'!$G222&lt;='2. GRI Pricing Inputs'!$M$33),'2. GRI Pricing Inputs'!$L$32,IF(AND('3. GRI Pricing'!$G222&gt;='2. GRI Pricing Inputs'!$N$33,'3. GRI Pricing'!$G222&lt;='2. GRI Pricing Inputs'!$O$33),'2. GRI Pricing Inputs'!$N$32,IF(AND('3. GRI Pricing'!$G222&gt;='2. GRI Pricing Inputs'!$P$33,'3. GRI Pricing'!$G222&lt;='2. GRI Pricing Inputs'!$Q$33),'2. GRI Pricing Inputs'!$P$32,IF(AND('3. GRI Pricing'!$G222&gt;='2. GRI Pricing Inputs'!$R$33,'3. GRI Pricing'!$G222&lt;='2. GRI Pricing Inputs'!$S$33),'2. GRI Pricing Inputs'!$R$32,IF(AND('3. GRI Pricing'!$G222&gt;='2. GRI Pricing Inputs'!$T$33,'3. GRI Pricing'!$G222&lt;='2. GRI Pricing Inputs'!$U$33),'2. GRI Pricing Inputs'!$T$32,IF(AND('3. GRI Pricing'!$G222&gt;='2. GRI Pricing Inputs'!$V$33,'3. GRI Pricing'!$G222&lt;='2. GRI Pricing Inputs'!$W$33),'2. GRI Pricing Inputs'!$V$32,IF(AND('3. GRI Pricing'!$G222&gt;='2. GRI Pricing Inputs'!$X$33,'3. GRI Pricing'!$G222&lt;='2. GRI Pricing Inputs'!$Y$33),'2. GRI Pricing Inputs'!$X$32,IF(AND('3. GRI Pricing'!$G222&gt;='2. GRI Pricing Inputs'!$Z$33,'3. GRI Pricing'!$G222&lt;='2. GRI Pricing Inputs'!$AA$33),'2. GRI Pricing Inputs'!$Z$32,IF(AND('3. GRI Pricing'!$G222&gt;='2. GRI Pricing Inputs'!$AB$33,'3. GRI Pricing'!$G222&lt;='2. GRI Pricing Inputs'!$AC$33),'2. GRI Pricing Inputs'!$AB$32,IF(AND('3. GRI Pricing'!$G222&gt;='2. GRI Pricing Inputs'!$AD$33,'3. GRI Pricing'!$G222&lt;='2. GRI Pricing Inputs'!$AE$33),'2. GRI Pricing Inputs'!$AD$32,IF(AND('3. GRI Pricing'!$G222&gt;='2. GRI Pricing Inputs'!$AF$33,'3. GRI Pricing'!$G222&lt;='2. GRI Pricing Inputs'!$AG$33),'2. GRI Pricing Inputs'!$AF$32,IF(AND('3. GRI Pricing'!$G222&gt;='2. GRI Pricing Inputs'!$AH$33,'3. GRI Pricing'!$G222&lt;='2. GRI Pricing Inputs'!$AI$33),'2. GRI Pricing Inputs'!$AH$32,0))))))))))))))))</f>
        <v>0</v>
      </c>
      <c r="O222" s="272" cm="1">
        <f t="array" ref="O222">IFERROR(INDEX('2. GRI Pricing Inputs'!$C$32:$AI$39,MATCH('3. GRI Pricing'!E222,'2. GRI Pricing Inputs'!$C$32:$C$39,0),(MATCH('3. GRI Pricing'!N222,'2. GRI Pricing Inputs'!$D$32:$AI$32,0)+1)),0)</f>
        <v>0</v>
      </c>
      <c r="P222" s="272">
        <f>IFERROR(INDEX('2. GRI Pricing Inputs'!$C$45:$AI$46,MATCH($P$16,'2. GRI Pricing Inputs'!$C$45:$C$46,0),MATCH(H222,'2. GRI Pricing Inputs'!$C$45:$AI$45,0)),0)</f>
        <v>45</v>
      </c>
      <c r="Q222" s="272">
        <f>IFERROR(INDEX('2. GRI Pricing Inputs'!$C$53:$AI$54,MATCH('3. GRI Pricing'!$Q$16,'2. GRI Pricing Inputs'!$C$53:$C$54,0),MATCH('3. GRI Pricing'!I222,'2. GRI Pricing Inputs'!$C$53:$AI$53,0)),0)</f>
        <v>15</v>
      </c>
      <c r="R222" s="272">
        <f>IFERROR(INDEX('2. GRI Pricing Inputs'!$C$60:$AI$61,MATCH('3. GRI Pricing'!$R$16,'2. GRI Pricing Inputs'!$C$60:$C$61,0),MATCH('1. Accomodation'!T226,'2. GRI Pricing Inputs'!$C$60:$AI$60,0)),0)</f>
        <v>0</v>
      </c>
      <c r="S222" s="272">
        <f>IFERROR(INDEX('2. GRI Pricing Inputs'!$C$67:$AI$68,MATCH('3. GRI Pricing'!$S$16,'2. GRI Pricing Inputs'!$C$67:$C$68,0),MATCH('1. Accomodation'!U226,'2. GRI Pricing Inputs'!$C$67:$AI$67,0)),0)</f>
        <v>10</v>
      </c>
      <c r="T222" s="272">
        <f>IF(E222=0,0,'2. GRI Pricing Inputs'!$AI$75)</f>
        <v>0</v>
      </c>
      <c r="U222" s="272">
        <f>IFERROR(INDEX('2. GRI Pricing Inputs'!$C$82:$AI$83,MATCH('3. GRI Pricing'!$U$16,'2. GRI Pricing Inputs'!$C$82:$C$83,0),MATCH('1. Accomodation'!V226,'2. GRI Pricing Inputs'!$C$82:$AI$82,0)),0)</f>
        <v>0</v>
      </c>
      <c r="V222" s="272">
        <f>IFERROR(INDEX('2. GRI Pricing Inputs'!$C$89:$AI$90,MATCH('3. GRI Pricing'!$V$16,'2. GRI Pricing Inputs'!$C$89:$C$90,0),MATCH('1. Accomodation'!W226,'2. GRI Pricing Inputs'!$C$89:$AI$89,0)),0)</f>
        <v>0</v>
      </c>
      <c r="W222" s="272">
        <f>IFERROR(INDEX('2. GRI Pricing Inputs'!$C$97:$AI$98,MATCH('3. GRI Pricing'!$W$16,'2. GRI Pricing Inputs'!$C$97:$C$98,0),MATCH('1. Accomodation'!X226,'2. GRI Pricing Inputs'!$C$97:$AI$97,0)),0)</f>
        <v>0</v>
      </c>
      <c r="X222" s="272">
        <f>IFERROR(INDEX('2. GRI Pricing Inputs'!$C$104:$AI$105,MATCH('3. GRI Pricing'!$X$16,'2. GRI Pricing Inputs'!$C$104:$C$105,0),MATCH('1. Accomodation'!Y226,'2. GRI Pricing Inputs'!$C$104:$AI$104,0)),0)</f>
        <v>0</v>
      </c>
      <c r="Y222" s="273"/>
      <c r="Z222" s="274">
        <f t="shared" si="13"/>
        <v>1735</v>
      </c>
      <c r="AA222" s="275"/>
      <c r="AB222" s="275"/>
      <c r="AC222" s="275"/>
      <c r="AD222" s="271">
        <f>Z222*(1+'2. GRI Pricing Inputs'!E$115)^(($AD$16-$AC$15)/365)</f>
        <v>1743.6075640777879</v>
      </c>
      <c r="AE222" s="272">
        <f>AD222*(1+'2. GRI Pricing Inputs'!F$115)^((AE$16-AD$16)/365)</f>
        <v>1751.9781218251626</v>
      </c>
      <c r="AF222" s="272">
        <f>AE222*(1+'2. GRI Pricing Inputs'!G$115)^((AF$16-AE$16)/365)</f>
        <v>1760.6699166070027</v>
      </c>
      <c r="AG222" s="272">
        <f>AF222*(1+'2. GRI Pricing Inputs'!H$115)^((AG$16-AF$16)/365)</f>
        <v>1769.404832530362</v>
      </c>
      <c r="AH222" s="272">
        <f>AG222*(1+'2. GRI Pricing Inputs'!I$115)^((AH$16-AG$16)/365)</f>
        <v>1777.3316754747841</v>
      </c>
      <c r="AI222" s="272">
        <f>AH222*(1+'2. GRI Pricing Inputs'!J$115)^((AI$16-AH$16)/365)</f>
        <v>1786.1492525837937</v>
      </c>
      <c r="AJ222" s="272">
        <f>AI222*(1+'2. GRI Pricing Inputs'!K$115)^((AJ$16-AI$16)/365)</f>
        <v>1794.7240407254651</v>
      </c>
      <c r="AK222" s="272">
        <f>AJ222*(1+'2. GRI Pricing Inputs'!L$115)^((AK$16-AJ$16)/365)</f>
        <v>1803.6279036548547</v>
      </c>
      <c r="AL222" s="272">
        <f>AK222*(1+'2. GRI Pricing Inputs'!M$115)^((AL$16-AK$16)/365)</f>
        <v>1812.2866017663787</v>
      </c>
      <c r="AM222" s="272">
        <f>AL222*(1+'2. GRI Pricing Inputs'!N$115)^((AM$16-AL$16)/365)</f>
        <v>1821.2775948799354</v>
      </c>
      <c r="AN222" s="272">
        <f>AM222*(1+'2. GRI Pricing Inputs'!O$115)^((AN$16-AM$16)/365)</f>
        <v>1830.3131934974388</v>
      </c>
      <c r="AO222" s="272">
        <f>AN222*(1+'2. GRI Pricing Inputs'!P$115)^((AO$16-AN$16)/365)</f>
        <v>1839.0999999999992</v>
      </c>
      <c r="AP222" s="276">
        <f>AO222*(1+'2. GRI Pricing Inputs'!Q$115)^((AP$16-AO$16)/365)</f>
        <v>1848.2240179224545</v>
      </c>
      <c r="AQ222" s="380">
        <f t="shared" si="14"/>
        <v>5.9999999999999609E-2</v>
      </c>
    </row>
    <row r="223" spans="1:43" ht="11.4" x14ac:dyDescent="0.2">
      <c r="A223" s="110" t="str">
        <f>_xlfn.XLOOKUP($C223,'Data Ref'!$D:$D,'Data Ref'!$B:$B,0)</f>
        <v>222708207</v>
      </c>
      <c r="C223" s="76">
        <f>'1. Accomodation'!N227</f>
        <v>639</v>
      </c>
      <c r="D223" s="362" t="str">
        <f>'1. Accomodation'!L227</f>
        <v>D</v>
      </c>
      <c r="E223" s="69" t="str">
        <f>'1. Accomodation'!P227</f>
        <v>1 Bed</v>
      </c>
      <c r="F223" s="69">
        <f>'1. Accomodation'!Q227</f>
        <v>1</v>
      </c>
      <c r="G223" s="77">
        <f>'1. Accomodation'!O227</f>
        <v>508.16</v>
      </c>
      <c r="H223" s="69">
        <f>'1. Accomodation'!R227</f>
        <v>6</v>
      </c>
      <c r="I223" s="69" t="str">
        <f>'1. Accomodation'!S227</f>
        <v>Saxon Gate above Treeline</v>
      </c>
      <c r="J223" s="62"/>
      <c r="L223" s="271">
        <f>IFERROR(INDEX('2. GRI Pricing Inputs'!$C$15:$AI$16,MATCH($L$16,'2. GRI Pricing Inputs'!$C$15:$C$16,0),MATCH(E223,'2. GRI Pricing Inputs'!$C$15:$AI$15,0)),0)</f>
        <v>1275</v>
      </c>
      <c r="M223" s="272">
        <f>IFERROR(INDEX('2. GRI Pricing Inputs'!$C$22:$AI$23,MATCH($M$16,'2. GRI Pricing Inputs'!$C$22:$C$23,0),MATCH(F223,'2. GRI Pricing Inputs'!$C$22:$AI$22,0)),0)</f>
        <v>0</v>
      </c>
      <c r="N223" s="329">
        <f>IF(AND('3. GRI Pricing'!$G223&gt;='2. GRI Pricing Inputs'!$D$33,'3. GRI Pricing'!$G223&lt;='2. GRI Pricing Inputs'!$E$33),'2. GRI Pricing Inputs'!$D$32,IF(AND('3. GRI Pricing'!$G223&gt;='2. GRI Pricing Inputs'!$F$33,'3. GRI Pricing'!$G223&lt;='2. GRI Pricing Inputs'!$G$33),'2. GRI Pricing Inputs'!$F$32,IF(AND('3. GRI Pricing'!$G223&gt;='2. GRI Pricing Inputs'!$H$33,'3. GRI Pricing'!$G223&lt;='2. GRI Pricing Inputs'!$I$33),'2. GRI Pricing Inputs'!$H$32,IF(AND('3. GRI Pricing'!$G223&gt;='2. GRI Pricing Inputs'!$J$33,'3. GRI Pricing'!$G223&lt;='2. GRI Pricing Inputs'!$K$33),'2. GRI Pricing Inputs'!$J$32,IF(AND('3. GRI Pricing'!$G223&gt;='2. GRI Pricing Inputs'!$L$33,'3. GRI Pricing'!$G223&lt;='2. GRI Pricing Inputs'!$M$33),'2. GRI Pricing Inputs'!$L$32,IF(AND('3. GRI Pricing'!$G223&gt;='2. GRI Pricing Inputs'!$N$33,'3. GRI Pricing'!$G223&lt;='2. GRI Pricing Inputs'!$O$33),'2. GRI Pricing Inputs'!$N$32,IF(AND('3. GRI Pricing'!$G223&gt;='2. GRI Pricing Inputs'!$P$33,'3. GRI Pricing'!$G223&lt;='2. GRI Pricing Inputs'!$Q$33),'2. GRI Pricing Inputs'!$P$32,IF(AND('3. GRI Pricing'!$G223&gt;='2. GRI Pricing Inputs'!$R$33,'3. GRI Pricing'!$G223&lt;='2. GRI Pricing Inputs'!$S$33),'2. GRI Pricing Inputs'!$R$32,IF(AND('3. GRI Pricing'!$G223&gt;='2. GRI Pricing Inputs'!$T$33,'3. GRI Pricing'!$G223&lt;='2. GRI Pricing Inputs'!$U$33),'2. GRI Pricing Inputs'!$T$32,IF(AND('3. GRI Pricing'!$G223&gt;='2. GRI Pricing Inputs'!$V$33,'3. GRI Pricing'!$G223&lt;='2. GRI Pricing Inputs'!$W$33),'2. GRI Pricing Inputs'!$V$32,IF(AND('3. GRI Pricing'!$G223&gt;='2. GRI Pricing Inputs'!$X$33,'3. GRI Pricing'!$G223&lt;='2. GRI Pricing Inputs'!$Y$33),'2. GRI Pricing Inputs'!$X$32,IF(AND('3. GRI Pricing'!$G223&gt;='2. GRI Pricing Inputs'!$Z$33,'3. GRI Pricing'!$G223&lt;='2. GRI Pricing Inputs'!$AA$33),'2. GRI Pricing Inputs'!$Z$32,IF(AND('3. GRI Pricing'!$G223&gt;='2. GRI Pricing Inputs'!$AB$33,'3. GRI Pricing'!$G223&lt;='2. GRI Pricing Inputs'!$AC$33),'2. GRI Pricing Inputs'!$AB$32,IF(AND('3. GRI Pricing'!$G223&gt;='2. GRI Pricing Inputs'!$AD$33,'3. GRI Pricing'!$G223&lt;='2. GRI Pricing Inputs'!$AE$33),'2. GRI Pricing Inputs'!$AD$32,IF(AND('3. GRI Pricing'!$G223&gt;='2. GRI Pricing Inputs'!$AF$33,'3. GRI Pricing'!$G223&lt;='2. GRI Pricing Inputs'!$AG$33),'2. GRI Pricing Inputs'!$AF$32,IF(AND('3. GRI Pricing'!$G223&gt;='2. GRI Pricing Inputs'!$AH$33,'3. GRI Pricing'!$G223&lt;='2. GRI Pricing Inputs'!$AI$33),'2. GRI Pricing Inputs'!$AH$32,0))))))))))))))))</f>
        <v>5</v>
      </c>
      <c r="O223" s="272" cm="1">
        <f t="array" ref="O223">IFERROR(INDEX('2. GRI Pricing Inputs'!$C$32:$AI$39,MATCH('3. GRI Pricing'!E223,'2. GRI Pricing Inputs'!$C$32:$C$39,0),(MATCH('3. GRI Pricing'!N223,'2. GRI Pricing Inputs'!$D$32:$AI$32,0)+1)),0)</f>
        <v>5</v>
      </c>
      <c r="P223" s="272">
        <f>IFERROR(INDEX('2. GRI Pricing Inputs'!$C$45:$AI$46,MATCH($P$16,'2. GRI Pricing Inputs'!$C$45:$C$46,0),MATCH(H223,'2. GRI Pricing Inputs'!$C$45:$AI$45,0)),0)</f>
        <v>45</v>
      </c>
      <c r="Q223" s="272">
        <f>IFERROR(INDEX('2. GRI Pricing Inputs'!$C$53:$AI$54,MATCH('3. GRI Pricing'!$Q$16,'2. GRI Pricing Inputs'!$C$53:$C$54,0),MATCH('3. GRI Pricing'!I223,'2. GRI Pricing Inputs'!$C$53:$AI$53,0)),0)</f>
        <v>50</v>
      </c>
      <c r="R223" s="272">
        <f>IFERROR(INDEX('2. GRI Pricing Inputs'!$C$60:$AI$61,MATCH('3. GRI Pricing'!$R$16,'2. GRI Pricing Inputs'!$C$60:$C$61,0),MATCH('1. Accomodation'!T227,'2. GRI Pricing Inputs'!$C$60:$AI$60,0)),0)</f>
        <v>0</v>
      </c>
      <c r="S223" s="272">
        <f>IFERROR(INDEX('2. GRI Pricing Inputs'!$C$67:$AI$68,MATCH('3. GRI Pricing'!$S$16,'2. GRI Pricing Inputs'!$C$67:$C$68,0),MATCH('1. Accomodation'!U227,'2. GRI Pricing Inputs'!$C$67:$AI$67,0)),0)</f>
        <v>40</v>
      </c>
      <c r="T223" s="272">
        <f>IF(E223=0,0,'2. GRI Pricing Inputs'!$AI$75)</f>
        <v>0</v>
      </c>
      <c r="U223" s="272">
        <f>IFERROR(INDEX('2. GRI Pricing Inputs'!$C$82:$AI$83,MATCH('3. GRI Pricing'!$U$16,'2. GRI Pricing Inputs'!$C$82:$C$83,0),MATCH('1. Accomodation'!V227,'2. GRI Pricing Inputs'!$C$82:$AI$82,0)),0)</f>
        <v>0</v>
      </c>
      <c r="V223" s="272">
        <f>IFERROR(INDEX('2. GRI Pricing Inputs'!$C$89:$AI$90,MATCH('3. GRI Pricing'!$V$16,'2. GRI Pricing Inputs'!$C$89:$C$90,0),MATCH('1. Accomodation'!W227,'2. GRI Pricing Inputs'!$C$89:$AI$89,0)),0)</f>
        <v>0</v>
      </c>
      <c r="W223" s="272">
        <f>IFERROR(INDEX('2. GRI Pricing Inputs'!$C$97:$AI$98,MATCH('3. GRI Pricing'!$W$16,'2. GRI Pricing Inputs'!$C$97:$C$98,0),MATCH('1. Accomodation'!X227,'2. GRI Pricing Inputs'!$C$97:$AI$97,0)),0)</f>
        <v>0</v>
      </c>
      <c r="X223" s="272">
        <f>IFERROR(INDEX('2. GRI Pricing Inputs'!$C$104:$AI$105,MATCH('3. GRI Pricing'!$X$16,'2. GRI Pricing Inputs'!$C$104:$C$105,0),MATCH('1. Accomodation'!Y227,'2. GRI Pricing Inputs'!$C$104:$AI$104,0)),0)</f>
        <v>0</v>
      </c>
      <c r="Y223" s="273"/>
      <c r="Z223" s="274">
        <f t="shared" si="13"/>
        <v>1415</v>
      </c>
      <c r="AA223" s="275"/>
      <c r="AB223" s="275"/>
      <c r="AC223" s="275"/>
      <c r="AD223" s="271">
        <f>Z223*(1+'2. GRI Pricing Inputs'!E$115)^(($AD$16-$AC$15)/365)</f>
        <v>1422.0200018271296</v>
      </c>
      <c r="AE223" s="272">
        <f>AD223*(1+'2. GRI Pricing Inputs'!F$115)^((AE$16-AD$16)/365)</f>
        <v>1428.846710306977</v>
      </c>
      <c r="AF223" s="272">
        <f>AE223*(1+'2. GRI Pricing Inputs'!G$115)^((AF$16-AE$16)/365)</f>
        <v>1435.9354074921664</v>
      </c>
      <c r="AG223" s="272">
        <f>AF223*(1+'2. GRI Pricing Inputs'!H$115)^((AG$16-AF$16)/365)</f>
        <v>1443.0592726400357</v>
      </c>
      <c r="AH223" s="272">
        <f>AG223*(1+'2. GRI Pricing Inputs'!I$115)^((AH$16-AG$16)/365)</f>
        <v>1449.5241042056596</v>
      </c>
      <c r="AI223" s="272">
        <f>AH223*(1+'2. GRI Pricing Inputs'!J$115)^((AI$16-AH$16)/365)</f>
        <v>1456.7153846720851</v>
      </c>
      <c r="AJ223" s="272">
        <f>AI223*(1+'2. GRI Pricing Inputs'!K$115)^((AJ$16-AI$16)/365)</f>
        <v>1463.708655692526</v>
      </c>
      <c r="AK223" s="272">
        <f>AJ223*(1+'2. GRI Pricing Inputs'!L$115)^((AK$16-AJ$16)/365)</f>
        <v>1470.9703075917112</v>
      </c>
      <c r="AL223" s="272">
        <f>AK223*(1+'2. GRI Pricing Inputs'!M$115)^((AL$16-AK$16)/365)</f>
        <v>1478.0320123915997</v>
      </c>
      <c r="AM223" s="272">
        <f>AL223*(1+'2. GRI Pricing Inputs'!N$115)^((AM$16-AL$16)/365)</f>
        <v>1485.364724354529</v>
      </c>
      <c r="AN223" s="272">
        <f>AM223*(1+'2. GRI Pricing Inputs'!O$115)^((AN$16-AM$16)/365)</f>
        <v>1492.7338148696688</v>
      </c>
      <c r="AO223" s="272">
        <f>AN223*(1+'2. GRI Pricing Inputs'!P$115)^((AO$16-AN$16)/365)</f>
        <v>1499.899999999999</v>
      </c>
      <c r="AP223" s="276">
        <f>AO223*(1+'2. GRI Pricing Inputs'!Q$115)^((AP$16-AO$16)/365)</f>
        <v>1507.3412019367563</v>
      </c>
      <c r="AQ223" s="380">
        <f t="shared" si="14"/>
        <v>5.9999999999999165E-2</v>
      </c>
    </row>
    <row r="224" spans="1:43" ht="11.4" x14ac:dyDescent="0.2">
      <c r="A224" s="110" t="str">
        <f>_xlfn.XLOOKUP($C224,'Data Ref'!$D:$D,'Data Ref'!$B:$B,0)</f>
        <v>222708208</v>
      </c>
      <c r="C224" s="76">
        <f>'1. Accomodation'!N228</f>
        <v>701</v>
      </c>
      <c r="D224" s="362" t="str">
        <f>'1. Accomodation'!L228</f>
        <v>C</v>
      </c>
      <c r="E224" s="69" t="str">
        <f>'1. Accomodation'!P228</f>
        <v>3 Bed</v>
      </c>
      <c r="F224" s="69">
        <f>'1. Accomodation'!Q228</f>
        <v>1</v>
      </c>
      <c r="G224" s="77">
        <f>'1. Accomodation'!O228</f>
        <v>996.53</v>
      </c>
      <c r="H224" s="69">
        <f>'1. Accomodation'!R228</f>
        <v>7</v>
      </c>
      <c r="I224" s="69" t="str">
        <f>'1. Accomodation'!S228</f>
        <v>North Row above Treeline</v>
      </c>
      <c r="J224" s="62"/>
      <c r="L224" s="271">
        <f>IFERROR(INDEX('2. GRI Pricing Inputs'!$C$15:$AI$16,MATCH($L$16,'2. GRI Pricing Inputs'!$C$15:$C$16,0),MATCH(E224,'2. GRI Pricing Inputs'!$C$15:$AI$15,0)),0)</f>
        <v>1915</v>
      </c>
      <c r="M224" s="272">
        <f>IFERROR(INDEX('2. GRI Pricing Inputs'!$C$22:$AI$23,MATCH($M$16,'2. GRI Pricing Inputs'!$C$22:$C$23,0),MATCH(F224,'2. GRI Pricing Inputs'!$C$22:$AI$22,0)),0)</f>
        <v>0</v>
      </c>
      <c r="N224" s="329">
        <f>IF(AND('3. GRI Pricing'!$G224&gt;='2. GRI Pricing Inputs'!$D$33,'3. GRI Pricing'!$G224&lt;='2. GRI Pricing Inputs'!$E$33),'2. GRI Pricing Inputs'!$D$32,IF(AND('3. GRI Pricing'!$G224&gt;='2. GRI Pricing Inputs'!$F$33,'3. GRI Pricing'!$G224&lt;='2. GRI Pricing Inputs'!$G$33),'2. GRI Pricing Inputs'!$F$32,IF(AND('3. GRI Pricing'!$G224&gt;='2. GRI Pricing Inputs'!$H$33,'3. GRI Pricing'!$G224&lt;='2. GRI Pricing Inputs'!$I$33),'2. GRI Pricing Inputs'!$H$32,IF(AND('3. GRI Pricing'!$G224&gt;='2. GRI Pricing Inputs'!$J$33,'3. GRI Pricing'!$G224&lt;='2. GRI Pricing Inputs'!$K$33),'2. GRI Pricing Inputs'!$J$32,IF(AND('3. GRI Pricing'!$G224&gt;='2. GRI Pricing Inputs'!$L$33,'3. GRI Pricing'!$G224&lt;='2. GRI Pricing Inputs'!$M$33),'2. GRI Pricing Inputs'!$L$32,IF(AND('3. GRI Pricing'!$G224&gt;='2. GRI Pricing Inputs'!$N$33,'3. GRI Pricing'!$G224&lt;='2. GRI Pricing Inputs'!$O$33),'2. GRI Pricing Inputs'!$N$32,IF(AND('3. GRI Pricing'!$G224&gt;='2. GRI Pricing Inputs'!$P$33,'3. GRI Pricing'!$G224&lt;='2. GRI Pricing Inputs'!$Q$33),'2. GRI Pricing Inputs'!$P$32,IF(AND('3. GRI Pricing'!$G224&gt;='2. GRI Pricing Inputs'!$R$33,'3. GRI Pricing'!$G224&lt;='2. GRI Pricing Inputs'!$S$33),'2. GRI Pricing Inputs'!$R$32,IF(AND('3. GRI Pricing'!$G224&gt;='2. GRI Pricing Inputs'!$T$33,'3. GRI Pricing'!$G224&lt;='2. GRI Pricing Inputs'!$U$33),'2. GRI Pricing Inputs'!$T$32,IF(AND('3. GRI Pricing'!$G224&gt;='2. GRI Pricing Inputs'!$V$33,'3. GRI Pricing'!$G224&lt;='2. GRI Pricing Inputs'!$W$33),'2. GRI Pricing Inputs'!$V$32,IF(AND('3. GRI Pricing'!$G224&gt;='2. GRI Pricing Inputs'!$X$33,'3. GRI Pricing'!$G224&lt;='2. GRI Pricing Inputs'!$Y$33),'2. GRI Pricing Inputs'!$X$32,IF(AND('3. GRI Pricing'!$G224&gt;='2. GRI Pricing Inputs'!$Z$33,'3. GRI Pricing'!$G224&lt;='2. GRI Pricing Inputs'!$AA$33),'2. GRI Pricing Inputs'!$Z$32,IF(AND('3. GRI Pricing'!$G224&gt;='2. GRI Pricing Inputs'!$AB$33,'3. GRI Pricing'!$G224&lt;='2. GRI Pricing Inputs'!$AC$33),'2. GRI Pricing Inputs'!$AB$32,IF(AND('3. GRI Pricing'!$G224&gt;='2. GRI Pricing Inputs'!$AD$33,'3. GRI Pricing'!$G224&lt;='2. GRI Pricing Inputs'!$AE$33),'2. GRI Pricing Inputs'!$AD$32,IF(AND('3. GRI Pricing'!$G224&gt;='2. GRI Pricing Inputs'!$AF$33,'3. GRI Pricing'!$G224&lt;='2. GRI Pricing Inputs'!$AG$33),'2. GRI Pricing Inputs'!$AF$32,IF(AND('3. GRI Pricing'!$G224&gt;='2. GRI Pricing Inputs'!$AH$33,'3. GRI Pricing'!$G224&lt;='2. GRI Pricing Inputs'!$AI$33),'2. GRI Pricing Inputs'!$AH$32,0))))))))))))))))</f>
        <v>0</v>
      </c>
      <c r="O224" s="272" cm="1">
        <f t="array" ref="O224">IFERROR(INDEX('2. GRI Pricing Inputs'!$C$32:$AI$39,MATCH('3. GRI Pricing'!E224,'2. GRI Pricing Inputs'!$C$32:$C$39,0),(MATCH('3. GRI Pricing'!N224,'2. GRI Pricing Inputs'!$D$32:$AI$32,0)+1)),0)</f>
        <v>0</v>
      </c>
      <c r="P224" s="272">
        <f>IFERROR(INDEX('2. GRI Pricing Inputs'!$C$45:$AI$46,MATCH($P$16,'2. GRI Pricing Inputs'!$C$45:$C$46,0),MATCH(H224,'2. GRI Pricing Inputs'!$C$45:$AI$45,0)),0)</f>
        <v>50</v>
      </c>
      <c r="Q224" s="272">
        <f>IFERROR(INDEX('2. GRI Pricing Inputs'!$C$53:$AI$54,MATCH('3. GRI Pricing'!$Q$16,'2. GRI Pricing Inputs'!$C$53:$C$54,0),MATCH('3. GRI Pricing'!I224,'2. GRI Pricing Inputs'!$C$53:$AI$53,0)),0)</f>
        <v>50</v>
      </c>
      <c r="R224" s="272">
        <f>IFERROR(INDEX('2. GRI Pricing Inputs'!$C$60:$AI$61,MATCH('3. GRI Pricing'!$R$16,'2. GRI Pricing Inputs'!$C$60:$C$61,0),MATCH('1. Accomodation'!T228,'2. GRI Pricing Inputs'!$C$60:$AI$60,0)),0)</f>
        <v>0</v>
      </c>
      <c r="S224" s="272">
        <f>IFERROR(INDEX('2. GRI Pricing Inputs'!$C$67:$AI$68,MATCH('3. GRI Pricing'!$S$16,'2. GRI Pricing Inputs'!$C$67:$C$68,0),MATCH('1. Accomodation'!U228,'2. GRI Pricing Inputs'!$C$67:$AI$67,0)),0)</f>
        <v>80</v>
      </c>
      <c r="T224" s="272">
        <f>IF(E224=0,0,'2. GRI Pricing Inputs'!$AI$75)</f>
        <v>0</v>
      </c>
      <c r="U224" s="272">
        <f>IFERROR(INDEX('2. GRI Pricing Inputs'!$C$82:$AI$83,MATCH('3. GRI Pricing'!$U$16,'2. GRI Pricing Inputs'!$C$82:$C$83,0),MATCH('1. Accomodation'!V228,'2. GRI Pricing Inputs'!$C$82:$AI$82,0)),0)</f>
        <v>15</v>
      </c>
      <c r="V224" s="272">
        <f>IFERROR(INDEX('2. GRI Pricing Inputs'!$C$89:$AI$90,MATCH('3. GRI Pricing'!$V$16,'2. GRI Pricing Inputs'!$C$89:$C$90,0),MATCH('1. Accomodation'!W228,'2. GRI Pricing Inputs'!$C$89:$AI$89,0)),0)</f>
        <v>10</v>
      </c>
      <c r="W224" s="272">
        <f>IFERROR(INDEX('2. GRI Pricing Inputs'!$C$97:$AI$98,MATCH('3. GRI Pricing'!$W$16,'2. GRI Pricing Inputs'!$C$97:$C$98,0),MATCH('1. Accomodation'!X228,'2. GRI Pricing Inputs'!$C$97:$AI$97,0)),0)</f>
        <v>0</v>
      </c>
      <c r="X224" s="272">
        <f>IFERROR(INDEX('2. GRI Pricing Inputs'!$C$104:$AI$105,MATCH('3. GRI Pricing'!$X$16,'2. GRI Pricing Inputs'!$C$104:$C$105,0),MATCH('1. Accomodation'!Y228,'2. GRI Pricing Inputs'!$C$104:$AI$104,0)),0)</f>
        <v>0</v>
      </c>
      <c r="Y224" s="273"/>
      <c r="Z224" s="274">
        <f t="shared" si="13"/>
        <v>2120</v>
      </c>
      <c r="AA224" s="275"/>
      <c r="AB224" s="275"/>
      <c r="AC224" s="275"/>
      <c r="AD224" s="271">
        <f>Z224*(1+'2. GRI Pricing Inputs'!E$115)^(($AD$16-$AC$15)/365)</f>
        <v>2130.5175999106114</v>
      </c>
      <c r="AE224" s="272">
        <f>AD224*(1+'2. GRI Pricing Inputs'!F$115)^((AE$16-AD$16)/365)</f>
        <v>2140.74560130798</v>
      </c>
      <c r="AF224" s="272">
        <f>AE224*(1+'2. GRI Pricing Inputs'!G$115)^((AF$16-AE$16)/365)</f>
        <v>2151.3661228857904</v>
      </c>
      <c r="AG224" s="272">
        <f>AF224*(1+'2. GRI Pricing Inputs'!H$115)^((AG$16-AF$16)/365)</f>
        <v>2162.039334273411</v>
      </c>
      <c r="AH224" s="272">
        <f>AG224*(1+'2. GRI Pricing Inputs'!I$115)^((AH$16-AG$16)/365)</f>
        <v>2171.7251596579499</v>
      </c>
      <c r="AI224" s="272">
        <f>AH224*(1+'2. GRI Pricing Inputs'!J$115)^((AI$16-AH$16)/365)</f>
        <v>2182.4993749150681</v>
      </c>
      <c r="AJ224" s="272">
        <f>AI224*(1+'2. GRI Pricing Inputs'!K$115)^((AJ$16-AI$16)/365)</f>
        <v>2192.9769258432198</v>
      </c>
      <c r="AK224" s="272">
        <f>AJ224*(1+'2. GRI Pricing Inputs'!L$115)^((AK$16-AJ$16)/365)</f>
        <v>2203.8565739183241</v>
      </c>
      <c r="AL224" s="272">
        <f>AK224*(1+'2. GRI Pricing Inputs'!M$115)^((AL$16-AK$16)/365)</f>
        <v>2214.4366546079095</v>
      </c>
      <c r="AM224" s="272">
        <f>AL224*(1+'2. GRI Pricing Inputs'!N$115)^((AM$16-AL$16)/365)</f>
        <v>2225.4227672308143</v>
      </c>
      <c r="AN224" s="272">
        <f>AM224*(1+'2. GRI Pricing Inputs'!O$115)^((AN$16-AM$16)/365)</f>
        <v>2236.4633834089741</v>
      </c>
      <c r="AO224" s="272">
        <f>AN224*(1+'2. GRI Pricing Inputs'!P$115)^((AO$16-AN$16)/365)</f>
        <v>2247.1999999999989</v>
      </c>
      <c r="AP224" s="276">
        <f>AO224*(1+'2. GRI Pricing Inputs'!Q$115)^((AP$16-AO$16)/365)</f>
        <v>2258.3486559052467</v>
      </c>
      <c r="AQ224" s="380">
        <f t="shared" si="14"/>
        <v>5.9999999999999387E-2</v>
      </c>
    </row>
    <row r="225" spans="1:43" ht="11.4" x14ac:dyDescent="0.2">
      <c r="A225" s="110" t="str">
        <f>_xlfn.XLOOKUP($C225,'Data Ref'!$D:$D,'Data Ref'!$B:$B,0)</f>
        <v>222708209</v>
      </c>
      <c r="C225" s="76">
        <f>'1. Accomodation'!N229</f>
        <v>702</v>
      </c>
      <c r="D225" s="362" t="str">
        <f>'1. Accomodation'!L229</f>
        <v>C</v>
      </c>
      <c r="E225" s="69" t="str">
        <f>'1. Accomodation'!P229</f>
        <v>3 Bed</v>
      </c>
      <c r="F225" s="69">
        <f>'1. Accomodation'!Q229</f>
        <v>1</v>
      </c>
      <c r="G225" s="77">
        <f>'1. Accomodation'!O229</f>
        <v>986.73</v>
      </c>
      <c r="H225" s="69">
        <f>'1. Accomodation'!R229</f>
        <v>7</v>
      </c>
      <c r="I225" s="69" t="str">
        <f>'1. Accomodation'!S229</f>
        <v>North Row above Treeline</v>
      </c>
      <c r="J225" s="62"/>
      <c r="L225" s="271">
        <f>IFERROR(INDEX('2. GRI Pricing Inputs'!$C$15:$AI$16,MATCH($L$16,'2. GRI Pricing Inputs'!$C$15:$C$16,0),MATCH(E225,'2. GRI Pricing Inputs'!$C$15:$AI$15,0)),0)</f>
        <v>1915</v>
      </c>
      <c r="M225" s="272">
        <f>IFERROR(INDEX('2. GRI Pricing Inputs'!$C$22:$AI$23,MATCH($M$16,'2. GRI Pricing Inputs'!$C$22:$C$23,0),MATCH(F225,'2. GRI Pricing Inputs'!$C$22:$AI$22,0)),0)</f>
        <v>0</v>
      </c>
      <c r="N225" s="329">
        <f>IF(AND('3. GRI Pricing'!$G225&gt;='2. GRI Pricing Inputs'!$D$33,'3. GRI Pricing'!$G225&lt;='2. GRI Pricing Inputs'!$E$33),'2. GRI Pricing Inputs'!$D$32,IF(AND('3. GRI Pricing'!$G225&gt;='2. GRI Pricing Inputs'!$F$33,'3. GRI Pricing'!$G225&lt;='2. GRI Pricing Inputs'!$G$33),'2. GRI Pricing Inputs'!$F$32,IF(AND('3. GRI Pricing'!$G225&gt;='2. GRI Pricing Inputs'!$H$33,'3. GRI Pricing'!$G225&lt;='2. GRI Pricing Inputs'!$I$33),'2. GRI Pricing Inputs'!$H$32,IF(AND('3. GRI Pricing'!$G225&gt;='2. GRI Pricing Inputs'!$J$33,'3. GRI Pricing'!$G225&lt;='2. GRI Pricing Inputs'!$K$33),'2. GRI Pricing Inputs'!$J$32,IF(AND('3. GRI Pricing'!$G225&gt;='2. GRI Pricing Inputs'!$L$33,'3. GRI Pricing'!$G225&lt;='2. GRI Pricing Inputs'!$M$33),'2. GRI Pricing Inputs'!$L$32,IF(AND('3. GRI Pricing'!$G225&gt;='2. GRI Pricing Inputs'!$N$33,'3. GRI Pricing'!$G225&lt;='2. GRI Pricing Inputs'!$O$33),'2. GRI Pricing Inputs'!$N$32,IF(AND('3. GRI Pricing'!$G225&gt;='2. GRI Pricing Inputs'!$P$33,'3. GRI Pricing'!$G225&lt;='2. GRI Pricing Inputs'!$Q$33),'2. GRI Pricing Inputs'!$P$32,IF(AND('3. GRI Pricing'!$G225&gt;='2. GRI Pricing Inputs'!$R$33,'3. GRI Pricing'!$G225&lt;='2. GRI Pricing Inputs'!$S$33),'2. GRI Pricing Inputs'!$R$32,IF(AND('3. GRI Pricing'!$G225&gt;='2. GRI Pricing Inputs'!$T$33,'3. GRI Pricing'!$G225&lt;='2. GRI Pricing Inputs'!$U$33),'2. GRI Pricing Inputs'!$T$32,IF(AND('3. GRI Pricing'!$G225&gt;='2. GRI Pricing Inputs'!$V$33,'3. GRI Pricing'!$G225&lt;='2. GRI Pricing Inputs'!$W$33),'2. GRI Pricing Inputs'!$V$32,IF(AND('3. GRI Pricing'!$G225&gt;='2. GRI Pricing Inputs'!$X$33,'3. GRI Pricing'!$G225&lt;='2. GRI Pricing Inputs'!$Y$33),'2. GRI Pricing Inputs'!$X$32,IF(AND('3. GRI Pricing'!$G225&gt;='2. GRI Pricing Inputs'!$Z$33,'3. GRI Pricing'!$G225&lt;='2. GRI Pricing Inputs'!$AA$33),'2. GRI Pricing Inputs'!$Z$32,IF(AND('3. GRI Pricing'!$G225&gt;='2. GRI Pricing Inputs'!$AB$33,'3. GRI Pricing'!$G225&lt;='2. GRI Pricing Inputs'!$AC$33),'2. GRI Pricing Inputs'!$AB$32,IF(AND('3. GRI Pricing'!$G225&gt;='2. GRI Pricing Inputs'!$AD$33,'3. GRI Pricing'!$G225&lt;='2. GRI Pricing Inputs'!$AE$33),'2. GRI Pricing Inputs'!$AD$32,IF(AND('3. GRI Pricing'!$G225&gt;='2. GRI Pricing Inputs'!$AF$33,'3. GRI Pricing'!$G225&lt;='2. GRI Pricing Inputs'!$AG$33),'2. GRI Pricing Inputs'!$AF$32,IF(AND('3. GRI Pricing'!$G225&gt;='2. GRI Pricing Inputs'!$AH$33,'3. GRI Pricing'!$G225&lt;='2. GRI Pricing Inputs'!$AI$33),'2. GRI Pricing Inputs'!$AH$32,0))))))))))))))))</f>
        <v>13</v>
      </c>
      <c r="O225" s="272" cm="1">
        <f t="array" ref="O225">IFERROR(INDEX('2. GRI Pricing Inputs'!$C$32:$AI$39,MATCH('3. GRI Pricing'!E225,'2. GRI Pricing Inputs'!$C$32:$C$39,0),(MATCH('3. GRI Pricing'!N225,'2. GRI Pricing Inputs'!$D$32:$AI$32,0)+1)),0)</f>
        <v>0</v>
      </c>
      <c r="P225" s="272">
        <f>IFERROR(INDEX('2. GRI Pricing Inputs'!$C$45:$AI$46,MATCH($P$16,'2. GRI Pricing Inputs'!$C$45:$C$46,0),MATCH(H225,'2. GRI Pricing Inputs'!$C$45:$AI$45,0)),0)</f>
        <v>50</v>
      </c>
      <c r="Q225" s="272">
        <f>IFERROR(INDEX('2. GRI Pricing Inputs'!$C$53:$AI$54,MATCH('3. GRI Pricing'!$Q$16,'2. GRI Pricing Inputs'!$C$53:$C$54,0),MATCH('3. GRI Pricing'!I225,'2. GRI Pricing Inputs'!$C$53:$AI$53,0)),0)</f>
        <v>50</v>
      </c>
      <c r="R225" s="272">
        <f>IFERROR(INDEX('2. GRI Pricing Inputs'!$C$60:$AI$61,MATCH('3. GRI Pricing'!$R$16,'2. GRI Pricing Inputs'!$C$60:$C$61,0),MATCH('1. Accomodation'!T229,'2. GRI Pricing Inputs'!$C$60:$AI$60,0)),0)</f>
        <v>0</v>
      </c>
      <c r="S225" s="272">
        <f>IFERROR(INDEX('2. GRI Pricing Inputs'!$C$67:$AI$68,MATCH('3. GRI Pricing'!$S$16,'2. GRI Pricing Inputs'!$C$67:$C$68,0),MATCH('1. Accomodation'!U229,'2. GRI Pricing Inputs'!$C$67:$AI$67,0)),0)</f>
        <v>30</v>
      </c>
      <c r="T225" s="272">
        <f>IF(E225=0,0,'2. GRI Pricing Inputs'!$AI$75)</f>
        <v>0</v>
      </c>
      <c r="U225" s="272">
        <f>IFERROR(INDEX('2. GRI Pricing Inputs'!$C$82:$AI$83,MATCH('3. GRI Pricing'!$U$16,'2. GRI Pricing Inputs'!$C$82:$C$83,0),MATCH('1. Accomodation'!V229,'2. GRI Pricing Inputs'!$C$82:$AI$82,0)),0)</f>
        <v>15</v>
      </c>
      <c r="V225" s="272">
        <f>IFERROR(INDEX('2. GRI Pricing Inputs'!$C$89:$AI$90,MATCH('3. GRI Pricing'!$V$16,'2. GRI Pricing Inputs'!$C$89:$C$90,0),MATCH('1. Accomodation'!W229,'2. GRI Pricing Inputs'!$C$89:$AI$89,0)),0)</f>
        <v>10</v>
      </c>
      <c r="W225" s="272">
        <f>IFERROR(INDEX('2. GRI Pricing Inputs'!$C$97:$AI$98,MATCH('3. GRI Pricing'!$W$16,'2. GRI Pricing Inputs'!$C$97:$C$98,0),MATCH('1. Accomodation'!X229,'2. GRI Pricing Inputs'!$C$97:$AI$97,0)),0)</f>
        <v>0</v>
      </c>
      <c r="X225" s="272">
        <f>IFERROR(INDEX('2. GRI Pricing Inputs'!$C$104:$AI$105,MATCH('3. GRI Pricing'!$X$16,'2. GRI Pricing Inputs'!$C$104:$C$105,0),MATCH('1. Accomodation'!Y229,'2. GRI Pricing Inputs'!$C$104:$AI$104,0)),0)</f>
        <v>0</v>
      </c>
      <c r="Y225" s="273"/>
      <c r="Z225" s="274">
        <f t="shared" si="13"/>
        <v>2070</v>
      </c>
      <c r="AA225" s="275"/>
      <c r="AB225" s="275"/>
      <c r="AC225" s="275"/>
      <c r="AD225" s="271">
        <f>Z225*(1+'2. GRI Pricing Inputs'!E$115)^(($AD$16-$AC$15)/365)</f>
        <v>2080.2695433089457</v>
      </c>
      <c r="AE225" s="272">
        <f>AD225*(1+'2. GRI Pricing Inputs'!F$115)^((AE$16-AD$16)/365)</f>
        <v>2090.256318258263</v>
      </c>
      <c r="AF225" s="272">
        <f>AE225*(1+'2. GRI Pricing Inputs'!G$115)^((AF$16-AE$16)/365)</f>
        <v>2100.6263558365968</v>
      </c>
      <c r="AG225" s="272">
        <f>AF225*(1+'2. GRI Pricing Inputs'!H$115)^((AG$16-AF$16)/365)</f>
        <v>2111.047840540547</v>
      </c>
      <c r="AH225" s="272">
        <f>AG225*(1+'2. GRI Pricing Inputs'!I$115)^((AH$16-AG$16)/365)</f>
        <v>2120.5052266471484</v>
      </c>
      <c r="AI225" s="272">
        <f>AH225*(1+'2. GRI Pricing Inputs'!J$115)^((AI$16-AH$16)/365)</f>
        <v>2131.0253330538631</v>
      </c>
      <c r="AJ225" s="272">
        <f>AI225*(1+'2. GRI Pricing Inputs'!K$115)^((AJ$16-AI$16)/365)</f>
        <v>2141.2557719318224</v>
      </c>
      <c r="AK225" s="272">
        <f>AJ225*(1+'2. GRI Pricing Inputs'!L$115)^((AK$16-AJ$16)/365)</f>
        <v>2151.8788245334572</v>
      </c>
      <c r="AL225" s="272">
        <f>AK225*(1+'2. GRI Pricing Inputs'!M$115)^((AL$16-AK$16)/365)</f>
        <v>2162.2093750180998</v>
      </c>
      <c r="AM225" s="272">
        <f>AL225*(1+'2. GRI Pricing Inputs'!N$115)^((AM$16-AL$16)/365)</f>
        <v>2172.9363812112192</v>
      </c>
      <c r="AN225" s="272">
        <f>AM225*(1+'2. GRI Pricing Inputs'!O$115)^((AN$16-AM$16)/365)</f>
        <v>2183.716605498385</v>
      </c>
      <c r="AO225" s="272">
        <f>AN225*(1+'2. GRI Pricing Inputs'!P$115)^((AO$16-AN$16)/365)</f>
        <v>2194.1999999999989</v>
      </c>
      <c r="AP225" s="276">
        <f>AO225*(1+'2. GRI Pricing Inputs'!Q$115)^((AP$16-AO$16)/365)</f>
        <v>2205.0857159074817</v>
      </c>
      <c r="AQ225" s="380">
        <f t="shared" si="14"/>
        <v>5.9999999999999609E-2</v>
      </c>
    </row>
    <row r="226" spans="1:43" ht="11.4" x14ac:dyDescent="0.2">
      <c r="A226" s="110" t="str">
        <f>_xlfn.XLOOKUP($C226,'Data Ref'!$D:$D,'Data Ref'!$B:$B,0)</f>
        <v>222708210</v>
      </c>
      <c r="C226" s="76">
        <f>'1. Accomodation'!N230</f>
        <v>703</v>
      </c>
      <c r="D226" s="362" t="str">
        <f>'1. Accomodation'!L230</f>
        <v>C</v>
      </c>
      <c r="E226" s="69" t="str">
        <f>'1. Accomodation'!P230</f>
        <v>2 Bed</v>
      </c>
      <c r="F226" s="69">
        <f>'1. Accomodation'!Q230</f>
        <v>2</v>
      </c>
      <c r="G226" s="77">
        <f>'1. Accomodation'!O230</f>
        <v>658.32</v>
      </c>
      <c r="H226" s="69">
        <f>'1. Accomodation'!R230</f>
        <v>7</v>
      </c>
      <c r="I226" s="69" t="str">
        <f>'1. Accomodation'!S230</f>
        <v>North Row above Treeline</v>
      </c>
      <c r="J226" s="62"/>
      <c r="L226" s="271">
        <f>IFERROR(INDEX('2. GRI Pricing Inputs'!$C$15:$AI$16,MATCH($L$16,'2. GRI Pricing Inputs'!$C$15:$C$16,0),MATCH(E226,'2. GRI Pricing Inputs'!$C$15:$AI$15,0)),0)</f>
        <v>1665</v>
      </c>
      <c r="M226" s="272">
        <f>IFERROR(INDEX('2. GRI Pricing Inputs'!$C$22:$AI$23,MATCH($M$16,'2. GRI Pricing Inputs'!$C$22:$C$23,0),MATCH(F226,'2. GRI Pricing Inputs'!$C$22:$AI$22,0)),0)</f>
        <v>0</v>
      </c>
      <c r="N226" s="329">
        <f>IF(AND('3. GRI Pricing'!$G226&gt;='2. GRI Pricing Inputs'!$D$33,'3. GRI Pricing'!$G226&lt;='2. GRI Pricing Inputs'!$E$33),'2. GRI Pricing Inputs'!$D$32,IF(AND('3. GRI Pricing'!$G226&gt;='2. GRI Pricing Inputs'!$F$33,'3. GRI Pricing'!$G226&lt;='2. GRI Pricing Inputs'!$G$33),'2. GRI Pricing Inputs'!$F$32,IF(AND('3. GRI Pricing'!$G226&gt;='2. GRI Pricing Inputs'!$H$33,'3. GRI Pricing'!$G226&lt;='2. GRI Pricing Inputs'!$I$33),'2. GRI Pricing Inputs'!$H$32,IF(AND('3. GRI Pricing'!$G226&gt;='2. GRI Pricing Inputs'!$J$33,'3. GRI Pricing'!$G226&lt;='2. GRI Pricing Inputs'!$K$33),'2. GRI Pricing Inputs'!$J$32,IF(AND('3. GRI Pricing'!$G226&gt;='2. GRI Pricing Inputs'!$L$33,'3. GRI Pricing'!$G226&lt;='2. GRI Pricing Inputs'!$M$33),'2. GRI Pricing Inputs'!$L$32,IF(AND('3. GRI Pricing'!$G226&gt;='2. GRI Pricing Inputs'!$N$33,'3. GRI Pricing'!$G226&lt;='2. GRI Pricing Inputs'!$O$33),'2. GRI Pricing Inputs'!$N$32,IF(AND('3. GRI Pricing'!$G226&gt;='2. GRI Pricing Inputs'!$P$33,'3. GRI Pricing'!$G226&lt;='2. GRI Pricing Inputs'!$Q$33),'2. GRI Pricing Inputs'!$P$32,IF(AND('3. GRI Pricing'!$G226&gt;='2. GRI Pricing Inputs'!$R$33,'3. GRI Pricing'!$G226&lt;='2. GRI Pricing Inputs'!$S$33),'2. GRI Pricing Inputs'!$R$32,IF(AND('3. GRI Pricing'!$G226&gt;='2. GRI Pricing Inputs'!$T$33,'3. GRI Pricing'!$G226&lt;='2. GRI Pricing Inputs'!$U$33),'2. GRI Pricing Inputs'!$T$32,IF(AND('3. GRI Pricing'!$G226&gt;='2. GRI Pricing Inputs'!$V$33,'3. GRI Pricing'!$G226&lt;='2. GRI Pricing Inputs'!$W$33),'2. GRI Pricing Inputs'!$V$32,IF(AND('3. GRI Pricing'!$G226&gt;='2. GRI Pricing Inputs'!$X$33,'3. GRI Pricing'!$G226&lt;='2. GRI Pricing Inputs'!$Y$33),'2. GRI Pricing Inputs'!$X$32,IF(AND('3. GRI Pricing'!$G226&gt;='2. GRI Pricing Inputs'!$Z$33,'3. GRI Pricing'!$G226&lt;='2. GRI Pricing Inputs'!$AA$33),'2. GRI Pricing Inputs'!$Z$32,IF(AND('3. GRI Pricing'!$G226&gt;='2. GRI Pricing Inputs'!$AB$33,'3. GRI Pricing'!$G226&lt;='2. GRI Pricing Inputs'!$AC$33),'2. GRI Pricing Inputs'!$AB$32,IF(AND('3. GRI Pricing'!$G226&gt;='2. GRI Pricing Inputs'!$AD$33,'3. GRI Pricing'!$G226&lt;='2. GRI Pricing Inputs'!$AE$33),'2. GRI Pricing Inputs'!$AD$32,IF(AND('3. GRI Pricing'!$G226&gt;='2. GRI Pricing Inputs'!$AF$33,'3. GRI Pricing'!$G226&lt;='2. GRI Pricing Inputs'!$AG$33),'2. GRI Pricing Inputs'!$AF$32,IF(AND('3. GRI Pricing'!$G226&gt;='2. GRI Pricing Inputs'!$AH$33,'3. GRI Pricing'!$G226&lt;='2. GRI Pricing Inputs'!$AI$33),'2. GRI Pricing Inputs'!$AH$32,0))))))))))))))))</f>
        <v>8</v>
      </c>
      <c r="O226" s="272" cm="1">
        <f t="array" ref="O226">IFERROR(INDEX('2. GRI Pricing Inputs'!$C$32:$AI$39,MATCH('3. GRI Pricing'!E226,'2. GRI Pricing Inputs'!$C$32:$C$39,0),(MATCH('3. GRI Pricing'!N226,'2. GRI Pricing Inputs'!$D$32:$AI$32,0)+1)),0)</f>
        <v>-30</v>
      </c>
      <c r="P226" s="272">
        <f>IFERROR(INDEX('2. GRI Pricing Inputs'!$C$45:$AI$46,MATCH($P$16,'2. GRI Pricing Inputs'!$C$45:$C$46,0),MATCH(H226,'2. GRI Pricing Inputs'!$C$45:$AI$45,0)),0)</f>
        <v>50</v>
      </c>
      <c r="Q226" s="272">
        <f>IFERROR(INDEX('2. GRI Pricing Inputs'!$C$53:$AI$54,MATCH('3. GRI Pricing'!$Q$16,'2. GRI Pricing Inputs'!$C$53:$C$54,0),MATCH('3. GRI Pricing'!I226,'2. GRI Pricing Inputs'!$C$53:$AI$53,0)),0)</f>
        <v>50</v>
      </c>
      <c r="R226" s="272">
        <f>IFERROR(INDEX('2. GRI Pricing Inputs'!$C$60:$AI$61,MATCH('3. GRI Pricing'!$R$16,'2. GRI Pricing Inputs'!$C$60:$C$61,0),MATCH('1. Accomodation'!T230,'2. GRI Pricing Inputs'!$C$60:$AI$60,0)),0)</f>
        <v>0</v>
      </c>
      <c r="S226" s="272">
        <f>IFERROR(INDEX('2. GRI Pricing Inputs'!$C$67:$AI$68,MATCH('3. GRI Pricing'!$S$16,'2. GRI Pricing Inputs'!$C$67:$C$68,0),MATCH('1. Accomodation'!U230,'2. GRI Pricing Inputs'!$C$67:$AI$67,0)),0)</f>
        <v>30</v>
      </c>
      <c r="T226" s="272">
        <f>IF(E226=0,0,'2. GRI Pricing Inputs'!$AI$75)</f>
        <v>0</v>
      </c>
      <c r="U226" s="272">
        <f>IFERROR(INDEX('2. GRI Pricing Inputs'!$C$82:$AI$83,MATCH('3. GRI Pricing'!$U$16,'2. GRI Pricing Inputs'!$C$82:$C$83,0),MATCH('1. Accomodation'!V230,'2. GRI Pricing Inputs'!$C$82:$AI$82,0)),0)</f>
        <v>0</v>
      </c>
      <c r="V226" s="272">
        <f>IFERROR(INDEX('2. GRI Pricing Inputs'!$C$89:$AI$90,MATCH('3. GRI Pricing'!$V$16,'2. GRI Pricing Inputs'!$C$89:$C$90,0),MATCH('1. Accomodation'!W230,'2. GRI Pricing Inputs'!$C$89:$AI$89,0)),0)</f>
        <v>0</v>
      </c>
      <c r="W226" s="272">
        <f>IFERROR(INDEX('2. GRI Pricing Inputs'!$C$97:$AI$98,MATCH('3. GRI Pricing'!$W$16,'2. GRI Pricing Inputs'!$C$97:$C$98,0),MATCH('1. Accomodation'!X230,'2. GRI Pricing Inputs'!$C$97:$AI$97,0)),0)</f>
        <v>0</v>
      </c>
      <c r="X226" s="272">
        <f>IFERROR(INDEX('2. GRI Pricing Inputs'!$C$104:$AI$105,MATCH('3. GRI Pricing'!$X$16,'2. GRI Pricing Inputs'!$C$104:$C$105,0),MATCH('1. Accomodation'!Y230,'2. GRI Pricing Inputs'!$C$104:$AI$104,0)),0)</f>
        <v>0</v>
      </c>
      <c r="Y226" s="273"/>
      <c r="Z226" s="274">
        <f t="shared" si="13"/>
        <v>1765</v>
      </c>
      <c r="AA226" s="275"/>
      <c r="AB226" s="275"/>
      <c r="AC226" s="275"/>
      <c r="AD226" s="271">
        <f>Z226*(1+'2. GRI Pricing Inputs'!E$115)^(($AD$16-$AC$15)/365)</f>
        <v>1773.7563980387872</v>
      </c>
      <c r="AE226" s="272">
        <f>AD226*(1+'2. GRI Pricing Inputs'!F$115)^((AE$16-AD$16)/365)</f>
        <v>1782.2716916549925</v>
      </c>
      <c r="AF226" s="272">
        <f>AE226*(1+'2. GRI Pricing Inputs'!G$115)^((AF$16-AE$16)/365)</f>
        <v>1791.1137768365186</v>
      </c>
      <c r="AG226" s="272">
        <f>AF226*(1+'2. GRI Pricing Inputs'!H$115)^((AG$16-AF$16)/365)</f>
        <v>1799.9997287700801</v>
      </c>
      <c r="AH226" s="272">
        <f>AG226*(1+'2. GRI Pricing Inputs'!I$115)^((AH$16-AG$16)/365)</f>
        <v>1808.0636352812646</v>
      </c>
      <c r="AI226" s="272">
        <f>AH226*(1+'2. GRI Pricing Inputs'!J$115)^((AI$16-AH$16)/365)</f>
        <v>1817.0336777005164</v>
      </c>
      <c r="AJ226" s="272">
        <f>AI226*(1+'2. GRI Pricing Inputs'!K$115)^((AJ$16-AI$16)/365)</f>
        <v>1825.7567330723032</v>
      </c>
      <c r="AK226" s="272">
        <f>AJ226*(1+'2. GRI Pricing Inputs'!L$115)^((AK$16-AJ$16)/365)</f>
        <v>1834.8145532857745</v>
      </c>
      <c r="AL226" s="272">
        <f>AK226*(1+'2. GRI Pricing Inputs'!M$115)^((AL$16-AK$16)/365)</f>
        <v>1843.6229695202644</v>
      </c>
      <c r="AM226" s="272">
        <f>AL226*(1+'2. GRI Pricing Inputs'!N$115)^((AM$16-AL$16)/365)</f>
        <v>1852.7694264916922</v>
      </c>
      <c r="AN226" s="272">
        <f>AM226*(1+'2. GRI Pricing Inputs'!O$115)^((AN$16-AM$16)/365)</f>
        <v>1861.9612602437924</v>
      </c>
      <c r="AO226" s="272">
        <f>AN226*(1+'2. GRI Pricing Inputs'!P$115)^((AO$16-AN$16)/365)</f>
        <v>1870.8999999999994</v>
      </c>
      <c r="AP226" s="276">
        <f>AO226*(1+'2. GRI Pricing Inputs'!Q$115)^((AP$16-AO$16)/365)</f>
        <v>1880.1817819211137</v>
      </c>
      <c r="AQ226" s="380">
        <f t="shared" si="14"/>
        <v>5.9999999999999609E-2</v>
      </c>
    </row>
    <row r="227" spans="1:43" ht="11.4" x14ac:dyDescent="0.2">
      <c r="A227" s="110" t="str">
        <f>_xlfn.XLOOKUP($C227,'Data Ref'!$D:$D,'Data Ref'!$B:$B,0)</f>
        <v>222708211</v>
      </c>
      <c r="C227" s="76">
        <f>'1. Accomodation'!N231</f>
        <v>704</v>
      </c>
      <c r="D227" s="362" t="str">
        <f>'1. Accomodation'!L231</f>
        <v>C</v>
      </c>
      <c r="E227" s="69" t="str">
        <f>'1. Accomodation'!P231</f>
        <v>1 Bed</v>
      </c>
      <c r="F227" s="69">
        <f>'1. Accomodation'!Q231</f>
        <v>1</v>
      </c>
      <c r="G227" s="77">
        <f>'1. Accomodation'!O231</f>
        <v>437.23</v>
      </c>
      <c r="H227" s="69">
        <f>'1. Accomodation'!R231</f>
        <v>7</v>
      </c>
      <c r="I227" s="69" t="str">
        <f>'1. Accomodation'!S231</f>
        <v>Carpark and other block</v>
      </c>
      <c r="J227" s="62"/>
      <c r="L227" s="271">
        <f>IFERROR(INDEX('2. GRI Pricing Inputs'!$C$15:$AI$16,MATCH($L$16,'2. GRI Pricing Inputs'!$C$15:$C$16,0),MATCH(E227,'2. GRI Pricing Inputs'!$C$15:$AI$15,0)),0)</f>
        <v>1275</v>
      </c>
      <c r="M227" s="272">
        <f>IFERROR(INDEX('2. GRI Pricing Inputs'!$C$22:$AI$23,MATCH($M$16,'2. GRI Pricing Inputs'!$C$22:$C$23,0),MATCH(F227,'2. GRI Pricing Inputs'!$C$22:$AI$22,0)),0)</f>
        <v>0</v>
      </c>
      <c r="N227" s="329">
        <f>IF(AND('3. GRI Pricing'!$G227&gt;='2. GRI Pricing Inputs'!$D$33,'3. GRI Pricing'!$G227&lt;='2. GRI Pricing Inputs'!$E$33),'2. GRI Pricing Inputs'!$D$32,IF(AND('3. GRI Pricing'!$G227&gt;='2. GRI Pricing Inputs'!$F$33,'3. GRI Pricing'!$G227&lt;='2. GRI Pricing Inputs'!$G$33),'2. GRI Pricing Inputs'!$F$32,IF(AND('3. GRI Pricing'!$G227&gt;='2. GRI Pricing Inputs'!$H$33,'3. GRI Pricing'!$G227&lt;='2. GRI Pricing Inputs'!$I$33),'2. GRI Pricing Inputs'!$H$32,IF(AND('3. GRI Pricing'!$G227&gt;='2. GRI Pricing Inputs'!$J$33,'3. GRI Pricing'!$G227&lt;='2. GRI Pricing Inputs'!$K$33),'2. GRI Pricing Inputs'!$J$32,IF(AND('3. GRI Pricing'!$G227&gt;='2. GRI Pricing Inputs'!$L$33,'3. GRI Pricing'!$G227&lt;='2. GRI Pricing Inputs'!$M$33),'2. GRI Pricing Inputs'!$L$32,IF(AND('3. GRI Pricing'!$G227&gt;='2. GRI Pricing Inputs'!$N$33,'3. GRI Pricing'!$G227&lt;='2. GRI Pricing Inputs'!$O$33),'2. GRI Pricing Inputs'!$N$32,IF(AND('3. GRI Pricing'!$G227&gt;='2. GRI Pricing Inputs'!$P$33,'3. GRI Pricing'!$G227&lt;='2. GRI Pricing Inputs'!$Q$33),'2. GRI Pricing Inputs'!$P$32,IF(AND('3. GRI Pricing'!$G227&gt;='2. GRI Pricing Inputs'!$R$33,'3. GRI Pricing'!$G227&lt;='2. GRI Pricing Inputs'!$S$33),'2. GRI Pricing Inputs'!$R$32,IF(AND('3. GRI Pricing'!$G227&gt;='2. GRI Pricing Inputs'!$T$33,'3. GRI Pricing'!$G227&lt;='2. GRI Pricing Inputs'!$U$33),'2. GRI Pricing Inputs'!$T$32,IF(AND('3. GRI Pricing'!$G227&gt;='2. GRI Pricing Inputs'!$V$33,'3. GRI Pricing'!$G227&lt;='2. GRI Pricing Inputs'!$W$33),'2. GRI Pricing Inputs'!$V$32,IF(AND('3. GRI Pricing'!$G227&gt;='2. GRI Pricing Inputs'!$X$33,'3. GRI Pricing'!$G227&lt;='2. GRI Pricing Inputs'!$Y$33),'2. GRI Pricing Inputs'!$X$32,IF(AND('3. GRI Pricing'!$G227&gt;='2. GRI Pricing Inputs'!$Z$33,'3. GRI Pricing'!$G227&lt;='2. GRI Pricing Inputs'!$AA$33),'2. GRI Pricing Inputs'!$Z$32,IF(AND('3. GRI Pricing'!$G227&gt;='2. GRI Pricing Inputs'!$AB$33,'3. GRI Pricing'!$G227&lt;='2. GRI Pricing Inputs'!$AC$33),'2. GRI Pricing Inputs'!$AB$32,IF(AND('3. GRI Pricing'!$G227&gt;='2. GRI Pricing Inputs'!$AD$33,'3. GRI Pricing'!$G227&lt;='2. GRI Pricing Inputs'!$AE$33),'2. GRI Pricing Inputs'!$AD$32,IF(AND('3. GRI Pricing'!$G227&gt;='2. GRI Pricing Inputs'!$AF$33,'3. GRI Pricing'!$G227&lt;='2. GRI Pricing Inputs'!$AG$33),'2. GRI Pricing Inputs'!$AF$32,IF(AND('3. GRI Pricing'!$G227&gt;='2. GRI Pricing Inputs'!$AH$33,'3. GRI Pricing'!$G227&lt;='2. GRI Pricing Inputs'!$AI$33),'2. GRI Pricing Inputs'!$AH$32,0))))))))))))))))</f>
        <v>0</v>
      </c>
      <c r="O227" s="272" cm="1">
        <f t="array" ref="O227">IFERROR(INDEX('2. GRI Pricing Inputs'!$C$32:$AI$39,MATCH('3. GRI Pricing'!E227,'2. GRI Pricing Inputs'!$C$32:$C$39,0),(MATCH('3. GRI Pricing'!N227,'2. GRI Pricing Inputs'!$D$32:$AI$32,0)+1)),0)</f>
        <v>0</v>
      </c>
      <c r="P227" s="272">
        <f>IFERROR(INDEX('2. GRI Pricing Inputs'!$C$45:$AI$46,MATCH($P$16,'2. GRI Pricing Inputs'!$C$45:$C$46,0),MATCH(H227,'2. GRI Pricing Inputs'!$C$45:$AI$45,0)),0)</f>
        <v>50</v>
      </c>
      <c r="Q227" s="272">
        <f>IFERROR(INDEX('2. GRI Pricing Inputs'!$C$53:$AI$54,MATCH('3. GRI Pricing'!$Q$16,'2. GRI Pricing Inputs'!$C$53:$C$54,0),MATCH('3. GRI Pricing'!I227,'2. GRI Pricing Inputs'!$C$53:$AI$53,0)),0)</f>
        <v>5</v>
      </c>
      <c r="R227" s="272">
        <f>IFERROR(INDEX('2. GRI Pricing Inputs'!$C$60:$AI$61,MATCH('3. GRI Pricing'!$R$16,'2. GRI Pricing Inputs'!$C$60:$C$61,0),MATCH('1. Accomodation'!T231,'2. GRI Pricing Inputs'!$C$60:$AI$60,0)),0)</f>
        <v>0</v>
      </c>
      <c r="S227" s="272">
        <f>IFERROR(INDEX('2. GRI Pricing Inputs'!$C$67:$AI$68,MATCH('3. GRI Pricing'!$S$16,'2. GRI Pricing Inputs'!$C$67:$C$68,0),MATCH('1. Accomodation'!U231,'2. GRI Pricing Inputs'!$C$67:$AI$67,0)),0)</f>
        <v>30</v>
      </c>
      <c r="T227" s="272">
        <f>IF(E227=0,0,'2. GRI Pricing Inputs'!$AI$75)</f>
        <v>0</v>
      </c>
      <c r="U227" s="272">
        <f>IFERROR(INDEX('2. GRI Pricing Inputs'!$C$82:$AI$83,MATCH('3. GRI Pricing'!$U$16,'2. GRI Pricing Inputs'!$C$82:$C$83,0),MATCH('1. Accomodation'!V231,'2. GRI Pricing Inputs'!$C$82:$AI$82,0)),0)</f>
        <v>0</v>
      </c>
      <c r="V227" s="272">
        <f>IFERROR(INDEX('2. GRI Pricing Inputs'!$C$89:$AI$90,MATCH('3. GRI Pricing'!$V$16,'2. GRI Pricing Inputs'!$C$89:$C$90,0),MATCH('1. Accomodation'!W231,'2. GRI Pricing Inputs'!$C$89:$AI$89,0)),0)</f>
        <v>0</v>
      </c>
      <c r="W227" s="272">
        <f>IFERROR(INDEX('2. GRI Pricing Inputs'!$C$97:$AI$98,MATCH('3. GRI Pricing'!$W$16,'2. GRI Pricing Inputs'!$C$97:$C$98,0),MATCH('1. Accomodation'!X231,'2. GRI Pricing Inputs'!$C$97:$AI$97,0)),0)</f>
        <v>0</v>
      </c>
      <c r="X227" s="272">
        <f>IFERROR(INDEX('2. GRI Pricing Inputs'!$C$104:$AI$105,MATCH('3. GRI Pricing'!$X$16,'2. GRI Pricing Inputs'!$C$104:$C$105,0),MATCH('1. Accomodation'!Y231,'2. GRI Pricing Inputs'!$C$104:$AI$104,0)),0)</f>
        <v>0</v>
      </c>
      <c r="Y227" s="273"/>
      <c r="Z227" s="274">
        <f t="shared" si="13"/>
        <v>1360</v>
      </c>
      <c r="AA227" s="275"/>
      <c r="AB227" s="275"/>
      <c r="AC227" s="275"/>
      <c r="AD227" s="271">
        <f>Z227*(1+'2. GRI Pricing Inputs'!E$115)^(($AD$16-$AC$15)/365)</f>
        <v>1366.7471395652979</v>
      </c>
      <c r="AE227" s="272">
        <f>AD227*(1+'2. GRI Pricing Inputs'!F$115)^((AE$16-AD$16)/365)</f>
        <v>1373.308498952289</v>
      </c>
      <c r="AF227" s="272">
        <f>AE227*(1+'2. GRI Pricing Inputs'!G$115)^((AF$16-AE$16)/365)</f>
        <v>1380.1216637380542</v>
      </c>
      <c r="AG227" s="272">
        <f>AF227*(1+'2. GRI Pricing Inputs'!H$115)^((AG$16-AF$16)/365)</f>
        <v>1386.9686295338863</v>
      </c>
      <c r="AH227" s="272">
        <f>AG227*(1+'2. GRI Pricing Inputs'!I$115)^((AH$16-AG$16)/365)</f>
        <v>1393.1821778937792</v>
      </c>
      <c r="AI227" s="272">
        <f>AH227*(1+'2. GRI Pricing Inputs'!J$115)^((AI$16-AH$16)/365)</f>
        <v>1400.0939386247608</v>
      </c>
      <c r="AJ227" s="272">
        <f>AI227*(1+'2. GRI Pricing Inputs'!K$115)^((AJ$16-AI$16)/365)</f>
        <v>1406.8153863899902</v>
      </c>
      <c r="AK227" s="272">
        <f>AJ227*(1+'2. GRI Pricing Inputs'!L$115)^((AK$16-AJ$16)/365)</f>
        <v>1413.794783268359</v>
      </c>
      <c r="AL227" s="272">
        <f>AK227*(1+'2. GRI Pricing Inputs'!M$115)^((AL$16-AK$16)/365)</f>
        <v>1420.5820048428102</v>
      </c>
      <c r="AM227" s="272">
        <f>AL227*(1+'2. GRI Pricing Inputs'!N$115)^((AM$16-AL$16)/365)</f>
        <v>1427.6296997329755</v>
      </c>
      <c r="AN227" s="272">
        <f>AM227*(1+'2. GRI Pricing Inputs'!O$115)^((AN$16-AM$16)/365)</f>
        <v>1434.7123591680215</v>
      </c>
      <c r="AO227" s="272">
        <f>AN227*(1+'2. GRI Pricing Inputs'!P$115)^((AO$16-AN$16)/365)</f>
        <v>1441.5999999999997</v>
      </c>
      <c r="AP227" s="276">
        <f>AO227*(1+'2. GRI Pricing Inputs'!Q$115)^((AP$16-AO$16)/365)</f>
        <v>1448.7519679392153</v>
      </c>
      <c r="AQ227" s="380">
        <f t="shared" si="14"/>
        <v>5.9999999999999609E-2</v>
      </c>
    </row>
    <row r="228" spans="1:43" ht="11.4" x14ac:dyDescent="0.2">
      <c r="A228" s="110" t="str">
        <f>_xlfn.XLOOKUP($C228,'Data Ref'!$D:$D,'Data Ref'!$B:$B,0)</f>
        <v>222708212</v>
      </c>
      <c r="C228" s="76">
        <f>'1. Accomodation'!N232</f>
        <v>705</v>
      </c>
      <c r="D228" s="362" t="str">
        <f>'1. Accomodation'!L232</f>
        <v>C</v>
      </c>
      <c r="E228" s="69" t="str">
        <f>'1. Accomodation'!P232</f>
        <v>1 Bed</v>
      </c>
      <c r="F228" s="69">
        <f>'1. Accomodation'!Q232</f>
        <v>1</v>
      </c>
      <c r="G228" s="77">
        <f>'1. Accomodation'!O232</f>
        <v>489.44</v>
      </c>
      <c r="H228" s="69">
        <f>'1. Accomodation'!R232</f>
        <v>7</v>
      </c>
      <c r="I228" s="69" t="str">
        <f>'1. Accomodation'!S232</f>
        <v>Nursery and mixed other buildings</v>
      </c>
      <c r="J228" s="62"/>
      <c r="L228" s="271">
        <f>IFERROR(INDEX('2. GRI Pricing Inputs'!$C$15:$AI$16,MATCH($L$16,'2. GRI Pricing Inputs'!$C$15:$C$16,0),MATCH(E228,'2. GRI Pricing Inputs'!$C$15:$AI$15,0)),0)</f>
        <v>1275</v>
      </c>
      <c r="M228" s="272">
        <f>IFERROR(INDEX('2. GRI Pricing Inputs'!$C$22:$AI$23,MATCH($M$16,'2. GRI Pricing Inputs'!$C$22:$C$23,0),MATCH(F228,'2. GRI Pricing Inputs'!$C$22:$AI$22,0)),0)</f>
        <v>0</v>
      </c>
      <c r="N228" s="329">
        <f>IF(AND('3. GRI Pricing'!$G228&gt;='2. GRI Pricing Inputs'!$D$33,'3. GRI Pricing'!$G228&lt;='2. GRI Pricing Inputs'!$E$33),'2. GRI Pricing Inputs'!$D$32,IF(AND('3. GRI Pricing'!$G228&gt;='2. GRI Pricing Inputs'!$F$33,'3. GRI Pricing'!$G228&lt;='2. GRI Pricing Inputs'!$G$33),'2. GRI Pricing Inputs'!$F$32,IF(AND('3. GRI Pricing'!$G228&gt;='2. GRI Pricing Inputs'!$H$33,'3. GRI Pricing'!$G228&lt;='2. GRI Pricing Inputs'!$I$33),'2. GRI Pricing Inputs'!$H$32,IF(AND('3. GRI Pricing'!$G228&gt;='2. GRI Pricing Inputs'!$J$33,'3. GRI Pricing'!$G228&lt;='2. GRI Pricing Inputs'!$K$33),'2. GRI Pricing Inputs'!$J$32,IF(AND('3. GRI Pricing'!$G228&gt;='2. GRI Pricing Inputs'!$L$33,'3. GRI Pricing'!$G228&lt;='2. GRI Pricing Inputs'!$M$33),'2. GRI Pricing Inputs'!$L$32,IF(AND('3. GRI Pricing'!$G228&gt;='2. GRI Pricing Inputs'!$N$33,'3. GRI Pricing'!$G228&lt;='2. GRI Pricing Inputs'!$O$33),'2. GRI Pricing Inputs'!$N$32,IF(AND('3. GRI Pricing'!$G228&gt;='2. GRI Pricing Inputs'!$P$33,'3. GRI Pricing'!$G228&lt;='2. GRI Pricing Inputs'!$Q$33),'2. GRI Pricing Inputs'!$P$32,IF(AND('3. GRI Pricing'!$G228&gt;='2. GRI Pricing Inputs'!$R$33,'3. GRI Pricing'!$G228&lt;='2. GRI Pricing Inputs'!$S$33),'2. GRI Pricing Inputs'!$R$32,IF(AND('3. GRI Pricing'!$G228&gt;='2. GRI Pricing Inputs'!$T$33,'3. GRI Pricing'!$G228&lt;='2. GRI Pricing Inputs'!$U$33),'2. GRI Pricing Inputs'!$T$32,IF(AND('3. GRI Pricing'!$G228&gt;='2. GRI Pricing Inputs'!$V$33,'3. GRI Pricing'!$G228&lt;='2. GRI Pricing Inputs'!$W$33),'2. GRI Pricing Inputs'!$V$32,IF(AND('3. GRI Pricing'!$G228&gt;='2. GRI Pricing Inputs'!$X$33,'3. GRI Pricing'!$G228&lt;='2. GRI Pricing Inputs'!$Y$33),'2. GRI Pricing Inputs'!$X$32,IF(AND('3. GRI Pricing'!$G228&gt;='2. GRI Pricing Inputs'!$Z$33,'3. GRI Pricing'!$G228&lt;='2. GRI Pricing Inputs'!$AA$33),'2. GRI Pricing Inputs'!$Z$32,IF(AND('3. GRI Pricing'!$G228&gt;='2. GRI Pricing Inputs'!$AB$33,'3. GRI Pricing'!$G228&lt;='2. GRI Pricing Inputs'!$AC$33),'2. GRI Pricing Inputs'!$AB$32,IF(AND('3. GRI Pricing'!$G228&gt;='2. GRI Pricing Inputs'!$AD$33,'3. GRI Pricing'!$G228&lt;='2. GRI Pricing Inputs'!$AE$33),'2. GRI Pricing Inputs'!$AD$32,IF(AND('3. GRI Pricing'!$G228&gt;='2. GRI Pricing Inputs'!$AF$33,'3. GRI Pricing'!$G228&lt;='2. GRI Pricing Inputs'!$AG$33),'2. GRI Pricing Inputs'!$AF$32,IF(AND('3. GRI Pricing'!$G228&gt;='2. GRI Pricing Inputs'!$AH$33,'3. GRI Pricing'!$G228&lt;='2. GRI Pricing Inputs'!$AI$33),'2. GRI Pricing Inputs'!$AH$32,0))))))))))))))))</f>
        <v>0</v>
      </c>
      <c r="O228" s="272" cm="1">
        <f t="array" ref="O228">IFERROR(INDEX('2. GRI Pricing Inputs'!$C$32:$AI$39,MATCH('3. GRI Pricing'!E228,'2. GRI Pricing Inputs'!$C$32:$C$39,0),(MATCH('3. GRI Pricing'!N228,'2. GRI Pricing Inputs'!$D$32:$AI$32,0)+1)),0)</f>
        <v>0</v>
      </c>
      <c r="P228" s="272">
        <f>IFERROR(INDEX('2. GRI Pricing Inputs'!$C$45:$AI$46,MATCH($P$16,'2. GRI Pricing Inputs'!$C$45:$C$46,0),MATCH(H228,'2. GRI Pricing Inputs'!$C$45:$AI$45,0)),0)</f>
        <v>50</v>
      </c>
      <c r="Q228" s="272">
        <f>IFERROR(INDEX('2. GRI Pricing Inputs'!$C$53:$AI$54,MATCH('3. GRI Pricing'!$Q$16,'2. GRI Pricing Inputs'!$C$53:$C$54,0),MATCH('3. GRI Pricing'!I228,'2. GRI Pricing Inputs'!$C$53:$AI$53,0)),0)</f>
        <v>0</v>
      </c>
      <c r="R228" s="272">
        <f>IFERROR(INDEX('2. GRI Pricing Inputs'!$C$60:$AI$61,MATCH('3. GRI Pricing'!$R$16,'2. GRI Pricing Inputs'!$C$60:$C$61,0),MATCH('1. Accomodation'!T232,'2. GRI Pricing Inputs'!$C$60:$AI$60,0)),0)</f>
        <v>0</v>
      </c>
      <c r="S228" s="272">
        <f>IFERROR(INDEX('2. GRI Pricing Inputs'!$C$67:$AI$68,MATCH('3. GRI Pricing'!$S$16,'2. GRI Pricing Inputs'!$C$67:$C$68,0),MATCH('1. Accomodation'!U232,'2. GRI Pricing Inputs'!$C$67:$AI$67,0)),0)</f>
        <v>40</v>
      </c>
      <c r="T228" s="272">
        <f>IF(E228=0,0,'2. GRI Pricing Inputs'!$AI$75)</f>
        <v>0</v>
      </c>
      <c r="U228" s="272">
        <f>IFERROR(INDEX('2. GRI Pricing Inputs'!$C$82:$AI$83,MATCH('3. GRI Pricing'!$U$16,'2. GRI Pricing Inputs'!$C$82:$C$83,0),MATCH('1. Accomodation'!V232,'2. GRI Pricing Inputs'!$C$82:$AI$82,0)),0)</f>
        <v>0</v>
      </c>
      <c r="V228" s="272">
        <f>IFERROR(INDEX('2. GRI Pricing Inputs'!$C$89:$AI$90,MATCH('3. GRI Pricing'!$V$16,'2. GRI Pricing Inputs'!$C$89:$C$90,0),MATCH('1. Accomodation'!W232,'2. GRI Pricing Inputs'!$C$89:$AI$89,0)),0)</f>
        <v>10</v>
      </c>
      <c r="W228" s="272">
        <f>IFERROR(INDEX('2. GRI Pricing Inputs'!$C$97:$AI$98,MATCH('3. GRI Pricing'!$W$16,'2. GRI Pricing Inputs'!$C$97:$C$98,0),MATCH('1. Accomodation'!X232,'2. GRI Pricing Inputs'!$C$97:$AI$97,0)),0)</f>
        <v>0</v>
      </c>
      <c r="X228" s="272">
        <f>IFERROR(INDEX('2. GRI Pricing Inputs'!$C$104:$AI$105,MATCH('3. GRI Pricing'!$X$16,'2. GRI Pricing Inputs'!$C$104:$C$105,0),MATCH('1. Accomodation'!Y232,'2. GRI Pricing Inputs'!$C$104:$AI$104,0)),0)</f>
        <v>0</v>
      </c>
      <c r="Y228" s="273"/>
      <c r="Z228" s="274">
        <f t="shared" si="13"/>
        <v>1375</v>
      </c>
      <c r="AA228" s="275"/>
      <c r="AB228" s="275"/>
      <c r="AC228" s="275"/>
      <c r="AD228" s="271">
        <f>Z228*(1+'2. GRI Pricing Inputs'!E$115)^(($AD$16-$AC$15)/365)</f>
        <v>1381.8215565457974</v>
      </c>
      <c r="AE228" s="272">
        <f>AD228*(1+'2. GRI Pricing Inputs'!F$115)^((AE$16-AD$16)/365)</f>
        <v>1388.4552838672039</v>
      </c>
      <c r="AF228" s="272">
        <f>AE228*(1+'2. GRI Pricing Inputs'!G$115)^((AF$16-AE$16)/365)</f>
        <v>1395.3435938528121</v>
      </c>
      <c r="AG228" s="272">
        <f>AF228*(1+'2. GRI Pricing Inputs'!H$115)^((AG$16-AF$16)/365)</f>
        <v>1402.2660776537452</v>
      </c>
      <c r="AH228" s="272">
        <f>AG228*(1+'2. GRI Pricing Inputs'!I$115)^((AH$16-AG$16)/365)</f>
        <v>1408.5481577970193</v>
      </c>
      <c r="AI228" s="272">
        <f>AH228*(1+'2. GRI Pricing Inputs'!J$115)^((AI$16-AH$16)/365)</f>
        <v>1415.5361511831218</v>
      </c>
      <c r="AJ228" s="272">
        <f>AI228*(1+'2. GRI Pricing Inputs'!K$115)^((AJ$16-AI$16)/365)</f>
        <v>1422.3317325634089</v>
      </c>
      <c r="AK228" s="272">
        <f>AJ228*(1+'2. GRI Pricing Inputs'!L$115)^((AK$16-AJ$16)/365)</f>
        <v>1429.3881080838185</v>
      </c>
      <c r="AL228" s="272">
        <f>AK228*(1+'2. GRI Pricing Inputs'!M$115)^((AL$16-AK$16)/365)</f>
        <v>1436.2501887197525</v>
      </c>
      <c r="AM228" s="272">
        <f>AL228*(1+'2. GRI Pricing Inputs'!N$115)^((AM$16-AL$16)/365)</f>
        <v>1443.3756155388535</v>
      </c>
      <c r="AN228" s="272">
        <f>AM228*(1+'2. GRI Pricing Inputs'!O$115)^((AN$16-AM$16)/365)</f>
        <v>1450.5363925411978</v>
      </c>
      <c r="AO228" s="272">
        <f>AN228*(1+'2. GRI Pricing Inputs'!P$115)^((AO$16-AN$16)/365)</f>
        <v>1457.4999999999993</v>
      </c>
      <c r="AP228" s="276">
        <f>AO228*(1+'2. GRI Pricing Inputs'!Q$115)^((AP$16-AO$16)/365)</f>
        <v>1464.7308499385445</v>
      </c>
      <c r="AQ228" s="380">
        <f t="shared" si="14"/>
        <v>5.9999999999999387E-2</v>
      </c>
    </row>
    <row r="229" spans="1:43" ht="11.4" x14ac:dyDescent="0.2">
      <c r="A229" s="110" t="str">
        <f>_xlfn.XLOOKUP($C229,'Data Ref'!$D:$D,'Data Ref'!$B:$B,0)</f>
        <v>222708213</v>
      </c>
      <c r="C229" s="76">
        <f>'1. Accomodation'!N233</f>
        <v>706</v>
      </c>
      <c r="D229" s="362" t="str">
        <f>'1. Accomodation'!L233</f>
        <v>C</v>
      </c>
      <c r="E229" s="69" t="str">
        <f>'1. Accomodation'!P233</f>
        <v>1 Bed</v>
      </c>
      <c r="F229" s="69">
        <f>'1. Accomodation'!Q233</f>
        <v>1</v>
      </c>
      <c r="G229" s="77">
        <f>'1. Accomodation'!O233</f>
        <v>437.23</v>
      </c>
      <c r="H229" s="69">
        <f>'1. Accomodation'!R233</f>
        <v>7</v>
      </c>
      <c r="I229" s="69" t="str">
        <f>'1. Accomodation'!S233</f>
        <v>Carpark and other block</v>
      </c>
      <c r="J229" s="62"/>
      <c r="L229" s="271">
        <f>IFERROR(INDEX('2. GRI Pricing Inputs'!$C$15:$AI$16,MATCH($L$16,'2. GRI Pricing Inputs'!$C$15:$C$16,0),MATCH(E229,'2. GRI Pricing Inputs'!$C$15:$AI$15,0)),0)</f>
        <v>1275</v>
      </c>
      <c r="M229" s="272">
        <f>IFERROR(INDEX('2. GRI Pricing Inputs'!$C$22:$AI$23,MATCH($M$16,'2. GRI Pricing Inputs'!$C$22:$C$23,0),MATCH(F229,'2. GRI Pricing Inputs'!$C$22:$AI$22,0)),0)</f>
        <v>0</v>
      </c>
      <c r="N229" s="329">
        <f>IF(AND('3. GRI Pricing'!$G229&gt;='2. GRI Pricing Inputs'!$D$33,'3. GRI Pricing'!$G229&lt;='2. GRI Pricing Inputs'!$E$33),'2. GRI Pricing Inputs'!$D$32,IF(AND('3. GRI Pricing'!$G229&gt;='2. GRI Pricing Inputs'!$F$33,'3. GRI Pricing'!$G229&lt;='2. GRI Pricing Inputs'!$G$33),'2. GRI Pricing Inputs'!$F$32,IF(AND('3. GRI Pricing'!$G229&gt;='2. GRI Pricing Inputs'!$H$33,'3. GRI Pricing'!$G229&lt;='2. GRI Pricing Inputs'!$I$33),'2. GRI Pricing Inputs'!$H$32,IF(AND('3. GRI Pricing'!$G229&gt;='2. GRI Pricing Inputs'!$J$33,'3. GRI Pricing'!$G229&lt;='2. GRI Pricing Inputs'!$K$33),'2. GRI Pricing Inputs'!$J$32,IF(AND('3. GRI Pricing'!$G229&gt;='2. GRI Pricing Inputs'!$L$33,'3. GRI Pricing'!$G229&lt;='2. GRI Pricing Inputs'!$M$33),'2. GRI Pricing Inputs'!$L$32,IF(AND('3. GRI Pricing'!$G229&gt;='2. GRI Pricing Inputs'!$N$33,'3. GRI Pricing'!$G229&lt;='2. GRI Pricing Inputs'!$O$33),'2. GRI Pricing Inputs'!$N$32,IF(AND('3. GRI Pricing'!$G229&gt;='2. GRI Pricing Inputs'!$P$33,'3. GRI Pricing'!$G229&lt;='2. GRI Pricing Inputs'!$Q$33),'2. GRI Pricing Inputs'!$P$32,IF(AND('3. GRI Pricing'!$G229&gt;='2. GRI Pricing Inputs'!$R$33,'3. GRI Pricing'!$G229&lt;='2. GRI Pricing Inputs'!$S$33),'2. GRI Pricing Inputs'!$R$32,IF(AND('3. GRI Pricing'!$G229&gt;='2. GRI Pricing Inputs'!$T$33,'3. GRI Pricing'!$G229&lt;='2. GRI Pricing Inputs'!$U$33),'2. GRI Pricing Inputs'!$T$32,IF(AND('3. GRI Pricing'!$G229&gt;='2. GRI Pricing Inputs'!$V$33,'3. GRI Pricing'!$G229&lt;='2. GRI Pricing Inputs'!$W$33),'2. GRI Pricing Inputs'!$V$32,IF(AND('3. GRI Pricing'!$G229&gt;='2. GRI Pricing Inputs'!$X$33,'3. GRI Pricing'!$G229&lt;='2. GRI Pricing Inputs'!$Y$33),'2. GRI Pricing Inputs'!$X$32,IF(AND('3. GRI Pricing'!$G229&gt;='2. GRI Pricing Inputs'!$Z$33,'3. GRI Pricing'!$G229&lt;='2. GRI Pricing Inputs'!$AA$33),'2. GRI Pricing Inputs'!$Z$32,IF(AND('3. GRI Pricing'!$G229&gt;='2. GRI Pricing Inputs'!$AB$33,'3. GRI Pricing'!$G229&lt;='2. GRI Pricing Inputs'!$AC$33),'2. GRI Pricing Inputs'!$AB$32,IF(AND('3. GRI Pricing'!$G229&gt;='2. GRI Pricing Inputs'!$AD$33,'3. GRI Pricing'!$G229&lt;='2. GRI Pricing Inputs'!$AE$33),'2. GRI Pricing Inputs'!$AD$32,IF(AND('3. GRI Pricing'!$G229&gt;='2. GRI Pricing Inputs'!$AF$33,'3. GRI Pricing'!$G229&lt;='2. GRI Pricing Inputs'!$AG$33),'2. GRI Pricing Inputs'!$AF$32,IF(AND('3. GRI Pricing'!$G229&gt;='2. GRI Pricing Inputs'!$AH$33,'3. GRI Pricing'!$G229&lt;='2. GRI Pricing Inputs'!$AI$33),'2. GRI Pricing Inputs'!$AH$32,0))))))))))))))))</f>
        <v>0</v>
      </c>
      <c r="O229" s="272" cm="1">
        <f t="array" ref="O229">IFERROR(INDEX('2. GRI Pricing Inputs'!$C$32:$AI$39,MATCH('3. GRI Pricing'!E229,'2. GRI Pricing Inputs'!$C$32:$C$39,0),(MATCH('3. GRI Pricing'!N229,'2. GRI Pricing Inputs'!$D$32:$AI$32,0)+1)),0)</f>
        <v>0</v>
      </c>
      <c r="P229" s="272">
        <f>IFERROR(INDEX('2. GRI Pricing Inputs'!$C$45:$AI$46,MATCH($P$16,'2. GRI Pricing Inputs'!$C$45:$C$46,0),MATCH(H229,'2. GRI Pricing Inputs'!$C$45:$AI$45,0)),0)</f>
        <v>50</v>
      </c>
      <c r="Q229" s="272">
        <f>IFERROR(INDEX('2. GRI Pricing Inputs'!$C$53:$AI$54,MATCH('3. GRI Pricing'!$Q$16,'2. GRI Pricing Inputs'!$C$53:$C$54,0),MATCH('3. GRI Pricing'!I229,'2. GRI Pricing Inputs'!$C$53:$AI$53,0)),0)</f>
        <v>5</v>
      </c>
      <c r="R229" s="272">
        <f>IFERROR(INDEX('2. GRI Pricing Inputs'!$C$60:$AI$61,MATCH('3. GRI Pricing'!$R$16,'2. GRI Pricing Inputs'!$C$60:$C$61,0),MATCH('1. Accomodation'!T233,'2. GRI Pricing Inputs'!$C$60:$AI$60,0)),0)</f>
        <v>0</v>
      </c>
      <c r="S229" s="272">
        <f>IFERROR(INDEX('2. GRI Pricing Inputs'!$C$67:$AI$68,MATCH('3. GRI Pricing'!$S$16,'2. GRI Pricing Inputs'!$C$67:$C$68,0),MATCH('1. Accomodation'!U233,'2. GRI Pricing Inputs'!$C$67:$AI$67,0)),0)</f>
        <v>30</v>
      </c>
      <c r="T229" s="272">
        <f>IF(E229=0,0,'2. GRI Pricing Inputs'!$AI$75)</f>
        <v>0</v>
      </c>
      <c r="U229" s="272">
        <f>IFERROR(INDEX('2. GRI Pricing Inputs'!$C$82:$AI$83,MATCH('3. GRI Pricing'!$U$16,'2. GRI Pricing Inputs'!$C$82:$C$83,0),MATCH('1. Accomodation'!V233,'2. GRI Pricing Inputs'!$C$82:$AI$82,0)),0)</f>
        <v>0</v>
      </c>
      <c r="V229" s="272">
        <f>IFERROR(INDEX('2. GRI Pricing Inputs'!$C$89:$AI$90,MATCH('3. GRI Pricing'!$V$16,'2. GRI Pricing Inputs'!$C$89:$C$90,0),MATCH('1. Accomodation'!W233,'2. GRI Pricing Inputs'!$C$89:$AI$89,0)),0)</f>
        <v>0</v>
      </c>
      <c r="W229" s="272">
        <f>IFERROR(INDEX('2. GRI Pricing Inputs'!$C$97:$AI$98,MATCH('3. GRI Pricing'!$W$16,'2. GRI Pricing Inputs'!$C$97:$C$98,0),MATCH('1. Accomodation'!X233,'2. GRI Pricing Inputs'!$C$97:$AI$97,0)),0)</f>
        <v>0</v>
      </c>
      <c r="X229" s="272">
        <f>IFERROR(INDEX('2. GRI Pricing Inputs'!$C$104:$AI$105,MATCH('3. GRI Pricing'!$X$16,'2. GRI Pricing Inputs'!$C$104:$C$105,0),MATCH('1. Accomodation'!Y233,'2. GRI Pricing Inputs'!$C$104:$AI$104,0)),0)</f>
        <v>0</v>
      </c>
      <c r="Y229" s="273"/>
      <c r="Z229" s="274">
        <f t="shared" si="13"/>
        <v>1360</v>
      </c>
      <c r="AA229" s="275"/>
      <c r="AB229" s="275"/>
      <c r="AC229" s="275"/>
      <c r="AD229" s="271">
        <f>Z229*(1+'2. GRI Pricing Inputs'!E$115)^(($AD$16-$AC$15)/365)</f>
        <v>1366.7471395652979</v>
      </c>
      <c r="AE229" s="272">
        <f>AD229*(1+'2. GRI Pricing Inputs'!F$115)^((AE$16-AD$16)/365)</f>
        <v>1373.308498952289</v>
      </c>
      <c r="AF229" s="272">
        <f>AE229*(1+'2. GRI Pricing Inputs'!G$115)^((AF$16-AE$16)/365)</f>
        <v>1380.1216637380542</v>
      </c>
      <c r="AG229" s="272">
        <f>AF229*(1+'2. GRI Pricing Inputs'!H$115)^((AG$16-AF$16)/365)</f>
        <v>1386.9686295338863</v>
      </c>
      <c r="AH229" s="272">
        <f>AG229*(1+'2. GRI Pricing Inputs'!I$115)^((AH$16-AG$16)/365)</f>
        <v>1393.1821778937792</v>
      </c>
      <c r="AI229" s="272">
        <f>AH229*(1+'2. GRI Pricing Inputs'!J$115)^((AI$16-AH$16)/365)</f>
        <v>1400.0939386247608</v>
      </c>
      <c r="AJ229" s="272">
        <f>AI229*(1+'2. GRI Pricing Inputs'!K$115)^((AJ$16-AI$16)/365)</f>
        <v>1406.8153863899902</v>
      </c>
      <c r="AK229" s="272">
        <f>AJ229*(1+'2. GRI Pricing Inputs'!L$115)^((AK$16-AJ$16)/365)</f>
        <v>1413.794783268359</v>
      </c>
      <c r="AL229" s="272">
        <f>AK229*(1+'2. GRI Pricing Inputs'!M$115)^((AL$16-AK$16)/365)</f>
        <v>1420.5820048428102</v>
      </c>
      <c r="AM229" s="272">
        <f>AL229*(1+'2. GRI Pricing Inputs'!N$115)^((AM$16-AL$16)/365)</f>
        <v>1427.6296997329755</v>
      </c>
      <c r="AN229" s="272">
        <f>AM229*(1+'2. GRI Pricing Inputs'!O$115)^((AN$16-AM$16)/365)</f>
        <v>1434.7123591680215</v>
      </c>
      <c r="AO229" s="272">
        <f>AN229*(1+'2. GRI Pricing Inputs'!P$115)^((AO$16-AN$16)/365)</f>
        <v>1441.5999999999997</v>
      </c>
      <c r="AP229" s="276">
        <f>AO229*(1+'2. GRI Pricing Inputs'!Q$115)^((AP$16-AO$16)/365)</f>
        <v>1448.7519679392153</v>
      </c>
      <c r="AQ229" s="380">
        <f t="shared" si="14"/>
        <v>5.9999999999999609E-2</v>
      </c>
    </row>
    <row r="230" spans="1:43" ht="11.4" x14ac:dyDescent="0.2">
      <c r="A230" s="110" t="str">
        <f>_xlfn.XLOOKUP($C230,'Data Ref'!$D:$D,'Data Ref'!$B:$B,0)</f>
        <v>222708214</v>
      </c>
      <c r="C230" s="76">
        <f>'1. Accomodation'!N234</f>
        <v>707</v>
      </c>
      <c r="D230" s="362" t="str">
        <f>'1. Accomodation'!L234</f>
        <v>C</v>
      </c>
      <c r="E230" s="69" t="str">
        <f>'1. Accomodation'!P234</f>
        <v>1 Bed</v>
      </c>
      <c r="F230" s="69">
        <f>'1. Accomodation'!Q234</f>
        <v>1</v>
      </c>
      <c r="G230" s="77">
        <f>'1. Accomodation'!O234</f>
        <v>506.87</v>
      </c>
      <c r="H230" s="69">
        <f>'1. Accomodation'!R234</f>
        <v>7</v>
      </c>
      <c r="I230" s="69" t="str">
        <f>'1. Accomodation'!S234</f>
        <v>Nursery and mixed other buildings</v>
      </c>
      <c r="J230" s="62"/>
      <c r="L230" s="271">
        <f>IFERROR(INDEX('2. GRI Pricing Inputs'!$C$15:$AI$16,MATCH($L$16,'2. GRI Pricing Inputs'!$C$15:$C$16,0),MATCH(E230,'2. GRI Pricing Inputs'!$C$15:$AI$15,0)),0)</f>
        <v>1275</v>
      </c>
      <c r="M230" s="272">
        <f>IFERROR(INDEX('2. GRI Pricing Inputs'!$C$22:$AI$23,MATCH($M$16,'2. GRI Pricing Inputs'!$C$22:$C$23,0),MATCH(F230,'2. GRI Pricing Inputs'!$C$22:$AI$22,0)),0)</f>
        <v>0</v>
      </c>
      <c r="N230" s="329">
        <f>IF(AND('3. GRI Pricing'!$G230&gt;='2. GRI Pricing Inputs'!$D$33,'3. GRI Pricing'!$G230&lt;='2. GRI Pricing Inputs'!$E$33),'2. GRI Pricing Inputs'!$D$32,IF(AND('3. GRI Pricing'!$G230&gt;='2. GRI Pricing Inputs'!$F$33,'3. GRI Pricing'!$G230&lt;='2. GRI Pricing Inputs'!$G$33),'2. GRI Pricing Inputs'!$F$32,IF(AND('3. GRI Pricing'!$G230&gt;='2. GRI Pricing Inputs'!$H$33,'3. GRI Pricing'!$G230&lt;='2. GRI Pricing Inputs'!$I$33),'2. GRI Pricing Inputs'!$H$32,IF(AND('3. GRI Pricing'!$G230&gt;='2. GRI Pricing Inputs'!$J$33,'3. GRI Pricing'!$G230&lt;='2. GRI Pricing Inputs'!$K$33),'2. GRI Pricing Inputs'!$J$32,IF(AND('3. GRI Pricing'!$G230&gt;='2. GRI Pricing Inputs'!$L$33,'3. GRI Pricing'!$G230&lt;='2. GRI Pricing Inputs'!$M$33),'2. GRI Pricing Inputs'!$L$32,IF(AND('3. GRI Pricing'!$G230&gt;='2. GRI Pricing Inputs'!$N$33,'3. GRI Pricing'!$G230&lt;='2. GRI Pricing Inputs'!$O$33),'2. GRI Pricing Inputs'!$N$32,IF(AND('3. GRI Pricing'!$G230&gt;='2. GRI Pricing Inputs'!$P$33,'3. GRI Pricing'!$G230&lt;='2. GRI Pricing Inputs'!$Q$33),'2. GRI Pricing Inputs'!$P$32,IF(AND('3. GRI Pricing'!$G230&gt;='2. GRI Pricing Inputs'!$R$33,'3. GRI Pricing'!$G230&lt;='2. GRI Pricing Inputs'!$S$33),'2. GRI Pricing Inputs'!$R$32,IF(AND('3. GRI Pricing'!$G230&gt;='2. GRI Pricing Inputs'!$T$33,'3. GRI Pricing'!$G230&lt;='2. GRI Pricing Inputs'!$U$33),'2. GRI Pricing Inputs'!$T$32,IF(AND('3. GRI Pricing'!$G230&gt;='2. GRI Pricing Inputs'!$V$33,'3. GRI Pricing'!$G230&lt;='2. GRI Pricing Inputs'!$W$33),'2. GRI Pricing Inputs'!$V$32,IF(AND('3. GRI Pricing'!$G230&gt;='2. GRI Pricing Inputs'!$X$33,'3. GRI Pricing'!$G230&lt;='2. GRI Pricing Inputs'!$Y$33),'2. GRI Pricing Inputs'!$X$32,IF(AND('3. GRI Pricing'!$G230&gt;='2. GRI Pricing Inputs'!$Z$33,'3. GRI Pricing'!$G230&lt;='2. GRI Pricing Inputs'!$AA$33),'2. GRI Pricing Inputs'!$Z$32,IF(AND('3. GRI Pricing'!$G230&gt;='2. GRI Pricing Inputs'!$AB$33,'3. GRI Pricing'!$G230&lt;='2. GRI Pricing Inputs'!$AC$33),'2. GRI Pricing Inputs'!$AB$32,IF(AND('3. GRI Pricing'!$G230&gt;='2. GRI Pricing Inputs'!$AD$33,'3. GRI Pricing'!$G230&lt;='2. GRI Pricing Inputs'!$AE$33),'2. GRI Pricing Inputs'!$AD$32,IF(AND('3. GRI Pricing'!$G230&gt;='2. GRI Pricing Inputs'!$AF$33,'3. GRI Pricing'!$G230&lt;='2. GRI Pricing Inputs'!$AG$33),'2. GRI Pricing Inputs'!$AF$32,IF(AND('3. GRI Pricing'!$G230&gt;='2. GRI Pricing Inputs'!$AH$33,'3. GRI Pricing'!$G230&lt;='2. GRI Pricing Inputs'!$AI$33),'2. GRI Pricing Inputs'!$AH$32,0))))))))))))))))</f>
        <v>5</v>
      </c>
      <c r="O230" s="272" cm="1">
        <f t="array" ref="O230">IFERROR(INDEX('2. GRI Pricing Inputs'!$C$32:$AI$39,MATCH('3. GRI Pricing'!E230,'2. GRI Pricing Inputs'!$C$32:$C$39,0),(MATCH('3. GRI Pricing'!N230,'2. GRI Pricing Inputs'!$D$32:$AI$32,0)+1)),0)</f>
        <v>5</v>
      </c>
      <c r="P230" s="272">
        <f>IFERROR(INDEX('2. GRI Pricing Inputs'!$C$45:$AI$46,MATCH($P$16,'2. GRI Pricing Inputs'!$C$45:$C$46,0),MATCH(H230,'2. GRI Pricing Inputs'!$C$45:$AI$45,0)),0)</f>
        <v>50</v>
      </c>
      <c r="Q230" s="272">
        <f>IFERROR(INDEX('2. GRI Pricing Inputs'!$C$53:$AI$54,MATCH('3. GRI Pricing'!$Q$16,'2. GRI Pricing Inputs'!$C$53:$C$54,0),MATCH('3. GRI Pricing'!I230,'2. GRI Pricing Inputs'!$C$53:$AI$53,0)),0)</f>
        <v>0</v>
      </c>
      <c r="R230" s="272">
        <f>IFERROR(INDEX('2. GRI Pricing Inputs'!$C$60:$AI$61,MATCH('3. GRI Pricing'!$R$16,'2. GRI Pricing Inputs'!$C$60:$C$61,0),MATCH('1. Accomodation'!T234,'2. GRI Pricing Inputs'!$C$60:$AI$60,0)),0)</f>
        <v>0</v>
      </c>
      <c r="S230" s="272">
        <f>IFERROR(INDEX('2. GRI Pricing Inputs'!$C$67:$AI$68,MATCH('3. GRI Pricing'!$S$16,'2. GRI Pricing Inputs'!$C$67:$C$68,0),MATCH('1. Accomodation'!U234,'2. GRI Pricing Inputs'!$C$67:$AI$67,0)),0)</f>
        <v>40</v>
      </c>
      <c r="T230" s="272">
        <f>IF(E230=0,0,'2. GRI Pricing Inputs'!$AI$75)</f>
        <v>0</v>
      </c>
      <c r="U230" s="272">
        <f>IFERROR(INDEX('2. GRI Pricing Inputs'!$C$82:$AI$83,MATCH('3. GRI Pricing'!$U$16,'2. GRI Pricing Inputs'!$C$82:$C$83,0),MATCH('1. Accomodation'!V234,'2. GRI Pricing Inputs'!$C$82:$AI$82,0)),0)</f>
        <v>0</v>
      </c>
      <c r="V230" s="272">
        <f>IFERROR(INDEX('2. GRI Pricing Inputs'!$C$89:$AI$90,MATCH('3. GRI Pricing'!$V$16,'2. GRI Pricing Inputs'!$C$89:$C$90,0),MATCH('1. Accomodation'!W234,'2. GRI Pricing Inputs'!$C$89:$AI$89,0)),0)</f>
        <v>10</v>
      </c>
      <c r="W230" s="272">
        <f>IFERROR(INDEX('2. GRI Pricing Inputs'!$C$97:$AI$98,MATCH('3. GRI Pricing'!$W$16,'2. GRI Pricing Inputs'!$C$97:$C$98,0),MATCH('1. Accomodation'!X234,'2. GRI Pricing Inputs'!$C$97:$AI$97,0)),0)</f>
        <v>0</v>
      </c>
      <c r="X230" s="272">
        <f>IFERROR(INDEX('2. GRI Pricing Inputs'!$C$104:$AI$105,MATCH('3. GRI Pricing'!$X$16,'2. GRI Pricing Inputs'!$C$104:$C$105,0),MATCH('1. Accomodation'!Y234,'2. GRI Pricing Inputs'!$C$104:$AI$104,0)),0)</f>
        <v>0</v>
      </c>
      <c r="Y230" s="273"/>
      <c r="Z230" s="274">
        <f t="shared" si="13"/>
        <v>1380</v>
      </c>
      <c r="AA230" s="275"/>
      <c r="AB230" s="275"/>
      <c r="AC230" s="275"/>
      <c r="AD230" s="271">
        <f>Z230*(1+'2. GRI Pricing Inputs'!E$115)^(($AD$16-$AC$15)/365)</f>
        <v>1386.8463622059639</v>
      </c>
      <c r="AE230" s="272">
        <f>AD230*(1+'2. GRI Pricing Inputs'!F$115)^((AE$16-AD$16)/365)</f>
        <v>1393.5042121721756</v>
      </c>
      <c r="AF230" s="272">
        <f>AE230*(1+'2. GRI Pricing Inputs'!G$115)^((AF$16-AE$16)/365)</f>
        <v>1400.4175705577313</v>
      </c>
      <c r="AG230" s="272">
        <f>AF230*(1+'2. GRI Pricing Inputs'!H$115)^((AG$16-AF$16)/365)</f>
        <v>1407.3652270270316</v>
      </c>
      <c r="AH230" s="272">
        <f>AG230*(1+'2. GRI Pricing Inputs'!I$115)^((AH$16-AG$16)/365)</f>
        <v>1413.6701510980993</v>
      </c>
      <c r="AI230" s="272">
        <f>AH230*(1+'2. GRI Pricing Inputs'!J$115)^((AI$16-AH$16)/365)</f>
        <v>1420.6835553692422</v>
      </c>
      <c r="AJ230" s="272">
        <f>AI230*(1+'2. GRI Pricing Inputs'!K$115)^((AJ$16-AI$16)/365)</f>
        <v>1427.5038479545485</v>
      </c>
      <c r="AK230" s="272">
        <f>AJ230*(1+'2. GRI Pricing Inputs'!L$115)^((AK$16-AJ$16)/365)</f>
        <v>1434.5858830223051</v>
      </c>
      <c r="AL230" s="272">
        <f>AK230*(1+'2. GRI Pricing Inputs'!M$115)^((AL$16-AK$16)/365)</f>
        <v>1441.4729166787336</v>
      </c>
      <c r="AM230" s="272">
        <f>AL230*(1+'2. GRI Pricing Inputs'!N$115)^((AM$16-AL$16)/365)</f>
        <v>1448.624254140813</v>
      </c>
      <c r="AN230" s="272">
        <f>AM230*(1+'2. GRI Pricing Inputs'!O$115)^((AN$16-AM$16)/365)</f>
        <v>1455.8110703322568</v>
      </c>
      <c r="AO230" s="272">
        <f>AN230*(1+'2. GRI Pricing Inputs'!P$115)^((AO$16-AN$16)/365)</f>
        <v>1462.7999999999993</v>
      </c>
      <c r="AP230" s="276">
        <f>AO230*(1+'2. GRI Pricing Inputs'!Q$115)^((AP$16-AO$16)/365)</f>
        <v>1470.0571439383209</v>
      </c>
      <c r="AQ230" s="380">
        <f t="shared" si="14"/>
        <v>5.9999999999999387E-2</v>
      </c>
    </row>
    <row r="231" spans="1:43" ht="11.4" x14ac:dyDescent="0.2">
      <c r="A231" s="110" t="str">
        <f>_xlfn.XLOOKUP($C231,'Data Ref'!$D:$D,'Data Ref'!$B:$B,0)</f>
        <v>222708215</v>
      </c>
      <c r="C231" s="76">
        <f>'1. Accomodation'!N235</f>
        <v>708</v>
      </c>
      <c r="D231" s="362" t="str">
        <f>'1. Accomodation'!L235</f>
        <v>C</v>
      </c>
      <c r="E231" s="69" t="str">
        <f>'1. Accomodation'!P235</f>
        <v>2 Bed</v>
      </c>
      <c r="F231" s="69">
        <f>'1. Accomodation'!Q235</f>
        <v>2</v>
      </c>
      <c r="G231" s="77">
        <f>'1. Accomodation'!O235</f>
        <v>664.35</v>
      </c>
      <c r="H231" s="69">
        <f>'1. Accomodation'!R235</f>
        <v>7</v>
      </c>
      <c r="I231" s="69" t="str">
        <f>'1. Accomodation'!S235</f>
        <v>Carpark and other block</v>
      </c>
      <c r="J231" s="62"/>
      <c r="L231" s="271">
        <f>IFERROR(INDEX('2. GRI Pricing Inputs'!$C$15:$AI$16,MATCH($L$16,'2. GRI Pricing Inputs'!$C$15:$C$16,0),MATCH(E231,'2. GRI Pricing Inputs'!$C$15:$AI$15,0)),0)</f>
        <v>1665</v>
      </c>
      <c r="M231" s="272">
        <f>IFERROR(INDEX('2. GRI Pricing Inputs'!$C$22:$AI$23,MATCH($M$16,'2. GRI Pricing Inputs'!$C$22:$C$23,0),MATCH(F231,'2. GRI Pricing Inputs'!$C$22:$AI$22,0)),0)</f>
        <v>0</v>
      </c>
      <c r="N231" s="329">
        <f>IF(AND('3. GRI Pricing'!$G231&gt;='2. GRI Pricing Inputs'!$D$33,'3. GRI Pricing'!$G231&lt;='2. GRI Pricing Inputs'!$E$33),'2. GRI Pricing Inputs'!$D$32,IF(AND('3. GRI Pricing'!$G231&gt;='2. GRI Pricing Inputs'!$F$33,'3. GRI Pricing'!$G231&lt;='2. GRI Pricing Inputs'!$G$33),'2. GRI Pricing Inputs'!$F$32,IF(AND('3. GRI Pricing'!$G231&gt;='2. GRI Pricing Inputs'!$H$33,'3. GRI Pricing'!$G231&lt;='2. GRI Pricing Inputs'!$I$33),'2. GRI Pricing Inputs'!$H$32,IF(AND('3. GRI Pricing'!$G231&gt;='2. GRI Pricing Inputs'!$J$33,'3. GRI Pricing'!$G231&lt;='2. GRI Pricing Inputs'!$K$33),'2. GRI Pricing Inputs'!$J$32,IF(AND('3. GRI Pricing'!$G231&gt;='2. GRI Pricing Inputs'!$L$33,'3. GRI Pricing'!$G231&lt;='2. GRI Pricing Inputs'!$M$33),'2. GRI Pricing Inputs'!$L$32,IF(AND('3. GRI Pricing'!$G231&gt;='2. GRI Pricing Inputs'!$N$33,'3. GRI Pricing'!$G231&lt;='2. GRI Pricing Inputs'!$O$33),'2. GRI Pricing Inputs'!$N$32,IF(AND('3. GRI Pricing'!$G231&gt;='2. GRI Pricing Inputs'!$P$33,'3. GRI Pricing'!$G231&lt;='2. GRI Pricing Inputs'!$Q$33),'2. GRI Pricing Inputs'!$P$32,IF(AND('3. GRI Pricing'!$G231&gt;='2. GRI Pricing Inputs'!$R$33,'3. GRI Pricing'!$G231&lt;='2. GRI Pricing Inputs'!$S$33),'2. GRI Pricing Inputs'!$R$32,IF(AND('3. GRI Pricing'!$G231&gt;='2. GRI Pricing Inputs'!$T$33,'3. GRI Pricing'!$G231&lt;='2. GRI Pricing Inputs'!$U$33),'2. GRI Pricing Inputs'!$T$32,IF(AND('3. GRI Pricing'!$G231&gt;='2. GRI Pricing Inputs'!$V$33,'3. GRI Pricing'!$G231&lt;='2. GRI Pricing Inputs'!$W$33),'2. GRI Pricing Inputs'!$V$32,IF(AND('3. GRI Pricing'!$G231&gt;='2. GRI Pricing Inputs'!$X$33,'3. GRI Pricing'!$G231&lt;='2. GRI Pricing Inputs'!$Y$33),'2. GRI Pricing Inputs'!$X$32,IF(AND('3. GRI Pricing'!$G231&gt;='2. GRI Pricing Inputs'!$Z$33,'3. GRI Pricing'!$G231&lt;='2. GRI Pricing Inputs'!$AA$33),'2. GRI Pricing Inputs'!$Z$32,IF(AND('3. GRI Pricing'!$G231&gt;='2. GRI Pricing Inputs'!$AB$33,'3. GRI Pricing'!$G231&lt;='2. GRI Pricing Inputs'!$AC$33),'2. GRI Pricing Inputs'!$AB$32,IF(AND('3. GRI Pricing'!$G231&gt;='2. GRI Pricing Inputs'!$AD$33,'3. GRI Pricing'!$G231&lt;='2. GRI Pricing Inputs'!$AE$33),'2. GRI Pricing Inputs'!$AD$32,IF(AND('3. GRI Pricing'!$G231&gt;='2. GRI Pricing Inputs'!$AF$33,'3. GRI Pricing'!$G231&lt;='2. GRI Pricing Inputs'!$AG$33),'2. GRI Pricing Inputs'!$AF$32,IF(AND('3. GRI Pricing'!$G231&gt;='2. GRI Pricing Inputs'!$AH$33,'3. GRI Pricing'!$G231&lt;='2. GRI Pricing Inputs'!$AI$33),'2. GRI Pricing Inputs'!$AH$32,0))))))))))))))))</f>
        <v>8</v>
      </c>
      <c r="O231" s="272" cm="1">
        <f t="array" ref="O231">IFERROR(INDEX('2. GRI Pricing Inputs'!$C$32:$AI$39,MATCH('3. GRI Pricing'!E231,'2. GRI Pricing Inputs'!$C$32:$C$39,0),(MATCH('3. GRI Pricing'!N231,'2. GRI Pricing Inputs'!$D$32:$AI$32,0)+1)),0)</f>
        <v>-30</v>
      </c>
      <c r="P231" s="272">
        <f>IFERROR(INDEX('2. GRI Pricing Inputs'!$C$45:$AI$46,MATCH($P$16,'2. GRI Pricing Inputs'!$C$45:$C$46,0),MATCH(H231,'2. GRI Pricing Inputs'!$C$45:$AI$45,0)),0)</f>
        <v>50</v>
      </c>
      <c r="Q231" s="272">
        <f>IFERROR(INDEX('2. GRI Pricing Inputs'!$C$53:$AI$54,MATCH('3. GRI Pricing'!$Q$16,'2. GRI Pricing Inputs'!$C$53:$C$54,0),MATCH('3. GRI Pricing'!I231,'2. GRI Pricing Inputs'!$C$53:$AI$53,0)),0)</f>
        <v>5</v>
      </c>
      <c r="R231" s="272">
        <f>IFERROR(INDEX('2. GRI Pricing Inputs'!$C$60:$AI$61,MATCH('3. GRI Pricing'!$R$16,'2. GRI Pricing Inputs'!$C$60:$C$61,0),MATCH('1. Accomodation'!T235,'2. GRI Pricing Inputs'!$C$60:$AI$60,0)),0)</f>
        <v>0</v>
      </c>
      <c r="S231" s="272">
        <f>IFERROR(INDEX('2. GRI Pricing Inputs'!$C$67:$AI$68,MATCH('3. GRI Pricing'!$S$16,'2. GRI Pricing Inputs'!$C$67:$C$68,0),MATCH('1. Accomodation'!U235,'2. GRI Pricing Inputs'!$C$67:$AI$67,0)),0)</f>
        <v>30</v>
      </c>
      <c r="T231" s="272">
        <f>IF(E231=0,0,'2. GRI Pricing Inputs'!$AI$75)</f>
        <v>0</v>
      </c>
      <c r="U231" s="272">
        <f>IFERROR(INDEX('2. GRI Pricing Inputs'!$C$82:$AI$83,MATCH('3. GRI Pricing'!$U$16,'2. GRI Pricing Inputs'!$C$82:$C$83,0),MATCH('1. Accomodation'!V235,'2. GRI Pricing Inputs'!$C$82:$AI$82,0)),0)</f>
        <v>0</v>
      </c>
      <c r="V231" s="272">
        <f>IFERROR(INDEX('2. GRI Pricing Inputs'!$C$89:$AI$90,MATCH('3. GRI Pricing'!$V$16,'2. GRI Pricing Inputs'!$C$89:$C$90,0),MATCH('1. Accomodation'!W235,'2. GRI Pricing Inputs'!$C$89:$AI$89,0)),0)</f>
        <v>0</v>
      </c>
      <c r="W231" s="272">
        <f>IFERROR(INDEX('2. GRI Pricing Inputs'!$C$97:$AI$98,MATCH('3. GRI Pricing'!$W$16,'2. GRI Pricing Inputs'!$C$97:$C$98,0),MATCH('1. Accomodation'!X235,'2. GRI Pricing Inputs'!$C$97:$AI$97,0)),0)</f>
        <v>0</v>
      </c>
      <c r="X231" s="272">
        <f>IFERROR(INDEX('2. GRI Pricing Inputs'!$C$104:$AI$105,MATCH('3. GRI Pricing'!$X$16,'2. GRI Pricing Inputs'!$C$104:$C$105,0),MATCH('1. Accomodation'!Y235,'2. GRI Pricing Inputs'!$C$104:$AI$104,0)),0)</f>
        <v>0</v>
      </c>
      <c r="Y231" s="273"/>
      <c r="Z231" s="274">
        <f t="shared" si="13"/>
        <v>1720</v>
      </c>
      <c r="AA231" s="275"/>
      <c r="AB231" s="275"/>
      <c r="AC231" s="275"/>
      <c r="AD231" s="271">
        <f>Z231*(1+'2. GRI Pricing Inputs'!E$115)^(($AD$16-$AC$15)/365)</f>
        <v>1728.5331470972883</v>
      </c>
      <c r="AE231" s="272">
        <f>AD231*(1+'2. GRI Pricing Inputs'!F$115)^((AE$16-AD$16)/365)</f>
        <v>1736.8313369102477</v>
      </c>
      <c r="AF231" s="272">
        <f>AE231*(1+'2. GRI Pricing Inputs'!G$115)^((AF$16-AE$16)/365)</f>
        <v>1745.4479864922448</v>
      </c>
      <c r="AG231" s="272">
        <f>AF231*(1+'2. GRI Pricing Inputs'!H$115)^((AG$16-AF$16)/365)</f>
        <v>1754.1073844105031</v>
      </c>
      <c r="AH231" s="272">
        <f>AG231*(1+'2. GRI Pricing Inputs'!I$115)^((AH$16-AG$16)/365)</f>
        <v>1761.9656955715441</v>
      </c>
      <c r="AI231" s="272">
        <f>AH231*(1+'2. GRI Pricing Inputs'!J$115)^((AI$16-AH$16)/365)</f>
        <v>1770.7070400254324</v>
      </c>
      <c r="AJ231" s="272">
        <f>AI231*(1+'2. GRI Pricing Inputs'!K$115)^((AJ$16-AI$16)/365)</f>
        <v>1779.2076945520462</v>
      </c>
      <c r="AK231" s="272">
        <f>AJ231*(1+'2. GRI Pricing Inputs'!L$115)^((AK$16-AJ$16)/365)</f>
        <v>1788.034578839395</v>
      </c>
      <c r="AL231" s="272">
        <f>AK231*(1+'2. GRI Pricing Inputs'!M$115)^((AL$16-AK$16)/365)</f>
        <v>1796.6184178894362</v>
      </c>
      <c r="AM231" s="272">
        <f>AL231*(1+'2. GRI Pricing Inputs'!N$115)^((AM$16-AL$16)/365)</f>
        <v>1805.5316790740571</v>
      </c>
      <c r="AN231" s="272">
        <f>AM231*(1+'2. GRI Pricing Inputs'!O$115)^((AN$16-AM$16)/365)</f>
        <v>1814.4891601242623</v>
      </c>
      <c r="AO231" s="272">
        <f>AN231*(1+'2. GRI Pricing Inputs'!P$115)^((AO$16-AN$16)/365)</f>
        <v>1823.1999999999994</v>
      </c>
      <c r="AP231" s="276">
        <f>AO231*(1+'2. GRI Pricing Inputs'!Q$115)^((AP$16-AO$16)/365)</f>
        <v>1832.245135923125</v>
      </c>
      <c r="AQ231" s="380">
        <f t="shared" si="14"/>
        <v>5.9999999999999609E-2</v>
      </c>
    </row>
    <row r="232" spans="1:43" ht="11.4" x14ac:dyDescent="0.2">
      <c r="A232" s="110" t="str">
        <f>_xlfn.XLOOKUP($C232,'Data Ref'!$D:$D,'Data Ref'!$B:$B,0)</f>
        <v>222708216</v>
      </c>
      <c r="C232" s="76">
        <f>'1. Accomodation'!N236</f>
        <v>709</v>
      </c>
      <c r="D232" s="362" t="str">
        <f>'1. Accomodation'!L236</f>
        <v>C</v>
      </c>
      <c r="E232" s="69" t="str">
        <f>'1. Accomodation'!P236</f>
        <v>1 Bed</v>
      </c>
      <c r="F232" s="69">
        <f>'1. Accomodation'!Q236</f>
        <v>1</v>
      </c>
      <c r="G232" s="77">
        <f>'1. Accomodation'!O236</f>
        <v>485.13</v>
      </c>
      <c r="H232" s="69">
        <f>'1. Accomodation'!R236</f>
        <v>7</v>
      </c>
      <c r="I232" s="69" t="str">
        <f>'1. Accomodation'!S236</f>
        <v>Carpark and other block</v>
      </c>
      <c r="J232" s="62"/>
      <c r="L232" s="271">
        <f>IFERROR(INDEX('2. GRI Pricing Inputs'!$C$15:$AI$16,MATCH($L$16,'2. GRI Pricing Inputs'!$C$15:$C$16,0),MATCH(E232,'2. GRI Pricing Inputs'!$C$15:$AI$15,0)),0)</f>
        <v>1275</v>
      </c>
      <c r="M232" s="272">
        <f>IFERROR(INDEX('2. GRI Pricing Inputs'!$C$22:$AI$23,MATCH($M$16,'2. GRI Pricing Inputs'!$C$22:$C$23,0),MATCH(F232,'2. GRI Pricing Inputs'!$C$22:$AI$22,0)),0)</f>
        <v>0</v>
      </c>
      <c r="N232" s="329">
        <f>IF(AND('3. GRI Pricing'!$G232&gt;='2. GRI Pricing Inputs'!$D$33,'3. GRI Pricing'!$G232&lt;='2. GRI Pricing Inputs'!$E$33),'2. GRI Pricing Inputs'!$D$32,IF(AND('3. GRI Pricing'!$G232&gt;='2. GRI Pricing Inputs'!$F$33,'3. GRI Pricing'!$G232&lt;='2. GRI Pricing Inputs'!$G$33),'2. GRI Pricing Inputs'!$F$32,IF(AND('3. GRI Pricing'!$G232&gt;='2. GRI Pricing Inputs'!$H$33,'3. GRI Pricing'!$G232&lt;='2. GRI Pricing Inputs'!$I$33),'2. GRI Pricing Inputs'!$H$32,IF(AND('3. GRI Pricing'!$G232&gt;='2. GRI Pricing Inputs'!$J$33,'3. GRI Pricing'!$G232&lt;='2. GRI Pricing Inputs'!$K$33),'2. GRI Pricing Inputs'!$J$32,IF(AND('3. GRI Pricing'!$G232&gt;='2. GRI Pricing Inputs'!$L$33,'3. GRI Pricing'!$G232&lt;='2. GRI Pricing Inputs'!$M$33),'2. GRI Pricing Inputs'!$L$32,IF(AND('3. GRI Pricing'!$G232&gt;='2. GRI Pricing Inputs'!$N$33,'3. GRI Pricing'!$G232&lt;='2. GRI Pricing Inputs'!$O$33),'2. GRI Pricing Inputs'!$N$32,IF(AND('3. GRI Pricing'!$G232&gt;='2. GRI Pricing Inputs'!$P$33,'3. GRI Pricing'!$G232&lt;='2. GRI Pricing Inputs'!$Q$33),'2. GRI Pricing Inputs'!$P$32,IF(AND('3. GRI Pricing'!$G232&gt;='2. GRI Pricing Inputs'!$R$33,'3. GRI Pricing'!$G232&lt;='2. GRI Pricing Inputs'!$S$33),'2. GRI Pricing Inputs'!$R$32,IF(AND('3. GRI Pricing'!$G232&gt;='2. GRI Pricing Inputs'!$T$33,'3. GRI Pricing'!$G232&lt;='2. GRI Pricing Inputs'!$U$33),'2. GRI Pricing Inputs'!$T$32,IF(AND('3. GRI Pricing'!$G232&gt;='2. GRI Pricing Inputs'!$V$33,'3. GRI Pricing'!$G232&lt;='2. GRI Pricing Inputs'!$W$33),'2. GRI Pricing Inputs'!$V$32,IF(AND('3. GRI Pricing'!$G232&gt;='2. GRI Pricing Inputs'!$X$33,'3. GRI Pricing'!$G232&lt;='2. GRI Pricing Inputs'!$Y$33),'2. GRI Pricing Inputs'!$X$32,IF(AND('3. GRI Pricing'!$G232&gt;='2. GRI Pricing Inputs'!$Z$33,'3. GRI Pricing'!$G232&lt;='2. GRI Pricing Inputs'!$AA$33),'2. GRI Pricing Inputs'!$Z$32,IF(AND('3. GRI Pricing'!$G232&gt;='2. GRI Pricing Inputs'!$AB$33,'3. GRI Pricing'!$G232&lt;='2. GRI Pricing Inputs'!$AC$33),'2. GRI Pricing Inputs'!$AB$32,IF(AND('3. GRI Pricing'!$G232&gt;='2. GRI Pricing Inputs'!$AD$33,'3. GRI Pricing'!$G232&lt;='2. GRI Pricing Inputs'!$AE$33),'2. GRI Pricing Inputs'!$AD$32,IF(AND('3. GRI Pricing'!$G232&gt;='2. GRI Pricing Inputs'!$AF$33,'3. GRI Pricing'!$G232&lt;='2. GRI Pricing Inputs'!$AG$33),'2. GRI Pricing Inputs'!$AF$32,IF(AND('3. GRI Pricing'!$G232&gt;='2. GRI Pricing Inputs'!$AH$33,'3. GRI Pricing'!$G232&lt;='2. GRI Pricing Inputs'!$AI$33),'2. GRI Pricing Inputs'!$AH$32,0))))))))))))))))</f>
        <v>3</v>
      </c>
      <c r="O232" s="272" cm="1">
        <f t="array" ref="O232">IFERROR(INDEX('2. GRI Pricing Inputs'!$C$32:$AI$39,MATCH('3. GRI Pricing'!E232,'2. GRI Pricing Inputs'!$C$32:$C$39,0),(MATCH('3. GRI Pricing'!N232,'2. GRI Pricing Inputs'!$D$32:$AI$32,0)+1)),0)</f>
        <v>-5</v>
      </c>
      <c r="P232" s="272">
        <f>IFERROR(INDEX('2. GRI Pricing Inputs'!$C$45:$AI$46,MATCH($P$16,'2. GRI Pricing Inputs'!$C$45:$C$46,0),MATCH(H232,'2. GRI Pricing Inputs'!$C$45:$AI$45,0)),0)</f>
        <v>50</v>
      </c>
      <c r="Q232" s="272">
        <f>IFERROR(INDEX('2. GRI Pricing Inputs'!$C$53:$AI$54,MATCH('3. GRI Pricing'!$Q$16,'2. GRI Pricing Inputs'!$C$53:$C$54,0),MATCH('3. GRI Pricing'!I232,'2. GRI Pricing Inputs'!$C$53:$AI$53,0)),0)</f>
        <v>5</v>
      </c>
      <c r="R232" s="272">
        <f>IFERROR(INDEX('2. GRI Pricing Inputs'!$C$60:$AI$61,MATCH('3. GRI Pricing'!$R$16,'2. GRI Pricing Inputs'!$C$60:$C$61,0),MATCH('1. Accomodation'!T236,'2. GRI Pricing Inputs'!$C$60:$AI$60,0)),0)</f>
        <v>0</v>
      </c>
      <c r="S232" s="272">
        <f>IFERROR(INDEX('2. GRI Pricing Inputs'!$C$67:$AI$68,MATCH('3. GRI Pricing'!$S$16,'2. GRI Pricing Inputs'!$C$67:$C$68,0),MATCH('1. Accomodation'!U236,'2. GRI Pricing Inputs'!$C$67:$AI$67,0)),0)</f>
        <v>40</v>
      </c>
      <c r="T232" s="272">
        <f>IF(E232=0,0,'2. GRI Pricing Inputs'!$AI$75)</f>
        <v>0</v>
      </c>
      <c r="U232" s="272">
        <f>IFERROR(INDEX('2. GRI Pricing Inputs'!$C$82:$AI$83,MATCH('3. GRI Pricing'!$U$16,'2. GRI Pricing Inputs'!$C$82:$C$83,0),MATCH('1. Accomodation'!V236,'2. GRI Pricing Inputs'!$C$82:$AI$82,0)),0)</f>
        <v>0</v>
      </c>
      <c r="V232" s="272">
        <f>IFERROR(INDEX('2. GRI Pricing Inputs'!$C$89:$AI$90,MATCH('3. GRI Pricing'!$V$16,'2. GRI Pricing Inputs'!$C$89:$C$90,0),MATCH('1. Accomodation'!W236,'2. GRI Pricing Inputs'!$C$89:$AI$89,0)),0)</f>
        <v>10</v>
      </c>
      <c r="W232" s="272">
        <f>IFERROR(INDEX('2. GRI Pricing Inputs'!$C$97:$AI$98,MATCH('3. GRI Pricing'!$W$16,'2. GRI Pricing Inputs'!$C$97:$C$98,0),MATCH('1. Accomodation'!X236,'2. GRI Pricing Inputs'!$C$97:$AI$97,0)),0)</f>
        <v>0</v>
      </c>
      <c r="X232" s="272">
        <f>IFERROR(INDEX('2. GRI Pricing Inputs'!$C$104:$AI$105,MATCH('3. GRI Pricing'!$X$16,'2. GRI Pricing Inputs'!$C$104:$C$105,0),MATCH('1. Accomodation'!Y236,'2. GRI Pricing Inputs'!$C$104:$AI$104,0)),0)</f>
        <v>0</v>
      </c>
      <c r="Y232" s="273"/>
      <c r="Z232" s="274">
        <f t="shared" si="13"/>
        <v>1375</v>
      </c>
      <c r="AA232" s="275"/>
      <c r="AB232" s="275"/>
      <c r="AC232" s="275"/>
      <c r="AD232" s="271">
        <f>Z232*(1+'2. GRI Pricing Inputs'!E$115)^(($AD$16-$AC$15)/365)</f>
        <v>1381.8215565457974</v>
      </c>
      <c r="AE232" s="272">
        <f>AD232*(1+'2. GRI Pricing Inputs'!F$115)^((AE$16-AD$16)/365)</f>
        <v>1388.4552838672039</v>
      </c>
      <c r="AF232" s="272">
        <f>AE232*(1+'2. GRI Pricing Inputs'!G$115)^((AF$16-AE$16)/365)</f>
        <v>1395.3435938528121</v>
      </c>
      <c r="AG232" s="272">
        <f>AF232*(1+'2. GRI Pricing Inputs'!H$115)^((AG$16-AF$16)/365)</f>
        <v>1402.2660776537452</v>
      </c>
      <c r="AH232" s="272">
        <f>AG232*(1+'2. GRI Pricing Inputs'!I$115)^((AH$16-AG$16)/365)</f>
        <v>1408.5481577970193</v>
      </c>
      <c r="AI232" s="272">
        <f>AH232*(1+'2. GRI Pricing Inputs'!J$115)^((AI$16-AH$16)/365)</f>
        <v>1415.5361511831218</v>
      </c>
      <c r="AJ232" s="272">
        <f>AI232*(1+'2. GRI Pricing Inputs'!K$115)^((AJ$16-AI$16)/365)</f>
        <v>1422.3317325634089</v>
      </c>
      <c r="AK232" s="272">
        <f>AJ232*(1+'2. GRI Pricing Inputs'!L$115)^((AK$16-AJ$16)/365)</f>
        <v>1429.3881080838185</v>
      </c>
      <c r="AL232" s="272">
        <f>AK232*(1+'2. GRI Pricing Inputs'!M$115)^((AL$16-AK$16)/365)</f>
        <v>1436.2501887197525</v>
      </c>
      <c r="AM232" s="272">
        <f>AL232*(1+'2. GRI Pricing Inputs'!N$115)^((AM$16-AL$16)/365)</f>
        <v>1443.3756155388535</v>
      </c>
      <c r="AN232" s="272">
        <f>AM232*(1+'2. GRI Pricing Inputs'!O$115)^((AN$16-AM$16)/365)</f>
        <v>1450.5363925411978</v>
      </c>
      <c r="AO232" s="272">
        <f>AN232*(1+'2. GRI Pricing Inputs'!P$115)^((AO$16-AN$16)/365)</f>
        <v>1457.4999999999993</v>
      </c>
      <c r="AP232" s="276">
        <f>AO232*(1+'2. GRI Pricing Inputs'!Q$115)^((AP$16-AO$16)/365)</f>
        <v>1464.7308499385445</v>
      </c>
      <c r="AQ232" s="380">
        <f t="shared" si="14"/>
        <v>5.9999999999999387E-2</v>
      </c>
    </row>
    <row r="233" spans="1:43" ht="11.4" x14ac:dyDescent="0.2">
      <c r="A233" s="110" t="str">
        <f>_xlfn.XLOOKUP($C233,'Data Ref'!$D:$D,'Data Ref'!$B:$B,0)</f>
        <v>222708217</v>
      </c>
      <c r="C233" s="76">
        <f>'1. Accomodation'!N237</f>
        <v>710</v>
      </c>
      <c r="D233" s="362" t="str">
        <f>'1. Accomodation'!L237</f>
        <v>D</v>
      </c>
      <c r="E233" s="69" t="str">
        <f>'1. Accomodation'!P237</f>
        <v>1 Bed</v>
      </c>
      <c r="F233" s="69">
        <f>'1. Accomodation'!Q237</f>
        <v>1</v>
      </c>
      <c r="G233" s="77">
        <f>'1. Accomodation'!O237</f>
        <v>485.13</v>
      </c>
      <c r="H233" s="69">
        <f>'1. Accomodation'!R237</f>
        <v>7</v>
      </c>
      <c r="I233" s="69" t="str">
        <f>'1. Accomodation'!S237</f>
        <v>Internal Courtyard</v>
      </c>
      <c r="J233" s="62"/>
      <c r="L233" s="271">
        <f>IFERROR(INDEX('2. GRI Pricing Inputs'!$C$15:$AI$16,MATCH($L$16,'2. GRI Pricing Inputs'!$C$15:$C$16,0),MATCH(E233,'2. GRI Pricing Inputs'!$C$15:$AI$15,0)),0)</f>
        <v>1275</v>
      </c>
      <c r="M233" s="272">
        <f>IFERROR(INDEX('2. GRI Pricing Inputs'!$C$22:$AI$23,MATCH($M$16,'2. GRI Pricing Inputs'!$C$22:$C$23,0),MATCH(F233,'2. GRI Pricing Inputs'!$C$22:$AI$22,0)),0)</f>
        <v>0</v>
      </c>
      <c r="N233" s="329">
        <f>IF(AND('3. GRI Pricing'!$G233&gt;='2. GRI Pricing Inputs'!$D$33,'3. GRI Pricing'!$G233&lt;='2. GRI Pricing Inputs'!$E$33),'2. GRI Pricing Inputs'!$D$32,IF(AND('3. GRI Pricing'!$G233&gt;='2. GRI Pricing Inputs'!$F$33,'3. GRI Pricing'!$G233&lt;='2. GRI Pricing Inputs'!$G$33),'2. GRI Pricing Inputs'!$F$32,IF(AND('3. GRI Pricing'!$G233&gt;='2. GRI Pricing Inputs'!$H$33,'3. GRI Pricing'!$G233&lt;='2. GRI Pricing Inputs'!$I$33),'2. GRI Pricing Inputs'!$H$32,IF(AND('3. GRI Pricing'!$G233&gt;='2. GRI Pricing Inputs'!$J$33,'3. GRI Pricing'!$G233&lt;='2. GRI Pricing Inputs'!$K$33),'2. GRI Pricing Inputs'!$J$32,IF(AND('3. GRI Pricing'!$G233&gt;='2. GRI Pricing Inputs'!$L$33,'3. GRI Pricing'!$G233&lt;='2. GRI Pricing Inputs'!$M$33),'2. GRI Pricing Inputs'!$L$32,IF(AND('3. GRI Pricing'!$G233&gt;='2. GRI Pricing Inputs'!$N$33,'3. GRI Pricing'!$G233&lt;='2. GRI Pricing Inputs'!$O$33),'2. GRI Pricing Inputs'!$N$32,IF(AND('3. GRI Pricing'!$G233&gt;='2. GRI Pricing Inputs'!$P$33,'3. GRI Pricing'!$G233&lt;='2. GRI Pricing Inputs'!$Q$33),'2. GRI Pricing Inputs'!$P$32,IF(AND('3. GRI Pricing'!$G233&gt;='2. GRI Pricing Inputs'!$R$33,'3. GRI Pricing'!$G233&lt;='2. GRI Pricing Inputs'!$S$33),'2. GRI Pricing Inputs'!$R$32,IF(AND('3. GRI Pricing'!$G233&gt;='2. GRI Pricing Inputs'!$T$33,'3. GRI Pricing'!$G233&lt;='2. GRI Pricing Inputs'!$U$33),'2. GRI Pricing Inputs'!$T$32,IF(AND('3. GRI Pricing'!$G233&gt;='2. GRI Pricing Inputs'!$V$33,'3. GRI Pricing'!$G233&lt;='2. GRI Pricing Inputs'!$W$33),'2. GRI Pricing Inputs'!$V$32,IF(AND('3. GRI Pricing'!$G233&gt;='2. GRI Pricing Inputs'!$X$33,'3. GRI Pricing'!$G233&lt;='2. GRI Pricing Inputs'!$Y$33),'2. GRI Pricing Inputs'!$X$32,IF(AND('3. GRI Pricing'!$G233&gt;='2. GRI Pricing Inputs'!$Z$33,'3. GRI Pricing'!$G233&lt;='2. GRI Pricing Inputs'!$AA$33),'2. GRI Pricing Inputs'!$Z$32,IF(AND('3. GRI Pricing'!$G233&gt;='2. GRI Pricing Inputs'!$AB$33,'3. GRI Pricing'!$G233&lt;='2. GRI Pricing Inputs'!$AC$33),'2. GRI Pricing Inputs'!$AB$32,IF(AND('3. GRI Pricing'!$G233&gt;='2. GRI Pricing Inputs'!$AD$33,'3. GRI Pricing'!$G233&lt;='2. GRI Pricing Inputs'!$AE$33),'2. GRI Pricing Inputs'!$AD$32,IF(AND('3. GRI Pricing'!$G233&gt;='2. GRI Pricing Inputs'!$AF$33,'3. GRI Pricing'!$G233&lt;='2. GRI Pricing Inputs'!$AG$33),'2. GRI Pricing Inputs'!$AF$32,IF(AND('3. GRI Pricing'!$G233&gt;='2. GRI Pricing Inputs'!$AH$33,'3. GRI Pricing'!$G233&lt;='2. GRI Pricing Inputs'!$AI$33),'2. GRI Pricing Inputs'!$AH$32,0))))))))))))))))</f>
        <v>3</v>
      </c>
      <c r="O233" s="272" cm="1">
        <f t="array" ref="O233">IFERROR(INDEX('2. GRI Pricing Inputs'!$C$32:$AI$39,MATCH('3. GRI Pricing'!E233,'2. GRI Pricing Inputs'!$C$32:$C$39,0),(MATCH('3. GRI Pricing'!N233,'2. GRI Pricing Inputs'!$D$32:$AI$32,0)+1)),0)</f>
        <v>-5</v>
      </c>
      <c r="P233" s="272">
        <f>IFERROR(INDEX('2. GRI Pricing Inputs'!$C$45:$AI$46,MATCH($P$16,'2. GRI Pricing Inputs'!$C$45:$C$46,0),MATCH(H233,'2. GRI Pricing Inputs'!$C$45:$AI$45,0)),0)</f>
        <v>50</v>
      </c>
      <c r="Q233" s="272">
        <f>IFERROR(INDEX('2. GRI Pricing Inputs'!$C$53:$AI$54,MATCH('3. GRI Pricing'!$Q$16,'2. GRI Pricing Inputs'!$C$53:$C$54,0),MATCH('3. GRI Pricing'!I233,'2. GRI Pricing Inputs'!$C$53:$AI$53,0)),0)</f>
        <v>15</v>
      </c>
      <c r="R233" s="272">
        <f>IFERROR(INDEX('2. GRI Pricing Inputs'!$C$60:$AI$61,MATCH('3. GRI Pricing'!$R$16,'2. GRI Pricing Inputs'!$C$60:$C$61,0),MATCH('1. Accomodation'!T237,'2. GRI Pricing Inputs'!$C$60:$AI$60,0)),0)</f>
        <v>0</v>
      </c>
      <c r="S233" s="272">
        <f>IFERROR(INDEX('2. GRI Pricing Inputs'!$C$67:$AI$68,MATCH('3. GRI Pricing'!$S$16,'2. GRI Pricing Inputs'!$C$67:$C$68,0),MATCH('1. Accomodation'!U237,'2. GRI Pricing Inputs'!$C$67:$AI$67,0)),0)</f>
        <v>40</v>
      </c>
      <c r="T233" s="272">
        <f>IF(E233=0,0,'2. GRI Pricing Inputs'!$AI$75)</f>
        <v>0</v>
      </c>
      <c r="U233" s="272">
        <f>IFERROR(INDEX('2. GRI Pricing Inputs'!$C$82:$AI$83,MATCH('3. GRI Pricing'!$U$16,'2. GRI Pricing Inputs'!$C$82:$C$83,0),MATCH('1. Accomodation'!V237,'2. GRI Pricing Inputs'!$C$82:$AI$82,0)),0)</f>
        <v>0</v>
      </c>
      <c r="V233" s="272">
        <f>IFERROR(INDEX('2. GRI Pricing Inputs'!$C$89:$AI$90,MATCH('3. GRI Pricing'!$V$16,'2. GRI Pricing Inputs'!$C$89:$C$90,0),MATCH('1. Accomodation'!W237,'2. GRI Pricing Inputs'!$C$89:$AI$89,0)),0)</f>
        <v>10</v>
      </c>
      <c r="W233" s="272">
        <f>IFERROR(INDEX('2. GRI Pricing Inputs'!$C$97:$AI$98,MATCH('3. GRI Pricing'!$W$16,'2. GRI Pricing Inputs'!$C$97:$C$98,0),MATCH('1. Accomodation'!X237,'2. GRI Pricing Inputs'!$C$97:$AI$97,0)),0)</f>
        <v>0</v>
      </c>
      <c r="X233" s="272">
        <f>IFERROR(INDEX('2. GRI Pricing Inputs'!$C$104:$AI$105,MATCH('3. GRI Pricing'!$X$16,'2. GRI Pricing Inputs'!$C$104:$C$105,0),MATCH('1. Accomodation'!Y237,'2. GRI Pricing Inputs'!$C$104:$AI$104,0)),0)</f>
        <v>0</v>
      </c>
      <c r="Y233" s="273"/>
      <c r="Z233" s="274">
        <f t="shared" si="13"/>
        <v>1385</v>
      </c>
      <c r="AA233" s="275"/>
      <c r="AB233" s="275"/>
      <c r="AC233" s="275"/>
      <c r="AD233" s="271">
        <f>Z233*(1+'2. GRI Pricing Inputs'!E$115)^(($AD$16-$AC$15)/365)</f>
        <v>1391.8711678661305</v>
      </c>
      <c r="AE233" s="272">
        <f>AD233*(1+'2. GRI Pricing Inputs'!F$115)^((AE$16-AD$16)/365)</f>
        <v>1398.5531404771473</v>
      </c>
      <c r="AF233" s="272">
        <f>AE233*(1+'2. GRI Pricing Inputs'!G$115)^((AF$16-AE$16)/365)</f>
        <v>1405.4915472626508</v>
      </c>
      <c r="AG233" s="272">
        <f>AF233*(1+'2. GRI Pricing Inputs'!H$115)^((AG$16-AF$16)/365)</f>
        <v>1412.4643764003181</v>
      </c>
      <c r="AH233" s="272">
        <f>AG233*(1+'2. GRI Pricing Inputs'!I$115)^((AH$16-AG$16)/365)</f>
        <v>1418.7921443991795</v>
      </c>
      <c r="AI233" s="272">
        <f>AH233*(1+'2. GRI Pricing Inputs'!J$115)^((AI$16-AH$16)/365)</f>
        <v>1425.8309595553628</v>
      </c>
      <c r="AJ233" s="272">
        <f>AI233*(1+'2. GRI Pricing Inputs'!K$115)^((AJ$16-AI$16)/365)</f>
        <v>1432.6759633456884</v>
      </c>
      <c r="AK233" s="272">
        <f>AJ233*(1+'2. GRI Pricing Inputs'!L$115)^((AK$16-AJ$16)/365)</f>
        <v>1439.783657960792</v>
      </c>
      <c r="AL233" s="272">
        <f>AK233*(1+'2. GRI Pricing Inputs'!M$115)^((AL$16-AK$16)/365)</f>
        <v>1446.6956446377146</v>
      </c>
      <c r="AM233" s="272">
        <f>AL233*(1+'2. GRI Pricing Inputs'!N$115)^((AM$16-AL$16)/365)</f>
        <v>1453.8728927427728</v>
      </c>
      <c r="AN233" s="272">
        <f>AM233*(1+'2. GRI Pricing Inputs'!O$115)^((AN$16-AM$16)/365)</f>
        <v>1461.0857481233159</v>
      </c>
      <c r="AO233" s="272">
        <f>AN233*(1+'2. GRI Pricing Inputs'!P$115)^((AO$16-AN$16)/365)</f>
        <v>1468.0999999999995</v>
      </c>
      <c r="AP233" s="276">
        <f>AO233*(1+'2. GRI Pricing Inputs'!Q$115)^((AP$16-AO$16)/365)</f>
        <v>1475.3834379380978</v>
      </c>
      <c r="AQ233" s="380">
        <f t="shared" si="14"/>
        <v>5.9999999999999609E-2</v>
      </c>
    </row>
    <row r="234" spans="1:43" ht="11.4" x14ac:dyDescent="0.2">
      <c r="A234" s="110" t="str">
        <f>_xlfn.XLOOKUP($C234,'Data Ref'!$D:$D,'Data Ref'!$B:$B,0)</f>
        <v>222708218</v>
      </c>
      <c r="C234" s="76">
        <f>'1. Accomodation'!N238</f>
        <v>711</v>
      </c>
      <c r="D234" s="362" t="str">
        <f>'1. Accomodation'!L238</f>
        <v>D</v>
      </c>
      <c r="E234" s="69" t="str">
        <f>'1. Accomodation'!P238</f>
        <v>2 Bed</v>
      </c>
      <c r="F234" s="69">
        <f>'1. Accomodation'!Q238</f>
        <v>2</v>
      </c>
      <c r="G234" s="77">
        <f>'1. Accomodation'!O238</f>
        <v>664.35</v>
      </c>
      <c r="H234" s="69">
        <f>'1. Accomodation'!R238</f>
        <v>7</v>
      </c>
      <c r="I234" s="69" t="str">
        <f>'1. Accomodation'!S238</f>
        <v>Carpark and other block</v>
      </c>
      <c r="J234" s="62"/>
      <c r="L234" s="271">
        <f>IFERROR(INDEX('2. GRI Pricing Inputs'!$C$15:$AI$16,MATCH($L$16,'2. GRI Pricing Inputs'!$C$15:$C$16,0),MATCH(E234,'2. GRI Pricing Inputs'!$C$15:$AI$15,0)),0)</f>
        <v>1665</v>
      </c>
      <c r="M234" s="272">
        <f>IFERROR(INDEX('2. GRI Pricing Inputs'!$C$22:$AI$23,MATCH($M$16,'2. GRI Pricing Inputs'!$C$22:$C$23,0),MATCH(F234,'2. GRI Pricing Inputs'!$C$22:$AI$22,0)),0)</f>
        <v>0</v>
      </c>
      <c r="N234" s="329">
        <f>IF(AND('3. GRI Pricing'!$G234&gt;='2. GRI Pricing Inputs'!$D$33,'3. GRI Pricing'!$G234&lt;='2. GRI Pricing Inputs'!$E$33),'2. GRI Pricing Inputs'!$D$32,IF(AND('3. GRI Pricing'!$G234&gt;='2. GRI Pricing Inputs'!$F$33,'3. GRI Pricing'!$G234&lt;='2. GRI Pricing Inputs'!$G$33),'2. GRI Pricing Inputs'!$F$32,IF(AND('3. GRI Pricing'!$G234&gt;='2. GRI Pricing Inputs'!$H$33,'3. GRI Pricing'!$G234&lt;='2. GRI Pricing Inputs'!$I$33),'2. GRI Pricing Inputs'!$H$32,IF(AND('3. GRI Pricing'!$G234&gt;='2. GRI Pricing Inputs'!$J$33,'3. GRI Pricing'!$G234&lt;='2. GRI Pricing Inputs'!$K$33),'2. GRI Pricing Inputs'!$J$32,IF(AND('3. GRI Pricing'!$G234&gt;='2. GRI Pricing Inputs'!$L$33,'3. GRI Pricing'!$G234&lt;='2. GRI Pricing Inputs'!$M$33),'2. GRI Pricing Inputs'!$L$32,IF(AND('3. GRI Pricing'!$G234&gt;='2. GRI Pricing Inputs'!$N$33,'3. GRI Pricing'!$G234&lt;='2. GRI Pricing Inputs'!$O$33),'2. GRI Pricing Inputs'!$N$32,IF(AND('3. GRI Pricing'!$G234&gt;='2. GRI Pricing Inputs'!$P$33,'3. GRI Pricing'!$G234&lt;='2. GRI Pricing Inputs'!$Q$33),'2. GRI Pricing Inputs'!$P$32,IF(AND('3. GRI Pricing'!$G234&gt;='2. GRI Pricing Inputs'!$R$33,'3. GRI Pricing'!$G234&lt;='2. GRI Pricing Inputs'!$S$33),'2. GRI Pricing Inputs'!$R$32,IF(AND('3. GRI Pricing'!$G234&gt;='2. GRI Pricing Inputs'!$T$33,'3. GRI Pricing'!$G234&lt;='2. GRI Pricing Inputs'!$U$33),'2. GRI Pricing Inputs'!$T$32,IF(AND('3. GRI Pricing'!$G234&gt;='2. GRI Pricing Inputs'!$V$33,'3. GRI Pricing'!$G234&lt;='2. GRI Pricing Inputs'!$W$33),'2. GRI Pricing Inputs'!$V$32,IF(AND('3. GRI Pricing'!$G234&gt;='2. GRI Pricing Inputs'!$X$33,'3. GRI Pricing'!$G234&lt;='2. GRI Pricing Inputs'!$Y$33),'2. GRI Pricing Inputs'!$X$32,IF(AND('3. GRI Pricing'!$G234&gt;='2. GRI Pricing Inputs'!$Z$33,'3. GRI Pricing'!$G234&lt;='2. GRI Pricing Inputs'!$AA$33),'2. GRI Pricing Inputs'!$Z$32,IF(AND('3. GRI Pricing'!$G234&gt;='2. GRI Pricing Inputs'!$AB$33,'3. GRI Pricing'!$G234&lt;='2. GRI Pricing Inputs'!$AC$33),'2. GRI Pricing Inputs'!$AB$32,IF(AND('3. GRI Pricing'!$G234&gt;='2. GRI Pricing Inputs'!$AD$33,'3. GRI Pricing'!$G234&lt;='2. GRI Pricing Inputs'!$AE$33),'2. GRI Pricing Inputs'!$AD$32,IF(AND('3. GRI Pricing'!$G234&gt;='2. GRI Pricing Inputs'!$AF$33,'3. GRI Pricing'!$G234&lt;='2. GRI Pricing Inputs'!$AG$33),'2. GRI Pricing Inputs'!$AF$32,IF(AND('3. GRI Pricing'!$G234&gt;='2. GRI Pricing Inputs'!$AH$33,'3. GRI Pricing'!$G234&lt;='2. GRI Pricing Inputs'!$AI$33),'2. GRI Pricing Inputs'!$AH$32,0))))))))))))))))</f>
        <v>8</v>
      </c>
      <c r="O234" s="272" cm="1">
        <f t="array" ref="O234">IFERROR(INDEX('2. GRI Pricing Inputs'!$C$32:$AI$39,MATCH('3. GRI Pricing'!E234,'2. GRI Pricing Inputs'!$C$32:$C$39,0),(MATCH('3. GRI Pricing'!N234,'2. GRI Pricing Inputs'!$D$32:$AI$32,0)+1)),0)</f>
        <v>-30</v>
      </c>
      <c r="P234" s="272">
        <f>IFERROR(INDEX('2. GRI Pricing Inputs'!$C$45:$AI$46,MATCH($P$16,'2. GRI Pricing Inputs'!$C$45:$C$46,0),MATCH(H234,'2. GRI Pricing Inputs'!$C$45:$AI$45,0)),0)</f>
        <v>50</v>
      </c>
      <c r="Q234" s="272">
        <f>IFERROR(INDEX('2. GRI Pricing Inputs'!$C$53:$AI$54,MATCH('3. GRI Pricing'!$Q$16,'2. GRI Pricing Inputs'!$C$53:$C$54,0),MATCH('3. GRI Pricing'!I234,'2. GRI Pricing Inputs'!$C$53:$AI$53,0)),0)</f>
        <v>5</v>
      </c>
      <c r="R234" s="272">
        <f>IFERROR(INDEX('2. GRI Pricing Inputs'!$C$60:$AI$61,MATCH('3. GRI Pricing'!$R$16,'2. GRI Pricing Inputs'!$C$60:$C$61,0),MATCH('1. Accomodation'!T238,'2. GRI Pricing Inputs'!$C$60:$AI$60,0)),0)</f>
        <v>0</v>
      </c>
      <c r="S234" s="272">
        <f>IFERROR(INDEX('2. GRI Pricing Inputs'!$C$67:$AI$68,MATCH('3. GRI Pricing'!$S$16,'2. GRI Pricing Inputs'!$C$67:$C$68,0),MATCH('1. Accomodation'!U238,'2. GRI Pricing Inputs'!$C$67:$AI$67,0)),0)</f>
        <v>30</v>
      </c>
      <c r="T234" s="272">
        <f>IF(E234=0,0,'2. GRI Pricing Inputs'!$AI$75)</f>
        <v>0</v>
      </c>
      <c r="U234" s="272">
        <f>IFERROR(INDEX('2. GRI Pricing Inputs'!$C$82:$AI$83,MATCH('3. GRI Pricing'!$U$16,'2. GRI Pricing Inputs'!$C$82:$C$83,0),MATCH('1. Accomodation'!V238,'2. GRI Pricing Inputs'!$C$82:$AI$82,0)),0)</f>
        <v>0</v>
      </c>
      <c r="V234" s="272">
        <f>IFERROR(INDEX('2. GRI Pricing Inputs'!$C$89:$AI$90,MATCH('3. GRI Pricing'!$V$16,'2. GRI Pricing Inputs'!$C$89:$C$90,0),MATCH('1. Accomodation'!W238,'2. GRI Pricing Inputs'!$C$89:$AI$89,0)),0)</f>
        <v>0</v>
      </c>
      <c r="W234" s="272">
        <f>IFERROR(INDEX('2. GRI Pricing Inputs'!$C$97:$AI$98,MATCH('3. GRI Pricing'!$W$16,'2. GRI Pricing Inputs'!$C$97:$C$98,0),MATCH('1. Accomodation'!X238,'2. GRI Pricing Inputs'!$C$97:$AI$97,0)),0)</f>
        <v>0</v>
      </c>
      <c r="X234" s="272">
        <f>IFERROR(INDEX('2. GRI Pricing Inputs'!$C$104:$AI$105,MATCH('3. GRI Pricing'!$X$16,'2. GRI Pricing Inputs'!$C$104:$C$105,0),MATCH('1. Accomodation'!Y238,'2. GRI Pricing Inputs'!$C$104:$AI$104,0)),0)</f>
        <v>0</v>
      </c>
      <c r="Y234" s="273"/>
      <c r="Z234" s="274">
        <f t="shared" si="13"/>
        <v>1720</v>
      </c>
      <c r="AA234" s="275"/>
      <c r="AB234" s="275"/>
      <c r="AC234" s="275"/>
      <c r="AD234" s="271">
        <f>Z234*(1+'2. GRI Pricing Inputs'!E$115)^(($AD$16-$AC$15)/365)</f>
        <v>1728.5331470972883</v>
      </c>
      <c r="AE234" s="272">
        <f>AD234*(1+'2. GRI Pricing Inputs'!F$115)^((AE$16-AD$16)/365)</f>
        <v>1736.8313369102477</v>
      </c>
      <c r="AF234" s="272">
        <f>AE234*(1+'2. GRI Pricing Inputs'!G$115)^((AF$16-AE$16)/365)</f>
        <v>1745.4479864922448</v>
      </c>
      <c r="AG234" s="272">
        <f>AF234*(1+'2. GRI Pricing Inputs'!H$115)^((AG$16-AF$16)/365)</f>
        <v>1754.1073844105031</v>
      </c>
      <c r="AH234" s="272">
        <f>AG234*(1+'2. GRI Pricing Inputs'!I$115)^((AH$16-AG$16)/365)</f>
        <v>1761.9656955715441</v>
      </c>
      <c r="AI234" s="272">
        <f>AH234*(1+'2. GRI Pricing Inputs'!J$115)^((AI$16-AH$16)/365)</f>
        <v>1770.7070400254324</v>
      </c>
      <c r="AJ234" s="272">
        <f>AI234*(1+'2. GRI Pricing Inputs'!K$115)^((AJ$16-AI$16)/365)</f>
        <v>1779.2076945520462</v>
      </c>
      <c r="AK234" s="272">
        <f>AJ234*(1+'2. GRI Pricing Inputs'!L$115)^((AK$16-AJ$16)/365)</f>
        <v>1788.034578839395</v>
      </c>
      <c r="AL234" s="272">
        <f>AK234*(1+'2. GRI Pricing Inputs'!M$115)^((AL$16-AK$16)/365)</f>
        <v>1796.6184178894362</v>
      </c>
      <c r="AM234" s="272">
        <f>AL234*(1+'2. GRI Pricing Inputs'!N$115)^((AM$16-AL$16)/365)</f>
        <v>1805.5316790740571</v>
      </c>
      <c r="AN234" s="272">
        <f>AM234*(1+'2. GRI Pricing Inputs'!O$115)^((AN$16-AM$16)/365)</f>
        <v>1814.4891601242623</v>
      </c>
      <c r="AO234" s="272">
        <f>AN234*(1+'2. GRI Pricing Inputs'!P$115)^((AO$16-AN$16)/365)</f>
        <v>1823.1999999999994</v>
      </c>
      <c r="AP234" s="276">
        <f>AO234*(1+'2. GRI Pricing Inputs'!Q$115)^((AP$16-AO$16)/365)</f>
        <v>1832.245135923125</v>
      </c>
      <c r="AQ234" s="380">
        <f t="shared" si="14"/>
        <v>5.9999999999999609E-2</v>
      </c>
    </row>
    <row r="235" spans="1:43" ht="11.4" x14ac:dyDescent="0.2">
      <c r="A235" s="110" t="str">
        <f>_xlfn.XLOOKUP($C235,'Data Ref'!$D:$D,'Data Ref'!$B:$B,0)</f>
        <v>222708219</v>
      </c>
      <c r="C235" s="76">
        <f>'1. Accomodation'!N239</f>
        <v>712</v>
      </c>
      <c r="D235" s="362" t="str">
        <f>'1. Accomodation'!L239</f>
        <v>D</v>
      </c>
      <c r="E235" s="69" t="str">
        <f>'1. Accomodation'!P239</f>
        <v>1 Bed</v>
      </c>
      <c r="F235" s="69">
        <f>'1. Accomodation'!Q239</f>
        <v>1</v>
      </c>
      <c r="G235" s="77">
        <f>'1. Accomodation'!O239</f>
        <v>506.87</v>
      </c>
      <c r="H235" s="69">
        <f>'1. Accomodation'!R239</f>
        <v>7</v>
      </c>
      <c r="I235" s="69" t="str">
        <f>'1. Accomodation'!S239</f>
        <v>Internal Courtyard</v>
      </c>
      <c r="J235" s="62"/>
      <c r="L235" s="271">
        <f>IFERROR(INDEX('2. GRI Pricing Inputs'!$C$15:$AI$16,MATCH($L$16,'2. GRI Pricing Inputs'!$C$15:$C$16,0),MATCH(E235,'2. GRI Pricing Inputs'!$C$15:$AI$15,0)),0)</f>
        <v>1275</v>
      </c>
      <c r="M235" s="272">
        <f>IFERROR(INDEX('2. GRI Pricing Inputs'!$C$22:$AI$23,MATCH($M$16,'2. GRI Pricing Inputs'!$C$22:$C$23,0),MATCH(F235,'2. GRI Pricing Inputs'!$C$22:$AI$22,0)),0)</f>
        <v>0</v>
      </c>
      <c r="N235" s="329">
        <f>IF(AND('3. GRI Pricing'!$G235&gt;='2. GRI Pricing Inputs'!$D$33,'3. GRI Pricing'!$G235&lt;='2. GRI Pricing Inputs'!$E$33),'2. GRI Pricing Inputs'!$D$32,IF(AND('3. GRI Pricing'!$G235&gt;='2. GRI Pricing Inputs'!$F$33,'3. GRI Pricing'!$G235&lt;='2. GRI Pricing Inputs'!$G$33),'2. GRI Pricing Inputs'!$F$32,IF(AND('3. GRI Pricing'!$G235&gt;='2. GRI Pricing Inputs'!$H$33,'3. GRI Pricing'!$G235&lt;='2. GRI Pricing Inputs'!$I$33),'2. GRI Pricing Inputs'!$H$32,IF(AND('3. GRI Pricing'!$G235&gt;='2. GRI Pricing Inputs'!$J$33,'3. GRI Pricing'!$G235&lt;='2. GRI Pricing Inputs'!$K$33),'2. GRI Pricing Inputs'!$J$32,IF(AND('3. GRI Pricing'!$G235&gt;='2. GRI Pricing Inputs'!$L$33,'3. GRI Pricing'!$G235&lt;='2. GRI Pricing Inputs'!$M$33),'2. GRI Pricing Inputs'!$L$32,IF(AND('3. GRI Pricing'!$G235&gt;='2. GRI Pricing Inputs'!$N$33,'3. GRI Pricing'!$G235&lt;='2. GRI Pricing Inputs'!$O$33),'2. GRI Pricing Inputs'!$N$32,IF(AND('3. GRI Pricing'!$G235&gt;='2. GRI Pricing Inputs'!$P$33,'3. GRI Pricing'!$G235&lt;='2. GRI Pricing Inputs'!$Q$33),'2. GRI Pricing Inputs'!$P$32,IF(AND('3. GRI Pricing'!$G235&gt;='2. GRI Pricing Inputs'!$R$33,'3. GRI Pricing'!$G235&lt;='2. GRI Pricing Inputs'!$S$33),'2. GRI Pricing Inputs'!$R$32,IF(AND('3. GRI Pricing'!$G235&gt;='2. GRI Pricing Inputs'!$T$33,'3. GRI Pricing'!$G235&lt;='2. GRI Pricing Inputs'!$U$33),'2. GRI Pricing Inputs'!$T$32,IF(AND('3. GRI Pricing'!$G235&gt;='2. GRI Pricing Inputs'!$V$33,'3. GRI Pricing'!$G235&lt;='2. GRI Pricing Inputs'!$W$33),'2. GRI Pricing Inputs'!$V$32,IF(AND('3. GRI Pricing'!$G235&gt;='2. GRI Pricing Inputs'!$X$33,'3. GRI Pricing'!$G235&lt;='2. GRI Pricing Inputs'!$Y$33),'2. GRI Pricing Inputs'!$X$32,IF(AND('3. GRI Pricing'!$G235&gt;='2. GRI Pricing Inputs'!$Z$33,'3. GRI Pricing'!$G235&lt;='2. GRI Pricing Inputs'!$AA$33),'2. GRI Pricing Inputs'!$Z$32,IF(AND('3. GRI Pricing'!$G235&gt;='2. GRI Pricing Inputs'!$AB$33,'3. GRI Pricing'!$G235&lt;='2. GRI Pricing Inputs'!$AC$33),'2. GRI Pricing Inputs'!$AB$32,IF(AND('3. GRI Pricing'!$G235&gt;='2. GRI Pricing Inputs'!$AD$33,'3. GRI Pricing'!$G235&lt;='2. GRI Pricing Inputs'!$AE$33),'2. GRI Pricing Inputs'!$AD$32,IF(AND('3. GRI Pricing'!$G235&gt;='2. GRI Pricing Inputs'!$AF$33,'3. GRI Pricing'!$G235&lt;='2. GRI Pricing Inputs'!$AG$33),'2. GRI Pricing Inputs'!$AF$32,IF(AND('3. GRI Pricing'!$G235&gt;='2. GRI Pricing Inputs'!$AH$33,'3. GRI Pricing'!$G235&lt;='2. GRI Pricing Inputs'!$AI$33),'2. GRI Pricing Inputs'!$AH$32,0))))))))))))))))</f>
        <v>5</v>
      </c>
      <c r="O235" s="272" cm="1">
        <f t="array" ref="O235">IFERROR(INDEX('2. GRI Pricing Inputs'!$C$32:$AI$39,MATCH('3. GRI Pricing'!E235,'2. GRI Pricing Inputs'!$C$32:$C$39,0),(MATCH('3. GRI Pricing'!N235,'2. GRI Pricing Inputs'!$D$32:$AI$32,0)+1)),0)</f>
        <v>5</v>
      </c>
      <c r="P235" s="272">
        <f>IFERROR(INDEX('2. GRI Pricing Inputs'!$C$45:$AI$46,MATCH($P$16,'2. GRI Pricing Inputs'!$C$45:$C$46,0),MATCH(H235,'2. GRI Pricing Inputs'!$C$45:$AI$45,0)),0)</f>
        <v>50</v>
      </c>
      <c r="Q235" s="272">
        <f>IFERROR(INDEX('2. GRI Pricing Inputs'!$C$53:$AI$54,MATCH('3. GRI Pricing'!$Q$16,'2. GRI Pricing Inputs'!$C$53:$C$54,0),MATCH('3. GRI Pricing'!I235,'2. GRI Pricing Inputs'!$C$53:$AI$53,0)),0)</f>
        <v>15</v>
      </c>
      <c r="R235" s="272">
        <f>IFERROR(INDEX('2. GRI Pricing Inputs'!$C$60:$AI$61,MATCH('3. GRI Pricing'!$R$16,'2. GRI Pricing Inputs'!$C$60:$C$61,0),MATCH('1. Accomodation'!T239,'2. GRI Pricing Inputs'!$C$60:$AI$60,0)),0)</f>
        <v>0</v>
      </c>
      <c r="S235" s="272">
        <f>IFERROR(INDEX('2. GRI Pricing Inputs'!$C$67:$AI$68,MATCH('3. GRI Pricing'!$S$16,'2. GRI Pricing Inputs'!$C$67:$C$68,0),MATCH('1. Accomodation'!U239,'2. GRI Pricing Inputs'!$C$67:$AI$67,0)),0)</f>
        <v>40</v>
      </c>
      <c r="T235" s="272">
        <f>IF(E235=0,0,'2. GRI Pricing Inputs'!$AI$75)</f>
        <v>0</v>
      </c>
      <c r="U235" s="272">
        <f>IFERROR(INDEX('2. GRI Pricing Inputs'!$C$82:$AI$83,MATCH('3. GRI Pricing'!$U$16,'2. GRI Pricing Inputs'!$C$82:$C$83,0),MATCH('1. Accomodation'!V239,'2. GRI Pricing Inputs'!$C$82:$AI$82,0)),0)</f>
        <v>0</v>
      </c>
      <c r="V235" s="272">
        <f>IFERROR(INDEX('2. GRI Pricing Inputs'!$C$89:$AI$90,MATCH('3. GRI Pricing'!$V$16,'2. GRI Pricing Inputs'!$C$89:$C$90,0),MATCH('1. Accomodation'!W239,'2. GRI Pricing Inputs'!$C$89:$AI$89,0)),0)</f>
        <v>10</v>
      </c>
      <c r="W235" s="272">
        <f>IFERROR(INDEX('2. GRI Pricing Inputs'!$C$97:$AI$98,MATCH('3. GRI Pricing'!$W$16,'2. GRI Pricing Inputs'!$C$97:$C$98,0),MATCH('1. Accomodation'!X239,'2. GRI Pricing Inputs'!$C$97:$AI$97,0)),0)</f>
        <v>0</v>
      </c>
      <c r="X235" s="272">
        <f>IFERROR(INDEX('2. GRI Pricing Inputs'!$C$104:$AI$105,MATCH('3. GRI Pricing'!$X$16,'2. GRI Pricing Inputs'!$C$104:$C$105,0),MATCH('1. Accomodation'!Y239,'2. GRI Pricing Inputs'!$C$104:$AI$104,0)),0)</f>
        <v>0</v>
      </c>
      <c r="Y235" s="273"/>
      <c r="Z235" s="274">
        <f t="shared" si="13"/>
        <v>1395</v>
      </c>
      <c r="AA235" s="275"/>
      <c r="AB235" s="275"/>
      <c r="AC235" s="275"/>
      <c r="AD235" s="271">
        <f>Z235*(1+'2. GRI Pricing Inputs'!E$115)^(($AD$16-$AC$15)/365)</f>
        <v>1401.9207791864635</v>
      </c>
      <c r="AE235" s="272">
        <f>AD235*(1+'2. GRI Pricing Inputs'!F$115)^((AE$16-AD$16)/365)</f>
        <v>1408.6509970870904</v>
      </c>
      <c r="AF235" s="272">
        <f>AE235*(1+'2. GRI Pricing Inputs'!G$115)^((AF$16-AE$16)/365)</f>
        <v>1415.6395006724892</v>
      </c>
      <c r="AG235" s="272">
        <f>AF235*(1+'2. GRI Pricing Inputs'!H$115)^((AG$16-AF$16)/365)</f>
        <v>1422.6626751468905</v>
      </c>
      <c r="AH235" s="272">
        <f>AG235*(1+'2. GRI Pricing Inputs'!I$115)^((AH$16-AG$16)/365)</f>
        <v>1429.0361310013393</v>
      </c>
      <c r="AI235" s="272">
        <f>AH235*(1+'2. GRI Pricing Inputs'!J$115)^((AI$16-AH$16)/365)</f>
        <v>1436.1257679276034</v>
      </c>
      <c r="AJ235" s="272">
        <f>AI235*(1+'2. GRI Pricing Inputs'!K$115)^((AJ$16-AI$16)/365)</f>
        <v>1443.0201941279674</v>
      </c>
      <c r="AK235" s="272">
        <f>AJ235*(1+'2. GRI Pricing Inputs'!L$115)^((AK$16-AJ$16)/365)</f>
        <v>1450.1792078377648</v>
      </c>
      <c r="AL235" s="272">
        <f>AK235*(1+'2. GRI Pricing Inputs'!M$115)^((AL$16-AK$16)/365)</f>
        <v>1457.1411005556761</v>
      </c>
      <c r="AM235" s="272">
        <f>AL235*(1+'2. GRI Pricing Inputs'!N$115)^((AM$16-AL$16)/365)</f>
        <v>1464.3701699466912</v>
      </c>
      <c r="AN235" s="272">
        <f>AM235*(1+'2. GRI Pricing Inputs'!O$115)^((AN$16-AM$16)/365)</f>
        <v>1471.6351037054333</v>
      </c>
      <c r="AO235" s="272">
        <f>AN235*(1+'2. GRI Pricing Inputs'!P$115)^((AO$16-AN$16)/365)</f>
        <v>1478.6999999999991</v>
      </c>
      <c r="AP235" s="276">
        <f>AO235*(1+'2. GRI Pricing Inputs'!Q$115)^((AP$16-AO$16)/365)</f>
        <v>1486.0360259376505</v>
      </c>
      <c r="AQ235" s="380">
        <f t="shared" si="14"/>
        <v>5.9999999999999387E-2</v>
      </c>
    </row>
    <row r="236" spans="1:43" ht="11.4" x14ac:dyDescent="0.2">
      <c r="A236" s="110" t="str">
        <f>_xlfn.XLOOKUP($C236,'Data Ref'!$D:$D,'Data Ref'!$B:$B,0)</f>
        <v>222708220</v>
      </c>
      <c r="C236" s="76">
        <f>'1. Accomodation'!N240</f>
        <v>713</v>
      </c>
      <c r="D236" s="362" t="str">
        <f>'1. Accomodation'!L240</f>
        <v>D</v>
      </c>
      <c r="E236" s="69" t="str">
        <f>'1. Accomodation'!P240</f>
        <v>1 Bed</v>
      </c>
      <c r="F236" s="69">
        <f>'1. Accomodation'!Q240</f>
        <v>1</v>
      </c>
      <c r="G236" s="77">
        <f>'1. Accomodation'!O240</f>
        <v>437.23</v>
      </c>
      <c r="H236" s="69">
        <f>'1. Accomodation'!R240</f>
        <v>7</v>
      </c>
      <c r="I236" s="69" t="str">
        <f>'1. Accomodation'!S240</f>
        <v>Carpark and other block</v>
      </c>
      <c r="J236" s="62"/>
      <c r="L236" s="271">
        <f>IFERROR(INDEX('2. GRI Pricing Inputs'!$C$15:$AI$16,MATCH($L$16,'2. GRI Pricing Inputs'!$C$15:$C$16,0),MATCH(E236,'2. GRI Pricing Inputs'!$C$15:$AI$15,0)),0)</f>
        <v>1275</v>
      </c>
      <c r="M236" s="272">
        <f>IFERROR(INDEX('2. GRI Pricing Inputs'!$C$22:$AI$23,MATCH($M$16,'2. GRI Pricing Inputs'!$C$22:$C$23,0),MATCH(F236,'2. GRI Pricing Inputs'!$C$22:$AI$22,0)),0)</f>
        <v>0</v>
      </c>
      <c r="N236" s="329">
        <f>IF(AND('3. GRI Pricing'!$G236&gt;='2. GRI Pricing Inputs'!$D$33,'3. GRI Pricing'!$G236&lt;='2. GRI Pricing Inputs'!$E$33),'2. GRI Pricing Inputs'!$D$32,IF(AND('3. GRI Pricing'!$G236&gt;='2. GRI Pricing Inputs'!$F$33,'3. GRI Pricing'!$G236&lt;='2. GRI Pricing Inputs'!$G$33),'2. GRI Pricing Inputs'!$F$32,IF(AND('3. GRI Pricing'!$G236&gt;='2. GRI Pricing Inputs'!$H$33,'3. GRI Pricing'!$G236&lt;='2. GRI Pricing Inputs'!$I$33),'2. GRI Pricing Inputs'!$H$32,IF(AND('3. GRI Pricing'!$G236&gt;='2. GRI Pricing Inputs'!$J$33,'3. GRI Pricing'!$G236&lt;='2. GRI Pricing Inputs'!$K$33),'2. GRI Pricing Inputs'!$J$32,IF(AND('3. GRI Pricing'!$G236&gt;='2. GRI Pricing Inputs'!$L$33,'3. GRI Pricing'!$G236&lt;='2. GRI Pricing Inputs'!$M$33),'2. GRI Pricing Inputs'!$L$32,IF(AND('3. GRI Pricing'!$G236&gt;='2. GRI Pricing Inputs'!$N$33,'3. GRI Pricing'!$G236&lt;='2. GRI Pricing Inputs'!$O$33),'2. GRI Pricing Inputs'!$N$32,IF(AND('3. GRI Pricing'!$G236&gt;='2. GRI Pricing Inputs'!$P$33,'3. GRI Pricing'!$G236&lt;='2. GRI Pricing Inputs'!$Q$33),'2. GRI Pricing Inputs'!$P$32,IF(AND('3. GRI Pricing'!$G236&gt;='2. GRI Pricing Inputs'!$R$33,'3. GRI Pricing'!$G236&lt;='2. GRI Pricing Inputs'!$S$33),'2. GRI Pricing Inputs'!$R$32,IF(AND('3. GRI Pricing'!$G236&gt;='2. GRI Pricing Inputs'!$T$33,'3. GRI Pricing'!$G236&lt;='2. GRI Pricing Inputs'!$U$33),'2. GRI Pricing Inputs'!$T$32,IF(AND('3. GRI Pricing'!$G236&gt;='2. GRI Pricing Inputs'!$V$33,'3. GRI Pricing'!$G236&lt;='2. GRI Pricing Inputs'!$W$33),'2. GRI Pricing Inputs'!$V$32,IF(AND('3. GRI Pricing'!$G236&gt;='2. GRI Pricing Inputs'!$X$33,'3. GRI Pricing'!$G236&lt;='2. GRI Pricing Inputs'!$Y$33),'2. GRI Pricing Inputs'!$X$32,IF(AND('3. GRI Pricing'!$G236&gt;='2. GRI Pricing Inputs'!$Z$33,'3. GRI Pricing'!$G236&lt;='2. GRI Pricing Inputs'!$AA$33),'2. GRI Pricing Inputs'!$Z$32,IF(AND('3. GRI Pricing'!$G236&gt;='2. GRI Pricing Inputs'!$AB$33,'3. GRI Pricing'!$G236&lt;='2. GRI Pricing Inputs'!$AC$33),'2. GRI Pricing Inputs'!$AB$32,IF(AND('3. GRI Pricing'!$G236&gt;='2. GRI Pricing Inputs'!$AD$33,'3. GRI Pricing'!$G236&lt;='2. GRI Pricing Inputs'!$AE$33),'2. GRI Pricing Inputs'!$AD$32,IF(AND('3. GRI Pricing'!$G236&gt;='2. GRI Pricing Inputs'!$AF$33,'3. GRI Pricing'!$G236&lt;='2. GRI Pricing Inputs'!$AG$33),'2. GRI Pricing Inputs'!$AF$32,IF(AND('3. GRI Pricing'!$G236&gt;='2. GRI Pricing Inputs'!$AH$33,'3. GRI Pricing'!$G236&lt;='2. GRI Pricing Inputs'!$AI$33),'2. GRI Pricing Inputs'!$AH$32,0))))))))))))))))</f>
        <v>0</v>
      </c>
      <c r="O236" s="272" cm="1">
        <f t="array" ref="O236">IFERROR(INDEX('2. GRI Pricing Inputs'!$C$32:$AI$39,MATCH('3. GRI Pricing'!E236,'2. GRI Pricing Inputs'!$C$32:$C$39,0),(MATCH('3. GRI Pricing'!N236,'2. GRI Pricing Inputs'!$D$32:$AI$32,0)+1)),0)</f>
        <v>0</v>
      </c>
      <c r="P236" s="272">
        <f>IFERROR(INDEX('2. GRI Pricing Inputs'!$C$45:$AI$46,MATCH($P$16,'2. GRI Pricing Inputs'!$C$45:$C$46,0),MATCH(H236,'2. GRI Pricing Inputs'!$C$45:$AI$45,0)),0)</f>
        <v>50</v>
      </c>
      <c r="Q236" s="272">
        <f>IFERROR(INDEX('2. GRI Pricing Inputs'!$C$53:$AI$54,MATCH('3. GRI Pricing'!$Q$16,'2. GRI Pricing Inputs'!$C$53:$C$54,0),MATCH('3. GRI Pricing'!I236,'2. GRI Pricing Inputs'!$C$53:$AI$53,0)),0)</f>
        <v>5</v>
      </c>
      <c r="R236" s="272">
        <f>IFERROR(INDEX('2. GRI Pricing Inputs'!$C$60:$AI$61,MATCH('3. GRI Pricing'!$R$16,'2. GRI Pricing Inputs'!$C$60:$C$61,0),MATCH('1. Accomodation'!T240,'2. GRI Pricing Inputs'!$C$60:$AI$60,0)),0)</f>
        <v>0</v>
      </c>
      <c r="S236" s="272">
        <f>IFERROR(INDEX('2. GRI Pricing Inputs'!$C$67:$AI$68,MATCH('3. GRI Pricing'!$S$16,'2. GRI Pricing Inputs'!$C$67:$C$68,0),MATCH('1. Accomodation'!U240,'2. GRI Pricing Inputs'!$C$67:$AI$67,0)),0)</f>
        <v>30</v>
      </c>
      <c r="T236" s="272">
        <f>IF(E236=0,0,'2. GRI Pricing Inputs'!$AI$75)</f>
        <v>0</v>
      </c>
      <c r="U236" s="272">
        <f>IFERROR(INDEX('2. GRI Pricing Inputs'!$C$82:$AI$83,MATCH('3. GRI Pricing'!$U$16,'2. GRI Pricing Inputs'!$C$82:$C$83,0),MATCH('1. Accomodation'!V240,'2. GRI Pricing Inputs'!$C$82:$AI$82,0)),0)</f>
        <v>0</v>
      </c>
      <c r="V236" s="272">
        <f>IFERROR(INDEX('2. GRI Pricing Inputs'!$C$89:$AI$90,MATCH('3. GRI Pricing'!$V$16,'2. GRI Pricing Inputs'!$C$89:$C$90,0),MATCH('1. Accomodation'!W240,'2. GRI Pricing Inputs'!$C$89:$AI$89,0)),0)</f>
        <v>0</v>
      </c>
      <c r="W236" s="272">
        <f>IFERROR(INDEX('2. GRI Pricing Inputs'!$C$97:$AI$98,MATCH('3. GRI Pricing'!$W$16,'2. GRI Pricing Inputs'!$C$97:$C$98,0),MATCH('1. Accomodation'!X240,'2. GRI Pricing Inputs'!$C$97:$AI$97,0)),0)</f>
        <v>0</v>
      </c>
      <c r="X236" s="272">
        <f>IFERROR(INDEX('2. GRI Pricing Inputs'!$C$104:$AI$105,MATCH('3. GRI Pricing'!$X$16,'2. GRI Pricing Inputs'!$C$104:$C$105,0),MATCH('1. Accomodation'!Y240,'2. GRI Pricing Inputs'!$C$104:$AI$104,0)),0)</f>
        <v>0</v>
      </c>
      <c r="Y236" s="273"/>
      <c r="Z236" s="274">
        <f t="shared" si="13"/>
        <v>1360</v>
      </c>
      <c r="AA236" s="275"/>
      <c r="AB236" s="275"/>
      <c r="AC236" s="275"/>
      <c r="AD236" s="271">
        <f>Z236*(1+'2. GRI Pricing Inputs'!E$115)^(($AD$16-$AC$15)/365)</f>
        <v>1366.7471395652979</v>
      </c>
      <c r="AE236" s="272">
        <f>AD236*(1+'2. GRI Pricing Inputs'!F$115)^((AE$16-AD$16)/365)</f>
        <v>1373.308498952289</v>
      </c>
      <c r="AF236" s="272">
        <f>AE236*(1+'2. GRI Pricing Inputs'!G$115)^((AF$16-AE$16)/365)</f>
        <v>1380.1216637380542</v>
      </c>
      <c r="AG236" s="272">
        <f>AF236*(1+'2. GRI Pricing Inputs'!H$115)^((AG$16-AF$16)/365)</f>
        <v>1386.9686295338863</v>
      </c>
      <c r="AH236" s="272">
        <f>AG236*(1+'2. GRI Pricing Inputs'!I$115)^((AH$16-AG$16)/365)</f>
        <v>1393.1821778937792</v>
      </c>
      <c r="AI236" s="272">
        <f>AH236*(1+'2. GRI Pricing Inputs'!J$115)^((AI$16-AH$16)/365)</f>
        <v>1400.0939386247608</v>
      </c>
      <c r="AJ236" s="272">
        <f>AI236*(1+'2. GRI Pricing Inputs'!K$115)^((AJ$16-AI$16)/365)</f>
        <v>1406.8153863899902</v>
      </c>
      <c r="AK236" s="272">
        <f>AJ236*(1+'2. GRI Pricing Inputs'!L$115)^((AK$16-AJ$16)/365)</f>
        <v>1413.794783268359</v>
      </c>
      <c r="AL236" s="272">
        <f>AK236*(1+'2. GRI Pricing Inputs'!M$115)^((AL$16-AK$16)/365)</f>
        <v>1420.5820048428102</v>
      </c>
      <c r="AM236" s="272">
        <f>AL236*(1+'2. GRI Pricing Inputs'!N$115)^((AM$16-AL$16)/365)</f>
        <v>1427.6296997329755</v>
      </c>
      <c r="AN236" s="272">
        <f>AM236*(1+'2. GRI Pricing Inputs'!O$115)^((AN$16-AM$16)/365)</f>
        <v>1434.7123591680215</v>
      </c>
      <c r="AO236" s="272">
        <f>AN236*(1+'2. GRI Pricing Inputs'!P$115)^((AO$16-AN$16)/365)</f>
        <v>1441.5999999999997</v>
      </c>
      <c r="AP236" s="276">
        <f>AO236*(1+'2. GRI Pricing Inputs'!Q$115)^((AP$16-AO$16)/365)</f>
        <v>1448.7519679392153</v>
      </c>
      <c r="AQ236" s="380">
        <f t="shared" si="14"/>
        <v>5.9999999999999609E-2</v>
      </c>
    </row>
    <row r="237" spans="1:43" ht="11.4" x14ac:dyDescent="0.2">
      <c r="A237" s="110" t="str">
        <f>_xlfn.XLOOKUP($C237,'Data Ref'!$D:$D,'Data Ref'!$B:$B,0)</f>
        <v>222708221</v>
      </c>
      <c r="C237" s="76">
        <f>'1. Accomodation'!N241</f>
        <v>714</v>
      </c>
      <c r="D237" s="362" t="str">
        <f>'1. Accomodation'!L241</f>
        <v>D</v>
      </c>
      <c r="E237" s="69" t="str">
        <f>'1. Accomodation'!P241</f>
        <v>1 Bed</v>
      </c>
      <c r="F237" s="69">
        <f>'1. Accomodation'!Q241</f>
        <v>1</v>
      </c>
      <c r="G237" s="77">
        <f>'1. Accomodation'!O241</f>
        <v>492.56</v>
      </c>
      <c r="H237" s="69">
        <f>'1. Accomodation'!R241</f>
        <v>7</v>
      </c>
      <c r="I237" s="69" t="str">
        <f>'1. Accomodation'!S241</f>
        <v>Internal Courtyard</v>
      </c>
      <c r="J237" s="62"/>
      <c r="L237" s="271">
        <f>IFERROR(INDEX('2. GRI Pricing Inputs'!$C$15:$AI$16,MATCH($L$16,'2. GRI Pricing Inputs'!$C$15:$C$16,0),MATCH(E237,'2. GRI Pricing Inputs'!$C$15:$AI$15,0)),0)</f>
        <v>1275</v>
      </c>
      <c r="M237" s="272">
        <f>IFERROR(INDEX('2. GRI Pricing Inputs'!$C$22:$AI$23,MATCH($M$16,'2. GRI Pricing Inputs'!$C$22:$C$23,0),MATCH(F237,'2. GRI Pricing Inputs'!$C$22:$AI$22,0)),0)</f>
        <v>0</v>
      </c>
      <c r="N237" s="329">
        <f>IF(AND('3. GRI Pricing'!$G237&gt;='2. GRI Pricing Inputs'!$D$33,'3. GRI Pricing'!$G237&lt;='2. GRI Pricing Inputs'!$E$33),'2. GRI Pricing Inputs'!$D$32,IF(AND('3. GRI Pricing'!$G237&gt;='2. GRI Pricing Inputs'!$F$33,'3. GRI Pricing'!$G237&lt;='2. GRI Pricing Inputs'!$G$33),'2. GRI Pricing Inputs'!$F$32,IF(AND('3. GRI Pricing'!$G237&gt;='2. GRI Pricing Inputs'!$H$33,'3. GRI Pricing'!$G237&lt;='2. GRI Pricing Inputs'!$I$33),'2. GRI Pricing Inputs'!$H$32,IF(AND('3. GRI Pricing'!$G237&gt;='2. GRI Pricing Inputs'!$J$33,'3. GRI Pricing'!$G237&lt;='2. GRI Pricing Inputs'!$K$33),'2. GRI Pricing Inputs'!$J$32,IF(AND('3. GRI Pricing'!$G237&gt;='2. GRI Pricing Inputs'!$L$33,'3. GRI Pricing'!$G237&lt;='2. GRI Pricing Inputs'!$M$33),'2. GRI Pricing Inputs'!$L$32,IF(AND('3. GRI Pricing'!$G237&gt;='2. GRI Pricing Inputs'!$N$33,'3. GRI Pricing'!$G237&lt;='2. GRI Pricing Inputs'!$O$33),'2. GRI Pricing Inputs'!$N$32,IF(AND('3. GRI Pricing'!$G237&gt;='2. GRI Pricing Inputs'!$P$33,'3. GRI Pricing'!$G237&lt;='2. GRI Pricing Inputs'!$Q$33),'2. GRI Pricing Inputs'!$P$32,IF(AND('3. GRI Pricing'!$G237&gt;='2. GRI Pricing Inputs'!$R$33,'3. GRI Pricing'!$G237&lt;='2. GRI Pricing Inputs'!$S$33),'2. GRI Pricing Inputs'!$R$32,IF(AND('3. GRI Pricing'!$G237&gt;='2. GRI Pricing Inputs'!$T$33,'3. GRI Pricing'!$G237&lt;='2. GRI Pricing Inputs'!$U$33),'2. GRI Pricing Inputs'!$T$32,IF(AND('3. GRI Pricing'!$G237&gt;='2. GRI Pricing Inputs'!$V$33,'3. GRI Pricing'!$G237&lt;='2. GRI Pricing Inputs'!$W$33),'2. GRI Pricing Inputs'!$V$32,IF(AND('3. GRI Pricing'!$G237&gt;='2. GRI Pricing Inputs'!$X$33,'3. GRI Pricing'!$G237&lt;='2. GRI Pricing Inputs'!$Y$33),'2. GRI Pricing Inputs'!$X$32,IF(AND('3. GRI Pricing'!$G237&gt;='2. GRI Pricing Inputs'!$Z$33,'3. GRI Pricing'!$G237&lt;='2. GRI Pricing Inputs'!$AA$33),'2. GRI Pricing Inputs'!$Z$32,IF(AND('3. GRI Pricing'!$G237&gt;='2. GRI Pricing Inputs'!$AB$33,'3. GRI Pricing'!$G237&lt;='2. GRI Pricing Inputs'!$AC$33),'2. GRI Pricing Inputs'!$AB$32,IF(AND('3. GRI Pricing'!$G237&gt;='2. GRI Pricing Inputs'!$AD$33,'3. GRI Pricing'!$G237&lt;='2. GRI Pricing Inputs'!$AE$33),'2. GRI Pricing Inputs'!$AD$32,IF(AND('3. GRI Pricing'!$G237&gt;='2. GRI Pricing Inputs'!$AF$33,'3. GRI Pricing'!$G237&lt;='2. GRI Pricing Inputs'!$AG$33),'2. GRI Pricing Inputs'!$AF$32,IF(AND('3. GRI Pricing'!$G237&gt;='2. GRI Pricing Inputs'!$AH$33,'3. GRI Pricing'!$G237&lt;='2. GRI Pricing Inputs'!$AI$33),'2. GRI Pricing Inputs'!$AH$32,0))))))))))))))))</f>
        <v>4</v>
      </c>
      <c r="O237" s="272" cm="1">
        <f t="array" ref="O237">IFERROR(INDEX('2. GRI Pricing Inputs'!$C$32:$AI$39,MATCH('3. GRI Pricing'!E237,'2. GRI Pricing Inputs'!$C$32:$C$39,0),(MATCH('3. GRI Pricing'!N237,'2. GRI Pricing Inputs'!$D$32:$AI$32,0)+1)),0)</f>
        <v>0</v>
      </c>
      <c r="P237" s="272">
        <f>IFERROR(INDEX('2. GRI Pricing Inputs'!$C$45:$AI$46,MATCH($P$16,'2. GRI Pricing Inputs'!$C$45:$C$46,0),MATCH(H237,'2. GRI Pricing Inputs'!$C$45:$AI$45,0)),0)</f>
        <v>50</v>
      </c>
      <c r="Q237" s="272">
        <f>IFERROR(INDEX('2. GRI Pricing Inputs'!$C$53:$AI$54,MATCH('3. GRI Pricing'!$Q$16,'2. GRI Pricing Inputs'!$C$53:$C$54,0),MATCH('3. GRI Pricing'!I237,'2. GRI Pricing Inputs'!$C$53:$AI$53,0)),0)</f>
        <v>15</v>
      </c>
      <c r="R237" s="272">
        <f>IFERROR(INDEX('2. GRI Pricing Inputs'!$C$60:$AI$61,MATCH('3. GRI Pricing'!$R$16,'2. GRI Pricing Inputs'!$C$60:$C$61,0),MATCH('1. Accomodation'!T241,'2. GRI Pricing Inputs'!$C$60:$AI$60,0)),0)</f>
        <v>0</v>
      </c>
      <c r="S237" s="272">
        <f>IFERROR(INDEX('2. GRI Pricing Inputs'!$C$67:$AI$68,MATCH('3. GRI Pricing'!$S$16,'2. GRI Pricing Inputs'!$C$67:$C$68,0),MATCH('1. Accomodation'!U241,'2. GRI Pricing Inputs'!$C$67:$AI$67,0)),0)</f>
        <v>40</v>
      </c>
      <c r="T237" s="272">
        <f>IF(E237=0,0,'2. GRI Pricing Inputs'!$AI$75)</f>
        <v>0</v>
      </c>
      <c r="U237" s="272">
        <f>IFERROR(INDEX('2. GRI Pricing Inputs'!$C$82:$AI$83,MATCH('3. GRI Pricing'!$U$16,'2. GRI Pricing Inputs'!$C$82:$C$83,0),MATCH('1. Accomodation'!V241,'2. GRI Pricing Inputs'!$C$82:$AI$82,0)),0)</f>
        <v>0</v>
      </c>
      <c r="V237" s="272">
        <f>IFERROR(INDEX('2. GRI Pricing Inputs'!$C$89:$AI$90,MATCH('3. GRI Pricing'!$V$16,'2. GRI Pricing Inputs'!$C$89:$C$90,0),MATCH('1. Accomodation'!W241,'2. GRI Pricing Inputs'!$C$89:$AI$89,0)),0)</f>
        <v>10</v>
      </c>
      <c r="W237" s="272">
        <f>IFERROR(INDEX('2. GRI Pricing Inputs'!$C$97:$AI$98,MATCH('3. GRI Pricing'!$W$16,'2. GRI Pricing Inputs'!$C$97:$C$98,0),MATCH('1. Accomodation'!X241,'2. GRI Pricing Inputs'!$C$97:$AI$97,0)),0)</f>
        <v>0</v>
      </c>
      <c r="X237" s="272">
        <f>IFERROR(INDEX('2. GRI Pricing Inputs'!$C$104:$AI$105,MATCH('3. GRI Pricing'!$X$16,'2. GRI Pricing Inputs'!$C$104:$C$105,0),MATCH('1. Accomodation'!Y241,'2. GRI Pricing Inputs'!$C$104:$AI$104,0)),0)</f>
        <v>0</v>
      </c>
      <c r="Y237" s="273"/>
      <c r="Z237" s="274">
        <f t="shared" si="13"/>
        <v>1390</v>
      </c>
      <c r="AA237" s="275"/>
      <c r="AB237" s="275"/>
      <c r="AC237" s="275"/>
      <c r="AD237" s="271">
        <f>Z237*(1+'2. GRI Pricing Inputs'!E$115)^(($AD$16-$AC$15)/365)</f>
        <v>1396.895973526297</v>
      </c>
      <c r="AE237" s="272">
        <f>AD237*(1+'2. GRI Pricing Inputs'!F$115)^((AE$16-AD$16)/365)</f>
        <v>1403.6020687821187</v>
      </c>
      <c r="AF237" s="272">
        <f>AE237*(1+'2. GRI Pricing Inputs'!G$115)^((AF$16-AE$16)/365)</f>
        <v>1410.56552396757</v>
      </c>
      <c r="AG237" s="272">
        <f>AF237*(1+'2. GRI Pricing Inputs'!H$115)^((AG$16-AF$16)/365)</f>
        <v>1417.5635257736042</v>
      </c>
      <c r="AH237" s="272">
        <f>AG237*(1+'2. GRI Pricing Inputs'!I$115)^((AH$16-AG$16)/365)</f>
        <v>1423.9141377002593</v>
      </c>
      <c r="AI237" s="272">
        <f>AH237*(1+'2. GRI Pricing Inputs'!J$115)^((AI$16-AH$16)/365)</f>
        <v>1430.978363741483</v>
      </c>
      <c r="AJ237" s="272">
        <f>AI237*(1+'2. GRI Pricing Inputs'!K$115)^((AJ$16-AI$16)/365)</f>
        <v>1437.8480787368278</v>
      </c>
      <c r="AK237" s="272">
        <f>AJ237*(1+'2. GRI Pricing Inputs'!L$115)^((AK$16-AJ$16)/365)</f>
        <v>1444.9814328992782</v>
      </c>
      <c r="AL237" s="272">
        <f>AK237*(1+'2. GRI Pricing Inputs'!M$115)^((AL$16-AK$16)/365)</f>
        <v>1451.9183725966952</v>
      </c>
      <c r="AM237" s="272">
        <f>AL237*(1+'2. GRI Pricing Inputs'!N$115)^((AM$16-AL$16)/365)</f>
        <v>1459.1215313447319</v>
      </c>
      <c r="AN237" s="272">
        <f>AM237*(1+'2. GRI Pricing Inputs'!O$115)^((AN$16-AM$16)/365)</f>
        <v>1466.3604259143744</v>
      </c>
      <c r="AO237" s="272">
        <f>AN237*(1+'2. GRI Pricing Inputs'!P$115)^((AO$16-AN$16)/365)</f>
        <v>1473.3999999999992</v>
      </c>
      <c r="AP237" s="276">
        <f>AO237*(1+'2. GRI Pricing Inputs'!Q$115)^((AP$16-AO$16)/365)</f>
        <v>1480.709731937874</v>
      </c>
      <c r="AQ237" s="380">
        <f t="shared" si="14"/>
        <v>5.9999999999999387E-2</v>
      </c>
    </row>
    <row r="238" spans="1:43" ht="11.4" x14ac:dyDescent="0.2">
      <c r="A238" s="110" t="str">
        <f>_xlfn.XLOOKUP($C238,'Data Ref'!$D:$D,'Data Ref'!$B:$B,0)</f>
        <v>222708222</v>
      </c>
      <c r="C238" s="76">
        <f>'1. Accomodation'!N242</f>
        <v>715</v>
      </c>
      <c r="D238" s="362" t="str">
        <f>'1. Accomodation'!L242</f>
        <v>D</v>
      </c>
      <c r="E238" s="69" t="str">
        <f>'1. Accomodation'!P242</f>
        <v>1 Bed</v>
      </c>
      <c r="F238" s="69">
        <f>'1. Accomodation'!Q242</f>
        <v>1</v>
      </c>
      <c r="G238" s="77">
        <f>'1. Accomodation'!O242</f>
        <v>437.23</v>
      </c>
      <c r="H238" s="69">
        <f>'1. Accomodation'!R242</f>
        <v>7</v>
      </c>
      <c r="I238" s="69" t="str">
        <f>'1. Accomodation'!S242</f>
        <v>Carpark and other block</v>
      </c>
      <c r="J238" s="62"/>
      <c r="L238" s="271">
        <f>IFERROR(INDEX('2. GRI Pricing Inputs'!$C$15:$AI$16,MATCH($L$16,'2. GRI Pricing Inputs'!$C$15:$C$16,0),MATCH(E238,'2. GRI Pricing Inputs'!$C$15:$AI$15,0)),0)</f>
        <v>1275</v>
      </c>
      <c r="M238" s="272">
        <f>IFERROR(INDEX('2. GRI Pricing Inputs'!$C$22:$AI$23,MATCH($M$16,'2. GRI Pricing Inputs'!$C$22:$C$23,0),MATCH(F238,'2. GRI Pricing Inputs'!$C$22:$AI$22,0)),0)</f>
        <v>0</v>
      </c>
      <c r="N238" s="329">
        <f>IF(AND('3. GRI Pricing'!$G238&gt;='2. GRI Pricing Inputs'!$D$33,'3. GRI Pricing'!$G238&lt;='2. GRI Pricing Inputs'!$E$33),'2. GRI Pricing Inputs'!$D$32,IF(AND('3. GRI Pricing'!$G238&gt;='2. GRI Pricing Inputs'!$F$33,'3. GRI Pricing'!$G238&lt;='2. GRI Pricing Inputs'!$G$33),'2. GRI Pricing Inputs'!$F$32,IF(AND('3. GRI Pricing'!$G238&gt;='2. GRI Pricing Inputs'!$H$33,'3. GRI Pricing'!$G238&lt;='2. GRI Pricing Inputs'!$I$33),'2. GRI Pricing Inputs'!$H$32,IF(AND('3. GRI Pricing'!$G238&gt;='2. GRI Pricing Inputs'!$J$33,'3. GRI Pricing'!$G238&lt;='2. GRI Pricing Inputs'!$K$33),'2. GRI Pricing Inputs'!$J$32,IF(AND('3. GRI Pricing'!$G238&gt;='2. GRI Pricing Inputs'!$L$33,'3. GRI Pricing'!$G238&lt;='2. GRI Pricing Inputs'!$M$33),'2. GRI Pricing Inputs'!$L$32,IF(AND('3. GRI Pricing'!$G238&gt;='2. GRI Pricing Inputs'!$N$33,'3. GRI Pricing'!$G238&lt;='2. GRI Pricing Inputs'!$O$33),'2. GRI Pricing Inputs'!$N$32,IF(AND('3. GRI Pricing'!$G238&gt;='2. GRI Pricing Inputs'!$P$33,'3. GRI Pricing'!$G238&lt;='2. GRI Pricing Inputs'!$Q$33),'2. GRI Pricing Inputs'!$P$32,IF(AND('3. GRI Pricing'!$G238&gt;='2. GRI Pricing Inputs'!$R$33,'3. GRI Pricing'!$G238&lt;='2. GRI Pricing Inputs'!$S$33),'2. GRI Pricing Inputs'!$R$32,IF(AND('3. GRI Pricing'!$G238&gt;='2. GRI Pricing Inputs'!$T$33,'3. GRI Pricing'!$G238&lt;='2. GRI Pricing Inputs'!$U$33),'2. GRI Pricing Inputs'!$T$32,IF(AND('3. GRI Pricing'!$G238&gt;='2. GRI Pricing Inputs'!$V$33,'3. GRI Pricing'!$G238&lt;='2. GRI Pricing Inputs'!$W$33),'2. GRI Pricing Inputs'!$V$32,IF(AND('3. GRI Pricing'!$G238&gt;='2. GRI Pricing Inputs'!$X$33,'3. GRI Pricing'!$G238&lt;='2. GRI Pricing Inputs'!$Y$33),'2. GRI Pricing Inputs'!$X$32,IF(AND('3. GRI Pricing'!$G238&gt;='2. GRI Pricing Inputs'!$Z$33,'3. GRI Pricing'!$G238&lt;='2. GRI Pricing Inputs'!$AA$33),'2. GRI Pricing Inputs'!$Z$32,IF(AND('3. GRI Pricing'!$G238&gt;='2. GRI Pricing Inputs'!$AB$33,'3. GRI Pricing'!$G238&lt;='2. GRI Pricing Inputs'!$AC$33),'2. GRI Pricing Inputs'!$AB$32,IF(AND('3. GRI Pricing'!$G238&gt;='2. GRI Pricing Inputs'!$AD$33,'3. GRI Pricing'!$G238&lt;='2. GRI Pricing Inputs'!$AE$33),'2. GRI Pricing Inputs'!$AD$32,IF(AND('3. GRI Pricing'!$G238&gt;='2. GRI Pricing Inputs'!$AF$33,'3. GRI Pricing'!$G238&lt;='2. GRI Pricing Inputs'!$AG$33),'2. GRI Pricing Inputs'!$AF$32,IF(AND('3. GRI Pricing'!$G238&gt;='2. GRI Pricing Inputs'!$AH$33,'3. GRI Pricing'!$G238&lt;='2. GRI Pricing Inputs'!$AI$33),'2. GRI Pricing Inputs'!$AH$32,0))))))))))))))))</f>
        <v>0</v>
      </c>
      <c r="O238" s="272" cm="1">
        <f t="array" ref="O238">IFERROR(INDEX('2. GRI Pricing Inputs'!$C$32:$AI$39,MATCH('3. GRI Pricing'!E238,'2. GRI Pricing Inputs'!$C$32:$C$39,0),(MATCH('3. GRI Pricing'!N238,'2. GRI Pricing Inputs'!$D$32:$AI$32,0)+1)),0)</f>
        <v>0</v>
      </c>
      <c r="P238" s="272">
        <f>IFERROR(INDEX('2. GRI Pricing Inputs'!$C$45:$AI$46,MATCH($P$16,'2. GRI Pricing Inputs'!$C$45:$C$46,0),MATCH(H238,'2. GRI Pricing Inputs'!$C$45:$AI$45,0)),0)</f>
        <v>50</v>
      </c>
      <c r="Q238" s="272">
        <f>IFERROR(INDEX('2. GRI Pricing Inputs'!$C$53:$AI$54,MATCH('3. GRI Pricing'!$Q$16,'2. GRI Pricing Inputs'!$C$53:$C$54,0),MATCH('3. GRI Pricing'!I238,'2. GRI Pricing Inputs'!$C$53:$AI$53,0)),0)</f>
        <v>5</v>
      </c>
      <c r="R238" s="272">
        <f>IFERROR(INDEX('2. GRI Pricing Inputs'!$C$60:$AI$61,MATCH('3. GRI Pricing'!$R$16,'2. GRI Pricing Inputs'!$C$60:$C$61,0),MATCH('1. Accomodation'!T242,'2. GRI Pricing Inputs'!$C$60:$AI$60,0)),0)</f>
        <v>0</v>
      </c>
      <c r="S238" s="272">
        <f>IFERROR(INDEX('2. GRI Pricing Inputs'!$C$67:$AI$68,MATCH('3. GRI Pricing'!$S$16,'2. GRI Pricing Inputs'!$C$67:$C$68,0),MATCH('1. Accomodation'!U242,'2. GRI Pricing Inputs'!$C$67:$AI$67,0)),0)</f>
        <v>30</v>
      </c>
      <c r="T238" s="272">
        <f>IF(E238=0,0,'2. GRI Pricing Inputs'!$AI$75)</f>
        <v>0</v>
      </c>
      <c r="U238" s="272">
        <f>IFERROR(INDEX('2. GRI Pricing Inputs'!$C$82:$AI$83,MATCH('3. GRI Pricing'!$U$16,'2. GRI Pricing Inputs'!$C$82:$C$83,0),MATCH('1. Accomodation'!V242,'2. GRI Pricing Inputs'!$C$82:$AI$82,0)),0)</f>
        <v>0</v>
      </c>
      <c r="V238" s="272">
        <f>IFERROR(INDEX('2. GRI Pricing Inputs'!$C$89:$AI$90,MATCH('3. GRI Pricing'!$V$16,'2. GRI Pricing Inputs'!$C$89:$C$90,0),MATCH('1. Accomodation'!W242,'2. GRI Pricing Inputs'!$C$89:$AI$89,0)),0)</f>
        <v>0</v>
      </c>
      <c r="W238" s="272">
        <f>IFERROR(INDEX('2. GRI Pricing Inputs'!$C$97:$AI$98,MATCH('3. GRI Pricing'!$W$16,'2. GRI Pricing Inputs'!$C$97:$C$98,0),MATCH('1. Accomodation'!X242,'2. GRI Pricing Inputs'!$C$97:$AI$97,0)),0)</f>
        <v>0</v>
      </c>
      <c r="X238" s="272">
        <f>IFERROR(INDEX('2. GRI Pricing Inputs'!$C$104:$AI$105,MATCH('3. GRI Pricing'!$X$16,'2. GRI Pricing Inputs'!$C$104:$C$105,0),MATCH('1. Accomodation'!Y242,'2. GRI Pricing Inputs'!$C$104:$AI$104,0)),0)</f>
        <v>0</v>
      </c>
      <c r="Y238" s="273"/>
      <c r="Z238" s="274">
        <f t="shared" si="13"/>
        <v>1360</v>
      </c>
      <c r="AA238" s="275"/>
      <c r="AB238" s="275"/>
      <c r="AC238" s="275"/>
      <c r="AD238" s="271">
        <f>Z238*(1+'2. GRI Pricing Inputs'!E$115)^(($AD$16-$AC$15)/365)</f>
        <v>1366.7471395652979</v>
      </c>
      <c r="AE238" s="272">
        <f>AD238*(1+'2. GRI Pricing Inputs'!F$115)^((AE$16-AD$16)/365)</f>
        <v>1373.308498952289</v>
      </c>
      <c r="AF238" s="272">
        <f>AE238*(1+'2. GRI Pricing Inputs'!G$115)^((AF$16-AE$16)/365)</f>
        <v>1380.1216637380542</v>
      </c>
      <c r="AG238" s="272">
        <f>AF238*(1+'2. GRI Pricing Inputs'!H$115)^((AG$16-AF$16)/365)</f>
        <v>1386.9686295338863</v>
      </c>
      <c r="AH238" s="272">
        <f>AG238*(1+'2. GRI Pricing Inputs'!I$115)^((AH$16-AG$16)/365)</f>
        <v>1393.1821778937792</v>
      </c>
      <c r="AI238" s="272">
        <f>AH238*(1+'2. GRI Pricing Inputs'!J$115)^((AI$16-AH$16)/365)</f>
        <v>1400.0939386247608</v>
      </c>
      <c r="AJ238" s="272">
        <f>AI238*(1+'2. GRI Pricing Inputs'!K$115)^((AJ$16-AI$16)/365)</f>
        <v>1406.8153863899902</v>
      </c>
      <c r="AK238" s="272">
        <f>AJ238*(1+'2. GRI Pricing Inputs'!L$115)^((AK$16-AJ$16)/365)</f>
        <v>1413.794783268359</v>
      </c>
      <c r="AL238" s="272">
        <f>AK238*(1+'2. GRI Pricing Inputs'!M$115)^((AL$16-AK$16)/365)</f>
        <v>1420.5820048428102</v>
      </c>
      <c r="AM238" s="272">
        <f>AL238*(1+'2. GRI Pricing Inputs'!N$115)^((AM$16-AL$16)/365)</f>
        <v>1427.6296997329755</v>
      </c>
      <c r="AN238" s="272">
        <f>AM238*(1+'2. GRI Pricing Inputs'!O$115)^((AN$16-AM$16)/365)</f>
        <v>1434.7123591680215</v>
      </c>
      <c r="AO238" s="272">
        <f>AN238*(1+'2. GRI Pricing Inputs'!P$115)^((AO$16-AN$16)/365)</f>
        <v>1441.5999999999997</v>
      </c>
      <c r="AP238" s="276">
        <f>AO238*(1+'2. GRI Pricing Inputs'!Q$115)^((AP$16-AO$16)/365)</f>
        <v>1448.7519679392153</v>
      </c>
      <c r="AQ238" s="380">
        <f t="shared" si="14"/>
        <v>5.9999999999999609E-2</v>
      </c>
    </row>
    <row r="239" spans="1:43" ht="11.4" x14ac:dyDescent="0.2">
      <c r="A239" s="110" t="str">
        <f>_xlfn.XLOOKUP($C239,'Data Ref'!$D:$D,'Data Ref'!$B:$B,0)</f>
        <v>222708223</v>
      </c>
      <c r="C239" s="76">
        <f>'1. Accomodation'!N243</f>
        <v>716</v>
      </c>
      <c r="D239" s="362" t="str">
        <f>'1. Accomodation'!L243</f>
        <v>D</v>
      </c>
      <c r="E239" s="69" t="str">
        <f>'1. Accomodation'!P243</f>
        <v>2 Bed</v>
      </c>
      <c r="F239" s="69">
        <f>'1. Accomodation'!Q243</f>
        <v>2</v>
      </c>
      <c r="G239" s="77">
        <f>'1. Accomodation'!O243</f>
        <v>658.32</v>
      </c>
      <c r="H239" s="69">
        <f>'1. Accomodation'!R243</f>
        <v>7</v>
      </c>
      <c r="I239" s="69" t="str">
        <f>'1. Accomodation'!S243</f>
        <v>Amenity Pebble Roof</v>
      </c>
      <c r="J239" s="62"/>
      <c r="L239" s="271">
        <f>IFERROR(INDEX('2. GRI Pricing Inputs'!$C$15:$AI$16,MATCH($L$16,'2. GRI Pricing Inputs'!$C$15:$C$16,0),MATCH(E239,'2. GRI Pricing Inputs'!$C$15:$AI$15,0)),0)</f>
        <v>1665</v>
      </c>
      <c r="M239" s="272">
        <f>IFERROR(INDEX('2. GRI Pricing Inputs'!$C$22:$AI$23,MATCH($M$16,'2. GRI Pricing Inputs'!$C$22:$C$23,0),MATCH(F239,'2. GRI Pricing Inputs'!$C$22:$AI$22,0)),0)</f>
        <v>0</v>
      </c>
      <c r="N239" s="329">
        <f>IF(AND('3. GRI Pricing'!$G239&gt;='2. GRI Pricing Inputs'!$D$33,'3. GRI Pricing'!$G239&lt;='2. GRI Pricing Inputs'!$E$33),'2. GRI Pricing Inputs'!$D$32,IF(AND('3. GRI Pricing'!$G239&gt;='2. GRI Pricing Inputs'!$F$33,'3. GRI Pricing'!$G239&lt;='2. GRI Pricing Inputs'!$G$33),'2. GRI Pricing Inputs'!$F$32,IF(AND('3. GRI Pricing'!$G239&gt;='2. GRI Pricing Inputs'!$H$33,'3. GRI Pricing'!$G239&lt;='2. GRI Pricing Inputs'!$I$33),'2. GRI Pricing Inputs'!$H$32,IF(AND('3. GRI Pricing'!$G239&gt;='2. GRI Pricing Inputs'!$J$33,'3. GRI Pricing'!$G239&lt;='2. GRI Pricing Inputs'!$K$33),'2. GRI Pricing Inputs'!$J$32,IF(AND('3. GRI Pricing'!$G239&gt;='2. GRI Pricing Inputs'!$L$33,'3. GRI Pricing'!$G239&lt;='2. GRI Pricing Inputs'!$M$33),'2. GRI Pricing Inputs'!$L$32,IF(AND('3. GRI Pricing'!$G239&gt;='2. GRI Pricing Inputs'!$N$33,'3. GRI Pricing'!$G239&lt;='2. GRI Pricing Inputs'!$O$33),'2. GRI Pricing Inputs'!$N$32,IF(AND('3. GRI Pricing'!$G239&gt;='2. GRI Pricing Inputs'!$P$33,'3. GRI Pricing'!$G239&lt;='2. GRI Pricing Inputs'!$Q$33),'2. GRI Pricing Inputs'!$P$32,IF(AND('3. GRI Pricing'!$G239&gt;='2. GRI Pricing Inputs'!$R$33,'3. GRI Pricing'!$G239&lt;='2. GRI Pricing Inputs'!$S$33),'2. GRI Pricing Inputs'!$R$32,IF(AND('3. GRI Pricing'!$G239&gt;='2. GRI Pricing Inputs'!$T$33,'3. GRI Pricing'!$G239&lt;='2. GRI Pricing Inputs'!$U$33),'2. GRI Pricing Inputs'!$T$32,IF(AND('3. GRI Pricing'!$G239&gt;='2. GRI Pricing Inputs'!$V$33,'3. GRI Pricing'!$G239&lt;='2. GRI Pricing Inputs'!$W$33),'2. GRI Pricing Inputs'!$V$32,IF(AND('3. GRI Pricing'!$G239&gt;='2. GRI Pricing Inputs'!$X$33,'3. GRI Pricing'!$G239&lt;='2. GRI Pricing Inputs'!$Y$33),'2. GRI Pricing Inputs'!$X$32,IF(AND('3. GRI Pricing'!$G239&gt;='2. GRI Pricing Inputs'!$Z$33,'3. GRI Pricing'!$G239&lt;='2. GRI Pricing Inputs'!$AA$33),'2. GRI Pricing Inputs'!$Z$32,IF(AND('3. GRI Pricing'!$G239&gt;='2. GRI Pricing Inputs'!$AB$33,'3. GRI Pricing'!$G239&lt;='2. GRI Pricing Inputs'!$AC$33),'2. GRI Pricing Inputs'!$AB$32,IF(AND('3. GRI Pricing'!$G239&gt;='2. GRI Pricing Inputs'!$AD$33,'3. GRI Pricing'!$G239&lt;='2. GRI Pricing Inputs'!$AE$33),'2. GRI Pricing Inputs'!$AD$32,IF(AND('3. GRI Pricing'!$G239&gt;='2. GRI Pricing Inputs'!$AF$33,'3. GRI Pricing'!$G239&lt;='2. GRI Pricing Inputs'!$AG$33),'2. GRI Pricing Inputs'!$AF$32,IF(AND('3. GRI Pricing'!$G239&gt;='2. GRI Pricing Inputs'!$AH$33,'3. GRI Pricing'!$G239&lt;='2. GRI Pricing Inputs'!$AI$33),'2. GRI Pricing Inputs'!$AH$32,0))))))))))))))))</f>
        <v>8</v>
      </c>
      <c r="O239" s="272" cm="1">
        <f t="array" ref="O239">IFERROR(INDEX('2. GRI Pricing Inputs'!$C$32:$AI$39,MATCH('3. GRI Pricing'!E239,'2. GRI Pricing Inputs'!$C$32:$C$39,0),(MATCH('3. GRI Pricing'!N239,'2. GRI Pricing Inputs'!$D$32:$AI$32,0)+1)),0)</f>
        <v>-30</v>
      </c>
      <c r="P239" s="272">
        <f>IFERROR(INDEX('2. GRI Pricing Inputs'!$C$45:$AI$46,MATCH($P$16,'2. GRI Pricing Inputs'!$C$45:$C$46,0),MATCH(H239,'2. GRI Pricing Inputs'!$C$45:$AI$45,0)),0)</f>
        <v>50</v>
      </c>
      <c r="Q239" s="272">
        <f>IFERROR(INDEX('2. GRI Pricing Inputs'!$C$53:$AI$54,MATCH('3. GRI Pricing'!$Q$16,'2. GRI Pricing Inputs'!$C$53:$C$54,0),MATCH('3. GRI Pricing'!I239,'2. GRI Pricing Inputs'!$C$53:$AI$53,0)),0)</f>
        <v>10</v>
      </c>
      <c r="R239" s="272">
        <f>IFERROR(INDEX('2. GRI Pricing Inputs'!$C$60:$AI$61,MATCH('3. GRI Pricing'!$R$16,'2. GRI Pricing Inputs'!$C$60:$C$61,0),MATCH('1. Accomodation'!T243,'2. GRI Pricing Inputs'!$C$60:$AI$60,0)),0)</f>
        <v>0</v>
      </c>
      <c r="S239" s="272">
        <f>IFERROR(INDEX('2. GRI Pricing Inputs'!$C$67:$AI$68,MATCH('3. GRI Pricing'!$S$16,'2. GRI Pricing Inputs'!$C$67:$C$68,0),MATCH('1. Accomodation'!U243,'2. GRI Pricing Inputs'!$C$67:$AI$67,0)),0)</f>
        <v>30</v>
      </c>
      <c r="T239" s="272">
        <f>IF(E239=0,0,'2. GRI Pricing Inputs'!$AI$75)</f>
        <v>0</v>
      </c>
      <c r="U239" s="272">
        <f>IFERROR(INDEX('2. GRI Pricing Inputs'!$C$82:$AI$83,MATCH('3. GRI Pricing'!$U$16,'2. GRI Pricing Inputs'!$C$82:$C$83,0),MATCH('1. Accomodation'!V243,'2. GRI Pricing Inputs'!$C$82:$AI$82,0)),0)</f>
        <v>0</v>
      </c>
      <c r="V239" s="272">
        <f>IFERROR(INDEX('2. GRI Pricing Inputs'!$C$89:$AI$90,MATCH('3. GRI Pricing'!$V$16,'2. GRI Pricing Inputs'!$C$89:$C$90,0),MATCH('1. Accomodation'!W243,'2. GRI Pricing Inputs'!$C$89:$AI$89,0)),0)</f>
        <v>0</v>
      </c>
      <c r="W239" s="272">
        <f>IFERROR(INDEX('2. GRI Pricing Inputs'!$C$97:$AI$98,MATCH('3. GRI Pricing'!$W$16,'2. GRI Pricing Inputs'!$C$97:$C$98,0),MATCH('1. Accomodation'!X243,'2. GRI Pricing Inputs'!$C$97:$AI$97,0)),0)</f>
        <v>0</v>
      </c>
      <c r="X239" s="272">
        <f>IFERROR(INDEX('2. GRI Pricing Inputs'!$C$104:$AI$105,MATCH('3. GRI Pricing'!$X$16,'2. GRI Pricing Inputs'!$C$104:$C$105,0),MATCH('1. Accomodation'!Y243,'2. GRI Pricing Inputs'!$C$104:$AI$104,0)),0)</f>
        <v>0</v>
      </c>
      <c r="Y239" s="273"/>
      <c r="Z239" s="274">
        <f t="shared" si="13"/>
        <v>1725</v>
      </c>
      <c r="AA239" s="275"/>
      <c r="AB239" s="275"/>
      <c r="AC239" s="275"/>
      <c r="AD239" s="271">
        <f>Z239*(1+'2. GRI Pricing Inputs'!E$115)^(($AD$16-$AC$15)/365)</f>
        <v>1733.5579527574548</v>
      </c>
      <c r="AE239" s="272">
        <f>AD239*(1+'2. GRI Pricing Inputs'!F$115)^((AE$16-AD$16)/365)</f>
        <v>1741.8802652152194</v>
      </c>
      <c r="AF239" s="272">
        <f>AE239*(1+'2. GRI Pricing Inputs'!G$115)^((AF$16-AE$16)/365)</f>
        <v>1750.5219631971643</v>
      </c>
      <c r="AG239" s="272">
        <f>AF239*(1+'2. GRI Pricing Inputs'!H$115)^((AG$16-AF$16)/365)</f>
        <v>1759.2065337837894</v>
      </c>
      <c r="AH239" s="272">
        <f>AG239*(1+'2. GRI Pricing Inputs'!I$115)^((AH$16-AG$16)/365)</f>
        <v>1767.0876888726241</v>
      </c>
      <c r="AI239" s="272">
        <f>AH239*(1+'2. GRI Pricing Inputs'!J$115)^((AI$16-AH$16)/365)</f>
        <v>1775.8544442115528</v>
      </c>
      <c r="AJ239" s="272">
        <f>AI239*(1+'2. GRI Pricing Inputs'!K$115)^((AJ$16-AI$16)/365)</f>
        <v>1784.3798099431858</v>
      </c>
      <c r="AK239" s="272">
        <f>AJ239*(1+'2. GRI Pricing Inputs'!L$115)^((AK$16-AJ$16)/365)</f>
        <v>1793.2323537778816</v>
      </c>
      <c r="AL239" s="272">
        <f>AK239*(1+'2. GRI Pricing Inputs'!M$115)^((AL$16-AK$16)/365)</f>
        <v>1801.841145848417</v>
      </c>
      <c r="AM239" s="272">
        <f>AL239*(1+'2. GRI Pricing Inputs'!N$115)^((AM$16-AL$16)/365)</f>
        <v>1810.7803176760165</v>
      </c>
      <c r="AN239" s="272">
        <f>AM239*(1+'2. GRI Pricing Inputs'!O$115)^((AN$16-AM$16)/365)</f>
        <v>1819.7638379153211</v>
      </c>
      <c r="AO239" s="272">
        <f>AN239*(1+'2. GRI Pricing Inputs'!P$115)^((AO$16-AN$16)/365)</f>
        <v>1828.4999999999993</v>
      </c>
      <c r="AP239" s="276">
        <f>AO239*(1+'2. GRI Pricing Inputs'!Q$115)^((AP$16-AO$16)/365)</f>
        <v>1837.5714299229014</v>
      </c>
      <c r="AQ239" s="380">
        <f t="shared" si="14"/>
        <v>5.9999999999999609E-2</v>
      </c>
    </row>
    <row r="240" spans="1:43" ht="11.4" x14ac:dyDescent="0.2">
      <c r="A240" s="110" t="str">
        <f>_xlfn.XLOOKUP($C240,'Data Ref'!$D:$D,'Data Ref'!$B:$B,0)</f>
        <v>222708224</v>
      </c>
      <c r="C240" s="76">
        <f>'1. Accomodation'!N244</f>
        <v>717</v>
      </c>
      <c r="D240" s="362" t="str">
        <f>'1. Accomodation'!L244</f>
        <v>D</v>
      </c>
      <c r="E240" s="69" t="str">
        <f>'1. Accomodation'!P244</f>
        <v>3 Bed</v>
      </c>
      <c r="F240" s="69">
        <f>'1. Accomodation'!Q244</f>
        <v>1</v>
      </c>
      <c r="G240" s="77">
        <f>'1. Accomodation'!O244</f>
        <v>972.83999999999992</v>
      </c>
      <c r="H240" s="69">
        <f>'1. Accomodation'!R244</f>
        <v>7</v>
      </c>
      <c r="I240" s="69" t="str">
        <f>'1. Accomodation'!S244</f>
        <v>North Row above Treeline</v>
      </c>
      <c r="J240" s="62"/>
      <c r="L240" s="271">
        <f>IFERROR(INDEX('2. GRI Pricing Inputs'!$C$15:$AI$16,MATCH($L$16,'2. GRI Pricing Inputs'!$C$15:$C$16,0),MATCH(E240,'2. GRI Pricing Inputs'!$C$15:$AI$15,0)),0)</f>
        <v>1915</v>
      </c>
      <c r="M240" s="272">
        <f>IFERROR(INDEX('2. GRI Pricing Inputs'!$C$22:$AI$23,MATCH($M$16,'2. GRI Pricing Inputs'!$C$22:$C$23,0),MATCH(F240,'2. GRI Pricing Inputs'!$C$22:$AI$22,0)),0)</f>
        <v>0</v>
      </c>
      <c r="N240" s="329">
        <f>IF(AND('3. GRI Pricing'!$G240&gt;='2. GRI Pricing Inputs'!$D$33,'3. GRI Pricing'!$G240&lt;='2. GRI Pricing Inputs'!$E$33),'2. GRI Pricing Inputs'!$D$32,IF(AND('3. GRI Pricing'!$G240&gt;='2. GRI Pricing Inputs'!$F$33,'3. GRI Pricing'!$G240&lt;='2. GRI Pricing Inputs'!$G$33),'2. GRI Pricing Inputs'!$F$32,IF(AND('3. GRI Pricing'!$G240&gt;='2. GRI Pricing Inputs'!$H$33,'3. GRI Pricing'!$G240&lt;='2. GRI Pricing Inputs'!$I$33),'2. GRI Pricing Inputs'!$H$32,IF(AND('3. GRI Pricing'!$G240&gt;='2. GRI Pricing Inputs'!$J$33,'3. GRI Pricing'!$G240&lt;='2. GRI Pricing Inputs'!$K$33),'2. GRI Pricing Inputs'!$J$32,IF(AND('3. GRI Pricing'!$G240&gt;='2. GRI Pricing Inputs'!$L$33,'3. GRI Pricing'!$G240&lt;='2. GRI Pricing Inputs'!$M$33),'2. GRI Pricing Inputs'!$L$32,IF(AND('3. GRI Pricing'!$G240&gt;='2. GRI Pricing Inputs'!$N$33,'3. GRI Pricing'!$G240&lt;='2. GRI Pricing Inputs'!$O$33),'2. GRI Pricing Inputs'!$N$32,IF(AND('3. GRI Pricing'!$G240&gt;='2. GRI Pricing Inputs'!$P$33,'3. GRI Pricing'!$G240&lt;='2. GRI Pricing Inputs'!$Q$33),'2. GRI Pricing Inputs'!$P$32,IF(AND('3. GRI Pricing'!$G240&gt;='2. GRI Pricing Inputs'!$R$33,'3. GRI Pricing'!$G240&lt;='2. GRI Pricing Inputs'!$S$33),'2. GRI Pricing Inputs'!$R$32,IF(AND('3. GRI Pricing'!$G240&gt;='2. GRI Pricing Inputs'!$T$33,'3. GRI Pricing'!$G240&lt;='2. GRI Pricing Inputs'!$U$33),'2. GRI Pricing Inputs'!$T$32,IF(AND('3. GRI Pricing'!$G240&gt;='2. GRI Pricing Inputs'!$V$33,'3. GRI Pricing'!$G240&lt;='2. GRI Pricing Inputs'!$W$33),'2. GRI Pricing Inputs'!$V$32,IF(AND('3. GRI Pricing'!$G240&gt;='2. GRI Pricing Inputs'!$X$33,'3. GRI Pricing'!$G240&lt;='2. GRI Pricing Inputs'!$Y$33),'2. GRI Pricing Inputs'!$X$32,IF(AND('3. GRI Pricing'!$G240&gt;='2. GRI Pricing Inputs'!$Z$33,'3. GRI Pricing'!$G240&lt;='2. GRI Pricing Inputs'!$AA$33),'2. GRI Pricing Inputs'!$Z$32,IF(AND('3. GRI Pricing'!$G240&gt;='2. GRI Pricing Inputs'!$AB$33,'3. GRI Pricing'!$G240&lt;='2. GRI Pricing Inputs'!$AC$33),'2. GRI Pricing Inputs'!$AB$32,IF(AND('3. GRI Pricing'!$G240&gt;='2. GRI Pricing Inputs'!$AD$33,'3. GRI Pricing'!$G240&lt;='2. GRI Pricing Inputs'!$AE$33),'2. GRI Pricing Inputs'!$AD$32,IF(AND('3. GRI Pricing'!$G240&gt;='2. GRI Pricing Inputs'!$AF$33,'3. GRI Pricing'!$G240&lt;='2. GRI Pricing Inputs'!$AG$33),'2. GRI Pricing Inputs'!$AF$32,IF(AND('3. GRI Pricing'!$G240&gt;='2. GRI Pricing Inputs'!$AH$33,'3. GRI Pricing'!$G240&lt;='2. GRI Pricing Inputs'!$AI$33),'2. GRI Pricing Inputs'!$AH$32,0))))))))))))))))</f>
        <v>12</v>
      </c>
      <c r="O240" s="272" cm="1">
        <f t="array" ref="O240">IFERROR(INDEX('2. GRI Pricing Inputs'!$C$32:$AI$39,MATCH('3. GRI Pricing'!E240,'2. GRI Pricing Inputs'!$C$32:$C$39,0),(MATCH('3. GRI Pricing'!N240,'2. GRI Pricing Inputs'!$D$32:$AI$32,0)+1)),0)</f>
        <v>-5</v>
      </c>
      <c r="P240" s="272">
        <f>IFERROR(INDEX('2. GRI Pricing Inputs'!$C$45:$AI$46,MATCH($P$16,'2. GRI Pricing Inputs'!$C$45:$C$46,0),MATCH(H240,'2. GRI Pricing Inputs'!$C$45:$AI$45,0)),0)</f>
        <v>50</v>
      </c>
      <c r="Q240" s="272">
        <f>IFERROR(INDEX('2. GRI Pricing Inputs'!$C$53:$AI$54,MATCH('3. GRI Pricing'!$Q$16,'2. GRI Pricing Inputs'!$C$53:$C$54,0),MATCH('3. GRI Pricing'!I240,'2. GRI Pricing Inputs'!$C$53:$AI$53,0)),0)</f>
        <v>50</v>
      </c>
      <c r="R240" s="272">
        <f>IFERROR(INDEX('2. GRI Pricing Inputs'!$C$60:$AI$61,MATCH('3. GRI Pricing'!$R$16,'2. GRI Pricing Inputs'!$C$60:$C$61,0),MATCH('1. Accomodation'!T244,'2. GRI Pricing Inputs'!$C$60:$AI$60,0)),0)</f>
        <v>0</v>
      </c>
      <c r="S240" s="272">
        <f>IFERROR(INDEX('2. GRI Pricing Inputs'!$C$67:$AI$68,MATCH('3. GRI Pricing'!$S$16,'2. GRI Pricing Inputs'!$C$67:$C$68,0),MATCH('1. Accomodation'!U244,'2. GRI Pricing Inputs'!$C$67:$AI$67,0)),0)</f>
        <v>80</v>
      </c>
      <c r="T240" s="272">
        <f>IF(E240=0,0,'2. GRI Pricing Inputs'!$AI$75)</f>
        <v>0</v>
      </c>
      <c r="U240" s="272">
        <f>IFERROR(INDEX('2. GRI Pricing Inputs'!$C$82:$AI$83,MATCH('3. GRI Pricing'!$U$16,'2. GRI Pricing Inputs'!$C$82:$C$83,0),MATCH('1. Accomodation'!V244,'2. GRI Pricing Inputs'!$C$82:$AI$82,0)),0)</f>
        <v>15</v>
      </c>
      <c r="V240" s="272">
        <f>IFERROR(INDEX('2. GRI Pricing Inputs'!$C$89:$AI$90,MATCH('3. GRI Pricing'!$V$16,'2. GRI Pricing Inputs'!$C$89:$C$90,0),MATCH('1. Accomodation'!W244,'2. GRI Pricing Inputs'!$C$89:$AI$89,0)),0)</f>
        <v>10</v>
      </c>
      <c r="W240" s="272">
        <f>IFERROR(INDEX('2. GRI Pricing Inputs'!$C$97:$AI$98,MATCH('3. GRI Pricing'!$W$16,'2. GRI Pricing Inputs'!$C$97:$C$98,0),MATCH('1. Accomodation'!X244,'2. GRI Pricing Inputs'!$C$97:$AI$97,0)),0)</f>
        <v>0</v>
      </c>
      <c r="X240" s="272">
        <f>IFERROR(INDEX('2. GRI Pricing Inputs'!$C$104:$AI$105,MATCH('3. GRI Pricing'!$X$16,'2. GRI Pricing Inputs'!$C$104:$C$105,0),MATCH('1. Accomodation'!Y244,'2. GRI Pricing Inputs'!$C$104:$AI$104,0)),0)</f>
        <v>0</v>
      </c>
      <c r="Y240" s="273"/>
      <c r="Z240" s="274">
        <f t="shared" si="13"/>
        <v>2115</v>
      </c>
      <c r="AA240" s="275"/>
      <c r="AB240" s="275"/>
      <c r="AC240" s="275"/>
      <c r="AD240" s="271">
        <f>Z240*(1+'2. GRI Pricing Inputs'!E$115)^(($AD$16-$AC$15)/365)</f>
        <v>2125.4927942504446</v>
      </c>
      <c r="AE240" s="272">
        <f>AD240*(1+'2. GRI Pricing Inputs'!F$115)^((AE$16-AD$16)/365)</f>
        <v>2135.6966730030081</v>
      </c>
      <c r="AF240" s="272">
        <f>AE240*(1+'2. GRI Pricing Inputs'!G$115)^((AF$16-AE$16)/365)</f>
        <v>2146.292146180871</v>
      </c>
      <c r="AG240" s="272">
        <f>AF240*(1+'2. GRI Pricing Inputs'!H$115)^((AG$16-AF$16)/365)</f>
        <v>2156.9401849001247</v>
      </c>
      <c r="AH240" s="272">
        <f>AG240*(1+'2. GRI Pricing Inputs'!I$115)^((AH$16-AG$16)/365)</f>
        <v>2166.6031663568697</v>
      </c>
      <c r="AI240" s="272">
        <f>AH240*(1+'2. GRI Pricing Inputs'!J$115)^((AI$16-AH$16)/365)</f>
        <v>2177.3519707289474</v>
      </c>
      <c r="AJ240" s="272">
        <f>AI240*(1+'2. GRI Pricing Inputs'!K$115)^((AJ$16-AI$16)/365)</f>
        <v>2187.8048104520799</v>
      </c>
      <c r="AK240" s="272">
        <f>AJ240*(1+'2. GRI Pricing Inputs'!L$115)^((AK$16-AJ$16)/365)</f>
        <v>2198.6587989798372</v>
      </c>
      <c r="AL240" s="272">
        <f>AK240*(1+'2. GRI Pricing Inputs'!M$115)^((AL$16-AK$16)/365)</f>
        <v>2209.2139266489285</v>
      </c>
      <c r="AM240" s="272">
        <f>AL240*(1+'2. GRI Pricing Inputs'!N$115)^((AM$16-AL$16)/365)</f>
        <v>2220.1741286288548</v>
      </c>
      <c r="AN240" s="272">
        <f>AM240*(1+'2. GRI Pricing Inputs'!O$115)^((AN$16-AM$16)/365)</f>
        <v>2231.1887056179153</v>
      </c>
      <c r="AO240" s="272">
        <f>AN240*(1+'2. GRI Pricing Inputs'!P$115)^((AO$16-AN$16)/365)</f>
        <v>2241.8999999999992</v>
      </c>
      <c r="AP240" s="276">
        <f>AO240*(1+'2. GRI Pricing Inputs'!Q$115)^((AP$16-AO$16)/365)</f>
        <v>2253.0223619054705</v>
      </c>
      <c r="AQ240" s="380">
        <f t="shared" si="14"/>
        <v>5.9999999999999609E-2</v>
      </c>
    </row>
    <row r="241" spans="1:43" ht="11.4" x14ac:dyDescent="0.2">
      <c r="A241" s="110" t="str">
        <f>_xlfn.XLOOKUP($C241,'Data Ref'!$D:$D,'Data Ref'!$B:$B,0)</f>
        <v>222708225</v>
      </c>
      <c r="C241" s="76">
        <f>'1. Accomodation'!N245</f>
        <v>718</v>
      </c>
      <c r="D241" s="362" t="str">
        <f>'1. Accomodation'!L245</f>
        <v>D</v>
      </c>
      <c r="E241" s="69" t="str">
        <f>'1. Accomodation'!P245</f>
        <v>3 Bed</v>
      </c>
      <c r="F241" s="69">
        <f>'1. Accomodation'!Q245</f>
        <v>1</v>
      </c>
      <c r="G241" s="77">
        <f>'1. Accomodation'!O245</f>
        <v>990.06000000000006</v>
      </c>
      <c r="H241" s="69">
        <f>'1. Accomodation'!R245</f>
        <v>7</v>
      </c>
      <c r="I241" s="69" t="str">
        <f>'1. Accomodation'!S245</f>
        <v>North Row above Treeline</v>
      </c>
      <c r="J241" s="62"/>
      <c r="L241" s="271">
        <f>IFERROR(INDEX('2. GRI Pricing Inputs'!$C$15:$AI$16,MATCH($L$16,'2. GRI Pricing Inputs'!$C$15:$C$16,0),MATCH(E241,'2. GRI Pricing Inputs'!$C$15:$AI$15,0)),0)</f>
        <v>1915</v>
      </c>
      <c r="M241" s="272">
        <f>IFERROR(INDEX('2. GRI Pricing Inputs'!$C$22:$AI$23,MATCH($M$16,'2. GRI Pricing Inputs'!$C$22:$C$23,0),MATCH(F241,'2. GRI Pricing Inputs'!$C$22:$AI$22,0)),0)</f>
        <v>0</v>
      </c>
      <c r="N241" s="329">
        <f>IF(AND('3. GRI Pricing'!$G241&gt;='2. GRI Pricing Inputs'!$D$33,'3. GRI Pricing'!$G241&lt;='2. GRI Pricing Inputs'!$E$33),'2. GRI Pricing Inputs'!$D$32,IF(AND('3. GRI Pricing'!$G241&gt;='2. GRI Pricing Inputs'!$F$33,'3. GRI Pricing'!$G241&lt;='2. GRI Pricing Inputs'!$G$33),'2. GRI Pricing Inputs'!$F$32,IF(AND('3. GRI Pricing'!$G241&gt;='2. GRI Pricing Inputs'!$H$33,'3. GRI Pricing'!$G241&lt;='2. GRI Pricing Inputs'!$I$33),'2. GRI Pricing Inputs'!$H$32,IF(AND('3. GRI Pricing'!$G241&gt;='2. GRI Pricing Inputs'!$J$33,'3. GRI Pricing'!$G241&lt;='2. GRI Pricing Inputs'!$K$33),'2. GRI Pricing Inputs'!$J$32,IF(AND('3. GRI Pricing'!$G241&gt;='2. GRI Pricing Inputs'!$L$33,'3. GRI Pricing'!$G241&lt;='2. GRI Pricing Inputs'!$M$33),'2. GRI Pricing Inputs'!$L$32,IF(AND('3. GRI Pricing'!$G241&gt;='2. GRI Pricing Inputs'!$N$33,'3. GRI Pricing'!$G241&lt;='2. GRI Pricing Inputs'!$O$33),'2. GRI Pricing Inputs'!$N$32,IF(AND('3. GRI Pricing'!$G241&gt;='2. GRI Pricing Inputs'!$P$33,'3. GRI Pricing'!$G241&lt;='2. GRI Pricing Inputs'!$Q$33),'2. GRI Pricing Inputs'!$P$32,IF(AND('3. GRI Pricing'!$G241&gt;='2. GRI Pricing Inputs'!$R$33,'3. GRI Pricing'!$G241&lt;='2. GRI Pricing Inputs'!$S$33),'2. GRI Pricing Inputs'!$R$32,IF(AND('3. GRI Pricing'!$G241&gt;='2. GRI Pricing Inputs'!$T$33,'3. GRI Pricing'!$G241&lt;='2. GRI Pricing Inputs'!$U$33),'2. GRI Pricing Inputs'!$T$32,IF(AND('3. GRI Pricing'!$G241&gt;='2. GRI Pricing Inputs'!$V$33,'3. GRI Pricing'!$G241&lt;='2. GRI Pricing Inputs'!$W$33),'2. GRI Pricing Inputs'!$V$32,IF(AND('3. GRI Pricing'!$G241&gt;='2. GRI Pricing Inputs'!$X$33,'3. GRI Pricing'!$G241&lt;='2. GRI Pricing Inputs'!$Y$33),'2. GRI Pricing Inputs'!$X$32,IF(AND('3. GRI Pricing'!$G241&gt;='2. GRI Pricing Inputs'!$Z$33,'3. GRI Pricing'!$G241&lt;='2. GRI Pricing Inputs'!$AA$33),'2. GRI Pricing Inputs'!$Z$32,IF(AND('3. GRI Pricing'!$G241&gt;='2. GRI Pricing Inputs'!$AB$33,'3. GRI Pricing'!$G241&lt;='2. GRI Pricing Inputs'!$AC$33),'2. GRI Pricing Inputs'!$AB$32,IF(AND('3. GRI Pricing'!$G241&gt;='2. GRI Pricing Inputs'!$AD$33,'3. GRI Pricing'!$G241&lt;='2. GRI Pricing Inputs'!$AE$33),'2. GRI Pricing Inputs'!$AD$32,IF(AND('3. GRI Pricing'!$G241&gt;='2. GRI Pricing Inputs'!$AF$33,'3. GRI Pricing'!$G241&lt;='2. GRI Pricing Inputs'!$AG$33),'2. GRI Pricing Inputs'!$AF$32,IF(AND('3. GRI Pricing'!$G241&gt;='2. GRI Pricing Inputs'!$AH$33,'3. GRI Pricing'!$G241&lt;='2. GRI Pricing Inputs'!$AI$33),'2. GRI Pricing Inputs'!$AH$32,0))))))))))))))))</f>
        <v>13</v>
      </c>
      <c r="O241" s="272" cm="1">
        <f t="array" ref="O241">IFERROR(INDEX('2. GRI Pricing Inputs'!$C$32:$AI$39,MATCH('3. GRI Pricing'!E241,'2. GRI Pricing Inputs'!$C$32:$C$39,0),(MATCH('3. GRI Pricing'!N241,'2. GRI Pricing Inputs'!$D$32:$AI$32,0)+1)),0)</f>
        <v>0</v>
      </c>
      <c r="P241" s="272">
        <f>IFERROR(INDEX('2. GRI Pricing Inputs'!$C$45:$AI$46,MATCH($P$16,'2. GRI Pricing Inputs'!$C$45:$C$46,0),MATCH(H241,'2. GRI Pricing Inputs'!$C$45:$AI$45,0)),0)</f>
        <v>50</v>
      </c>
      <c r="Q241" s="272">
        <f>IFERROR(INDEX('2. GRI Pricing Inputs'!$C$53:$AI$54,MATCH('3. GRI Pricing'!$Q$16,'2. GRI Pricing Inputs'!$C$53:$C$54,0),MATCH('3. GRI Pricing'!I241,'2. GRI Pricing Inputs'!$C$53:$AI$53,0)),0)</f>
        <v>50</v>
      </c>
      <c r="R241" s="272">
        <f>IFERROR(INDEX('2. GRI Pricing Inputs'!$C$60:$AI$61,MATCH('3. GRI Pricing'!$R$16,'2. GRI Pricing Inputs'!$C$60:$C$61,0),MATCH('1. Accomodation'!T245,'2. GRI Pricing Inputs'!$C$60:$AI$60,0)),0)</f>
        <v>0</v>
      </c>
      <c r="S241" s="272">
        <f>IFERROR(INDEX('2. GRI Pricing Inputs'!$C$67:$AI$68,MATCH('3. GRI Pricing'!$S$16,'2. GRI Pricing Inputs'!$C$67:$C$68,0),MATCH('1. Accomodation'!U245,'2. GRI Pricing Inputs'!$C$67:$AI$67,0)),0)</f>
        <v>30</v>
      </c>
      <c r="T241" s="272">
        <f>IF(E241=0,0,'2. GRI Pricing Inputs'!$AI$75)</f>
        <v>0</v>
      </c>
      <c r="U241" s="272">
        <f>IFERROR(INDEX('2. GRI Pricing Inputs'!$C$82:$AI$83,MATCH('3. GRI Pricing'!$U$16,'2. GRI Pricing Inputs'!$C$82:$C$83,0),MATCH('1. Accomodation'!V245,'2. GRI Pricing Inputs'!$C$82:$AI$82,0)),0)</f>
        <v>15</v>
      </c>
      <c r="V241" s="272">
        <f>IFERROR(INDEX('2. GRI Pricing Inputs'!$C$89:$AI$90,MATCH('3. GRI Pricing'!$V$16,'2. GRI Pricing Inputs'!$C$89:$C$90,0),MATCH('1. Accomodation'!W245,'2. GRI Pricing Inputs'!$C$89:$AI$89,0)),0)</f>
        <v>10</v>
      </c>
      <c r="W241" s="272">
        <f>IFERROR(INDEX('2. GRI Pricing Inputs'!$C$97:$AI$98,MATCH('3. GRI Pricing'!$W$16,'2. GRI Pricing Inputs'!$C$97:$C$98,0),MATCH('1. Accomodation'!X245,'2. GRI Pricing Inputs'!$C$97:$AI$97,0)),0)</f>
        <v>0</v>
      </c>
      <c r="X241" s="272">
        <f>IFERROR(INDEX('2. GRI Pricing Inputs'!$C$104:$AI$105,MATCH('3. GRI Pricing'!$X$16,'2. GRI Pricing Inputs'!$C$104:$C$105,0),MATCH('1. Accomodation'!Y245,'2. GRI Pricing Inputs'!$C$104:$AI$104,0)),0)</f>
        <v>0</v>
      </c>
      <c r="Y241" s="273"/>
      <c r="Z241" s="274">
        <f t="shared" si="13"/>
        <v>2070</v>
      </c>
      <c r="AA241" s="275"/>
      <c r="AB241" s="275"/>
      <c r="AC241" s="275"/>
      <c r="AD241" s="271">
        <f>Z241*(1+'2. GRI Pricing Inputs'!E$115)^(($AD$16-$AC$15)/365)</f>
        <v>2080.2695433089457</v>
      </c>
      <c r="AE241" s="272">
        <f>AD241*(1+'2. GRI Pricing Inputs'!F$115)^((AE$16-AD$16)/365)</f>
        <v>2090.256318258263</v>
      </c>
      <c r="AF241" s="272">
        <f>AE241*(1+'2. GRI Pricing Inputs'!G$115)^((AF$16-AE$16)/365)</f>
        <v>2100.6263558365968</v>
      </c>
      <c r="AG241" s="272">
        <f>AF241*(1+'2. GRI Pricing Inputs'!H$115)^((AG$16-AF$16)/365)</f>
        <v>2111.047840540547</v>
      </c>
      <c r="AH241" s="272">
        <f>AG241*(1+'2. GRI Pricing Inputs'!I$115)^((AH$16-AG$16)/365)</f>
        <v>2120.5052266471484</v>
      </c>
      <c r="AI241" s="272">
        <f>AH241*(1+'2. GRI Pricing Inputs'!J$115)^((AI$16-AH$16)/365)</f>
        <v>2131.0253330538631</v>
      </c>
      <c r="AJ241" s="272">
        <f>AI241*(1+'2. GRI Pricing Inputs'!K$115)^((AJ$16-AI$16)/365)</f>
        <v>2141.2557719318224</v>
      </c>
      <c r="AK241" s="272">
        <f>AJ241*(1+'2. GRI Pricing Inputs'!L$115)^((AK$16-AJ$16)/365)</f>
        <v>2151.8788245334572</v>
      </c>
      <c r="AL241" s="272">
        <f>AK241*(1+'2. GRI Pricing Inputs'!M$115)^((AL$16-AK$16)/365)</f>
        <v>2162.2093750180998</v>
      </c>
      <c r="AM241" s="272">
        <f>AL241*(1+'2. GRI Pricing Inputs'!N$115)^((AM$16-AL$16)/365)</f>
        <v>2172.9363812112192</v>
      </c>
      <c r="AN241" s="272">
        <f>AM241*(1+'2. GRI Pricing Inputs'!O$115)^((AN$16-AM$16)/365)</f>
        <v>2183.716605498385</v>
      </c>
      <c r="AO241" s="272">
        <f>AN241*(1+'2. GRI Pricing Inputs'!P$115)^((AO$16-AN$16)/365)</f>
        <v>2194.1999999999989</v>
      </c>
      <c r="AP241" s="276">
        <f>AO241*(1+'2. GRI Pricing Inputs'!Q$115)^((AP$16-AO$16)/365)</f>
        <v>2205.0857159074817</v>
      </c>
      <c r="AQ241" s="380">
        <f t="shared" si="14"/>
        <v>5.9999999999999609E-2</v>
      </c>
    </row>
    <row r="242" spans="1:43" ht="11.4" x14ac:dyDescent="0.2">
      <c r="A242" s="110" t="str">
        <f>_xlfn.XLOOKUP($C242,'Data Ref'!$D:$D,'Data Ref'!$B:$B,0)</f>
        <v>222708226</v>
      </c>
      <c r="C242" s="76">
        <f>'1. Accomodation'!N246</f>
        <v>719</v>
      </c>
      <c r="D242" s="362" t="str">
        <f>'1. Accomodation'!L246</f>
        <v>D</v>
      </c>
      <c r="E242" s="69" t="str">
        <f>'1. Accomodation'!P246</f>
        <v>3 Bed</v>
      </c>
      <c r="F242" s="69">
        <f>'1. Accomodation'!Q246</f>
        <v>1</v>
      </c>
      <c r="G242" s="77">
        <f>'1. Accomodation'!O246</f>
        <v>1064.6599999999999</v>
      </c>
      <c r="H242" s="69">
        <f>'1. Accomodation'!R246</f>
        <v>7</v>
      </c>
      <c r="I242" s="69" t="str">
        <f>'1. Accomodation'!S246</f>
        <v>Internal Courtyard</v>
      </c>
      <c r="J242" s="62"/>
      <c r="L242" s="271">
        <f>IFERROR(INDEX('2. GRI Pricing Inputs'!$C$15:$AI$16,MATCH($L$16,'2. GRI Pricing Inputs'!$C$15:$C$16,0),MATCH(E242,'2. GRI Pricing Inputs'!$C$15:$AI$15,0)),0)</f>
        <v>1915</v>
      </c>
      <c r="M242" s="272">
        <f>IFERROR(INDEX('2. GRI Pricing Inputs'!$C$22:$AI$23,MATCH($M$16,'2. GRI Pricing Inputs'!$C$22:$C$23,0),MATCH(F242,'2. GRI Pricing Inputs'!$C$22:$AI$22,0)),0)</f>
        <v>0</v>
      </c>
      <c r="N242" s="329">
        <f>IF(AND('3. GRI Pricing'!$G242&gt;='2. GRI Pricing Inputs'!$D$33,'3. GRI Pricing'!$G242&lt;='2. GRI Pricing Inputs'!$E$33),'2. GRI Pricing Inputs'!$D$32,IF(AND('3. GRI Pricing'!$G242&gt;='2. GRI Pricing Inputs'!$F$33,'3. GRI Pricing'!$G242&lt;='2. GRI Pricing Inputs'!$G$33),'2. GRI Pricing Inputs'!$F$32,IF(AND('3. GRI Pricing'!$G242&gt;='2. GRI Pricing Inputs'!$H$33,'3. GRI Pricing'!$G242&lt;='2. GRI Pricing Inputs'!$I$33),'2. GRI Pricing Inputs'!$H$32,IF(AND('3. GRI Pricing'!$G242&gt;='2. GRI Pricing Inputs'!$J$33,'3. GRI Pricing'!$G242&lt;='2. GRI Pricing Inputs'!$K$33),'2. GRI Pricing Inputs'!$J$32,IF(AND('3. GRI Pricing'!$G242&gt;='2. GRI Pricing Inputs'!$L$33,'3. GRI Pricing'!$G242&lt;='2. GRI Pricing Inputs'!$M$33),'2. GRI Pricing Inputs'!$L$32,IF(AND('3. GRI Pricing'!$G242&gt;='2. GRI Pricing Inputs'!$N$33,'3. GRI Pricing'!$G242&lt;='2. GRI Pricing Inputs'!$O$33),'2. GRI Pricing Inputs'!$N$32,IF(AND('3. GRI Pricing'!$G242&gt;='2. GRI Pricing Inputs'!$P$33,'3. GRI Pricing'!$G242&lt;='2. GRI Pricing Inputs'!$Q$33),'2. GRI Pricing Inputs'!$P$32,IF(AND('3. GRI Pricing'!$G242&gt;='2. GRI Pricing Inputs'!$R$33,'3. GRI Pricing'!$G242&lt;='2. GRI Pricing Inputs'!$S$33),'2. GRI Pricing Inputs'!$R$32,IF(AND('3. GRI Pricing'!$G242&gt;='2. GRI Pricing Inputs'!$T$33,'3. GRI Pricing'!$G242&lt;='2. GRI Pricing Inputs'!$U$33),'2. GRI Pricing Inputs'!$T$32,IF(AND('3. GRI Pricing'!$G242&gt;='2. GRI Pricing Inputs'!$V$33,'3. GRI Pricing'!$G242&lt;='2. GRI Pricing Inputs'!$W$33),'2. GRI Pricing Inputs'!$V$32,IF(AND('3. GRI Pricing'!$G242&gt;='2. GRI Pricing Inputs'!$X$33,'3. GRI Pricing'!$G242&lt;='2. GRI Pricing Inputs'!$Y$33),'2. GRI Pricing Inputs'!$X$32,IF(AND('3. GRI Pricing'!$G242&gt;='2. GRI Pricing Inputs'!$Z$33,'3. GRI Pricing'!$G242&lt;='2. GRI Pricing Inputs'!$AA$33),'2. GRI Pricing Inputs'!$Z$32,IF(AND('3. GRI Pricing'!$G242&gt;='2. GRI Pricing Inputs'!$AB$33,'3. GRI Pricing'!$G242&lt;='2. GRI Pricing Inputs'!$AC$33),'2. GRI Pricing Inputs'!$AB$32,IF(AND('3. GRI Pricing'!$G242&gt;='2. GRI Pricing Inputs'!$AD$33,'3. GRI Pricing'!$G242&lt;='2. GRI Pricing Inputs'!$AE$33),'2. GRI Pricing Inputs'!$AD$32,IF(AND('3. GRI Pricing'!$G242&gt;='2. GRI Pricing Inputs'!$AF$33,'3. GRI Pricing'!$G242&lt;='2. GRI Pricing Inputs'!$AG$33),'2. GRI Pricing Inputs'!$AF$32,IF(AND('3. GRI Pricing'!$G242&gt;='2. GRI Pricing Inputs'!$AH$33,'3. GRI Pricing'!$G242&lt;='2. GRI Pricing Inputs'!$AI$33),'2. GRI Pricing Inputs'!$AH$32,0))))))))))))))))</f>
        <v>15</v>
      </c>
      <c r="O242" s="272" cm="1">
        <f t="array" ref="O242">IFERROR(INDEX('2. GRI Pricing Inputs'!$C$32:$AI$39,MATCH('3. GRI Pricing'!E242,'2. GRI Pricing Inputs'!$C$32:$C$39,0),(MATCH('3. GRI Pricing'!N242,'2. GRI Pricing Inputs'!$D$32:$AI$32,0)+1)),0)</f>
        <v>20</v>
      </c>
      <c r="P242" s="272">
        <f>IFERROR(INDEX('2. GRI Pricing Inputs'!$C$45:$AI$46,MATCH($P$16,'2. GRI Pricing Inputs'!$C$45:$C$46,0),MATCH(H242,'2. GRI Pricing Inputs'!$C$45:$AI$45,0)),0)</f>
        <v>50</v>
      </c>
      <c r="Q242" s="272">
        <f>IFERROR(INDEX('2. GRI Pricing Inputs'!$C$53:$AI$54,MATCH('3. GRI Pricing'!$Q$16,'2. GRI Pricing Inputs'!$C$53:$C$54,0),MATCH('3. GRI Pricing'!I242,'2. GRI Pricing Inputs'!$C$53:$AI$53,0)),0)</f>
        <v>15</v>
      </c>
      <c r="R242" s="272">
        <f>IFERROR(INDEX('2. GRI Pricing Inputs'!$C$60:$AI$61,MATCH('3. GRI Pricing'!$R$16,'2. GRI Pricing Inputs'!$C$60:$C$61,0),MATCH('1. Accomodation'!T246,'2. GRI Pricing Inputs'!$C$60:$AI$60,0)),0)</f>
        <v>0</v>
      </c>
      <c r="S242" s="272">
        <f>IFERROR(INDEX('2. GRI Pricing Inputs'!$C$67:$AI$68,MATCH('3. GRI Pricing'!$S$16,'2. GRI Pricing Inputs'!$C$67:$C$68,0),MATCH('1. Accomodation'!U246,'2. GRI Pricing Inputs'!$C$67:$AI$67,0)),0)</f>
        <v>10</v>
      </c>
      <c r="T242" s="272">
        <f>IF(E242=0,0,'2. GRI Pricing Inputs'!$AI$75)</f>
        <v>0</v>
      </c>
      <c r="U242" s="272">
        <f>IFERROR(INDEX('2. GRI Pricing Inputs'!$C$82:$AI$83,MATCH('3. GRI Pricing'!$U$16,'2. GRI Pricing Inputs'!$C$82:$C$83,0),MATCH('1. Accomodation'!V246,'2. GRI Pricing Inputs'!$C$82:$AI$82,0)),0)</f>
        <v>15</v>
      </c>
      <c r="V242" s="272">
        <f>IFERROR(INDEX('2. GRI Pricing Inputs'!$C$89:$AI$90,MATCH('3. GRI Pricing'!$V$16,'2. GRI Pricing Inputs'!$C$89:$C$90,0),MATCH('1. Accomodation'!W246,'2. GRI Pricing Inputs'!$C$89:$AI$89,0)),0)</f>
        <v>10</v>
      </c>
      <c r="W242" s="272">
        <f>IFERROR(INDEX('2. GRI Pricing Inputs'!$C$97:$AI$98,MATCH('3. GRI Pricing'!$W$16,'2. GRI Pricing Inputs'!$C$97:$C$98,0),MATCH('1. Accomodation'!X246,'2. GRI Pricing Inputs'!$C$97:$AI$97,0)),0)</f>
        <v>0</v>
      </c>
      <c r="X242" s="272">
        <f>IFERROR(INDEX('2. GRI Pricing Inputs'!$C$104:$AI$105,MATCH('3. GRI Pricing'!$X$16,'2. GRI Pricing Inputs'!$C$104:$C$105,0),MATCH('1. Accomodation'!Y246,'2. GRI Pricing Inputs'!$C$104:$AI$104,0)),0)</f>
        <v>0</v>
      </c>
      <c r="Y242" s="273"/>
      <c r="Z242" s="274">
        <f t="shared" si="13"/>
        <v>2035</v>
      </c>
      <c r="AA242" s="275"/>
      <c r="AB242" s="275"/>
      <c r="AC242" s="275"/>
      <c r="AD242" s="271">
        <f>Z242*(1+'2. GRI Pricing Inputs'!E$115)^(($AD$16-$AC$15)/365)</f>
        <v>2045.09590368778</v>
      </c>
      <c r="AE242" s="272">
        <f>AD242*(1+'2. GRI Pricing Inputs'!F$115)^((AE$16-AD$16)/365)</f>
        <v>2054.9138201234618</v>
      </c>
      <c r="AF242" s="272">
        <f>AE242*(1+'2. GRI Pricing Inputs'!G$115)^((AF$16-AE$16)/365)</f>
        <v>2065.1085189021619</v>
      </c>
      <c r="AG242" s="272">
        <f>AF242*(1+'2. GRI Pricing Inputs'!H$115)^((AG$16-AF$16)/365)</f>
        <v>2075.3537949275428</v>
      </c>
      <c r="AH242" s="272">
        <f>AG242*(1+'2. GRI Pricing Inputs'!I$115)^((AH$16-AG$16)/365)</f>
        <v>2084.6512735395881</v>
      </c>
      <c r="AI242" s="272">
        <f>AH242*(1+'2. GRI Pricing Inputs'!J$115)^((AI$16-AH$16)/365)</f>
        <v>2094.9935037510199</v>
      </c>
      <c r="AJ242" s="272">
        <f>AI242*(1+'2. GRI Pricing Inputs'!K$115)^((AJ$16-AI$16)/365)</f>
        <v>2105.0509641938452</v>
      </c>
      <c r="AK242" s="272">
        <f>AJ242*(1+'2. GRI Pricing Inputs'!L$115)^((AK$16-AJ$16)/365)</f>
        <v>2115.4943999640514</v>
      </c>
      <c r="AL242" s="272">
        <f>AK242*(1+'2. GRI Pricing Inputs'!M$115)^((AL$16-AK$16)/365)</f>
        <v>2125.6502793052337</v>
      </c>
      <c r="AM242" s="272">
        <f>AL242*(1+'2. GRI Pricing Inputs'!N$115)^((AM$16-AL$16)/365)</f>
        <v>2136.1959109975032</v>
      </c>
      <c r="AN242" s="272">
        <f>AM242*(1+'2. GRI Pricing Inputs'!O$115)^((AN$16-AM$16)/365)</f>
        <v>2146.7938609609728</v>
      </c>
      <c r="AO242" s="272">
        <f>AN242*(1+'2. GRI Pricing Inputs'!P$115)^((AO$16-AN$16)/365)</f>
        <v>2157.099999999999</v>
      </c>
      <c r="AP242" s="276">
        <f>AO242*(1+'2. GRI Pricing Inputs'!Q$115)^((AP$16-AO$16)/365)</f>
        <v>2167.8016579090458</v>
      </c>
      <c r="AQ242" s="380">
        <f t="shared" si="14"/>
        <v>5.9999999999999609E-2</v>
      </c>
    </row>
    <row r="243" spans="1:43" ht="11.4" x14ac:dyDescent="0.2">
      <c r="A243" s="110" t="str">
        <f>_xlfn.XLOOKUP($C243,'Data Ref'!$D:$D,'Data Ref'!$B:$B,0)</f>
        <v>222708227</v>
      </c>
      <c r="C243" s="76">
        <f>'1. Accomodation'!N247</f>
        <v>720</v>
      </c>
      <c r="D243" s="362" t="str">
        <f>'1. Accomodation'!L247</f>
        <v>D</v>
      </c>
      <c r="E243" s="69" t="str">
        <f>'1. Accomodation'!P247</f>
        <v>3 Bed</v>
      </c>
      <c r="F243" s="69">
        <f>'1. Accomodation'!Q247</f>
        <v>1</v>
      </c>
      <c r="G243" s="77">
        <f>'1. Accomodation'!O247</f>
        <v>990.49</v>
      </c>
      <c r="H243" s="69">
        <f>'1. Accomodation'!R247</f>
        <v>7</v>
      </c>
      <c r="I243" s="69" t="str">
        <f>'1. Accomodation'!S247</f>
        <v>North Row above Treeline</v>
      </c>
      <c r="J243" s="62"/>
      <c r="L243" s="271">
        <f>IFERROR(INDEX('2. GRI Pricing Inputs'!$C$15:$AI$16,MATCH($L$16,'2. GRI Pricing Inputs'!$C$15:$C$16,0),MATCH(E243,'2. GRI Pricing Inputs'!$C$15:$AI$15,0)),0)</f>
        <v>1915</v>
      </c>
      <c r="M243" s="272">
        <f>IFERROR(INDEX('2. GRI Pricing Inputs'!$C$22:$AI$23,MATCH($M$16,'2. GRI Pricing Inputs'!$C$22:$C$23,0),MATCH(F243,'2. GRI Pricing Inputs'!$C$22:$AI$22,0)),0)</f>
        <v>0</v>
      </c>
      <c r="N243" s="329">
        <f>IF(AND('3. GRI Pricing'!$G243&gt;='2. GRI Pricing Inputs'!$D$33,'3. GRI Pricing'!$G243&lt;='2. GRI Pricing Inputs'!$E$33),'2. GRI Pricing Inputs'!$D$32,IF(AND('3. GRI Pricing'!$G243&gt;='2. GRI Pricing Inputs'!$F$33,'3. GRI Pricing'!$G243&lt;='2. GRI Pricing Inputs'!$G$33),'2. GRI Pricing Inputs'!$F$32,IF(AND('3. GRI Pricing'!$G243&gt;='2. GRI Pricing Inputs'!$H$33,'3. GRI Pricing'!$G243&lt;='2. GRI Pricing Inputs'!$I$33),'2. GRI Pricing Inputs'!$H$32,IF(AND('3. GRI Pricing'!$G243&gt;='2. GRI Pricing Inputs'!$J$33,'3. GRI Pricing'!$G243&lt;='2. GRI Pricing Inputs'!$K$33),'2. GRI Pricing Inputs'!$J$32,IF(AND('3. GRI Pricing'!$G243&gt;='2. GRI Pricing Inputs'!$L$33,'3. GRI Pricing'!$G243&lt;='2. GRI Pricing Inputs'!$M$33),'2. GRI Pricing Inputs'!$L$32,IF(AND('3. GRI Pricing'!$G243&gt;='2. GRI Pricing Inputs'!$N$33,'3. GRI Pricing'!$G243&lt;='2. GRI Pricing Inputs'!$O$33),'2. GRI Pricing Inputs'!$N$32,IF(AND('3. GRI Pricing'!$G243&gt;='2. GRI Pricing Inputs'!$P$33,'3. GRI Pricing'!$G243&lt;='2. GRI Pricing Inputs'!$Q$33),'2. GRI Pricing Inputs'!$P$32,IF(AND('3. GRI Pricing'!$G243&gt;='2. GRI Pricing Inputs'!$R$33,'3. GRI Pricing'!$G243&lt;='2. GRI Pricing Inputs'!$S$33),'2. GRI Pricing Inputs'!$R$32,IF(AND('3. GRI Pricing'!$G243&gt;='2. GRI Pricing Inputs'!$T$33,'3. GRI Pricing'!$G243&lt;='2. GRI Pricing Inputs'!$U$33),'2. GRI Pricing Inputs'!$T$32,IF(AND('3. GRI Pricing'!$G243&gt;='2. GRI Pricing Inputs'!$V$33,'3. GRI Pricing'!$G243&lt;='2. GRI Pricing Inputs'!$W$33),'2. GRI Pricing Inputs'!$V$32,IF(AND('3. GRI Pricing'!$G243&gt;='2. GRI Pricing Inputs'!$X$33,'3. GRI Pricing'!$G243&lt;='2. GRI Pricing Inputs'!$Y$33),'2. GRI Pricing Inputs'!$X$32,IF(AND('3. GRI Pricing'!$G243&gt;='2. GRI Pricing Inputs'!$Z$33,'3. GRI Pricing'!$G243&lt;='2. GRI Pricing Inputs'!$AA$33),'2. GRI Pricing Inputs'!$Z$32,IF(AND('3. GRI Pricing'!$G243&gt;='2. GRI Pricing Inputs'!$AB$33,'3. GRI Pricing'!$G243&lt;='2. GRI Pricing Inputs'!$AC$33),'2. GRI Pricing Inputs'!$AB$32,IF(AND('3. GRI Pricing'!$G243&gt;='2. GRI Pricing Inputs'!$AD$33,'3. GRI Pricing'!$G243&lt;='2. GRI Pricing Inputs'!$AE$33),'2. GRI Pricing Inputs'!$AD$32,IF(AND('3. GRI Pricing'!$G243&gt;='2. GRI Pricing Inputs'!$AF$33,'3. GRI Pricing'!$G243&lt;='2. GRI Pricing Inputs'!$AG$33),'2. GRI Pricing Inputs'!$AF$32,IF(AND('3. GRI Pricing'!$G243&gt;='2. GRI Pricing Inputs'!$AH$33,'3. GRI Pricing'!$G243&lt;='2. GRI Pricing Inputs'!$AI$33),'2. GRI Pricing Inputs'!$AH$32,0))))))))))))))))</f>
        <v>13</v>
      </c>
      <c r="O243" s="272" cm="1">
        <f t="array" ref="O243">IFERROR(INDEX('2. GRI Pricing Inputs'!$C$32:$AI$39,MATCH('3. GRI Pricing'!E243,'2. GRI Pricing Inputs'!$C$32:$C$39,0),(MATCH('3. GRI Pricing'!N243,'2. GRI Pricing Inputs'!$D$32:$AI$32,0)+1)),0)</f>
        <v>0</v>
      </c>
      <c r="P243" s="272">
        <f>IFERROR(INDEX('2. GRI Pricing Inputs'!$C$45:$AI$46,MATCH($P$16,'2. GRI Pricing Inputs'!$C$45:$C$46,0),MATCH(H243,'2. GRI Pricing Inputs'!$C$45:$AI$45,0)),0)</f>
        <v>50</v>
      </c>
      <c r="Q243" s="272">
        <f>IFERROR(INDEX('2. GRI Pricing Inputs'!$C$53:$AI$54,MATCH('3. GRI Pricing'!$Q$16,'2. GRI Pricing Inputs'!$C$53:$C$54,0),MATCH('3. GRI Pricing'!I243,'2. GRI Pricing Inputs'!$C$53:$AI$53,0)),0)</f>
        <v>50</v>
      </c>
      <c r="R243" s="272">
        <f>IFERROR(INDEX('2. GRI Pricing Inputs'!$C$60:$AI$61,MATCH('3. GRI Pricing'!$R$16,'2. GRI Pricing Inputs'!$C$60:$C$61,0),MATCH('1. Accomodation'!T247,'2. GRI Pricing Inputs'!$C$60:$AI$60,0)),0)</f>
        <v>0</v>
      </c>
      <c r="S243" s="272">
        <f>IFERROR(INDEX('2. GRI Pricing Inputs'!$C$67:$AI$68,MATCH('3. GRI Pricing'!$S$16,'2. GRI Pricing Inputs'!$C$67:$C$68,0),MATCH('1. Accomodation'!U247,'2. GRI Pricing Inputs'!$C$67:$AI$67,0)),0)</f>
        <v>30</v>
      </c>
      <c r="T243" s="272">
        <f>IF(E243=0,0,'2. GRI Pricing Inputs'!$AI$75)</f>
        <v>0</v>
      </c>
      <c r="U243" s="272">
        <f>IFERROR(INDEX('2. GRI Pricing Inputs'!$C$82:$AI$83,MATCH('3. GRI Pricing'!$U$16,'2. GRI Pricing Inputs'!$C$82:$C$83,0),MATCH('1. Accomodation'!V247,'2. GRI Pricing Inputs'!$C$82:$AI$82,0)),0)</f>
        <v>15</v>
      </c>
      <c r="V243" s="272">
        <f>IFERROR(INDEX('2. GRI Pricing Inputs'!$C$89:$AI$90,MATCH('3. GRI Pricing'!$V$16,'2. GRI Pricing Inputs'!$C$89:$C$90,0),MATCH('1. Accomodation'!W247,'2. GRI Pricing Inputs'!$C$89:$AI$89,0)),0)</f>
        <v>10</v>
      </c>
      <c r="W243" s="272">
        <f>IFERROR(INDEX('2. GRI Pricing Inputs'!$C$97:$AI$98,MATCH('3. GRI Pricing'!$W$16,'2. GRI Pricing Inputs'!$C$97:$C$98,0),MATCH('1. Accomodation'!X247,'2. GRI Pricing Inputs'!$C$97:$AI$97,0)),0)</f>
        <v>0</v>
      </c>
      <c r="X243" s="272">
        <f>IFERROR(INDEX('2. GRI Pricing Inputs'!$C$104:$AI$105,MATCH('3. GRI Pricing'!$X$16,'2. GRI Pricing Inputs'!$C$104:$C$105,0),MATCH('1. Accomodation'!Y247,'2. GRI Pricing Inputs'!$C$104:$AI$104,0)),0)</f>
        <v>0</v>
      </c>
      <c r="Y243" s="273"/>
      <c r="Z243" s="274">
        <f t="shared" si="13"/>
        <v>2070</v>
      </c>
      <c r="AA243" s="275"/>
      <c r="AB243" s="275"/>
      <c r="AC243" s="275"/>
      <c r="AD243" s="271">
        <f>Z243*(1+'2. GRI Pricing Inputs'!E$115)^(($AD$16-$AC$15)/365)</f>
        <v>2080.2695433089457</v>
      </c>
      <c r="AE243" s="272">
        <f>AD243*(1+'2. GRI Pricing Inputs'!F$115)^((AE$16-AD$16)/365)</f>
        <v>2090.256318258263</v>
      </c>
      <c r="AF243" s="272">
        <f>AE243*(1+'2. GRI Pricing Inputs'!G$115)^((AF$16-AE$16)/365)</f>
        <v>2100.6263558365968</v>
      </c>
      <c r="AG243" s="272">
        <f>AF243*(1+'2. GRI Pricing Inputs'!H$115)^((AG$16-AF$16)/365)</f>
        <v>2111.047840540547</v>
      </c>
      <c r="AH243" s="272">
        <f>AG243*(1+'2. GRI Pricing Inputs'!I$115)^((AH$16-AG$16)/365)</f>
        <v>2120.5052266471484</v>
      </c>
      <c r="AI243" s="272">
        <f>AH243*(1+'2. GRI Pricing Inputs'!J$115)^((AI$16-AH$16)/365)</f>
        <v>2131.0253330538631</v>
      </c>
      <c r="AJ243" s="272">
        <f>AI243*(1+'2. GRI Pricing Inputs'!K$115)^((AJ$16-AI$16)/365)</f>
        <v>2141.2557719318224</v>
      </c>
      <c r="AK243" s="272">
        <f>AJ243*(1+'2. GRI Pricing Inputs'!L$115)^((AK$16-AJ$16)/365)</f>
        <v>2151.8788245334572</v>
      </c>
      <c r="AL243" s="272">
        <f>AK243*(1+'2. GRI Pricing Inputs'!M$115)^((AL$16-AK$16)/365)</f>
        <v>2162.2093750180998</v>
      </c>
      <c r="AM243" s="272">
        <f>AL243*(1+'2. GRI Pricing Inputs'!N$115)^((AM$16-AL$16)/365)</f>
        <v>2172.9363812112192</v>
      </c>
      <c r="AN243" s="272">
        <f>AM243*(1+'2. GRI Pricing Inputs'!O$115)^((AN$16-AM$16)/365)</f>
        <v>2183.716605498385</v>
      </c>
      <c r="AO243" s="272">
        <f>AN243*(1+'2. GRI Pricing Inputs'!P$115)^((AO$16-AN$16)/365)</f>
        <v>2194.1999999999989</v>
      </c>
      <c r="AP243" s="276">
        <f>AO243*(1+'2. GRI Pricing Inputs'!Q$115)^((AP$16-AO$16)/365)</f>
        <v>2205.0857159074817</v>
      </c>
      <c r="AQ243" s="380">
        <f t="shared" si="14"/>
        <v>5.9999999999999609E-2</v>
      </c>
    </row>
    <row r="244" spans="1:43" ht="11.4" x14ac:dyDescent="0.2">
      <c r="A244" s="110" t="str">
        <f>_xlfn.XLOOKUP($C244,'Data Ref'!$D:$D,'Data Ref'!$B:$B,0)</f>
        <v>222708228</v>
      </c>
      <c r="C244" s="76">
        <f>'1. Accomodation'!N248</f>
        <v>721</v>
      </c>
      <c r="D244" s="362" t="str">
        <f>'1. Accomodation'!L248</f>
        <v>D</v>
      </c>
      <c r="E244" s="69" t="str">
        <f>'1. Accomodation'!P248</f>
        <v>3 Bed</v>
      </c>
      <c r="F244" s="69">
        <f>'1. Accomodation'!Q248</f>
        <v>1</v>
      </c>
      <c r="G244" s="77">
        <f>'1. Accomodation'!O248</f>
        <v>1016.5400000000001</v>
      </c>
      <c r="H244" s="69">
        <f>'1. Accomodation'!R248</f>
        <v>7</v>
      </c>
      <c r="I244" s="69" t="str">
        <f>'1. Accomodation'!S248</f>
        <v>Internal Courtyard</v>
      </c>
      <c r="J244" s="62"/>
      <c r="L244" s="271">
        <f>IFERROR(INDEX('2. GRI Pricing Inputs'!$C$15:$AI$16,MATCH($L$16,'2. GRI Pricing Inputs'!$C$15:$C$16,0),MATCH(E244,'2. GRI Pricing Inputs'!$C$15:$AI$15,0)),0)</f>
        <v>1915</v>
      </c>
      <c r="M244" s="272">
        <f>IFERROR(INDEX('2. GRI Pricing Inputs'!$C$22:$AI$23,MATCH($M$16,'2. GRI Pricing Inputs'!$C$22:$C$23,0),MATCH(F244,'2. GRI Pricing Inputs'!$C$22:$AI$22,0)),0)</f>
        <v>0</v>
      </c>
      <c r="N244" s="329">
        <f>IF(AND('3. GRI Pricing'!$G244&gt;='2. GRI Pricing Inputs'!$D$33,'3. GRI Pricing'!$G244&lt;='2. GRI Pricing Inputs'!$E$33),'2. GRI Pricing Inputs'!$D$32,IF(AND('3. GRI Pricing'!$G244&gt;='2. GRI Pricing Inputs'!$F$33,'3. GRI Pricing'!$G244&lt;='2. GRI Pricing Inputs'!$G$33),'2. GRI Pricing Inputs'!$F$32,IF(AND('3. GRI Pricing'!$G244&gt;='2. GRI Pricing Inputs'!$H$33,'3. GRI Pricing'!$G244&lt;='2. GRI Pricing Inputs'!$I$33),'2. GRI Pricing Inputs'!$H$32,IF(AND('3. GRI Pricing'!$G244&gt;='2. GRI Pricing Inputs'!$J$33,'3. GRI Pricing'!$G244&lt;='2. GRI Pricing Inputs'!$K$33),'2. GRI Pricing Inputs'!$J$32,IF(AND('3. GRI Pricing'!$G244&gt;='2. GRI Pricing Inputs'!$L$33,'3. GRI Pricing'!$G244&lt;='2. GRI Pricing Inputs'!$M$33),'2. GRI Pricing Inputs'!$L$32,IF(AND('3. GRI Pricing'!$G244&gt;='2. GRI Pricing Inputs'!$N$33,'3. GRI Pricing'!$G244&lt;='2. GRI Pricing Inputs'!$O$33),'2. GRI Pricing Inputs'!$N$32,IF(AND('3. GRI Pricing'!$G244&gt;='2. GRI Pricing Inputs'!$P$33,'3. GRI Pricing'!$G244&lt;='2. GRI Pricing Inputs'!$Q$33),'2. GRI Pricing Inputs'!$P$32,IF(AND('3. GRI Pricing'!$G244&gt;='2. GRI Pricing Inputs'!$R$33,'3. GRI Pricing'!$G244&lt;='2. GRI Pricing Inputs'!$S$33),'2. GRI Pricing Inputs'!$R$32,IF(AND('3. GRI Pricing'!$G244&gt;='2. GRI Pricing Inputs'!$T$33,'3. GRI Pricing'!$G244&lt;='2. GRI Pricing Inputs'!$U$33),'2. GRI Pricing Inputs'!$T$32,IF(AND('3. GRI Pricing'!$G244&gt;='2. GRI Pricing Inputs'!$V$33,'3. GRI Pricing'!$G244&lt;='2. GRI Pricing Inputs'!$W$33),'2. GRI Pricing Inputs'!$V$32,IF(AND('3. GRI Pricing'!$G244&gt;='2. GRI Pricing Inputs'!$X$33,'3. GRI Pricing'!$G244&lt;='2. GRI Pricing Inputs'!$Y$33),'2. GRI Pricing Inputs'!$X$32,IF(AND('3. GRI Pricing'!$G244&gt;='2. GRI Pricing Inputs'!$Z$33,'3. GRI Pricing'!$G244&lt;='2. GRI Pricing Inputs'!$AA$33),'2. GRI Pricing Inputs'!$Z$32,IF(AND('3. GRI Pricing'!$G244&gt;='2. GRI Pricing Inputs'!$AB$33,'3. GRI Pricing'!$G244&lt;='2. GRI Pricing Inputs'!$AC$33),'2. GRI Pricing Inputs'!$AB$32,IF(AND('3. GRI Pricing'!$G244&gt;='2. GRI Pricing Inputs'!$AD$33,'3. GRI Pricing'!$G244&lt;='2. GRI Pricing Inputs'!$AE$33),'2. GRI Pricing Inputs'!$AD$32,IF(AND('3. GRI Pricing'!$G244&gt;='2. GRI Pricing Inputs'!$AF$33,'3. GRI Pricing'!$G244&lt;='2. GRI Pricing Inputs'!$AG$33),'2. GRI Pricing Inputs'!$AF$32,IF(AND('3. GRI Pricing'!$G244&gt;='2. GRI Pricing Inputs'!$AH$33,'3. GRI Pricing'!$G244&lt;='2. GRI Pricing Inputs'!$AI$33),'2. GRI Pricing Inputs'!$AH$32,0))))))))))))))))</f>
        <v>14</v>
      </c>
      <c r="O244" s="272" cm="1">
        <f t="array" ref="O244">IFERROR(INDEX('2. GRI Pricing Inputs'!$C$32:$AI$39,MATCH('3. GRI Pricing'!E244,'2. GRI Pricing Inputs'!$C$32:$C$39,0),(MATCH('3. GRI Pricing'!N244,'2. GRI Pricing Inputs'!$D$32:$AI$32,0)+1)),0)</f>
        <v>10</v>
      </c>
      <c r="P244" s="272">
        <f>IFERROR(INDEX('2. GRI Pricing Inputs'!$C$45:$AI$46,MATCH($P$16,'2. GRI Pricing Inputs'!$C$45:$C$46,0),MATCH(H244,'2. GRI Pricing Inputs'!$C$45:$AI$45,0)),0)</f>
        <v>50</v>
      </c>
      <c r="Q244" s="272">
        <f>IFERROR(INDEX('2. GRI Pricing Inputs'!$C$53:$AI$54,MATCH('3. GRI Pricing'!$Q$16,'2. GRI Pricing Inputs'!$C$53:$C$54,0),MATCH('3. GRI Pricing'!I244,'2. GRI Pricing Inputs'!$C$53:$AI$53,0)),0)</f>
        <v>15</v>
      </c>
      <c r="R244" s="272">
        <f>IFERROR(INDEX('2. GRI Pricing Inputs'!$C$60:$AI$61,MATCH('3. GRI Pricing'!$R$16,'2. GRI Pricing Inputs'!$C$60:$C$61,0),MATCH('1. Accomodation'!T248,'2. GRI Pricing Inputs'!$C$60:$AI$60,0)),0)</f>
        <v>0</v>
      </c>
      <c r="S244" s="272">
        <f>IFERROR(INDEX('2. GRI Pricing Inputs'!$C$67:$AI$68,MATCH('3. GRI Pricing'!$S$16,'2. GRI Pricing Inputs'!$C$67:$C$68,0),MATCH('1. Accomodation'!U248,'2. GRI Pricing Inputs'!$C$67:$AI$67,0)),0)</f>
        <v>10</v>
      </c>
      <c r="T244" s="272">
        <f>IF(E244=0,0,'2. GRI Pricing Inputs'!$AI$75)</f>
        <v>0</v>
      </c>
      <c r="U244" s="272">
        <f>IFERROR(INDEX('2. GRI Pricing Inputs'!$C$82:$AI$83,MATCH('3. GRI Pricing'!$U$16,'2. GRI Pricing Inputs'!$C$82:$C$83,0),MATCH('1. Accomodation'!V248,'2. GRI Pricing Inputs'!$C$82:$AI$82,0)),0)</f>
        <v>15</v>
      </c>
      <c r="V244" s="272">
        <f>IFERROR(INDEX('2. GRI Pricing Inputs'!$C$89:$AI$90,MATCH('3. GRI Pricing'!$V$16,'2. GRI Pricing Inputs'!$C$89:$C$90,0),MATCH('1. Accomodation'!W248,'2. GRI Pricing Inputs'!$C$89:$AI$89,0)),0)</f>
        <v>10</v>
      </c>
      <c r="W244" s="272">
        <f>IFERROR(INDEX('2. GRI Pricing Inputs'!$C$97:$AI$98,MATCH('3. GRI Pricing'!$W$16,'2. GRI Pricing Inputs'!$C$97:$C$98,0),MATCH('1. Accomodation'!X248,'2. GRI Pricing Inputs'!$C$97:$AI$97,0)),0)</f>
        <v>0</v>
      </c>
      <c r="X244" s="272">
        <f>IFERROR(INDEX('2. GRI Pricing Inputs'!$C$104:$AI$105,MATCH('3. GRI Pricing'!$X$16,'2. GRI Pricing Inputs'!$C$104:$C$105,0),MATCH('1. Accomodation'!Y248,'2. GRI Pricing Inputs'!$C$104:$AI$104,0)),0)</f>
        <v>0</v>
      </c>
      <c r="Y244" s="273"/>
      <c r="Z244" s="274">
        <f t="shared" si="13"/>
        <v>2025</v>
      </c>
      <c r="AA244" s="275"/>
      <c r="AB244" s="275"/>
      <c r="AC244" s="275"/>
      <c r="AD244" s="271">
        <f>Z244*(1+'2. GRI Pricing Inputs'!E$115)^(($AD$16-$AC$15)/365)</f>
        <v>2035.046292367447</v>
      </c>
      <c r="AE244" s="272">
        <f>AD244*(1+'2. GRI Pricing Inputs'!F$115)^((AE$16-AD$16)/365)</f>
        <v>2044.8159635135185</v>
      </c>
      <c r="AF244" s="272">
        <f>AE244*(1+'2. GRI Pricing Inputs'!G$115)^((AF$16-AE$16)/365)</f>
        <v>2054.9605654923234</v>
      </c>
      <c r="AG244" s="272">
        <f>AF244*(1+'2. GRI Pricing Inputs'!H$115)^((AG$16-AF$16)/365)</f>
        <v>2065.1554961809702</v>
      </c>
      <c r="AH244" s="272">
        <f>AG244*(1+'2. GRI Pricing Inputs'!I$115)^((AH$16-AG$16)/365)</f>
        <v>2074.4072869374281</v>
      </c>
      <c r="AI244" s="272">
        <f>AH244*(1+'2. GRI Pricing Inputs'!J$115)^((AI$16-AH$16)/365)</f>
        <v>2084.6986953787791</v>
      </c>
      <c r="AJ244" s="272">
        <f>AI244*(1+'2. GRI Pricing Inputs'!K$115)^((AJ$16-AI$16)/365)</f>
        <v>2094.7067334115659</v>
      </c>
      <c r="AK244" s="272">
        <f>AJ244*(1+'2. GRI Pricing Inputs'!L$115)^((AK$16-AJ$16)/365)</f>
        <v>2105.0988500870781</v>
      </c>
      <c r="AL244" s="272">
        <f>AK244*(1+'2. GRI Pricing Inputs'!M$115)^((AL$16-AK$16)/365)</f>
        <v>2115.204823387272</v>
      </c>
      <c r="AM244" s="272">
        <f>AL244*(1+'2. GRI Pricing Inputs'!N$115)^((AM$16-AL$16)/365)</f>
        <v>2125.6986337935846</v>
      </c>
      <c r="AN244" s="272">
        <f>AM244*(1+'2. GRI Pricing Inputs'!O$115)^((AN$16-AM$16)/365)</f>
        <v>2136.2445053788551</v>
      </c>
      <c r="AO244" s="272">
        <f>AN244*(1+'2. GRI Pricing Inputs'!P$115)^((AO$16-AN$16)/365)</f>
        <v>2146.4999999999991</v>
      </c>
      <c r="AP244" s="276">
        <f>AO244*(1+'2. GRI Pricing Inputs'!Q$115)^((AP$16-AO$16)/365)</f>
        <v>2157.1490699094929</v>
      </c>
      <c r="AQ244" s="380">
        <f t="shared" si="14"/>
        <v>5.9999999999999609E-2</v>
      </c>
    </row>
    <row r="245" spans="1:43" ht="11.4" x14ac:dyDescent="0.2">
      <c r="A245" s="110" t="str">
        <f>_xlfn.XLOOKUP($C245,'Data Ref'!$D:$D,'Data Ref'!$B:$B,0)</f>
        <v>222708229</v>
      </c>
      <c r="C245" s="76">
        <f>'1. Accomodation'!N249</f>
        <v>722</v>
      </c>
      <c r="D245" s="362" t="str">
        <f>'1. Accomodation'!L249</f>
        <v>D</v>
      </c>
      <c r="E245" s="69" t="str">
        <f>'1. Accomodation'!P249</f>
        <v>3 Bed</v>
      </c>
      <c r="F245" s="69">
        <f>'1. Accomodation'!Q249</f>
        <v>1</v>
      </c>
      <c r="G245" s="77">
        <f>'1. Accomodation'!O249</f>
        <v>989.85</v>
      </c>
      <c r="H245" s="69">
        <f>'1. Accomodation'!R249</f>
        <v>7</v>
      </c>
      <c r="I245" s="69" t="str">
        <f>'1. Accomodation'!S249</f>
        <v>North Row above Treeline</v>
      </c>
      <c r="J245" s="62"/>
      <c r="L245" s="271">
        <f>IFERROR(INDEX('2. GRI Pricing Inputs'!$C$15:$AI$16,MATCH($L$16,'2. GRI Pricing Inputs'!$C$15:$C$16,0),MATCH(E245,'2. GRI Pricing Inputs'!$C$15:$AI$15,0)),0)</f>
        <v>1915</v>
      </c>
      <c r="M245" s="272">
        <f>IFERROR(INDEX('2. GRI Pricing Inputs'!$C$22:$AI$23,MATCH($M$16,'2. GRI Pricing Inputs'!$C$22:$C$23,0),MATCH(F245,'2. GRI Pricing Inputs'!$C$22:$AI$22,0)),0)</f>
        <v>0</v>
      </c>
      <c r="N245" s="329">
        <f>IF(AND('3. GRI Pricing'!$G245&gt;='2. GRI Pricing Inputs'!$D$33,'3. GRI Pricing'!$G245&lt;='2. GRI Pricing Inputs'!$E$33),'2. GRI Pricing Inputs'!$D$32,IF(AND('3. GRI Pricing'!$G245&gt;='2. GRI Pricing Inputs'!$F$33,'3. GRI Pricing'!$G245&lt;='2. GRI Pricing Inputs'!$G$33),'2. GRI Pricing Inputs'!$F$32,IF(AND('3. GRI Pricing'!$G245&gt;='2. GRI Pricing Inputs'!$H$33,'3. GRI Pricing'!$G245&lt;='2. GRI Pricing Inputs'!$I$33),'2. GRI Pricing Inputs'!$H$32,IF(AND('3. GRI Pricing'!$G245&gt;='2. GRI Pricing Inputs'!$J$33,'3. GRI Pricing'!$G245&lt;='2. GRI Pricing Inputs'!$K$33),'2. GRI Pricing Inputs'!$J$32,IF(AND('3. GRI Pricing'!$G245&gt;='2. GRI Pricing Inputs'!$L$33,'3. GRI Pricing'!$G245&lt;='2. GRI Pricing Inputs'!$M$33),'2. GRI Pricing Inputs'!$L$32,IF(AND('3. GRI Pricing'!$G245&gt;='2. GRI Pricing Inputs'!$N$33,'3. GRI Pricing'!$G245&lt;='2. GRI Pricing Inputs'!$O$33),'2. GRI Pricing Inputs'!$N$32,IF(AND('3. GRI Pricing'!$G245&gt;='2. GRI Pricing Inputs'!$P$33,'3. GRI Pricing'!$G245&lt;='2. GRI Pricing Inputs'!$Q$33),'2. GRI Pricing Inputs'!$P$32,IF(AND('3. GRI Pricing'!$G245&gt;='2. GRI Pricing Inputs'!$R$33,'3. GRI Pricing'!$G245&lt;='2. GRI Pricing Inputs'!$S$33),'2. GRI Pricing Inputs'!$R$32,IF(AND('3. GRI Pricing'!$G245&gt;='2. GRI Pricing Inputs'!$T$33,'3. GRI Pricing'!$G245&lt;='2. GRI Pricing Inputs'!$U$33),'2. GRI Pricing Inputs'!$T$32,IF(AND('3. GRI Pricing'!$G245&gt;='2. GRI Pricing Inputs'!$V$33,'3. GRI Pricing'!$G245&lt;='2. GRI Pricing Inputs'!$W$33),'2. GRI Pricing Inputs'!$V$32,IF(AND('3. GRI Pricing'!$G245&gt;='2. GRI Pricing Inputs'!$X$33,'3. GRI Pricing'!$G245&lt;='2. GRI Pricing Inputs'!$Y$33),'2. GRI Pricing Inputs'!$X$32,IF(AND('3. GRI Pricing'!$G245&gt;='2. GRI Pricing Inputs'!$Z$33,'3. GRI Pricing'!$G245&lt;='2. GRI Pricing Inputs'!$AA$33),'2. GRI Pricing Inputs'!$Z$32,IF(AND('3. GRI Pricing'!$G245&gt;='2. GRI Pricing Inputs'!$AB$33,'3. GRI Pricing'!$G245&lt;='2. GRI Pricing Inputs'!$AC$33),'2. GRI Pricing Inputs'!$AB$32,IF(AND('3. GRI Pricing'!$G245&gt;='2. GRI Pricing Inputs'!$AD$33,'3. GRI Pricing'!$G245&lt;='2. GRI Pricing Inputs'!$AE$33),'2. GRI Pricing Inputs'!$AD$32,IF(AND('3. GRI Pricing'!$G245&gt;='2. GRI Pricing Inputs'!$AF$33,'3. GRI Pricing'!$G245&lt;='2. GRI Pricing Inputs'!$AG$33),'2. GRI Pricing Inputs'!$AF$32,IF(AND('3. GRI Pricing'!$G245&gt;='2. GRI Pricing Inputs'!$AH$33,'3. GRI Pricing'!$G245&lt;='2. GRI Pricing Inputs'!$AI$33),'2. GRI Pricing Inputs'!$AH$32,0))))))))))))))))</f>
        <v>13</v>
      </c>
      <c r="O245" s="272" cm="1">
        <f t="array" ref="O245">IFERROR(INDEX('2. GRI Pricing Inputs'!$C$32:$AI$39,MATCH('3. GRI Pricing'!E245,'2. GRI Pricing Inputs'!$C$32:$C$39,0),(MATCH('3. GRI Pricing'!N245,'2. GRI Pricing Inputs'!$D$32:$AI$32,0)+1)),0)</f>
        <v>0</v>
      </c>
      <c r="P245" s="272">
        <f>IFERROR(INDEX('2. GRI Pricing Inputs'!$C$45:$AI$46,MATCH($P$16,'2. GRI Pricing Inputs'!$C$45:$C$46,0),MATCH(H245,'2. GRI Pricing Inputs'!$C$45:$AI$45,0)),0)</f>
        <v>50</v>
      </c>
      <c r="Q245" s="272">
        <f>IFERROR(INDEX('2. GRI Pricing Inputs'!$C$53:$AI$54,MATCH('3. GRI Pricing'!$Q$16,'2. GRI Pricing Inputs'!$C$53:$C$54,0),MATCH('3. GRI Pricing'!I245,'2. GRI Pricing Inputs'!$C$53:$AI$53,0)),0)</f>
        <v>50</v>
      </c>
      <c r="R245" s="272">
        <f>IFERROR(INDEX('2. GRI Pricing Inputs'!$C$60:$AI$61,MATCH('3. GRI Pricing'!$R$16,'2. GRI Pricing Inputs'!$C$60:$C$61,0),MATCH('1. Accomodation'!T249,'2. GRI Pricing Inputs'!$C$60:$AI$60,0)),0)</f>
        <v>0</v>
      </c>
      <c r="S245" s="272">
        <f>IFERROR(INDEX('2. GRI Pricing Inputs'!$C$67:$AI$68,MATCH('3. GRI Pricing'!$S$16,'2. GRI Pricing Inputs'!$C$67:$C$68,0),MATCH('1. Accomodation'!U249,'2. GRI Pricing Inputs'!$C$67:$AI$67,0)),0)</f>
        <v>30</v>
      </c>
      <c r="T245" s="272">
        <f>IF(E245=0,0,'2. GRI Pricing Inputs'!$AI$75)</f>
        <v>0</v>
      </c>
      <c r="U245" s="272">
        <f>IFERROR(INDEX('2. GRI Pricing Inputs'!$C$82:$AI$83,MATCH('3. GRI Pricing'!$U$16,'2. GRI Pricing Inputs'!$C$82:$C$83,0),MATCH('1. Accomodation'!V249,'2. GRI Pricing Inputs'!$C$82:$AI$82,0)),0)</f>
        <v>15</v>
      </c>
      <c r="V245" s="272">
        <f>IFERROR(INDEX('2. GRI Pricing Inputs'!$C$89:$AI$90,MATCH('3. GRI Pricing'!$V$16,'2. GRI Pricing Inputs'!$C$89:$C$90,0),MATCH('1. Accomodation'!W249,'2. GRI Pricing Inputs'!$C$89:$AI$89,0)),0)</f>
        <v>10</v>
      </c>
      <c r="W245" s="272">
        <f>IFERROR(INDEX('2. GRI Pricing Inputs'!$C$97:$AI$98,MATCH('3. GRI Pricing'!$W$16,'2. GRI Pricing Inputs'!$C$97:$C$98,0),MATCH('1. Accomodation'!X249,'2. GRI Pricing Inputs'!$C$97:$AI$97,0)),0)</f>
        <v>0</v>
      </c>
      <c r="X245" s="272">
        <f>IFERROR(INDEX('2. GRI Pricing Inputs'!$C$104:$AI$105,MATCH('3. GRI Pricing'!$X$16,'2. GRI Pricing Inputs'!$C$104:$C$105,0),MATCH('1. Accomodation'!Y249,'2. GRI Pricing Inputs'!$C$104:$AI$104,0)),0)</f>
        <v>0</v>
      </c>
      <c r="Y245" s="273"/>
      <c r="Z245" s="274">
        <f t="shared" si="13"/>
        <v>2070</v>
      </c>
      <c r="AA245" s="275"/>
      <c r="AB245" s="275"/>
      <c r="AC245" s="275"/>
      <c r="AD245" s="271">
        <f>Z245*(1+'2. GRI Pricing Inputs'!E$115)^(($AD$16-$AC$15)/365)</f>
        <v>2080.2695433089457</v>
      </c>
      <c r="AE245" s="272">
        <f>AD245*(1+'2. GRI Pricing Inputs'!F$115)^((AE$16-AD$16)/365)</f>
        <v>2090.256318258263</v>
      </c>
      <c r="AF245" s="272">
        <f>AE245*(1+'2. GRI Pricing Inputs'!G$115)^((AF$16-AE$16)/365)</f>
        <v>2100.6263558365968</v>
      </c>
      <c r="AG245" s="272">
        <f>AF245*(1+'2. GRI Pricing Inputs'!H$115)^((AG$16-AF$16)/365)</f>
        <v>2111.047840540547</v>
      </c>
      <c r="AH245" s="272">
        <f>AG245*(1+'2. GRI Pricing Inputs'!I$115)^((AH$16-AG$16)/365)</f>
        <v>2120.5052266471484</v>
      </c>
      <c r="AI245" s="272">
        <f>AH245*(1+'2. GRI Pricing Inputs'!J$115)^((AI$16-AH$16)/365)</f>
        <v>2131.0253330538631</v>
      </c>
      <c r="AJ245" s="272">
        <f>AI245*(1+'2. GRI Pricing Inputs'!K$115)^((AJ$16-AI$16)/365)</f>
        <v>2141.2557719318224</v>
      </c>
      <c r="AK245" s="272">
        <f>AJ245*(1+'2. GRI Pricing Inputs'!L$115)^((AK$16-AJ$16)/365)</f>
        <v>2151.8788245334572</v>
      </c>
      <c r="AL245" s="272">
        <f>AK245*(1+'2. GRI Pricing Inputs'!M$115)^((AL$16-AK$16)/365)</f>
        <v>2162.2093750180998</v>
      </c>
      <c r="AM245" s="272">
        <f>AL245*(1+'2. GRI Pricing Inputs'!N$115)^((AM$16-AL$16)/365)</f>
        <v>2172.9363812112192</v>
      </c>
      <c r="AN245" s="272">
        <f>AM245*(1+'2. GRI Pricing Inputs'!O$115)^((AN$16-AM$16)/365)</f>
        <v>2183.716605498385</v>
      </c>
      <c r="AO245" s="272">
        <f>AN245*(1+'2. GRI Pricing Inputs'!P$115)^((AO$16-AN$16)/365)</f>
        <v>2194.1999999999989</v>
      </c>
      <c r="AP245" s="276">
        <f>AO245*(1+'2. GRI Pricing Inputs'!Q$115)^((AP$16-AO$16)/365)</f>
        <v>2205.0857159074817</v>
      </c>
      <c r="AQ245" s="380">
        <f t="shared" si="14"/>
        <v>5.9999999999999609E-2</v>
      </c>
    </row>
    <row r="246" spans="1:43" ht="11.4" x14ac:dyDescent="0.2">
      <c r="A246" s="110" t="str">
        <f>_xlfn.XLOOKUP($C246,'Data Ref'!$D:$D,'Data Ref'!$B:$B,0)</f>
        <v>222708230</v>
      </c>
      <c r="C246" s="76">
        <f>'1. Accomodation'!N250</f>
        <v>723</v>
      </c>
      <c r="D246" s="362" t="str">
        <f>'1. Accomodation'!L250</f>
        <v>D</v>
      </c>
      <c r="E246" s="69" t="str">
        <f>'1. Accomodation'!P250</f>
        <v>3 Bed</v>
      </c>
      <c r="F246" s="69">
        <f>'1. Accomodation'!Q250</f>
        <v>1</v>
      </c>
      <c r="G246" s="77">
        <f>'1. Accomodation'!O250</f>
        <v>1053.46</v>
      </c>
      <c r="H246" s="69">
        <f>'1. Accomodation'!R250</f>
        <v>7</v>
      </c>
      <c r="I246" s="69" t="str">
        <f>'1. Accomodation'!S250</f>
        <v>Internal Courtyard</v>
      </c>
      <c r="J246" s="62"/>
      <c r="L246" s="271">
        <f>IFERROR(INDEX('2. GRI Pricing Inputs'!$C$15:$AI$16,MATCH($L$16,'2. GRI Pricing Inputs'!$C$15:$C$16,0),MATCH(E246,'2. GRI Pricing Inputs'!$C$15:$AI$15,0)),0)</f>
        <v>1915</v>
      </c>
      <c r="M246" s="272">
        <f>IFERROR(INDEX('2. GRI Pricing Inputs'!$C$22:$AI$23,MATCH($M$16,'2. GRI Pricing Inputs'!$C$22:$C$23,0),MATCH(F246,'2. GRI Pricing Inputs'!$C$22:$AI$22,0)),0)</f>
        <v>0</v>
      </c>
      <c r="N246" s="329">
        <f>IF(AND('3. GRI Pricing'!$G246&gt;='2. GRI Pricing Inputs'!$D$33,'3. GRI Pricing'!$G246&lt;='2. GRI Pricing Inputs'!$E$33),'2. GRI Pricing Inputs'!$D$32,IF(AND('3. GRI Pricing'!$G246&gt;='2. GRI Pricing Inputs'!$F$33,'3. GRI Pricing'!$G246&lt;='2. GRI Pricing Inputs'!$G$33),'2. GRI Pricing Inputs'!$F$32,IF(AND('3. GRI Pricing'!$G246&gt;='2. GRI Pricing Inputs'!$H$33,'3. GRI Pricing'!$G246&lt;='2. GRI Pricing Inputs'!$I$33),'2. GRI Pricing Inputs'!$H$32,IF(AND('3. GRI Pricing'!$G246&gt;='2. GRI Pricing Inputs'!$J$33,'3. GRI Pricing'!$G246&lt;='2. GRI Pricing Inputs'!$K$33),'2. GRI Pricing Inputs'!$J$32,IF(AND('3. GRI Pricing'!$G246&gt;='2. GRI Pricing Inputs'!$L$33,'3. GRI Pricing'!$G246&lt;='2. GRI Pricing Inputs'!$M$33),'2. GRI Pricing Inputs'!$L$32,IF(AND('3. GRI Pricing'!$G246&gt;='2. GRI Pricing Inputs'!$N$33,'3. GRI Pricing'!$G246&lt;='2. GRI Pricing Inputs'!$O$33),'2. GRI Pricing Inputs'!$N$32,IF(AND('3. GRI Pricing'!$G246&gt;='2. GRI Pricing Inputs'!$P$33,'3. GRI Pricing'!$G246&lt;='2. GRI Pricing Inputs'!$Q$33),'2. GRI Pricing Inputs'!$P$32,IF(AND('3. GRI Pricing'!$G246&gt;='2. GRI Pricing Inputs'!$R$33,'3. GRI Pricing'!$G246&lt;='2. GRI Pricing Inputs'!$S$33),'2. GRI Pricing Inputs'!$R$32,IF(AND('3. GRI Pricing'!$G246&gt;='2. GRI Pricing Inputs'!$T$33,'3. GRI Pricing'!$G246&lt;='2. GRI Pricing Inputs'!$U$33),'2. GRI Pricing Inputs'!$T$32,IF(AND('3. GRI Pricing'!$G246&gt;='2. GRI Pricing Inputs'!$V$33,'3. GRI Pricing'!$G246&lt;='2. GRI Pricing Inputs'!$W$33),'2. GRI Pricing Inputs'!$V$32,IF(AND('3. GRI Pricing'!$G246&gt;='2. GRI Pricing Inputs'!$X$33,'3. GRI Pricing'!$G246&lt;='2. GRI Pricing Inputs'!$Y$33),'2. GRI Pricing Inputs'!$X$32,IF(AND('3. GRI Pricing'!$G246&gt;='2. GRI Pricing Inputs'!$Z$33,'3. GRI Pricing'!$G246&lt;='2. GRI Pricing Inputs'!$AA$33),'2. GRI Pricing Inputs'!$Z$32,IF(AND('3. GRI Pricing'!$G246&gt;='2. GRI Pricing Inputs'!$AB$33,'3. GRI Pricing'!$G246&lt;='2. GRI Pricing Inputs'!$AC$33),'2. GRI Pricing Inputs'!$AB$32,IF(AND('3. GRI Pricing'!$G246&gt;='2. GRI Pricing Inputs'!$AD$33,'3. GRI Pricing'!$G246&lt;='2. GRI Pricing Inputs'!$AE$33),'2. GRI Pricing Inputs'!$AD$32,IF(AND('3. GRI Pricing'!$G246&gt;='2. GRI Pricing Inputs'!$AF$33,'3. GRI Pricing'!$G246&lt;='2. GRI Pricing Inputs'!$AG$33),'2. GRI Pricing Inputs'!$AF$32,IF(AND('3. GRI Pricing'!$G246&gt;='2. GRI Pricing Inputs'!$AH$33,'3. GRI Pricing'!$G246&lt;='2. GRI Pricing Inputs'!$AI$33),'2. GRI Pricing Inputs'!$AH$32,0))))))))))))))))</f>
        <v>15</v>
      </c>
      <c r="O246" s="272" cm="1">
        <f t="array" ref="O246">IFERROR(INDEX('2. GRI Pricing Inputs'!$C$32:$AI$39,MATCH('3. GRI Pricing'!E246,'2. GRI Pricing Inputs'!$C$32:$C$39,0),(MATCH('3. GRI Pricing'!N246,'2. GRI Pricing Inputs'!$D$32:$AI$32,0)+1)),0)</f>
        <v>20</v>
      </c>
      <c r="P246" s="272">
        <f>IFERROR(INDEX('2. GRI Pricing Inputs'!$C$45:$AI$46,MATCH($P$16,'2. GRI Pricing Inputs'!$C$45:$C$46,0),MATCH(H246,'2. GRI Pricing Inputs'!$C$45:$AI$45,0)),0)</f>
        <v>50</v>
      </c>
      <c r="Q246" s="272">
        <f>IFERROR(INDEX('2. GRI Pricing Inputs'!$C$53:$AI$54,MATCH('3. GRI Pricing'!$Q$16,'2. GRI Pricing Inputs'!$C$53:$C$54,0),MATCH('3. GRI Pricing'!I246,'2. GRI Pricing Inputs'!$C$53:$AI$53,0)),0)</f>
        <v>15</v>
      </c>
      <c r="R246" s="272">
        <f>IFERROR(INDEX('2. GRI Pricing Inputs'!$C$60:$AI$61,MATCH('3. GRI Pricing'!$R$16,'2. GRI Pricing Inputs'!$C$60:$C$61,0),MATCH('1. Accomodation'!T250,'2. GRI Pricing Inputs'!$C$60:$AI$60,0)),0)</f>
        <v>0</v>
      </c>
      <c r="S246" s="272">
        <f>IFERROR(INDEX('2. GRI Pricing Inputs'!$C$67:$AI$68,MATCH('3. GRI Pricing'!$S$16,'2. GRI Pricing Inputs'!$C$67:$C$68,0),MATCH('1. Accomodation'!U250,'2. GRI Pricing Inputs'!$C$67:$AI$67,0)),0)</f>
        <v>10</v>
      </c>
      <c r="T246" s="272">
        <f>IF(E246=0,0,'2. GRI Pricing Inputs'!$AI$75)</f>
        <v>0</v>
      </c>
      <c r="U246" s="272">
        <f>IFERROR(INDEX('2. GRI Pricing Inputs'!$C$82:$AI$83,MATCH('3. GRI Pricing'!$U$16,'2. GRI Pricing Inputs'!$C$82:$C$83,0),MATCH('1. Accomodation'!V250,'2. GRI Pricing Inputs'!$C$82:$AI$82,0)),0)</f>
        <v>15</v>
      </c>
      <c r="V246" s="272">
        <f>IFERROR(INDEX('2. GRI Pricing Inputs'!$C$89:$AI$90,MATCH('3. GRI Pricing'!$V$16,'2. GRI Pricing Inputs'!$C$89:$C$90,0),MATCH('1. Accomodation'!W250,'2. GRI Pricing Inputs'!$C$89:$AI$89,0)),0)</f>
        <v>10</v>
      </c>
      <c r="W246" s="272">
        <f>IFERROR(INDEX('2. GRI Pricing Inputs'!$C$97:$AI$98,MATCH('3. GRI Pricing'!$W$16,'2. GRI Pricing Inputs'!$C$97:$C$98,0),MATCH('1. Accomodation'!X250,'2. GRI Pricing Inputs'!$C$97:$AI$97,0)),0)</f>
        <v>0</v>
      </c>
      <c r="X246" s="272">
        <f>IFERROR(INDEX('2. GRI Pricing Inputs'!$C$104:$AI$105,MATCH('3. GRI Pricing'!$X$16,'2. GRI Pricing Inputs'!$C$104:$C$105,0),MATCH('1. Accomodation'!Y250,'2. GRI Pricing Inputs'!$C$104:$AI$104,0)),0)</f>
        <v>0</v>
      </c>
      <c r="Y246" s="273"/>
      <c r="Z246" s="274">
        <f t="shared" si="13"/>
        <v>2035</v>
      </c>
      <c r="AA246" s="275"/>
      <c r="AB246" s="275"/>
      <c r="AC246" s="275"/>
      <c r="AD246" s="271">
        <f>Z246*(1+'2. GRI Pricing Inputs'!E$115)^(($AD$16-$AC$15)/365)</f>
        <v>2045.09590368778</v>
      </c>
      <c r="AE246" s="272">
        <f>AD246*(1+'2. GRI Pricing Inputs'!F$115)^((AE$16-AD$16)/365)</f>
        <v>2054.9138201234618</v>
      </c>
      <c r="AF246" s="272">
        <f>AE246*(1+'2. GRI Pricing Inputs'!G$115)^((AF$16-AE$16)/365)</f>
        <v>2065.1085189021619</v>
      </c>
      <c r="AG246" s="272">
        <f>AF246*(1+'2. GRI Pricing Inputs'!H$115)^((AG$16-AF$16)/365)</f>
        <v>2075.3537949275428</v>
      </c>
      <c r="AH246" s="272">
        <f>AG246*(1+'2. GRI Pricing Inputs'!I$115)^((AH$16-AG$16)/365)</f>
        <v>2084.6512735395881</v>
      </c>
      <c r="AI246" s="272">
        <f>AH246*(1+'2. GRI Pricing Inputs'!J$115)^((AI$16-AH$16)/365)</f>
        <v>2094.9935037510199</v>
      </c>
      <c r="AJ246" s="272">
        <f>AI246*(1+'2. GRI Pricing Inputs'!K$115)^((AJ$16-AI$16)/365)</f>
        <v>2105.0509641938452</v>
      </c>
      <c r="AK246" s="272">
        <f>AJ246*(1+'2. GRI Pricing Inputs'!L$115)^((AK$16-AJ$16)/365)</f>
        <v>2115.4943999640514</v>
      </c>
      <c r="AL246" s="272">
        <f>AK246*(1+'2. GRI Pricing Inputs'!M$115)^((AL$16-AK$16)/365)</f>
        <v>2125.6502793052337</v>
      </c>
      <c r="AM246" s="272">
        <f>AL246*(1+'2. GRI Pricing Inputs'!N$115)^((AM$16-AL$16)/365)</f>
        <v>2136.1959109975032</v>
      </c>
      <c r="AN246" s="272">
        <f>AM246*(1+'2. GRI Pricing Inputs'!O$115)^((AN$16-AM$16)/365)</f>
        <v>2146.7938609609728</v>
      </c>
      <c r="AO246" s="272">
        <f>AN246*(1+'2. GRI Pricing Inputs'!P$115)^((AO$16-AN$16)/365)</f>
        <v>2157.099999999999</v>
      </c>
      <c r="AP246" s="276">
        <f>AO246*(1+'2. GRI Pricing Inputs'!Q$115)^((AP$16-AO$16)/365)</f>
        <v>2167.8016579090458</v>
      </c>
      <c r="AQ246" s="380">
        <f t="shared" si="14"/>
        <v>5.9999999999999609E-2</v>
      </c>
    </row>
    <row r="247" spans="1:43" ht="11.4" x14ac:dyDescent="0.2">
      <c r="A247" s="110" t="str">
        <f>_xlfn.XLOOKUP($C247,'Data Ref'!$D:$D,'Data Ref'!$B:$B,0)</f>
        <v>222708231</v>
      </c>
      <c r="C247" s="76">
        <f>'1. Accomodation'!N251</f>
        <v>724</v>
      </c>
      <c r="D247" s="362" t="str">
        <f>'1. Accomodation'!L251</f>
        <v>D</v>
      </c>
      <c r="E247" s="69" t="str">
        <f>'1. Accomodation'!P251</f>
        <v>3 Bed</v>
      </c>
      <c r="F247" s="69">
        <f>'1. Accomodation'!Q251</f>
        <v>1</v>
      </c>
      <c r="G247" s="77">
        <f>'1. Accomodation'!O251</f>
        <v>990.49</v>
      </c>
      <c r="H247" s="69">
        <f>'1. Accomodation'!R251</f>
        <v>7</v>
      </c>
      <c r="I247" s="69" t="str">
        <f>'1. Accomodation'!S251</f>
        <v>North Row above Treeline</v>
      </c>
      <c r="J247" s="62"/>
      <c r="L247" s="271">
        <f>IFERROR(INDEX('2. GRI Pricing Inputs'!$C$15:$AI$16,MATCH($L$16,'2. GRI Pricing Inputs'!$C$15:$C$16,0),MATCH(E247,'2. GRI Pricing Inputs'!$C$15:$AI$15,0)),0)</f>
        <v>1915</v>
      </c>
      <c r="M247" s="272">
        <f>IFERROR(INDEX('2. GRI Pricing Inputs'!$C$22:$AI$23,MATCH($M$16,'2. GRI Pricing Inputs'!$C$22:$C$23,0),MATCH(F247,'2. GRI Pricing Inputs'!$C$22:$AI$22,0)),0)</f>
        <v>0</v>
      </c>
      <c r="N247" s="329">
        <f>IF(AND('3. GRI Pricing'!$G247&gt;='2. GRI Pricing Inputs'!$D$33,'3. GRI Pricing'!$G247&lt;='2. GRI Pricing Inputs'!$E$33),'2. GRI Pricing Inputs'!$D$32,IF(AND('3. GRI Pricing'!$G247&gt;='2. GRI Pricing Inputs'!$F$33,'3. GRI Pricing'!$G247&lt;='2. GRI Pricing Inputs'!$G$33),'2. GRI Pricing Inputs'!$F$32,IF(AND('3. GRI Pricing'!$G247&gt;='2. GRI Pricing Inputs'!$H$33,'3. GRI Pricing'!$G247&lt;='2. GRI Pricing Inputs'!$I$33),'2. GRI Pricing Inputs'!$H$32,IF(AND('3. GRI Pricing'!$G247&gt;='2. GRI Pricing Inputs'!$J$33,'3. GRI Pricing'!$G247&lt;='2. GRI Pricing Inputs'!$K$33),'2. GRI Pricing Inputs'!$J$32,IF(AND('3. GRI Pricing'!$G247&gt;='2. GRI Pricing Inputs'!$L$33,'3. GRI Pricing'!$G247&lt;='2. GRI Pricing Inputs'!$M$33),'2. GRI Pricing Inputs'!$L$32,IF(AND('3. GRI Pricing'!$G247&gt;='2. GRI Pricing Inputs'!$N$33,'3. GRI Pricing'!$G247&lt;='2. GRI Pricing Inputs'!$O$33),'2. GRI Pricing Inputs'!$N$32,IF(AND('3. GRI Pricing'!$G247&gt;='2. GRI Pricing Inputs'!$P$33,'3. GRI Pricing'!$G247&lt;='2. GRI Pricing Inputs'!$Q$33),'2. GRI Pricing Inputs'!$P$32,IF(AND('3. GRI Pricing'!$G247&gt;='2. GRI Pricing Inputs'!$R$33,'3. GRI Pricing'!$G247&lt;='2. GRI Pricing Inputs'!$S$33),'2. GRI Pricing Inputs'!$R$32,IF(AND('3. GRI Pricing'!$G247&gt;='2. GRI Pricing Inputs'!$T$33,'3. GRI Pricing'!$G247&lt;='2. GRI Pricing Inputs'!$U$33),'2. GRI Pricing Inputs'!$T$32,IF(AND('3. GRI Pricing'!$G247&gt;='2. GRI Pricing Inputs'!$V$33,'3. GRI Pricing'!$G247&lt;='2. GRI Pricing Inputs'!$W$33),'2. GRI Pricing Inputs'!$V$32,IF(AND('3. GRI Pricing'!$G247&gt;='2. GRI Pricing Inputs'!$X$33,'3. GRI Pricing'!$G247&lt;='2. GRI Pricing Inputs'!$Y$33),'2. GRI Pricing Inputs'!$X$32,IF(AND('3. GRI Pricing'!$G247&gt;='2. GRI Pricing Inputs'!$Z$33,'3. GRI Pricing'!$G247&lt;='2. GRI Pricing Inputs'!$AA$33),'2. GRI Pricing Inputs'!$Z$32,IF(AND('3. GRI Pricing'!$G247&gt;='2. GRI Pricing Inputs'!$AB$33,'3. GRI Pricing'!$G247&lt;='2. GRI Pricing Inputs'!$AC$33),'2. GRI Pricing Inputs'!$AB$32,IF(AND('3. GRI Pricing'!$G247&gt;='2. GRI Pricing Inputs'!$AD$33,'3. GRI Pricing'!$G247&lt;='2. GRI Pricing Inputs'!$AE$33),'2. GRI Pricing Inputs'!$AD$32,IF(AND('3. GRI Pricing'!$G247&gt;='2. GRI Pricing Inputs'!$AF$33,'3. GRI Pricing'!$G247&lt;='2. GRI Pricing Inputs'!$AG$33),'2. GRI Pricing Inputs'!$AF$32,IF(AND('3. GRI Pricing'!$G247&gt;='2. GRI Pricing Inputs'!$AH$33,'3. GRI Pricing'!$G247&lt;='2. GRI Pricing Inputs'!$AI$33),'2. GRI Pricing Inputs'!$AH$32,0))))))))))))))))</f>
        <v>13</v>
      </c>
      <c r="O247" s="272" cm="1">
        <f t="array" ref="O247">IFERROR(INDEX('2. GRI Pricing Inputs'!$C$32:$AI$39,MATCH('3. GRI Pricing'!E247,'2. GRI Pricing Inputs'!$C$32:$C$39,0),(MATCH('3. GRI Pricing'!N247,'2. GRI Pricing Inputs'!$D$32:$AI$32,0)+1)),0)</f>
        <v>0</v>
      </c>
      <c r="P247" s="272">
        <f>IFERROR(INDEX('2. GRI Pricing Inputs'!$C$45:$AI$46,MATCH($P$16,'2. GRI Pricing Inputs'!$C$45:$C$46,0),MATCH(H247,'2. GRI Pricing Inputs'!$C$45:$AI$45,0)),0)</f>
        <v>50</v>
      </c>
      <c r="Q247" s="272">
        <f>IFERROR(INDEX('2. GRI Pricing Inputs'!$C$53:$AI$54,MATCH('3. GRI Pricing'!$Q$16,'2. GRI Pricing Inputs'!$C$53:$C$54,0),MATCH('3. GRI Pricing'!I247,'2. GRI Pricing Inputs'!$C$53:$AI$53,0)),0)</f>
        <v>50</v>
      </c>
      <c r="R247" s="272">
        <f>IFERROR(INDEX('2. GRI Pricing Inputs'!$C$60:$AI$61,MATCH('3. GRI Pricing'!$R$16,'2. GRI Pricing Inputs'!$C$60:$C$61,0),MATCH('1. Accomodation'!T251,'2. GRI Pricing Inputs'!$C$60:$AI$60,0)),0)</f>
        <v>0</v>
      </c>
      <c r="S247" s="272">
        <f>IFERROR(INDEX('2. GRI Pricing Inputs'!$C$67:$AI$68,MATCH('3. GRI Pricing'!$S$16,'2. GRI Pricing Inputs'!$C$67:$C$68,0),MATCH('1. Accomodation'!U251,'2. GRI Pricing Inputs'!$C$67:$AI$67,0)),0)</f>
        <v>30</v>
      </c>
      <c r="T247" s="272">
        <f>IF(E247=0,0,'2. GRI Pricing Inputs'!$AI$75)</f>
        <v>0</v>
      </c>
      <c r="U247" s="272">
        <f>IFERROR(INDEX('2. GRI Pricing Inputs'!$C$82:$AI$83,MATCH('3. GRI Pricing'!$U$16,'2. GRI Pricing Inputs'!$C$82:$C$83,0),MATCH('1. Accomodation'!V251,'2. GRI Pricing Inputs'!$C$82:$AI$82,0)),0)</f>
        <v>15</v>
      </c>
      <c r="V247" s="272">
        <f>IFERROR(INDEX('2. GRI Pricing Inputs'!$C$89:$AI$90,MATCH('3. GRI Pricing'!$V$16,'2. GRI Pricing Inputs'!$C$89:$C$90,0),MATCH('1. Accomodation'!W251,'2. GRI Pricing Inputs'!$C$89:$AI$89,0)),0)</f>
        <v>10</v>
      </c>
      <c r="W247" s="272">
        <f>IFERROR(INDEX('2. GRI Pricing Inputs'!$C$97:$AI$98,MATCH('3. GRI Pricing'!$W$16,'2. GRI Pricing Inputs'!$C$97:$C$98,0),MATCH('1. Accomodation'!X251,'2. GRI Pricing Inputs'!$C$97:$AI$97,0)),0)</f>
        <v>0</v>
      </c>
      <c r="X247" s="272">
        <f>IFERROR(INDEX('2. GRI Pricing Inputs'!$C$104:$AI$105,MATCH('3. GRI Pricing'!$X$16,'2. GRI Pricing Inputs'!$C$104:$C$105,0),MATCH('1. Accomodation'!Y251,'2. GRI Pricing Inputs'!$C$104:$AI$104,0)),0)</f>
        <v>0</v>
      </c>
      <c r="Y247" s="273"/>
      <c r="Z247" s="274">
        <f t="shared" si="13"/>
        <v>2070</v>
      </c>
      <c r="AA247" s="275"/>
      <c r="AB247" s="275"/>
      <c r="AC247" s="275"/>
      <c r="AD247" s="271">
        <f>Z247*(1+'2. GRI Pricing Inputs'!E$115)^(($AD$16-$AC$15)/365)</f>
        <v>2080.2695433089457</v>
      </c>
      <c r="AE247" s="272">
        <f>AD247*(1+'2. GRI Pricing Inputs'!F$115)^((AE$16-AD$16)/365)</f>
        <v>2090.256318258263</v>
      </c>
      <c r="AF247" s="272">
        <f>AE247*(1+'2. GRI Pricing Inputs'!G$115)^((AF$16-AE$16)/365)</f>
        <v>2100.6263558365968</v>
      </c>
      <c r="AG247" s="272">
        <f>AF247*(1+'2. GRI Pricing Inputs'!H$115)^((AG$16-AF$16)/365)</f>
        <v>2111.047840540547</v>
      </c>
      <c r="AH247" s="272">
        <f>AG247*(1+'2. GRI Pricing Inputs'!I$115)^((AH$16-AG$16)/365)</f>
        <v>2120.5052266471484</v>
      </c>
      <c r="AI247" s="272">
        <f>AH247*(1+'2. GRI Pricing Inputs'!J$115)^((AI$16-AH$16)/365)</f>
        <v>2131.0253330538631</v>
      </c>
      <c r="AJ247" s="272">
        <f>AI247*(1+'2. GRI Pricing Inputs'!K$115)^((AJ$16-AI$16)/365)</f>
        <v>2141.2557719318224</v>
      </c>
      <c r="AK247" s="272">
        <f>AJ247*(1+'2. GRI Pricing Inputs'!L$115)^((AK$16-AJ$16)/365)</f>
        <v>2151.8788245334572</v>
      </c>
      <c r="AL247" s="272">
        <f>AK247*(1+'2. GRI Pricing Inputs'!M$115)^((AL$16-AK$16)/365)</f>
        <v>2162.2093750180998</v>
      </c>
      <c r="AM247" s="272">
        <f>AL247*(1+'2. GRI Pricing Inputs'!N$115)^((AM$16-AL$16)/365)</f>
        <v>2172.9363812112192</v>
      </c>
      <c r="AN247" s="272">
        <f>AM247*(1+'2. GRI Pricing Inputs'!O$115)^((AN$16-AM$16)/365)</f>
        <v>2183.716605498385</v>
      </c>
      <c r="AO247" s="272">
        <f>AN247*(1+'2. GRI Pricing Inputs'!P$115)^((AO$16-AN$16)/365)</f>
        <v>2194.1999999999989</v>
      </c>
      <c r="AP247" s="276">
        <f>AO247*(1+'2. GRI Pricing Inputs'!Q$115)^((AP$16-AO$16)/365)</f>
        <v>2205.0857159074817</v>
      </c>
      <c r="AQ247" s="380">
        <f t="shared" si="14"/>
        <v>5.9999999999999609E-2</v>
      </c>
    </row>
    <row r="248" spans="1:43" ht="11.4" x14ac:dyDescent="0.2">
      <c r="A248" s="110" t="str">
        <f>_xlfn.XLOOKUP($C248,'Data Ref'!$D:$D,'Data Ref'!$B:$B,0)</f>
        <v>222708232</v>
      </c>
      <c r="C248" s="76">
        <f>'1. Accomodation'!N252</f>
        <v>725</v>
      </c>
      <c r="D248" s="362" t="str">
        <f>'1. Accomodation'!L252</f>
        <v>D</v>
      </c>
      <c r="E248" s="69" t="str">
        <f>'1. Accomodation'!P252</f>
        <v>3 Bed</v>
      </c>
      <c r="F248" s="69">
        <f>'1. Accomodation'!Q252</f>
        <v>1</v>
      </c>
      <c r="G248" s="77">
        <f>'1. Accomodation'!O252</f>
        <v>1064.6599999999999</v>
      </c>
      <c r="H248" s="69">
        <f>'1. Accomodation'!R252</f>
        <v>7</v>
      </c>
      <c r="I248" s="69" t="str">
        <f>'1. Accomodation'!S252</f>
        <v>Internal Courtyard</v>
      </c>
      <c r="J248" s="62"/>
      <c r="L248" s="271">
        <f>IFERROR(INDEX('2. GRI Pricing Inputs'!$C$15:$AI$16,MATCH($L$16,'2. GRI Pricing Inputs'!$C$15:$C$16,0),MATCH(E248,'2. GRI Pricing Inputs'!$C$15:$AI$15,0)),0)</f>
        <v>1915</v>
      </c>
      <c r="M248" s="272">
        <f>IFERROR(INDEX('2. GRI Pricing Inputs'!$C$22:$AI$23,MATCH($M$16,'2. GRI Pricing Inputs'!$C$22:$C$23,0),MATCH(F248,'2. GRI Pricing Inputs'!$C$22:$AI$22,0)),0)</f>
        <v>0</v>
      </c>
      <c r="N248" s="329">
        <f>IF(AND('3. GRI Pricing'!$G248&gt;='2. GRI Pricing Inputs'!$D$33,'3. GRI Pricing'!$G248&lt;='2. GRI Pricing Inputs'!$E$33),'2. GRI Pricing Inputs'!$D$32,IF(AND('3. GRI Pricing'!$G248&gt;='2. GRI Pricing Inputs'!$F$33,'3. GRI Pricing'!$G248&lt;='2. GRI Pricing Inputs'!$G$33),'2. GRI Pricing Inputs'!$F$32,IF(AND('3. GRI Pricing'!$G248&gt;='2. GRI Pricing Inputs'!$H$33,'3. GRI Pricing'!$G248&lt;='2. GRI Pricing Inputs'!$I$33),'2. GRI Pricing Inputs'!$H$32,IF(AND('3. GRI Pricing'!$G248&gt;='2. GRI Pricing Inputs'!$J$33,'3. GRI Pricing'!$G248&lt;='2. GRI Pricing Inputs'!$K$33),'2. GRI Pricing Inputs'!$J$32,IF(AND('3. GRI Pricing'!$G248&gt;='2. GRI Pricing Inputs'!$L$33,'3. GRI Pricing'!$G248&lt;='2. GRI Pricing Inputs'!$M$33),'2. GRI Pricing Inputs'!$L$32,IF(AND('3. GRI Pricing'!$G248&gt;='2. GRI Pricing Inputs'!$N$33,'3. GRI Pricing'!$G248&lt;='2. GRI Pricing Inputs'!$O$33),'2. GRI Pricing Inputs'!$N$32,IF(AND('3. GRI Pricing'!$G248&gt;='2. GRI Pricing Inputs'!$P$33,'3. GRI Pricing'!$G248&lt;='2. GRI Pricing Inputs'!$Q$33),'2. GRI Pricing Inputs'!$P$32,IF(AND('3. GRI Pricing'!$G248&gt;='2. GRI Pricing Inputs'!$R$33,'3. GRI Pricing'!$G248&lt;='2. GRI Pricing Inputs'!$S$33),'2. GRI Pricing Inputs'!$R$32,IF(AND('3. GRI Pricing'!$G248&gt;='2. GRI Pricing Inputs'!$T$33,'3. GRI Pricing'!$G248&lt;='2. GRI Pricing Inputs'!$U$33),'2. GRI Pricing Inputs'!$T$32,IF(AND('3. GRI Pricing'!$G248&gt;='2. GRI Pricing Inputs'!$V$33,'3. GRI Pricing'!$G248&lt;='2. GRI Pricing Inputs'!$W$33),'2. GRI Pricing Inputs'!$V$32,IF(AND('3. GRI Pricing'!$G248&gt;='2. GRI Pricing Inputs'!$X$33,'3. GRI Pricing'!$G248&lt;='2. GRI Pricing Inputs'!$Y$33),'2. GRI Pricing Inputs'!$X$32,IF(AND('3. GRI Pricing'!$G248&gt;='2. GRI Pricing Inputs'!$Z$33,'3. GRI Pricing'!$G248&lt;='2. GRI Pricing Inputs'!$AA$33),'2. GRI Pricing Inputs'!$Z$32,IF(AND('3. GRI Pricing'!$G248&gt;='2. GRI Pricing Inputs'!$AB$33,'3. GRI Pricing'!$G248&lt;='2. GRI Pricing Inputs'!$AC$33),'2. GRI Pricing Inputs'!$AB$32,IF(AND('3. GRI Pricing'!$G248&gt;='2. GRI Pricing Inputs'!$AD$33,'3. GRI Pricing'!$G248&lt;='2. GRI Pricing Inputs'!$AE$33),'2. GRI Pricing Inputs'!$AD$32,IF(AND('3. GRI Pricing'!$G248&gt;='2. GRI Pricing Inputs'!$AF$33,'3. GRI Pricing'!$G248&lt;='2. GRI Pricing Inputs'!$AG$33),'2. GRI Pricing Inputs'!$AF$32,IF(AND('3. GRI Pricing'!$G248&gt;='2. GRI Pricing Inputs'!$AH$33,'3. GRI Pricing'!$G248&lt;='2. GRI Pricing Inputs'!$AI$33),'2. GRI Pricing Inputs'!$AH$32,0))))))))))))))))</f>
        <v>15</v>
      </c>
      <c r="O248" s="272" cm="1">
        <f t="array" ref="O248">IFERROR(INDEX('2. GRI Pricing Inputs'!$C$32:$AI$39,MATCH('3. GRI Pricing'!E248,'2. GRI Pricing Inputs'!$C$32:$C$39,0),(MATCH('3. GRI Pricing'!N248,'2. GRI Pricing Inputs'!$D$32:$AI$32,0)+1)),0)</f>
        <v>20</v>
      </c>
      <c r="P248" s="272">
        <f>IFERROR(INDEX('2. GRI Pricing Inputs'!$C$45:$AI$46,MATCH($P$16,'2. GRI Pricing Inputs'!$C$45:$C$46,0),MATCH(H248,'2. GRI Pricing Inputs'!$C$45:$AI$45,0)),0)</f>
        <v>50</v>
      </c>
      <c r="Q248" s="272">
        <f>IFERROR(INDEX('2. GRI Pricing Inputs'!$C$53:$AI$54,MATCH('3. GRI Pricing'!$Q$16,'2. GRI Pricing Inputs'!$C$53:$C$54,0),MATCH('3. GRI Pricing'!I248,'2. GRI Pricing Inputs'!$C$53:$AI$53,0)),0)</f>
        <v>15</v>
      </c>
      <c r="R248" s="272">
        <f>IFERROR(INDEX('2. GRI Pricing Inputs'!$C$60:$AI$61,MATCH('3. GRI Pricing'!$R$16,'2. GRI Pricing Inputs'!$C$60:$C$61,0),MATCH('1. Accomodation'!T252,'2. GRI Pricing Inputs'!$C$60:$AI$60,0)),0)</f>
        <v>0</v>
      </c>
      <c r="S248" s="272">
        <f>IFERROR(INDEX('2. GRI Pricing Inputs'!$C$67:$AI$68,MATCH('3. GRI Pricing'!$S$16,'2. GRI Pricing Inputs'!$C$67:$C$68,0),MATCH('1. Accomodation'!U252,'2. GRI Pricing Inputs'!$C$67:$AI$67,0)),0)</f>
        <v>10</v>
      </c>
      <c r="T248" s="272">
        <f>IF(E248=0,0,'2. GRI Pricing Inputs'!$AI$75)</f>
        <v>0</v>
      </c>
      <c r="U248" s="272">
        <f>IFERROR(INDEX('2. GRI Pricing Inputs'!$C$82:$AI$83,MATCH('3. GRI Pricing'!$U$16,'2. GRI Pricing Inputs'!$C$82:$C$83,0),MATCH('1. Accomodation'!V252,'2. GRI Pricing Inputs'!$C$82:$AI$82,0)),0)</f>
        <v>15</v>
      </c>
      <c r="V248" s="272">
        <f>IFERROR(INDEX('2. GRI Pricing Inputs'!$C$89:$AI$90,MATCH('3. GRI Pricing'!$V$16,'2. GRI Pricing Inputs'!$C$89:$C$90,0),MATCH('1. Accomodation'!W252,'2. GRI Pricing Inputs'!$C$89:$AI$89,0)),0)</f>
        <v>10</v>
      </c>
      <c r="W248" s="272">
        <f>IFERROR(INDEX('2. GRI Pricing Inputs'!$C$97:$AI$98,MATCH('3. GRI Pricing'!$W$16,'2. GRI Pricing Inputs'!$C$97:$C$98,0),MATCH('1. Accomodation'!X252,'2. GRI Pricing Inputs'!$C$97:$AI$97,0)),0)</f>
        <v>0</v>
      </c>
      <c r="X248" s="272">
        <f>IFERROR(INDEX('2. GRI Pricing Inputs'!$C$104:$AI$105,MATCH('3. GRI Pricing'!$X$16,'2. GRI Pricing Inputs'!$C$104:$C$105,0),MATCH('1. Accomodation'!Y252,'2. GRI Pricing Inputs'!$C$104:$AI$104,0)),0)</f>
        <v>0</v>
      </c>
      <c r="Y248" s="273"/>
      <c r="Z248" s="274">
        <f t="shared" si="13"/>
        <v>2035</v>
      </c>
      <c r="AA248" s="275"/>
      <c r="AB248" s="275"/>
      <c r="AC248" s="275"/>
      <c r="AD248" s="271">
        <f>Z248*(1+'2. GRI Pricing Inputs'!E$115)^(($AD$16-$AC$15)/365)</f>
        <v>2045.09590368778</v>
      </c>
      <c r="AE248" s="272">
        <f>AD248*(1+'2. GRI Pricing Inputs'!F$115)^((AE$16-AD$16)/365)</f>
        <v>2054.9138201234618</v>
      </c>
      <c r="AF248" s="272">
        <f>AE248*(1+'2. GRI Pricing Inputs'!G$115)^((AF$16-AE$16)/365)</f>
        <v>2065.1085189021619</v>
      </c>
      <c r="AG248" s="272">
        <f>AF248*(1+'2. GRI Pricing Inputs'!H$115)^((AG$16-AF$16)/365)</f>
        <v>2075.3537949275428</v>
      </c>
      <c r="AH248" s="272">
        <f>AG248*(1+'2. GRI Pricing Inputs'!I$115)^((AH$16-AG$16)/365)</f>
        <v>2084.6512735395881</v>
      </c>
      <c r="AI248" s="272">
        <f>AH248*(1+'2. GRI Pricing Inputs'!J$115)^((AI$16-AH$16)/365)</f>
        <v>2094.9935037510199</v>
      </c>
      <c r="AJ248" s="272">
        <f>AI248*(1+'2. GRI Pricing Inputs'!K$115)^((AJ$16-AI$16)/365)</f>
        <v>2105.0509641938452</v>
      </c>
      <c r="AK248" s="272">
        <f>AJ248*(1+'2. GRI Pricing Inputs'!L$115)^((AK$16-AJ$16)/365)</f>
        <v>2115.4943999640514</v>
      </c>
      <c r="AL248" s="272">
        <f>AK248*(1+'2. GRI Pricing Inputs'!M$115)^((AL$16-AK$16)/365)</f>
        <v>2125.6502793052337</v>
      </c>
      <c r="AM248" s="272">
        <f>AL248*(1+'2. GRI Pricing Inputs'!N$115)^((AM$16-AL$16)/365)</f>
        <v>2136.1959109975032</v>
      </c>
      <c r="AN248" s="272">
        <f>AM248*(1+'2. GRI Pricing Inputs'!O$115)^((AN$16-AM$16)/365)</f>
        <v>2146.7938609609728</v>
      </c>
      <c r="AO248" s="272">
        <f>AN248*(1+'2. GRI Pricing Inputs'!P$115)^((AO$16-AN$16)/365)</f>
        <v>2157.099999999999</v>
      </c>
      <c r="AP248" s="276">
        <f>AO248*(1+'2. GRI Pricing Inputs'!Q$115)^((AP$16-AO$16)/365)</f>
        <v>2167.8016579090458</v>
      </c>
      <c r="AQ248" s="380">
        <f t="shared" si="14"/>
        <v>5.9999999999999609E-2</v>
      </c>
    </row>
    <row r="249" spans="1:43" ht="11.4" x14ac:dyDescent="0.2">
      <c r="A249" s="110" t="str">
        <f>_xlfn.XLOOKUP($C249,'Data Ref'!$D:$D,'Data Ref'!$B:$B,0)</f>
        <v>222708233</v>
      </c>
      <c r="C249" s="76">
        <f>'1. Accomodation'!N253</f>
        <v>726</v>
      </c>
      <c r="D249" s="362" t="str">
        <f>'1. Accomodation'!L253</f>
        <v>D</v>
      </c>
      <c r="E249" s="69" t="str">
        <f>'1. Accomodation'!P253</f>
        <v>3 Bed</v>
      </c>
      <c r="F249" s="69">
        <f>'1. Accomodation'!Q253</f>
        <v>1</v>
      </c>
      <c r="G249" s="77">
        <f>'1. Accomodation'!O253</f>
        <v>972.83999999999992</v>
      </c>
      <c r="H249" s="69">
        <f>'1. Accomodation'!R253</f>
        <v>7</v>
      </c>
      <c r="I249" s="69" t="str">
        <f>'1. Accomodation'!S253</f>
        <v>North Row above Treeline</v>
      </c>
      <c r="J249" s="62"/>
      <c r="L249" s="271">
        <f>IFERROR(INDEX('2. GRI Pricing Inputs'!$C$15:$AI$16,MATCH($L$16,'2. GRI Pricing Inputs'!$C$15:$C$16,0),MATCH(E249,'2. GRI Pricing Inputs'!$C$15:$AI$15,0)),0)</f>
        <v>1915</v>
      </c>
      <c r="M249" s="272">
        <f>IFERROR(INDEX('2. GRI Pricing Inputs'!$C$22:$AI$23,MATCH($M$16,'2. GRI Pricing Inputs'!$C$22:$C$23,0),MATCH(F249,'2. GRI Pricing Inputs'!$C$22:$AI$22,0)),0)</f>
        <v>0</v>
      </c>
      <c r="N249" s="329">
        <f>IF(AND('3. GRI Pricing'!$G249&gt;='2. GRI Pricing Inputs'!$D$33,'3. GRI Pricing'!$G249&lt;='2. GRI Pricing Inputs'!$E$33),'2. GRI Pricing Inputs'!$D$32,IF(AND('3. GRI Pricing'!$G249&gt;='2. GRI Pricing Inputs'!$F$33,'3. GRI Pricing'!$G249&lt;='2. GRI Pricing Inputs'!$G$33),'2. GRI Pricing Inputs'!$F$32,IF(AND('3. GRI Pricing'!$G249&gt;='2. GRI Pricing Inputs'!$H$33,'3. GRI Pricing'!$G249&lt;='2. GRI Pricing Inputs'!$I$33),'2. GRI Pricing Inputs'!$H$32,IF(AND('3. GRI Pricing'!$G249&gt;='2. GRI Pricing Inputs'!$J$33,'3. GRI Pricing'!$G249&lt;='2. GRI Pricing Inputs'!$K$33),'2. GRI Pricing Inputs'!$J$32,IF(AND('3. GRI Pricing'!$G249&gt;='2. GRI Pricing Inputs'!$L$33,'3. GRI Pricing'!$G249&lt;='2. GRI Pricing Inputs'!$M$33),'2. GRI Pricing Inputs'!$L$32,IF(AND('3. GRI Pricing'!$G249&gt;='2. GRI Pricing Inputs'!$N$33,'3. GRI Pricing'!$G249&lt;='2. GRI Pricing Inputs'!$O$33),'2. GRI Pricing Inputs'!$N$32,IF(AND('3. GRI Pricing'!$G249&gt;='2. GRI Pricing Inputs'!$P$33,'3. GRI Pricing'!$G249&lt;='2. GRI Pricing Inputs'!$Q$33),'2. GRI Pricing Inputs'!$P$32,IF(AND('3. GRI Pricing'!$G249&gt;='2. GRI Pricing Inputs'!$R$33,'3. GRI Pricing'!$G249&lt;='2. GRI Pricing Inputs'!$S$33),'2. GRI Pricing Inputs'!$R$32,IF(AND('3. GRI Pricing'!$G249&gt;='2. GRI Pricing Inputs'!$T$33,'3. GRI Pricing'!$G249&lt;='2. GRI Pricing Inputs'!$U$33),'2. GRI Pricing Inputs'!$T$32,IF(AND('3. GRI Pricing'!$G249&gt;='2. GRI Pricing Inputs'!$V$33,'3. GRI Pricing'!$G249&lt;='2. GRI Pricing Inputs'!$W$33),'2. GRI Pricing Inputs'!$V$32,IF(AND('3. GRI Pricing'!$G249&gt;='2. GRI Pricing Inputs'!$X$33,'3. GRI Pricing'!$G249&lt;='2. GRI Pricing Inputs'!$Y$33),'2. GRI Pricing Inputs'!$X$32,IF(AND('3. GRI Pricing'!$G249&gt;='2. GRI Pricing Inputs'!$Z$33,'3. GRI Pricing'!$G249&lt;='2. GRI Pricing Inputs'!$AA$33),'2. GRI Pricing Inputs'!$Z$32,IF(AND('3. GRI Pricing'!$G249&gt;='2. GRI Pricing Inputs'!$AB$33,'3. GRI Pricing'!$G249&lt;='2. GRI Pricing Inputs'!$AC$33),'2. GRI Pricing Inputs'!$AB$32,IF(AND('3. GRI Pricing'!$G249&gt;='2. GRI Pricing Inputs'!$AD$33,'3. GRI Pricing'!$G249&lt;='2. GRI Pricing Inputs'!$AE$33),'2. GRI Pricing Inputs'!$AD$32,IF(AND('3. GRI Pricing'!$G249&gt;='2. GRI Pricing Inputs'!$AF$33,'3. GRI Pricing'!$G249&lt;='2. GRI Pricing Inputs'!$AG$33),'2. GRI Pricing Inputs'!$AF$32,IF(AND('3. GRI Pricing'!$G249&gt;='2. GRI Pricing Inputs'!$AH$33,'3. GRI Pricing'!$G249&lt;='2. GRI Pricing Inputs'!$AI$33),'2. GRI Pricing Inputs'!$AH$32,0))))))))))))))))</f>
        <v>12</v>
      </c>
      <c r="O249" s="272" cm="1">
        <f t="array" ref="O249">IFERROR(INDEX('2. GRI Pricing Inputs'!$C$32:$AI$39,MATCH('3. GRI Pricing'!E249,'2. GRI Pricing Inputs'!$C$32:$C$39,0),(MATCH('3. GRI Pricing'!N249,'2. GRI Pricing Inputs'!$D$32:$AI$32,0)+1)),0)</f>
        <v>-5</v>
      </c>
      <c r="P249" s="272">
        <f>IFERROR(INDEX('2. GRI Pricing Inputs'!$C$45:$AI$46,MATCH($P$16,'2. GRI Pricing Inputs'!$C$45:$C$46,0),MATCH(H249,'2. GRI Pricing Inputs'!$C$45:$AI$45,0)),0)</f>
        <v>50</v>
      </c>
      <c r="Q249" s="272">
        <f>IFERROR(INDEX('2. GRI Pricing Inputs'!$C$53:$AI$54,MATCH('3. GRI Pricing'!$Q$16,'2. GRI Pricing Inputs'!$C$53:$C$54,0),MATCH('3. GRI Pricing'!I249,'2. GRI Pricing Inputs'!$C$53:$AI$53,0)),0)</f>
        <v>50</v>
      </c>
      <c r="R249" s="272">
        <f>IFERROR(INDEX('2. GRI Pricing Inputs'!$C$60:$AI$61,MATCH('3. GRI Pricing'!$R$16,'2. GRI Pricing Inputs'!$C$60:$C$61,0),MATCH('1. Accomodation'!T253,'2. GRI Pricing Inputs'!$C$60:$AI$60,0)),0)</f>
        <v>0</v>
      </c>
      <c r="S249" s="272">
        <f>IFERROR(INDEX('2. GRI Pricing Inputs'!$C$67:$AI$68,MATCH('3. GRI Pricing'!$S$16,'2. GRI Pricing Inputs'!$C$67:$C$68,0),MATCH('1. Accomodation'!U253,'2. GRI Pricing Inputs'!$C$67:$AI$67,0)),0)</f>
        <v>80</v>
      </c>
      <c r="T249" s="272">
        <f>IF(E249=0,0,'2. GRI Pricing Inputs'!$AI$75)</f>
        <v>0</v>
      </c>
      <c r="U249" s="272">
        <f>IFERROR(INDEX('2. GRI Pricing Inputs'!$C$82:$AI$83,MATCH('3. GRI Pricing'!$U$16,'2. GRI Pricing Inputs'!$C$82:$C$83,0),MATCH('1. Accomodation'!V253,'2. GRI Pricing Inputs'!$C$82:$AI$82,0)),0)</f>
        <v>15</v>
      </c>
      <c r="V249" s="272">
        <f>IFERROR(INDEX('2. GRI Pricing Inputs'!$C$89:$AI$90,MATCH('3. GRI Pricing'!$V$16,'2. GRI Pricing Inputs'!$C$89:$C$90,0),MATCH('1. Accomodation'!W253,'2. GRI Pricing Inputs'!$C$89:$AI$89,0)),0)</f>
        <v>10</v>
      </c>
      <c r="W249" s="272">
        <f>IFERROR(INDEX('2. GRI Pricing Inputs'!$C$97:$AI$98,MATCH('3. GRI Pricing'!$W$16,'2. GRI Pricing Inputs'!$C$97:$C$98,0),MATCH('1. Accomodation'!X253,'2. GRI Pricing Inputs'!$C$97:$AI$97,0)),0)</f>
        <v>0</v>
      </c>
      <c r="X249" s="272">
        <f>IFERROR(INDEX('2. GRI Pricing Inputs'!$C$104:$AI$105,MATCH('3. GRI Pricing'!$X$16,'2. GRI Pricing Inputs'!$C$104:$C$105,0),MATCH('1. Accomodation'!Y253,'2. GRI Pricing Inputs'!$C$104:$AI$104,0)),0)</f>
        <v>0</v>
      </c>
      <c r="Y249" s="273"/>
      <c r="Z249" s="274">
        <f t="shared" si="13"/>
        <v>2115</v>
      </c>
      <c r="AA249" s="275"/>
      <c r="AB249" s="275"/>
      <c r="AC249" s="275"/>
      <c r="AD249" s="271">
        <f>Z249*(1+'2. GRI Pricing Inputs'!E$115)^(($AD$16-$AC$15)/365)</f>
        <v>2125.4927942504446</v>
      </c>
      <c r="AE249" s="272">
        <f>AD249*(1+'2. GRI Pricing Inputs'!F$115)^((AE$16-AD$16)/365)</f>
        <v>2135.6966730030081</v>
      </c>
      <c r="AF249" s="272">
        <f>AE249*(1+'2. GRI Pricing Inputs'!G$115)^((AF$16-AE$16)/365)</f>
        <v>2146.292146180871</v>
      </c>
      <c r="AG249" s="272">
        <f>AF249*(1+'2. GRI Pricing Inputs'!H$115)^((AG$16-AF$16)/365)</f>
        <v>2156.9401849001247</v>
      </c>
      <c r="AH249" s="272">
        <f>AG249*(1+'2. GRI Pricing Inputs'!I$115)^((AH$16-AG$16)/365)</f>
        <v>2166.6031663568697</v>
      </c>
      <c r="AI249" s="272">
        <f>AH249*(1+'2. GRI Pricing Inputs'!J$115)^((AI$16-AH$16)/365)</f>
        <v>2177.3519707289474</v>
      </c>
      <c r="AJ249" s="272">
        <f>AI249*(1+'2. GRI Pricing Inputs'!K$115)^((AJ$16-AI$16)/365)</f>
        <v>2187.8048104520799</v>
      </c>
      <c r="AK249" s="272">
        <f>AJ249*(1+'2. GRI Pricing Inputs'!L$115)^((AK$16-AJ$16)/365)</f>
        <v>2198.6587989798372</v>
      </c>
      <c r="AL249" s="272">
        <f>AK249*(1+'2. GRI Pricing Inputs'!M$115)^((AL$16-AK$16)/365)</f>
        <v>2209.2139266489285</v>
      </c>
      <c r="AM249" s="272">
        <f>AL249*(1+'2. GRI Pricing Inputs'!N$115)^((AM$16-AL$16)/365)</f>
        <v>2220.1741286288548</v>
      </c>
      <c r="AN249" s="272">
        <f>AM249*(1+'2. GRI Pricing Inputs'!O$115)^((AN$16-AM$16)/365)</f>
        <v>2231.1887056179153</v>
      </c>
      <c r="AO249" s="272">
        <f>AN249*(1+'2. GRI Pricing Inputs'!P$115)^((AO$16-AN$16)/365)</f>
        <v>2241.8999999999992</v>
      </c>
      <c r="AP249" s="276">
        <f>AO249*(1+'2. GRI Pricing Inputs'!Q$115)^((AP$16-AO$16)/365)</f>
        <v>2253.0223619054705</v>
      </c>
      <c r="AQ249" s="380">
        <f t="shared" si="14"/>
        <v>5.9999999999999609E-2</v>
      </c>
    </row>
    <row r="250" spans="1:43" ht="11.4" x14ac:dyDescent="0.2">
      <c r="A250" s="110" t="str">
        <f>_xlfn.XLOOKUP($C250,'Data Ref'!$D:$D,'Data Ref'!$B:$B,0)</f>
        <v>222708234</v>
      </c>
      <c r="C250" s="76">
        <f>'1. Accomodation'!N254</f>
        <v>727</v>
      </c>
      <c r="D250" s="362" t="str">
        <f>'1. Accomodation'!L254</f>
        <v>D</v>
      </c>
      <c r="E250" s="69" t="str">
        <f>'1. Accomodation'!P254</f>
        <v>2 Bed</v>
      </c>
      <c r="F250" s="69">
        <f>'1. Accomodation'!Q254</f>
        <v>2</v>
      </c>
      <c r="G250" s="77">
        <f>'1. Accomodation'!O254</f>
        <v>658.32</v>
      </c>
      <c r="H250" s="69">
        <f>'1. Accomodation'!R254</f>
        <v>7</v>
      </c>
      <c r="I250" s="69" t="str">
        <f>'1. Accomodation'!S254</f>
        <v>Saxon Gate above Treeline</v>
      </c>
      <c r="J250" s="62"/>
      <c r="L250" s="271">
        <f>IFERROR(INDEX('2. GRI Pricing Inputs'!$C$15:$AI$16,MATCH($L$16,'2. GRI Pricing Inputs'!$C$15:$C$16,0),MATCH(E250,'2. GRI Pricing Inputs'!$C$15:$AI$15,0)),0)</f>
        <v>1665</v>
      </c>
      <c r="M250" s="272">
        <f>IFERROR(INDEX('2. GRI Pricing Inputs'!$C$22:$AI$23,MATCH($M$16,'2. GRI Pricing Inputs'!$C$22:$C$23,0),MATCH(F250,'2. GRI Pricing Inputs'!$C$22:$AI$22,0)),0)</f>
        <v>0</v>
      </c>
      <c r="N250" s="329">
        <f>IF(AND('3. GRI Pricing'!$G250&gt;='2. GRI Pricing Inputs'!$D$33,'3. GRI Pricing'!$G250&lt;='2. GRI Pricing Inputs'!$E$33),'2. GRI Pricing Inputs'!$D$32,IF(AND('3. GRI Pricing'!$G250&gt;='2. GRI Pricing Inputs'!$F$33,'3. GRI Pricing'!$G250&lt;='2. GRI Pricing Inputs'!$G$33),'2. GRI Pricing Inputs'!$F$32,IF(AND('3. GRI Pricing'!$G250&gt;='2. GRI Pricing Inputs'!$H$33,'3. GRI Pricing'!$G250&lt;='2. GRI Pricing Inputs'!$I$33),'2. GRI Pricing Inputs'!$H$32,IF(AND('3. GRI Pricing'!$G250&gt;='2. GRI Pricing Inputs'!$J$33,'3. GRI Pricing'!$G250&lt;='2. GRI Pricing Inputs'!$K$33),'2. GRI Pricing Inputs'!$J$32,IF(AND('3. GRI Pricing'!$G250&gt;='2. GRI Pricing Inputs'!$L$33,'3. GRI Pricing'!$G250&lt;='2. GRI Pricing Inputs'!$M$33),'2. GRI Pricing Inputs'!$L$32,IF(AND('3. GRI Pricing'!$G250&gt;='2. GRI Pricing Inputs'!$N$33,'3. GRI Pricing'!$G250&lt;='2. GRI Pricing Inputs'!$O$33),'2. GRI Pricing Inputs'!$N$32,IF(AND('3. GRI Pricing'!$G250&gt;='2. GRI Pricing Inputs'!$P$33,'3. GRI Pricing'!$G250&lt;='2. GRI Pricing Inputs'!$Q$33),'2. GRI Pricing Inputs'!$P$32,IF(AND('3. GRI Pricing'!$G250&gt;='2. GRI Pricing Inputs'!$R$33,'3. GRI Pricing'!$G250&lt;='2. GRI Pricing Inputs'!$S$33),'2. GRI Pricing Inputs'!$R$32,IF(AND('3. GRI Pricing'!$G250&gt;='2. GRI Pricing Inputs'!$T$33,'3. GRI Pricing'!$G250&lt;='2. GRI Pricing Inputs'!$U$33),'2. GRI Pricing Inputs'!$T$32,IF(AND('3. GRI Pricing'!$G250&gt;='2. GRI Pricing Inputs'!$V$33,'3. GRI Pricing'!$G250&lt;='2. GRI Pricing Inputs'!$W$33),'2. GRI Pricing Inputs'!$V$32,IF(AND('3. GRI Pricing'!$G250&gt;='2. GRI Pricing Inputs'!$X$33,'3. GRI Pricing'!$G250&lt;='2. GRI Pricing Inputs'!$Y$33),'2. GRI Pricing Inputs'!$X$32,IF(AND('3. GRI Pricing'!$G250&gt;='2. GRI Pricing Inputs'!$Z$33,'3. GRI Pricing'!$G250&lt;='2. GRI Pricing Inputs'!$AA$33),'2. GRI Pricing Inputs'!$Z$32,IF(AND('3. GRI Pricing'!$G250&gt;='2. GRI Pricing Inputs'!$AB$33,'3. GRI Pricing'!$G250&lt;='2. GRI Pricing Inputs'!$AC$33),'2. GRI Pricing Inputs'!$AB$32,IF(AND('3. GRI Pricing'!$G250&gt;='2. GRI Pricing Inputs'!$AD$33,'3. GRI Pricing'!$G250&lt;='2. GRI Pricing Inputs'!$AE$33),'2. GRI Pricing Inputs'!$AD$32,IF(AND('3. GRI Pricing'!$G250&gt;='2. GRI Pricing Inputs'!$AF$33,'3. GRI Pricing'!$G250&lt;='2. GRI Pricing Inputs'!$AG$33),'2. GRI Pricing Inputs'!$AF$32,IF(AND('3. GRI Pricing'!$G250&gt;='2. GRI Pricing Inputs'!$AH$33,'3. GRI Pricing'!$G250&lt;='2. GRI Pricing Inputs'!$AI$33),'2. GRI Pricing Inputs'!$AH$32,0))))))))))))))))</f>
        <v>8</v>
      </c>
      <c r="O250" s="272" cm="1">
        <f t="array" ref="O250">IFERROR(INDEX('2. GRI Pricing Inputs'!$C$32:$AI$39,MATCH('3. GRI Pricing'!E250,'2. GRI Pricing Inputs'!$C$32:$C$39,0),(MATCH('3. GRI Pricing'!N250,'2. GRI Pricing Inputs'!$D$32:$AI$32,0)+1)),0)</f>
        <v>-30</v>
      </c>
      <c r="P250" s="272">
        <f>IFERROR(INDEX('2. GRI Pricing Inputs'!$C$45:$AI$46,MATCH($P$16,'2. GRI Pricing Inputs'!$C$45:$C$46,0),MATCH(H250,'2. GRI Pricing Inputs'!$C$45:$AI$45,0)),0)</f>
        <v>50</v>
      </c>
      <c r="Q250" s="272">
        <f>IFERROR(INDEX('2. GRI Pricing Inputs'!$C$53:$AI$54,MATCH('3. GRI Pricing'!$Q$16,'2. GRI Pricing Inputs'!$C$53:$C$54,0),MATCH('3. GRI Pricing'!I250,'2. GRI Pricing Inputs'!$C$53:$AI$53,0)),0)</f>
        <v>50</v>
      </c>
      <c r="R250" s="272">
        <f>IFERROR(INDEX('2. GRI Pricing Inputs'!$C$60:$AI$61,MATCH('3. GRI Pricing'!$R$16,'2. GRI Pricing Inputs'!$C$60:$C$61,0),MATCH('1. Accomodation'!T254,'2. GRI Pricing Inputs'!$C$60:$AI$60,0)),0)</f>
        <v>0</v>
      </c>
      <c r="S250" s="272">
        <f>IFERROR(INDEX('2. GRI Pricing Inputs'!$C$67:$AI$68,MATCH('3. GRI Pricing'!$S$16,'2. GRI Pricing Inputs'!$C$67:$C$68,0),MATCH('1. Accomodation'!U254,'2. GRI Pricing Inputs'!$C$67:$AI$67,0)),0)</f>
        <v>30</v>
      </c>
      <c r="T250" s="272">
        <f>IF(E250=0,0,'2. GRI Pricing Inputs'!$AI$75)</f>
        <v>0</v>
      </c>
      <c r="U250" s="272">
        <f>IFERROR(INDEX('2. GRI Pricing Inputs'!$C$82:$AI$83,MATCH('3. GRI Pricing'!$U$16,'2. GRI Pricing Inputs'!$C$82:$C$83,0),MATCH('1. Accomodation'!V254,'2. GRI Pricing Inputs'!$C$82:$AI$82,0)),0)</f>
        <v>0</v>
      </c>
      <c r="V250" s="272">
        <f>IFERROR(INDEX('2. GRI Pricing Inputs'!$C$89:$AI$90,MATCH('3. GRI Pricing'!$V$16,'2. GRI Pricing Inputs'!$C$89:$C$90,0),MATCH('1. Accomodation'!W254,'2. GRI Pricing Inputs'!$C$89:$AI$89,0)),0)</f>
        <v>0</v>
      </c>
      <c r="W250" s="272">
        <f>IFERROR(INDEX('2. GRI Pricing Inputs'!$C$97:$AI$98,MATCH('3. GRI Pricing'!$W$16,'2. GRI Pricing Inputs'!$C$97:$C$98,0),MATCH('1. Accomodation'!X254,'2. GRI Pricing Inputs'!$C$97:$AI$97,0)),0)</f>
        <v>0</v>
      </c>
      <c r="X250" s="272">
        <f>IFERROR(INDEX('2. GRI Pricing Inputs'!$C$104:$AI$105,MATCH('3. GRI Pricing'!$X$16,'2. GRI Pricing Inputs'!$C$104:$C$105,0),MATCH('1. Accomodation'!Y254,'2. GRI Pricing Inputs'!$C$104:$AI$104,0)),0)</f>
        <v>0</v>
      </c>
      <c r="Y250" s="273"/>
      <c r="Z250" s="274">
        <f t="shared" si="13"/>
        <v>1765</v>
      </c>
      <c r="AA250" s="275"/>
      <c r="AB250" s="275"/>
      <c r="AC250" s="275"/>
      <c r="AD250" s="271">
        <f>Z250*(1+'2. GRI Pricing Inputs'!E$115)^(($AD$16-$AC$15)/365)</f>
        <v>1773.7563980387872</v>
      </c>
      <c r="AE250" s="272">
        <f>AD250*(1+'2. GRI Pricing Inputs'!F$115)^((AE$16-AD$16)/365)</f>
        <v>1782.2716916549925</v>
      </c>
      <c r="AF250" s="272">
        <f>AE250*(1+'2. GRI Pricing Inputs'!G$115)^((AF$16-AE$16)/365)</f>
        <v>1791.1137768365186</v>
      </c>
      <c r="AG250" s="272">
        <f>AF250*(1+'2. GRI Pricing Inputs'!H$115)^((AG$16-AF$16)/365)</f>
        <v>1799.9997287700801</v>
      </c>
      <c r="AH250" s="272">
        <f>AG250*(1+'2. GRI Pricing Inputs'!I$115)^((AH$16-AG$16)/365)</f>
        <v>1808.0636352812646</v>
      </c>
      <c r="AI250" s="272">
        <f>AH250*(1+'2. GRI Pricing Inputs'!J$115)^((AI$16-AH$16)/365)</f>
        <v>1817.0336777005164</v>
      </c>
      <c r="AJ250" s="272">
        <f>AI250*(1+'2. GRI Pricing Inputs'!K$115)^((AJ$16-AI$16)/365)</f>
        <v>1825.7567330723032</v>
      </c>
      <c r="AK250" s="272">
        <f>AJ250*(1+'2. GRI Pricing Inputs'!L$115)^((AK$16-AJ$16)/365)</f>
        <v>1834.8145532857745</v>
      </c>
      <c r="AL250" s="272">
        <f>AK250*(1+'2. GRI Pricing Inputs'!M$115)^((AL$16-AK$16)/365)</f>
        <v>1843.6229695202644</v>
      </c>
      <c r="AM250" s="272">
        <f>AL250*(1+'2. GRI Pricing Inputs'!N$115)^((AM$16-AL$16)/365)</f>
        <v>1852.7694264916922</v>
      </c>
      <c r="AN250" s="272">
        <f>AM250*(1+'2. GRI Pricing Inputs'!O$115)^((AN$16-AM$16)/365)</f>
        <v>1861.9612602437924</v>
      </c>
      <c r="AO250" s="272">
        <f>AN250*(1+'2. GRI Pricing Inputs'!P$115)^((AO$16-AN$16)/365)</f>
        <v>1870.8999999999994</v>
      </c>
      <c r="AP250" s="276">
        <f>AO250*(1+'2. GRI Pricing Inputs'!Q$115)^((AP$16-AO$16)/365)</f>
        <v>1880.1817819211137</v>
      </c>
      <c r="AQ250" s="380">
        <f t="shared" si="14"/>
        <v>5.9999999999999609E-2</v>
      </c>
    </row>
    <row r="251" spans="1:43" ht="11.4" x14ac:dyDescent="0.2">
      <c r="A251" s="110" t="str">
        <f>_xlfn.XLOOKUP($C251,'Data Ref'!$D:$D,'Data Ref'!$B:$B,0)</f>
        <v>222708235</v>
      </c>
      <c r="C251" s="76">
        <f>'1. Accomodation'!N255</f>
        <v>728</v>
      </c>
      <c r="D251" s="362" t="str">
        <f>'1. Accomodation'!L255</f>
        <v>D</v>
      </c>
      <c r="E251" s="69" t="str">
        <f>'1. Accomodation'!P255</f>
        <v>1 Bed</v>
      </c>
      <c r="F251" s="69">
        <f>'1. Accomodation'!Q255</f>
        <v>1</v>
      </c>
      <c r="G251" s="77">
        <f>'1. Accomodation'!O255</f>
        <v>437.23</v>
      </c>
      <c r="H251" s="69">
        <f>'1. Accomodation'!R255</f>
        <v>7</v>
      </c>
      <c r="I251" s="69" t="str">
        <f>'1. Accomodation'!S255</f>
        <v>Saxon Gate above Treeline</v>
      </c>
      <c r="J251" s="62"/>
      <c r="L251" s="271">
        <f>IFERROR(INDEX('2. GRI Pricing Inputs'!$C$15:$AI$16,MATCH($L$16,'2. GRI Pricing Inputs'!$C$15:$C$16,0),MATCH(E251,'2. GRI Pricing Inputs'!$C$15:$AI$15,0)),0)</f>
        <v>1275</v>
      </c>
      <c r="M251" s="272">
        <f>IFERROR(INDEX('2. GRI Pricing Inputs'!$C$22:$AI$23,MATCH($M$16,'2. GRI Pricing Inputs'!$C$22:$C$23,0),MATCH(F251,'2. GRI Pricing Inputs'!$C$22:$AI$22,0)),0)</f>
        <v>0</v>
      </c>
      <c r="N251" s="329">
        <f>IF(AND('3. GRI Pricing'!$G251&gt;='2. GRI Pricing Inputs'!$D$33,'3. GRI Pricing'!$G251&lt;='2. GRI Pricing Inputs'!$E$33),'2. GRI Pricing Inputs'!$D$32,IF(AND('3. GRI Pricing'!$G251&gt;='2. GRI Pricing Inputs'!$F$33,'3. GRI Pricing'!$G251&lt;='2. GRI Pricing Inputs'!$G$33),'2. GRI Pricing Inputs'!$F$32,IF(AND('3. GRI Pricing'!$G251&gt;='2. GRI Pricing Inputs'!$H$33,'3. GRI Pricing'!$G251&lt;='2. GRI Pricing Inputs'!$I$33),'2. GRI Pricing Inputs'!$H$32,IF(AND('3. GRI Pricing'!$G251&gt;='2. GRI Pricing Inputs'!$J$33,'3. GRI Pricing'!$G251&lt;='2. GRI Pricing Inputs'!$K$33),'2. GRI Pricing Inputs'!$J$32,IF(AND('3. GRI Pricing'!$G251&gt;='2. GRI Pricing Inputs'!$L$33,'3. GRI Pricing'!$G251&lt;='2. GRI Pricing Inputs'!$M$33),'2. GRI Pricing Inputs'!$L$32,IF(AND('3. GRI Pricing'!$G251&gt;='2. GRI Pricing Inputs'!$N$33,'3. GRI Pricing'!$G251&lt;='2. GRI Pricing Inputs'!$O$33),'2. GRI Pricing Inputs'!$N$32,IF(AND('3. GRI Pricing'!$G251&gt;='2. GRI Pricing Inputs'!$P$33,'3. GRI Pricing'!$G251&lt;='2. GRI Pricing Inputs'!$Q$33),'2. GRI Pricing Inputs'!$P$32,IF(AND('3. GRI Pricing'!$G251&gt;='2. GRI Pricing Inputs'!$R$33,'3. GRI Pricing'!$G251&lt;='2. GRI Pricing Inputs'!$S$33),'2. GRI Pricing Inputs'!$R$32,IF(AND('3. GRI Pricing'!$G251&gt;='2. GRI Pricing Inputs'!$T$33,'3. GRI Pricing'!$G251&lt;='2. GRI Pricing Inputs'!$U$33),'2. GRI Pricing Inputs'!$T$32,IF(AND('3. GRI Pricing'!$G251&gt;='2. GRI Pricing Inputs'!$V$33,'3. GRI Pricing'!$G251&lt;='2. GRI Pricing Inputs'!$W$33),'2. GRI Pricing Inputs'!$V$32,IF(AND('3. GRI Pricing'!$G251&gt;='2. GRI Pricing Inputs'!$X$33,'3. GRI Pricing'!$G251&lt;='2. GRI Pricing Inputs'!$Y$33),'2. GRI Pricing Inputs'!$X$32,IF(AND('3. GRI Pricing'!$G251&gt;='2. GRI Pricing Inputs'!$Z$33,'3. GRI Pricing'!$G251&lt;='2. GRI Pricing Inputs'!$AA$33),'2. GRI Pricing Inputs'!$Z$32,IF(AND('3. GRI Pricing'!$G251&gt;='2. GRI Pricing Inputs'!$AB$33,'3. GRI Pricing'!$G251&lt;='2. GRI Pricing Inputs'!$AC$33),'2. GRI Pricing Inputs'!$AB$32,IF(AND('3. GRI Pricing'!$G251&gt;='2. GRI Pricing Inputs'!$AD$33,'3. GRI Pricing'!$G251&lt;='2. GRI Pricing Inputs'!$AE$33),'2. GRI Pricing Inputs'!$AD$32,IF(AND('3. GRI Pricing'!$G251&gt;='2. GRI Pricing Inputs'!$AF$33,'3. GRI Pricing'!$G251&lt;='2. GRI Pricing Inputs'!$AG$33),'2. GRI Pricing Inputs'!$AF$32,IF(AND('3. GRI Pricing'!$G251&gt;='2. GRI Pricing Inputs'!$AH$33,'3. GRI Pricing'!$G251&lt;='2. GRI Pricing Inputs'!$AI$33),'2. GRI Pricing Inputs'!$AH$32,0))))))))))))))))</f>
        <v>0</v>
      </c>
      <c r="O251" s="272" cm="1">
        <f t="array" ref="O251">IFERROR(INDEX('2. GRI Pricing Inputs'!$C$32:$AI$39,MATCH('3. GRI Pricing'!E251,'2. GRI Pricing Inputs'!$C$32:$C$39,0),(MATCH('3. GRI Pricing'!N251,'2. GRI Pricing Inputs'!$D$32:$AI$32,0)+1)),0)</f>
        <v>0</v>
      </c>
      <c r="P251" s="272">
        <f>IFERROR(INDEX('2. GRI Pricing Inputs'!$C$45:$AI$46,MATCH($P$16,'2. GRI Pricing Inputs'!$C$45:$C$46,0),MATCH(H251,'2. GRI Pricing Inputs'!$C$45:$AI$45,0)),0)</f>
        <v>50</v>
      </c>
      <c r="Q251" s="272">
        <f>IFERROR(INDEX('2. GRI Pricing Inputs'!$C$53:$AI$54,MATCH('3. GRI Pricing'!$Q$16,'2. GRI Pricing Inputs'!$C$53:$C$54,0),MATCH('3. GRI Pricing'!I251,'2. GRI Pricing Inputs'!$C$53:$AI$53,0)),0)</f>
        <v>50</v>
      </c>
      <c r="R251" s="272">
        <f>IFERROR(INDEX('2. GRI Pricing Inputs'!$C$60:$AI$61,MATCH('3. GRI Pricing'!$R$16,'2. GRI Pricing Inputs'!$C$60:$C$61,0),MATCH('1. Accomodation'!T255,'2. GRI Pricing Inputs'!$C$60:$AI$60,0)),0)</f>
        <v>0</v>
      </c>
      <c r="S251" s="272">
        <f>IFERROR(INDEX('2. GRI Pricing Inputs'!$C$67:$AI$68,MATCH('3. GRI Pricing'!$S$16,'2. GRI Pricing Inputs'!$C$67:$C$68,0),MATCH('1. Accomodation'!U255,'2. GRI Pricing Inputs'!$C$67:$AI$67,0)),0)</f>
        <v>30</v>
      </c>
      <c r="T251" s="272">
        <f>IF(E251=0,0,'2. GRI Pricing Inputs'!$AI$75)</f>
        <v>0</v>
      </c>
      <c r="U251" s="272">
        <f>IFERROR(INDEX('2. GRI Pricing Inputs'!$C$82:$AI$83,MATCH('3. GRI Pricing'!$U$16,'2. GRI Pricing Inputs'!$C$82:$C$83,0),MATCH('1. Accomodation'!V255,'2. GRI Pricing Inputs'!$C$82:$AI$82,0)),0)</f>
        <v>0</v>
      </c>
      <c r="V251" s="272">
        <f>IFERROR(INDEX('2. GRI Pricing Inputs'!$C$89:$AI$90,MATCH('3. GRI Pricing'!$V$16,'2. GRI Pricing Inputs'!$C$89:$C$90,0),MATCH('1. Accomodation'!W255,'2. GRI Pricing Inputs'!$C$89:$AI$89,0)),0)</f>
        <v>0</v>
      </c>
      <c r="W251" s="272">
        <f>IFERROR(INDEX('2. GRI Pricing Inputs'!$C$97:$AI$98,MATCH('3. GRI Pricing'!$W$16,'2. GRI Pricing Inputs'!$C$97:$C$98,0),MATCH('1. Accomodation'!X255,'2. GRI Pricing Inputs'!$C$97:$AI$97,0)),0)</f>
        <v>0</v>
      </c>
      <c r="X251" s="272">
        <f>IFERROR(INDEX('2. GRI Pricing Inputs'!$C$104:$AI$105,MATCH('3. GRI Pricing'!$X$16,'2. GRI Pricing Inputs'!$C$104:$C$105,0),MATCH('1. Accomodation'!Y255,'2. GRI Pricing Inputs'!$C$104:$AI$104,0)),0)</f>
        <v>0</v>
      </c>
      <c r="Y251" s="273"/>
      <c r="Z251" s="274">
        <f t="shared" si="13"/>
        <v>1405</v>
      </c>
      <c r="AA251" s="275"/>
      <c r="AB251" s="275"/>
      <c r="AC251" s="275"/>
      <c r="AD251" s="271">
        <f>Z251*(1+'2. GRI Pricing Inputs'!E$115)^(($AD$16-$AC$15)/365)</f>
        <v>1411.9703905067965</v>
      </c>
      <c r="AE251" s="272">
        <f>AD251*(1+'2. GRI Pricing Inputs'!F$115)^((AE$16-AD$16)/365)</f>
        <v>1418.7488536970338</v>
      </c>
      <c r="AF251" s="272">
        <f>AE251*(1+'2. GRI Pricing Inputs'!G$115)^((AF$16-AE$16)/365)</f>
        <v>1425.7874540823279</v>
      </c>
      <c r="AG251" s="272">
        <f>AF251*(1+'2. GRI Pricing Inputs'!H$115)^((AG$16-AF$16)/365)</f>
        <v>1432.8609738934633</v>
      </c>
      <c r="AH251" s="272">
        <f>AG251*(1+'2. GRI Pricing Inputs'!I$115)^((AH$16-AG$16)/365)</f>
        <v>1439.2801176034998</v>
      </c>
      <c r="AI251" s="272">
        <f>AH251*(1+'2. GRI Pricing Inputs'!J$115)^((AI$16-AH$16)/365)</f>
        <v>1446.4205762998447</v>
      </c>
      <c r="AJ251" s="272">
        <f>AI251*(1+'2. GRI Pricing Inputs'!K$115)^((AJ$16-AI$16)/365)</f>
        <v>1453.3644249102472</v>
      </c>
      <c r="AK251" s="272">
        <f>AJ251*(1+'2. GRI Pricing Inputs'!L$115)^((AK$16-AJ$16)/365)</f>
        <v>1460.5747577147386</v>
      </c>
      <c r="AL251" s="272">
        <f>AK251*(1+'2. GRI Pricing Inputs'!M$115)^((AL$16-AK$16)/365)</f>
        <v>1467.5865564736384</v>
      </c>
      <c r="AM251" s="272">
        <f>AL251*(1+'2. GRI Pricing Inputs'!N$115)^((AM$16-AL$16)/365)</f>
        <v>1474.8674471506108</v>
      </c>
      <c r="AN251" s="272">
        <f>AM251*(1+'2. GRI Pricing Inputs'!O$115)^((AN$16-AM$16)/365)</f>
        <v>1482.1844592875516</v>
      </c>
      <c r="AO251" s="272">
        <f>AN251*(1+'2. GRI Pricing Inputs'!P$115)^((AO$16-AN$16)/365)</f>
        <v>1489.2999999999997</v>
      </c>
      <c r="AP251" s="276">
        <f>AO251*(1+'2. GRI Pricing Inputs'!Q$115)^((AP$16-AO$16)/365)</f>
        <v>1496.6886139372041</v>
      </c>
      <c r="AQ251" s="380">
        <f t="shared" si="14"/>
        <v>5.9999999999999831E-2</v>
      </c>
    </row>
    <row r="252" spans="1:43" ht="11.4" x14ac:dyDescent="0.2">
      <c r="A252" s="110" t="str">
        <f>_xlfn.XLOOKUP($C252,'Data Ref'!$D:$D,'Data Ref'!$B:$B,0)</f>
        <v>222708236</v>
      </c>
      <c r="C252" s="76">
        <f>'1. Accomodation'!N256</f>
        <v>729</v>
      </c>
      <c r="D252" s="362" t="str">
        <f>'1. Accomodation'!L256</f>
        <v>D</v>
      </c>
      <c r="E252" s="69" t="str">
        <f>'1. Accomodation'!P256</f>
        <v>1 Bed</v>
      </c>
      <c r="F252" s="69">
        <f>'1. Accomodation'!Q256</f>
        <v>1</v>
      </c>
      <c r="G252" s="77">
        <f>'1. Accomodation'!O256</f>
        <v>492.56</v>
      </c>
      <c r="H252" s="69">
        <f>'1. Accomodation'!R256</f>
        <v>7</v>
      </c>
      <c r="I252" s="69" t="str">
        <f>'1. Accomodation'!S256</f>
        <v>Internal Courtyard</v>
      </c>
      <c r="J252" s="62"/>
      <c r="L252" s="271">
        <f>IFERROR(INDEX('2. GRI Pricing Inputs'!$C$15:$AI$16,MATCH($L$16,'2. GRI Pricing Inputs'!$C$15:$C$16,0),MATCH(E252,'2. GRI Pricing Inputs'!$C$15:$AI$15,0)),0)</f>
        <v>1275</v>
      </c>
      <c r="M252" s="272">
        <f>IFERROR(INDEX('2. GRI Pricing Inputs'!$C$22:$AI$23,MATCH($M$16,'2. GRI Pricing Inputs'!$C$22:$C$23,0),MATCH(F252,'2. GRI Pricing Inputs'!$C$22:$AI$22,0)),0)</f>
        <v>0</v>
      </c>
      <c r="N252" s="329">
        <f>IF(AND('3. GRI Pricing'!$G252&gt;='2. GRI Pricing Inputs'!$D$33,'3. GRI Pricing'!$G252&lt;='2. GRI Pricing Inputs'!$E$33),'2. GRI Pricing Inputs'!$D$32,IF(AND('3. GRI Pricing'!$G252&gt;='2. GRI Pricing Inputs'!$F$33,'3. GRI Pricing'!$G252&lt;='2. GRI Pricing Inputs'!$G$33),'2. GRI Pricing Inputs'!$F$32,IF(AND('3. GRI Pricing'!$G252&gt;='2. GRI Pricing Inputs'!$H$33,'3. GRI Pricing'!$G252&lt;='2. GRI Pricing Inputs'!$I$33),'2. GRI Pricing Inputs'!$H$32,IF(AND('3. GRI Pricing'!$G252&gt;='2. GRI Pricing Inputs'!$J$33,'3. GRI Pricing'!$G252&lt;='2. GRI Pricing Inputs'!$K$33),'2. GRI Pricing Inputs'!$J$32,IF(AND('3. GRI Pricing'!$G252&gt;='2. GRI Pricing Inputs'!$L$33,'3. GRI Pricing'!$G252&lt;='2. GRI Pricing Inputs'!$M$33),'2. GRI Pricing Inputs'!$L$32,IF(AND('3. GRI Pricing'!$G252&gt;='2. GRI Pricing Inputs'!$N$33,'3. GRI Pricing'!$G252&lt;='2. GRI Pricing Inputs'!$O$33),'2. GRI Pricing Inputs'!$N$32,IF(AND('3. GRI Pricing'!$G252&gt;='2. GRI Pricing Inputs'!$P$33,'3. GRI Pricing'!$G252&lt;='2. GRI Pricing Inputs'!$Q$33),'2. GRI Pricing Inputs'!$P$32,IF(AND('3. GRI Pricing'!$G252&gt;='2. GRI Pricing Inputs'!$R$33,'3. GRI Pricing'!$G252&lt;='2. GRI Pricing Inputs'!$S$33),'2. GRI Pricing Inputs'!$R$32,IF(AND('3. GRI Pricing'!$G252&gt;='2. GRI Pricing Inputs'!$T$33,'3. GRI Pricing'!$G252&lt;='2. GRI Pricing Inputs'!$U$33),'2. GRI Pricing Inputs'!$T$32,IF(AND('3. GRI Pricing'!$G252&gt;='2. GRI Pricing Inputs'!$V$33,'3. GRI Pricing'!$G252&lt;='2. GRI Pricing Inputs'!$W$33),'2. GRI Pricing Inputs'!$V$32,IF(AND('3. GRI Pricing'!$G252&gt;='2. GRI Pricing Inputs'!$X$33,'3. GRI Pricing'!$G252&lt;='2. GRI Pricing Inputs'!$Y$33),'2. GRI Pricing Inputs'!$X$32,IF(AND('3. GRI Pricing'!$G252&gt;='2. GRI Pricing Inputs'!$Z$33,'3. GRI Pricing'!$G252&lt;='2. GRI Pricing Inputs'!$AA$33),'2. GRI Pricing Inputs'!$Z$32,IF(AND('3. GRI Pricing'!$G252&gt;='2. GRI Pricing Inputs'!$AB$33,'3. GRI Pricing'!$G252&lt;='2. GRI Pricing Inputs'!$AC$33),'2. GRI Pricing Inputs'!$AB$32,IF(AND('3. GRI Pricing'!$G252&gt;='2. GRI Pricing Inputs'!$AD$33,'3. GRI Pricing'!$G252&lt;='2. GRI Pricing Inputs'!$AE$33),'2. GRI Pricing Inputs'!$AD$32,IF(AND('3. GRI Pricing'!$G252&gt;='2. GRI Pricing Inputs'!$AF$33,'3. GRI Pricing'!$G252&lt;='2. GRI Pricing Inputs'!$AG$33),'2. GRI Pricing Inputs'!$AF$32,IF(AND('3. GRI Pricing'!$G252&gt;='2. GRI Pricing Inputs'!$AH$33,'3. GRI Pricing'!$G252&lt;='2. GRI Pricing Inputs'!$AI$33),'2. GRI Pricing Inputs'!$AH$32,0))))))))))))))))</f>
        <v>4</v>
      </c>
      <c r="O252" s="272" cm="1">
        <f t="array" ref="O252">IFERROR(INDEX('2. GRI Pricing Inputs'!$C$32:$AI$39,MATCH('3. GRI Pricing'!E252,'2. GRI Pricing Inputs'!$C$32:$C$39,0),(MATCH('3. GRI Pricing'!N252,'2. GRI Pricing Inputs'!$D$32:$AI$32,0)+1)),0)</f>
        <v>0</v>
      </c>
      <c r="P252" s="272">
        <f>IFERROR(INDEX('2. GRI Pricing Inputs'!$C$45:$AI$46,MATCH($P$16,'2. GRI Pricing Inputs'!$C$45:$C$46,0),MATCH(H252,'2. GRI Pricing Inputs'!$C$45:$AI$45,0)),0)</f>
        <v>50</v>
      </c>
      <c r="Q252" s="272">
        <f>IFERROR(INDEX('2. GRI Pricing Inputs'!$C$53:$AI$54,MATCH('3. GRI Pricing'!$Q$16,'2. GRI Pricing Inputs'!$C$53:$C$54,0),MATCH('3. GRI Pricing'!I252,'2. GRI Pricing Inputs'!$C$53:$AI$53,0)),0)</f>
        <v>15</v>
      </c>
      <c r="R252" s="272">
        <f>IFERROR(INDEX('2. GRI Pricing Inputs'!$C$60:$AI$61,MATCH('3. GRI Pricing'!$R$16,'2. GRI Pricing Inputs'!$C$60:$C$61,0),MATCH('1. Accomodation'!T256,'2. GRI Pricing Inputs'!$C$60:$AI$60,0)),0)</f>
        <v>0</v>
      </c>
      <c r="S252" s="272">
        <f>IFERROR(INDEX('2. GRI Pricing Inputs'!$C$67:$AI$68,MATCH('3. GRI Pricing'!$S$16,'2. GRI Pricing Inputs'!$C$67:$C$68,0),MATCH('1. Accomodation'!U256,'2. GRI Pricing Inputs'!$C$67:$AI$67,0)),0)</f>
        <v>10</v>
      </c>
      <c r="T252" s="272">
        <f>IF(E252=0,0,'2. GRI Pricing Inputs'!$AI$75)</f>
        <v>0</v>
      </c>
      <c r="U252" s="272">
        <f>IFERROR(INDEX('2. GRI Pricing Inputs'!$C$82:$AI$83,MATCH('3. GRI Pricing'!$U$16,'2. GRI Pricing Inputs'!$C$82:$C$83,0),MATCH('1. Accomodation'!V256,'2. GRI Pricing Inputs'!$C$82:$AI$82,0)),0)</f>
        <v>0</v>
      </c>
      <c r="V252" s="272">
        <f>IFERROR(INDEX('2. GRI Pricing Inputs'!$C$89:$AI$90,MATCH('3. GRI Pricing'!$V$16,'2. GRI Pricing Inputs'!$C$89:$C$90,0),MATCH('1. Accomodation'!W256,'2. GRI Pricing Inputs'!$C$89:$AI$89,0)),0)</f>
        <v>10</v>
      </c>
      <c r="W252" s="272">
        <f>IFERROR(INDEX('2. GRI Pricing Inputs'!$C$97:$AI$98,MATCH('3. GRI Pricing'!$W$16,'2. GRI Pricing Inputs'!$C$97:$C$98,0),MATCH('1. Accomodation'!X256,'2. GRI Pricing Inputs'!$C$97:$AI$97,0)),0)</f>
        <v>0</v>
      </c>
      <c r="X252" s="272">
        <f>IFERROR(INDEX('2. GRI Pricing Inputs'!$C$104:$AI$105,MATCH('3. GRI Pricing'!$X$16,'2. GRI Pricing Inputs'!$C$104:$C$105,0),MATCH('1. Accomodation'!Y256,'2. GRI Pricing Inputs'!$C$104:$AI$104,0)),0)</f>
        <v>0</v>
      </c>
      <c r="Y252" s="273"/>
      <c r="Z252" s="274">
        <f t="shared" si="13"/>
        <v>1360</v>
      </c>
      <c r="AA252" s="275"/>
      <c r="AB252" s="275"/>
      <c r="AC252" s="275"/>
      <c r="AD252" s="271">
        <f>Z252*(1+'2. GRI Pricing Inputs'!E$115)^(($AD$16-$AC$15)/365)</f>
        <v>1366.7471395652979</v>
      </c>
      <c r="AE252" s="272">
        <f>AD252*(1+'2. GRI Pricing Inputs'!F$115)^((AE$16-AD$16)/365)</f>
        <v>1373.308498952289</v>
      </c>
      <c r="AF252" s="272">
        <f>AE252*(1+'2. GRI Pricing Inputs'!G$115)^((AF$16-AE$16)/365)</f>
        <v>1380.1216637380542</v>
      </c>
      <c r="AG252" s="272">
        <f>AF252*(1+'2. GRI Pricing Inputs'!H$115)^((AG$16-AF$16)/365)</f>
        <v>1386.9686295338863</v>
      </c>
      <c r="AH252" s="272">
        <f>AG252*(1+'2. GRI Pricing Inputs'!I$115)^((AH$16-AG$16)/365)</f>
        <v>1393.1821778937792</v>
      </c>
      <c r="AI252" s="272">
        <f>AH252*(1+'2. GRI Pricing Inputs'!J$115)^((AI$16-AH$16)/365)</f>
        <v>1400.0939386247608</v>
      </c>
      <c r="AJ252" s="272">
        <f>AI252*(1+'2. GRI Pricing Inputs'!K$115)^((AJ$16-AI$16)/365)</f>
        <v>1406.8153863899902</v>
      </c>
      <c r="AK252" s="272">
        <f>AJ252*(1+'2. GRI Pricing Inputs'!L$115)^((AK$16-AJ$16)/365)</f>
        <v>1413.794783268359</v>
      </c>
      <c r="AL252" s="272">
        <f>AK252*(1+'2. GRI Pricing Inputs'!M$115)^((AL$16-AK$16)/365)</f>
        <v>1420.5820048428102</v>
      </c>
      <c r="AM252" s="272">
        <f>AL252*(1+'2. GRI Pricing Inputs'!N$115)^((AM$16-AL$16)/365)</f>
        <v>1427.6296997329755</v>
      </c>
      <c r="AN252" s="272">
        <f>AM252*(1+'2. GRI Pricing Inputs'!O$115)^((AN$16-AM$16)/365)</f>
        <v>1434.7123591680215</v>
      </c>
      <c r="AO252" s="272">
        <f>AN252*(1+'2. GRI Pricing Inputs'!P$115)^((AO$16-AN$16)/365)</f>
        <v>1441.5999999999997</v>
      </c>
      <c r="AP252" s="276">
        <f>AO252*(1+'2. GRI Pricing Inputs'!Q$115)^((AP$16-AO$16)/365)</f>
        <v>1448.7519679392153</v>
      </c>
      <c r="AQ252" s="380">
        <f t="shared" si="14"/>
        <v>5.9999999999999609E-2</v>
      </c>
    </row>
    <row r="253" spans="1:43" ht="11.4" x14ac:dyDescent="0.2">
      <c r="A253" s="110" t="str">
        <f>_xlfn.XLOOKUP($C253,'Data Ref'!$D:$D,'Data Ref'!$B:$B,0)</f>
        <v>222708237</v>
      </c>
      <c r="C253" s="76">
        <f>'1. Accomodation'!N257</f>
        <v>730</v>
      </c>
      <c r="D253" s="362" t="str">
        <f>'1. Accomodation'!L257</f>
        <v>D</v>
      </c>
      <c r="E253" s="69" t="str">
        <f>'1. Accomodation'!P257</f>
        <v>1 Bed</v>
      </c>
      <c r="F253" s="69">
        <f>'1. Accomodation'!Q257</f>
        <v>1</v>
      </c>
      <c r="G253" s="77">
        <f>'1. Accomodation'!O257</f>
        <v>437.23</v>
      </c>
      <c r="H253" s="69">
        <f>'1. Accomodation'!R257</f>
        <v>7</v>
      </c>
      <c r="I253" s="69" t="str">
        <f>'1. Accomodation'!S257</f>
        <v>Saxon Gate above Treeline</v>
      </c>
      <c r="J253" s="62"/>
      <c r="L253" s="271">
        <f>IFERROR(INDEX('2. GRI Pricing Inputs'!$C$15:$AI$16,MATCH($L$16,'2. GRI Pricing Inputs'!$C$15:$C$16,0),MATCH(E253,'2. GRI Pricing Inputs'!$C$15:$AI$15,0)),0)</f>
        <v>1275</v>
      </c>
      <c r="M253" s="272">
        <f>IFERROR(INDEX('2. GRI Pricing Inputs'!$C$22:$AI$23,MATCH($M$16,'2. GRI Pricing Inputs'!$C$22:$C$23,0),MATCH(F253,'2. GRI Pricing Inputs'!$C$22:$AI$22,0)),0)</f>
        <v>0</v>
      </c>
      <c r="N253" s="329">
        <f>IF(AND('3. GRI Pricing'!$G253&gt;='2. GRI Pricing Inputs'!$D$33,'3. GRI Pricing'!$G253&lt;='2. GRI Pricing Inputs'!$E$33),'2. GRI Pricing Inputs'!$D$32,IF(AND('3. GRI Pricing'!$G253&gt;='2. GRI Pricing Inputs'!$F$33,'3. GRI Pricing'!$G253&lt;='2. GRI Pricing Inputs'!$G$33),'2. GRI Pricing Inputs'!$F$32,IF(AND('3. GRI Pricing'!$G253&gt;='2. GRI Pricing Inputs'!$H$33,'3. GRI Pricing'!$G253&lt;='2. GRI Pricing Inputs'!$I$33),'2. GRI Pricing Inputs'!$H$32,IF(AND('3. GRI Pricing'!$G253&gt;='2. GRI Pricing Inputs'!$J$33,'3. GRI Pricing'!$G253&lt;='2. GRI Pricing Inputs'!$K$33),'2. GRI Pricing Inputs'!$J$32,IF(AND('3. GRI Pricing'!$G253&gt;='2. GRI Pricing Inputs'!$L$33,'3. GRI Pricing'!$G253&lt;='2. GRI Pricing Inputs'!$M$33),'2. GRI Pricing Inputs'!$L$32,IF(AND('3. GRI Pricing'!$G253&gt;='2. GRI Pricing Inputs'!$N$33,'3. GRI Pricing'!$G253&lt;='2. GRI Pricing Inputs'!$O$33),'2. GRI Pricing Inputs'!$N$32,IF(AND('3. GRI Pricing'!$G253&gt;='2. GRI Pricing Inputs'!$P$33,'3. GRI Pricing'!$G253&lt;='2. GRI Pricing Inputs'!$Q$33),'2. GRI Pricing Inputs'!$P$32,IF(AND('3. GRI Pricing'!$G253&gt;='2. GRI Pricing Inputs'!$R$33,'3. GRI Pricing'!$G253&lt;='2. GRI Pricing Inputs'!$S$33),'2. GRI Pricing Inputs'!$R$32,IF(AND('3. GRI Pricing'!$G253&gt;='2. GRI Pricing Inputs'!$T$33,'3. GRI Pricing'!$G253&lt;='2. GRI Pricing Inputs'!$U$33),'2. GRI Pricing Inputs'!$T$32,IF(AND('3. GRI Pricing'!$G253&gt;='2. GRI Pricing Inputs'!$V$33,'3. GRI Pricing'!$G253&lt;='2. GRI Pricing Inputs'!$W$33),'2. GRI Pricing Inputs'!$V$32,IF(AND('3. GRI Pricing'!$G253&gt;='2. GRI Pricing Inputs'!$X$33,'3. GRI Pricing'!$G253&lt;='2. GRI Pricing Inputs'!$Y$33),'2. GRI Pricing Inputs'!$X$32,IF(AND('3. GRI Pricing'!$G253&gt;='2. GRI Pricing Inputs'!$Z$33,'3. GRI Pricing'!$G253&lt;='2. GRI Pricing Inputs'!$AA$33),'2. GRI Pricing Inputs'!$Z$32,IF(AND('3. GRI Pricing'!$G253&gt;='2. GRI Pricing Inputs'!$AB$33,'3. GRI Pricing'!$G253&lt;='2. GRI Pricing Inputs'!$AC$33),'2. GRI Pricing Inputs'!$AB$32,IF(AND('3. GRI Pricing'!$G253&gt;='2. GRI Pricing Inputs'!$AD$33,'3. GRI Pricing'!$G253&lt;='2. GRI Pricing Inputs'!$AE$33),'2. GRI Pricing Inputs'!$AD$32,IF(AND('3. GRI Pricing'!$G253&gt;='2. GRI Pricing Inputs'!$AF$33,'3. GRI Pricing'!$G253&lt;='2. GRI Pricing Inputs'!$AG$33),'2. GRI Pricing Inputs'!$AF$32,IF(AND('3. GRI Pricing'!$G253&gt;='2. GRI Pricing Inputs'!$AH$33,'3. GRI Pricing'!$G253&lt;='2. GRI Pricing Inputs'!$AI$33),'2. GRI Pricing Inputs'!$AH$32,0))))))))))))))))</f>
        <v>0</v>
      </c>
      <c r="O253" s="272" cm="1">
        <f t="array" ref="O253">IFERROR(INDEX('2. GRI Pricing Inputs'!$C$32:$AI$39,MATCH('3. GRI Pricing'!E253,'2. GRI Pricing Inputs'!$C$32:$C$39,0),(MATCH('3. GRI Pricing'!N253,'2. GRI Pricing Inputs'!$D$32:$AI$32,0)+1)),0)</f>
        <v>0</v>
      </c>
      <c r="P253" s="272">
        <f>IFERROR(INDEX('2. GRI Pricing Inputs'!$C$45:$AI$46,MATCH($P$16,'2. GRI Pricing Inputs'!$C$45:$C$46,0),MATCH(H253,'2. GRI Pricing Inputs'!$C$45:$AI$45,0)),0)</f>
        <v>50</v>
      </c>
      <c r="Q253" s="272">
        <f>IFERROR(INDEX('2. GRI Pricing Inputs'!$C$53:$AI$54,MATCH('3. GRI Pricing'!$Q$16,'2. GRI Pricing Inputs'!$C$53:$C$54,0),MATCH('3. GRI Pricing'!I253,'2. GRI Pricing Inputs'!$C$53:$AI$53,0)),0)</f>
        <v>50</v>
      </c>
      <c r="R253" s="272">
        <f>IFERROR(INDEX('2. GRI Pricing Inputs'!$C$60:$AI$61,MATCH('3. GRI Pricing'!$R$16,'2. GRI Pricing Inputs'!$C$60:$C$61,0),MATCH('1. Accomodation'!T257,'2. GRI Pricing Inputs'!$C$60:$AI$60,0)),0)</f>
        <v>0</v>
      </c>
      <c r="S253" s="272">
        <f>IFERROR(INDEX('2. GRI Pricing Inputs'!$C$67:$AI$68,MATCH('3. GRI Pricing'!$S$16,'2. GRI Pricing Inputs'!$C$67:$C$68,0),MATCH('1. Accomodation'!U257,'2. GRI Pricing Inputs'!$C$67:$AI$67,0)),0)</f>
        <v>30</v>
      </c>
      <c r="T253" s="272">
        <f>IF(E253=0,0,'2. GRI Pricing Inputs'!$AI$75)</f>
        <v>0</v>
      </c>
      <c r="U253" s="272">
        <f>IFERROR(INDEX('2. GRI Pricing Inputs'!$C$82:$AI$83,MATCH('3. GRI Pricing'!$U$16,'2. GRI Pricing Inputs'!$C$82:$C$83,0),MATCH('1. Accomodation'!V257,'2. GRI Pricing Inputs'!$C$82:$AI$82,0)),0)</f>
        <v>0</v>
      </c>
      <c r="V253" s="272">
        <f>IFERROR(INDEX('2. GRI Pricing Inputs'!$C$89:$AI$90,MATCH('3. GRI Pricing'!$V$16,'2. GRI Pricing Inputs'!$C$89:$C$90,0),MATCH('1. Accomodation'!W257,'2. GRI Pricing Inputs'!$C$89:$AI$89,0)),0)</f>
        <v>0</v>
      </c>
      <c r="W253" s="272">
        <f>IFERROR(INDEX('2. GRI Pricing Inputs'!$C$97:$AI$98,MATCH('3. GRI Pricing'!$W$16,'2. GRI Pricing Inputs'!$C$97:$C$98,0),MATCH('1. Accomodation'!X257,'2. GRI Pricing Inputs'!$C$97:$AI$97,0)),0)</f>
        <v>0</v>
      </c>
      <c r="X253" s="272">
        <f>IFERROR(INDEX('2. GRI Pricing Inputs'!$C$104:$AI$105,MATCH('3. GRI Pricing'!$X$16,'2. GRI Pricing Inputs'!$C$104:$C$105,0),MATCH('1. Accomodation'!Y257,'2. GRI Pricing Inputs'!$C$104:$AI$104,0)),0)</f>
        <v>0</v>
      </c>
      <c r="Y253" s="273"/>
      <c r="Z253" s="274">
        <f t="shared" si="13"/>
        <v>1405</v>
      </c>
      <c r="AA253" s="275"/>
      <c r="AB253" s="275"/>
      <c r="AC253" s="275"/>
      <c r="AD253" s="271">
        <f>Z253*(1+'2. GRI Pricing Inputs'!E$115)^(($AD$16-$AC$15)/365)</f>
        <v>1411.9703905067965</v>
      </c>
      <c r="AE253" s="272">
        <f>AD253*(1+'2. GRI Pricing Inputs'!F$115)^((AE$16-AD$16)/365)</f>
        <v>1418.7488536970338</v>
      </c>
      <c r="AF253" s="272">
        <f>AE253*(1+'2. GRI Pricing Inputs'!G$115)^((AF$16-AE$16)/365)</f>
        <v>1425.7874540823279</v>
      </c>
      <c r="AG253" s="272">
        <f>AF253*(1+'2. GRI Pricing Inputs'!H$115)^((AG$16-AF$16)/365)</f>
        <v>1432.8609738934633</v>
      </c>
      <c r="AH253" s="272">
        <f>AG253*(1+'2. GRI Pricing Inputs'!I$115)^((AH$16-AG$16)/365)</f>
        <v>1439.2801176034998</v>
      </c>
      <c r="AI253" s="272">
        <f>AH253*(1+'2. GRI Pricing Inputs'!J$115)^((AI$16-AH$16)/365)</f>
        <v>1446.4205762998447</v>
      </c>
      <c r="AJ253" s="272">
        <f>AI253*(1+'2. GRI Pricing Inputs'!K$115)^((AJ$16-AI$16)/365)</f>
        <v>1453.3644249102472</v>
      </c>
      <c r="AK253" s="272">
        <f>AJ253*(1+'2. GRI Pricing Inputs'!L$115)^((AK$16-AJ$16)/365)</f>
        <v>1460.5747577147386</v>
      </c>
      <c r="AL253" s="272">
        <f>AK253*(1+'2. GRI Pricing Inputs'!M$115)^((AL$16-AK$16)/365)</f>
        <v>1467.5865564736384</v>
      </c>
      <c r="AM253" s="272">
        <f>AL253*(1+'2. GRI Pricing Inputs'!N$115)^((AM$16-AL$16)/365)</f>
        <v>1474.8674471506108</v>
      </c>
      <c r="AN253" s="272">
        <f>AM253*(1+'2. GRI Pricing Inputs'!O$115)^((AN$16-AM$16)/365)</f>
        <v>1482.1844592875516</v>
      </c>
      <c r="AO253" s="272">
        <f>AN253*(1+'2. GRI Pricing Inputs'!P$115)^((AO$16-AN$16)/365)</f>
        <v>1489.2999999999997</v>
      </c>
      <c r="AP253" s="276">
        <f>AO253*(1+'2. GRI Pricing Inputs'!Q$115)^((AP$16-AO$16)/365)</f>
        <v>1496.6886139372041</v>
      </c>
      <c r="AQ253" s="380">
        <f t="shared" si="14"/>
        <v>5.9999999999999831E-2</v>
      </c>
    </row>
    <row r="254" spans="1:43" ht="11.4" x14ac:dyDescent="0.2">
      <c r="A254" s="110" t="str">
        <f>_xlfn.XLOOKUP($C254,'Data Ref'!$D:$D,'Data Ref'!$B:$B,0)</f>
        <v>222708238</v>
      </c>
      <c r="C254" s="76">
        <f>'1. Accomodation'!N258</f>
        <v>731</v>
      </c>
      <c r="D254" s="362" t="str">
        <f>'1. Accomodation'!L258</f>
        <v>D</v>
      </c>
      <c r="E254" s="69" t="str">
        <f>'1. Accomodation'!P258</f>
        <v>1 Bed</v>
      </c>
      <c r="F254" s="69">
        <f>'1. Accomodation'!Q258</f>
        <v>1</v>
      </c>
      <c r="G254" s="77">
        <f>'1. Accomodation'!O258</f>
        <v>506.87</v>
      </c>
      <c r="H254" s="69">
        <f>'1. Accomodation'!R258</f>
        <v>7</v>
      </c>
      <c r="I254" s="69" t="str">
        <f>'1. Accomodation'!S258</f>
        <v>Internal Courtyard</v>
      </c>
      <c r="J254" s="62"/>
      <c r="L254" s="271">
        <f>IFERROR(INDEX('2. GRI Pricing Inputs'!$C$15:$AI$16,MATCH($L$16,'2. GRI Pricing Inputs'!$C$15:$C$16,0),MATCH(E254,'2. GRI Pricing Inputs'!$C$15:$AI$15,0)),0)</f>
        <v>1275</v>
      </c>
      <c r="M254" s="272">
        <f>IFERROR(INDEX('2. GRI Pricing Inputs'!$C$22:$AI$23,MATCH($M$16,'2. GRI Pricing Inputs'!$C$22:$C$23,0),MATCH(F254,'2. GRI Pricing Inputs'!$C$22:$AI$22,0)),0)</f>
        <v>0</v>
      </c>
      <c r="N254" s="329">
        <f>IF(AND('3. GRI Pricing'!$G254&gt;='2. GRI Pricing Inputs'!$D$33,'3. GRI Pricing'!$G254&lt;='2. GRI Pricing Inputs'!$E$33),'2. GRI Pricing Inputs'!$D$32,IF(AND('3. GRI Pricing'!$G254&gt;='2. GRI Pricing Inputs'!$F$33,'3. GRI Pricing'!$G254&lt;='2. GRI Pricing Inputs'!$G$33),'2. GRI Pricing Inputs'!$F$32,IF(AND('3. GRI Pricing'!$G254&gt;='2. GRI Pricing Inputs'!$H$33,'3. GRI Pricing'!$G254&lt;='2. GRI Pricing Inputs'!$I$33),'2. GRI Pricing Inputs'!$H$32,IF(AND('3. GRI Pricing'!$G254&gt;='2. GRI Pricing Inputs'!$J$33,'3. GRI Pricing'!$G254&lt;='2. GRI Pricing Inputs'!$K$33),'2. GRI Pricing Inputs'!$J$32,IF(AND('3. GRI Pricing'!$G254&gt;='2. GRI Pricing Inputs'!$L$33,'3. GRI Pricing'!$G254&lt;='2. GRI Pricing Inputs'!$M$33),'2. GRI Pricing Inputs'!$L$32,IF(AND('3. GRI Pricing'!$G254&gt;='2. GRI Pricing Inputs'!$N$33,'3. GRI Pricing'!$G254&lt;='2. GRI Pricing Inputs'!$O$33),'2. GRI Pricing Inputs'!$N$32,IF(AND('3. GRI Pricing'!$G254&gt;='2. GRI Pricing Inputs'!$P$33,'3. GRI Pricing'!$G254&lt;='2. GRI Pricing Inputs'!$Q$33),'2. GRI Pricing Inputs'!$P$32,IF(AND('3. GRI Pricing'!$G254&gt;='2. GRI Pricing Inputs'!$R$33,'3. GRI Pricing'!$G254&lt;='2. GRI Pricing Inputs'!$S$33),'2. GRI Pricing Inputs'!$R$32,IF(AND('3. GRI Pricing'!$G254&gt;='2. GRI Pricing Inputs'!$T$33,'3. GRI Pricing'!$G254&lt;='2. GRI Pricing Inputs'!$U$33),'2. GRI Pricing Inputs'!$T$32,IF(AND('3. GRI Pricing'!$G254&gt;='2. GRI Pricing Inputs'!$V$33,'3. GRI Pricing'!$G254&lt;='2. GRI Pricing Inputs'!$W$33),'2. GRI Pricing Inputs'!$V$32,IF(AND('3. GRI Pricing'!$G254&gt;='2. GRI Pricing Inputs'!$X$33,'3. GRI Pricing'!$G254&lt;='2. GRI Pricing Inputs'!$Y$33),'2. GRI Pricing Inputs'!$X$32,IF(AND('3. GRI Pricing'!$G254&gt;='2. GRI Pricing Inputs'!$Z$33,'3. GRI Pricing'!$G254&lt;='2. GRI Pricing Inputs'!$AA$33),'2. GRI Pricing Inputs'!$Z$32,IF(AND('3. GRI Pricing'!$G254&gt;='2. GRI Pricing Inputs'!$AB$33,'3. GRI Pricing'!$G254&lt;='2. GRI Pricing Inputs'!$AC$33),'2. GRI Pricing Inputs'!$AB$32,IF(AND('3. GRI Pricing'!$G254&gt;='2. GRI Pricing Inputs'!$AD$33,'3. GRI Pricing'!$G254&lt;='2. GRI Pricing Inputs'!$AE$33),'2. GRI Pricing Inputs'!$AD$32,IF(AND('3. GRI Pricing'!$G254&gt;='2. GRI Pricing Inputs'!$AF$33,'3. GRI Pricing'!$G254&lt;='2. GRI Pricing Inputs'!$AG$33),'2. GRI Pricing Inputs'!$AF$32,IF(AND('3. GRI Pricing'!$G254&gt;='2. GRI Pricing Inputs'!$AH$33,'3. GRI Pricing'!$G254&lt;='2. GRI Pricing Inputs'!$AI$33),'2. GRI Pricing Inputs'!$AH$32,0))))))))))))))))</f>
        <v>5</v>
      </c>
      <c r="O254" s="272" cm="1">
        <f t="array" ref="O254">IFERROR(INDEX('2. GRI Pricing Inputs'!$C$32:$AI$39,MATCH('3. GRI Pricing'!E254,'2. GRI Pricing Inputs'!$C$32:$C$39,0),(MATCH('3. GRI Pricing'!N254,'2. GRI Pricing Inputs'!$D$32:$AI$32,0)+1)),0)</f>
        <v>5</v>
      </c>
      <c r="P254" s="272">
        <f>IFERROR(INDEX('2. GRI Pricing Inputs'!$C$45:$AI$46,MATCH($P$16,'2. GRI Pricing Inputs'!$C$45:$C$46,0),MATCH(H254,'2. GRI Pricing Inputs'!$C$45:$AI$45,0)),0)</f>
        <v>50</v>
      </c>
      <c r="Q254" s="272">
        <f>IFERROR(INDEX('2. GRI Pricing Inputs'!$C$53:$AI$54,MATCH('3. GRI Pricing'!$Q$16,'2. GRI Pricing Inputs'!$C$53:$C$54,0),MATCH('3. GRI Pricing'!I254,'2. GRI Pricing Inputs'!$C$53:$AI$53,0)),0)</f>
        <v>15</v>
      </c>
      <c r="R254" s="272">
        <f>IFERROR(INDEX('2. GRI Pricing Inputs'!$C$60:$AI$61,MATCH('3. GRI Pricing'!$R$16,'2. GRI Pricing Inputs'!$C$60:$C$61,0),MATCH('1. Accomodation'!T258,'2. GRI Pricing Inputs'!$C$60:$AI$60,0)),0)</f>
        <v>0</v>
      </c>
      <c r="S254" s="272">
        <f>IFERROR(INDEX('2. GRI Pricing Inputs'!$C$67:$AI$68,MATCH('3. GRI Pricing'!$S$16,'2. GRI Pricing Inputs'!$C$67:$C$68,0),MATCH('1. Accomodation'!U258,'2. GRI Pricing Inputs'!$C$67:$AI$67,0)),0)</f>
        <v>10</v>
      </c>
      <c r="T254" s="272">
        <f>IF(E254=0,0,'2. GRI Pricing Inputs'!$AI$75)</f>
        <v>0</v>
      </c>
      <c r="U254" s="272">
        <f>IFERROR(INDEX('2. GRI Pricing Inputs'!$C$82:$AI$83,MATCH('3. GRI Pricing'!$U$16,'2. GRI Pricing Inputs'!$C$82:$C$83,0),MATCH('1. Accomodation'!V258,'2. GRI Pricing Inputs'!$C$82:$AI$82,0)),0)</f>
        <v>0</v>
      </c>
      <c r="V254" s="272">
        <f>IFERROR(INDEX('2. GRI Pricing Inputs'!$C$89:$AI$90,MATCH('3. GRI Pricing'!$V$16,'2. GRI Pricing Inputs'!$C$89:$C$90,0),MATCH('1. Accomodation'!W258,'2. GRI Pricing Inputs'!$C$89:$AI$89,0)),0)</f>
        <v>10</v>
      </c>
      <c r="W254" s="272">
        <f>IFERROR(INDEX('2. GRI Pricing Inputs'!$C$97:$AI$98,MATCH('3. GRI Pricing'!$W$16,'2. GRI Pricing Inputs'!$C$97:$C$98,0),MATCH('1. Accomodation'!X258,'2. GRI Pricing Inputs'!$C$97:$AI$97,0)),0)</f>
        <v>0</v>
      </c>
      <c r="X254" s="272">
        <f>IFERROR(INDEX('2. GRI Pricing Inputs'!$C$104:$AI$105,MATCH('3. GRI Pricing'!$X$16,'2. GRI Pricing Inputs'!$C$104:$C$105,0),MATCH('1. Accomodation'!Y258,'2. GRI Pricing Inputs'!$C$104:$AI$104,0)),0)</f>
        <v>0</v>
      </c>
      <c r="Y254" s="273"/>
      <c r="Z254" s="274">
        <f t="shared" si="13"/>
        <v>1365</v>
      </c>
      <c r="AA254" s="275"/>
      <c r="AB254" s="275"/>
      <c r="AC254" s="275"/>
      <c r="AD254" s="271">
        <f>Z254*(1+'2. GRI Pricing Inputs'!E$115)^(($AD$16-$AC$15)/365)</f>
        <v>1371.7719452254644</v>
      </c>
      <c r="AE254" s="272">
        <f>AD254*(1+'2. GRI Pricing Inputs'!F$115)^((AE$16-AD$16)/365)</f>
        <v>1378.3574272572607</v>
      </c>
      <c r="AF254" s="272">
        <f>AE254*(1+'2. GRI Pricing Inputs'!G$115)^((AF$16-AE$16)/365)</f>
        <v>1385.1956404429736</v>
      </c>
      <c r="AG254" s="272">
        <f>AF254*(1+'2. GRI Pricing Inputs'!H$115)^((AG$16-AF$16)/365)</f>
        <v>1392.0677789071726</v>
      </c>
      <c r="AH254" s="272">
        <f>AG254*(1+'2. GRI Pricing Inputs'!I$115)^((AH$16-AG$16)/365)</f>
        <v>1398.3041711948592</v>
      </c>
      <c r="AI254" s="272">
        <f>AH254*(1+'2. GRI Pricing Inputs'!J$115)^((AI$16-AH$16)/365)</f>
        <v>1405.2413428108812</v>
      </c>
      <c r="AJ254" s="272">
        <f>AI254*(1+'2. GRI Pricing Inputs'!K$115)^((AJ$16-AI$16)/365)</f>
        <v>1411.9875017811298</v>
      </c>
      <c r="AK254" s="272">
        <f>AJ254*(1+'2. GRI Pricing Inputs'!L$115)^((AK$16-AJ$16)/365)</f>
        <v>1418.9925582068456</v>
      </c>
      <c r="AL254" s="272">
        <f>AK254*(1+'2. GRI Pricing Inputs'!M$115)^((AL$16-AK$16)/365)</f>
        <v>1425.804732801791</v>
      </c>
      <c r="AM254" s="272">
        <f>AL254*(1+'2. GRI Pricing Inputs'!N$115)^((AM$16-AL$16)/365)</f>
        <v>1432.8783383349351</v>
      </c>
      <c r="AN254" s="272">
        <f>AM254*(1+'2. GRI Pricing Inputs'!O$115)^((AN$16-AM$16)/365)</f>
        <v>1439.9870369590803</v>
      </c>
      <c r="AO254" s="272">
        <f>AN254*(1+'2. GRI Pricing Inputs'!P$115)^((AO$16-AN$16)/365)</f>
        <v>1446.8999999999996</v>
      </c>
      <c r="AP254" s="276">
        <f>AO254*(1+'2. GRI Pricing Inputs'!Q$115)^((AP$16-AO$16)/365)</f>
        <v>1454.0782619389918</v>
      </c>
      <c r="AQ254" s="380">
        <f t="shared" si="14"/>
        <v>5.9999999999999609E-2</v>
      </c>
    </row>
    <row r="255" spans="1:43" ht="11.4" x14ac:dyDescent="0.2">
      <c r="A255" s="110" t="str">
        <f>_xlfn.XLOOKUP($C255,'Data Ref'!$D:$D,'Data Ref'!$B:$B,0)</f>
        <v>222708239</v>
      </c>
      <c r="C255" s="76">
        <f>'1. Accomodation'!N259</f>
        <v>732</v>
      </c>
      <c r="D255" s="362" t="str">
        <f>'1. Accomodation'!L259</f>
        <v>D</v>
      </c>
      <c r="E255" s="69" t="str">
        <f>'1. Accomodation'!P259</f>
        <v>2 Bed</v>
      </c>
      <c r="F255" s="69">
        <f>'1. Accomodation'!Q259</f>
        <v>2</v>
      </c>
      <c r="G255" s="77">
        <f>'1. Accomodation'!O259</f>
        <v>664.35</v>
      </c>
      <c r="H255" s="69">
        <f>'1. Accomodation'!R259</f>
        <v>7</v>
      </c>
      <c r="I255" s="69" t="str">
        <f>'1. Accomodation'!S259</f>
        <v>Saxon Gate above Treeline</v>
      </c>
      <c r="J255" s="62"/>
      <c r="L255" s="271">
        <f>IFERROR(INDEX('2. GRI Pricing Inputs'!$C$15:$AI$16,MATCH($L$16,'2. GRI Pricing Inputs'!$C$15:$C$16,0),MATCH(E255,'2. GRI Pricing Inputs'!$C$15:$AI$15,0)),0)</f>
        <v>1665</v>
      </c>
      <c r="M255" s="272">
        <f>IFERROR(INDEX('2. GRI Pricing Inputs'!$C$22:$AI$23,MATCH($M$16,'2. GRI Pricing Inputs'!$C$22:$C$23,0),MATCH(F255,'2. GRI Pricing Inputs'!$C$22:$AI$22,0)),0)</f>
        <v>0</v>
      </c>
      <c r="N255" s="329">
        <f>IF(AND('3. GRI Pricing'!$G255&gt;='2. GRI Pricing Inputs'!$D$33,'3. GRI Pricing'!$G255&lt;='2. GRI Pricing Inputs'!$E$33),'2. GRI Pricing Inputs'!$D$32,IF(AND('3. GRI Pricing'!$G255&gt;='2. GRI Pricing Inputs'!$F$33,'3. GRI Pricing'!$G255&lt;='2. GRI Pricing Inputs'!$G$33),'2. GRI Pricing Inputs'!$F$32,IF(AND('3. GRI Pricing'!$G255&gt;='2. GRI Pricing Inputs'!$H$33,'3. GRI Pricing'!$G255&lt;='2. GRI Pricing Inputs'!$I$33),'2. GRI Pricing Inputs'!$H$32,IF(AND('3. GRI Pricing'!$G255&gt;='2. GRI Pricing Inputs'!$J$33,'3. GRI Pricing'!$G255&lt;='2. GRI Pricing Inputs'!$K$33),'2. GRI Pricing Inputs'!$J$32,IF(AND('3. GRI Pricing'!$G255&gt;='2. GRI Pricing Inputs'!$L$33,'3. GRI Pricing'!$G255&lt;='2. GRI Pricing Inputs'!$M$33),'2. GRI Pricing Inputs'!$L$32,IF(AND('3. GRI Pricing'!$G255&gt;='2. GRI Pricing Inputs'!$N$33,'3. GRI Pricing'!$G255&lt;='2. GRI Pricing Inputs'!$O$33),'2. GRI Pricing Inputs'!$N$32,IF(AND('3. GRI Pricing'!$G255&gt;='2. GRI Pricing Inputs'!$P$33,'3. GRI Pricing'!$G255&lt;='2. GRI Pricing Inputs'!$Q$33),'2. GRI Pricing Inputs'!$P$32,IF(AND('3. GRI Pricing'!$G255&gt;='2. GRI Pricing Inputs'!$R$33,'3. GRI Pricing'!$G255&lt;='2. GRI Pricing Inputs'!$S$33),'2. GRI Pricing Inputs'!$R$32,IF(AND('3. GRI Pricing'!$G255&gt;='2. GRI Pricing Inputs'!$T$33,'3. GRI Pricing'!$G255&lt;='2. GRI Pricing Inputs'!$U$33),'2. GRI Pricing Inputs'!$T$32,IF(AND('3. GRI Pricing'!$G255&gt;='2. GRI Pricing Inputs'!$V$33,'3. GRI Pricing'!$G255&lt;='2. GRI Pricing Inputs'!$W$33),'2. GRI Pricing Inputs'!$V$32,IF(AND('3. GRI Pricing'!$G255&gt;='2. GRI Pricing Inputs'!$X$33,'3. GRI Pricing'!$G255&lt;='2. GRI Pricing Inputs'!$Y$33),'2. GRI Pricing Inputs'!$X$32,IF(AND('3. GRI Pricing'!$G255&gt;='2. GRI Pricing Inputs'!$Z$33,'3. GRI Pricing'!$G255&lt;='2. GRI Pricing Inputs'!$AA$33),'2. GRI Pricing Inputs'!$Z$32,IF(AND('3. GRI Pricing'!$G255&gt;='2. GRI Pricing Inputs'!$AB$33,'3. GRI Pricing'!$G255&lt;='2. GRI Pricing Inputs'!$AC$33),'2. GRI Pricing Inputs'!$AB$32,IF(AND('3. GRI Pricing'!$G255&gt;='2. GRI Pricing Inputs'!$AD$33,'3. GRI Pricing'!$G255&lt;='2. GRI Pricing Inputs'!$AE$33),'2. GRI Pricing Inputs'!$AD$32,IF(AND('3. GRI Pricing'!$G255&gt;='2. GRI Pricing Inputs'!$AF$33,'3. GRI Pricing'!$G255&lt;='2. GRI Pricing Inputs'!$AG$33),'2. GRI Pricing Inputs'!$AF$32,IF(AND('3. GRI Pricing'!$G255&gt;='2. GRI Pricing Inputs'!$AH$33,'3. GRI Pricing'!$G255&lt;='2. GRI Pricing Inputs'!$AI$33),'2. GRI Pricing Inputs'!$AH$32,0))))))))))))))))</f>
        <v>8</v>
      </c>
      <c r="O255" s="272" cm="1">
        <f t="array" ref="O255">IFERROR(INDEX('2. GRI Pricing Inputs'!$C$32:$AI$39,MATCH('3. GRI Pricing'!E255,'2. GRI Pricing Inputs'!$C$32:$C$39,0),(MATCH('3. GRI Pricing'!N255,'2. GRI Pricing Inputs'!$D$32:$AI$32,0)+1)),0)</f>
        <v>-30</v>
      </c>
      <c r="P255" s="272">
        <f>IFERROR(INDEX('2. GRI Pricing Inputs'!$C$45:$AI$46,MATCH($P$16,'2. GRI Pricing Inputs'!$C$45:$C$46,0),MATCH(H255,'2. GRI Pricing Inputs'!$C$45:$AI$45,0)),0)</f>
        <v>50</v>
      </c>
      <c r="Q255" s="272">
        <f>IFERROR(INDEX('2. GRI Pricing Inputs'!$C$53:$AI$54,MATCH('3. GRI Pricing'!$Q$16,'2. GRI Pricing Inputs'!$C$53:$C$54,0),MATCH('3. GRI Pricing'!I255,'2. GRI Pricing Inputs'!$C$53:$AI$53,0)),0)</f>
        <v>50</v>
      </c>
      <c r="R255" s="272">
        <f>IFERROR(INDEX('2. GRI Pricing Inputs'!$C$60:$AI$61,MATCH('3. GRI Pricing'!$R$16,'2. GRI Pricing Inputs'!$C$60:$C$61,0),MATCH('1. Accomodation'!T259,'2. GRI Pricing Inputs'!$C$60:$AI$60,0)),0)</f>
        <v>0</v>
      </c>
      <c r="S255" s="272">
        <f>IFERROR(INDEX('2. GRI Pricing Inputs'!$C$67:$AI$68,MATCH('3. GRI Pricing'!$S$16,'2. GRI Pricing Inputs'!$C$67:$C$68,0),MATCH('1. Accomodation'!U259,'2. GRI Pricing Inputs'!$C$67:$AI$67,0)),0)</f>
        <v>30</v>
      </c>
      <c r="T255" s="272">
        <f>IF(E255=0,0,'2. GRI Pricing Inputs'!$AI$75)</f>
        <v>0</v>
      </c>
      <c r="U255" s="272">
        <f>IFERROR(INDEX('2. GRI Pricing Inputs'!$C$82:$AI$83,MATCH('3. GRI Pricing'!$U$16,'2. GRI Pricing Inputs'!$C$82:$C$83,0),MATCH('1. Accomodation'!V259,'2. GRI Pricing Inputs'!$C$82:$AI$82,0)),0)</f>
        <v>0</v>
      </c>
      <c r="V255" s="272">
        <f>IFERROR(INDEX('2. GRI Pricing Inputs'!$C$89:$AI$90,MATCH('3. GRI Pricing'!$V$16,'2. GRI Pricing Inputs'!$C$89:$C$90,0),MATCH('1. Accomodation'!W259,'2. GRI Pricing Inputs'!$C$89:$AI$89,0)),0)</f>
        <v>0</v>
      </c>
      <c r="W255" s="272">
        <f>IFERROR(INDEX('2. GRI Pricing Inputs'!$C$97:$AI$98,MATCH('3. GRI Pricing'!$W$16,'2. GRI Pricing Inputs'!$C$97:$C$98,0),MATCH('1. Accomodation'!X259,'2. GRI Pricing Inputs'!$C$97:$AI$97,0)),0)</f>
        <v>0</v>
      </c>
      <c r="X255" s="272">
        <f>IFERROR(INDEX('2. GRI Pricing Inputs'!$C$104:$AI$105,MATCH('3. GRI Pricing'!$X$16,'2. GRI Pricing Inputs'!$C$104:$C$105,0),MATCH('1. Accomodation'!Y259,'2. GRI Pricing Inputs'!$C$104:$AI$104,0)),0)</f>
        <v>0</v>
      </c>
      <c r="Y255" s="273"/>
      <c r="Z255" s="274">
        <f t="shared" si="13"/>
        <v>1765</v>
      </c>
      <c r="AA255" s="275"/>
      <c r="AB255" s="275"/>
      <c r="AC255" s="275"/>
      <c r="AD255" s="271">
        <f>Z255*(1+'2. GRI Pricing Inputs'!E$115)^(($AD$16-$AC$15)/365)</f>
        <v>1773.7563980387872</v>
      </c>
      <c r="AE255" s="272">
        <f>AD255*(1+'2. GRI Pricing Inputs'!F$115)^((AE$16-AD$16)/365)</f>
        <v>1782.2716916549925</v>
      </c>
      <c r="AF255" s="272">
        <f>AE255*(1+'2. GRI Pricing Inputs'!G$115)^((AF$16-AE$16)/365)</f>
        <v>1791.1137768365186</v>
      </c>
      <c r="AG255" s="272">
        <f>AF255*(1+'2. GRI Pricing Inputs'!H$115)^((AG$16-AF$16)/365)</f>
        <v>1799.9997287700801</v>
      </c>
      <c r="AH255" s="272">
        <f>AG255*(1+'2. GRI Pricing Inputs'!I$115)^((AH$16-AG$16)/365)</f>
        <v>1808.0636352812646</v>
      </c>
      <c r="AI255" s="272">
        <f>AH255*(1+'2. GRI Pricing Inputs'!J$115)^((AI$16-AH$16)/365)</f>
        <v>1817.0336777005164</v>
      </c>
      <c r="AJ255" s="272">
        <f>AI255*(1+'2. GRI Pricing Inputs'!K$115)^((AJ$16-AI$16)/365)</f>
        <v>1825.7567330723032</v>
      </c>
      <c r="AK255" s="272">
        <f>AJ255*(1+'2. GRI Pricing Inputs'!L$115)^((AK$16-AJ$16)/365)</f>
        <v>1834.8145532857745</v>
      </c>
      <c r="AL255" s="272">
        <f>AK255*(1+'2. GRI Pricing Inputs'!M$115)^((AL$16-AK$16)/365)</f>
        <v>1843.6229695202644</v>
      </c>
      <c r="AM255" s="272">
        <f>AL255*(1+'2. GRI Pricing Inputs'!N$115)^((AM$16-AL$16)/365)</f>
        <v>1852.7694264916922</v>
      </c>
      <c r="AN255" s="272">
        <f>AM255*(1+'2. GRI Pricing Inputs'!O$115)^((AN$16-AM$16)/365)</f>
        <v>1861.9612602437924</v>
      </c>
      <c r="AO255" s="272">
        <f>AN255*(1+'2. GRI Pricing Inputs'!P$115)^((AO$16-AN$16)/365)</f>
        <v>1870.8999999999994</v>
      </c>
      <c r="AP255" s="276">
        <f>AO255*(1+'2. GRI Pricing Inputs'!Q$115)^((AP$16-AO$16)/365)</f>
        <v>1880.1817819211137</v>
      </c>
      <c r="AQ255" s="380">
        <f t="shared" si="14"/>
        <v>5.9999999999999609E-2</v>
      </c>
    </row>
    <row r="256" spans="1:43" ht="11.4" x14ac:dyDescent="0.2">
      <c r="A256" s="110" t="str">
        <f>_xlfn.XLOOKUP($C256,'Data Ref'!$D:$D,'Data Ref'!$B:$B,0)</f>
        <v>222708240</v>
      </c>
      <c r="C256" s="76">
        <f>'1. Accomodation'!N260</f>
        <v>733</v>
      </c>
      <c r="D256" s="362" t="str">
        <f>'1. Accomodation'!L260</f>
        <v>D</v>
      </c>
      <c r="E256" s="69" t="str">
        <f>'1. Accomodation'!P260</f>
        <v>1 Bed</v>
      </c>
      <c r="F256" s="69">
        <f>'1. Accomodation'!Q260</f>
        <v>1</v>
      </c>
      <c r="G256" s="77">
        <f>'1. Accomodation'!O260</f>
        <v>485.13</v>
      </c>
      <c r="H256" s="69">
        <f>'1. Accomodation'!R260</f>
        <v>7</v>
      </c>
      <c r="I256" s="69" t="str">
        <f>'1. Accomodation'!S260</f>
        <v>Internal Courtyard</v>
      </c>
      <c r="J256" s="62"/>
      <c r="L256" s="271">
        <f>IFERROR(INDEX('2. GRI Pricing Inputs'!$C$15:$AI$16,MATCH($L$16,'2. GRI Pricing Inputs'!$C$15:$C$16,0),MATCH(E256,'2. GRI Pricing Inputs'!$C$15:$AI$15,0)),0)</f>
        <v>1275</v>
      </c>
      <c r="M256" s="272">
        <f>IFERROR(INDEX('2. GRI Pricing Inputs'!$C$22:$AI$23,MATCH($M$16,'2. GRI Pricing Inputs'!$C$22:$C$23,0),MATCH(F256,'2. GRI Pricing Inputs'!$C$22:$AI$22,0)),0)</f>
        <v>0</v>
      </c>
      <c r="N256" s="329">
        <f>IF(AND('3. GRI Pricing'!$G256&gt;='2. GRI Pricing Inputs'!$D$33,'3. GRI Pricing'!$G256&lt;='2. GRI Pricing Inputs'!$E$33),'2. GRI Pricing Inputs'!$D$32,IF(AND('3. GRI Pricing'!$G256&gt;='2. GRI Pricing Inputs'!$F$33,'3. GRI Pricing'!$G256&lt;='2. GRI Pricing Inputs'!$G$33),'2. GRI Pricing Inputs'!$F$32,IF(AND('3. GRI Pricing'!$G256&gt;='2. GRI Pricing Inputs'!$H$33,'3. GRI Pricing'!$G256&lt;='2. GRI Pricing Inputs'!$I$33),'2. GRI Pricing Inputs'!$H$32,IF(AND('3. GRI Pricing'!$G256&gt;='2. GRI Pricing Inputs'!$J$33,'3. GRI Pricing'!$G256&lt;='2. GRI Pricing Inputs'!$K$33),'2. GRI Pricing Inputs'!$J$32,IF(AND('3. GRI Pricing'!$G256&gt;='2. GRI Pricing Inputs'!$L$33,'3. GRI Pricing'!$G256&lt;='2. GRI Pricing Inputs'!$M$33),'2. GRI Pricing Inputs'!$L$32,IF(AND('3. GRI Pricing'!$G256&gt;='2. GRI Pricing Inputs'!$N$33,'3. GRI Pricing'!$G256&lt;='2. GRI Pricing Inputs'!$O$33),'2. GRI Pricing Inputs'!$N$32,IF(AND('3. GRI Pricing'!$G256&gt;='2. GRI Pricing Inputs'!$P$33,'3. GRI Pricing'!$G256&lt;='2. GRI Pricing Inputs'!$Q$33),'2. GRI Pricing Inputs'!$P$32,IF(AND('3. GRI Pricing'!$G256&gt;='2. GRI Pricing Inputs'!$R$33,'3. GRI Pricing'!$G256&lt;='2. GRI Pricing Inputs'!$S$33),'2. GRI Pricing Inputs'!$R$32,IF(AND('3. GRI Pricing'!$G256&gt;='2. GRI Pricing Inputs'!$T$33,'3. GRI Pricing'!$G256&lt;='2. GRI Pricing Inputs'!$U$33),'2. GRI Pricing Inputs'!$T$32,IF(AND('3. GRI Pricing'!$G256&gt;='2. GRI Pricing Inputs'!$V$33,'3. GRI Pricing'!$G256&lt;='2. GRI Pricing Inputs'!$W$33),'2. GRI Pricing Inputs'!$V$32,IF(AND('3. GRI Pricing'!$G256&gt;='2. GRI Pricing Inputs'!$X$33,'3. GRI Pricing'!$G256&lt;='2. GRI Pricing Inputs'!$Y$33),'2. GRI Pricing Inputs'!$X$32,IF(AND('3. GRI Pricing'!$G256&gt;='2. GRI Pricing Inputs'!$Z$33,'3. GRI Pricing'!$G256&lt;='2. GRI Pricing Inputs'!$AA$33),'2. GRI Pricing Inputs'!$Z$32,IF(AND('3. GRI Pricing'!$G256&gt;='2. GRI Pricing Inputs'!$AB$33,'3. GRI Pricing'!$G256&lt;='2. GRI Pricing Inputs'!$AC$33),'2. GRI Pricing Inputs'!$AB$32,IF(AND('3. GRI Pricing'!$G256&gt;='2. GRI Pricing Inputs'!$AD$33,'3. GRI Pricing'!$G256&lt;='2. GRI Pricing Inputs'!$AE$33),'2. GRI Pricing Inputs'!$AD$32,IF(AND('3. GRI Pricing'!$G256&gt;='2. GRI Pricing Inputs'!$AF$33,'3. GRI Pricing'!$G256&lt;='2. GRI Pricing Inputs'!$AG$33),'2. GRI Pricing Inputs'!$AF$32,IF(AND('3. GRI Pricing'!$G256&gt;='2. GRI Pricing Inputs'!$AH$33,'3. GRI Pricing'!$G256&lt;='2. GRI Pricing Inputs'!$AI$33),'2. GRI Pricing Inputs'!$AH$32,0))))))))))))))))</f>
        <v>3</v>
      </c>
      <c r="O256" s="272" cm="1">
        <f t="array" ref="O256">IFERROR(INDEX('2. GRI Pricing Inputs'!$C$32:$AI$39,MATCH('3. GRI Pricing'!E256,'2. GRI Pricing Inputs'!$C$32:$C$39,0),(MATCH('3. GRI Pricing'!N256,'2. GRI Pricing Inputs'!$D$32:$AI$32,0)+1)),0)</f>
        <v>-5</v>
      </c>
      <c r="P256" s="272">
        <f>IFERROR(INDEX('2. GRI Pricing Inputs'!$C$45:$AI$46,MATCH($P$16,'2. GRI Pricing Inputs'!$C$45:$C$46,0),MATCH(H256,'2. GRI Pricing Inputs'!$C$45:$AI$45,0)),0)</f>
        <v>50</v>
      </c>
      <c r="Q256" s="272">
        <f>IFERROR(INDEX('2. GRI Pricing Inputs'!$C$53:$AI$54,MATCH('3. GRI Pricing'!$Q$16,'2. GRI Pricing Inputs'!$C$53:$C$54,0),MATCH('3. GRI Pricing'!I256,'2. GRI Pricing Inputs'!$C$53:$AI$53,0)),0)</f>
        <v>15</v>
      </c>
      <c r="R256" s="272">
        <f>IFERROR(INDEX('2. GRI Pricing Inputs'!$C$60:$AI$61,MATCH('3. GRI Pricing'!$R$16,'2. GRI Pricing Inputs'!$C$60:$C$61,0),MATCH('1. Accomodation'!T260,'2. GRI Pricing Inputs'!$C$60:$AI$60,0)),0)</f>
        <v>0</v>
      </c>
      <c r="S256" s="272">
        <f>IFERROR(INDEX('2. GRI Pricing Inputs'!$C$67:$AI$68,MATCH('3. GRI Pricing'!$S$16,'2. GRI Pricing Inputs'!$C$67:$C$68,0),MATCH('1. Accomodation'!U260,'2. GRI Pricing Inputs'!$C$67:$AI$67,0)),0)</f>
        <v>10</v>
      </c>
      <c r="T256" s="272">
        <f>IF(E256=0,0,'2. GRI Pricing Inputs'!$AI$75)</f>
        <v>0</v>
      </c>
      <c r="U256" s="272">
        <f>IFERROR(INDEX('2. GRI Pricing Inputs'!$C$82:$AI$83,MATCH('3. GRI Pricing'!$U$16,'2. GRI Pricing Inputs'!$C$82:$C$83,0),MATCH('1. Accomodation'!V260,'2. GRI Pricing Inputs'!$C$82:$AI$82,0)),0)</f>
        <v>0</v>
      </c>
      <c r="V256" s="272">
        <f>IFERROR(INDEX('2. GRI Pricing Inputs'!$C$89:$AI$90,MATCH('3. GRI Pricing'!$V$16,'2. GRI Pricing Inputs'!$C$89:$C$90,0),MATCH('1. Accomodation'!W260,'2. GRI Pricing Inputs'!$C$89:$AI$89,0)),0)</f>
        <v>10</v>
      </c>
      <c r="W256" s="272">
        <f>IFERROR(INDEX('2. GRI Pricing Inputs'!$C$97:$AI$98,MATCH('3. GRI Pricing'!$W$16,'2. GRI Pricing Inputs'!$C$97:$C$98,0),MATCH('1. Accomodation'!X260,'2. GRI Pricing Inputs'!$C$97:$AI$97,0)),0)</f>
        <v>0</v>
      </c>
      <c r="X256" s="272">
        <f>IFERROR(INDEX('2. GRI Pricing Inputs'!$C$104:$AI$105,MATCH('3. GRI Pricing'!$X$16,'2. GRI Pricing Inputs'!$C$104:$C$105,0),MATCH('1. Accomodation'!Y260,'2. GRI Pricing Inputs'!$C$104:$AI$104,0)),0)</f>
        <v>0</v>
      </c>
      <c r="Y256" s="273"/>
      <c r="Z256" s="274">
        <f t="shared" si="13"/>
        <v>1355</v>
      </c>
      <c r="AA256" s="275"/>
      <c r="AB256" s="275"/>
      <c r="AC256" s="275"/>
      <c r="AD256" s="271">
        <f>Z256*(1+'2. GRI Pricing Inputs'!E$115)^(($AD$16-$AC$15)/365)</f>
        <v>1361.7223339051311</v>
      </c>
      <c r="AE256" s="272">
        <f>AD256*(1+'2. GRI Pricing Inputs'!F$115)^((AE$16-AD$16)/365)</f>
        <v>1368.2595706473171</v>
      </c>
      <c r="AF256" s="272">
        <f>AE256*(1+'2. GRI Pricing Inputs'!G$115)^((AF$16-AE$16)/365)</f>
        <v>1375.0476870331347</v>
      </c>
      <c r="AG256" s="272">
        <f>AF256*(1+'2. GRI Pricing Inputs'!H$115)^((AG$16-AF$16)/365)</f>
        <v>1381.8694801605998</v>
      </c>
      <c r="AH256" s="272">
        <f>AG256*(1+'2. GRI Pricing Inputs'!I$115)^((AH$16-AG$16)/365)</f>
        <v>1388.060184592699</v>
      </c>
      <c r="AI256" s="272">
        <f>AH256*(1+'2. GRI Pricing Inputs'!J$115)^((AI$16-AH$16)/365)</f>
        <v>1394.9465344386401</v>
      </c>
      <c r="AJ256" s="272">
        <f>AI256*(1+'2. GRI Pricing Inputs'!K$115)^((AJ$16-AI$16)/365)</f>
        <v>1401.6432709988503</v>
      </c>
      <c r="AK256" s="272">
        <f>AJ256*(1+'2. GRI Pricing Inputs'!L$115)^((AK$16-AJ$16)/365)</f>
        <v>1408.5970083298721</v>
      </c>
      <c r="AL256" s="272">
        <f>AK256*(1+'2. GRI Pricing Inputs'!M$115)^((AL$16-AK$16)/365)</f>
        <v>1415.3592768838289</v>
      </c>
      <c r="AM256" s="272">
        <f>AL256*(1+'2. GRI Pricing Inputs'!N$115)^((AM$16-AL$16)/365)</f>
        <v>1422.3810611310157</v>
      </c>
      <c r="AN256" s="272">
        <f>AM256*(1+'2. GRI Pricing Inputs'!O$115)^((AN$16-AM$16)/365)</f>
        <v>1429.4376813769622</v>
      </c>
      <c r="AO256" s="272">
        <f>AN256*(1+'2. GRI Pricing Inputs'!P$115)^((AO$16-AN$16)/365)</f>
        <v>1436.2999999999993</v>
      </c>
      <c r="AP256" s="276">
        <f>AO256*(1+'2. GRI Pricing Inputs'!Q$115)^((AP$16-AO$16)/365)</f>
        <v>1443.4256739394384</v>
      </c>
      <c r="AQ256" s="380">
        <f t="shared" si="14"/>
        <v>5.9999999999999609E-2</v>
      </c>
    </row>
    <row r="257" spans="1:43" ht="11.4" x14ac:dyDescent="0.2">
      <c r="A257" s="110" t="str">
        <f>_xlfn.XLOOKUP($C257,'Data Ref'!$D:$D,'Data Ref'!$B:$B,0)</f>
        <v>222708241</v>
      </c>
      <c r="C257" s="76">
        <f>'1. Accomodation'!N261</f>
        <v>801</v>
      </c>
      <c r="D257" s="362" t="str">
        <f>'1. Accomodation'!L261</f>
        <v>C</v>
      </c>
      <c r="E257" s="69" t="str">
        <f>'1. Accomodation'!P261</f>
        <v>2 Bed</v>
      </c>
      <c r="F257" s="69">
        <f>'1. Accomodation'!Q261</f>
        <v>2</v>
      </c>
      <c r="G257" s="77">
        <f>'1. Accomodation'!O261</f>
        <v>658.32</v>
      </c>
      <c r="H257" s="69">
        <f>'1. Accomodation'!R261</f>
        <v>8</v>
      </c>
      <c r="I257" s="69" t="str">
        <f>'1. Accomodation'!S261</f>
        <v>Internal Courtyard</v>
      </c>
      <c r="J257" s="62"/>
      <c r="L257" s="271">
        <f>IFERROR(INDEX('2. GRI Pricing Inputs'!$C$15:$AI$16,MATCH($L$16,'2. GRI Pricing Inputs'!$C$15:$C$16,0),MATCH(E257,'2. GRI Pricing Inputs'!$C$15:$AI$15,0)),0)</f>
        <v>1665</v>
      </c>
      <c r="M257" s="272">
        <f>IFERROR(INDEX('2. GRI Pricing Inputs'!$C$22:$AI$23,MATCH($M$16,'2. GRI Pricing Inputs'!$C$22:$C$23,0),MATCH(F257,'2. GRI Pricing Inputs'!$C$22:$AI$22,0)),0)</f>
        <v>0</v>
      </c>
      <c r="N257" s="329">
        <f>IF(AND('3. GRI Pricing'!$G257&gt;='2. GRI Pricing Inputs'!$D$33,'3. GRI Pricing'!$G257&lt;='2. GRI Pricing Inputs'!$E$33),'2. GRI Pricing Inputs'!$D$32,IF(AND('3. GRI Pricing'!$G257&gt;='2. GRI Pricing Inputs'!$F$33,'3. GRI Pricing'!$G257&lt;='2. GRI Pricing Inputs'!$G$33),'2. GRI Pricing Inputs'!$F$32,IF(AND('3. GRI Pricing'!$G257&gt;='2. GRI Pricing Inputs'!$H$33,'3. GRI Pricing'!$G257&lt;='2. GRI Pricing Inputs'!$I$33),'2. GRI Pricing Inputs'!$H$32,IF(AND('3. GRI Pricing'!$G257&gt;='2. GRI Pricing Inputs'!$J$33,'3. GRI Pricing'!$G257&lt;='2. GRI Pricing Inputs'!$K$33),'2. GRI Pricing Inputs'!$J$32,IF(AND('3. GRI Pricing'!$G257&gt;='2. GRI Pricing Inputs'!$L$33,'3. GRI Pricing'!$G257&lt;='2. GRI Pricing Inputs'!$M$33),'2. GRI Pricing Inputs'!$L$32,IF(AND('3. GRI Pricing'!$G257&gt;='2. GRI Pricing Inputs'!$N$33,'3. GRI Pricing'!$G257&lt;='2. GRI Pricing Inputs'!$O$33),'2. GRI Pricing Inputs'!$N$32,IF(AND('3. GRI Pricing'!$G257&gt;='2. GRI Pricing Inputs'!$P$33,'3. GRI Pricing'!$G257&lt;='2. GRI Pricing Inputs'!$Q$33),'2. GRI Pricing Inputs'!$P$32,IF(AND('3. GRI Pricing'!$G257&gt;='2. GRI Pricing Inputs'!$R$33,'3. GRI Pricing'!$G257&lt;='2. GRI Pricing Inputs'!$S$33),'2. GRI Pricing Inputs'!$R$32,IF(AND('3. GRI Pricing'!$G257&gt;='2. GRI Pricing Inputs'!$T$33,'3. GRI Pricing'!$G257&lt;='2. GRI Pricing Inputs'!$U$33),'2. GRI Pricing Inputs'!$T$32,IF(AND('3. GRI Pricing'!$G257&gt;='2. GRI Pricing Inputs'!$V$33,'3. GRI Pricing'!$G257&lt;='2. GRI Pricing Inputs'!$W$33),'2. GRI Pricing Inputs'!$V$32,IF(AND('3. GRI Pricing'!$G257&gt;='2. GRI Pricing Inputs'!$X$33,'3. GRI Pricing'!$G257&lt;='2. GRI Pricing Inputs'!$Y$33),'2. GRI Pricing Inputs'!$X$32,IF(AND('3. GRI Pricing'!$G257&gt;='2. GRI Pricing Inputs'!$Z$33,'3. GRI Pricing'!$G257&lt;='2. GRI Pricing Inputs'!$AA$33),'2. GRI Pricing Inputs'!$Z$32,IF(AND('3. GRI Pricing'!$G257&gt;='2. GRI Pricing Inputs'!$AB$33,'3. GRI Pricing'!$G257&lt;='2. GRI Pricing Inputs'!$AC$33),'2. GRI Pricing Inputs'!$AB$32,IF(AND('3. GRI Pricing'!$G257&gt;='2. GRI Pricing Inputs'!$AD$33,'3. GRI Pricing'!$G257&lt;='2. GRI Pricing Inputs'!$AE$33),'2. GRI Pricing Inputs'!$AD$32,IF(AND('3. GRI Pricing'!$G257&gt;='2. GRI Pricing Inputs'!$AF$33,'3. GRI Pricing'!$G257&lt;='2. GRI Pricing Inputs'!$AG$33),'2. GRI Pricing Inputs'!$AF$32,IF(AND('3. GRI Pricing'!$G257&gt;='2. GRI Pricing Inputs'!$AH$33,'3. GRI Pricing'!$G257&lt;='2. GRI Pricing Inputs'!$AI$33),'2. GRI Pricing Inputs'!$AH$32,0))))))))))))))))</f>
        <v>8</v>
      </c>
      <c r="O257" s="272" cm="1">
        <f t="array" ref="O257">IFERROR(INDEX('2. GRI Pricing Inputs'!$C$32:$AI$39,MATCH('3. GRI Pricing'!E257,'2. GRI Pricing Inputs'!$C$32:$C$39,0),(MATCH('3. GRI Pricing'!N257,'2. GRI Pricing Inputs'!$D$32:$AI$32,0)+1)),0)</f>
        <v>-30</v>
      </c>
      <c r="P257" s="272">
        <f>IFERROR(INDEX('2. GRI Pricing Inputs'!$C$45:$AI$46,MATCH($P$16,'2. GRI Pricing Inputs'!$C$45:$C$46,0),MATCH(H257,'2. GRI Pricing Inputs'!$C$45:$AI$45,0)),0)</f>
        <v>55</v>
      </c>
      <c r="Q257" s="272">
        <f>IFERROR(INDEX('2. GRI Pricing Inputs'!$C$53:$AI$54,MATCH('3. GRI Pricing'!$Q$16,'2. GRI Pricing Inputs'!$C$53:$C$54,0),MATCH('3. GRI Pricing'!I257,'2. GRI Pricing Inputs'!$C$53:$AI$53,0)),0)</f>
        <v>15</v>
      </c>
      <c r="R257" s="272">
        <f>IFERROR(INDEX('2. GRI Pricing Inputs'!$C$60:$AI$61,MATCH('3. GRI Pricing'!$R$16,'2. GRI Pricing Inputs'!$C$60:$C$61,0),MATCH('1. Accomodation'!T261,'2. GRI Pricing Inputs'!$C$60:$AI$60,0)),0)</f>
        <v>0</v>
      </c>
      <c r="S257" s="272">
        <f>IFERROR(INDEX('2. GRI Pricing Inputs'!$C$67:$AI$68,MATCH('3. GRI Pricing'!$S$16,'2. GRI Pricing Inputs'!$C$67:$C$68,0),MATCH('1. Accomodation'!U261,'2. GRI Pricing Inputs'!$C$67:$AI$67,0)),0)</f>
        <v>10</v>
      </c>
      <c r="T257" s="272">
        <f>IF(E257=0,0,'2. GRI Pricing Inputs'!$AI$75)</f>
        <v>0</v>
      </c>
      <c r="U257" s="272">
        <f>IFERROR(INDEX('2. GRI Pricing Inputs'!$C$82:$AI$83,MATCH('3. GRI Pricing'!$U$16,'2. GRI Pricing Inputs'!$C$82:$C$83,0),MATCH('1. Accomodation'!V261,'2. GRI Pricing Inputs'!$C$82:$AI$82,0)),0)</f>
        <v>0</v>
      </c>
      <c r="V257" s="272">
        <f>IFERROR(INDEX('2. GRI Pricing Inputs'!$C$89:$AI$90,MATCH('3. GRI Pricing'!$V$16,'2. GRI Pricing Inputs'!$C$89:$C$90,0),MATCH('1. Accomodation'!W261,'2. GRI Pricing Inputs'!$C$89:$AI$89,0)),0)</f>
        <v>0</v>
      </c>
      <c r="W257" s="272">
        <f>IFERROR(INDEX('2. GRI Pricing Inputs'!$C$97:$AI$98,MATCH('3. GRI Pricing'!$W$16,'2. GRI Pricing Inputs'!$C$97:$C$98,0),MATCH('1. Accomodation'!X261,'2. GRI Pricing Inputs'!$C$97:$AI$97,0)),0)</f>
        <v>0</v>
      </c>
      <c r="X257" s="272">
        <f>IFERROR(INDEX('2. GRI Pricing Inputs'!$C$104:$AI$105,MATCH('3. GRI Pricing'!$X$16,'2. GRI Pricing Inputs'!$C$104:$C$105,0),MATCH('1. Accomodation'!Y261,'2. GRI Pricing Inputs'!$C$104:$AI$104,0)),0)</f>
        <v>0</v>
      </c>
      <c r="Y257" s="273"/>
      <c r="Z257" s="274">
        <f t="shared" si="13"/>
        <v>1715</v>
      </c>
      <c r="AA257" s="275"/>
      <c r="AB257" s="275"/>
      <c r="AC257" s="275"/>
      <c r="AD257" s="271">
        <f>Z257*(1+'2. GRI Pricing Inputs'!E$115)^(($AD$16-$AC$15)/365)</f>
        <v>1723.5083414371218</v>
      </c>
      <c r="AE257" s="272">
        <f>AD257*(1+'2. GRI Pricing Inputs'!F$115)^((AE$16-AD$16)/365)</f>
        <v>1731.782408605276</v>
      </c>
      <c r="AF257" s="272">
        <f>AE257*(1+'2. GRI Pricing Inputs'!G$115)^((AF$16-AE$16)/365)</f>
        <v>1740.3740097873256</v>
      </c>
      <c r="AG257" s="272">
        <f>AF257*(1+'2. GRI Pricing Inputs'!H$115)^((AG$16-AF$16)/365)</f>
        <v>1749.0082350372168</v>
      </c>
      <c r="AH257" s="272">
        <f>AG257*(1+'2. GRI Pricing Inputs'!I$115)^((AH$16-AG$16)/365)</f>
        <v>1756.8437022704641</v>
      </c>
      <c r="AI257" s="272">
        <f>AH257*(1+'2. GRI Pricing Inputs'!J$115)^((AI$16-AH$16)/365)</f>
        <v>1765.559635839312</v>
      </c>
      <c r="AJ257" s="272">
        <f>AI257*(1+'2. GRI Pricing Inputs'!K$115)^((AJ$16-AI$16)/365)</f>
        <v>1774.0355791609065</v>
      </c>
      <c r="AK257" s="272">
        <f>AJ257*(1+'2. GRI Pricing Inputs'!L$115)^((AK$16-AJ$16)/365)</f>
        <v>1782.8368039009083</v>
      </c>
      <c r="AL257" s="272">
        <f>AK257*(1+'2. GRI Pricing Inputs'!M$115)^((AL$16-AK$16)/365)</f>
        <v>1791.3956899304551</v>
      </c>
      <c r="AM257" s="272">
        <f>AL257*(1+'2. GRI Pricing Inputs'!N$115)^((AM$16-AL$16)/365)</f>
        <v>1800.2830404720976</v>
      </c>
      <c r="AN257" s="272">
        <f>AM257*(1+'2. GRI Pricing Inputs'!O$115)^((AN$16-AM$16)/365)</f>
        <v>1809.2144823332033</v>
      </c>
      <c r="AO257" s="272">
        <f>AN257*(1+'2. GRI Pricing Inputs'!P$115)^((AO$16-AN$16)/365)</f>
        <v>1817.8999999999992</v>
      </c>
      <c r="AP257" s="276">
        <f>AO257*(1+'2. GRI Pricing Inputs'!Q$115)^((AP$16-AO$16)/365)</f>
        <v>1826.9188419233483</v>
      </c>
      <c r="AQ257" s="380">
        <f t="shared" si="14"/>
        <v>5.9999999999999609E-2</v>
      </c>
    </row>
    <row r="258" spans="1:43" ht="11.4" x14ac:dyDescent="0.2">
      <c r="A258" s="110" t="str">
        <f>_xlfn.XLOOKUP($C258,'Data Ref'!$D:$D,'Data Ref'!$B:$B,0)</f>
        <v>222708242</v>
      </c>
      <c r="C258" s="76">
        <f>'1. Accomodation'!N262</f>
        <v>802</v>
      </c>
      <c r="D258" s="362" t="str">
        <f>'1. Accomodation'!L262</f>
        <v>C</v>
      </c>
      <c r="E258" s="69" t="str">
        <f>'1. Accomodation'!P262</f>
        <v>1 Bed</v>
      </c>
      <c r="F258" s="69">
        <f>'1. Accomodation'!Q262</f>
        <v>1</v>
      </c>
      <c r="G258" s="77">
        <f>'1. Accomodation'!O262</f>
        <v>437.23</v>
      </c>
      <c r="H258" s="69">
        <f>'1. Accomodation'!R262</f>
        <v>8</v>
      </c>
      <c r="I258" s="69" t="str">
        <f>'1. Accomodation'!S262</f>
        <v>Internal Courtyard</v>
      </c>
      <c r="J258" s="62"/>
      <c r="L258" s="271">
        <f>IFERROR(INDEX('2. GRI Pricing Inputs'!$C$15:$AI$16,MATCH($L$16,'2. GRI Pricing Inputs'!$C$15:$C$16,0),MATCH(E258,'2. GRI Pricing Inputs'!$C$15:$AI$15,0)),0)</f>
        <v>1275</v>
      </c>
      <c r="M258" s="272">
        <f>IFERROR(INDEX('2. GRI Pricing Inputs'!$C$22:$AI$23,MATCH($M$16,'2. GRI Pricing Inputs'!$C$22:$C$23,0),MATCH(F258,'2. GRI Pricing Inputs'!$C$22:$AI$22,0)),0)</f>
        <v>0</v>
      </c>
      <c r="N258" s="329">
        <f>IF(AND('3. GRI Pricing'!$G258&gt;='2. GRI Pricing Inputs'!$D$33,'3. GRI Pricing'!$G258&lt;='2. GRI Pricing Inputs'!$E$33),'2. GRI Pricing Inputs'!$D$32,IF(AND('3. GRI Pricing'!$G258&gt;='2. GRI Pricing Inputs'!$F$33,'3. GRI Pricing'!$G258&lt;='2. GRI Pricing Inputs'!$G$33),'2. GRI Pricing Inputs'!$F$32,IF(AND('3. GRI Pricing'!$G258&gt;='2. GRI Pricing Inputs'!$H$33,'3. GRI Pricing'!$G258&lt;='2. GRI Pricing Inputs'!$I$33),'2. GRI Pricing Inputs'!$H$32,IF(AND('3. GRI Pricing'!$G258&gt;='2. GRI Pricing Inputs'!$J$33,'3. GRI Pricing'!$G258&lt;='2. GRI Pricing Inputs'!$K$33),'2. GRI Pricing Inputs'!$J$32,IF(AND('3. GRI Pricing'!$G258&gt;='2. GRI Pricing Inputs'!$L$33,'3. GRI Pricing'!$G258&lt;='2. GRI Pricing Inputs'!$M$33),'2. GRI Pricing Inputs'!$L$32,IF(AND('3. GRI Pricing'!$G258&gt;='2. GRI Pricing Inputs'!$N$33,'3. GRI Pricing'!$G258&lt;='2. GRI Pricing Inputs'!$O$33),'2. GRI Pricing Inputs'!$N$32,IF(AND('3. GRI Pricing'!$G258&gt;='2. GRI Pricing Inputs'!$P$33,'3. GRI Pricing'!$G258&lt;='2. GRI Pricing Inputs'!$Q$33),'2. GRI Pricing Inputs'!$P$32,IF(AND('3. GRI Pricing'!$G258&gt;='2. GRI Pricing Inputs'!$R$33,'3. GRI Pricing'!$G258&lt;='2. GRI Pricing Inputs'!$S$33),'2. GRI Pricing Inputs'!$R$32,IF(AND('3. GRI Pricing'!$G258&gt;='2. GRI Pricing Inputs'!$T$33,'3. GRI Pricing'!$G258&lt;='2. GRI Pricing Inputs'!$U$33),'2. GRI Pricing Inputs'!$T$32,IF(AND('3. GRI Pricing'!$G258&gt;='2. GRI Pricing Inputs'!$V$33,'3. GRI Pricing'!$G258&lt;='2. GRI Pricing Inputs'!$W$33),'2. GRI Pricing Inputs'!$V$32,IF(AND('3. GRI Pricing'!$G258&gt;='2. GRI Pricing Inputs'!$X$33,'3. GRI Pricing'!$G258&lt;='2. GRI Pricing Inputs'!$Y$33),'2. GRI Pricing Inputs'!$X$32,IF(AND('3. GRI Pricing'!$G258&gt;='2. GRI Pricing Inputs'!$Z$33,'3. GRI Pricing'!$G258&lt;='2. GRI Pricing Inputs'!$AA$33),'2. GRI Pricing Inputs'!$Z$32,IF(AND('3. GRI Pricing'!$G258&gt;='2. GRI Pricing Inputs'!$AB$33,'3. GRI Pricing'!$G258&lt;='2. GRI Pricing Inputs'!$AC$33),'2. GRI Pricing Inputs'!$AB$32,IF(AND('3. GRI Pricing'!$G258&gt;='2. GRI Pricing Inputs'!$AD$33,'3. GRI Pricing'!$G258&lt;='2. GRI Pricing Inputs'!$AE$33),'2. GRI Pricing Inputs'!$AD$32,IF(AND('3. GRI Pricing'!$G258&gt;='2. GRI Pricing Inputs'!$AF$33,'3. GRI Pricing'!$G258&lt;='2. GRI Pricing Inputs'!$AG$33),'2. GRI Pricing Inputs'!$AF$32,IF(AND('3. GRI Pricing'!$G258&gt;='2. GRI Pricing Inputs'!$AH$33,'3. GRI Pricing'!$G258&lt;='2. GRI Pricing Inputs'!$AI$33),'2. GRI Pricing Inputs'!$AH$32,0))))))))))))))))</f>
        <v>0</v>
      </c>
      <c r="O258" s="272" cm="1">
        <f t="array" ref="O258">IFERROR(INDEX('2. GRI Pricing Inputs'!$C$32:$AI$39,MATCH('3. GRI Pricing'!E258,'2. GRI Pricing Inputs'!$C$32:$C$39,0),(MATCH('3. GRI Pricing'!N258,'2. GRI Pricing Inputs'!$D$32:$AI$32,0)+1)),0)</f>
        <v>0</v>
      </c>
      <c r="P258" s="272">
        <f>IFERROR(INDEX('2. GRI Pricing Inputs'!$C$45:$AI$46,MATCH($P$16,'2. GRI Pricing Inputs'!$C$45:$C$46,0),MATCH(H258,'2. GRI Pricing Inputs'!$C$45:$AI$45,0)),0)</f>
        <v>55</v>
      </c>
      <c r="Q258" s="272">
        <f>IFERROR(INDEX('2. GRI Pricing Inputs'!$C$53:$AI$54,MATCH('3. GRI Pricing'!$Q$16,'2. GRI Pricing Inputs'!$C$53:$C$54,0),MATCH('3. GRI Pricing'!I258,'2. GRI Pricing Inputs'!$C$53:$AI$53,0)),0)</f>
        <v>15</v>
      </c>
      <c r="R258" s="272">
        <f>IFERROR(INDEX('2. GRI Pricing Inputs'!$C$60:$AI$61,MATCH('3. GRI Pricing'!$R$16,'2. GRI Pricing Inputs'!$C$60:$C$61,0),MATCH('1. Accomodation'!T262,'2. GRI Pricing Inputs'!$C$60:$AI$60,0)),0)</f>
        <v>0</v>
      </c>
      <c r="S258" s="272">
        <f>IFERROR(INDEX('2. GRI Pricing Inputs'!$C$67:$AI$68,MATCH('3. GRI Pricing'!$S$16,'2. GRI Pricing Inputs'!$C$67:$C$68,0),MATCH('1. Accomodation'!U262,'2. GRI Pricing Inputs'!$C$67:$AI$67,0)),0)</f>
        <v>10</v>
      </c>
      <c r="T258" s="272">
        <f>IF(E258=0,0,'2. GRI Pricing Inputs'!$AI$75)</f>
        <v>0</v>
      </c>
      <c r="U258" s="272">
        <f>IFERROR(INDEX('2. GRI Pricing Inputs'!$C$82:$AI$83,MATCH('3. GRI Pricing'!$U$16,'2. GRI Pricing Inputs'!$C$82:$C$83,0),MATCH('1. Accomodation'!V262,'2. GRI Pricing Inputs'!$C$82:$AI$82,0)),0)</f>
        <v>0</v>
      </c>
      <c r="V258" s="272">
        <f>IFERROR(INDEX('2. GRI Pricing Inputs'!$C$89:$AI$90,MATCH('3. GRI Pricing'!$V$16,'2. GRI Pricing Inputs'!$C$89:$C$90,0),MATCH('1. Accomodation'!W262,'2. GRI Pricing Inputs'!$C$89:$AI$89,0)),0)</f>
        <v>0</v>
      </c>
      <c r="W258" s="272">
        <f>IFERROR(INDEX('2. GRI Pricing Inputs'!$C$97:$AI$98,MATCH('3. GRI Pricing'!$W$16,'2. GRI Pricing Inputs'!$C$97:$C$98,0),MATCH('1. Accomodation'!X262,'2. GRI Pricing Inputs'!$C$97:$AI$97,0)),0)</f>
        <v>0</v>
      </c>
      <c r="X258" s="272">
        <f>IFERROR(INDEX('2. GRI Pricing Inputs'!$C$104:$AI$105,MATCH('3. GRI Pricing'!$X$16,'2. GRI Pricing Inputs'!$C$104:$C$105,0),MATCH('1. Accomodation'!Y262,'2. GRI Pricing Inputs'!$C$104:$AI$104,0)),0)</f>
        <v>0</v>
      </c>
      <c r="Y258" s="273"/>
      <c r="Z258" s="274">
        <f t="shared" si="13"/>
        <v>1355</v>
      </c>
      <c r="AA258" s="275"/>
      <c r="AB258" s="275"/>
      <c r="AC258" s="275"/>
      <c r="AD258" s="271">
        <f>Z258*(1+'2. GRI Pricing Inputs'!E$115)^(($AD$16-$AC$15)/365)</f>
        <v>1361.7223339051311</v>
      </c>
      <c r="AE258" s="272">
        <f>AD258*(1+'2. GRI Pricing Inputs'!F$115)^((AE$16-AD$16)/365)</f>
        <v>1368.2595706473171</v>
      </c>
      <c r="AF258" s="272">
        <f>AE258*(1+'2. GRI Pricing Inputs'!G$115)^((AF$16-AE$16)/365)</f>
        <v>1375.0476870331347</v>
      </c>
      <c r="AG258" s="272">
        <f>AF258*(1+'2. GRI Pricing Inputs'!H$115)^((AG$16-AF$16)/365)</f>
        <v>1381.8694801605998</v>
      </c>
      <c r="AH258" s="272">
        <f>AG258*(1+'2. GRI Pricing Inputs'!I$115)^((AH$16-AG$16)/365)</f>
        <v>1388.060184592699</v>
      </c>
      <c r="AI258" s="272">
        <f>AH258*(1+'2. GRI Pricing Inputs'!J$115)^((AI$16-AH$16)/365)</f>
        <v>1394.9465344386401</v>
      </c>
      <c r="AJ258" s="272">
        <f>AI258*(1+'2. GRI Pricing Inputs'!K$115)^((AJ$16-AI$16)/365)</f>
        <v>1401.6432709988503</v>
      </c>
      <c r="AK258" s="272">
        <f>AJ258*(1+'2. GRI Pricing Inputs'!L$115)^((AK$16-AJ$16)/365)</f>
        <v>1408.5970083298721</v>
      </c>
      <c r="AL258" s="272">
        <f>AK258*(1+'2. GRI Pricing Inputs'!M$115)^((AL$16-AK$16)/365)</f>
        <v>1415.3592768838289</v>
      </c>
      <c r="AM258" s="272">
        <f>AL258*(1+'2. GRI Pricing Inputs'!N$115)^((AM$16-AL$16)/365)</f>
        <v>1422.3810611310157</v>
      </c>
      <c r="AN258" s="272">
        <f>AM258*(1+'2. GRI Pricing Inputs'!O$115)^((AN$16-AM$16)/365)</f>
        <v>1429.4376813769622</v>
      </c>
      <c r="AO258" s="272">
        <f>AN258*(1+'2. GRI Pricing Inputs'!P$115)^((AO$16-AN$16)/365)</f>
        <v>1436.2999999999993</v>
      </c>
      <c r="AP258" s="276">
        <f>AO258*(1+'2. GRI Pricing Inputs'!Q$115)^((AP$16-AO$16)/365)</f>
        <v>1443.4256739394384</v>
      </c>
      <c r="AQ258" s="380">
        <f t="shared" si="14"/>
        <v>5.9999999999999609E-2</v>
      </c>
    </row>
    <row r="259" spans="1:43" ht="11.4" x14ac:dyDescent="0.2">
      <c r="A259" s="110" t="str">
        <f>_xlfn.XLOOKUP($C259,'Data Ref'!$D:$D,'Data Ref'!$B:$B,0)</f>
        <v>222708243</v>
      </c>
      <c r="C259" s="76">
        <f>'1. Accomodation'!N263</f>
        <v>803</v>
      </c>
      <c r="D259" s="362" t="str">
        <f>'1. Accomodation'!L263</f>
        <v>C</v>
      </c>
      <c r="E259" s="69" t="str">
        <f>'1. Accomodation'!P263</f>
        <v>1 Bed</v>
      </c>
      <c r="F259" s="69">
        <f>'1. Accomodation'!Q263</f>
        <v>1</v>
      </c>
      <c r="G259" s="77">
        <f>'1. Accomodation'!O263</f>
        <v>489.44</v>
      </c>
      <c r="H259" s="69">
        <f>'1. Accomodation'!R263</f>
        <v>8</v>
      </c>
      <c r="I259" s="69" t="str">
        <f>'1. Accomodation'!S263</f>
        <v>Nursery and mixed other buildings</v>
      </c>
      <c r="J259" s="62"/>
      <c r="L259" s="271">
        <f>IFERROR(INDEX('2. GRI Pricing Inputs'!$C$15:$AI$16,MATCH($L$16,'2. GRI Pricing Inputs'!$C$15:$C$16,0),MATCH(E259,'2. GRI Pricing Inputs'!$C$15:$AI$15,0)),0)</f>
        <v>1275</v>
      </c>
      <c r="M259" s="272">
        <f>IFERROR(INDEX('2. GRI Pricing Inputs'!$C$22:$AI$23,MATCH($M$16,'2. GRI Pricing Inputs'!$C$22:$C$23,0),MATCH(F259,'2. GRI Pricing Inputs'!$C$22:$AI$22,0)),0)</f>
        <v>0</v>
      </c>
      <c r="N259" s="329">
        <f>IF(AND('3. GRI Pricing'!$G259&gt;='2. GRI Pricing Inputs'!$D$33,'3. GRI Pricing'!$G259&lt;='2. GRI Pricing Inputs'!$E$33),'2. GRI Pricing Inputs'!$D$32,IF(AND('3. GRI Pricing'!$G259&gt;='2. GRI Pricing Inputs'!$F$33,'3. GRI Pricing'!$G259&lt;='2. GRI Pricing Inputs'!$G$33),'2. GRI Pricing Inputs'!$F$32,IF(AND('3. GRI Pricing'!$G259&gt;='2. GRI Pricing Inputs'!$H$33,'3. GRI Pricing'!$G259&lt;='2. GRI Pricing Inputs'!$I$33),'2. GRI Pricing Inputs'!$H$32,IF(AND('3. GRI Pricing'!$G259&gt;='2. GRI Pricing Inputs'!$J$33,'3. GRI Pricing'!$G259&lt;='2. GRI Pricing Inputs'!$K$33),'2. GRI Pricing Inputs'!$J$32,IF(AND('3. GRI Pricing'!$G259&gt;='2. GRI Pricing Inputs'!$L$33,'3. GRI Pricing'!$G259&lt;='2. GRI Pricing Inputs'!$M$33),'2. GRI Pricing Inputs'!$L$32,IF(AND('3. GRI Pricing'!$G259&gt;='2. GRI Pricing Inputs'!$N$33,'3. GRI Pricing'!$G259&lt;='2. GRI Pricing Inputs'!$O$33),'2. GRI Pricing Inputs'!$N$32,IF(AND('3. GRI Pricing'!$G259&gt;='2. GRI Pricing Inputs'!$P$33,'3. GRI Pricing'!$G259&lt;='2. GRI Pricing Inputs'!$Q$33),'2. GRI Pricing Inputs'!$P$32,IF(AND('3. GRI Pricing'!$G259&gt;='2. GRI Pricing Inputs'!$R$33,'3. GRI Pricing'!$G259&lt;='2. GRI Pricing Inputs'!$S$33),'2. GRI Pricing Inputs'!$R$32,IF(AND('3. GRI Pricing'!$G259&gt;='2. GRI Pricing Inputs'!$T$33,'3. GRI Pricing'!$G259&lt;='2. GRI Pricing Inputs'!$U$33),'2. GRI Pricing Inputs'!$T$32,IF(AND('3. GRI Pricing'!$G259&gt;='2. GRI Pricing Inputs'!$V$33,'3. GRI Pricing'!$G259&lt;='2. GRI Pricing Inputs'!$W$33),'2. GRI Pricing Inputs'!$V$32,IF(AND('3. GRI Pricing'!$G259&gt;='2. GRI Pricing Inputs'!$X$33,'3. GRI Pricing'!$G259&lt;='2. GRI Pricing Inputs'!$Y$33),'2. GRI Pricing Inputs'!$X$32,IF(AND('3. GRI Pricing'!$G259&gt;='2. GRI Pricing Inputs'!$Z$33,'3. GRI Pricing'!$G259&lt;='2. GRI Pricing Inputs'!$AA$33),'2. GRI Pricing Inputs'!$Z$32,IF(AND('3. GRI Pricing'!$G259&gt;='2. GRI Pricing Inputs'!$AB$33,'3. GRI Pricing'!$G259&lt;='2. GRI Pricing Inputs'!$AC$33),'2. GRI Pricing Inputs'!$AB$32,IF(AND('3. GRI Pricing'!$G259&gt;='2. GRI Pricing Inputs'!$AD$33,'3. GRI Pricing'!$G259&lt;='2. GRI Pricing Inputs'!$AE$33),'2. GRI Pricing Inputs'!$AD$32,IF(AND('3. GRI Pricing'!$G259&gt;='2. GRI Pricing Inputs'!$AF$33,'3. GRI Pricing'!$G259&lt;='2. GRI Pricing Inputs'!$AG$33),'2. GRI Pricing Inputs'!$AF$32,IF(AND('3. GRI Pricing'!$G259&gt;='2. GRI Pricing Inputs'!$AH$33,'3. GRI Pricing'!$G259&lt;='2. GRI Pricing Inputs'!$AI$33),'2. GRI Pricing Inputs'!$AH$32,0))))))))))))))))</f>
        <v>0</v>
      </c>
      <c r="O259" s="272" cm="1">
        <f t="array" ref="O259">IFERROR(INDEX('2. GRI Pricing Inputs'!$C$32:$AI$39,MATCH('3. GRI Pricing'!E259,'2. GRI Pricing Inputs'!$C$32:$C$39,0),(MATCH('3. GRI Pricing'!N259,'2. GRI Pricing Inputs'!$D$32:$AI$32,0)+1)),0)</f>
        <v>0</v>
      </c>
      <c r="P259" s="272">
        <f>IFERROR(INDEX('2. GRI Pricing Inputs'!$C$45:$AI$46,MATCH($P$16,'2. GRI Pricing Inputs'!$C$45:$C$46,0),MATCH(H259,'2. GRI Pricing Inputs'!$C$45:$AI$45,0)),0)</f>
        <v>55</v>
      </c>
      <c r="Q259" s="272">
        <f>IFERROR(INDEX('2. GRI Pricing Inputs'!$C$53:$AI$54,MATCH('3. GRI Pricing'!$Q$16,'2. GRI Pricing Inputs'!$C$53:$C$54,0),MATCH('3. GRI Pricing'!I259,'2. GRI Pricing Inputs'!$C$53:$AI$53,0)),0)</f>
        <v>0</v>
      </c>
      <c r="R259" s="272">
        <f>IFERROR(INDEX('2. GRI Pricing Inputs'!$C$60:$AI$61,MATCH('3. GRI Pricing'!$R$16,'2. GRI Pricing Inputs'!$C$60:$C$61,0),MATCH('1. Accomodation'!T263,'2. GRI Pricing Inputs'!$C$60:$AI$60,0)),0)</f>
        <v>0</v>
      </c>
      <c r="S259" s="272">
        <f>IFERROR(INDEX('2. GRI Pricing Inputs'!$C$67:$AI$68,MATCH('3. GRI Pricing'!$S$16,'2. GRI Pricing Inputs'!$C$67:$C$68,0),MATCH('1. Accomodation'!U263,'2. GRI Pricing Inputs'!$C$67:$AI$67,0)),0)</f>
        <v>10</v>
      </c>
      <c r="T259" s="272">
        <f>IF(E259=0,0,'2. GRI Pricing Inputs'!$AI$75)</f>
        <v>0</v>
      </c>
      <c r="U259" s="272">
        <f>IFERROR(INDEX('2. GRI Pricing Inputs'!$C$82:$AI$83,MATCH('3. GRI Pricing'!$U$16,'2. GRI Pricing Inputs'!$C$82:$C$83,0),MATCH('1. Accomodation'!V263,'2. GRI Pricing Inputs'!$C$82:$AI$82,0)),0)</f>
        <v>0</v>
      </c>
      <c r="V259" s="272">
        <f>IFERROR(INDEX('2. GRI Pricing Inputs'!$C$89:$AI$90,MATCH('3. GRI Pricing'!$V$16,'2. GRI Pricing Inputs'!$C$89:$C$90,0),MATCH('1. Accomodation'!W263,'2. GRI Pricing Inputs'!$C$89:$AI$89,0)),0)</f>
        <v>10</v>
      </c>
      <c r="W259" s="272">
        <f>IFERROR(INDEX('2. GRI Pricing Inputs'!$C$97:$AI$98,MATCH('3. GRI Pricing'!$W$16,'2. GRI Pricing Inputs'!$C$97:$C$98,0),MATCH('1. Accomodation'!X263,'2. GRI Pricing Inputs'!$C$97:$AI$97,0)),0)</f>
        <v>0</v>
      </c>
      <c r="X259" s="272">
        <f>IFERROR(INDEX('2. GRI Pricing Inputs'!$C$104:$AI$105,MATCH('3. GRI Pricing'!$X$16,'2. GRI Pricing Inputs'!$C$104:$C$105,0),MATCH('1. Accomodation'!Y263,'2. GRI Pricing Inputs'!$C$104:$AI$104,0)),0)</f>
        <v>0</v>
      </c>
      <c r="Y259" s="273"/>
      <c r="Z259" s="274">
        <f t="shared" si="13"/>
        <v>1350</v>
      </c>
      <c r="AA259" s="275"/>
      <c r="AB259" s="275"/>
      <c r="AC259" s="275"/>
      <c r="AD259" s="271">
        <f>Z259*(1+'2. GRI Pricing Inputs'!E$115)^(($AD$16-$AC$15)/365)</f>
        <v>1356.6975282449646</v>
      </c>
      <c r="AE259" s="272">
        <f>AD259*(1+'2. GRI Pricing Inputs'!F$115)^((AE$16-AD$16)/365)</f>
        <v>1363.2106423423454</v>
      </c>
      <c r="AF259" s="272">
        <f>AE259*(1+'2. GRI Pricing Inputs'!G$115)^((AF$16-AE$16)/365)</f>
        <v>1369.9737103282152</v>
      </c>
      <c r="AG259" s="272">
        <f>AF259*(1+'2. GRI Pricing Inputs'!H$115)^((AG$16-AF$16)/365)</f>
        <v>1376.7703307873132</v>
      </c>
      <c r="AH259" s="272">
        <f>AG259*(1+'2. GRI Pricing Inputs'!I$115)^((AH$16-AG$16)/365)</f>
        <v>1382.9381912916188</v>
      </c>
      <c r="AI259" s="272">
        <f>AH259*(1+'2. GRI Pricing Inputs'!J$115)^((AI$16-AH$16)/365)</f>
        <v>1389.7991302525195</v>
      </c>
      <c r="AJ259" s="272">
        <f>AI259*(1+'2. GRI Pricing Inputs'!K$115)^((AJ$16-AI$16)/365)</f>
        <v>1396.4711556077104</v>
      </c>
      <c r="AK259" s="272">
        <f>AJ259*(1+'2. GRI Pricing Inputs'!L$115)^((AK$16-AJ$16)/365)</f>
        <v>1403.3992333913852</v>
      </c>
      <c r="AL259" s="272">
        <f>AK259*(1+'2. GRI Pricing Inputs'!M$115)^((AL$16-AK$16)/365)</f>
        <v>1410.1365489248478</v>
      </c>
      <c r="AM259" s="272">
        <f>AL259*(1+'2. GRI Pricing Inputs'!N$115)^((AM$16-AL$16)/365)</f>
        <v>1417.1324225290562</v>
      </c>
      <c r="AN259" s="272">
        <f>AM259*(1+'2. GRI Pricing Inputs'!O$115)^((AN$16-AM$16)/365)</f>
        <v>1424.1630035859032</v>
      </c>
      <c r="AO259" s="272">
        <f>AN259*(1+'2. GRI Pricing Inputs'!P$115)^((AO$16-AN$16)/365)</f>
        <v>1430.9999999999991</v>
      </c>
      <c r="AP259" s="276">
        <f>AO259*(1+'2. GRI Pricing Inputs'!Q$115)^((AP$16-AO$16)/365)</f>
        <v>1438.0993799396617</v>
      </c>
      <c r="AQ259" s="380">
        <f t="shared" si="14"/>
        <v>5.9999999999999387E-2</v>
      </c>
    </row>
    <row r="260" spans="1:43" ht="11.4" x14ac:dyDescent="0.2">
      <c r="A260" s="110" t="str">
        <f>_xlfn.XLOOKUP($C260,'Data Ref'!$D:$D,'Data Ref'!$B:$B,0)</f>
        <v>222708244</v>
      </c>
      <c r="C260" s="76">
        <f>'1. Accomodation'!N264</f>
        <v>804</v>
      </c>
      <c r="D260" s="362" t="str">
        <f>'1. Accomodation'!L264</f>
        <v>C</v>
      </c>
      <c r="E260" s="69" t="str">
        <f>'1. Accomodation'!P264</f>
        <v>1 Bed</v>
      </c>
      <c r="F260" s="69">
        <f>'1. Accomodation'!Q264</f>
        <v>1</v>
      </c>
      <c r="G260" s="77">
        <f>'1. Accomodation'!O264</f>
        <v>437.23</v>
      </c>
      <c r="H260" s="69">
        <f>'1. Accomodation'!R264</f>
        <v>8</v>
      </c>
      <c r="I260" s="69" t="str">
        <f>'1. Accomodation'!S264</f>
        <v>Internal Courtyard</v>
      </c>
      <c r="J260" s="62"/>
      <c r="L260" s="271">
        <f>IFERROR(INDEX('2. GRI Pricing Inputs'!$C$15:$AI$16,MATCH($L$16,'2. GRI Pricing Inputs'!$C$15:$C$16,0),MATCH(E260,'2. GRI Pricing Inputs'!$C$15:$AI$15,0)),0)</f>
        <v>1275</v>
      </c>
      <c r="M260" s="272">
        <f>IFERROR(INDEX('2. GRI Pricing Inputs'!$C$22:$AI$23,MATCH($M$16,'2. GRI Pricing Inputs'!$C$22:$C$23,0),MATCH(F260,'2. GRI Pricing Inputs'!$C$22:$AI$22,0)),0)</f>
        <v>0</v>
      </c>
      <c r="N260" s="329">
        <f>IF(AND('3. GRI Pricing'!$G260&gt;='2. GRI Pricing Inputs'!$D$33,'3. GRI Pricing'!$G260&lt;='2. GRI Pricing Inputs'!$E$33),'2. GRI Pricing Inputs'!$D$32,IF(AND('3. GRI Pricing'!$G260&gt;='2. GRI Pricing Inputs'!$F$33,'3. GRI Pricing'!$G260&lt;='2. GRI Pricing Inputs'!$G$33),'2. GRI Pricing Inputs'!$F$32,IF(AND('3. GRI Pricing'!$G260&gt;='2. GRI Pricing Inputs'!$H$33,'3. GRI Pricing'!$G260&lt;='2. GRI Pricing Inputs'!$I$33),'2. GRI Pricing Inputs'!$H$32,IF(AND('3. GRI Pricing'!$G260&gt;='2. GRI Pricing Inputs'!$J$33,'3. GRI Pricing'!$G260&lt;='2. GRI Pricing Inputs'!$K$33),'2. GRI Pricing Inputs'!$J$32,IF(AND('3. GRI Pricing'!$G260&gt;='2. GRI Pricing Inputs'!$L$33,'3. GRI Pricing'!$G260&lt;='2. GRI Pricing Inputs'!$M$33),'2. GRI Pricing Inputs'!$L$32,IF(AND('3. GRI Pricing'!$G260&gt;='2. GRI Pricing Inputs'!$N$33,'3. GRI Pricing'!$G260&lt;='2. GRI Pricing Inputs'!$O$33),'2. GRI Pricing Inputs'!$N$32,IF(AND('3. GRI Pricing'!$G260&gt;='2. GRI Pricing Inputs'!$P$33,'3. GRI Pricing'!$G260&lt;='2. GRI Pricing Inputs'!$Q$33),'2. GRI Pricing Inputs'!$P$32,IF(AND('3. GRI Pricing'!$G260&gt;='2. GRI Pricing Inputs'!$R$33,'3. GRI Pricing'!$G260&lt;='2. GRI Pricing Inputs'!$S$33),'2. GRI Pricing Inputs'!$R$32,IF(AND('3. GRI Pricing'!$G260&gt;='2. GRI Pricing Inputs'!$T$33,'3. GRI Pricing'!$G260&lt;='2. GRI Pricing Inputs'!$U$33),'2. GRI Pricing Inputs'!$T$32,IF(AND('3. GRI Pricing'!$G260&gt;='2. GRI Pricing Inputs'!$V$33,'3. GRI Pricing'!$G260&lt;='2. GRI Pricing Inputs'!$W$33),'2. GRI Pricing Inputs'!$V$32,IF(AND('3. GRI Pricing'!$G260&gt;='2. GRI Pricing Inputs'!$X$33,'3. GRI Pricing'!$G260&lt;='2. GRI Pricing Inputs'!$Y$33),'2. GRI Pricing Inputs'!$X$32,IF(AND('3. GRI Pricing'!$G260&gt;='2. GRI Pricing Inputs'!$Z$33,'3. GRI Pricing'!$G260&lt;='2. GRI Pricing Inputs'!$AA$33),'2. GRI Pricing Inputs'!$Z$32,IF(AND('3. GRI Pricing'!$G260&gt;='2. GRI Pricing Inputs'!$AB$33,'3. GRI Pricing'!$G260&lt;='2. GRI Pricing Inputs'!$AC$33),'2. GRI Pricing Inputs'!$AB$32,IF(AND('3. GRI Pricing'!$G260&gt;='2. GRI Pricing Inputs'!$AD$33,'3. GRI Pricing'!$G260&lt;='2. GRI Pricing Inputs'!$AE$33),'2. GRI Pricing Inputs'!$AD$32,IF(AND('3. GRI Pricing'!$G260&gt;='2. GRI Pricing Inputs'!$AF$33,'3. GRI Pricing'!$G260&lt;='2. GRI Pricing Inputs'!$AG$33),'2. GRI Pricing Inputs'!$AF$32,IF(AND('3. GRI Pricing'!$G260&gt;='2. GRI Pricing Inputs'!$AH$33,'3. GRI Pricing'!$G260&lt;='2. GRI Pricing Inputs'!$AI$33),'2. GRI Pricing Inputs'!$AH$32,0))))))))))))))))</f>
        <v>0</v>
      </c>
      <c r="O260" s="272" cm="1">
        <f t="array" ref="O260">IFERROR(INDEX('2. GRI Pricing Inputs'!$C$32:$AI$39,MATCH('3. GRI Pricing'!E260,'2. GRI Pricing Inputs'!$C$32:$C$39,0),(MATCH('3. GRI Pricing'!N260,'2. GRI Pricing Inputs'!$D$32:$AI$32,0)+1)),0)</f>
        <v>0</v>
      </c>
      <c r="P260" s="272">
        <f>IFERROR(INDEX('2. GRI Pricing Inputs'!$C$45:$AI$46,MATCH($P$16,'2. GRI Pricing Inputs'!$C$45:$C$46,0),MATCH(H260,'2. GRI Pricing Inputs'!$C$45:$AI$45,0)),0)</f>
        <v>55</v>
      </c>
      <c r="Q260" s="272">
        <f>IFERROR(INDEX('2. GRI Pricing Inputs'!$C$53:$AI$54,MATCH('3. GRI Pricing'!$Q$16,'2. GRI Pricing Inputs'!$C$53:$C$54,0),MATCH('3. GRI Pricing'!I260,'2. GRI Pricing Inputs'!$C$53:$AI$53,0)),0)</f>
        <v>15</v>
      </c>
      <c r="R260" s="272">
        <f>IFERROR(INDEX('2. GRI Pricing Inputs'!$C$60:$AI$61,MATCH('3. GRI Pricing'!$R$16,'2. GRI Pricing Inputs'!$C$60:$C$61,0),MATCH('1. Accomodation'!T264,'2. GRI Pricing Inputs'!$C$60:$AI$60,0)),0)</f>
        <v>0</v>
      </c>
      <c r="S260" s="272">
        <f>IFERROR(INDEX('2. GRI Pricing Inputs'!$C$67:$AI$68,MATCH('3. GRI Pricing'!$S$16,'2. GRI Pricing Inputs'!$C$67:$C$68,0),MATCH('1. Accomodation'!U264,'2. GRI Pricing Inputs'!$C$67:$AI$67,0)),0)</f>
        <v>10</v>
      </c>
      <c r="T260" s="272">
        <f>IF(E260=0,0,'2. GRI Pricing Inputs'!$AI$75)</f>
        <v>0</v>
      </c>
      <c r="U260" s="272">
        <f>IFERROR(INDEX('2. GRI Pricing Inputs'!$C$82:$AI$83,MATCH('3. GRI Pricing'!$U$16,'2. GRI Pricing Inputs'!$C$82:$C$83,0),MATCH('1. Accomodation'!V264,'2. GRI Pricing Inputs'!$C$82:$AI$82,0)),0)</f>
        <v>0</v>
      </c>
      <c r="V260" s="272">
        <f>IFERROR(INDEX('2. GRI Pricing Inputs'!$C$89:$AI$90,MATCH('3. GRI Pricing'!$V$16,'2. GRI Pricing Inputs'!$C$89:$C$90,0),MATCH('1. Accomodation'!W264,'2. GRI Pricing Inputs'!$C$89:$AI$89,0)),0)</f>
        <v>0</v>
      </c>
      <c r="W260" s="272">
        <f>IFERROR(INDEX('2. GRI Pricing Inputs'!$C$97:$AI$98,MATCH('3. GRI Pricing'!$W$16,'2. GRI Pricing Inputs'!$C$97:$C$98,0),MATCH('1. Accomodation'!X264,'2. GRI Pricing Inputs'!$C$97:$AI$97,0)),0)</f>
        <v>0</v>
      </c>
      <c r="X260" s="272">
        <f>IFERROR(INDEX('2. GRI Pricing Inputs'!$C$104:$AI$105,MATCH('3. GRI Pricing'!$X$16,'2. GRI Pricing Inputs'!$C$104:$C$105,0),MATCH('1. Accomodation'!Y264,'2. GRI Pricing Inputs'!$C$104:$AI$104,0)),0)</f>
        <v>0</v>
      </c>
      <c r="Y260" s="273"/>
      <c r="Z260" s="274">
        <f t="shared" si="13"/>
        <v>1355</v>
      </c>
      <c r="AA260" s="275"/>
      <c r="AB260" s="275"/>
      <c r="AC260" s="275"/>
      <c r="AD260" s="271">
        <f>Z260*(1+'2. GRI Pricing Inputs'!E$115)^(($AD$16-$AC$15)/365)</f>
        <v>1361.7223339051311</v>
      </c>
      <c r="AE260" s="272">
        <f>AD260*(1+'2. GRI Pricing Inputs'!F$115)^((AE$16-AD$16)/365)</f>
        <v>1368.2595706473171</v>
      </c>
      <c r="AF260" s="272">
        <f>AE260*(1+'2. GRI Pricing Inputs'!G$115)^((AF$16-AE$16)/365)</f>
        <v>1375.0476870331347</v>
      </c>
      <c r="AG260" s="272">
        <f>AF260*(1+'2. GRI Pricing Inputs'!H$115)^((AG$16-AF$16)/365)</f>
        <v>1381.8694801605998</v>
      </c>
      <c r="AH260" s="272">
        <f>AG260*(1+'2. GRI Pricing Inputs'!I$115)^((AH$16-AG$16)/365)</f>
        <v>1388.060184592699</v>
      </c>
      <c r="AI260" s="272">
        <f>AH260*(1+'2. GRI Pricing Inputs'!J$115)^((AI$16-AH$16)/365)</f>
        <v>1394.9465344386401</v>
      </c>
      <c r="AJ260" s="272">
        <f>AI260*(1+'2. GRI Pricing Inputs'!K$115)^((AJ$16-AI$16)/365)</f>
        <v>1401.6432709988503</v>
      </c>
      <c r="AK260" s="272">
        <f>AJ260*(1+'2. GRI Pricing Inputs'!L$115)^((AK$16-AJ$16)/365)</f>
        <v>1408.5970083298721</v>
      </c>
      <c r="AL260" s="272">
        <f>AK260*(1+'2. GRI Pricing Inputs'!M$115)^((AL$16-AK$16)/365)</f>
        <v>1415.3592768838289</v>
      </c>
      <c r="AM260" s="272">
        <f>AL260*(1+'2. GRI Pricing Inputs'!N$115)^((AM$16-AL$16)/365)</f>
        <v>1422.3810611310157</v>
      </c>
      <c r="AN260" s="272">
        <f>AM260*(1+'2. GRI Pricing Inputs'!O$115)^((AN$16-AM$16)/365)</f>
        <v>1429.4376813769622</v>
      </c>
      <c r="AO260" s="272">
        <f>AN260*(1+'2. GRI Pricing Inputs'!P$115)^((AO$16-AN$16)/365)</f>
        <v>1436.2999999999993</v>
      </c>
      <c r="AP260" s="276">
        <f>AO260*(1+'2. GRI Pricing Inputs'!Q$115)^((AP$16-AO$16)/365)</f>
        <v>1443.4256739394384</v>
      </c>
      <c r="AQ260" s="380">
        <f t="shared" si="14"/>
        <v>5.9999999999999609E-2</v>
      </c>
    </row>
    <row r="261" spans="1:43" ht="11.4" x14ac:dyDescent="0.2">
      <c r="A261" s="110" t="str">
        <f>_xlfn.XLOOKUP($C261,'Data Ref'!$D:$D,'Data Ref'!$B:$B,0)</f>
        <v>222708245</v>
      </c>
      <c r="C261" s="76">
        <f>'1. Accomodation'!N265</f>
        <v>805</v>
      </c>
      <c r="D261" s="362" t="str">
        <f>'1. Accomodation'!L265</f>
        <v>C</v>
      </c>
      <c r="E261" s="69" t="str">
        <f>'1. Accomodation'!P265</f>
        <v>1 Bed</v>
      </c>
      <c r="F261" s="69">
        <f>'1. Accomodation'!Q265</f>
        <v>1</v>
      </c>
      <c r="G261" s="77">
        <f>'1. Accomodation'!O265</f>
        <v>506.87</v>
      </c>
      <c r="H261" s="69">
        <f>'1. Accomodation'!R265</f>
        <v>8</v>
      </c>
      <c r="I261" s="69" t="str">
        <f>'1. Accomodation'!S265</f>
        <v>Nursery and mixed other buildings</v>
      </c>
      <c r="J261" s="62"/>
      <c r="L261" s="271">
        <f>IFERROR(INDEX('2. GRI Pricing Inputs'!$C$15:$AI$16,MATCH($L$16,'2. GRI Pricing Inputs'!$C$15:$C$16,0),MATCH(E261,'2. GRI Pricing Inputs'!$C$15:$AI$15,0)),0)</f>
        <v>1275</v>
      </c>
      <c r="M261" s="272">
        <f>IFERROR(INDEX('2. GRI Pricing Inputs'!$C$22:$AI$23,MATCH($M$16,'2. GRI Pricing Inputs'!$C$22:$C$23,0),MATCH(F261,'2. GRI Pricing Inputs'!$C$22:$AI$22,0)),0)</f>
        <v>0</v>
      </c>
      <c r="N261" s="329">
        <f>IF(AND('3. GRI Pricing'!$G261&gt;='2. GRI Pricing Inputs'!$D$33,'3. GRI Pricing'!$G261&lt;='2. GRI Pricing Inputs'!$E$33),'2. GRI Pricing Inputs'!$D$32,IF(AND('3. GRI Pricing'!$G261&gt;='2. GRI Pricing Inputs'!$F$33,'3. GRI Pricing'!$G261&lt;='2. GRI Pricing Inputs'!$G$33),'2. GRI Pricing Inputs'!$F$32,IF(AND('3. GRI Pricing'!$G261&gt;='2. GRI Pricing Inputs'!$H$33,'3. GRI Pricing'!$G261&lt;='2. GRI Pricing Inputs'!$I$33),'2. GRI Pricing Inputs'!$H$32,IF(AND('3. GRI Pricing'!$G261&gt;='2. GRI Pricing Inputs'!$J$33,'3. GRI Pricing'!$G261&lt;='2. GRI Pricing Inputs'!$K$33),'2. GRI Pricing Inputs'!$J$32,IF(AND('3. GRI Pricing'!$G261&gt;='2. GRI Pricing Inputs'!$L$33,'3. GRI Pricing'!$G261&lt;='2. GRI Pricing Inputs'!$M$33),'2. GRI Pricing Inputs'!$L$32,IF(AND('3. GRI Pricing'!$G261&gt;='2. GRI Pricing Inputs'!$N$33,'3. GRI Pricing'!$G261&lt;='2. GRI Pricing Inputs'!$O$33),'2. GRI Pricing Inputs'!$N$32,IF(AND('3. GRI Pricing'!$G261&gt;='2. GRI Pricing Inputs'!$P$33,'3. GRI Pricing'!$G261&lt;='2. GRI Pricing Inputs'!$Q$33),'2. GRI Pricing Inputs'!$P$32,IF(AND('3. GRI Pricing'!$G261&gt;='2. GRI Pricing Inputs'!$R$33,'3. GRI Pricing'!$G261&lt;='2. GRI Pricing Inputs'!$S$33),'2. GRI Pricing Inputs'!$R$32,IF(AND('3. GRI Pricing'!$G261&gt;='2. GRI Pricing Inputs'!$T$33,'3. GRI Pricing'!$G261&lt;='2. GRI Pricing Inputs'!$U$33),'2. GRI Pricing Inputs'!$T$32,IF(AND('3. GRI Pricing'!$G261&gt;='2. GRI Pricing Inputs'!$V$33,'3. GRI Pricing'!$G261&lt;='2. GRI Pricing Inputs'!$W$33),'2. GRI Pricing Inputs'!$V$32,IF(AND('3. GRI Pricing'!$G261&gt;='2. GRI Pricing Inputs'!$X$33,'3. GRI Pricing'!$G261&lt;='2. GRI Pricing Inputs'!$Y$33),'2. GRI Pricing Inputs'!$X$32,IF(AND('3. GRI Pricing'!$G261&gt;='2. GRI Pricing Inputs'!$Z$33,'3. GRI Pricing'!$G261&lt;='2. GRI Pricing Inputs'!$AA$33),'2. GRI Pricing Inputs'!$Z$32,IF(AND('3. GRI Pricing'!$G261&gt;='2. GRI Pricing Inputs'!$AB$33,'3. GRI Pricing'!$G261&lt;='2. GRI Pricing Inputs'!$AC$33),'2. GRI Pricing Inputs'!$AB$32,IF(AND('3. GRI Pricing'!$G261&gt;='2. GRI Pricing Inputs'!$AD$33,'3. GRI Pricing'!$G261&lt;='2. GRI Pricing Inputs'!$AE$33),'2. GRI Pricing Inputs'!$AD$32,IF(AND('3. GRI Pricing'!$G261&gt;='2. GRI Pricing Inputs'!$AF$33,'3. GRI Pricing'!$G261&lt;='2. GRI Pricing Inputs'!$AG$33),'2. GRI Pricing Inputs'!$AF$32,IF(AND('3. GRI Pricing'!$G261&gt;='2. GRI Pricing Inputs'!$AH$33,'3. GRI Pricing'!$G261&lt;='2. GRI Pricing Inputs'!$AI$33),'2. GRI Pricing Inputs'!$AH$32,0))))))))))))))))</f>
        <v>5</v>
      </c>
      <c r="O261" s="272" cm="1">
        <f t="array" ref="O261">IFERROR(INDEX('2. GRI Pricing Inputs'!$C$32:$AI$39,MATCH('3. GRI Pricing'!E261,'2. GRI Pricing Inputs'!$C$32:$C$39,0),(MATCH('3. GRI Pricing'!N261,'2. GRI Pricing Inputs'!$D$32:$AI$32,0)+1)),0)</f>
        <v>5</v>
      </c>
      <c r="P261" s="272">
        <f>IFERROR(INDEX('2. GRI Pricing Inputs'!$C$45:$AI$46,MATCH($P$16,'2. GRI Pricing Inputs'!$C$45:$C$46,0),MATCH(H261,'2. GRI Pricing Inputs'!$C$45:$AI$45,0)),0)</f>
        <v>55</v>
      </c>
      <c r="Q261" s="272">
        <f>IFERROR(INDEX('2. GRI Pricing Inputs'!$C$53:$AI$54,MATCH('3. GRI Pricing'!$Q$16,'2. GRI Pricing Inputs'!$C$53:$C$54,0),MATCH('3. GRI Pricing'!I261,'2. GRI Pricing Inputs'!$C$53:$AI$53,0)),0)</f>
        <v>0</v>
      </c>
      <c r="R261" s="272">
        <f>IFERROR(INDEX('2. GRI Pricing Inputs'!$C$60:$AI$61,MATCH('3. GRI Pricing'!$R$16,'2. GRI Pricing Inputs'!$C$60:$C$61,0),MATCH('1. Accomodation'!T265,'2. GRI Pricing Inputs'!$C$60:$AI$60,0)),0)</f>
        <v>0</v>
      </c>
      <c r="S261" s="272">
        <f>IFERROR(INDEX('2. GRI Pricing Inputs'!$C$67:$AI$68,MATCH('3. GRI Pricing'!$S$16,'2. GRI Pricing Inputs'!$C$67:$C$68,0),MATCH('1. Accomodation'!U265,'2. GRI Pricing Inputs'!$C$67:$AI$67,0)),0)</f>
        <v>10</v>
      </c>
      <c r="T261" s="272">
        <f>IF(E261=0,0,'2. GRI Pricing Inputs'!$AI$75)</f>
        <v>0</v>
      </c>
      <c r="U261" s="272">
        <f>IFERROR(INDEX('2. GRI Pricing Inputs'!$C$82:$AI$83,MATCH('3. GRI Pricing'!$U$16,'2. GRI Pricing Inputs'!$C$82:$C$83,0),MATCH('1. Accomodation'!V265,'2. GRI Pricing Inputs'!$C$82:$AI$82,0)),0)</f>
        <v>0</v>
      </c>
      <c r="V261" s="272">
        <f>IFERROR(INDEX('2. GRI Pricing Inputs'!$C$89:$AI$90,MATCH('3. GRI Pricing'!$V$16,'2. GRI Pricing Inputs'!$C$89:$C$90,0),MATCH('1. Accomodation'!W265,'2. GRI Pricing Inputs'!$C$89:$AI$89,0)),0)</f>
        <v>10</v>
      </c>
      <c r="W261" s="272">
        <f>IFERROR(INDEX('2. GRI Pricing Inputs'!$C$97:$AI$98,MATCH('3. GRI Pricing'!$W$16,'2. GRI Pricing Inputs'!$C$97:$C$98,0),MATCH('1. Accomodation'!X265,'2. GRI Pricing Inputs'!$C$97:$AI$97,0)),0)</f>
        <v>0</v>
      </c>
      <c r="X261" s="272">
        <f>IFERROR(INDEX('2. GRI Pricing Inputs'!$C$104:$AI$105,MATCH('3. GRI Pricing'!$X$16,'2. GRI Pricing Inputs'!$C$104:$C$105,0),MATCH('1. Accomodation'!Y265,'2. GRI Pricing Inputs'!$C$104:$AI$104,0)),0)</f>
        <v>0</v>
      </c>
      <c r="Y261" s="273"/>
      <c r="Z261" s="274">
        <f t="shared" si="13"/>
        <v>1355</v>
      </c>
      <c r="AA261" s="275"/>
      <c r="AB261" s="275"/>
      <c r="AC261" s="275"/>
      <c r="AD261" s="271">
        <f>Z261*(1+'2. GRI Pricing Inputs'!E$115)^(($AD$16-$AC$15)/365)</f>
        <v>1361.7223339051311</v>
      </c>
      <c r="AE261" s="272">
        <f>AD261*(1+'2. GRI Pricing Inputs'!F$115)^((AE$16-AD$16)/365)</f>
        <v>1368.2595706473171</v>
      </c>
      <c r="AF261" s="272">
        <f>AE261*(1+'2. GRI Pricing Inputs'!G$115)^((AF$16-AE$16)/365)</f>
        <v>1375.0476870331347</v>
      </c>
      <c r="AG261" s="272">
        <f>AF261*(1+'2. GRI Pricing Inputs'!H$115)^((AG$16-AF$16)/365)</f>
        <v>1381.8694801605998</v>
      </c>
      <c r="AH261" s="272">
        <f>AG261*(1+'2. GRI Pricing Inputs'!I$115)^((AH$16-AG$16)/365)</f>
        <v>1388.060184592699</v>
      </c>
      <c r="AI261" s="272">
        <f>AH261*(1+'2. GRI Pricing Inputs'!J$115)^((AI$16-AH$16)/365)</f>
        <v>1394.9465344386401</v>
      </c>
      <c r="AJ261" s="272">
        <f>AI261*(1+'2. GRI Pricing Inputs'!K$115)^((AJ$16-AI$16)/365)</f>
        <v>1401.6432709988503</v>
      </c>
      <c r="AK261" s="272">
        <f>AJ261*(1+'2. GRI Pricing Inputs'!L$115)^((AK$16-AJ$16)/365)</f>
        <v>1408.5970083298721</v>
      </c>
      <c r="AL261" s="272">
        <f>AK261*(1+'2. GRI Pricing Inputs'!M$115)^((AL$16-AK$16)/365)</f>
        <v>1415.3592768838289</v>
      </c>
      <c r="AM261" s="272">
        <f>AL261*(1+'2. GRI Pricing Inputs'!N$115)^((AM$16-AL$16)/365)</f>
        <v>1422.3810611310157</v>
      </c>
      <c r="AN261" s="272">
        <f>AM261*(1+'2. GRI Pricing Inputs'!O$115)^((AN$16-AM$16)/365)</f>
        <v>1429.4376813769622</v>
      </c>
      <c r="AO261" s="272">
        <f>AN261*(1+'2. GRI Pricing Inputs'!P$115)^((AO$16-AN$16)/365)</f>
        <v>1436.2999999999993</v>
      </c>
      <c r="AP261" s="276">
        <f>AO261*(1+'2. GRI Pricing Inputs'!Q$115)^((AP$16-AO$16)/365)</f>
        <v>1443.4256739394384</v>
      </c>
      <c r="AQ261" s="380">
        <f t="shared" si="14"/>
        <v>5.9999999999999609E-2</v>
      </c>
    </row>
    <row r="262" spans="1:43" ht="11.4" x14ac:dyDescent="0.2">
      <c r="A262" s="110" t="str">
        <f>_xlfn.XLOOKUP($C262,'Data Ref'!$D:$D,'Data Ref'!$B:$B,0)</f>
        <v>222708246</v>
      </c>
      <c r="C262" s="76">
        <f>'1. Accomodation'!N266</f>
        <v>806</v>
      </c>
      <c r="D262" s="362" t="str">
        <f>'1. Accomodation'!L266</f>
        <v>C</v>
      </c>
      <c r="E262" s="69" t="str">
        <f>'1. Accomodation'!P266</f>
        <v>2 Bed</v>
      </c>
      <c r="F262" s="69">
        <f>'1. Accomodation'!Q266</f>
        <v>2</v>
      </c>
      <c r="G262" s="77">
        <f>'1. Accomodation'!O266</f>
        <v>664.35</v>
      </c>
      <c r="H262" s="69">
        <f>'1. Accomodation'!R266</f>
        <v>8</v>
      </c>
      <c r="I262" s="69" t="str">
        <f>'1. Accomodation'!S266</f>
        <v>Internal Courtyard</v>
      </c>
      <c r="J262" s="62"/>
      <c r="L262" s="271">
        <f>IFERROR(INDEX('2. GRI Pricing Inputs'!$C$15:$AI$16,MATCH($L$16,'2. GRI Pricing Inputs'!$C$15:$C$16,0),MATCH(E262,'2. GRI Pricing Inputs'!$C$15:$AI$15,0)),0)</f>
        <v>1665</v>
      </c>
      <c r="M262" s="272">
        <f>IFERROR(INDEX('2. GRI Pricing Inputs'!$C$22:$AI$23,MATCH($M$16,'2. GRI Pricing Inputs'!$C$22:$C$23,0),MATCH(F262,'2. GRI Pricing Inputs'!$C$22:$AI$22,0)),0)</f>
        <v>0</v>
      </c>
      <c r="N262" s="329">
        <f>IF(AND('3. GRI Pricing'!$G262&gt;='2. GRI Pricing Inputs'!$D$33,'3. GRI Pricing'!$G262&lt;='2. GRI Pricing Inputs'!$E$33),'2. GRI Pricing Inputs'!$D$32,IF(AND('3. GRI Pricing'!$G262&gt;='2. GRI Pricing Inputs'!$F$33,'3. GRI Pricing'!$G262&lt;='2. GRI Pricing Inputs'!$G$33),'2. GRI Pricing Inputs'!$F$32,IF(AND('3. GRI Pricing'!$G262&gt;='2. GRI Pricing Inputs'!$H$33,'3. GRI Pricing'!$G262&lt;='2. GRI Pricing Inputs'!$I$33),'2. GRI Pricing Inputs'!$H$32,IF(AND('3. GRI Pricing'!$G262&gt;='2. GRI Pricing Inputs'!$J$33,'3. GRI Pricing'!$G262&lt;='2. GRI Pricing Inputs'!$K$33),'2. GRI Pricing Inputs'!$J$32,IF(AND('3. GRI Pricing'!$G262&gt;='2. GRI Pricing Inputs'!$L$33,'3. GRI Pricing'!$G262&lt;='2. GRI Pricing Inputs'!$M$33),'2. GRI Pricing Inputs'!$L$32,IF(AND('3. GRI Pricing'!$G262&gt;='2. GRI Pricing Inputs'!$N$33,'3. GRI Pricing'!$G262&lt;='2. GRI Pricing Inputs'!$O$33),'2. GRI Pricing Inputs'!$N$32,IF(AND('3. GRI Pricing'!$G262&gt;='2. GRI Pricing Inputs'!$P$33,'3. GRI Pricing'!$G262&lt;='2. GRI Pricing Inputs'!$Q$33),'2. GRI Pricing Inputs'!$P$32,IF(AND('3. GRI Pricing'!$G262&gt;='2. GRI Pricing Inputs'!$R$33,'3. GRI Pricing'!$G262&lt;='2. GRI Pricing Inputs'!$S$33),'2. GRI Pricing Inputs'!$R$32,IF(AND('3. GRI Pricing'!$G262&gt;='2. GRI Pricing Inputs'!$T$33,'3. GRI Pricing'!$G262&lt;='2. GRI Pricing Inputs'!$U$33),'2. GRI Pricing Inputs'!$T$32,IF(AND('3. GRI Pricing'!$G262&gt;='2. GRI Pricing Inputs'!$V$33,'3. GRI Pricing'!$G262&lt;='2. GRI Pricing Inputs'!$W$33),'2. GRI Pricing Inputs'!$V$32,IF(AND('3. GRI Pricing'!$G262&gt;='2. GRI Pricing Inputs'!$X$33,'3. GRI Pricing'!$G262&lt;='2. GRI Pricing Inputs'!$Y$33),'2. GRI Pricing Inputs'!$X$32,IF(AND('3. GRI Pricing'!$G262&gt;='2. GRI Pricing Inputs'!$Z$33,'3. GRI Pricing'!$G262&lt;='2. GRI Pricing Inputs'!$AA$33),'2. GRI Pricing Inputs'!$Z$32,IF(AND('3. GRI Pricing'!$G262&gt;='2. GRI Pricing Inputs'!$AB$33,'3. GRI Pricing'!$G262&lt;='2. GRI Pricing Inputs'!$AC$33),'2. GRI Pricing Inputs'!$AB$32,IF(AND('3. GRI Pricing'!$G262&gt;='2. GRI Pricing Inputs'!$AD$33,'3. GRI Pricing'!$G262&lt;='2. GRI Pricing Inputs'!$AE$33),'2. GRI Pricing Inputs'!$AD$32,IF(AND('3. GRI Pricing'!$G262&gt;='2. GRI Pricing Inputs'!$AF$33,'3. GRI Pricing'!$G262&lt;='2. GRI Pricing Inputs'!$AG$33),'2. GRI Pricing Inputs'!$AF$32,IF(AND('3. GRI Pricing'!$G262&gt;='2. GRI Pricing Inputs'!$AH$33,'3. GRI Pricing'!$G262&lt;='2. GRI Pricing Inputs'!$AI$33),'2. GRI Pricing Inputs'!$AH$32,0))))))))))))))))</f>
        <v>8</v>
      </c>
      <c r="O262" s="272" cm="1">
        <f t="array" ref="O262">IFERROR(INDEX('2. GRI Pricing Inputs'!$C$32:$AI$39,MATCH('3. GRI Pricing'!E262,'2. GRI Pricing Inputs'!$C$32:$C$39,0),(MATCH('3. GRI Pricing'!N262,'2. GRI Pricing Inputs'!$D$32:$AI$32,0)+1)),0)</f>
        <v>-30</v>
      </c>
      <c r="P262" s="272">
        <f>IFERROR(INDEX('2. GRI Pricing Inputs'!$C$45:$AI$46,MATCH($P$16,'2. GRI Pricing Inputs'!$C$45:$C$46,0),MATCH(H262,'2. GRI Pricing Inputs'!$C$45:$AI$45,0)),0)</f>
        <v>55</v>
      </c>
      <c r="Q262" s="272">
        <f>IFERROR(INDEX('2. GRI Pricing Inputs'!$C$53:$AI$54,MATCH('3. GRI Pricing'!$Q$16,'2. GRI Pricing Inputs'!$C$53:$C$54,0),MATCH('3. GRI Pricing'!I262,'2. GRI Pricing Inputs'!$C$53:$AI$53,0)),0)</f>
        <v>15</v>
      </c>
      <c r="R262" s="272">
        <f>IFERROR(INDEX('2. GRI Pricing Inputs'!$C$60:$AI$61,MATCH('3. GRI Pricing'!$R$16,'2. GRI Pricing Inputs'!$C$60:$C$61,0),MATCH('1. Accomodation'!T266,'2. GRI Pricing Inputs'!$C$60:$AI$60,0)),0)</f>
        <v>0</v>
      </c>
      <c r="S262" s="272">
        <f>IFERROR(INDEX('2. GRI Pricing Inputs'!$C$67:$AI$68,MATCH('3. GRI Pricing'!$S$16,'2. GRI Pricing Inputs'!$C$67:$C$68,0),MATCH('1. Accomodation'!U266,'2. GRI Pricing Inputs'!$C$67:$AI$67,0)),0)</f>
        <v>10</v>
      </c>
      <c r="T262" s="272">
        <f>IF(E262=0,0,'2. GRI Pricing Inputs'!$AI$75)</f>
        <v>0</v>
      </c>
      <c r="U262" s="272">
        <f>IFERROR(INDEX('2. GRI Pricing Inputs'!$C$82:$AI$83,MATCH('3. GRI Pricing'!$U$16,'2. GRI Pricing Inputs'!$C$82:$C$83,0),MATCH('1. Accomodation'!V266,'2. GRI Pricing Inputs'!$C$82:$AI$82,0)),0)</f>
        <v>0</v>
      </c>
      <c r="V262" s="272">
        <f>IFERROR(INDEX('2. GRI Pricing Inputs'!$C$89:$AI$90,MATCH('3. GRI Pricing'!$V$16,'2. GRI Pricing Inputs'!$C$89:$C$90,0),MATCH('1. Accomodation'!W266,'2. GRI Pricing Inputs'!$C$89:$AI$89,0)),0)</f>
        <v>0</v>
      </c>
      <c r="W262" s="272">
        <f>IFERROR(INDEX('2. GRI Pricing Inputs'!$C$97:$AI$98,MATCH('3. GRI Pricing'!$W$16,'2. GRI Pricing Inputs'!$C$97:$C$98,0),MATCH('1. Accomodation'!X266,'2. GRI Pricing Inputs'!$C$97:$AI$97,0)),0)</f>
        <v>0</v>
      </c>
      <c r="X262" s="272">
        <f>IFERROR(INDEX('2. GRI Pricing Inputs'!$C$104:$AI$105,MATCH('3. GRI Pricing'!$X$16,'2. GRI Pricing Inputs'!$C$104:$C$105,0),MATCH('1. Accomodation'!Y266,'2. GRI Pricing Inputs'!$C$104:$AI$104,0)),0)</f>
        <v>0</v>
      </c>
      <c r="Y262" s="273"/>
      <c r="Z262" s="274">
        <f t="shared" si="13"/>
        <v>1715</v>
      </c>
      <c r="AA262" s="275"/>
      <c r="AB262" s="275"/>
      <c r="AC262" s="275"/>
      <c r="AD262" s="271">
        <f>Z262*(1+'2. GRI Pricing Inputs'!E$115)^(($AD$16-$AC$15)/365)</f>
        <v>1723.5083414371218</v>
      </c>
      <c r="AE262" s="272">
        <f>AD262*(1+'2. GRI Pricing Inputs'!F$115)^((AE$16-AD$16)/365)</f>
        <v>1731.782408605276</v>
      </c>
      <c r="AF262" s="272">
        <f>AE262*(1+'2. GRI Pricing Inputs'!G$115)^((AF$16-AE$16)/365)</f>
        <v>1740.3740097873256</v>
      </c>
      <c r="AG262" s="272">
        <f>AF262*(1+'2. GRI Pricing Inputs'!H$115)^((AG$16-AF$16)/365)</f>
        <v>1749.0082350372168</v>
      </c>
      <c r="AH262" s="272">
        <f>AG262*(1+'2. GRI Pricing Inputs'!I$115)^((AH$16-AG$16)/365)</f>
        <v>1756.8437022704641</v>
      </c>
      <c r="AI262" s="272">
        <f>AH262*(1+'2. GRI Pricing Inputs'!J$115)^((AI$16-AH$16)/365)</f>
        <v>1765.559635839312</v>
      </c>
      <c r="AJ262" s="272">
        <f>AI262*(1+'2. GRI Pricing Inputs'!K$115)^((AJ$16-AI$16)/365)</f>
        <v>1774.0355791609065</v>
      </c>
      <c r="AK262" s="272">
        <f>AJ262*(1+'2. GRI Pricing Inputs'!L$115)^((AK$16-AJ$16)/365)</f>
        <v>1782.8368039009083</v>
      </c>
      <c r="AL262" s="272">
        <f>AK262*(1+'2. GRI Pricing Inputs'!M$115)^((AL$16-AK$16)/365)</f>
        <v>1791.3956899304551</v>
      </c>
      <c r="AM262" s="272">
        <f>AL262*(1+'2. GRI Pricing Inputs'!N$115)^((AM$16-AL$16)/365)</f>
        <v>1800.2830404720976</v>
      </c>
      <c r="AN262" s="272">
        <f>AM262*(1+'2. GRI Pricing Inputs'!O$115)^((AN$16-AM$16)/365)</f>
        <v>1809.2144823332033</v>
      </c>
      <c r="AO262" s="272">
        <f>AN262*(1+'2. GRI Pricing Inputs'!P$115)^((AO$16-AN$16)/365)</f>
        <v>1817.8999999999992</v>
      </c>
      <c r="AP262" s="276">
        <f>AO262*(1+'2. GRI Pricing Inputs'!Q$115)^((AP$16-AO$16)/365)</f>
        <v>1826.9188419233483</v>
      </c>
      <c r="AQ262" s="380">
        <f t="shared" si="14"/>
        <v>5.9999999999999609E-2</v>
      </c>
    </row>
    <row r="263" spans="1:43" ht="11.4" x14ac:dyDescent="0.2">
      <c r="A263" s="110" t="str">
        <f>_xlfn.XLOOKUP($C263,'Data Ref'!$D:$D,'Data Ref'!$B:$B,0)</f>
        <v>222708247</v>
      </c>
      <c r="C263" s="76">
        <f>'1. Accomodation'!N267</f>
        <v>807</v>
      </c>
      <c r="D263" s="362" t="str">
        <f>'1. Accomodation'!L267</f>
        <v>C</v>
      </c>
      <c r="E263" s="69" t="str">
        <f>'1. Accomodation'!P267</f>
        <v>1 Bed</v>
      </c>
      <c r="F263" s="69">
        <f>'1. Accomodation'!Q267</f>
        <v>1</v>
      </c>
      <c r="G263" s="77">
        <f>'1. Accomodation'!O267</f>
        <v>485.13</v>
      </c>
      <c r="H263" s="69">
        <f>'1. Accomodation'!R267</f>
        <v>8</v>
      </c>
      <c r="I263" s="69" t="str">
        <f>'1. Accomodation'!S267</f>
        <v>Nursery and mixed other buildings</v>
      </c>
      <c r="J263" s="62"/>
      <c r="L263" s="271">
        <f>IFERROR(INDEX('2. GRI Pricing Inputs'!$C$15:$AI$16,MATCH($L$16,'2. GRI Pricing Inputs'!$C$15:$C$16,0),MATCH(E263,'2. GRI Pricing Inputs'!$C$15:$AI$15,0)),0)</f>
        <v>1275</v>
      </c>
      <c r="M263" s="272">
        <f>IFERROR(INDEX('2. GRI Pricing Inputs'!$C$22:$AI$23,MATCH($M$16,'2. GRI Pricing Inputs'!$C$22:$C$23,0),MATCH(F263,'2. GRI Pricing Inputs'!$C$22:$AI$22,0)),0)</f>
        <v>0</v>
      </c>
      <c r="N263" s="329">
        <f>IF(AND('3. GRI Pricing'!$G263&gt;='2. GRI Pricing Inputs'!$D$33,'3. GRI Pricing'!$G263&lt;='2. GRI Pricing Inputs'!$E$33),'2. GRI Pricing Inputs'!$D$32,IF(AND('3. GRI Pricing'!$G263&gt;='2. GRI Pricing Inputs'!$F$33,'3. GRI Pricing'!$G263&lt;='2. GRI Pricing Inputs'!$G$33),'2. GRI Pricing Inputs'!$F$32,IF(AND('3. GRI Pricing'!$G263&gt;='2. GRI Pricing Inputs'!$H$33,'3. GRI Pricing'!$G263&lt;='2. GRI Pricing Inputs'!$I$33),'2. GRI Pricing Inputs'!$H$32,IF(AND('3. GRI Pricing'!$G263&gt;='2. GRI Pricing Inputs'!$J$33,'3. GRI Pricing'!$G263&lt;='2. GRI Pricing Inputs'!$K$33),'2. GRI Pricing Inputs'!$J$32,IF(AND('3. GRI Pricing'!$G263&gt;='2. GRI Pricing Inputs'!$L$33,'3. GRI Pricing'!$G263&lt;='2. GRI Pricing Inputs'!$M$33),'2. GRI Pricing Inputs'!$L$32,IF(AND('3. GRI Pricing'!$G263&gt;='2. GRI Pricing Inputs'!$N$33,'3. GRI Pricing'!$G263&lt;='2. GRI Pricing Inputs'!$O$33),'2. GRI Pricing Inputs'!$N$32,IF(AND('3. GRI Pricing'!$G263&gt;='2. GRI Pricing Inputs'!$P$33,'3. GRI Pricing'!$G263&lt;='2. GRI Pricing Inputs'!$Q$33),'2. GRI Pricing Inputs'!$P$32,IF(AND('3. GRI Pricing'!$G263&gt;='2. GRI Pricing Inputs'!$R$33,'3. GRI Pricing'!$G263&lt;='2. GRI Pricing Inputs'!$S$33),'2. GRI Pricing Inputs'!$R$32,IF(AND('3. GRI Pricing'!$G263&gt;='2. GRI Pricing Inputs'!$T$33,'3. GRI Pricing'!$G263&lt;='2. GRI Pricing Inputs'!$U$33),'2. GRI Pricing Inputs'!$T$32,IF(AND('3. GRI Pricing'!$G263&gt;='2. GRI Pricing Inputs'!$V$33,'3. GRI Pricing'!$G263&lt;='2. GRI Pricing Inputs'!$W$33),'2. GRI Pricing Inputs'!$V$32,IF(AND('3. GRI Pricing'!$G263&gt;='2. GRI Pricing Inputs'!$X$33,'3. GRI Pricing'!$G263&lt;='2. GRI Pricing Inputs'!$Y$33),'2. GRI Pricing Inputs'!$X$32,IF(AND('3. GRI Pricing'!$G263&gt;='2. GRI Pricing Inputs'!$Z$33,'3. GRI Pricing'!$G263&lt;='2. GRI Pricing Inputs'!$AA$33),'2. GRI Pricing Inputs'!$Z$32,IF(AND('3. GRI Pricing'!$G263&gt;='2. GRI Pricing Inputs'!$AB$33,'3. GRI Pricing'!$G263&lt;='2. GRI Pricing Inputs'!$AC$33),'2. GRI Pricing Inputs'!$AB$32,IF(AND('3. GRI Pricing'!$G263&gt;='2. GRI Pricing Inputs'!$AD$33,'3. GRI Pricing'!$G263&lt;='2. GRI Pricing Inputs'!$AE$33),'2. GRI Pricing Inputs'!$AD$32,IF(AND('3. GRI Pricing'!$G263&gt;='2. GRI Pricing Inputs'!$AF$33,'3. GRI Pricing'!$G263&lt;='2. GRI Pricing Inputs'!$AG$33),'2. GRI Pricing Inputs'!$AF$32,IF(AND('3. GRI Pricing'!$G263&gt;='2. GRI Pricing Inputs'!$AH$33,'3. GRI Pricing'!$G263&lt;='2. GRI Pricing Inputs'!$AI$33),'2. GRI Pricing Inputs'!$AH$32,0))))))))))))))))</f>
        <v>3</v>
      </c>
      <c r="O263" s="272" cm="1">
        <f t="array" ref="O263">IFERROR(INDEX('2. GRI Pricing Inputs'!$C$32:$AI$39,MATCH('3. GRI Pricing'!E263,'2. GRI Pricing Inputs'!$C$32:$C$39,0),(MATCH('3. GRI Pricing'!N263,'2. GRI Pricing Inputs'!$D$32:$AI$32,0)+1)),0)</f>
        <v>-5</v>
      </c>
      <c r="P263" s="272">
        <f>IFERROR(INDEX('2. GRI Pricing Inputs'!$C$45:$AI$46,MATCH($P$16,'2. GRI Pricing Inputs'!$C$45:$C$46,0),MATCH(H263,'2. GRI Pricing Inputs'!$C$45:$AI$45,0)),0)</f>
        <v>55</v>
      </c>
      <c r="Q263" s="272">
        <f>IFERROR(INDEX('2. GRI Pricing Inputs'!$C$53:$AI$54,MATCH('3. GRI Pricing'!$Q$16,'2. GRI Pricing Inputs'!$C$53:$C$54,0),MATCH('3. GRI Pricing'!I263,'2. GRI Pricing Inputs'!$C$53:$AI$53,0)),0)</f>
        <v>0</v>
      </c>
      <c r="R263" s="272">
        <f>IFERROR(INDEX('2. GRI Pricing Inputs'!$C$60:$AI$61,MATCH('3. GRI Pricing'!$R$16,'2. GRI Pricing Inputs'!$C$60:$C$61,0),MATCH('1. Accomodation'!T267,'2. GRI Pricing Inputs'!$C$60:$AI$60,0)),0)</f>
        <v>0</v>
      </c>
      <c r="S263" s="272">
        <f>IFERROR(INDEX('2. GRI Pricing Inputs'!$C$67:$AI$68,MATCH('3. GRI Pricing'!$S$16,'2. GRI Pricing Inputs'!$C$67:$C$68,0),MATCH('1. Accomodation'!U267,'2. GRI Pricing Inputs'!$C$67:$AI$67,0)),0)</f>
        <v>10</v>
      </c>
      <c r="T263" s="272">
        <f>IF(E263=0,0,'2. GRI Pricing Inputs'!$AI$75)</f>
        <v>0</v>
      </c>
      <c r="U263" s="272">
        <f>IFERROR(INDEX('2. GRI Pricing Inputs'!$C$82:$AI$83,MATCH('3. GRI Pricing'!$U$16,'2. GRI Pricing Inputs'!$C$82:$C$83,0),MATCH('1. Accomodation'!V267,'2. GRI Pricing Inputs'!$C$82:$AI$82,0)),0)</f>
        <v>0</v>
      </c>
      <c r="V263" s="272">
        <f>IFERROR(INDEX('2. GRI Pricing Inputs'!$C$89:$AI$90,MATCH('3. GRI Pricing'!$V$16,'2. GRI Pricing Inputs'!$C$89:$C$90,0),MATCH('1. Accomodation'!W267,'2. GRI Pricing Inputs'!$C$89:$AI$89,0)),0)</f>
        <v>10</v>
      </c>
      <c r="W263" s="272">
        <f>IFERROR(INDEX('2. GRI Pricing Inputs'!$C$97:$AI$98,MATCH('3. GRI Pricing'!$W$16,'2. GRI Pricing Inputs'!$C$97:$C$98,0),MATCH('1. Accomodation'!X267,'2. GRI Pricing Inputs'!$C$97:$AI$97,0)),0)</f>
        <v>0</v>
      </c>
      <c r="X263" s="272">
        <f>IFERROR(INDEX('2. GRI Pricing Inputs'!$C$104:$AI$105,MATCH('3. GRI Pricing'!$X$16,'2. GRI Pricing Inputs'!$C$104:$C$105,0),MATCH('1. Accomodation'!Y267,'2. GRI Pricing Inputs'!$C$104:$AI$104,0)),0)</f>
        <v>0</v>
      </c>
      <c r="Y263" s="273"/>
      <c r="Z263" s="274">
        <f t="shared" si="13"/>
        <v>1345</v>
      </c>
      <c r="AA263" s="275"/>
      <c r="AB263" s="275"/>
      <c r="AC263" s="275"/>
      <c r="AD263" s="271">
        <f>Z263*(1+'2. GRI Pricing Inputs'!E$115)^(($AD$16-$AC$15)/365)</f>
        <v>1351.6727225847981</v>
      </c>
      <c r="AE263" s="272">
        <f>AD263*(1+'2. GRI Pricing Inputs'!F$115)^((AE$16-AD$16)/365)</f>
        <v>1358.1617140373739</v>
      </c>
      <c r="AF263" s="272">
        <f>AE263*(1+'2. GRI Pricing Inputs'!G$115)^((AF$16-AE$16)/365)</f>
        <v>1364.899733623296</v>
      </c>
      <c r="AG263" s="272">
        <f>AF263*(1+'2. GRI Pricing Inputs'!H$115)^((AG$16-AF$16)/365)</f>
        <v>1371.6711814140269</v>
      </c>
      <c r="AH263" s="272">
        <f>AG263*(1+'2. GRI Pricing Inputs'!I$115)^((AH$16-AG$16)/365)</f>
        <v>1377.8161979905385</v>
      </c>
      <c r="AI263" s="272">
        <f>AH263*(1+'2. GRI Pricing Inputs'!J$115)^((AI$16-AH$16)/365)</f>
        <v>1384.6517260663989</v>
      </c>
      <c r="AJ263" s="272">
        <f>AI263*(1+'2. GRI Pricing Inputs'!K$115)^((AJ$16-AI$16)/365)</f>
        <v>1391.2990402165706</v>
      </c>
      <c r="AK263" s="272">
        <f>AJ263*(1+'2. GRI Pricing Inputs'!L$115)^((AK$16-AJ$16)/365)</f>
        <v>1398.2014584528986</v>
      </c>
      <c r="AL263" s="272">
        <f>AK263*(1+'2. GRI Pricing Inputs'!M$115)^((AL$16-AK$16)/365)</f>
        <v>1404.9138209658668</v>
      </c>
      <c r="AM263" s="272">
        <f>AL263*(1+'2. GRI Pricing Inputs'!N$115)^((AM$16-AL$16)/365)</f>
        <v>1411.8837839270966</v>
      </c>
      <c r="AN263" s="272">
        <f>AM263*(1+'2. GRI Pricing Inputs'!O$115)^((AN$16-AM$16)/365)</f>
        <v>1418.8883257948441</v>
      </c>
      <c r="AO263" s="272">
        <f>AN263*(1+'2. GRI Pricing Inputs'!P$115)^((AO$16-AN$16)/365)</f>
        <v>1425.6999999999991</v>
      </c>
      <c r="AP263" s="276">
        <f>AO263*(1+'2. GRI Pricing Inputs'!Q$115)^((AP$16-AO$16)/365)</f>
        <v>1432.773085939885</v>
      </c>
      <c r="AQ263" s="380">
        <f t="shared" si="14"/>
        <v>5.9999999999999387E-2</v>
      </c>
    </row>
    <row r="264" spans="1:43" ht="11.4" x14ac:dyDescent="0.2">
      <c r="A264" s="110" t="str">
        <f>_xlfn.XLOOKUP($C264,'Data Ref'!$D:$D,'Data Ref'!$B:$B,0)</f>
        <v>222708248</v>
      </c>
      <c r="C264" s="76">
        <f>'1. Accomodation'!N268</f>
        <v>808</v>
      </c>
      <c r="D264" s="362" t="str">
        <f>'1. Accomodation'!L268</f>
        <v>D</v>
      </c>
      <c r="E264" s="69" t="str">
        <f>'1. Accomodation'!P268</f>
        <v>2 Bed</v>
      </c>
      <c r="F264" s="69">
        <f>'1. Accomodation'!Q268</f>
        <v>2</v>
      </c>
      <c r="G264" s="77">
        <f>'1. Accomodation'!O268</f>
        <v>658.32</v>
      </c>
      <c r="H264" s="69">
        <f>'1. Accomodation'!R268</f>
        <v>8</v>
      </c>
      <c r="I264" s="69" t="str">
        <f>'1. Accomodation'!S268</f>
        <v>Carpark and other block</v>
      </c>
      <c r="J264" s="62"/>
      <c r="L264" s="271">
        <f>IFERROR(INDEX('2. GRI Pricing Inputs'!$C$15:$AI$16,MATCH($L$16,'2. GRI Pricing Inputs'!$C$15:$C$16,0),MATCH(E264,'2. GRI Pricing Inputs'!$C$15:$AI$15,0)),0)</f>
        <v>1665</v>
      </c>
      <c r="M264" s="272">
        <f>IFERROR(INDEX('2. GRI Pricing Inputs'!$C$22:$AI$23,MATCH($M$16,'2. GRI Pricing Inputs'!$C$22:$C$23,0),MATCH(F264,'2. GRI Pricing Inputs'!$C$22:$AI$22,0)),0)</f>
        <v>0</v>
      </c>
      <c r="N264" s="329">
        <f>IF(AND('3. GRI Pricing'!$G264&gt;='2. GRI Pricing Inputs'!$D$33,'3. GRI Pricing'!$G264&lt;='2. GRI Pricing Inputs'!$E$33),'2. GRI Pricing Inputs'!$D$32,IF(AND('3. GRI Pricing'!$G264&gt;='2. GRI Pricing Inputs'!$F$33,'3. GRI Pricing'!$G264&lt;='2. GRI Pricing Inputs'!$G$33),'2. GRI Pricing Inputs'!$F$32,IF(AND('3. GRI Pricing'!$G264&gt;='2. GRI Pricing Inputs'!$H$33,'3. GRI Pricing'!$G264&lt;='2. GRI Pricing Inputs'!$I$33),'2. GRI Pricing Inputs'!$H$32,IF(AND('3. GRI Pricing'!$G264&gt;='2. GRI Pricing Inputs'!$J$33,'3. GRI Pricing'!$G264&lt;='2. GRI Pricing Inputs'!$K$33),'2. GRI Pricing Inputs'!$J$32,IF(AND('3. GRI Pricing'!$G264&gt;='2. GRI Pricing Inputs'!$L$33,'3. GRI Pricing'!$G264&lt;='2. GRI Pricing Inputs'!$M$33),'2. GRI Pricing Inputs'!$L$32,IF(AND('3. GRI Pricing'!$G264&gt;='2. GRI Pricing Inputs'!$N$33,'3. GRI Pricing'!$G264&lt;='2. GRI Pricing Inputs'!$O$33),'2. GRI Pricing Inputs'!$N$32,IF(AND('3. GRI Pricing'!$G264&gt;='2. GRI Pricing Inputs'!$P$33,'3. GRI Pricing'!$G264&lt;='2. GRI Pricing Inputs'!$Q$33),'2. GRI Pricing Inputs'!$P$32,IF(AND('3. GRI Pricing'!$G264&gt;='2. GRI Pricing Inputs'!$R$33,'3. GRI Pricing'!$G264&lt;='2. GRI Pricing Inputs'!$S$33),'2. GRI Pricing Inputs'!$R$32,IF(AND('3. GRI Pricing'!$G264&gt;='2. GRI Pricing Inputs'!$T$33,'3. GRI Pricing'!$G264&lt;='2. GRI Pricing Inputs'!$U$33),'2. GRI Pricing Inputs'!$T$32,IF(AND('3. GRI Pricing'!$G264&gt;='2. GRI Pricing Inputs'!$V$33,'3. GRI Pricing'!$G264&lt;='2. GRI Pricing Inputs'!$W$33),'2. GRI Pricing Inputs'!$V$32,IF(AND('3. GRI Pricing'!$G264&gt;='2. GRI Pricing Inputs'!$X$33,'3. GRI Pricing'!$G264&lt;='2. GRI Pricing Inputs'!$Y$33),'2. GRI Pricing Inputs'!$X$32,IF(AND('3. GRI Pricing'!$G264&gt;='2. GRI Pricing Inputs'!$Z$33,'3. GRI Pricing'!$G264&lt;='2. GRI Pricing Inputs'!$AA$33),'2. GRI Pricing Inputs'!$Z$32,IF(AND('3. GRI Pricing'!$G264&gt;='2. GRI Pricing Inputs'!$AB$33,'3. GRI Pricing'!$G264&lt;='2. GRI Pricing Inputs'!$AC$33),'2. GRI Pricing Inputs'!$AB$32,IF(AND('3. GRI Pricing'!$G264&gt;='2. GRI Pricing Inputs'!$AD$33,'3. GRI Pricing'!$G264&lt;='2. GRI Pricing Inputs'!$AE$33),'2. GRI Pricing Inputs'!$AD$32,IF(AND('3. GRI Pricing'!$G264&gt;='2. GRI Pricing Inputs'!$AF$33,'3. GRI Pricing'!$G264&lt;='2. GRI Pricing Inputs'!$AG$33),'2. GRI Pricing Inputs'!$AF$32,IF(AND('3. GRI Pricing'!$G264&gt;='2. GRI Pricing Inputs'!$AH$33,'3. GRI Pricing'!$G264&lt;='2. GRI Pricing Inputs'!$AI$33),'2. GRI Pricing Inputs'!$AH$32,0))))))))))))))))</f>
        <v>8</v>
      </c>
      <c r="O264" s="272" cm="1">
        <f t="array" ref="O264">IFERROR(INDEX('2. GRI Pricing Inputs'!$C$32:$AI$39,MATCH('3. GRI Pricing'!E264,'2. GRI Pricing Inputs'!$C$32:$C$39,0),(MATCH('3. GRI Pricing'!N264,'2. GRI Pricing Inputs'!$D$32:$AI$32,0)+1)),0)</f>
        <v>-30</v>
      </c>
      <c r="P264" s="272">
        <f>IFERROR(INDEX('2. GRI Pricing Inputs'!$C$45:$AI$46,MATCH($P$16,'2. GRI Pricing Inputs'!$C$45:$C$46,0),MATCH(H264,'2. GRI Pricing Inputs'!$C$45:$AI$45,0)),0)</f>
        <v>55</v>
      </c>
      <c r="Q264" s="272">
        <f>IFERROR(INDEX('2. GRI Pricing Inputs'!$C$53:$AI$54,MATCH('3. GRI Pricing'!$Q$16,'2. GRI Pricing Inputs'!$C$53:$C$54,0),MATCH('3. GRI Pricing'!I264,'2. GRI Pricing Inputs'!$C$53:$AI$53,0)),0)</f>
        <v>5</v>
      </c>
      <c r="R264" s="272">
        <f>IFERROR(INDEX('2. GRI Pricing Inputs'!$C$60:$AI$61,MATCH('3. GRI Pricing'!$R$16,'2. GRI Pricing Inputs'!$C$60:$C$61,0),MATCH('1. Accomodation'!T268,'2. GRI Pricing Inputs'!$C$60:$AI$60,0)),0)</f>
        <v>0</v>
      </c>
      <c r="S264" s="272">
        <f>IFERROR(INDEX('2. GRI Pricing Inputs'!$C$67:$AI$68,MATCH('3. GRI Pricing'!$S$16,'2. GRI Pricing Inputs'!$C$67:$C$68,0),MATCH('1. Accomodation'!U268,'2. GRI Pricing Inputs'!$C$67:$AI$67,0)),0)</f>
        <v>10</v>
      </c>
      <c r="T264" s="272">
        <f>IF(E264=0,0,'2. GRI Pricing Inputs'!$AI$75)</f>
        <v>0</v>
      </c>
      <c r="U264" s="272">
        <f>IFERROR(INDEX('2. GRI Pricing Inputs'!$C$82:$AI$83,MATCH('3. GRI Pricing'!$U$16,'2. GRI Pricing Inputs'!$C$82:$C$83,0),MATCH('1. Accomodation'!V268,'2. GRI Pricing Inputs'!$C$82:$AI$82,0)),0)</f>
        <v>0</v>
      </c>
      <c r="V264" s="272">
        <f>IFERROR(INDEX('2. GRI Pricing Inputs'!$C$89:$AI$90,MATCH('3. GRI Pricing'!$V$16,'2. GRI Pricing Inputs'!$C$89:$C$90,0),MATCH('1. Accomodation'!W268,'2. GRI Pricing Inputs'!$C$89:$AI$89,0)),0)</f>
        <v>0</v>
      </c>
      <c r="W264" s="272">
        <f>IFERROR(INDEX('2. GRI Pricing Inputs'!$C$97:$AI$98,MATCH('3. GRI Pricing'!$W$16,'2. GRI Pricing Inputs'!$C$97:$C$98,0),MATCH('1. Accomodation'!X268,'2. GRI Pricing Inputs'!$C$97:$AI$97,0)),0)</f>
        <v>0</v>
      </c>
      <c r="X264" s="272">
        <f>IFERROR(INDEX('2. GRI Pricing Inputs'!$C$104:$AI$105,MATCH('3. GRI Pricing'!$X$16,'2. GRI Pricing Inputs'!$C$104:$C$105,0),MATCH('1. Accomodation'!Y268,'2. GRI Pricing Inputs'!$C$104:$AI$104,0)),0)</f>
        <v>0</v>
      </c>
      <c r="Y264" s="273"/>
      <c r="Z264" s="274">
        <f t="shared" si="13"/>
        <v>1705</v>
      </c>
      <c r="AA264" s="275"/>
      <c r="AB264" s="275"/>
      <c r="AC264" s="275"/>
      <c r="AD264" s="271">
        <f>Z264*(1+'2. GRI Pricing Inputs'!E$115)^(($AD$16-$AC$15)/365)</f>
        <v>1713.4587301167887</v>
      </c>
      <c r="AE264" s="272">
        <f>AD264*(1+'2. GRI Pricing Inputs'!F$115)^((AE$16-AD$16)/365)</f>
        <v>1721.6845519953329</v>
      </c>
      <c r="AF264" s="272">
        <f>AE264*(1+'2. GRI Pricing Inputs'!G$115)^((AF$16-AE$16)/365)</f>
        <v>1730.2260563774871</v>
      </c>
      <c r="AG264" s="272">
        <f>AF264*(1+'2. GRI Pricing Inputs'!H$115)^((AG$16-AF$16)/365)</f>
        <v>1738.8099362906441</v>
      </c>
      <c r="AH264" s="272">
        <f>AG264*(1+'2. GRI Pricing Inputs'!I$115)^((AH$16-AG$16)/365)</f>
        <v>1746.599715668304</v>
      </c>
      <c r="AI264" s="272">
        <f>AH264*(1+'2. GRI Pricing Inputs'!J$115)^((AI$16-AH$16)/365)</f>
        <v>1755.2648274670712</v>
      </c>
      <c r="AJ264" s="272">
        <f>AI264*(1+'2. GRI Pricing Inputs'!K$115)^((AJ$16-AI$16)/365)</f>
        <v>1763.6913483786273</v>
      </c>
      <c r="AK264" s="272">
        <f>AJ264*(1+'2. GRI Pricing Inputs'!L$115)^((AK$16-AJ$16)/365)</f>
        <v>1772.4412540239352</v>
      </c>
      <c r="AL264" s="272">
        <f>AK264*(1+'2. GRI Pricing Inputs'!M$115)^((AL$16-AK$16)/365)</f>
        <v>1780.9502340124934</v>
      </c>
      <c r="AM264" s="272">
        <f>AL264*(1+'2. GRI Pricing Inputs'!N$115)^((AM$16-AL$16)/365)</f>
        <v>1789.7857632681787</v>
      </c>
      <c r="AN264" s="272">
        <f>AM264*(1+'2. GRI Pricing Inputs'!O$115)^((AN$16-AM$16)/365)</f>
        <v>1798.6651267510856</v>
      </c>
      <c r="AO264" s="272">
        <f>AN264*(1+'2. GRI Pricing Inputs'!P$115)^((AO$16-AN$16)/365)</f>
        <v>1807.2999999999995</v>
      </c>
      <c r="AP264" s="276">
        <f>AO264*(1+'2. GRI Pricing Inputs'!Q$115)^((AP$16-AO$16)/365)</f>
        <v>1816.2662539237956</v>
      </c>
      <c r="AQ264" s="380">
        <f t="shared" si="14"/>
        <v>5.9999999999999831E-2</v>
      </c>
    </row>
    <row r="265" spans="1:43" ht="11.4" x14ac:dyDescent="0.2">
      <c r="A265" s="110" t="str">
        <f>_xlfn.XLOOKUP($C265,'Data Ref'!$D:$D,'Data Ref'!$B:$B,0)</f>
        <v>222708249</v>
      </c>
      <c r="C265" s="76">
        <f>'1. Accomodation'!N269</f>
        <v>809</v>
      </c>
      <c r="D265" s="362" t="str">
        <f>'1. Accomodation'!L269</f>
        <v>D</v>
      </c>
      <c r="E265" s="69" t="str">
        <f>'1. Accomodation'!P269</f>
        <v>1 Bed</v>
      </c>
      <c r="F265" s="69">
        <f>'1. Accomodation'!Q269</f>
        <v>1</v>
      </c>
      <c r="G265" s="77">
        <f>'1. Accomodation'!O269</f>
        <v>437.23</v>
      </c>
      <c r="H265" s="69">
        <f>'1. Accomodation'!R269</f>
        <v>8</v>
      </c>
      <c r="I265" s="69" t="str">
        <f>'1. Accomodation'!S269</f>
        <v>Carpark and other block</v>
      </c>
      <c r="J265" s="62"/>
      <c r="L265" s="271">
        <f>IFERROR(INDEX('2. GRI Pricing Inputs'!$C$15:$AI$16,MATCH($L$16,'2. GRI Pricing Inputs'!$C$15:$C$16,0),MATCH(E265,'2. GRI Pricing Inputs'!$C$15:$AI$15,0)),0)</f>
        <v>1275</v>
      </c>
      <c r="M265" s="272">
        <f>IFERROR(INDEX('2. GRI Pricing Inputs'!$C$22:$AI$23,MATCH($M$16,'2. GRI Pricing Inputs'!$C$22:$C$23,0),MATCH(F265,'2. GRI Pricing Inputs'!$C$22:$AI$22,0)),0)</f>
        <v>0</v>
      </c>
      <c r="N265" s="329">
        <f>IF(AND('3. GRI Pricing'!$G265&gt;='2. GRI Pricing Inputs'!$D$33,'3. GRI Pricing'!$G265&lt;='2. GRI Pricing Inputs'!$E$33),'2. GRI Pricing Inputs'!$D$32,IF(AND('3. GRI Pricing'!$G265&gt;='2. GRI Pricing Inputs'!$F$33,'3. GRI Pricing'!$G265&lt;='2. GRI Pricing Inputs'!$G$33),'2. GRI Pricing Inputs'!$F$32,IF(AND('3. GRI Pricing'!$G265&gt;='2. GRI Pricing Inputs'!$H$33,'3. GRI Pricing'!$G265&lt;='2. GRI Pricing Inputs'!$I$33),'2. GRI Pricing Inputs'!$H$32,IF(AND('3. GRI Pricing'!$G265&gt;='2. GRI Pricing Inputs'!$J$33,'3. GRI Pricing'!$G265&lt;='2. GRI Pricing Inputs'!$K$33),'2. GRI Pricing Inputs'!$J$32,IF(AND('3. GRI Pricing'!$G265&gt;='2. GRI Pricing Inputs'!$L$33,'3. GRI Pricing'!$G265&lt;='2. GRI Pricing Inputs'!$M$33),'2. GRI Pricing Inputs'!$L$32,IF(AND('3. GRI Pricing'!$G265&gt;='2. GRI Pricing Inputs'!$N$33,'3. GRI Pricing'!$G265&lt;='2. GRI Pricing Inputs'!$O$33),'2. GRI Pricing Inputs'!$N$32,IF(AND('3. GRI Pricing'!$G265&gt;='2. GRI Pricing Inputs'!$P$33,'3. GRI Pricing'!$G265&lt;='2. GRI Pricing Inputs'!$Q$33),'2. GRI Pricing Inputs'!$P$32,IF(AND('3. GRI Pricing'!$G265&gt;='2. GRI Pricing Inputs'!$R$33,'3. GRI Pricing'!$G265&lt;='2. GRI Pricing Inputs'!$S$33),'2. GRI Pricing Inputs'!$R$32,IF(AND('3. GRI Pricing'!$G265&gt;='2. GRI Pricing Inputs'!$T$33,'3. GRI Pricing'!$G265&lt;='2. GRI Pricing Inputs'!$U$33),'2. GRI Pricing Inputs'!$T$32,IF(AND('3. GRI Pricing'!$G265&gt;='2. GRI Pricing Inputs'!$V$33,'3. GRI Pricing'!$G265&lt;='2. GRI Pricing Inputs'!$W$33),'2. GRI Pricing Inputs'!$V$32,IF(AND('3. GRI Pricing'!$G265&gt;='2. GRI Pricing Inputs'!$X$33,'3. GRI Pricing'!$G265&lt;='2. GRI Pricing Inputs'!$Y$33),'2. GRI Pricing Inputs'!$X$32,IF(AND('3. GRI Pricing'!$G265&gt;='2. GRI Pricing Inputs'!$Z$33,'3. GRI Pricing'!$G265&lt;='2. GRI Pricing Inputs'!$AA$33),'2. GRI Pricing Inputs'!$Z$32,IF(AND('3. GRI Pricing'!$G265&gt;='2. GRI Pricing Inputs'!$AB$33,'3. GRI Pricing'!$G265&lt;='2. GRI Pricing Inputs'!$AC$33),'2. GRI Pricing Inputs'!$AB$32,IF(AND('3. GRI Pricing'!$G265&gt;='2. GRI Pricing Inputs'!$AD$33,'3. GRI Pricing'!$G265&lt;='2. GRI Pricing Inputs'!$AE$33),'2. GRI Pricing Inputs'!$AD$32,IF(AND('3. GRI Pricing'!$G265&gt;='2. GRI Pricing Inputs'!$AF$33,'3. GRI Pricing'!$G265&lt;='2. GRI Pricing Inputs'!$AG$33),'2. GRI Pricing Inputs'!$AF$32,IF(AND('3. GRI Pricing'!$G265&gt;='2. GRI Pricing Inputs'!$AH$33,'3. GRI Pricing'!$G265&lt;='2. GRI Pricing Inputs'!$AI$33),'2. GRI Pricing Inputs'!$AH$32,0))))))))))))))))</f>
        <v>0</v>
      </c>
      <c r="O265" s="272" cm="1">
        <f t="array" ref="O265">IFERROR(INDEX('2. GRI Pricing Inputs'!$C$32:$AI$39,MATCH('3. GRI Pricing'!E265,'2. GRI Pricing Inputs'!$C$32:$C$39,0),(MATCH('3. GRI Pricing'!N265,'2. GRI Pricing Inputs'!$D$32:$AI$32,0)+1)),0)</f>
        <v>0</v>
      </c>
      <c r="P265" s="272">
        <f>IFERROR(INDEX('2. GRI Pricing Inputs'!$C$45:$AI$46,MATCH($P$16,'2. GRI Pricing Inputs'!$C$45:$C$46,0),MATCH(H265,'2. GRI Pricing Inputs'!$C$45:$AI$45,0)),0)</f>
        <v>55</v>
      </c>
      <c r="Q265" s="272">
        <f>IFERROR(INDEX('2. GRI Pricing Inputs'!$C$53:$AI$54,MATCH('3. GRI Pricing'!$Q$16,'2. GRI Pricing Inputs'!$C$53:$C$54,0),MATCH('3. GRI Pricing'!I265,'2. GRI Pricing Inputs'!$C$53:$AI$53,0)),0)</f>
        <v>5</v>
      </c>
      <c r="R265" s="272">
        <f>IFERROR(INDEX('2. GRI Pricing Inputs'!$C$60:$AI$61,MATCH('3. GRI Pricing'!$R$16,'2. GRI Pricing Inputs'!$C$60:$C$61,0),MATCH('1. Accomodation'!T269,'2. GRI Pricing Inputs'!$C$60:$AI$60,0)),0)</f>
        <v>0</v>
      </c>
      <c r="S265" s="272">
        <f>IFERROR(INDEX('2. GRI Pricing Inputs'!$C$67:$AI$68,MATCH('3. GRI Pricing'!$S$16,'2. GRI Pricing Inputs'!$C$67:$C$68,0),MATCH('1. Accomodation'!U269,'2. GRI Pricing Inputs'!$C$67:$AI$67,0)),0)</f>
        <v>10</v>
      </c>
      <c r="T265" s="272">
        <f>IF(E265=0,0,'2. GRI Pricing Inputs'!$AI$75)</f>
        <v>0</v>
      </c>
      <c r="U265" s="272">
        <f>IFERROR(INDEX('2. GRI Pricing Inputs'!$C$82:$AI$83,MATCH('3. GRI Pricing'!$U$16,'2. GRI Pricing Inputs'!$C$82:$C$83,0),MATCH('1. Accomodation'!V269,'2. GRI Pricing Inputs'!$C$82:$AI$82,0)),0)</f>
        <v>0</v>
      </c>
      <c r="V265" s="272">
        <f>IFERROR(INDEX('2. GRI Pricing Inputs'!$C$89:$AI$90,MATCH('3. GRI Pricing'!$V$16,'2. GRI Pricing Inputs'!$C$89:$C$90,0),MATCH('1. Accomodation'!W269,'2. GRI Pricing Inputs'!$C$89:$AI$89,0)),0)</f>
        <v>0</v>
      </c>
      <c r="W265" s="272">
        <f>IFERROR(INDEX('2. GRI Pricing Inputs'!$C$97:$AI$98,MATCH('3. GRI Pricing'!$W$16,'2. GRI Pricing Inputs'!$C$97:$C$98,0),MATCH('1. Accomodation'!X269,'2. GRI Pricing Inputs'!$C$97:$AI$97,0)),0)</f>
        <v>0</v>
      </c>
      <c r="X265" s="272">
        <f>IFERROR(INDEX('2. GRI Pricing Inputs'!$C$104:$AI$105,MATCH('3. GRI Pricing'!$X$16,'2. GRI Pricing Inputs'!$C$104:$C$105,0),MATCH('1. Accomodation'!Y269,'2. GRI Pricing Inputs'!$C$104:$AI$104,0)),0)</f>
        <v>0</v>
      </c>
      <c r="Y265" s="273"/>
      <c r="Z265" s="274">
        <f t="shared" si="13"/>
        <v>1345</v>
      </c>
      <c r="AA265" s="275"/>
      <c r="AB265" s="275"/>
      <c r="AC265" s="275"/>
      <c r="AD265" s="271">
        <f>Z265*(1+'2. GRI Pricing Inputs'!E$115)^(($AD$16-$AC$15)/365)</f>
        <v>1351.6727225847981</v>
      </c>
      <c r="AE265" s="272">
        <f>AD265*(1+'2. GRI Pricing Inputs'!F$115)^((AE$16-AD$16)/365)</f>
        <v>1358.1617140373739</v>
      </c>
      <c r="AF265" s="272">
        <f>AE265*(1+'2. GRI Pricing Inputs'!G$115)^((AF$16-AE$16)/365)</f>
        <v>1364.899733623296</v>
      </c>
      <c r="AG265" s="272">
        <f>AF265*(1+'2. GRI Pricing Inputs'!H$115)^((AG$16-AF$16)/365)</f>
        <v>1371.6711814140269</v>
      </c>
      <c r="AH265" s="272">
        <f>AG265*(1+'2. GRI Pricing Inputs'!I$115)^((AH$16-AG$16)/365)</f>
        <v>1377.8161979905385</v>
      </c>
      <c r="AI265" s="272">
        <f>AH265*(1+'2. GRI Pricing Inputs'!J$115)^((AI$16-AH$16)/365)</f>
        <v>1384.6517260663989</v>
      </c>
      <c r="AJ265" s="272">
        <f>AI265*(1+'2. GRI Pricing Inputs'!K$115)^((AJ$16-AI$16)/365)</f>
        <v>1391.2990402165706</v>
      </c>
      <c r="AK265" s="272">
        <f>AJ265*(1+'2. GRI Pricing Inputs'!L$115)^((AK$16-AJ$16)/365)</f>
        <v>1398.2014584528986</v>
      </c>
      <c r="AL265" s="272">
        <f>AK265*(1+'2. GRI Pricing Inputs'!M$115)^((AL$16-AK$16)/365)</f>
        <v>1404.9138209658668</v>
      </c>
      <c r="AM265" s="272">
        <f>AL265*(1+'2. GRI Pricing Inputs'!N$115)^((AM$16-AL$16)/365)</f>
        <v>1411.8837839270966</v>
      </c>
      <c r="AN265" s="272">
        <f>AM265*(1+'2. GRI Pricing Inputs'!O$115)^((AN$16-AM$16)/365)</f>
        <v>1418.8883257948441</v>
      </c>
      <c r="AO265" s="272">
        <f>AN265*(1+'2. GRI Pricing Inputs'!P$115)^((AO$16-AN$16)/365)</f>
        <v>1425.6999999999991</v>
      </c>
      <c r="AP265" s="276">
        <f>AO265*(1+'2. GRI Pricing Inputs'!Q$115)^((AP$16-AO$16)/365)</f>
        <v>1432.773085939885</v>
      </c>
      <c r="AQ265" s="380">
        <f t="shared" si="14"/>
        <v>5.9999999999999387E-2</v>
      </c>
    </row>
    <row r="266" spans="1:43" ht="11.4" x14ac:dyDescent="0.2">
      <c r="A266" s="110" t="str">
        <f>_xlfn.XLOOKUP($C266,'Data Ref'!$D:$D,'Data Ref'!$B:$B,0)</f>
        <v>222708250</v>
      </c>
      <c r="C266" s="76">
        <f>'1. Accomodation'!N270</f>
        <v>810</v>
      </c>
      <c r="D266" s="362" t="str">
        <f>'1. Accomodation'!L270</f>
        <v>D</v>
      </c>
      <c r="E266" s="69" t="str">
        <f>'1. Accomodation'!P270</f>
        <v>1 Bed</v>
      </c>
      <c r="F266" s="69">
        <f>'1. Accomodation'!Q270</f>
        <v>1</v>
      </c>
      <c r="G266" s="77">
        <f>'1. Accomodation'!O270</f>
        <v>492.56</v>
      </c>
      <c r="H266" s="69">
        <f>'1. Accomodation'!R270</f>
        <v>8</v>
      </c>
      <c r="I266" s="69" t="str">
        <f>'1. Accomodation'!S270</f>
        <v>Internal Courtyard</v>
      </c>
      <c r="J266" s="62"/>
      <c r="L266" s="271">
        <f>IFERROR(INDEX('2. GRI Pricing Inputs'!$C$15:$AI$16,MATCH($L$16,'2. GRI Pricing Inputs'!$C$15:$C$16,0),MATCH(E266,'2. GRI Pricing Inputs'!$C$15:$AI$15,0)),0)</f>
        <v>1275</v>
      </c>
      <c r="M266" s="272">
        <f>IFERROR(INDEX('2. GRI Pricing Inputs'!$C$22:$AI$23,MATCH($M$16,'2. GRI Pricing Inputs'!$C$22:$C$23,0),MATCH(F266,'2. GRI Pricing Inputs'!$C$22:$AI$22,0)),0)</f>
        <v>0</v>
      </c>
      <c r="N266" s="329">
        <f>IF(AND('3. GRI Pricing'!$G266&gt;='2. GRI Pricing Inputs'!$D$33,'3. GRI Pricing'!$G266&lt;='2. GRI Pricing Inputs'!$E$33),'2. GRI Pricing Inputs'!$D$32,IF(AND('3. GRI Pricing'!$G266&gt;='2. GRI Pricing Inputs'!$F$33,'3. GRI Pricing'!$G266&lt;='2. GRI Pricing Inputs'!$G$33),'2. GRI Pricing Inputs'!$F$32,IF(AND('3. GRI Pricing'!$G266&gt;='2. GRI Pricing Inputs'!$H$33,'3. GRI Pricing'!$G266&lt;='2. GRI Pricing Inputs'!$I$33),'2. GRI Pricing Inputs'!$H$32,IF(AND('3. GRI Pricing'!$G266&gt;='2. GRI Pricing Inputs'!$J$33,'3. GRI Pricing'!$G266&lt;='2. GRI Pricing Inputs'!$K$33),'2. GRI Pricing Inputs'!$J$32,IF(AND('3. GRI Pricing'!$G266&gt;='2. GRI Pricing Inputs'!$L$33,'3. GRI Pricing'!$G266&lt;='2. GRI Pricing Inputs'!$M$33),'2. GRI Pricing Inputs'!$L$32,IF(AND('3. GRI Pricing'!$G266&gt;='2. GRI Pricing Inputs'!$N$33,'3. GRI Pricing'!$G266&lt;='2. GRI Pricing Inputs'!$O$33),'2. GRI Pricing Inputs'!$N$32,IF(AND('3. GRI Pricing'!$G266&gt;='2. GRI Pricing Inputs'!$P$33,'3. GRI Pricing'!$G266&lt;='2. GRI Pricing Inputs'!$Q$33),'2. GRI Pricing Inputs'!$P$32,IF(AND('3. GRI Pricing'!$G266&gt;='2. GRI Pricing Inputs'!$R$33,'3. GRI Pricing'!$G266&lt;='2. GRI Pricing Inputs'!$S$33),'2. GRI Pricing Inputs'!$R$32,IF(AND('3. GRI Pricing'!$G266&gt;='2. GRI Pricing Inputs'!$T$33,'3. GRI Pricing'!$G266&lt;='2. GRI Pricing Inputs'!$U$33),'2. GRI Pricing Inputs'!$T$32,IF(AND('3. GRI Pricing'!$G266&gt;='2. GRI Pricing Inputs'!$V$33,'3. GRI Pricing'!$G266&lt;='2. GRI Pricing Inputs'!$W$33),'2. GRI Pricing Inputs'!$V$32,IF(AND('3. GRI Pricing'!$G266&gt;='2. GRI Pricing Inputs'!$X$33,'3. GRI Pricing'!$G266&lt;='2. GRI Pricing Inputs'!$Y$33),'2. GRI Pricing Inputs'!$X$32,IF(AND('3. GRI Pricing'!$G266&gt;='2. GRI Pricing Inputs'!$Z$33,'3. GRI Pricing'!$G266&lt;='2. GRI Pricing Inputs'!$AA$33),'2. GRI Pricing Inputs'!$Z$32,IF(AND('3. GRI Pricing'!$G266&gt;='2. GRI Pricing Inputs'!$AB$33,'3. GRI Pricing'!$G266&lt;='2. GRI Pricing Inputs'!$AC$33),'2. GRI Pricing Inputs'!$AB$32,IF(AND('3. GRI Pricing'!$G266&gt;='2. GRI Pricing Inputs'!$AD$33,'3. GRI Pricing'!$G266&lt;='2. GRI Pricing Inputs'!$AE$33),'2. GRI Pricing Inputs'!$AD$32,IF(AND('3. GRI Pricing'!$G266&gt;='2. GRI Pricing Inputs'!$AF$33,'3. GRI Pricing'!$G266&lt;='2. GRI Pricing Inputs'!$AG$33),'2. GRI Pricing Inputs'!$AF$32,IF(AND('3. GRI Pricing'!$G266&gt;='2. GRI Pricing Inputs'!$AH$33,'3. GRI Pricing'!$G266&lt;='2. GRI Pricing Inputs'!$AI$33),'2. GRI Pricing Inputs'!$AH$32,0))))))))))))))))</f>
        <v>4</v>
      </c>
      <c r="O266" s="272" cm="1">
        <f t="array" ref="O266">IFERROR(INDEX('2. GRI Pricing Inputs'!$C$32:$AI$39,MATCH('3. GRI Pricing'!E266,'2. GRI Pricing Inputs'!$C$32:$C$39,0),(MATCH('3. GRI Pricing'!N266,'2. GRI Pricing Inputs'!$D$32:$AI$32,0)+1)),0)</f>
        <v>0</v>
      </c>
      <c r="P266" s="272">
        <f>IFERROR(INDEX('2. GRI Pricing Inputs'!$C$45:$AI$46,MATCH($P$16,'2. GRI Pricing Inputs'!$C$45:$C$46,0),MATCH(H266,'2. GRI Pricing Inputs'!$C$45:$AI$45,0)),0)</f>
        <v>55</v>
      </c>
      <c r="Q266" s="272">
        <f>IFERROR(INDEX('2. GRI Pricing Inputs'!$C$53:$AI$54,MATCH('3. GRI Pricing'!$Q$16,'2. GRI Pricing Inputs'!$C$53:$C$54,0),MATCH('3. GRI Pricing'!I266,'2. GRI Pricing Inputs'!$C$53:$AI$53,0)),0)</f>
        <v>15</v>
      </c>
      <c r="R266" s="272">
        <f>IFERROR(INDEX('2. GRI Pricing Inputs'!$C$60:$AI$61,MATCH('3. GRI Pricing'!$R$16,'2. GRI Pricing Inputs'!$C$60:$C$61,0),MATCH('1. Accomodation'!T270,'2. GRI Pricing Inputs'!$C$60:$AI$60,0)),0)</f>
        <v>0</v>
      </c>
      <c r="S266" s="272">
        <f>IFERROR(INDEX('2. GRI Pricing Inputs'!$C$67:$AI$68,MATCH('3. GRI Pricing'!$S$16,'2. GRI Pricing Inputs'!$C$67:$C$68,0),MATCH('1. Accomodation'!U270,'2. GRI Pricing Inputs'!$C$67:$AI$67,0)),0)</f>
        <v>10</v>
      </c>
      <c r="T266" s="272">
        <f>IF(E266=0,0,'2. GRI Pricing Inputs'!$AI$75)</f>
        <v>0</v>
      </c>
      <c r="U266" s="272">
        <f>IFERROR(INDEX('2. GRI Pricing Inputs'!$C$82:$AI$83,MATCH('3. GRI Pricing'!$U$16,'2. GRI Pricing Inputs'!$C$82:$C$83,0),MATCH('1. Accomodation'!V270,'2. GRI Pricing Inputs'!$C$82:$AI$82,0)),0)</f>
        <v>0</v>
      </c>
      <c r="V266" s="272">
        <f>IFERROR(INDEX('2. GRI Pricing Inputs'!$C$89:$AI$90,MATCH('3. GRI Pricing'!$V$16,'2. GRI Pricing Inputs'!$C$89:$C$90,0),MATCH('1. Accomodation'!W270,'2. GRI Pricing Inputs'!$C$89:$AI$89,0)),0)</f>
        <v>10</v>
      </c>
      <c r="W266" s="272">
        <f>IFERROR(INDEX('2. GRI Pricing Inputs'!$C$97:$AI$98,MATCH('3. GRI Pricing'!$W$16,'2. GRI Pricing Inputs'!$C$97:$C$98,0),MATCH('1. Accomodation'!X270,'2. GRI Pricing Inputs'!$C$97:$AI$97,0)),0)</f>
        <v>0</v>
      </c>
      <c r="X266" s="272">
        <f>IFERROR(INDEX('2. GRI Pricing Inputs'!$C$104:$AI$105,MATCH('3. GRI Pricing'!$X$16,'2. GRI Pricing Inputs'!$C$104:$C$105,0),MATCH('1. Accomodation'!Y270,'2. GRI Pricing Inputs'!$C$104:$AI$104,0)),0)</f>
        <v>0</v>
      </c>
      <c r="Y266" s="273"/>
      <c r="Z266" s="274">
        <f t="shared" si="13"/>
        <v>1365</v>
      </c>
      <c r="AA266" s="275"/>
      <c r="AB266" s="275"/>
      <c r="AC266" s="275"/>
      <c r="AD266" s="271">
        <f>Z266*(1+'2. GRI Pricing Inputs'!E$115)^(($AD$16-$AC$15)/365)</f>
        <v>1371.7719452254644</v>
      </c>
      <c r="AE266" s="272">
        <f>AD266*(1+'2. GRI Pricing Inputs'!F$115)^((AE$16-AD$16)/365)</f>
        <v>1378.3574272572607</v>
      </c>
      <c r="AF266" s="272">
        <f>AE266*(1+'2. GRI Pricing Inputs'!G$115)^((AF$16-AE$16)/365)</f>
        <v>1385.1956404429736</v>
      </c>
      <c r="AG266" s="272">
        <f>AF266*(1+'2. GRI Pricing Inputs'!H$115)^((AG$16-AF$16)/365)</f>
        <v>1392.0677789071726</v>
      </c>
      <c r="AH266" s="272">
        <f>AG266*(1+'2. GRI Pricing Inputs'!I$115)^((AH$16-AG$16)/365)</f>
        <v>1398.3041711948592</v>
      </c>
      <c r="AI266" s="272">
        <f>AH266*(1+'2. GRI Pricing Inputs'!J$115)^((AI$16-AH$16)/365)</f>
        <v>1405.2413428108812</v>
      </c>
      <c r="AJ266" s="272">
        <f>AI266*(1+'2. GRI Pricing Inputs'!K$115)^((AJ$16-AI$16)/365)</f>
        <v>1411.9875017811298</v>
      </c>
      <c r="AK266" s="272">
        <f>AJ266*(1+'2. GRI Pricing Inputs'!L$115)^((AK$16-AJ$16)/365)</f>
        <v>1418.9925582068456</v>
      </c>
      <c r="AL266" s="272">
        <f>AK266*(1+'2. GRI Pricing Inputs'!M$115)^((AL$16-AK$16)/365)</f>
        <v>1425.804732801791</v>
      </c>
      <c r="AM266" s="272">
        <f>AL266*(1+'2. GRI Pricing Inputs'!N$115)^((AM$16-AL$16)/365)</f>
        <v>1432.8783383349351</v>
      </c>
      <c r="AN266" s="272">
        <f>AM266*(1+'2. GRI Pricing Inputs'!O$115)^((AN$16-AM$16)/365)</f>
        <v>1439.9870369590803</v>
      </c>
      <c r="AO266" s="272">
        <f>AN266*(1+'2. GRI Pricing Inputs'!P$115)^((AO$16-AN$16)/365)</f>
        <v>1446.8999999999996</v>
      </c>
      <c r="AP266" s="276">
        <f>AO266*(1+'2. GRI Pricing Inputs'!Q$115)^((AP$16-AO$16)/365)</f>
        <v>1454.0782619389918</v>
      </c>
      <c r="AQ266" s="380">
        <f t="shared" si="14"/>
        <v>5.9999999999999609E-2</v>
      </c>
    </row>
    <row r="267" spans="1:43" ht="11.4" x14ac:dyDescent="0.2">
      <c r="A267" s="110" t="str">
        <f>_xlfn.XLOOKUP($C267,'Data Ref'!$D:$D,'Data Ref'!$B:$B,0)</f>
        <v>222708251</v>
      </c>
      <c r="C267" s="76">
        <f>'1. Accomodation'!N271</f>
        <v>811</v>
      </c>
      <c r="D267" s="362" t="str">
        <f>'1. Accomodation'!L271</f>
        <v>D</v>
      </c>
      <c r="E267" s="69" t="str">
        <f>'1. Accomodation'!P271</f>
        <v>1 Bed</v>
      </c>
      <c r="F267" s="69">
        <f>'1. Accomodation'!Q271</f>
        <v>1</v>
      </c>
      <c r="G267" s="77">
        <f>'1. Accomodation'!O271</f>
        <v>437.23</v>
      </c>
      <c r="H267" s="69">
        <f>'1. Accomodation'!R271</f>
        <v>8</v>
      </c>
      <c r="I267" s="69" t="str">
        <f>'1. Accomodation'!S271</f>
        <v>Carpark and other block</v>
      </c>
      <c r="J267" s="62"/>
      <c r="L267" s="271">
        <f>IFERROR(INDEX('2. GRI Pricing Inputs'!$C$15:$AI$16,MATCH($L$16,'2. GRI Pricing Inputs'!$C$15:$C$16,0),MATCH(E267,'2. GRI Pricing Inputs'!$C$15:$AI$15,0)),0)</f>
        <v>1275</v>
      </c>
      <c r="M267" s="272">
        <f>IFERROR(INDEX('2. GRI Pricing Inputs'!$C$22:$AI$23,MATCH($M$16,'2. GRI Pricing Inputs'!$C$22:$C$23,0),MATCH(F267,'2. GRI Pricing Inputs'!$C$22:$AI$22,0)),0)</f>
        <v>0</v>
      </c>
      <c r="N267" s="329">
        <f>IF(AND('3. GRI Pricing'!$G267&gt;='2. GRI Pricing Inputs'!$D$33,'3. GRI Pricing'!$G267&lt;='2. GRI Pricing Inputs'!$E$33),'2. GRI Pricing Inputs'!$D$32,IF(AND('3. GRI Pricing'!$G267&gt;='2. GRI Pricing Inputs'!$F$33,'3. GRI Pricing'!$G267&lt;='2. GRI Pricing Inputs'!$G$33),'2. GRI Pricing Inputs'!$F$32,IF(AND('3. GRI Pricing'!$G267&gt;='2. GRI Pricing Inputs'!$H$33,'3. GRI Pricing'!$G267&lt;='2. GRI Pricing Inputs'!$I$33),'2. GRI Pricing Inputs'!$H$32,IF(AND('3. GRI Pricing'!$G267&gt;='2. GRI Pricing Inputs'!$J$33,'3. GRI Pricing'!$G267&lt;='2. GRI Pricing Inputs'!$K$33),'2. GRI Pricing Inputs'!$J$32,IF(AND('3. GRI Pricing'!$G267&gt;='2. GRI Pricing Inputs'!$L$33,'3. GRI Pricing'!$G267&lt;='2. GRI Pricing Inputs'!$M$33),'2. GRI Pricing Inputs'!$L$32,IF(AND('3. GRI Pricing'!$G267&gt;='2. GRI Pricing Inputs'!$N$33,'3. GRI Pricing'!$G267&lt;='2. GRI Pricing Inputs'!$O$33),'2. GRI Pricing Inputs'!$N$32,IF(AND('3. GRI Pricing'!$G267&gt;='2. GRI Pricing Inputs'!$P$33,'3. GRI Pricing'!$G267&lt;='2. GRI Pricing Inputs'!$Q$33),'2. GRI Pricing Inputs'!$P$32,IF(AND('3. GRI Pricing'!$G267&gt;='2. GRI Pricing Inputs'!$R$33,'3. GRI Pricing'!$G267&lt;='2. GRI Pricing Inputs'!$S$33),'2. GRI Pricing Inputs'!$R$32,IF(AND('3. GRI Pricing'!$G267&gt;='2. GRI Pricing Inputs'!$T$33,'3. GRI Pricing'!$G267&lt;='2. GRI Pricing Inputs'!$U$33),'2. GRI Pricing Inputs'!$T$32,IF(AND('3. GRI Pricing'!$G267&gt;='2. GRI Pricing Inputs'!$V$33,'3. GRI Pricing'!$G267&lt;='2. GRI Pricing Inputs'!$W$33),'2. GRI Pricing Inputs'!$V$32,IF(AND('3. GRI Pricing'!$G267&gt;='2. GRI Pricing Inputs'!$X$33,'3. GRI Pricing'!$G267&lt;='2. GRI Pricing Inputs'!$Y$33),'2. GRI Pricing Inputs'!$X$32,IF(AND('3. GRI Pricing'!$G267&gt;='2. GRI Pricing Inputs'!$Z$33,'3. GRI Pricing'!$G267&lt;='2. GRI Pricing Inputs'!$AA$33),'2. GRI Pricing Inputs'!$Z$32,IF(AND('3. GRI Pricing'!$G267&gt;='2. GRI Pricing Inputs'!$AB$33,'3. GRI Pricing'!$G267&lt;='2. GRI Pricing Inputs'!$AC$33),'2. GRI Pricing Inputs'!$AB$32,IF(AND('3. GRI Pricing'!$G267&gt;='2. GRI Pricing Inputs'!$AD$33,'3. GRI Pricing'!$G267&lt;='2. GRI Pricing Inputs'!$AE$33),'2. GRI Pricing Inputs'!$AD$32,IF(AND('3. GRI Pricing'!$G267&gt;='2. GRI Pricing Inputs'!$AF$33,'3. GRI Pricing'!$G267&lt;='2. GRI Pricing Inputs'!$AG$33),'2. GRI Pricing Inputs'!$AF$32,IF(AND('3. GRI Pricing'!$G267&gt;='2. GRI Pricing Inputs'!$AH$33,'3. GRI Pricing'!$G267&lt;='2. GRI Pricing Inputs'!$AI$33),'2. GRI Pricing Inputs'!$AH$32,0))))))))))))))))</f>
        <v>0</v>
      </c>
      <c r="O267" s="272" cm="1">
        <f t="array" ref="O267">IFERROR(INDEX('2. GRI Pricing Inputs'!$C$32:$AI$39,MATCH('3. GRI Pricing'!E267,'2. GRI Pricing Inputs'!$C$32:$C$39,0),(MATCH('3. GRI Pricing'!N267,'2. GRI Pricing Inputs'!$D$32:$AI$32,0)+1)),0)</f>
        <v>0</v>
      </c>
      <c r="P267" s="272">
        <f>IFERROR(INDEX('2. GRI Pricing Inputs'!$C$45:$AI$46,MATCH($P$16,'2. GRI Pricing Inputs'!$C$45:$C$46,0),MATCH(H267,'2. GRI Pricing Inputs'!$C$45:$AI$45,0)),0)</f>
        <v>55</v>
      </c>
      <c r="Q267" s="272">
        <f>IFERROR(INDEX('2. GRI Pricing Inputs'!$C$53:$AI$54,MATCH('3. GRI Pricing'!$Q$16,'2. GRI Pricing Inputs'!$C$53:$C$54,0),MATCH('3. GRI Pricing'!I267,'2. GRI Pricing Inputs'!$C$53:$AI$53,0)),0)</f>
        <v>5</v>
      </c>
      <c r="R267" s="272">
        <f>IFERROR(INDEX('2. GRI Pricing Inputs'!$C$60:$AI$61,MATCH('3. GRI Pricing'!$R$16,'2. GRI Pricing Inputs'!$C$60:$C$61,0),MATCH('1. Accomodation'!T271,'2. GRI Pricing Inputs'!$C$60:$AI$60,0)),0)</f>
        <v>0</v>
      </c>
      <c r="S267" s="272">
        <f>IFERROR(INDEX('2. GRI Pricing Inputs'!$C$67:$AI$68,MATCH('3. GRI Pricing'!$S$16,'2. GRI Pricing Inputs'!$C$67:$C$68,0),MATCH('1. Accomodation'!U271,'2. GRI Pricing Inputs'!$C$67:$AI$67,0)),0)</f>
        <v>10</v>
      </c>
      <c r="T267" s="272">
        <f>IF(E267=0,0,'2. GRI Pricing Inputs'!$AI$75)</f>
        <v>0</v>
      </c>
      <c r="U267" s="272">
        <f>IFERROR(INDEX('2. GRI Pricing Inputs'!$C$82:$AI$83,MATCH('3. GRI Pricing'!$U$16,'2. GRI Pricing Inputs'!$C$82:$C$83,0),MATCH('1. Accomodation'!V271,'2. GRI Pricing Inputs'!$C$82:$AI$82,0)),0)</f>
        <v>0</v>
      </c>
      <c r="V267" s="272">
        <f>IFERROR(INDEX('2. GRI Pricing Inputs'!$C$89:$AI$90,MATCH('3. GRI Pricing'!$V$16,'2. GRI Pricing Inputs'!$C$89:$C$90,0),MATCH('1. Accomodation'!W271,'2. GRI Pricing Inputs'!$C$89:$AI$89,0)),0)</f>
        <v>0</v>
      </c>
      <c r="W267" s="272">
        <f>IFERROR(INDEX('2. GRI Pricing Inputs'!$C$97:$AI$98,MATCH('3. GRI Pricing'!$W$16,'2. GRI Pricing Inputs'!$C$97:$C$98,0),MATCH('1. Accomodation'!X271,'2. GRI Pricing Inputs'!$C$97:$AI$97,0)),0)</f>
        <v>0</v>
      </c>
      <c r="X267" s="272">
        <f>IFERROR(INDEX('2. GRI Pricing Inputs'!$C$104:$AI$105,MATCH('3. GRI Pricing'!$X$16,'2. GRI Pricing Inputs'!$C$104:$C$105,0),MATCH('1. Accomodation'!Y271,'2. GRI Pricing Inputs'!$C$104:$AI$104,0)),0)</f>
        <v>0</v>
      </c>
      <c r="Y267" s="273"/>
      <c r="Z267" s="274">
        <f t="shared" si="13"/>
        <v>1345</v>
      </c>
      <c r="AA267" s="275"/>
      <c r="AB267" s="275"/>
      <c r="AC267" s="275"/>
      <c r="AD267" s="271">
        <f>Z267*(1+'2. GRI Pricing Inputs'!E$115)^(($AD$16-$AC$15)/365)</f>
        <v>1351.6727225847981</v>
      </c>
      <c r="AE267" s="272">
        <f>AD267*(1+'2. GRI Pricing Inputs'!F$115)^((AE$16-AD$16)/365)</f>
        <v>1358.1617140373739</v>
      </c>
      <c r="AF267" s="272">
        <f>AE267*(1+'2. GRI Pricing Inputs'!G$115)^((AF$16-AE$16)/365)</f>
        <v>1364.899733623296</v>
      </c>
      <c r="AG267" s="272">
        <f>AF267*(1+'2. GRI Pricing Inputs'!H$115)^((AG$16-AF$16)/365)</f>
        <v>1371.6711814140269</v>
      </c>
      <c r="AH267" s="272">
        <f>AG267*(1+'2. GRI Pricing Inputs'!I$115)^((AH$16-AG$16)/365)</f>
        <v>1377.8161979905385</v>
      </c>
      <c r="AI267" s="272">
        <f>AH267*(1+'2. GRI Pricing Inputs'!J$115)^((AI$16-AH$16)/365)</f>
        <v>1384.6517260663989</v>
      </c>
      <c r="AJ267" s="272">
        <f>AI267*(1+'2. GRI Pricing Inputs'!K$115)^((AJ$16-AI$16)/365)</f>
        <v>1391.2990402165706</v>
      </c>
      <c r="AK267" s="272">
        <f>AJ267*(1+'2. GRI Pricing Inputs'!L$115)^((AK$16-AJ$16)/365)</f>
        <v>1398.2014584528986</v>
      </c>
      <c r="AL267" s="272">
        <f>AK267*(1+'2. GRI Pricing Inputs'!M$115)^((AL$16-AK$16)/365)</f>
        <v>1404.9138209658668</v>
      </c>
      <c r="AM267" s="272">
        <f>AL267*(1+'2. GRI Pricing Inputs'!N$115)^((AM$16-AL$16)/365)</f>
        <v>1411.8837839270966</v>
      </c>
      <c r="AN267" s="272">
        <f>AM267*(1+'2. GRI Pricing Inputs'!O$115)^((AN$16-AM$16)/365)</f>
        <v>1418.8883257948441</v>
      </c>
      <c r="AO267" s="272">
        <f>AN267*(1+'2. GRI Pricing Inputs'!P$115)^((AO$16-AN$16)/365)</f>
        <v>1425.6999999999991</v>
      </c>
      <c r="AP267" s="276">
        <f>AO267*(1+'2. GRI Pricing Inputs'!Q$115)^((AP$16-AO$16)/365)</f>
        <v>1432.773085939885</v>
      </c>
      <c r="AQ267" s="380">
        <f t="shared" si="14"/>
        <v>5.9999999999999387E-2</v>
      </c>
    </row>
    <row r="268" spans="1:43" ht="11.4" x14ac:dyDescent="0.2">
      <c r="A268" s="110" t="str">
        <f>_xlfn.XLOOKUP($C268,'Data Ref'!$D:$D,'Data Ref'!$B:$B,0)</f>
        <v>222708252</v>
      </c>
      <c r="C268" s="76">
        <f>'1. Accomodation'!N272</f>
        <v>812</v>
      </c>
      <c r="D268" s="362" t="str">
        <f>'1. Accomodation'!L272</f>
        <v>D</v>
      </c>
      <c r="E268" s="69" t="str">
        <f>'1. Accomodation'!P272</f>
        <v>1 Bed</v>
      </c>
      <c r="F268" s="69">
        <f>'1. Accomodation'!Q272</f>
        <v>1</v>
      </c>
      <c r="G268" s="77">
        <f>'1. Accomodation'!O272</f>
        <v>506.87</v>
      </c>
      <c r="H268" s="69">
        <f>'1. Accomodation'!R272</f>
        <v>8</v>
      </c>
      <c r="I268" s="69" t="str">
        <f>'1. Accomodation'!S272</f>
        <v>Internal Courtyard</v>
      </c>
      <c r="J268" s="62"/>
      <c r="L268" s="271">
        <f>IFERROR(INDEX('2. GRI Pricing Inputs'!$C$15:$AI$16,MATCH($L$16,'2. GRI Pricing Inputs'!$C$15:$C$16,0),MATCH(E268,'2. GRI Pricing Inputs'!$C$15:$AI$15,0)),0)</f>
        <v>1275</v>
      </c>
      <c r="M268" s="272">
        <f>IFERROR(INDEX('2. GRI Pricing Inputs'!$C$22:$AI$23,MATCH($M$16,'2. GRI Pricing Inputs'!$C$22:$C$23,0),MATCH(F268,'2. GRI Pricing Inputs'!$C$22:$AI$22,0)),0)</f>
        <v>0</v>
      </c>
      <c r="N268" s="329">
        <f>IF(AND('3. GRI Pricing'!$G268&gt;='2. GRI Pricing Inputs'!$D$33,'3. GRI Pricing'!$G268&lt;='2. GRI Pricing Inputs'!$E$33),'2. GRI Pricing Inputs'!$D$32,IF(AND('3. GRI Pricing'!$G268&gt;='2. GRI Pricing Inputs'!$F$33,'3. GRI Pricing'!$G268&lt;='2. GRI Pricing Inputs'!$G$33),'2. GRI Pricing Inputs'!$F$32,IF(AND('3. GRI Pricing'!$G268&gt;='2. GRI Pricing Inputs'!$H$33,'3. GRI Pricing'!$G268&lt;='2. GRI Pricing Inputs'!$I$33),'2. GRI Pricing Inputs'!$H$32,IF(AND('3. GRI Pricing'!$G268&gt;='2. GRI Pricing Inputs'!$J$33,'3. GRI Pricing'!$G268&lt;='2. GRI Pricing Inputs'!$K$33),'2. GRI Pricing Inputs'!$J$32,IF(AND('3. GRI Pricing'!$G268&gt;='2. GRI Pricing Inputs'!$L$33,'3. GRI Pricing'!$G268&lt;='2. GRI Pricing Inputs'!$M$33),'2. GRI Pricing Inputs'!$L$32,IF(AND('3. GRI Pricing'!$G268&gt;='2. GRI Pricing Inputs'!$N$33,'3. GRI Pricing'!$G268&lt;='2. GRI Pricing Inputs'!$O$33),'2. GRI Pricing Inputs'!$N$32,IF(AND('3. GRI Pricing'!$G268&gt;='2. GRI Pricing Inputs'!$P$33,'3. GRI Pricing'!$G268&lt;='2. GRI Pricing Inputs'!$Q$33),'2. GRI Pricing Inputs'!$P$32,IF(AND('3. GRI Pricing'!$G268&gt;='2. GRI Pricing Inputs'!$R$33,'3. GRI Pricing'!$G268&lt;='2. GRI Pricing Inputs'!$S$33),'2. GRI Pricing Inputs'!$R$32,IF(AND('3. GRI Pricing'!$G268&gt;='2. GRI Pricing Inputs'!$T$33,'3. GRI Pricing'!$G268&lt;='2. GRI Pricing Inputs'!$U$33),'2. GRI Pricing Inputs'!$T$32,IF(AND('3. GRI Pricing'!$G268&gt;='2. GRI Pricing Inputs'!$V$33,'3. GRI Pricing'!$G268&lt;='2. GRI Pricing Inputs'!$W$33),'2. GRI Pricing Inputs'!$V$32,IF(AND('3. GRI Pricing'!$G268&gt;='2. GRI Pricing Inputs'!$X$33,'3. GRI Pricing'!$G268&lt;='2. GRI Pricing Inputs'!$Y$33),'2. GRI Pricing Inputs'!$X$32,IF(AND('3. GRI Pricing'!$G268&gt;='2. GRI Pricing Inputs'!$Z$33,'3. GRI Pricing'!$G268&lt;='2. GRI Pricing Inputs'!$AA$33),'2. GRI Pricing Inputs'!$Z$32,IF(AND('3. GRI Pricing'!$G268&gt;='2. GRI Pricing Inputs'!$AB$33,'3. GRI Pricing'!$G268&lt;='2. GRI Pricing Inputs'!$AC$33),'2. GRI Pricing Inputs'!$AB$32,IF(AND('3. GRI Pricing'!$G268&gt;='2. GRI Pricing Inputs'!$AD$33,'3. GRI Pricing'!$G268&lt;='2. GRI Pricing Inputs'!$AE$33),'2. GRI Pricing Inputs'!$AD$32,IF(AND('3. GRI Pricing'!$G268&gt;='2. GRI Pricing Inputs'!$AF$33,'3. GRI Pricing'!$G268&lt;='2. GRI Pricing Inputs'!$AG$33),'2. GRI Pricing Inputs'!$AF$32,IF(AND('3. GRI Pricing'!$G268&gt;='2. GRI Pricing Inputs'!$AH$33,'3. GRI Pricing'!$G268&lt;='2. GRI Pricing Inputs'!$AI$33),'2. GRI Pricing Inputs'!$AH$32,0))))))))))))))))</f>
        <v>5</v>
      </c>
      <c r="O268" s="272" cm="1">
        <f t="array" ref="O268">IFERROR(INDEX('2. GRI Pricing Inputs'!$C$32:$AI$39,MATCH('3. GRI Pricing'!E268,'2. GRI Pricing Inputs'!$C$32:$C$39,0),(MATCH('3. GRI Pricing'!N268,'2. GRI Pricing Inputs'!$D$32:$AI$32,0)+1)),0)</f>
        <v>5</v>
      </c>
      <c r="P268" s="272">
        <f>IFERROR(INDEX('2. GRI Pricing Inputs'!$C$45:$AI$46,MATCH($P$16,'2. GRI Pricing Inputs'!$C$45:$C$46,0),MATCH(H268,'2. GRI Pricing Inputs'!$C$45:$AI$45,0)),0)</f>
        <v>55</v>
      </c>
      <c r="Q268" s="272">
        <f>IFERROR(INDEX('2. GRI Pricing Inputs'!$C$53:$AI$54,MATCH('3. GRI Pricing'!$Q$16,'2. GRI Pricing Inputs'!$C$53:$C$54,0),MATCH('3. GRI Pricing'!I268,'2. GRI Pricing Inputs'!$C$53:$AI$53,0)),0)</f>
        <v>15</v>
      </c>
      <c r="R268" s="272">
        <f>IFERROR(INDEX('2. GRI Pricing Inputs'!$C$60:$AI$61,MATCH('3. GRI Pricing'!$R$16,'2. GRI Pricing Inputs'!$C$60:$C$61,0),MATCH('1. Accomodation'!T272,'2. GRI Pricing Inputs'!$C$60:$AI$60,0)),0)</f>
        <v>0</v>
      </c>
      <c r="S268" s="272">
        <f>IFERROR(INDEX('2. GRI Pricing Inputs'!$C$67:$AI$68,MATCH('3. GRI Pricing'!$S$16,'2. GRI Pricing Inputs'!$C$67:$C$68,0),MATCH('1. Accomodation'!U272,'2. GRI Pricing Inputs'!$C$67:$AI$67,0)),0)</f>
        <v>10</v>
      </c>
      <c r="T268" s="272">
        <f>IF(E268=0,0,'2. GRI Pricing Inputs'!$AI$75)</f>
        <v>0</v>
      </c>
      <c r="U268" s="272">
        <f>IFERROR(INDEX('2. GRI Pricing Inputs'!$C$82:$AI$83,MATCH('3. GRI Pricing'!$U$16,'2. GRI Pricing Inputs'!$C$82:$C$83,0),MATCH('1. Accomodation'!V272,'2. GRI Pricing Inputs'!$C$82:$AI$82,0)),0)</f>
        <v>0</v>
      </c>
      <c r="V268" s="272">
        <f>IFERROR(INDEX('2. GRI Pricing Inputs'!$C$89:$AI$90,MATCH('3. GRI Pricing'!$V$16,'2. GRI Pricing Inputs'!$C$89:$C$90,0),MATCH('1. Accomodation'!W272,'2. GRI Pricing Inputs'!$C$89:$AI$89,0)),0)</f>
        <v>10</v>
      </c>
      <c r="W268" s="272">
        <f>IFERROR(INDEX('2. GRI Pricing Inputs'!$C$97:$AI$98,MATCH('3. GRI Pricing'!$W$16,'2. GRI Pricing Inputs'!$C$97:$C$98,0),MATCH('1. Accomodation'!X272,'2. GRI Pricing Inputs'!$C$97:$AI$97,0)),0)</f>
        <v>0</v>
      </c>
      <c r="X268" s="272">
        <f>IFERROR(INDEX('2. GRI Pricing Inputs'!$C$104:$AI$105,MATCH('3. GRI Pricing'!$X$16,'2. GRI Pricing Inputs'!$C$104:$C$105,0),MATCH('1. Accomodation'!Y272,'2. GRI Pricing Inputs'!$C$104:$AI$104,0)),0)</f>
        <v>0</v>
      </c>
      <c r="Y268" s="273"/>
      <c r="Z268" s="274">
        <f t="shared" si="13"/>
        <v>1370</v>
      </c>
      <c r="AA268" s="275"/>
      <c r="AB268" s="275"/>
      <c r="AC268" s="275"/>
      <c r="AD268" s="271">
        <f>Z268*(1+'2. GRI Pricing Inputs'!E$115)^(($AD$16-$AC$15)/365)</f>
        <v>1376.7967508856309</v>
      </c>
      <c r="AE268" s="272">
        <f>AD268*(1+'2. GRI Pricing Inputs'!F$115)^((AE$16-AD$16)/365)</f>
        <v>1383.4063555622322</v>
      </c>
      <c r="AF268" s="272">
        <f>AE268*(1+'2. GRI Pricing Inputs'!G$115)^((AF$16-AE$16)/365)</f>
        <v>1390.2696171478926</v>
      </c>
      <c r="AG268" s="272">
        <f>AF268*(1+'2. GRI Pricing Inputs'!H$115)^((AG$16-AF$16)/365)</f>
        <v>1397.1669282804587</v>
      </c>
      <c r="AH268" s="272">
        <f>AG268*(1+'2. GRI Pricing Inputs'!I$115)^((AH$16-AG$16)/365)</f>
        <v>1403.426164495939</v>
      </c>
      <c r="AI268" s="272">
        <f>AH268*(1+'2. GRI Pricing Inputs'!J$115)^((AI$16-AH$16)/365)</f>
        <v>1410.3887469970011</v>
      </c>
      <c r="AJ268" s="272">
        <f>AI268*(1+'2. GRI Pricing Inputs'!K$115)^((AJ$16-AI$16)/365)</f>
        <v>1417.159617172269</v>
      </c>
      <c r="AK268" s="272">
        <f>AJ268*(1+'2. GRI Pricing Inputs'!L$115)^((AK$16-AJ$16)/365)</f>
        <v>1424.1903331453316</v>
      </c>
      <c r="AL268" s="272">
        <f>AK268*(1+'2. GRI Pricing Inputs'!M$115)^((AL$16-AK$16)/365)</f>
        <v>1431.0274607607714</v>
      </c>
      <c r="AM268" s="272">
        <f>AL268*(1+'2. GRI Pricing Inputs'!N$115)^((AM$16-AL$16)/365)</f>
        <v>1438.1269769368939</v>
      </c>
      <c r="AN268" s="272">
        <f>AM268*(1+'2. GRI Pricing Inputs'!O$115)^((AN$16-AM$16)/365)</f>
        <v>1445.2617147501387</v>
      </c>
      <c r="AO268" s="272">
        <f>AN268*(1+'2. GRI Pricing Inputs'!P$115)^((AO$16-AN$16)/365)</f>
        <v>1452.1999999999991</v>
      </c>
      <c r="AP268" s="276">
        <f>AO268*(1+'2. GRI Pricing Inputs'!Q$115)^((AP$16-AO$16)/365)</f>
        <v>1459.4045559387678</v>
      </c>
      <c r="AQ268" s="380">
        <f t="shared" si="14"/>
        <v>5.9999999999999387E-2</v>
      </c>
    </row>
    <row r="269" spans="1:43" ht="11.4" x14ac:dyDescent="0.2">
      <c r="A269" s="110" t="str">
        <f>_xlfn.XLOOKUP($C269,'Data Ref'!$D:$D,'Data Ref'!$B:$B,0)</f>
        <v>222708253</v>
      </c>
      <c r="C269" s="76">
        <f>'1. Accomodation'!N273</f>
        <v>813</v>
      </c>
      <c r="D269" s="362" t="str">
        <f>'1. Accomodation'!L273</f>
        <v>D</v>
      </c>
      <c r="E269" s="69" t="str">
        <f>'1. Accomodation'!P273</f>
        <v>2 Bed</v>
      </c>
      <c r="F269" s="69">
        <f>'1. Accomodation'!Q273</f>
        <v>2</v>
      </c>
      <c r="G269" s="77">
        <f>'1. Accomodation'!O273</f>
        <v>664.35</v>
      </c>
      <c r="H269" s="69">
        <f>'1. Accomodation'!R273</f>
        <v>8</v>
      </c>
      <c r="I269" s="69" t="str">
        <f>'1. Accomodation'!S273</f>
        <v>Carpark and other block</v>
      </c>
      <c r="J269" s="62"/>
      <c r="L269" s="271">
        <f>IFERROR(INDEX('2. GRI Pricing Inputs'!$C$15:$AI$16,MATCH($L$16,'2. GRI Pricing Inputs'!$C$15:$C$16,0),MATCH(E269,'2. GRI Pricing Inputs'!$C$15:$AI$15,0)),0)</f>
        <v>1665</v>
      </c>
      <c r="M269" s="272">
        <f>IFERROR(INDEX('2. GRI Pricing Inputs'!$C$22:$AI$23,MATCH($M$16,'2. GRI Pricing Inputs'!$C$22:$C$23,0),MATCH(F269,'2. GRI Pricing Inputs'!$C$22:$AI$22,0)),0)</f>
        <v>0</v>
      </c>
      <c r="N269" s="329">
        <f>IF(AND('3. GRI Pricing'!$G269&gt;='2. GRI Pricing Inputs'!$D$33,'3. GRI Pricing'!$G269&lt;='2. GRI Pricing Inputs'!$E$33),'2. GRI Pricing Inputs'!$D$32,IF(AND('3. GRI Pricing'!$G269&gt;='2. GRI Pricing Inputs'!$F$33,'3. GRI Pricing'!$G269&lt;='2. GRI Pricing Inputs'!$G$33),'2. GRI Pricing Inputs'!$F$32,IF(AND('3. GRI Pricing'!$G269&gt;='2. GRI Pricing Inputs'!$H$33,'3. GRI Pricing'!$G269&lt;='2. GRI Pricing Inputs'!$I$33),'2. GRI Pricing Inputs'!$H$32,IF(AND('3. GRI Pricing'!$G269&gt;='2. GRI Pricing Inputs'!$J$33,'3. GRI Pricing'!$G269&lt;='2. GRI Pricing Inputs'!$K$33),'2. GRI Pricing Inputs'!$J$32,IF(AND('3. GRI Pricing'!$G269&gt;='2. GRI Pricing Inputs'!$L$33,'3. GRI Pricing'!$G269&lt;='2. GRI Pricing Inputs'!$M$33),'2. GRI Pricing Inputs'!$L$32,IF(AND('3. GRI Pricing'!$G269&gt;='2. GRI Pricing Inputs'!$N$33,'3. GRI Pricing'!$G269&lt;='2. GRI Pricing Inputs'!$O$33),'2. GRI Pricing Inputs'!$N$32,IF(AND('3. GRI Pricing'!$G269&gt;='2. GRI Pricing Inputs'!$P$33,'3. GRI Pricing'!$G269&lt;='2. GRI Pricing Inputs'!$Q$33),'2. GRI Pricing Inputs'!$P$32,IF(AND('3. GRI Pricing'!$G269&gt;='2. GRI Pricing Inputs'!$R$33,'3. GRI Pricing'!$G269&lt;='2. GRI Pricing Inputs'!$S$33),'2. GRI Pricing Inputs'!$R$32,IF(AND('3. GRI Pricing'!$G269&gt;='2. GRI Pricing Inputs'!$T$33,'3. GRI Pricing'!$G269&lt;='2. GRI Pricing Inputs'!$U$33),'2. GRI Pricing Inputs'!$T$32,IF(AND('3. GRI Pricing'!$G269&gt;='2. GRI Pricing Inputs'!$V$33,'3. GRI Pricing'!$G269&lt;='2. GRI Pricing Inputs'!$W$33),'2. GRI Pricing Inputs'!$V$32,IF(AND('3. GRI Pricing'!$G269&gt;='2. GRI Pricing Inputs'!$X$33,'3. GRI Pricing'!$G269&lt;='2. GRI Pricing Inputs'!$Y$33),'2. GRI Pricing Inputs'!$X$32,IF(AND('3. GRI Pricing'!$G269&gt;='2. GRI Pricing Inputs'!$Z$33,'3. GRI Pricing'!$G269&lt;='2. GRI Pricing Inputs'!$AA$33),'2. GRI Pricing Inputs'!$Z$32,IF(AND('3. GRI Pricing'!$G269&gt;='2. GRI Pricing Inputs'!$AB$33,'3. GRI Pricing'!$G269&lt;='2. GRI Pricing Inputs'!$AC$33),'2. GRI Pricing Inputs'!$AB$32,IF(AND('3. GRI Pricing'!$G269&gt;='2. GRI Pricing Inputs'!$AD$33,'3. GRI Pricing'!$G269&lt;='2. GRI Pricing Inputs'!$AE$33),'2. GRI Pricing Inputs'!$AD$32,IF(AND('3. GRI Pricing'!$G269&gt;='2. GRI Pricing Inputs'!$AF$33,'3. GRI Pricing'!$G269&lt;='2. GRI Pricing Inputs'!$AG$33),'2. GRI Pricing Inputs'!$AF$32,IF(AND('3. GRI Pricing'!$G269&gt;='2. GRI Pricing Inputs'!$AH$33,'3. GRI Pricing'!$G269&lt;='2. GRI Pricing Inputs'!$AI$33),'2. GRI Pricing Inputs'!$AH$32,0))))))))))))))))</f>
        <v>8</v>
      </c>
      <c r="O269" s="272" cm="1">
        <f t="array" ref="O269">IFERROR(INDEX('2. GRI Pricing Inputs'!$C$32:$AI$39,MATCH('3. GRI Pricing'!E269,'2. GRI Pricing Inputs'!$C$32:$C$39,0),(MATCH('3. GRI Pricing'!N269,'2. GRI Pricing Inputs'!$D$32:$AI$32,0)+1)),0)</f>
        <v>-30</v>
      </c>
      <c r="P269" s="272">
        <f>IFERROR(INDEX('2. GRI Pricing Inputs'!$C$45:$AI$46,MATCH($P$16,'2. GRI Pricing Inputs'!$C$45:$C$46,0),MATCH(H269,'2. GRI Pricing Inputs'!$C$45:$AI$45,0)),0)</f>
        <v>55</v>
      </c>
      <c r="Q269" s="272">
        <f>IFERROR(INDEX('2. GRI Pricing Inputs'!$C$53:$AI$54,MATCH('3. GRI Pricing'!$Q$16,'2. GRI Pricing Inputs'!$C$53:$C$54,0),MATCH('3. GRI Pricing'!I269,'2. GRI Pricing Inputs'!$C$53:$AI$53,0)),0)</f>
        <v>5</v>
      </c>
      <c r="R269" s="272">
        <f>IFERROR(INDEX('2. GRI Pricing Inputs'!$C$60:$AI$61,MATCH('3. GRI Pricing'!$R$16,'2. GRI Pricing Inputs'!$C$60:$C$61,0),MATCH('1. Accomodation'!T273,'2. GRI Pricing Inputs'!$C$60:$AI$60,0)),0)</f>
        <v>0</v>
      </c>
      <c r="S269" s="272">
        <f>IFERROR(INDEX('2. GRI Pricing Inputs'!$C$67:$AI$68,MATCH('3. GRI Pricing'!$S$16,'2. GRI Pricing Inputs'!$C$67:$C$68,0),MATCH('1. Accomodation'!U273,'2. GRI Pricing Inputs'!$C$67:$AI$67,0)),0)</f>
        <v>10</v>
      </c>
      <c r="T269" s="272">
        <f>IF(E269=0,0,'2. GRI Pricing Inputs'!$AI$75)</f>
        <v>0</v>
      </c>
      <c r="U269" s="272">
        <f>IFERROR(INDEX('2. GRI Pricing Inputs'!$C$82:$AI$83,MATCH('3. GRI Pricing'!$U$16,'2. GRI Pricing Inputs'!$C$82:$C$83,0),MATCH('1. Accomodation'!V273,'2. GRI Pricing Inputs'!$C$82:$AI$82,0)),0)</f>
        <v>0</v>
      </c>
      <c r="V269" s="272">
        <f>IFERROR(INDEX('2. GRI Pricing Inputs'!$C$89:$AI$90,MATCH('3. GRI Pricing'!$V$16,'2. GRI Pricing Inputs'!$C$89:$C$90,0),MATCH('1. Accomodation'!W273,'2. GRI Pricing Inputs'!$C$89:$AI$89,0)),0)</f>
        <v>0</v>
      </c>
      <c r="W269" s="272">
        <f>IFERROR(INDEX('2. GRI Pricing Inputs'!$C$97:$AI$98,MATCH('3. GRI Pricing'!$W$16,'2. GRI Pricing Inputs'!$C$97:$C$98,0),MATCH('1. Accomodation'!X273,'2. GRI Pricing Inputs'!$C$97:$AI$97,0)),0)</f>
        <v>0</v>
      </c>
      <c r="X269" s="272">
        <f>IFERROR(INDEX('2. GRI Pricing Inputs'!$C$104:$AI$105,MATCH('3. GRI Pricing'!$X$16,'2. GRI Pricing Inputs'!$C$104:$C$105,0),MATCH('1. Accomodation'!Y273,'2. GRI Pricing Inputs'!$C$104:$AI$104,0)),0)</f>
        <v>0</v>
      </c>
      <c r="Y269" s="273"/>
      <c r="Z269" s="274">
        <f t="shared" si="13"/>
        <v>1705</v>
      </c>
      <c r="AA269" s="275"/>
      <c r="AB269" s="275"/>
      <c r="AC269" s="275"/>
      <c r="AD269" s="271">
        <f>Z269*(1+'2. GRI Pricing Inputs'!E$115)^(($AD$16-$AC$15)/365)</f>
        <v>1713.4587301167887</v>
      </c>
      <c r="AE269" s="272">
        <f>AD269*(1+'2. GRI Pricing Inputs'!F$115)^((AE$16-AD$16)/365)</f>
        <v>1721.6845519953329</v>
      </c>
      <c r="AF269" s="272">
        <f>AE269*(1+'2. GRI Pricing Inputs'!G$115)^((AF$16-AE$16)/365)</f>
        <v>1730.2260563774871</v>
      </c>
      <c r="AG269" s="272">
        <f>AF269*(1+'2. GRI Pricing Inputs'!H$115)^((AG$16-AF$16)/365)</f>
        <v>1738.8099362906441</v>
      </c>
      <c r="AH269" s="272">
        <f>AG269*(1+'2. GRI Pricing Inputs'!I$115)^((AH$16-AG$16)/365)</f>
        <v>1746.599715668304</v>
      </c>
      <c r="AI269" s="272">
        <f>AH269*(1+'2. GRI Pricing Inputs'!J$115)^((AI$16-AH$16)/365)</f>
        <v>1755.2648274670712</v>
      </c>
      <c r="AJ269" s="272">
        <f>AI269*(1+'2. GRI Pricing Inputs'!K$115)^((AJ$16-AI$16)/365)</f>
        <v>1763.6913483786273</v>
      </c>
      <c r="AK269" s="272">
        <f>AJ269*(1+'2. GRI Pricing Inputs'!L$115)^((AK$16-AJ$16)/365)</f>
        <v>1772.4412540239352</v>
      </c>
      <c r="AL269" s="272">
        <f>AK269*(1+'2. GRI Pricing Inputs'!M$115)^((AL$16-AK$16)/365)</f>
        <v>1780.9502340124934</v>
      </c>
      <c r="AM269" s="272">
        <f>AL269*(1+'2. GRI Pricing Inputs'!N$115)^((AM$16-AL$16)/365)</f>
        <v>1789.7857632681787</v>
      </c>
      <c r="AN269" s="272">
        <f>AM269*(1+'2. GRI Pricing Inputs'!O$115)^((AN$16-AM$16)/365)</f>
        <v>1798.6651267510856</v>
      </c>
      <c r="AO269" s="272">
        <f>AN269*(1+'2. GRI Pricing Inputs'!P$115)^((AO$16-AN$16)/365)</f>
        <v>1807.2999999999995</v>
      </c>
      <c r="AP269" s="276">
        <f>AO269*(1+'2. GRI Pricing Inputs'!Q$115)^((AP$16-AO$16)/365)</f>
        <v>1816.2662539237956</v>
      </c>
      <c r="AQ269" s="380">
        <f t="shared" si="14"/>
        <v>5.9999999999999831E-2</v>
      </c>
    </row>
    <row r="270" spans="1:43" ht="11.4" x14ac:dyDescent="0.2">
      <c r="A270" s="110" t="str">
        <f>_xlfn.XLOOKUP($C270,'Data Ref'!$D:$D,'Data Ref'!$B:$B,0)</f>
        <v>222708254</v>
      </c>
      <c r="C270" s="76">
        <f>'1. Accomodation'!N274</f>
        <v>814</v>
      </c>
      <c r="D270" s="362" t="str">
        <f>'1. Accomodation'!L274</f>
        <v>D</v>
      </c>
      <c r="E270" s="69" t="str">
        <f>'1. Accomodation'!P274</f>
        <v>1 Bed</v>
      </c>
      <c r="F270" s="69">
        <f>'1. Accomodation'!Q274</f>
        <v>1</v>
      </c>
      <c r="G270" s="77">
        <f>'1. Accomodation'!O274</f>
        <v>485.13</v>
      </c>
      <c r="H270" s="69">
        <f>'1. Accomodation'!R274</f>
        <v>8</v>
      </c>
      <c r="I270" s="69" t="str">
        <f>'1. Accomodation'!S274</f>
        <v>Internal Courtyard</v>
      </c>
      <c r="J270" s="62"/>
      <c r="L270" s="271">
        <f>IFERROR(INDEX('2. GRI Pricing Inputs'!$C$15:$AI$16,MATCH($L$16,'2. GRI Pricing Inputs'!$C$15:$C$16,0),MATCH(E270,'2. GRI Pricing Inputs'!$C$15:$AI$15,0)),0)</f>
        <v>1275</v>
      </c>
      <c r="M270" s="272">
        <f>IFERROR(INDEX('2. GRI Pricing Inputs'!$C$22:$AI$23,MATCH($M$16,'2. GRI Pricing Inputs'!$C$22:$C$23,0),MATCH(F270,'2. GRI Pricing Inputs'!$C$22:$AI$22,0)),0)</f>
        <v>0</v>
      </c>
      <c r="N270" s="329">
        <f>IF(AND('3. GRI Pricing'!$G270&gt;='2. GRI Pricing Inputs'!$D$33,'3. GRI Pricing'!$G270&lt;='2. GRI Pricing Inputs'!$E$33),'2. GRI Pricing Inputs'!$D$32,IF(AND('3. GRI Pricing'!$G270&gt;='2. GRI Pricing Inputs'!$F$33,'3. GRI Pricing'!$G270&lt;='2. GRI Pricing Inputs'!$G$33),'2. GRI Pricing Inputs'!$F$32,IF(AND('3. GRI Pricing'!$G270&gt;='2. GRI Pricing Inputs'!$H$33,'3. GRI Pricing'!$G270&lt;='2. GRI Pricing Inputs'!$I$33),'2. GRI Pricing Inputs'!$H$32,IF(AND('3. GRI Pricing'!$G270&gt;='2. GRI Pricing Inputs'!$J$33,'3. GRI Pricing'!$G270&lt;='2. GRI Pricing Inputs'!$K$33),'2. GRI Pricing Inputs'!$J$32,IF(AND('3. GRI Pricing'!$G270&gt;='2. GRI Pricing Inputs'!$L$33,'3. GRI Pricing'!$G270&lt;='2. GRI Pricing Inputs'!$M$33),'2. GRI Pricing Inputs'!$L$32,IF(AND('3. GRI Pricing'!$G270&gt;='2. GRI Pricing Inputs'!$N$33,'3. GRI Pricing'!$G270&lt;='2. GRI Pricing Inputs'!$O$33),'2. GRI Pricing Inputs'!$N$32,IF(AND('3. GRI Pricing'!$G270&gt;='2. GRI Pricing Inputs'!$P$33,'3. GRI Pricing'!$G270&lt;='2. GRI Pricing Inputs'!$Q$33),'2. GRI Pricing Inputs'!$P$32,IF(AND('3. GRI Pricing'!$G270&gt;='2. GRI Pricing Inputs'!$R$33,'3. GRI Pricing'!$G270&lt;='2. GRI Pricing Inputs'!$S$33),'2. GRI Pricing Inputs'!$R$32,IF(AND('3. GRI Pricing'!$G270&gt;='2. GRI Pricing Inputs'!$T$33,'3. GRI Pricing'!$G270&lt;='2. GRI Pricing Inputs'!$U$33),'2. GRI Pricing Inputs'!$T$32,IF(AND('3. GRI Pricing'!$G270&gt;='2. GRI Pricing Inputs'!$V$33,'3. GRI Pricing'!$G270&lt;='2. GRI Pricing Inputs'!$W$33),'2. GRI Pricing Inputs'!$V$32,IF(AND('3. GRI Pricing'!$G270&gt;='2. GRI Pricing Inputs'!$X$33,'3. GRI Pricing'!$G270&lt;='2. GRI Pricing Inputs'!$Y$33),'2. GRI Pricing Inputs'!$X$32,IF(AND('3. GRI Pricing'!$G270&gt;='2. GRI Pricing Inputs'!$Z$33,'3. GRI Pricing'!$G270&lt;='2. GRI Pricing Inputs'!$AA$33),'2. GRI Pricing Inputs'!$Z$32,IF(AND('3. GRI Pricing'!$G270&gt;='2. GRI Pricing Inputs'!$AB$33,'3. GRI Pricing'!$G270&lt;='2. GRI Pricing Inputs'!$AC$33),'2. GRI Pricing Inputs'!$AB$32,IF(AND('3. GRI Pricing'!$G270&gt;='2. GRI Pricing Inputs'!$AD$33,'3. GRI Pricing'!$G270&lt;='2. GRI Pricing Inputs'!$AE$33),'2. GRI Pricing Inputs'!$AD$32,IF(AND('3. GRI Pricing'!$G270&gt;='2. GRI Pricing Inputs'!$AF$33,'3. GRI Pricing'!$G270&lt;='2. GRI Pricing Inputs'!$AG$33),'2. GRI Pricing Inputs'!$AF$32,IF(AND('3. GRI Pricing'!$G270&gt;='2. GRI Pricing Inputs'!$AH$33,'3. GRI Pricing'!$G270&lt;='2. GRI Pricing Inputs'!$AI$33),'2. GRI Pricing Inputs'!$AH$32,0))))))))))))))))</f>
        <v>3</v>
      </c>
      <c r="O270" s="272" cm="1">
        <f t="array" ref="O270">IFERROR(INDEX('2. GRI Pricing Inputs'!$C$32:$AI$39,MATCH('3. GRI Pricing'!E270,'2. GRI Pricing Inputs'!$C$32:$C$39,0),(MATCH('3. GRI Pricing'!N270,'2. GRI Pricing Inputs'!$D$32:$AI$32,0)+1)),0)</f>
        <v>-5</v>
      </c>
      <c r="P270" s="272">
        <f>IFERROR(INDEX('2. GRI Pricing Inputs'!$C$45:$AI$46,MATCH($P$16,'2. GRI Pricing Inputs'!$C$45:$C$46,0),MATCH(H270,'2. GRI Pricing Inputs'!$C$45:$AI$45,0)),0)</f>
        <v>55</v>
      </c>
      <c r="Q270" s="272">
        <f>IFERROR(INDEX('2. GRI Pricing Inputs'!$C$53:$AI$54,MATCH('3. GRI Pricing'!$Q$16,'2. GRI Pricing Inputs'!$C$53:$C$54,0),MATCH('3. GRI Pricing'!I270,'2. GRI Pricing Inputs'!$C$53:$AI$53,0)),0)</f>
        <v>15</v>
      </c>
      <c r="R270" s="272">
        <f>IFERROR(INDEX('2. GRI Pricing Inputs'!$C$60:$AI$61,MATCH('3. GRI Pricing'!$R$16,'2. GRI Pricing Inputs'!$C$60:$C$61,0),MATCH('1. Accomodation'!T274,'2. GRI Pricing Inputs'!$C$60:$AI$60,0)),0)</f>
        <v>0</v>
      </c>
      <c r="S270" s="272">
        <f>IFERROR(INDEX('2. GRI Pricing Inputs'!$C$67:$AI$68,MATCH('3. GRI Pricing'!$S$16,'2. GRI Pricing Inputs'!$C$67:$C$68,0),MATCH('1. Accomodation'!U274,'2. GRI Pricing Inputs'!$C$67:$AI$67,0)),0)</f>
        <v>10</v>
      </c>
      <c r="T270" s="272">
        <f>IF(E270=0,0,'2. GRI Pricing Inputs'!$AI$75)</f>
        <v>0</v>
      </c>
      <c r="U270" s="272">
        <f>IFERROR(INDEX('2. GRI Pricing Inputs'!$C$82:$AI$83,MATCH('3. GRI Pricing'!$U$16,'2. GRI Pricing Inputs'!$C$82:$C$83,0),MATCH('1. Accomodation'!V274,'2. GRI Pricing Inputs'!$C$82:$AI$82,0)),0)</f>
        <v>0</v>
      </c>
      <c r="V270" s="272">
        <f>IFERROR(INDEX('2. GRI Pricing Inputs'!$C$89:$AI$90,MATCH('3. GRI Pricing'!$V$16,'2. GRI Pricing Inputs'!$C$89:$C$90,0),MATCH('1. Accomodation'!W274,'2. GRI Pricing Inputs'!$C$89:$AI$89,0)),0)</f>
        <v>10</v>
      </c>
      <c r="W270" s="272">
        <f>IFERROR(INDEX('2. GRI Pricing Inputs'!$C$97:$AI$98,MATCH('3. GRI Pricing'!$W$16,'2. GRI Pricing Inputs'!$C$97:$C$98,0),MATCH('1. Accomodation'!X274,'2. GRI Pricing Inputs'!$C$97:$AI$97,0)),0)</f>
        <v>0</v>
      </c>
      <c r="X270" s="272">
        <f>IFERROR(INDEX('2. GRI Pricing Inputs'!$C$104:$AI$105,MATCH('3. GRI Pricing'!$X$16,'2. GRI Pricing Inputs'!$C$104:$C$105,0),MATCH('1. Accomodation'!Y274,'2. GRI Pricing Inputs'!$C$104:$AI$104,0)),0)</f>
        <v>0</v>
      </c>
      <c r="Y270" s="273"/>
      <c r="Z270" s="274">
        <f t="shared" si="13"/>
        <v>1360</v>
      </c>
      <c r="AA270" s="275"/>
      <c r="AB270" s="275"/>
      <c r="AC270" s="275"/>
      <c r="AD270" s="271">
        <f>Z270*(1+'2. GRI Pricing Inputs'!E$115)^(($AD$16-$AC$15)/365)</f>
        <v>1366.7471395652979</v>
      </c>
      <c r="AE270" s="272">
        <f>AD270*(1+'2. GRI Pricing Inputs'!F$115)^((AE$16-AD$16)/365)</f>
        <v>1373.308498952289</v>
      </c>
      <c r="AF270" s="272">
        <f>AE270*(1+'2. GRI Pricing Inputs'!G$115)^((AF$16-AE$16)/365)</f>
        <v>1380.1216637380542</v>
      </c>
      <c r="AG270" s="272">
        <f>AF270*(1+'2. GRI Pricing Inputs'!H$115)^((AG$16-AF$16)/365)</f>
        <v>1386.9686295338863</v>
      </c>
      <c r="AH270" s="272">
        <f>AG270*(1+'2. GRI Pricing Inputs'!I$115)^((AH$16-AG$16)/365)</f>
        <v>1393.1821778937792</v>
      </c>
      <c r="AI270" s="272">
        <f>AH270*(1+'2. GRI Pricing Inputs'!J$115)^((AI$16-AH$16)/365)</f>
        <v>1400.0939386247608</v>
      </c>
      <c r="AJ270" s="272">
        <f>AI270*(1+'2. GRI Pricing Inputs'!K$115)^((AJ$16-AI$16)/365)</f>
        <v>1406.8153863899902</v>
      </c>
      <c r="AK270" s="272">
        <f>AJ270*(1+'2. GRI Pricing Inputs'!L$115)^((AK$16-AJ$16)/365)</f>
        <v>1413.794783268359</v>
      </c>
      <c r="AL270" s="272">
        <f>AK270*(1+'2. GRI Pricing Inputs'!M$115)^((AL$16-AK$16)/365)</f>
        <v>1420.5820048428102</v>
      </c>
      <c r="AM270" s="272">
        <f>AL270*(1+'2. GRI Pricing Inputs'!N$115)^((AM$16-AL$16)/365)</f>
        <v>1427.6296997329755</v>
      </c>
      <c r="AN270" s="272">
        <f>AM270*(1+'2. GRI Pricing Inputs'!O$115)^((AN$16-AM$16)/365)</f>
        <v>1434.7123591680215</v>
      </c>
      <c r="AO270" s="272">
        <f>AN270*(1+'2. GRI Pricing Inputs'!P$115)^((AO$16-AN$16)/365)</f>
        <v>1441.5999999999997</v>
      </c>
      <c r="AP270" s="276">
        <f>AO270*(1+'2. GRI Pricing Inputs'!Q$115)^((AP$16-AO$16)/365)</f>
        <v>1448.7519679392153</v>
      </c>
      <c r="AQ270" s="380">
        <f t="shared" si="14"/>
        <v>5.9999999999999609E-2</v>
      </c>
    </row>
    <row r="271" spans="1:43" ht="11.4" x14ac:dyDescent="0.2">
      <c r="A271" s="110" t="str">
        <f>_xlfn.XLOOKUP($C271,'Data Ref'!$D:$D,'Data Ref'!$B:$B,0)</f>
        <v>222708255</v>
      </c>
      <c r="C271" s="76">
        <f>'1. Accomodation'!N275</f>
        <v>815</v>
      </c>
      <c r="D271" s="362" t="str">
        <f>'1. Accomodation'!L275</f>
        <v>D</v>
      </c>
      <c r="E271" s="69" t="str">
        <f>'1. Accomodation'!P275</f>
        <v>2 Bed</v>
      </c>
      <c r="F271" s="69">
        <f>'1. Accomodation'!Q275</f>
        <v>2</v>
      </c>
      <c r="G271" s="77">
        <f>'1. Accomodation'!O275</f>
        <v>656.6</v>
      </c>
      <c r="H271" s="69">
        <f>'1. Accomodation'!R275</f>
        <v>8</v>
      </c>
      <c r="I271" s="69" t="str">
        <f>'1. Accomodation'!S275</f>
        <v>Saxon Gate above Treeline</v>
      </c>
      <c r="J271" s="62"/>
      <c r="L271" s="271">
        <f>IFERROR(INDEX('2. GRI Pricing Inputs'!$C$15:$AI$16,MATCH($L$16,'2. GRI Pricing Inputs'!$C$15:$C$16,0),MATCH(E271,'2. GRI Pricing Inputs'!$C$15:$AI$15,0)),0)</f>
        <v>1665</v>
      </c>
      <c r="M271" s="272">
        <f>IFERROR(INDEX('2. GRI Pricing Inputs'!$C$22:$AI$23,MATCH($M$16,'2. GRI Pricing Inputs'!$C$22:$C$23,0),MATCH(F271,'2. GRI Pricing Inputs'!$C$22:$AI$22,0)),0)</f>
        <v>0</v>
      </c>
      <c r="N271" s="329">
        <f>IF(AND('3. GRI Pricing'!$G271&gt;='2. GRI Pricing Inputs'!$D$33,'3. GRI Pricing'!$G271&lt;='2. GRI Pricing Inputs'!$E$33),'2. GRI Pricing Inputs'!$D$32,IF(AND('3. GRI Pricing'!$G271&gt;='2. GRI Pricing Inputs'!$F$33,'3. GRI Pricing'!$G271&lt;='2. GRI Pricing Inputs'!$G$33),'2. GRI Pricing Inputs'!$F$32,IF(AND('3. GRI Pricing'!$G271&gt;='2. GRI Pricing Inputs'!$H$33,'3. GRI Pricing'!$G271&lt;='2. GRI Pricing Inputs'!$I$33),'2. GRI Pricing Inputs'!$H$32,IF(AND('3. GRI Pricing'!$G271&gt;='2. GRI Pricing Inputs'!$J$33,'3. GRI Pricing'!$G271&lt;='2. GRI Pricing Inputs'!$K$33),'2. GRI Pricing Inputs'!$J$32,IF(AND('3. GRI Pricing'!$G271&gt;='2. GRI Pricing Inputs'!$L$33,'3. GRI Pricing'!$G271&lt;='2. GRI Pricing Inputs'!$M$33),'2. GRI Pricing Inputs'!$L$32,IF(AND('3. GRI Pricing'!$G271&gt;='2. GRI Pricing Inputs'!$N$33,'3. GRI Pricing'!$G271&lt;='2. GRI Pricing Inputs'!$O$33),'2. GRI Pricing Inputs'!$N$32,IF(AND('3. GRI Pricing'!$G271&gt;='2. GRI Pricing Inputs'!$P$33,'3. GRI Pricing'!$G271&lt;='2. GRI Pricing Inputs'!$Q$33),'2. GRI Pricing Inputs'!$P$32,IF(AND('3. GRI Pricing'!$G271&gt;='2. GRI Pricing Inputs'!$R$33,'3. GRI Pricing'!$G271&lt;='2. GRI Pricing Inputs'!$S$33),'2. GRI Pricing Inputs'!$R$32,IF(AND('3. GRI Pricing'!$G271&gt;='2. GRI Pricing Inputs'!$T$33,'3. GRI Pricing'!$G271&lt;='2. GRI Pricing Inputs'!$U$33),'2. GRI Pricing Inputs'!$T$32,IF(AND('3. GRI Pricing'!$G271&gt;='2. GRI Pricing Inputs'!$V$33,'3. GRI Pricing'!$G271&lt;='2. GRI Pricing Inputs'!$W$33),'2. GRI Pricing Inputs'!$V$32,IF(AND('3. GRI Pricing'!$G271&gt;='2. GRI Pricing Inputs'!$X$33,'3. GRI Pricing'!$G271&lt;='2. GRI Pricing Inputs'!$Y$33),'2. GRI Pricing Inputs'!$X$32,IF(AND('3. GRI Pricing'!$G271&gt;='2. GRI Pricing Inputs'!$Z$33,'3. GRI Pricing'!$G271&lt;='2. GRI Pricing Inputs'!$AA$33),'2. GRI Pricing Inputs'!$Z$32,IF(AND('3. GRI Pricing'!$G271&gt;='2. GRI Pricing Inputs'!$AB$33,'3. GRI Pricing'!$G271&lt;='2. GRI Pricing Inputs'!$AC$33),'2. GRI Pricing Inputs'!$AB$32,IF(AND('3. GRI Pricing'!$G271&gt;='2. GRI Pricing Inputs'!$AD$33,'3. GRI Pricing'!$G271&lt;='2. GRI Pricing Inputs'!$AE$33),'2. GRI Pricing Inputs'!$AD$32,IF(AND('3. GRI Pricing'!$G271&gt;='2. GRI Pricing Inputs'!$AF$33,'3. GRI Pricing'!$G271&lt;='2. GRI Pricing Inputs'!$AG$33),'2. GRI Pricing Inputs'!$AF$32,IF(AND('3. GRI Pricing'!$G271&gt;='2. GRI Pricing Inputs'!$AH$33,'3. GRI Pricing'!$G271&lt;='2. GRI Pricing Inputs'!$AI$33),'2. GRI Pricing Inputs'!$AH$32,0))))))))))))))))</f>
        <v>8</v>
      </c>
      <c r="O271" s="272" cm="1">
        <f t="array" ref="O271">IFERROR(INDEX('2. GRI Pricing Inputs'!$C$32:$AI$39,MATCH('3. GRI Pricing'!E271,'2. GRI Pricing Inputs'!$C$32:$C$39,0),(MATCH('3. GRI Pricing'!N271,'2. GRI Pricing Inputs'!$D$32:$AI$32,0)+1)),0)</f>
        <v>-30</v>
      </c>
      <c r="P271" s="272">
        <f>IFERROR(INDEX('2. GRI Pricing Inputs'!$C$45:$AI$46,MATCH($P$16,'2. GRI Pricing Inputs'!$C$45:$C$46,0),MATCH(H271,'2. GRI Pricing Inputs'!$C$45:$AI$45,0)),0)</f>
        <v>55</v>
      </c>
      <c r="Q271" s="272">
        <f>IFERROR(INDEX('2. GRI Pricing Inputs'!$C$53:$AI$54,MATCH('3. GRI Pricing'!$Q$16,'2. GRI Pricing Inputs'!$C$53:$C$54,0),MATCH('3. GRI Pricing'!I271,'2. GRI Pricing Inputs'!$C$53:$AI$53,0)),0)</f>
        <v>50</v>
      </c>
      <c r="R271" s="272">
        <f>IFERROR(INDEX('2. GRI Pricing Inputs'!$C$60:$AI$61,MATCH('3. GRI Pricing'!$R$16,'2. GRI Pricing Inputs'!$C$60:$C$61,0),MATCH('1. Accomodation'!T275,'2. GRI Pricing Inputs'!$C$60:$AI$60,0)),0)</f>
        <v>0</v>
      </c>
      <c r="S271" s="272">
        <f>IFERROR(INDEX('2. GRI Pricing Inputs'!$C$67:$AI$68,MATCH('3. GRI Pricing'!$S$16,'2. GRI Pricing Inputs'!$C$67:$C$68,0),MATCH('1. Accomodation'!U275,'2. GRI Pricing Inputs'!$C$67:$AI$67,0)),0)</f>
        <v>10</v>
      </c>
      <c r="T271" s="272">
        <f>IF(E271=0,0,'2. GRI Pricing Inputs'!$AI$75)</f>
        <v>0</v>
      </c>
      <c r="U271" s="272">
        <f>IFERROR(INDEX('2. GRI Pricing Inputs'!$C$82:$AI$83,MATCH('3. GRI Pricing'!$U$16,'2. GRI Pricing Inputs'!$C$82:$C$83,0),MATCH('1. Accomodation'!V275,'2. GRI Pricing Inputs'!$C$82:$AI$82,0)),0)</f>
        <v>0</v>
      </c>
      <c r="V271" s="272">
        <f>IFERROR(INDEX('2. GRI Pricing Inputs'!$C$89:$AI$90,MATCH('3. GRI Pricing'!$V$16,'2. GRI Pricing Inputs'!$C$89:$C$90,0),MATCH('1. Accomodation'!W275,'2. GRI Pricing Inputs'!$C$89:$AI$89,0)),0)</f>
        <v>0</v>
      </c>
      <c r="W271" s="272">
        <f>IFERROR(INDEX('2. GRI Pricing Inputs'!$C$97:$AI$98,MATCH('3. GRI Pricing'!$W$16,'2. GRI Pricing Inputs'!$C$97:$C$98,0),MATCH('1. Accomodation'!X275,'2. GRI Pricing Inputs'!$C$97:$AI$97,0)),0)</f>
        <v>0</v>
      </c>
      <c r="X271" s="272">
        <f>IFERROR(INDEX('2. GRI Pricing Inputs'!$C$104:$AI$105,MATCH('3. GRI Pricing'!$X$16,'2. GRI Pricing Inputs'!$C$104:$C$105,0),MATCH('1. Accomodation'!Y275,'2. GRI Pricing Inputs'!$C$104:$AI$104,0)),0)</f>
        <v>0</v>
      </c>
      <c r="Y271" s="273"/>
      <c r="Z271" s="274">
        <f t="shared" si="13"/>
        <v>1750</v>
      </c>
      <c r="AA271" s="275"/>
      <c r="AB271" s="275"/>
      <c r="AC271" s="275"/>
      <c r="AD271" s="271">
        <f>Z271*(1+'2. GRI Pricing Inputs'!E$115)^(($AD$16-$AC$15)/365)</f>
        <v>1758.6819810582876</v>
      </c>
      <c r="AE271" s="272">
        <f>AD271*(1+'2. GRI Pricing Inputs'!F$115)^((AE$16-AD$16)/365)</f>
        <v>1767.1249067400777</v>
      </c>
      <c r="AF271" s="272">
        <f>AE271*(1+'2. GRI Pricing Inputs'!G$115)^((AF$16-AE$16)/365)</f>
        <v>1775.8918467217609</v>
      </c>
      <c r="AG271" s="272">
        <f>AF271*(1+'2. GRI Pricing Inputs'!H$115)^((AG$16-AF$16)/365)</f>
        <v>1784.7022806502212</v>
      </c>
      <c r="AH271" s="272">
        <f>AG271*(1+'2. GRI Pricing Inputs'!I$115)^((AH$16-AG$16)/365)</f>
        <v>1792.6976553780244</v>
      </c>
      <c r="AI271" s="272">
        <f>AH271*(1+'2. GRI Pricing Inputs'!J$115)^((AI$16-AH$16)/365)</f>
        <v>1801.5914651421549</v>
      </c>
      <c r="AJ271" s="272">
        <f>AI271*(1+'2. GRI Pricing Inputs'!K$115)^((AJ$16-AI$16)/365)</f>
        <v>1810.240386898884</v>
      </c>
      <c r="AK271" s="272">
        <f>AJ271*(1+'2. GRI Pricing Inputs'!L$115)^((AK$16-AJ$16)/365)</f>
        <v>1819.2212284703144</v>
      </c>
      <c r="AL271" s="272">
        <f>AK271*(1+'2. GRI Pricing Inputs'!M$115)^((AL$16-AK$16)/365)</f>
        <v>1827.9547856433214</v>
      </c>
      <c r="AM271" s="272">
        <f>AL271*(1+'2. GRI Pricing Inputs'!N$115)^((AM$16-AL$16)/365)</f>
        <v>1837.0235106858136</v>
      </c>
      <c r="AN271" s="272">
        <f>AM271*(1+'2. GRI Pricing Inputs'!O$115)^((AN$16-AM$16)/365)</f>
        <v>1846.1372268706155</v>
      </c>
      <c r="AO271" s="272">
        <f>AN271*(1+'2. GRI Pricing Inputs'!P$115)^((AO$16-AN$16)/365)</f>
        <v>1854.9999999999991</v>
      </c>
      <c r="AP271" s="276">
        <f>AO271*(1+'2. GRI Pricing Inputs'!Q$115)^((AP$16-AO$16)/365)</f>
        <v>1864.2028999217839</v>
      </c>
      <c r="AQ271" s="380">
        <f t="shared" si="14"/>
        <v>5.9999999999999387E-2</v>
      </c>
    </row>
    <row r="272" spans="1:43" ht="11.4" x14ac:dyDescent="0.2">
      <c r="A272" s="110" t="str">
        <f>_xlfn.XLOOKUP($C272,'Data Ref'!$D:$D,'Data Ref'!$B:$B,0)</f>
        <v>222708256</v>
      </c>
      <c r="C272" s="76">
        <f>'1. Accomodation'!N276</f>
        <v>816</v>
      </c>
      <c r="D272" s="362" t="str">
        <f>'1. Accomodation'!L276</f>
        <v>D</v>
      </c>
      <c r="E272" s="69" t="str">
        <f>'1. Accomodation'!P276</f>
        <v>1 Bed</v>
      </c>
      <c r="F272" s="69">
        <f>'1. Accomodation'!Q276</f>
        <v>1</v>
      </c>
      <c r="G272" s="77">
        <f>'1. Accomodation'!O276</f>
        <v>437.23</v>
      </c>
      <c r="H272" s="69">
        <f>'1. Accomodation'!R276</f>
        <v>8</v>
      </c>
      <c r="I272" s="69" t="str">
        <f>'1. Accomodation'!S276</f>
        <v>Saxon Gate above Treeline</v>
      </c>
      <c r="J272" s="62"/>
      <c r="L272" s="271">
        <f>IFERROR(INDEX('2. GRI Pricing Inputs'!$C$15:$AI$16,MATCH($L$16,'2. GRI Pricing Inputs'!$C$15:$C$16,0),MATCH(E272,'2. GRI Pricing Inputs'!$C$15:$AI$15,0)),0)</f>
        <v>1275</v>
      </c>
      <c r="M272" s="272">
        <f>IFERROR(INDEX('2. GRI Pricing Inputs'!$C$22:$AI$23,MATCH($M$16,'2. GRI Pricing Inputs'!$C$22:$C$23,0),MATCH(F272,'2. GRI Pricing Inputs'!$C$22:$AI$22,0)),0)</f>
        <v>0</v>
      </c>
      <c r="N272" s="329">
        <f>IF(AND('3. GRI Pricing'!$G272&gt;='2. GRI Pricing Inputs'!$D$33,'3. GRI Pricing'!$G272&lt;='2. GRI Pricing Inputs'!$E$33),'2. GRI Pricing Inputs'!$D$32,IF(AND('3. GRI Pricing'!$G272&gt;='2. GRI Pricing Inputs'!$F$33,'3. GRI Pricing'!$G272&lt;='2. GRI Pricing Inputs'!$G$33),'2. GRI Pricing Inputs'!$F$32,IF(AND('3. GRI Pricing'!$G272&gt;='2. GRI Pricing Inputs'!$H$33,'3. GRI Pricing'!$G272&lt;='2. GRI Pricing Inputs'!$I$33),'2. GRI Pricing Inputs'!$H$32,IF(AND('3. GRI Pricing'!$G272&gt;='2. GRI Pricing Inputs'!$J$33,'3. GRI Pricing'!$G272&lt;='2. GRI Pricing Inputs'!$K$33),'2. GRI Pricing Inputs'!$J$32,IF(AND('3. GRI Pricing'!$G272&gt;='2. GRI Pricing Inputs'!$L$33,'3. GRI Pricing'!$G272&lt;='2. GRI Pricing Inputs'!$M$33),'2. GRI Pricing Inputs'!$L$32,IF(AND('3. GRI Pricing'!$G272&gt;='2. GRI Pricing Inputs'!$N$33,'3. GRI Pricing'!$G272&lt;='2. GRI Pricing Inputs'!$O$33),'2. GRI Pricing Inputs'!$N$32,IF(AND('3. GRI Pricing'!$G272&gt;='2. GRI Pricing Inputs'!$P$33,'3. GRI Pricing'!$G272&lt;='2. GRI Pricing Inputs'!$Q$33),'2. GRI Pricing Inputs'!$P$32,IF(AND('3. GRI Pricing'!$G272&gt;='2. GRI Pricing Inputs'!$R$33,'3. GRI Pricing'!$G272&lt;='2. GRI Pricing Inputs'!$S$33),'2. GRI Pricing Inputs'!$R$32,IF(AND('3. GRI Pricing'!$G272&gt;='2. GRI Pricing Inputs'!$T$33,'3. GRI Pricing'!$G272&lt;='2. GRI Pricing Inputs'!$U$33),'2. GRI Pricing Inputs'!$T$32,IF(AND('3. GRI Pricing'!$G272&gt;='2. GRI Pricing Inputs'!$V$33,'3. GRI Pricing'!$G272&lt;='2. GRI Pricing Inputs'!$W$33),'2. GRI Pricing Inputs'!$V$32,IF(AND('3. GRI Pricing'!$G272&gt;='2. GRI Pricing Inputs'!$X$33,'3. GRI Pricing'!$G272&lt;='2. GRI Pricing Inputs'!$Y$33),'2. GRI Pricing Inputs'!$X$32,IF(AND('3. GRI Pricing'!$G272&gt;='2. GRI Pricing Inputs'!$Z$33,'3. GRI Pricing'!$G272&lt;='2. GRI Pricing Inputs'!$AA$33),'2. GRI Pricing Inputs'!$Z$32,IF(AND('3. GRI Pricing'!$G272&gt;='2. GRI Pricing Inputs'!$AB$33,'3. GRI Pricing'!$G272&lt;='2. GRI Pricing Inputs'!$AC$33),'2. GRI Pricing Inputs'!$AB$32,IF(AND('3. GRI Pricing'!$G272&gt;='2. GRI Pricing Inputs'!$AD$33,'3. GRI Pricing'!$G272&lt;='2. GRI Pricing Inputs'!$AE$33),'2. GRI Pricing Inputs'!$AD$32,IF(AND('3. GRI Pricing'!$G272&gt;='2. GRI Pricing Inputs'!$AF$33,'3. GRI Pricing'!$G272&lt;='2. GRI Pricing Inputs'!$AG$33),'2. GRI Pricing Inputs'!$AF$32,IF(AND('3. GRI Pricing'!$G272&gt;='2. GRI Pricing Inputs'!$AH$33,'3. GRI Pricing'!$G272&lt;='2. GRI Pricing Inputs'!$AI$33),'2. GRI Pricing Inputs'!$AH$32,0))))))))))))))))</f>
        <v>0</v>
      </c>
      <c r="O272" s="272" cm="1">
        <f t="array" ref="O272">IFERROR(INDEX('2. GRI Pricing Inputs'!$C$32:$AI$39,MATCH('3. GRI Pricing'!E272,'2. GRI Pricing Inputs'!$C$32:$C$39,0),(MATCH('3. GRI Pricing'!N272,'2. GRI Pricing Inputs'!$D$32:$AI$32,0)+1)),0)</f>
        <v>0</v>
      </c>
      <c r="P272" s="272">
        <f>IFERROR(INDEX('2. GRI Pricing Inputs'!$C$45:$AI$46,MATCH($P$16,'2. GRI Pricing Inputs'!$C$45:$C$46,0),MATCH(H272,'2. GRI Pricing Inputs'!$C$45:$AI$45,0)),0)</f>
        <v>55</v>
      </c>
      <c r="Q272" s="272">
        <f>IFERROR(INDEX('2. GRI Pricing Inputs'!$C$53:$AI$54,MATCH('3. GRI Pricing'!$Q$16,'2. GRI Pricing Inputs'!$C$53:$C$54,0),MATCH('3. GRI Pricing'!I272,'2. GRI Pricing Inputs'!$C$53:$AI$53,0)),0)</f>
        <v>50</v>
      </c>
      <c r="R272" s="272">
        <f>IFERROR(INDEX('2. GRI Pricing Inputs'!$C$60:$AI$61,MATCH('3. GRI Pricing'!$R$16,'2. GRI Pricing Inputs'!$C$60:$C$61,0),MATCH('1. Accomodation'!T276,'2. GRI Pricing Inputs'!$C$60:$AI$60,0)),0)</f>
        <v>0</v>
      </c>
      <c r="S272" s="272">
        <f>IFERROR(INDEX('2. GRI Pricing Inputs'!$C$67:$AI$68,MATCH('3. GRI Pricing'!$S$16,'2. GRI Pricing Inputs'!$C$67:$C$68,0),MATCH('1. Accomodation'!U276,'2. GRI Pricing Inputs'!$C$67:$AI$67,0)),0)</f>
        <v>10</v>
      </c>
      <c r="T272" s="272">
        <f>IF(E272=0,0,'2. GRI Pricing Inputs'!$AI$75)</f>
        <v>0</v>
      </c>
      <c r="U272" s="272">
        <f>IFERROR(INDEX('2. GRI Pricing Inputs'!$C$82:$AI$83,MATCH('3. GRI Pricing'!$U$16,'2. GRI Pricing Inputs'!$C$82:$C$83,0),MATCH('1. Accomodation'!V276,'2. GRI Pricing Inputs'!$C$82:$AI$82,0)),0)</f>
        <v>0</v>
      </c>
      <c r="V272" s="272">
        <f>IFERROR(INDEX('2. GRI Pricing Inputs'!$C$89:$AI$90,MATCH('3. GRI Pricing'!$V$16,'2. GRI Pricing Inputs'!$C$89:$C$90,0),MATCH('1. Accomodation'!W276,'2. GRI Pricing Inputs'!$C$89:$AI$89,0)),0)</f>
        <v>0</v>
      </c>
      <c r="W272" s="272">
        <f>IFERROR(INDEX('2. GRI Pricing Inputs'!$C$97:$AI$98,MATCH('3. GRI Pricing'!$W$16,'2. GRI Pricing Inputs'!$C$97:$C$98,0),MATCH('1. Accomodation'!X276,'2. GRI Pricing Inputs'!$C$97:$AI$97,0)),0)</f>
        <v>0</v>
      </c>
      <c r="X272" s="272">
        <f>IFERROR(INDEX('2. GRI Pricing Inputs'!$C$104:$AI$105,MATCH('3. GRI Pricing'!$X$16,'2. GRI Pricing Inputs'!$C$104:$C$105,0),MATCH('1. Accomodation'!Y276,'2. GRI Pricing Inputs'!$C$104:$AI$104,0)),0)</f>
        <v>0</v>
      </c>
      <c r="Y272" s="273"/>
      <c r="Z272" s="274">
        <f t="shared" si="13"/>
        <v>1390</v>
      </c>
      <c r="AA272" s="275"/>
      <c r="AB272" s="275"/>
      <c r="AC272" s="275"/>
      <c r="AD272" s="271">
        <f>Z272*(1+'2. GRI Pricing Inputs'!E$115)^(($AD$16-$AC$15)/365)</f>
        <v>1396.895973526297</v>
      </c>
      <c r="AE272" s="272">
        <f>AD272*(1+'2. GRI Pricing Inputs'!F$115)^((AE$16-AD$16)/365)</f>
        <v>1403.6020687821187</v>
      </c>
      <c r="AF272" s="272">
        <f>AE272*(1+'2. GRI Pricing Inputs'!G$115)^((AF$16-AE$16)/365)</f>
        <v>1410.56552396757</v>
      </c>
      <c r="AG272" s="272">
        <f>AF272*(1+'2. GRI Pricing Inputs'!H$115)^((AG$16-AF$16)/365)</f>
        <v>1417.5635257736042</v>
      </c>
      <c r="AH272" s="272">
        <f>AG272*(1+'2. GRI Pricing Inputs'!I$115)^((AH$16-AG$16)/365)</f>
        <v>1423.9141377002593</v>
      </c>
      <c r="AI272" s="272">
        <f>AH272*(1+'2. GRI Pricing Inputs'!J$115)^((AI$16-AH$16)/365)</f>
        <v>1430.978363741483</v>
      </c>
      <c r="AJ272" s="272">
        <f>AI272*(1+'2. GRI Pricing Inputs'!K$115)^((AJ$16-AI$16)/365)</f>
        <v>1437.8480787368278</v>
      </c>
      <c r="AK272" s="272">
        <f>AJ272*(1+'2. GRI Pricing Inputs'!L$115)^((AK$16-AJ$16)/365)</f>
        <v>1444.9814328992782</v>
      </c>
      <c r="AL272" s="272">
        <f>AK272*(1+'2. GRI Pricing Inputs'!M$115)^((AL$16-AK$16)/365)</f>
        <v>1451.9183725966952</v>
      </c>
      <c r="AM272" s="272">
        <f>AL272*(1+'2. GRI Pricing Inputs'!N$115)^((AM$16-AL$16)/365)</f>
        <v>1459.1215313447319</v>
      </c>
      <c r="AN272" s="272">
        <f>AM272*(1+'2. GRI Pricing Inputs'!O$115)^((AN$16-AM$16)/365)</f>
        <v>1466.3604259143744</v>
      </c>
      <c r="AO272" s="272">
        <f>AN272*(1+'2. GRI Pricing Inputs'!P$115)^((AO$16-AN$16)/365)</f>
        <v>1473.3999999999992</v>
      </c>
      <c r="AP272" s="276">
        <f>AO272*(1+'2. GRI Pricing Inputs'!Q$115)^((AP$16-AO$16)/365)</f>
        <v>1480.709731937874</v>
      </c>
      <c r="AQ272" s="380">
        <f t="shared" si="14"/>
        <v>5.9999999999999387E-2</v>
      </c>
    </row>
    <row r="273" spans="1:43" ht="11.4" x14ac:dyDescent="0.2">
      <c r="A273" s="110" t="str">
        <f>_xlfn.XLOOKUP($C273,'Data Ref'!$D:$D,'Data Ref'!$B:$B,0)</f>
        <v>222708257</v>
      </c>
      <c r="C273" s="76">
        <f>'1. Accomodation'!N277</f>
        <v>817</v>
      </c>
      <c r="D273" s="362" t="str">
        <f>'1. Accomodation'!L277</f>
        <v>D</v>
      </c>
      <c r="E273" s="69" t="str">
        <f>'1. Accomodation'!P277</f>
        <v>1 Bed</v>
      </c>
      <c r="F273" s="69">
        <f>'1. Accomodation'!Q277</f>
        <v>1</v>
      </c>
      <c r="G273" s="77">
        <f>'1. Accomodation'!O277</f>
        <v>492.56</v>
      </c>
      <c r="H273" s="69">
        <f>'1. Accomodation'!R277</f>
        <v>8</v>
      </c>
      <c r="I273" s="69" t="str">
        <f>'1. Accomodation'!S277</f>
        <v>Internal Courtyard</v>
      </c>
      <c r="J273" s="62"/>
      <c r="L273" s="271">
        <f>IFERROR(INDEX('2. GRI Pricing Inputs'!$C$15:$AI$16,MATCH($L$16,'2. GRI Pricing Inputs'!$C$15:$C$16,0),MATCH(E273,'2. GRI Pricing Inputs'!$C$15:$AI$15,0)),0)</f>
        <v>1275</v>
      </c>
      <c r="M273" s="272">
        <f>IFERROR(INDEX('2. GRI Pricing Inputs'!$C$22:$AI$23,MATCH($M$16,'2. GRI Pricing Inputs'!$C$22:$C$23,0),MATCH(F273,'2. GRI Pricing Inputs'!$C$22:$AI$22,0)),0)</f>
        <v>0</v>
      </c>
      <c r="N273" s="329">
        <f>IF(AND('3. GRI Pricing'!$G273&gt;='2. GRI Pricing Inputs'!$D$33,'3. GRI Pricing'!$G273&lt;='2. GRI Pricing Inputs'!$E$33),'2. GRI Pricing Inputs'!$D$32,IF(AND('3. GRI Pricing'!$G273&gt;='2. GRI Pricing Inputs'!$F$33,'3. GRI Pricing'!$G273&lt;='2. GRI Pricing Inputs'!$G$33),'2. GRI Pricing Inputs'!$F$32,IF(AND('3. GRI Pricing'!$G273&gt;='2. GRI Pricing Inputs'!$H$33,'3. GRI Pricing'!$G273&lt;='2. GRI Pricing Inputs'!$I$33),'2. GRI Pricing Inputs'!$H$32,IF(AND('3. GRI Pricing'!$G273&gt;='2. GRI Pricing Inputs'!$J$33,'3. GRI Pricing'!$G273&lt;='2. GRI Pricing Inputs'!$K$33),'2. GRI Pricing Inputs'!$J$32,IF(AND('3. GRI Pricing'!$G273&gt;='2. GRI Pricing Inputs'!$L$33,'3. GRI Pricing'!$G273&lt;='2. GRI Pricing Inputs'!$M$33),'2. GRI Pricing Inputs'!$L$32,IF(AND('3. GRI Pricing'!$G273&gt;='2. GRI Pricing Inputs'!$N$33,'3. GRI Pricing'!$G273&lt;='2. GRI Pricing Inputs'!$O$33),'2. GRI Pricing Inputs'!$N$32,IF(AND('3. GRI Pricing'!$G273&gt;='2. GRI Pricing Inputs'!$P$33,'3. GRI Pricing'!$G273&lt;='2. GRI Pricing Inputs'!$Q$33),'2. GRI Pricing Inputs'!$P$32,IF(AND('3. GRI Pricing'!$G273&gt;='2. GRI Pricing Inputs'!$R$33,'3. GRI Pricing'!$G273&lt;='2. GRI Pricing Inputs'!$S$33),'2. GRI Pricing Inputs'!$R$32,IF(AND('3. GRI Pricing'!$G273&gt;='2. GRI Pricing Inputs'!$T$33,'3. GRI Pricing'!$G273&lt;='2. GRI Pricing Inputs'!$U$33),'2. GRI Pricing Inputs'!$T$32,IF(AND('3. GRI Pricing'!$G273&gt;='2. GRI Pricing Inputs'!$V$33,'3. GRI Pricing'!$G273&lt;='2. GRI Pricing Inputs'!$W$33),'2. GRI Pricing Inputs'!$V$32,IF(AND('3. GRI Pricing'!$G273&gt;='2. GRI Pricing Inputs'!$X$33,'3. GRI Pricing'!$G273&lt;='2. GRI Pricing Inputs'!$Y$33),'2. GRI Pricing Inputs'!$X$32,IF(AND('3. GRI Pricing'!$G273&gt;='2. GRI Pricing Inputs'!$Z$33,'3. GRI Pricing'!$G273&lt;='2. GRI Pricing Inputs'!$AA$33),'2. GRI Pricing Inputs'!$Z$32,IF(AND('3. GRI Pricing'!$G273&gt;='2. GRI Pricing Inputs'!$AB$33,'3. GRI Pricing'!$G273&lt;='2. GRI Pricing Inputs'!$AC$33),'2. GRI Pricing Inputs'!$AB$32,IF(AND('3. GRI Pricing'!$G273&gt;='2. GRI Pricing Inputs'!$AD$33,'3. GRI Pricing'!$G273&lt;='2. GRI Pricing Inputs'!$AE$33),'2. GRI Pricing Inputs'!$AD$32,IF(AND('3. GRI Pricing'!$G273&gt;='2. GRI Pricing Inputs'!$AF$33,'3. GRI Pricing'!$G273&lt;='2. GRI Pricing Inputs'!$AG$33),'2. GRI Pricing Inputs'!$AF$32,IF(AND('3. GRI Pricing'!$G273&gt;='2. GRI Pricing Inputs'!$AH$33,'3. GRI Pricing'!$G273&lt;='2. GRI Pricing Inputs'!$AI$33),'2. GRI Pricing Inputs'!$AH$32,0))))))))))))))))</f>
        <v>4</v>
      </c>
      <c r="O273" s="272" cm="1">
        <f t="array" ref="O273">IFERROR(INDEX('2. GRI Pricing Inputs'!$C$32:$AI$39,MATCH('3. GRI Pricing'!E273,'2. GRI Pricing Inputs'!$C$32:$C$39,0),(MATCH('3. GRI Pricing'!N273,'2. GRI Pricing Inputs'!$D$32:$AI$32,0)+1)),0)</f>
        <v>0</v>
      </c>
      <c r="P273" s="272">
        <f>IFERROR(INDEX('2. GRI Pricing Inputs'!$C$45:$AI$46,MATCH($P$16,'2. GRI Pricing Inputs'!$C$45:$C$46,0),MATCH(H273,'2. GRI Pricing Inputs'!$C$45:$AI$45,0)),0)</f>
        <v>55</v>
      </c>
      <c r="Q273" s="272">
        <f>IFERROR(INDEX('2. GRI Pricing Inputs'!$C$53:$AI$54,MATCH('3. GRI Pricing'!$Q$16,'2. GRI Pricing Inputs'!$C$53:$C$54,0),MATCH('3. GRI Pricing'!I273,'2. GRI Pricing Inputs'!$C$53:$AI$53,0)),0)</f>
        <v>15</v>
      </c>
      <c r="R273" s="272">
        <f>IFERROR(INDEX('2. GRI Pricing Inputs'!$C$60:$AI$61,MATCH('3. GRI Pricing'!$R$16,'2. GRI Pricing Inputs'!$C$60:$C$61,0),MATCH('1. Accomodation'!T277,'2. GRI Pricing Inputs'!$C$60:$AI$60,0)),0)</f>
        <v>0</v>
      </c>
      <c r="S273" s="272">
        <f>IFERROR(INDEX('2. GRI Pricing Inputs'!$C$67:$AI$68,MATCH('3. GRI Pricing'!$S$16,'2. GRI Pricing Inputs'!$C$67:$C$68,0),MATCH('1. Accomodation'!U277,'2. GRI Pricing Inputs'!$C$67:$AI$67,0)),0)</f>
        <v>10</v>
      </c>
      <c r="T273" s="272">
        <f>IF(E273=0,0,'2. GRI Pricing Inputs'!$AI$75)</f>
        <v>0</v>
      </c>
      <c r="U273" s="272">
        <f>IFERROR(INDEX('2. GRI Pricing Inputs'!$C$82:$AI$83,MATCH('3. GRI Pricing'!$U$16,'2. GRI Pricing Inputs'!$C$82:$C$83,0),MATCH('1. Accomodation'!V277,'2. GRI Pricing Inputs'!$C$82:$AI$82,0)),0)</f>
        <v>0</v>
      </c>
      <c r="V273" s="272">
        <f>IFERROR(INDEX('2. GRI Pricing Inputs'!$C$89:$AI$90,MATCH('3. GRI Pricing'!$V$16,'2. GRI Pricing Inputs'!$C$89:$C$90,0),MATCH('1. Accomodation'!W277,'2. GRI Pricing Inputs'!$C$89:$AI$89,0)),0)</f>
        <v>10</v>
      </c>
      <c r="W273" s="272">
        <f>IFERROR(INDEX('2. GRI Pricing Inputs'!$C$97:$AI$98,MATCH('3. GRI Pricing'!$W$16,'2. GRI Pricing Inputs'!$C$97:$C$98,0),MATCH('1. Accomodation'!X277,'2. GRI Pricing Inputs'!$C$97:$AI$97,0)),0)</f>
        <v>0</v>
      </c>
      <c r="X273" s="272">
        <f>IFERROR(INDEX('2. GRI Pricing Inputs'!$C$104:$AI$105,MATCH('3. GRI Pricing'!$X$16,'2. GRI Pricing Inputs'!$C$104:$C$105,0),MATCH('1. Accomodation'!Y277,'2. GRI Pricing Inputs'!$C$104:$AI$104,0)),0)</f>
        <v>0</v>
      </c>
      <c r="Y273" s="273"/>
      <c r="Z273" s="274">
        <f t="shared" si="13"/>
        <v>1365</v>
      </c>
      <c r="AA273" s="275"/>
      <c r="AB273" s="275"/>
      <c r="AC273" s="275"/>
      <c r="AD273" s="271">
        <f>Z273*(1+'2. GRI Pricing Inputs'!E$115)^(($AD$16-$AC$15)/365)</f>
        <v>1371.7719452254644</v>
      </c>
      <c r="AE273" s="272">
        <f>AD273*(1+'2. GRI Pricing Inputs'!F$115)^((AE$16-AD$16)/365)</f>
        <v>1378.3574272572607</v>
      </c>
      <c r="AF273" s="272">
        <f>AE273*(1+'2. GRI Pricing Inputs'!G$115)^((AF$16-AE$16)/365)</f>
        <v>1385.1956404429736</v>
      </c>
      <c r="AG273" s="272">
        <f>AF273*(1+'2. GRI Pricing Inputs'!H$115)^((AG$16-AF$16)/365)</f>
        <v>1392.0677789071726</v>
      </c>
      <c r="AH273" s="272">
        <f>AG273*(1+'2. GRI Pricing Inputs'!I$115)^((AH$16-AG$16)/365)</f>
        <v>1398.3041711948592</v>
      </c>
      <c r="AI273" s="272">
        <f>AH273*(1+'2. GRI Pricing Inputs'!J$115)^((AI$16-AH$16)/365)</f>
        <v>1405.2413428108812</v>
      </c>
      <c r="AJ273" s="272">
        <f>AI273*(1+'2. GRI Pricing Inputs'!K$115)^((AJ$16-AI$16)/365)</f>
        <v>1411.9875017811298</v>
      </c>
      <c r="AK273" s="272">
        <f>AJ273*(1+'2. GRI Pricing Inputs'!L$115)^((AK$16-AJ$16)/365)</f>
        <v>1418.9925582068456</v>
      </c>
      <c r="AL273" s="272">
        <f>AK273*(1+'2. GRI Pricing Inputs'!M$115)^((AL$16-AK$16)/365)</f>
        <v>1425.804732801791</v>
      </c>
      <c r="AM273" s="272">
        <f>AL273*(1+'2. GRI Pricing Inputs'!N$115)^((AM$16-AL$16)/365)</f>
        <v>1432.8783383349351</v>
      </c>
      <c r="AN273" s="272">
        <f>AM273*(1+'2. GRI Pricing Inputs'!O$115)^((AN$16-AM$16)/365)</f>
        <v>1439.9870369590803</v>
      </c>
      <c r="AO273" s="272">
        <f>AN273*(1+'2. GRI Pricing Inputs'!P$115)^((AO$16-AN$16)/365)</f>
        <v>1446.8999999999996</v>
      </c>
      <c r="AP273" s="276">
        <f>AO273*(1+'2. GRI Pricing Inputs'!Q$115)^((AP$16-AO$16)/365)</f>
        <v>1454.0782619389918</v>
      </c>
      <c r="AQ273" s="380">
        <f t="shared" si="14"/>
        <v>5.9999999999999609E-2</v>
      </c>
    </row>
    <row r="274" spans="1:43" ht="11.4" x14ac:dyDescent="0.2">
      <c r="A274" s="110" t="str">
        <f>_xlfn.XLOOKUP($C274,'Data Ref'!$D:$D,'Data Ref'!$B:$B,0)</f>
        <v>222708258</v>
      </c>
      <c r="C274" s="76">
        <f>'1. Accomodation'!N278</f>
        <v>818</v>
      </c>
      <c r="D274" s="362" t="str">
        <f>'1. Accomodation'!L278</f>
        <v>D</v>
      </c>
      <c r="E274" s="69" t="str">
        <f>'1. Accomodation'!P278</f>
        <v>1 Bed</v>
      </c>
      <c r="F274" s="69">
        <f>'1. Accomodation'!Q278</f>
        <v>1</v>
      </c>
      <c r="G274" s="77">
        <f>'1. Accomodation'!O278</f>
        <v>437.23</v>
      </c>
      <c r="H274" s="69">
        <f>'1. Accomodation'!R278</f>
        <v>8</v>
      </c>
      <c r="I274" s="69" t="str">
        <f>'1. Accomodation'!S278</f>
        <v>Saxon Gate above Treeline</v>
      </c>
      <c r="J274" s="62"/>
      <c r="L274" s="271">
        <f>IFERROR(INDEX('2. GRI Pricing Inputs'!$C$15:$AI$16,MATCH($L$16,'2. GRI Pricing Inputs'!$C$15:$C$16,0),MATCH(E274,'2. GRI Pricing Inputs'!$C$15:$AI$15,0)),0)</f>
        <v>1275</v>
      </c>
      <c r="M274" s="272">
        <f>IFERROR(INDEX('2. GRI Pricing Inputs'!$C$22:$AI$23,MATCH($M$16,'2. GRI Pricing Inputs'!$C$22:$C$23,0),MATCH(F274,'2. GRI Pricing Inputs'!$C$22:$AI$22,0)),0)</f>
        <v>0</v>
      </c>
      <c r="N274" s="329">
        <f>IF(AND('3. GRI Pricing'!$G274&gt;='2. GRI Pricing Inputs'!$D$33,'3. GRI Pricing'!$G274&lt;='2. GRI Pricing Inputs'!$E$33),'2. GRI Pricing Inputs'!$D$32,IF(AND('3. GRI Pricing'!$G274&gt;='2. GRI Pricing Inputs'!$F$33,'3. GRI Pricing'!$G274&lt;='2. GRI Pricing Inputs'!$G$33),'2. GRI Pricing Inputs'!$F$32,IF(AND('3. GRI Pricing'!$G274&gt;='2. GRI Pricing Inputs'!$H$33,'3. GRI Pricing'!$G274&lt;='2. GRI Pricing Inputs'!$I$33),'2. GRI Pricing Inputs'!$H$32,IF(AND('3. GRI Pricing'!$G274&gt;='2. GRI Pricing Inputs'!$J$33,'3. GRI Pricing'!$G274&lt;='2. GRI Pricing Inputs'!$K$33),'2. GRI Pricing Inputs'!$J$32,IF(AND('3. GRI Pricing'!$G274&gt;='2. GRI Pricing Inputs'!$L$33,'3. GRI Pricing'!$G274&lt;='2. GRI Pricing Inputs'!$M$33),'2. GRI Pricing Inputs'!$L$32,IF(AND('3. GRI Pricing'!$G274&gt;='2. GRI Pricing Inputs'!$N$33,'3. GRI Pricing'!$G274&lt;='2. GRI Pricing Inputs'!$O$33),'2. GRI Pricing Inputs'!$N$32,IF(AND('3. GRI Pricing'!$G274&gt;='2. GRI Pricing Inputs'!$P$33,'3. GRI Pricing'!$G274&lt;='2. GRI Pricing Inputs'!$Q$33),'2. GRI Pricing Inputs'!$P$32,IF(AND('3. GRI Pricing'!$G274&gt;='2. GRI Pricing Inputs'!$R$33,'3. GRI Pricing'!$G274&lt;='2. GRI Pricing Inputs'!$S$33),'2. GRI Pricing Inputs'!$R$32,IF(AND('3. GRI Pricing'!$G274&gt;='2. GRI Pricing Inputs'!$T$33,'3. GRI Pricing'!$G274&lt;='2. GRI Pricing Inputs'!$U$33),'2. GRI Pricing Inputs'!$T$32,IF(AND('3. GRI Pricing'!$G274&gt;='2. GRI Pricing Inputs'!$V$33,'3. GRI Pricing'!$G274&lt;='2. GRI Pricing Inputs'!$W$33),'2. GRI Pricing Inputs'!$V$32,IF(AND('3. GRI Pricing'!$G274&gt;='2. GRI Pricing Inputs'!$X$33,'3. GRI Pricing'!$G274&lt;='2. GRI Pricing Inputs'!$Y$33),'2. GRI Pricing Inputs'!$X$32,IF(AND('3. GRI Pricing'!$G274&gt;='2. GRI Pricing Inputs'!$Z$33,'3. GRI Pricing'!$G274&lt;='2. GRI Pricing Inputs'!$AA$33),'2. GRI Pricing Inputs'!$Z$32,IF(AND('3. GRI Pricing'!$G274&gt;='2. GRI Pricing Inputs'!$AB$33,'3. GRI Pricing'!$G274&lt;='2. GRI Pricing Inputs'!$AC$33),'2. GRI Pricing Inputs'!$AB$32,IF(AND('3. GRI Pricing'!$G274&gt;='2. GRI Pricing Inputs'!$AD$33,'3. GRI Pricing'!$G274&lt;='2. GRI Pricing Inputs'!$AE$33),'2. GRI Pricing Inputs'!$AD$32,IF(AND('3. GRI Pricing'!$G274&gt;='2. GRI Pricing Inputs'!$AF$33,'3. GRI Pricing'!$G274&lt;='2. GRI Pricing Inputs'!$AG$33),'2. GRI Pricing Inputs'!$AF$32,IF(AND('3. GRI Pricing'!$G274&gt;='2. GRI Pricing Inputs'!$AH$33,'3. GRI Pricing'!$G274&lt;='2. GRI Pricing Inputs'!$AI$33),'2. GRI Pricing Inputs'!$AH$32,0))))))))))))))))</f>
        <v>0</v>
      </c>
      <c r="O274" s="272" cm="1">
        <f t="array" ref="O274">IFERROR(INDEX('2. GRI Pricing Inputs'!$C$32:$AI$39,MATCH('3. GRI Pricing'!E274,'2. GRI Pricing Inputs'!$C$32:$C$39,0),(MATCH('3. GRI Pricing'!N274,'2. GRI Pricing Inputs'!$D$32:$AI$32,0)+1)),0)</f>
        <v>0</v>
      </c>
      <c r="P274" s="272">
        <f>IFERROR(INDEX('2. GRI Pricing Inputs'!$C$45:$AI$46,MATCH($P$16,'2. GRI Pricing Inputs'!$C$45:$C$46,0),MATCH(H274,'2. GRI Pricing Inputs'!$C$45:$AI$45,0)),0)</f>
        <v>55</v>
      </c>
      <c r="Q274" s="272">
        <f>IFERROR(INDEX('2. GRI Pricing Inputs'!$C$53:$AI$54,MATCH('3. GRI Pricing'!$Q$16,'2. GRI Pricing Inputs'!$C$53:$C$54,0),MATCH('3. GRI Pricing'!I274,'2. GRI Pricing Inputs'!$C$53:$AI$53,0)),0)</f>
        <v>50</v>
      </c>
      <c r="R274" s="272">
        <f>IFERROR(INDEX('2. GRI Pricing Inputs'!$C$60:$AI$61,MATCH('3. GRI Pricing'!$R$16,'2. GRI Pricing Inputs'!$C$60:$C$61,0),MATCH('1. Accomodation'!T278,'2. GRI Pricing Inputs'!$C$60:$AI$60,0)),0)</f>
        <v>0</v>
      </c>
      <c r="S274" s="272">
        <f>IFERROR(INDEX('2. GRI Pricing Inputs'!$C$67:$AI$68,MATCH('3. GRI Pricing'!$S$16,'2. GRI Pricing Inputs'!$C$67:$C$68,0),MATCH('1. Accomodation'!U278,'2. GRI Pricing Inputs'!$C$67:$AI$67,0)),0)</f>
        <v>10</v>
      </c>
      <c r="T274" s="272">
        <f>IF(E274=0,0,'2. GRI Pricing Inputs'!$AI$75)</f>
        <v>0</v>
      </c>
      <c r="U274" s="272">
        <f>IFERROR(INDEX('2. GRI Pricing Inputs'!$C$82:$AI$83,MATCH('3. GRI Pricing'!$U$16,'2. GRI Pricing Inputs'!$C$82:$C$83,0),MATCH('1. Accomodation'!V278,'2. GRI Pricing Inputs'!$C$82:$AI$82,0)),0)</f>
        <v>0</v>
      </c>
      <c r="V274" s="272">
        <f>IFERROR(INDEX('2. GRI Pricing Inputs'!$C$89:$AI$90,MATCH('3. GRI Pricing'!$V$16,'2. GRI Pricing Inputs'!$C$89:$C$90,0),MATCH('1. Accomodation'!W278,'2. GRI Pricing Inputs'!$C$89:$AI$89,0)),0)</f>
        <v>0</v>
      </c>
      <c r="W274" s="272">
        <f>IFERROR(INDEX('2. GRI Pricing Inputs'!$C$97:$AI$98,MATCH('3. GRI Pricing'!$W$16,'2. GRI Pricing Inputs'!$C$97:$C$98,0),MATCH('1. Accomodation'!X278,'2. GRI Pricing Inputs'!$C$97:$AI$97,0)),0)</f>
        <v>0</v>
      </c>
      <c r="X274" s="272">
        <f>IFERROR(INDEX('2. GRI Pricing Inputs'!$C$104:$AI$105,MATCH('3. GRI Pricing'!$X$16,'2. GRI Pricing Inputs'!$C$104:$C$105,0),MATCH('1. Accomodation'!Y278,'2. GRI Pricing Inputs'!$C$104:$AI$104,0)),0)</f>
        <v>0</v>
      </c>
      <c r="Y274" s="273"/>
      <c r="Z274" s="274">
        <f t="shared" ref="Z274:Z337" si="15">L274+M274+O274+P274+Q274+R274+S274+T274+U274+V274+W274+X274+Y274</f>
        <v>1390</v>
      </c>
      <c r="AA274" s="275"/>
      <c r="AB274" s="275"/>
      <c r="AC274" s="275"/>
      <c r="AD274" s="271">
        <f>Z274*(1+'2. GRI Pricing Inputs'!E$115)^(($AD$16-$AC$15)/365)</f>
        <v>1396.895973526297</v>
      </c>
      <c r="AE274" s="272">
        <f>AD274*(1+'2. GRI Pricing Inputs'!F$115)^((AE$16-AD$16)/365)</f>
        <v>1403.6020687821187</v>
      </c>
      <c r="AF274" s="272">
        <f>AE274*(1+'2. GRI Pricing Inputs'!G$115)^((AF$16-AE$16)/365)</f>
        <v>1410.56552396757</v>
      </c>
      <c r="AG274" s="272">
        <f>AF274*(1+'2. GRI Pricing Inputs'!H$115)^((AG$16-AF$16)/365)</f>
        <v>1417.5635257736042</v>
      </c>
      <c r="AH274" s="272">
        <f>AG274*(1+'2. GRI Pricing Inputs'!I$115)^((AH$16-AG$16)/365)</f>
        <v>1423.9141377002593</v>
      </c>
      <c r="AI274" s="272">
        <f>AH274*(1+'2. GRI Pricing Inputs'!J$115)^((AI$16-AH$16)/365)</f>
        <v>1430.978363741483</v>
      </c>
      <c r="AJ274" s="272">
        <f>AI274*(1+'2. GRI Pricing Inputs'!K$115)^((AJ$16-AI$16)/365)</f>
        <v>1437.8480787368278</v>
      </c>
      <c r="AK274" s="272">
        <f>AJ274*(1+'2. GRI Pricing Inputs'!L$115)^((AK$16-AJ$16)/365)</f>
        <v>1444.9814328992782</v>
      </c>
      <c r="AL274" s="272">
        <f>AK274*(1+'2. GRI Pricing Inputs'!M$115)^((AL$16-AK$16)/365)</f>
        <v>1451.9183725966952</v>
      </c>
      <c r="AM274" s="272">
        <f>AL274*(1+'2. GRI Pricing Inputs'!N$115)^((AM$16-AL$16)/365)</f>
        <v>1459.1215313447319</v>
      </c>
      <c r="AN274" s="272">
        <f>AM274*(1+'2. GRI Pricing Inputs'!O$115)^((AN$16-AM$16)/365)</f>
        <v>1466.3604259143744</v>
      </c>
      <c r="AO274" s="272">
        <f>AN274*(1+'2. GRI Pricing Inputs'!P$115)^((AO$16-AN$16)/365)</f>
        <v>1473.3999999999992</v>
      </c>
      <c r="AP274" s="276">
        <f>AO274*(1+'2. GRI Pricing Inputs'!Q$115)^((AP$16-AO$16)/365)</f>
        <v>1480.709731937874</v>
      </c>
      <c r="AQ274" s="380">
        <f t="shared" ref="AQ274:AQ337" si="16">IFERROR(AP274/AD274-1,0)</f>
        <v>5.9999999999999387E-2</v>
      </c>
    </row>
    <row r="275" spans="1:43" ht="11.4" x14ac:dyDescent="0.2">
      <c r="A275" s="110" t="str">
        <f>_xlfn.XLOOKUP($C275,'Data Ref'!$D:$D,'Data Ref'!$B:$B,0)</f>
        <v>222708259</v>
      </c>
      <c r="C275" s="76">
        <f>'1. Accomodation'!N279</f>
        <v>819</v>
      </c>
      <c r="D275" s="362" t="str">
        <f>'1. Accomodation'!L279</f>
        <v>D</v>
      </c>
      <c r="E275" s="69" t="str">
        <f>'1. Accomodation'!P279</f>
        <v>1 Bed</v>
      </c>
      <c r="F275" s="69">
        <f>'1. Accomodation'!Q279</f>
        <v>1</v>
      </c>
      <c r="G275" s="77">
        <f>'1. Accomodation'!O279</f>
        <v>506.87</v>
      </c>
      <c r="H275" s="69">
        <f>'1. Accomodation'!R279</f>
        <v>8</v>
      </c>
      <c r="I275" s="69" t="str">
        <f>'1. Accomodation'!S279</f>
        <v>Internal Courtyard</v>
      </c>
      <c r="J275" s="62"/>
      <c r="L275" s="271">
        <f>IFERROR(INDEX('2. GRI Pricing Inputs'!$C$15:$AI$16,MATCH($L$16,'2. GRI Pricing Inputs'!$C$15:$C$16,0),MATCH(E275,'2. GRI Pricing Inputs'!$C$15:$AI$15,0)),0)</f>
        <v>1275</v>
      </c>
      <c r="M275" s="272">
        <f>IFERROR(INDEX('2. GRI Pricing Inputs'!$C$22:$AI$23,MATCH($M$16,'2. GRI Pricing Inputs'!$C$22:$C$23,0),MATCH(F275,'2. GRI Pricing Inputs'!$C$22:$AI$22,0)),0)</f>
        <v>0</v>
      </c>
      <c r="N275" s="329">
        <f>IF(AND('3. GRI Pricing'!$G275&gt;='2. GRI Pricing Inputs'!$D$33,'3. GRI Pricing'!$G275&lt;='2. GRI Pricing Inputs'!$E$33),'2. GRI Pricing Inputs'!$D$32,IF(AND('3. GRI Pricing'!$G275&gt;='2. GRI Pricing Inputs'!$F$33,'3. GRI Pricing'!$G275&lt;='2. GRI Pricing Inputs'!$G$33),'2. GRI Pricing Inputs'!$F$32,IF(AND('3. GRI Pricing'!$G275&gt;='2. GRI Pricing Inputs'!$H$33,'3. GRI Pricing'!$G275&lt;='2. GRI Pricing Inputs'!$I$33),'2. GRI Pricing Inputs'!$H$32,IF(AND('3. GRI Pricing'!$G275&gt;='2. GRI Pricing Inputs'!$J$33,'3. GRI Pricing'!$G275&lt;='2. GRI Pricing Inputs'!$K$33),'2. GRI Pricing Inputs'!$J$32,IF(AND('3. GRI Pricing'!$G275&gt;='2. GRI Pricing Inputs'!$L$33,'3. GRI Pricing'!$G275&lt;='2. GRI Pricing Inputs'!$M$33),'2. GRI Pricing Inputs'!$L$32,IF(AND('3. GRI Pricing'!$G275&gt;='2. GRI Pricing Inputs'!$N$33,'3. GRI Pricing'!$G275&lt;='2. GRI Pricing Inputs'!$O$33),'2. GRI Pricing Inputs'!$N$32,IF(AND('3. GRI Pricing'!$G275&gt;='2. GRI Pricing Inputs'!$P$33,'3. GRI Pricing'!$G275&lt;='2. GRI Pricing Inputs'!$Q$33),'2. GRI Pricing Inputs'!$P$32,IF(AND('3. GRI Pricing'!$G275&gt;='2. GRI Pricing Inputs'!$R$33,'3. GRI Pricing'!$G275&lt;='2. GRI Pricing Inputs'!$S$33),'2. GRI Pricing Inputs'!$R$32,IF(AND('3. GRI Pricing'!$G275&gt;='2. GRI Pricing Inputs'!$T$33,'3. GRI Pricing'!$G275&lt;='2. GRI Pricing Inputs'!$U$33),'2. GRI Pricing Inputs'!$T$32,IF(AND('3. GRI Pricing'!$G275&gt;='2. GRI Pricing Inputs'!$V$33,'3. GRI Pricing'!$G275&lt;='2. GRI Pricing Inputs'!$W$33),'2. GRI Pricing Inputs'!$V$32,IF(AND('3. GRI Pricing'!$G275&gt;='2. GRI Pricing Inputs'!$X$33,'3. GRI Pricing'!$G275&lt;='2. GRI Pricing Inputs'!$Y$33),'2. GRI Pricing Inputs'!$X$32,IF(AND('3. GRI Pricing'!$G275&gt;='2. GRI Pricing Inputs'!$Z$33,'3. GRI Pricing'!$G275&lt;='2. GRI Pricing Inputs'!$AA$33),'2. GRI Pricing Inputs'!$Z$32,IF(AND('3. GRI Pricing'!$G275&gt;='2. GRI Pricing Inputs'!$AB$33,'3. GRI Pricing'!$G275&lt;='2. GRI Pricing Inputs'!$AC$33),'2. GRI Pricing Inputs'!$AB$32,IF(AND('3. GRI Pricing'!$G275&gt;='2. GRI Pricing Inputs'!$AD$33,'3. GRI Pricing'!$G275&lt;='2. GRI Pricing Inputs'!$AE$33),'2. GRI Pricing Inputs'!$AD$32,IF(AND('3. GRI Pricing'!$G275&gt;='2. GRI Pricing Inputs'!$AF$33,'3. GRI Pricing'!$G275&lt;='2. GRI Pricing Inputs'!$AG$33),'2. GRI Pricing Inputs'!$AF$32,IF(AND('3. GRI Pricing'!$G275&gt;='2. GRI Pricing Inputs'!$AH$33,'3. GRI Pricing'!$G275&lt;='2. GRI Pricing Inputs'!$AI$33),'2. GRI Pricing Inputs'!$AH$32,0))))))))))))))))</f>
        <v>5</v>
      </c>
      <c r="O275" s="272" cm="1">
        <f t="array" ref="O275">IFERROR(INDEX('2. GRI Pricing Inputs'!$C$32:$AI$39,MATCH('3. GRI Pricing'!E275,'2. GRI Pricing Inputs'!$C$32:$C$39,0),(MATCH('3. GRI Pricing'!N275,'2. GRI Pricing Inputs'!$D$32:$AI$32,0)+1)),0)</f>
        <v>5</v>
      </c>
      <c r="P275" s="272">
        <f>IFERROR(INDEX('2. GRI Pricing Inputs'!$C$45:$AI$46,MATCH($P$16,'2. GRI Pricing Inputs'!$C$45:$C$46,0),MATCH(H275,'2. GRI Pricing Inputs'!$C$45:$AI$45,0)),0)</f>
        <v>55</v>
      </c>
      <c r="Q275" s="272">
        <f>IFERROR(INDEX('2. GRI Pricing Inputs'!$C$53:$AI$54,MATCH('3. GRI Pricing'!$Q$16,'2. GRI Pricing Inputs'!$C$53:$C$54,0),MATCH('3. GRI Pricing'!I275,'2. GRI Pricing Inputs'!$C$53:$AI$53,0)),0)</f>
        <v>15</v>
      </c>
      <c r="R275" s="272">
        <f>IFERROR(INDEX('2. GRI Pricing Inputs'!$C$60:$AI$61,MATCH('3. GRI Pricing'!$R$16,'2. GRI Pricing Inputs'!$C$60:$C$61,0),MATCH('1. Accomodation'!T279,'2. GRI Pricing Inputs'!$C$60:$AI$60,0)),0)</f>
        <v>0</v>
      </c>
      <c r="S275" s="272">
        <f>IFERROR(INDEX('2. GRI Pricing Inputs'!$C$67:$AI$68,MATCH('3. GRI Pricing'!$S$16,'2. GRI Pricing Inputs'!$C$67:$C$68,0),MATCH('1. Accomodation'!U279,'2. GRI Pricing Inputs'!$C$67:$AI$67,0)),0)</f>
        <v>10</v>
      </c>
      <c r="T275" s="272">
        <f>IF(E275=0,0,'2. GRI Pricing Inputs'!$AI$75)</f>
        <v>0</v>
      </c>
      <c r="U275" s="272">
        <f>IFERROR(INDEX('2. GRI Pricing Inputs'!$C$82:$AI$83,MATCH('3. GRI Pricing'!$U$16,'2. GRI Pricing Inputs'!$C$82:$C$83,0),MATCH('1. Accomodation'!V279,'2. GRI Pricing Inputs'!$C$82:$AI$82,0)),0)</f>
        <v>0</v>
      </c>
      <c r="V275" s="272">
        <f>IFERROR(INDEX('2. GRI Pricing Inputs'!$C$89:$AI$90,MATCH('3. GRI Pricing'!$V$16,'2. GRI Pricing Inputs'!$C$89:$C$90,0),MATCH('1. Accomodation'!W279,'2. GRI Pricing Inputs'!$C$89:$AI$89,0)),0)</f>
        <v>10</v>
      </c>
      <c r="W275" s="272">
        <f>IFERROR(INDEX('2. GRI Pricing Inputs'!$C$97:$AI$98,MATCH('3. GRI Pricing'!$W$16,'2. GRI Pricing Inputs'!$C$97:$C$98,0),MATCH('1. Accomodation'!X279,'2. GRI Pricing Inputs'!$C$97:$AI$97,0)),0)</f>
        <v>0</v>
      </c>
      <c r="X275" s="272">
        <f>IFERROR(INDEX('2. GRI Pricing Inputs'!$C$104:$AI$105,MATCH('3. GRI Pricing'!$X$16,'2. GRI Pricing Inputs'!$C$104:$C$105,0),MATCH('1. Accomodation'!Y279,'2. GRI Pricing Inputs'!$C$104:$AI$104,0)),0)</f>
        <v>0</v>
      </c>
      <c r="Y275" s="273"/>
      <c r="Z275" s="274">
        <f t="shared" si="15"/>
        <v>1370</v>
      </c>
      <c r="AA275" s="275"/>
      <c r="AB275" s="275"/>
      <c r="AC275" s="275"/>
      <c r="AD275" s="271">
        <f>Z275*(1+'2. GRI Pricing Inputs'!E$115)^(($AD$16-$AC$15)/365)</f>
        <v>1376.7967508856309</v>
      </c>
      <c r="AE275" s="272">
        <f>AD275*(1+'2. GRI Pricing Inputs'!F$115)^((AE$16-AD$16)/365)</f>
        <v>1383.4063555622322</v>
      </c>
      <c r="AF275" s="272">
        <f>AE275*(1+'2. GRI Pricing Inputs'!G$115)^((AF$16-AE$16)/365)</f>
        <v>1390.2696171478926</v>
      </c>
      <c r="AG275" s="272">
        <f>AF275*(1+'2. GRI Pricing Inputs'!H$115)^((AG$16-AF$16)/365)</f>
        <v>1397.1669282804587</v>
      </c>
      <c r="AH275" s="272">
        <f>AG275*(1+'2. GRI Pricing Inputs'!I$115)^((AH$16-AG$16)/365)</f>
        <v>1403.426164495939</v>
      </c>
      <c r="AI275" s="272">
        <f>AH275*(1+'2. GRI Pricing Inputs'!J$115)^((AI$16-AH$16)/365)</f>
        <v>1410.3887469970011</v>
      </c>
      <c r="AJ275" s="272">
        <f>AI275*(1+'2. GRI Pricing Inputs'!K$115)^((AJ$16-AI$16)/365)</f>
        <v>1417.159617172269</v>
      </c>
      <c r="AK275" s="272">
        <f>AJ275*(1+'2. GRI Pricing Inputs'!L$115)^((AK$16-AJ$16)/365)</f>
        <v>1424.1903331453316</v>
      </c>
      <c r="AL275" s="272">
        <f>AK275*(1+'2. GRI Pricing Inputs'!M$115)^((AL$16-AK$16)/365)</f>
        <v>1431.0274607607714</v>
      </c>
      <c r="AM275" s="272">
        <f>AL275*(1+'2. GRI Pricing Inputs'!N$115)^((AM$16-AL$16)/365)</f>
        <v>1438.1269769368939</v>
      </c>
      <c r="AN275" s="272">
        <f>AM275*(1+'2. GRI Pricing Inputs'!O$115)^((AN$16-AM$16)/365)</f>
        <v>1445.2617147501387</v>
      </c>
      <c r="AO275" s="272">
        <f>AN275*(1+'2. GRI Pricing Inputs'!P$115)^((AO$16-AN$16)/365)</f>
        <v>1452.1999999999991</v>
      </c>
      <c r="AP275" s="276">
        <f>AO275*(1+'2. GRI Pricing Inputs'!Q$115)^((AP$16-AO$16)/365)</f>
        <v>1459.4045559387678</v>
      </c>
      <c r="AQ275" s="380">
        <f t="shared" si="16"/>
        <v>5.9999999999999387E-2</v>
      </c>
    </row>
    <row r="276" spans="1:43" ht="11.4" x14ac:dyDescent="0.2">
      <c r="A276" s="110" t="str">
        <f>_xlfn.XLOOKUP($C276,'Data Ref'!$D:$D,'Data Ref'!$B:$B,0)</f>
        <v>222708260</v>
      </c>
      <c r="C276" s="76">
        <f>'1. Accomodation'!N280</f>
        <v>820</v>
      </c>
      <c r="D276" s="362" t="str">
        <f>'1. Accomodation'!L280</f>
        <v>D</v>
      </c>
      <c r="E276" s="69" t="str">
        <f>'1. Accomodation'!P280</f>
        <v>2 Bed</v>
      </c>
      <c r="F276" s="69">
        <f>'1. Accomodation'!Q280</f>
        <v>2</v>
      </c>
      <c r="G276" s="77">
        <f>'1. Accomodation'!O280</f>
        <v>664.35</v>
      </c>
      <c r="H276" s="69">
        <f>'1. Accomodation'!R280</f>
        <v>8</v>
      </c>
      <c r="I276" s="69" t="str">
        <f>'1. Accomodation'!S280</f>
        <v>Saxon Gate above Treeline</v>
      </c>
      <c r="J276" s="62"/>
      <c r="L276" s="271">
        <f>IFERROR(INDEX('2. GRI Pricing Inputs'!$C$15:$AI$16,MATCH($L$16,'2. GRI Pricing Inputs'!$C$15:$C$16,0),MATCH(E276,'2. GRI Pricing Inputs'!$C$15:$AI$15,0)),0)</f>
        <v>1665</v>
      </c>
      <c r="M276" s="272">
        <f>IFERROR(INDEX('2. GRI Pricing Inputs'!$C$22:$AI$23,MATCH($M$16,'2. GRI Pricing Inputs'!$C$22:$C$23,0),MATCH(F276,'2. GRI Pricing Inputs'!$C$22:$AI$22,0)),0)</f>
        <v>0</v>
      </c>
      <c r="N276" s="329">
        <f>IF(AND('3. GRI Pricing'!$G276&gt;='2. GRI Pricing Inputs'!$D$33,'3. GRI Pricing'!$G276&lt;='2. GRI Pricing Inputs'!$E$33),'2. GRI Pricing Inputs'!$D$32,IF(AND('3. GRI Pricing'!$G276&gt;='2. GRI Pricing Inputs'!$F$33,'3. GRI Pricing'!$G276&lt;='2. GRI Pricing Inputs'!$G$33),'2. GRI Pricing Inputs'!$F$32,IF(AND('3. GRI Pricing'!$G276&gt;='2. GRI Pricing Inputs'!$H$33,'3. GRI Pricing'!$G276&lt;='2. GRI Pricing Inputs'!$I$33),'2. GRI Pricing Inputs'!$H$32,IF(AND('3. GRI Pricing'!$G276&gt;='2. GRI Pricing Inputs'!$J$33,'3. GRI Pricing'!$G276&lt;='2. GRI Pricing Inputs'!$K$33),'2. GRI Pricing Inputs'!$J$32,IF(AND('3. GRI Pricing'!$G276&gt;='2. GRI Pricing Inputs'!$L$33,'3. GRI Pricing'!$G276&lt;='2. GRI Pricing Inputs'!$M$33),'2. GRI Pricing Inputs'!$L$32,IF(AND('3. GRI Pricing'!$G276&gt;='2. GRI Pricing Inputs'!$N$33,'3. GRI Pricing'!$G276&lt;='2. GRI Pricing Inputs'!$O$33),'2. GRI Pricing Inputs'!$N$32,IF(AND('3. GRI Pricing'!$G276&gt;='2. GRI Pricing Inputs'!$P$33,'3. GRI Pricing'!$G276&lt;='2. GRI Pricing Inputs'!$Q$33),'2. GRI Pricing Inputs'!$P$32,IF(AND('3. GRI Pricing'!$G276&gt;='2. GRI Pricing Inputs'!$R$33,'3. GRI Pricing'!$G276&lt;='2. GRI Pricing Inputs'!$S$33),'2. GRI Pricing Inputs'!$R$32,IF(AND('3. GRI Pricing'!$G276&gt;='2. GRI Pricing Inputs'!$T$33,'3. GRI Pricing'!$G276&lt;='2. GRI Pricing Inputs'!$U$33),'2. GRI Pricing Inputs'!$T$32,IF(AND('3. GRI Pricing'!$G276&gt;='2. GRI Pricing Inputs'!$V$33,'3. GRI Pricing'!$G276&lt;='2. GRI Pricing Inputs'!$W$33),'2. GRI Pricing Inputs'!$V$32,IF(AND('3. GRI Pricing'!$G276&gt;='2. GRI Pricing Inputs'!$X$33,'3. GRI Pricing'!$G276&lt;='2. GRI Pricing Inputs'!$Y$33),'2. GRI Pricing Inputs'!$X$32,IF(AND('3. GRI Pricing'!$G276&gt;='2. GRI Pricing Inputs'!$Z$33,'3. GRI Pricing'!$G276&lt;='2. GRI Pricing Inputs'!$AA$33),'2. GRI Pricing Inputs'!$Z$32,IF(AND('3. GRI Pricing'!$G276&gt;='2. GRI Pricing Inputs'!$AB$33,'3. GRI Pricing'!$G276&lt;='2. GRI Pricing Inputs'!$AC$33),'2. GRI Pricing Inputs'!$AB$32,IF(AND('3. GRI Pricing'!$G276&gt;='2. GRI Pricing Inputs'!$AD$33,'3. GRI Pricing'!$G276&lt;='2. GRI Pricing Inputs'!$AE$33),'2. GRI Pricing Inputs'!$AD$32,IF(AND('3. GRI Pricing'!$G276&gt;='2. GRI Pricing Inputs'!$AF$33,'3. GRI Pricing'!$G276&lt;='2. GRI Pricing Inputs'!$AG$33),'2. GRI Pricing Inputs'!$AF$32,IF(AND('3. GRI Pricing'!$G276&gt;='2. GRI Pricing Inputs'!$AH$33,'3. GRI Pricing'!$G276&lt;='2. GRI Pricing Inputs'!$AI$33),'2. GRI Pricing Inputs'!$AH$32,0))))))))))))))))</f>
        <v>8</v>
      </c>
      <c r="O276" s="272" cm="1">
        <f t="array" ref="O276">IFERROR(INDEX('2. GRI Pricing Inputs'!$C$32:$AI$39,MATCH('3. GRI Pricing'!E276,'2. GRI Pricing Inputs'!$C$32:$C$39,0),(MATCH('3. GRI Pricing'!N276,'2. GRI Pricing Inputs'!$D$32:$AI$32,0)+1)),0)</f>
        <v>-30</v>
      </c>
      <c r="P276" s="272">
        <f>IFERROR(INDEX('2. GRI Pricing Inputs'!$C$45:$AI$46,MATCH($P$16,'2. GRI Pricing Inputs'!$C$45:$C$46,0),MATCH(H276,'2. GRI Pricing Inputs'!$C$45:$AI$45,0)),0)</f>
        <v>55</v>
      </c>
      <c r="Q276" s="272">
        <f>IFERROR(INDEX('2. GRI Pricing Inputs'!$C$53:$AI$54,MATCH('3. GRI Pricing'!$Q$16,'2. GRI Pricing Inputs'!$C$53:$C$54,0),MATCH('3. GRI Pricing'!I276,'2. GRI Pricing Inputs'!$C$53:$AI$53,0)),0)</f>
        <v>50</v>
      </c>
      <c r="R276" s="272">
        <f>IFERROR(INDEX('2. GRI Pricing Inputs'!$C$60:$AI$61,MATCH('3. GRI Pricing'!$R$16,'2. GRI Pricing Inputs'!$C$60:$C$61,0),MATCH('1. Accomodation'!T280,'2. GRI Pricing Inputs'!$C$60:$AI$60,0)),0)</f>
        <v>0</v>
      </c>
      <c r="S276" s="272">
        <f>IFERROR(INDEX('2. GRI Pricing Inputs'!$C$67:$AI$68,MATCH('3. GRI Pricing'!$S$16,'2. GRI Pricing Inputs'!$C$67:$C$68,0),MATCH('1. Accomodation'!U280,'2. GRI Pricing Inputs'!$C$67:$AI$67,0)),0)</f>
        <v>10</v>
      </c>
      <c r="T276" s="272">
        <f>IF(E276=0,0,'2. GRI Pricing Inputs'!$AI$75)</f>
        <v>0</v>
      </c>
      <c r="U276" s="272">
        <f>IFERROR(INDEX('2. GRI Pricing Inputs'!$C$82:$AI$83,MATCH('3. GRI Pricing'!$U$16,'2. GRI Pricing Inputs'!$C$82:$C$83,0),MATCH('1. Accomodation'!V280,'2. GRI Pricing Inputs'!$C$82:$AI$82,0)),0)</f>
        <v>0</v>
      </c>
      <c r="V276" s="272">
        <f>IFERROR(INDEX('2. GRI Pricing Inputs'!$C$89:$AI$90,MATCH('3. GRI Pricing'!$V$16,'2. GRI Pricing Inputs'!$C$89:$C$90,0),MATCH('1. Accomodation'!W280,'2. GRI Pricing Inputs'!$C$89:$AI$89,0)),0)</f>
        <v>0</v>
      </c>
      <c r="W276" s="272">
        <f>IFERROR(INDEX('2. GRI Pricing Inputs'!$C$97:$AI$98,MATCH('3. GRI Pricing'!$W$16,'2. GRI Pricing Inputs'!$C$97:$C$98,0),MATCH('1. Accomodation'!X280,'2. GRI Pricing Inputs'!$C$97:$AI$97,0)),0)</f>
        <v>0</v>
      </c>
      <c r="X276" s="272">
        <f>IFERROR(INDEX('2. GRI Pricing Inputs'!$C$104:$AI$105,MATCH('3. GRI Pricing'!$X$16,'2. GRI Pricing Inputs'!$C$104:$C$105,0),MATCH('1. Accomodation'!Y280,'2. GRI Pricing Inputs'!$C$104:$AI$104,0)),0)</f>
        <v>0</v>
      </c>
      <c r="Y276" s="273"/>
      <c r="Z276" s="274">
        <f t="shared" si="15"/>
        <v>1750</v>
      </c>
      <c r="AA276" s="275"/>
      <c r="AB276" s="275"/>
      <c r="AC276" s="275"/>
      <c r="AD276" s="271">
        <f>Z276*(1+'2. GRI Pricing Inputs'!E$115)^(($AD$16-$AC$15)/365)</f>
        <v>1758.6819810582876</v>
      </c>
      <c r="AE276" s="272">
        <f>AD276*(1+'2. GRI Pricing Inputs'!F$115)^((AE$16-AD$16)/365)</f>
        <v>1767.1249067400777</v>
      </c>
      <c r="AF276" s="272">
        <f>AE276*(1+'2. GRI Pricing Inputs'!G$115)^((AF$16-AE$16)/365)</f>
        <v>1775.8918467217609</v>
      </c>
      <c r="AG276" s="272">
        <f>AF276*(1+'2. GRI Pricing Inputs'!H$115)^((AG$16-AF$16)/365)</f>
        <v>1784.7022806502212</v>
      </c>
      <c r="AH276" s="272">
        <f>AG276*(1+'2. GRI Pricing Inputs'!I$115)^((AH$16-AG$16)/365)</f>
        <v>1792.6976553780244</v>
      </c>
      <c r="AI276" s="272">
        <f>AH276*(1+'2. GRI Pricing Inputs'!J$115)^((AI$16-AH$16)/365)</f>
        <v>1801.5914651421549</v>
      </c>
      <c r="AJ276" s="272">
        <f>AI276*(1+'2. GRI Pricing Inputs'!K$115)^((AJ$16-AI$16)/365)</f>
        <v>1810.240386898884</v>
      </c>
      <c r="AK276" s="272">
        <f>AJ276*(1+'2. GRI Pricing Inputs'!L$115)^((AK$16-AJ$16)/365)</f>
        <v>1819.2212284703144</v>
      </c>
      <c r="AL276" s="272">
        <f>AK276*(1+'2. GRI Pricing Inputs'!M$115)^((AL$16-AK$16)/365)</f>
        <v>1827.9547856433214</v>
      </c>
      <c r="AM276" s="272">
        <f>AL276*(1+'2. GRI Pricing Inputs'!N$115)^((AM$16-AL$16)/365)</f>
        <v>1837.0235106858136</v>
      </c>
      <c r="AN276" s="272">
        <f>AM276*(1+'2. GRI Pricing Inputs'!O$115)^((AN$16-AM$16)/365)</f>
        <v>1846.1372268706155</v>
      </c>
      <c r="AO276" s="272">
        <f>AN276*(1+'2. GRI Pricing Inputs'!P$115)^((AO$16-AN$16)/365)</f>
        <v>1854.9999999999991</v>
      </c>
      <c r="AP276" s="276">
        <f>AO276*(1+'2. GRI Pricing Inputs'!Q$115)^((AP$16-AO$16)/365)</f>
        <v>1864.2028999217839</v>
      </c>
      <c r="AQ276" s="380">
        <f t="shared" si="16"/>
        <v>5.9999999999999387E-2</v>
      </c>
    </row>
    <row r="277" spans="1:43" ht="11.4" x14ac:dyDescent="0.2">
      <c r="A277" s="110" t="str">
        <f>_xlfn.XLOOKUP($C277,'Data Ref'!$D:$D,'Data Ref'!$B:$B,0)</f>
        <v>222708261</v>
      </c>
      <c r="C277" s="76">
        <f>'1. Accomodation'!N281</f>
        <v>821</v>
      </c>
      <c r="D277" s="362" t="str">
        <f>'1. Accomodation'!L281</f>
        <v>D</v>
      </c>
      <c r="E277" s="69" t="str">
        <f>'1. Accomodation'!P281</f>
        <v>1 Bed</v>
      </c>
      <c r="F277" s="69">
        <f>'1. Accomodation'!Q281</f>
        <v>1</v>
      </c>
      <c r="G277" s="77">
        <f>'1. Accomodation'!O281</f>
        <v>485.13</v>
      </c>
      <c r="H277" s="69">
        <f>'1. Accomodation'!R281</f>
        <v>8</v>
      </c>
      <c r="I277" s="69" t="str">
        <f>'1. Accomodation'!S281</f>
        <v>Internal Courtyard</v>
      </c>
      <c r="J277" s="62"/>
      <c r="L277" s="271">
        <f>IFERROR(INDEX('2. GRI Pricing Inputs'!$C$15:$AI$16,MATCH($L$16,'2. GRI Pricing Inputs'!$C$15:$C$16,0),MATCH(E277,'2. GRI Pricing Inputs'!$C$15:$AI$15,0)),0)</f>
        <v>1275</v>
      </c>
      <c r="M277" s="272">
        <f>IFERROR(INDEX('2. GRI Pricing Inputs'!$C$22:$AI$23,MATCH($M$16,'2. GRI Pricing Inputs'!$C$22:$C$23,0),MATCH(F277,'2. GRI Pricing Inputs'!$C$22:$AI$22,0)),0)</f>
        <v>0</v>
      </c>
      <c r="N277" s="329">
        <f>IF(AND('3. GRI Pricing'!$G277&gt;='2. GRI Pricing Inputs'!$D$33,'3. GRI Pricing'!$G277&lt;='2. GRI Pricing Inputs'!$E$33),'2. GRI Pricing Inputs'!$D$32,IF(AND('3. GRI Pricing'!$G277&gt;='2. GRI Pricing Inputs'!$F$33,'3. GRI Pricing'!$G277&lt;='2. GRI Pricing Inputs'!$G$33),'2. GRI Pricing Inputs'!$F$32,IF(AND('3. GRI Pricing'!$G277&gt;='2. GRI Pricing Inputs'!$H$33,'3. GRI Pricing'!$G277&lt;='2. GRI Pricing Inputs'!$I$33),'2. GRI Pricing Inputs'!$H$32,IF(AND('3. GRI Pricing'!$G277&gt;='2. GRI Pricing Inputs'!$J$33,'3. GRI Pricing'!$G277&lt;='2. GRI Pricing Inputs'!$K$33),'2. GRI Pricing Inputs'!$J$32,IF(AND('3. GRI Pricing'!$G277&gt;='2. GRI Pricing Inputs'!$L$33,'3. GRI Pricing'!$G277&lt;='2. GRI Pricing Inputs'!$M$33),'2. GRI Pricing Inputs'!$L$32,IF(AND('3. GRI Pricing'!$G277&gt;='2. GRI Pricing Inputs'!$N$33,'3. GRI Pricing'!$G277&lt;='2. GRI Pricing Inputs'!$O$33),'2. GRI Pricing Inputs'!$N$32,IF(AND('3. GRI Pricing'!$G277&gt;='2. GRI Pricing Inputs'!$P$33,'3. GRI Pricing'!$G277&lt;='2. GRI Pricing Inputs'!$Q$33),'2. GRI Pricing Inputs'!$P$32,IF(AND('3. GRI Pricing'!$G277&gt;='2. GRI Pricing Inputs'!$R$33,'3. GRI Pricing'!$G277&lt;='2. GRI Pricing Inputs'!$S$33),'2. GRI Pricing Inputs'!$R$32,IF(AND('3. GRI Pricing'!$G277&gt;='2. GRI Pricing Inputs'!$T$33,'3. GRI Pricing'!$G277&lt;='2. GRI Pricing Inputs'!$U$33),'2. GRI Pricing Inputs'!$T$32,IF(AND('3. GRI Pricing'!$G277&gt;='2. GRI Pricing Inputs'!$V$33,'3. GRI Pricing'!$G277&lt;='2. GRI Pricing Inputs'!$W$33),'2. GRI Pricing Inputs'!$V$32,IF(AND('3. GRI Pricing'!$G277&gt;='2. GRI Pricing Inputs'!$X$33,'3. GRI Pricing'!$G277&lt;='2. GRI Pricing Inputs'!$Y$33),'2. GRI Pricing Inputs'!$X$32,IF(AND('3. GRI Pricing'!$G277&gt;='2. GRI Pricing Inputs'!$Z$33,'3. GRI Pricing'!$G277&lt;='2. GRI Pricing Inputs'!$AA$33),'2. GRI Pricing Inputs'!$Z$32,IF(AND('3. GRI Pricing'!$G277&gt;='2. GRI Pricing Inputs'!$AB$33,'3. GRI Pricing'!$G277&lt;='2. GRI Pricing Inputs'!$AC$33),'2. GRI Pricing Inputs'!$AB$32,IF(AND('3. GRI Pricing'!$G277&gt;='2. GRI Pricing Inputs'!$AD$33,'3. GRI Pricing'!$G277&lt;='2. GRI Pricing Inputs'!$AE$33),'2. GRI Pricing Inputs'!$AD$32,IF(AND('3. GRI Pricing'!$G277&gt;='2. GRI Pricing Inputs'!$AF$33,'3. GRI Pricing'!$G277&lt;='2. GRI Pricing Inputs'!$AG$33),'2. GRI Pricing Inputs'!$AF$32,IF(AND('3. GRI Pricing'!$G277&gt;='2. GRI Pricing Inputs'!$AH$33,'3. GRI Pricing'!$G277&lt;='2. GRI Pricing Inputs'!$AI$33),'2. GRI Pricing Inputs'!$AH$32,0))))))))))))))))</f>
        <v>3</v>
      </c>
      <c r="O277" s="272" cm="1">
        <f t="array" ref="O277">IFERROR(INDEX('2. GRI Pricing Inputs'!$C$32:$AI$39,MATCH('3. GRI Pricing'!E277,'2. GRI Pricing Inputs'!$C$32:$C$39,0),(MATCH('3. GRI Pricing'!N277,'2. GRI Pricing Inputs'!$D$32:$AI$32,0)+1)),0)</f>
        <v>-5</v>
      </c>
      <c r="P277" s="272">
        <f>IFERROR(INDEX('2. GRI Pricing Inputs'!$C$45:$AI$46,MATCH($P$16,'2. GRI Pricing Inputs'!$C$45:$C$46,0),MATCH(H277,'2. GRI Pricing Inputs'!$C$45:$AI$45,0)),0)</f>
        <v>55</v>
      </c>
      <c r="Q277" s="272">
        <f>IFERROR(INDEX('2. GRI Pricing Inputs'!$C$53:$AI$54,MATCH('3. GRI Pricing'!$Q$16,'2. GRI Pricing Inputs'!$C$53:$C$54,0),MATCH('3. GRI Pricing'!I277,'2. GRI Pricing Inputs'!$C$53:$AI$53,0)),0)</f>
        <v>15</v>
      </c>
      <c r="R277" s="272">
        <f>IFERROR(INDEX('2. GRI Pricing Inputs'!$C$60:$AI$61,MATCH('3. GRI Pricing'!$R$16,'2. GRI Pricing Inputs'!$C$60:$C$61,0),MATCH('1. Accomodation'!T281,'2. GRI Pricing Inputs'!$C$60:$AI$60,0)),0)</f>
        <v>0</v>
      </c>
      <c r="S277" s="272">
        <f>IFERROR(INDEX('2. GRI Pricing Inputs'!$C$67:$AI$68,MATCH('3. GRI Pricing'!$S$16,'2. GRI Pricing Inputs'!$C$67:$C$68,0),MATCH('1. Accomodation'!U281,'2. GRI Pricing Inputs'!$C$67:$AI$67,0)),0)</f>
        <v>10</v>
      </c>
      <c r="T277" s="272">
        <f>IF(E277=0,0,'2. GRI Pricing Inputs'!$AI$75)</f>
        <v>0</v>
      </c>
      <c r="U277" s="272">
        <f>IFERROR(INDEX('2. GRI Pricing Inputs'!$C$82:$AI$83,MATCH('3. GRI Pricing'!$U$16,'2. GRI Pricing Inputs'!$C$82:$C$83,0),MATCH('1. Accomodation'!V281,'2. GRI Pricing Inputs'!$C$82:$AI$82,0)),0)</f>
        <v>0</v>
      </c>
      <c r="V277" s="272">
        <f>IFERROR(INDEX('2. GRI Pricing Inputs'!$C$89:$AI$90,MATCH('3. GRI Pricing'!$V$16,'2. GRI Pricing Inputs'!$C$89:$C$90,0),MATCH('1. Accomodation'!W281,'2. GRI Pricing Inputs'!$C$89:$AI$89,0)),0)</f>
        <v>10</v>
      </c>
      <c r="W277" s="272">
        <f>IFERROR(INDEX('2. GRI Pricing Inputs'!$C$97:$AI$98,MATCH('3. GRI Pricing'!$W$16,'2. GRI Pricing Inputs'!$C$97:$C$98,0),MATCH('1. Accomodation'!X281,'2. GRI Pricing Inputs'!$C$97:$AI$97,0)),0)</f>
        <v>0</v>
      </c>
      <c r="X277" s="272">
        <f>IFERROR(INDEX('2. GRI Pricing Inputs'!$C$104:$AI$105,MATCH('3. GRI Pricing'!$X$16,'2. GRI Pricing Inputs'!$C$104:$C$105,0),MATCH('1. Accomodation'!Y281,'2. GRI Pricing Inputs'!$C$104:$AI$104,0)),0)</f>
        <v>0</v>
      </c>
      <c r="Y277" s="273"/>
      <c r="Z277" s="274">
        <f t="shared" si="15"/>
        <v>1360</v>
      </c>
      <c r="AA277" s="275"/>
      <c r="AB277" s="275"/>
      <c r="AC277" s="275"/>
      <c r="AD277" s="271">
        <f>Z277*(1+'2. GRI Pricing Inputs'!E$115)^(($AD$16-$AC$15)/365)</f>
        <v>1366.7471395652979</v>
      </c>
      <c r="AE277" s="272">
        <f>AD277*(1+'2. GRI Pricing Inputs'!F$115)^((AE$16-AD$16)/365)</f>
        <v>1373.308498952289</v>
      </c>
      <c r="AF277" s="272">
        <f>AE277*(1+'2. GRI Pricing Inputs'!G$115)^((AF$16-AE$16)/365)</f>
        <v>1380.1216637380542</v>
      </c>
      <c r="AG277" s="272">
        <f>AF277*(1+'2. GRI Pricing Inputs'!H$115)^((AG$16-AF$16)/365)</f>
        <v>1386.9686295338863</v>
      </c>
      <c r="AH277" s="272">
        <f>AG277*(1+'2. GRI Pricing Inputs'!I$115)^((AH$16-AG$16)/365)</f>
        <v>1393.1821778937792</v>
      </c>
      <c r="AI277" s="272">
        <f>AH277*(1+'2. GRI Pricing Inputs'!J$115)^((AI$16-AH$16)/365)</f>
        <v>1400.0939386247608</v>
      </c>
      <c r="AJ277" s="272">
        <f>AI277*(1+'2. GRI Pricing Inputs'!K$115)^((AJ$16-AI$16)/365)</f>
        <v>1406.8153863899902</v>
      </c>
      <c r="AK277" s="272">
        <f>AJ277*(1+'2. GRI Pricing Inputs'!L$115)^((AK$16-AJ$16)/365)</f>
        <v>1413.794783268359</v>
      </c>
      <c r="AL277" s="272">
        <f>AK277*(1+'2. GRI Pricing Inputs'!M$115)^((AL$16-AK$16)/365)</f>
        <v>1420.5820048428102</v>
      </c>
      <c r="AM277" s="272">
        <f>AL277*(1+'2. GRI Pricing Inputs'!N$115)^((AM$16-AL$16)/365)</f>
        <v>1427.6296997329755</v>
      </c>
      <c r="AN277" s="272">
        <f>AM277*(1+'2. GRI Pricing Inputs'!O$115)^((AN$16-AM$16)/365)</f>
        <v>1434.7123591680215</v>
      </c>
      <c r="AO277" s="272">
        <f>AN277*(1+'2. GRI Pricing Inputs'!P$115)^((AO$16-AN$16)/365)</f>
        <v>1441.5999999999997</v>
      </c>
      <c r="AP277" s="276">
        <f>AO277*(1+'2. GRI Pricing Inputs'!Q$115)^((AP$16-AO$16)/365)</f>
        <v>1448.7519679392153</v>
      </c>
      <c r="AQ277" s="380">
        <f t="shared" si="16"/>
        <v>5.9999999999999609E-2</v>
      </c>
    </row>
    <row r="278" spans="1:43" ht="11.4" x14ac:dyDescent="0.2">
      <c r="C278" s="76">
        <f>'1. Accomodation'!N282</f>
        <v>0</v>
      </c>
      <c r="D278" s="362" t="str">
        <f>'1. Accomodation'!L282</f>
        <v>[Select]</v>
      </c>
      <c r="E278" s="69" t="str">
        <f>'1. Accomodation'!P282</f>
        <v>[Select]</v>
      </c>
      <c r="F278" s="69" t="str">
        <f>'1. Accomodation'!Q282</f>
        <v>[Select]</v>
      </c>
      <c r="G278" s="77">
        <f>'1. Accomodation'!O282</f>
        <v>0</v>
      </c>
      <c r="H278" s="69" t="str">
        <f>'1. Accomodation'!R282</f>
        <v>[Select]</v>
      </c>
      <c r="I278" s="69" t="str">
        <f>'1. Accomodation'!S282</f>
        <v>[Select]</v>
      </c>
      <c r="J278" s="62"/>
      <c r="L278" s="271">
        <f>IFERROR(INDEX('2. GRI Pricing Inputs'!$C$15:$AI$16,MATCH($L$16,'2. GRI Pricing Inputs'!$C$15:$C$16,0),MATCH(E278,'2. GRI Pricing Inputs'!$C$15:$AI$15,0)),0)</f>
        <v>0</v>
      </c>
      <c r="M278" s="272">
        <f>IFERROR(INDEX('2. GRI Pricing Inputs'!$C$22:$AI$23,MATCH($M$16,'2. GRI Pricing Inputs'!$C$22:$C$23,0),MATCH(F278,'2. GRI Pricing Inputs'!$C$22:$AI$22,0)),0)</f>
        <v>0</v>
      </c>
      <c r="N278" s="329">
        <f>IF(AND('3. GRI Pricing'!$G278&gt;='2. GRI Pricing Inputs'!$D$33,'3. GRI Pricing'!$G278&lt;='2. GRI Pricing Inputs'!$E$33),'2. GRI Pricing Inputs'!$D$32,IF(AND('3. GRI Pricing'!$G278&gt;='2. GRI Pricing Inputs'!$F$33,'3. GRI Pricing'!$G278&lt;='2. GRI Pricing Inputs'!$G$33),'2. GRI Pricing Inputs'!$F$32,IF(AND('3. GRI Pricing'!$G278&gt;='2. GRI Pricing Inputs'!$H$33,'3. GRI Pricing'!$G278&lt;='2. GRI Pricing Inputs'!$I$33),'2. GRI Pricing Inputs'!$H$32,IF(AND('3. GRI Pricing'!$G278&gt;='2. GRI Pricing Inputs'!$J$33,'3. GRI Pricing'!$G278&lt;='2. GRI Pricing Inputs'!$K$33),'2. GRI Pricing Inputs'!$J$32,IF(AND('3. GRI Pricing'!$G278&gt;='2. GRI Pricing Inputs'!$L$33,'3. GRI Pricing'!$G278&lt;='2. GRI Pricing Inputs'!$M$33),'2. GRI Pricing Inputs'!$L$32,IF(AND('3. GRI Pricing'!$G278&gt;='2. GRI Pricing Inputs'!$N$33,'3. GRI Pricing'!$G278&lt;='2. GRI Pricing Inputs'!$O$33),'2. GRI Pricing Inputs'!$N$32,IF(AND('3. GRI Pricing'!$G278&gt;='2. GRI Pricing Inputs'!$P$33,'3. GRI Pricing'!$G278&lt;='2. GRI Pricing Inputs'!$Q$33),'2. GRI Pricing Inputs'!$P$32,IF(AND('3. GRI Pricing'!$G278&gt;='2. GRI Pricing Inputs'!$R$33,'3. GRI Pricing'!$G278&lt;='2. GRI Pricing Inputs'!$S$33),'2. GRI Pricing Inputs'!$R$32,IF(AND('3. GRI Pricing'!$G278&gt;='2. GRI Pricing Inputs'!$T$33,'3. GRI Pricing'!$G278&lt;='2. GRI Pricing Inputs'!$U$33),'2. GRI Pricing Inputs'!$T$32,IF(AND('3. GRI Pricing'!$G278&gt;='2. GRI Pricing Inputs'!$V$33,'3. GRI Pricing'!$G278&lt;='2. GRI Pricing Inputs'!$W$33),'2. GRI Pricing Inputs'!$V$32,IF(AND('3. GRI Pricing'!$G278&gt;='2. GRI Pricing Inputs'!$X$33,'3. GRI Pricing'!$G278&lt;='2. GRI Pricing Inputs'!$Y$33),'2. GRI Pricing Inputs'!$X$32,IF(AND('3. GRI Pricing'!$G278&gt;='2. GRI Pricing Inputs'!$Z$33,'3. GRI Pricing'!$G278&lt;='2. GRI Pricing Inputs'!$AA$33),'2. GRI Pricing Inputs'!$Z$32,IF(AND('3. GRI Pricing'!$G278&gt;='2. GRI Pricing Inputs'!$AB$33,'3. GRI Pricing'!$G278&lt;='2. GRI Pricing Inputs'!$AC$33),'2. GRI Pricing Inputs'!$AB$32,IF(AND('3. GRI Pricing'!$G278&gt;='2. GRI Pricing Inputs'!$AD$33,'3. GRI Pricing'!$G278&lt;='2. GRI Pricing Inputs'!$AE$33),'2. GRI Pricing Inputs'!$AD$32,IF(AND('3. GRI Pricing'!$G278&gt;='2. GRI Pricing Inputs'!$AF$33,'3. GRI Pricing'!$G278&lt;='2. GRI Pricing Inputs'!$AG$33),'2. GRI Pricing Inputs'!$AF$32,IF(AND('3. GRI Pricing'!$G278&gt;='2. GRI Pricing Inputs'!$AH$33,'3. GRI Pricing'!$G278&lt;='2. GRI Pricing Inputs'!$AI$33),'2. GRI Pricing Inputs'!$AH$32,0))))))))))))))))</f>
        <v>0</v>
      </c>
      <c r="O278" s="272" cm="1">
        <f t="array" ref="O278">IFERROR(INDEX('2. GRI Pricing Inputs'!$C$32:$AI$39,MATCH('3. GRI Pricing'!E278,'2. GRI Pricing Inputs'!$C$32:$C$39,0),(MATCH('3. GRI Pricing'!N278,'2. GRI Pricing Inputs'!$D$32:$AI$32,0)+1)),0)</f>
        <v>0</v>
      </c>
      <c r="P278" s="272">
        <f>IFERROR(INDEX('2. GRI Pricing Inputs'!$C$45:$AI$46,MATCH($P$16,'2. GRI Pricing Inputs'!$C$45:$C$46,0),MATCH(H278,'2. GRI Pricing Inputs'!$C$45:$AI$45,0)),0)</f>
        <v>0</v>
      </c>
      <c r="Q278" s="272">
        <f>IFERROR(INDEX('2. GRI Pricing Inputs'!$C$53:$AI$54,MATCH('3. GRI Pricing'!$Q$16,'2. GRI Pricing Inputs'!$C$53:$C$54,0),MATCH('3. GRI Pricing'!I278,'2. GRI Pricing Inputs'!$C$53:$AI$53,0)),0)</f>
        <v>0</v>
      </c>
      <c r="R278" s="272">
        <f>IFERROR(INDEX('2. GRI Pricing Inputs'!$C$60:$AI$61,MATCH('3. GRI Pricing'!$R$16,'2. GRI Pricing Inputs'!$C$60:$C$61,0),MATCH('1. Accomodation'!T282,'2. GRI Pricing Inputs'!$C$60:$AI$60,0)),0)</f>
        <v>0</v>
      </c>
      <c r="S278" s="272">
        <f>IFERROR(INDEX('2. GRI Pricing Inputs'!$C$67:$AI$68,MATCH('3. GRI Pricing'!$S$16,'2. GRI Pricing Inputs'!$C$67:$C$68,0),MATCH('1. Accomodation'!U282,'2. GRI Pricing Inputs'!$C$67:$AI$67,0)),0)</f>
        <v>0</v>
      </c>
      <c r="T278" s="272">
        <f>IF(E278=0,0,'2. GRI Pricing Inputs'!$AI$75)</f>
        <v>0</v>
      </c>
      <c r="U278" s="272">
        <f>IFERROR(INDEX('2. GRI Pricing Inputs'!$C$82:$AI$83,MATCH('3. GRI Pricing'!$U$16,'2. GRI Pricing Inputs'!$C$82:$C$83,0),MATCH('1. Accomodation'!V282,'2. GRI Pricing Inputs'!$C$82:$AI$82,0)),0)</f>
        <v>0</v>
      </c>
      <c r="V278" s="272">
        <f>IFERROR(INDEX('2. GRI Pricing Inputs'!$C$89:$AI$90,MATCH('3. GRI Pricing'!$V$16,'2. GRI Pricing Inputs'!$C$89:$C$90,0),MATCH('1. Accomodation'!W282,'2. GRI Pricing Inputs'!$C$89:$AI$89,0)),0)</f>
        <v>0</v>
      </c>
      <c r="W278" s="272">
        <f>IFERROR(INDEX('2. GRI Pricing Inputs'!$C$97:$AI$98,MATCH('3. GRI Pricing'!$W$16,'2. GRI Pricing Inputs'!$C$97:$C$98,0),MATCH('1. Accomodation'!X282,'2. GRI Pricing Inputs'!$C$97:$AI$97,0)),0)</f>
        <v>0</v>
      </c>
      <c r="X278" s="272">
        <f>IFERROR(INDEX('2. GRI Pricing Inputs'!$C$104:$AI$105,MATCH('3. GRI Pricing'!$X$16,'2. GRI Pricing Inputs'!$C$104:$C$105,0),MATCH('1. Accomodation'!Y282,'2. GRI Pricing Inputs'!$C$104:$AI$104,0)),0)</f>
        <v>0</v>
      </c>
      <c r="Y278" s="273"/>
      <c r="Z278" s="274">
        <f t="shared" si="15"/>
        <v>0</v>
      </c>
      <c r="AA278" s="275"/>
      <c r="AB278" s="275"/>
      <c r="AC278" s="275"/>
      <c r="AD278" s="271">
        <f>Z278*(1+'2. GRI Pricing Inputs'!E$115)^(($AD$16-$AC$15)/365)</f>
        <v>0</v>
      </c>
      <c r="AE278" s="272">
        <f>AD278*(1+'2. GRI Pricing Inputs'!F$115)^((AE$16-AD$16)/365)</f>
        <v>0</v>
      </c>
      <c r="AF278" s="272">
        <f>AE278*(1+'2. GRI Pricing Inputs'!G$115)^((AF$16-AE$16)/365)</f>
        <v>0</v>
      </c>
      <c r="AG278" s="272">
        <f>AF278*(1+'2. GRI Pricing Inputs'!H$115)^((AG$16-AF$16)/365)</f>
        <v>0</v>
      </c>
      <c r="AH278" s="272">
        <f>AG278*(1+'2. GRI Pricing Inputs'!I$115)^((AH$16-AG$16)/365)</f>
        <v>0</v>
      </c>
      <c r="AI278" s="272">
        <f>AH278*(1+'2. GRI Pricing Inputs'!J$115)^((AI$16-AH$16)/365)</f>
        <v>0</v>
      </c>
      <c r="AJ278" s="272">
        <f>AI278*(1+'2. GRI Pricing Inputs'!K$115)^((AJ$16-AI$16)/365)</f>
        <v>0</v>
      </c>
      <c r="AK278" s="272">
        <f>AJ278*(1+'2. GRI Pricing Inputs'!L$115)^((AK$16-AJ$16)/365)</f>
        <v>0</v>
      </c>
      <c r="AL278" s="272">
        <f>AK278*(1+'2. GRI Pricing Inputs'!M$115)^((AL$16-AK$16)/365)</f>
        <v>0</v>
      </c>
      <c r="AM278" s="272">
        <f>AL278*(1+'2. GRI Pricing Inputs'!N$115)^((AM$16-AL$16)/365)</f>
        <v>0</v>
      </c>
      <c r="AN278" s="272">
        <f>AM278*(1+'2. GRI Pricing Inputs'!O$115)^((AN$16-AM$16)/365)</f>
        <v>0</v>
      </c>
      <c r="AO278" s="272">
        <f>AN278*(1+'2. GRI Pricing Inputs'!P$115)^((AO$16-AN$16)/365)</f>
        <v>0</v>
      </c>
      <c r="AP278" s="276">
        <f>AO278*(1+'2. GRI Pricing Inputs'!Q$115)^((AP$16-AO$16)/365)</f>
        <v>0</v>
      </c>
      <c r="AQ278" s="380">
        <f t="shared" si="16"/>
        <v>0</v>
      </c>
    </row>
    <row r="279" spans="1:43" ht="11.4" x14ac:dyDescent="0.2">
      <c r="C279" s="76">
        <f>'1. Accomodation'!N283</f>
        <v>0</v>
      </c>
      <c r="D279" s="362" t="str">
        <f>'1. Accomodation'!L283</f>
        <v>[Select]</v>
      </c>
      <c r="E279" s="69" t="str">
        <f>'1. Accomodation'!P283</f>
        <v>[Select]</v>
      </c>
      <c r="F279" s="69" t="str">
        <f>'1. Accomodation'!Q283</f>
        <v>[Select]</v>
      </c>
      <c r="G279" s="77">
        <f>'1. Accomodation'!O283</f>
        <v>0</v>
      </c>
      <c r="H279" s="69" t="str">
        <f>'1. Accomodation'!R283</f>
        <v>[Select]</v>
      </c>
      <c r="I279" s="69" t="str">
        <f>'1. Accomodation'!S283</f>
        <v>[Select]</v>
      </c>
      <c r="J279" s="62"/>
      <c r="L279" s="271">
        <f>IFERROR(INDEX('2. GRI Pricing Inputs'!$C$15:$AI$16,MATCH($L$16,'2. GRI Pricing Inputs'!$C$15:$C$16,0),MATCH(E279,'2. GRI Pricing Inputs'!$C$15:$AI$15,0)),0)</f>
        <v>0</v>
      </c>
      <c r="M279" s="272">
        <f>IFERROR(INDEX('2. GRI Pricing Inputs'!$C$22:$AI$23,MATCH($M$16,'2. GRI Pricing Inputs'!$C$22:$C$23,0),MATCH(F279,'2. GRI Pricing Inputs'!$C$22:$AI$22,0)),0)</f>
        <v>0</v>
      </c>
      <c r="N279" s="329">
        <f>IF(AND('3. GRI Pricing'!$G279&gt;='2. GRI Pricing Inputs'!$D$33,'3. GRI Pricing'!$G279&lt;='2. GRI Pricing Inputs'!$E$33),'2. GRI Pricing Inputs'!$D$32,IF(AND('3. GRI Pricing'!$G279&gt;='2. GRI Pricing Inputs'!$F$33,'3. GRI Pricing'!$G279&lt;='2. GRI Pricing Inputs'!$G$33),'2. GRI Pricing Inputs'!$F$32,IF(AND('3. GRI Pricing'!$G279&gt;='2. GRI Pricing Inputs'!$H$33,'3. GRI Pricing'!$G279&lt;='2. GRI Pricing Inputs'!$I$33),'2. GRI Pricing Inputs'!$H$32,IF(AND('3. GRI Pricing'!$G279&gt;='2. GRI Pricing Inputs'!$J$33,'3. GRI Pricing'!$G279&lt;='2. GRI Pricing Inputs'!$K$33),'2. GRI Pricing Inputs'!$J$32,IF(AND('3. GRI Pricing'!$G279&gt;='2. GRI Pricing Inputs'!$L$33,'3. GRI Pricing'!$G279&lt;='2. GRI Pricing Inputs'!$M$33),'2. GRI Pricing Inputs'!$L$32,IF(AND('3. GRI Pricing'!$G279&gt;='2. GRI Pricing Inputs'!$N$33,'3. GRI Pricing'!$G279&lt;='2. GRI Pricing Inputs'!$O$33),'2. GRI Pricing Inputs'!$N$32,IF(AND('3. GRI Pricing'!$G279&gt;='2. GRI Pricing Inputs'!$P$33,'3. GRI Pricing'!$G279&lt;='2. GRI Pricing Inputs'!$Q$33),'2. GRI Pricing Inputs'!$P$32,IF(AND('3. GRI Pricing'!$G279&gt;='2. GRI Pricing Inputs'!$R$33,'3. GRI Pricing'!$G279&lt;='2. GRI Pricing Inputs'!$S$33),'2. GRI Pricing Inputs'!$R$32,IF(AND('3. GRI Pricing'!$G279&gt;='2. GRI Pricing Inputs'!$T$33,'3. GRI Pricing'!$G279&lt;='2. GRI Pricing Inputs'!$U$33),'2. GRI Pricing Inputs'!$T$32,IF(AND('3. GRI Pricing'!$G279&gt;='2. GRI Pricing Inputs'!$V$33,'3. GRI Pricing'!$G279&lt;='2. GRI Pricing Inputs'!$W$33),'2. GRI Pricing Inputs'!$V$32,IF(AND('3. GRI Pricing'!$G279&gt;='2. GRI Pricing Inputs'!$X$33,'3. GRI Pricing'!$G279&lt;='2. GRI Pricing Inputs'!$Y$33),'2. GRI Pricing Inputs'!$X$32,IF(AND('3. GRI Pricing'!$G279&gt;='2. GRI Pricing Inputs'!$Z$33,'3. GRI Pricing'!$G279&lt;='2. GRI Pricing Inputs'!$AA$33),'2. GRI Pricing Inputs'!$Z$32,IF(AND('3. GRI Pricing'!$G279&gt;='2. GRI Pricing Inputs'!$AB$33,'3. GRI Pricing'!$G279&lt;='2. GRI Pricing Inputs'!$AC$33),'2. GRI Pricing Inputs'!$AB$32,IF(AND('3. GRI Pricing'!$G279&gt;='2. GRI Pricing Inputs'!$AD$33,'3. GRI Pricing'!$G279&lt;='2. GRI Pricing Inputs'!$AE$33),'2. GRI Pricing Inputs'!$AD$32,IF(AND('3. GRI Pricing'!$G279&gt;='2. GRI Pricing Inputs'!$AF$33,'3. GRI Pricing'!$G279&lt;='2. GRI Pricing Inputs'!$AG$33),'2. GRI Pricing Inputs'!$AF$32,IF(AND('3. GRI Pricing'!$G279&gt;='2. GRI Pricing Inputs'!$AH$33,'3. GRI Pricing'!$G279&lt;='2. GRI Pricing Inputs'!$AI$33),'2. GRI Pricing Inputs'!$AH$32,0))))))))))))))))</f>
        <v>0</v>
      </c>
      <c r="O279" s="272" cm="1">
        <f t="array" ref="O279">IFERROR(INDEX('2. GRI Pricing Inputs'!$C$32:$AI$39,MATCH('3. GRI Pricing'!E279,'2. GRI Pricing Inputs'!$C$32:$C$39,0),(MATCH('3. GRI Pricing'!N279,'2. GRI Pricing Inputs'!$D$32:$AI$32,0)+1)),0)</f>
        <v>0</v>
      </c>
      <c r="P279" s="272">
        <f>IFERROR(INDEX('2. GRI Pricing Inputs'!$C$45:$AI$46,MATCH($P$16,'2. GRI Pricing Inputs'!$C$45:$C$46,0),MATCH(H279,'2. GRI Pricing Inputs'!$C$45:$AI$45,0)),0)</f>
        <v>0</v>
      </c>
      <c r="Q279" s="272">
        <f>IFERROR(INDEX('2. GRI Pricing Inputs'!$C$53:$AI$54,MATCH('3. GRI Pricing'!$Q$16,'2. GRI Pricing Inputs'!$C$53:$C$54,0),MATCH('3. GRI Pricing'!I279,'2. GRI Pricing Inputs'!$C$53:$AI$53,0)),0)</f>
        <v>0</v>
      </c>
      <c r="R279" s="272">
        <f>IFERROR(INDEX('2. GRI Pricing Inputs'!$C$60:$AI$61,MATCH('3. GRI Pricing'!$R$16,'2. GRI Pricing Inputs'!$C$60:$C$61,0),MATCH('1. Accomodation'!T283,'2. GRI Pricing Inputs'!$C$60:$AI$60,0)),0)</f>
        <v>0</v>
      </c>
      <c r="S279" s="272">
        <f>IFERROR(INDEX('2. GRI Pricing Inputs'!$C$67:$AI$68,MATCH('3. GRI Pricing'!$S$16,'2. GRI Pricing Inputs'!$C$67:$C$68,0),MATCH('1. Accomodation'!U283,'2. GRI Pricing Inputs'!$C$67:$AI$67,0)),0)</f>
        <v>0</v>
      </c>
      <c r="T279" s="272">
        <f>IF(E279=0,0,'2. GRI Pricing Inputs'!$AI$75)</f>
        <v>0</v>
      </c>
      <c r="U279" s="272">
        <f>IFERROR(INDEX('2. GRI Pricing Inputs'!$C$82:$AI$83,MATCH('3. GRI Pricing'!$U$16,'2. GRI Pricing Inputs'!$C$82:$C$83,0),MATCH('1. Accomodation'!V283,'2. GRI Pricing Inputs'!$C$82:$AI$82,0)),0)</f>
        <v>0</v>
      </c>
      <c r="V279" s="272">
        <f>IFERROR(INDEX('2. GRI Pricing Inputs'!$C$89:$AI$90,MATCH('3. GRI Pricing'!$V$16,'2. GRI Pricing Inputs'!$C$89:$C$90,0),MATCH('1. Accomodation'!W283,'2. GRI Pricing Inputs'!$C$89:$AI$89,0)),0)</f>
        <v>0</v>
      </c>
      <c r="W279" s="272">
        <f>IFERROR(INDEX('2. GRI Pricing Inputs'!$C$97:$AI$98,MATCH('3. GRI Pricing'!$W$16,'2. GRI Pricing Inputs'!$C$97:$C$98,0),MATCH('1. Accomodation'!X283,'2. GRI Pricing Inputs'!$C$97:$AI$97,0)),0)</f>
        <v>0</v>
      </c>
      <c r="X279" s="272">
        <f>IFERROR(INDEX('2. GRI Pricing Inputs'!$C$104:$AI$105,MATCH('3. GRI Pricing'!$X$16,'2. GRI Pricing Inputs'!$C$104:$C$105,0),MATCH('1. Accomodation'!Y283,'2. GRI Pricing Inputs'!$C$104:$AI$104,0)),0)</f>
        <v>0</v>
      </c>
      <c r="Y279" s="273"/>
      <c r="Z279" s="274">
        <f t="shared" si="15"/>
        <v>0</v>
      </c>
      <c r="AA279" s="275"/>
      <c r="AB279" s="275"/>
      <c r="AC279" s="275"/>
      <c r="AD279" s="271">
        <f>Z279*(1+'2. GRI Pricing Inputs'!E$115)^(($AD$16-$AC$15)/365)</f>
        <v>0</v>
      </c>
      <c r="AE279" s="272">
        <f>AD279*(1+'2. GRI Pricing Inputs'!F$115)^((AE$16-AD$16)/365)</f>
        <v>0</v>
      </c>
      <c r="AF279" s="272">
        <f>AE279*(1+'2. GRI Pricing Inputs'!G$115)^((AF$16-AE$16)/365)</f>
        <v>0</v>
      </c>
      <c r="AG279" s="272">
        <f>AF279*(1+'2. GRI Pricing Inputs'!H$115)^((AG$16-AF$16)/365)</f>
        <v>0</v>
      </c>
      <c r="AH279" s="272">
        <f>AG279*(1+'2. GRI Pricing Inputs'!I$115)^((AH$16-AG$16)/365)</f>
        <v>0</v>
      </c>
      <c r="AI279" s="272">
        <f>AH279*(1+'2. GRI Pricing Inputs'!J$115)^((AI$16-AH$16)/365)</f>
        <v>0</v>
      </c>
      <c r="AJ279" s="272">
        <f>AI279*(1+'2. GRI Pricing Inputs'!K$115)^((AJ$16-AI$16)/365)</f>
        <v>0</v>
      </c>
      <c r="AK279" s="272">
        <f>AJ279*(1+'2. GRI Pricing Inputs'!L$115)^((AK$16-AJ$16)/365)</f>
        <v>0</v>
      </c>
      <c r="AL279" s="272">
        <f>AK279*(1+'2. GRI Pricing Inputs'!M$115)^((AL$16-AK$16)/365)</f>
        <v>0</v>
      </c>
      <c r="AM279" s="272">
        <f>AL279*(1+'2. GRI Pricing Inputs'!N$115)^((AM$16-AL$16)/365)</f>
        <v>0</v>
      </c>
      <c r="AN279" s="272">
        <f>AM279*(1+'2. GRI Pricing Inputs'!O$115)^((AN$16-AM$16)/365)</f>
        <v>0</v>
      </c>
      <c r="AO279" s="272">
        <f>AN279*(1+'2. GRI Pricing Inputs'!P$115)^((AO$16-AN$16)/365)</f>
        <v>0</v>
      </c>
      <c r="AP279" s="276">
        <f>AO279*(1+'2. GRI Pricing Inputs'!Q$115)^((AP$16-AO$16)/365)</f>
        <v>0</v>
      </c>
      <c r="AQ279" s="380">
        <f t="shared" si="16"/>
        <v>0</v>
      </c>
    </row>
    <row r="280" spans="1:43" ht="11.4" x14ac:dyDescent="0.2">
      <c r="C280" s="76">
        <f>'1. Accomodation'!N284</f>
        <v>0</v>
      </c>
      <c r="D280" s="362" t="str">
        <f>'1. Accomodation'!L284</f>
        <v>[Select]</v>
      </c>
      <c r="E280" s="69" t="str">
        <f>'1. Accomodation'!P284</f>
        <v>[Select]</v>
      </c>
      <c r="F280" s="69" t="str">
        <f>'1. Accomodation'!Q284</f>
        <v>[Select]</v>
      </c>
      <c r="G280" s="77">
        <f>'1. Accomodation'!O284</f>
        <v>0</v>
      </c>
      <c r="H280" s="69" t="str">
        <f>'1. Accomodation'!R284</f>
        <v>[Select]</v>
      </c>
      <c r="I280" s="69" t="str">
        <f>'1. Accomodation'!S284</f>
        <v>[Select]</v>
      </c>
      <c r="J280" s="62"/>
      <c r="L280" s="271">
        <f>IFERROR(INDEX('2. GRI Pricing Inputs'!$C$15:$AI$16,MATCH($L$16,'2. GRI Pricing Inputs'!$C$15:$C$16,0),MATCH(E280,'2. GRI Pricing Inputs'!$C$15:$AI$15,0)),0)</f>
        <v>0</v>
      </c>
      <c r="M280" s="272">
        <f>IFERROR(INDEX('2. GRI Pricing Inputs'!$C$22:$AI$23,MATCH($M$16,'2. GRI Pricing Inputs'!$C$22:$C$23,0),MATCH(F280,'2. GRI Pricing Inputs'!$C$22:$AI$22,0)),0)</f>
        <v>0</v>
      </c>
      <c r="N280" s="329">
        <f>IF(AND('3. GRI Pricing'!$G280&gt;='2. GRI Pricing Inputs'!$D$33,'3. GRI Pricing'!$G280&lt;='2. GRI Pricing Inputs'!$E$33),'2. GRI Pricing Inputs'!$D$32,IF(AND('3. GRI Pricing'!$G280&gt;='2. GRI Pricing Inputs'!$F$33,'3. GRI Pricing'!$G280&lt;='2. GRI Pricing Inputs'!$G$33),'2. GRI Pricing Inputs'!$F$32,IF(AND('3. GRI Pricing'!$G280&gt;='2. GRI Pricing Inputs'!$H$33,'3. GRI Pricing'!$G280&lt;='2. GRI Pricing Inputs'!$I$33),'2. GRI Pricing Inputs'!$H$32,IF(AND('3. GRI Pricing'!$G280&gt;='2. GRI Pricing Inputs'!$J$33,'3. GRI Pricing'!$G280&lt;='2. GRI Pricing Inputs'!$K$33),'2. GRI Pricing Inputs'!$J$32,IF(AND('3. GRI Pricing'!$G280&gt;='2. GRI Pricing Inputs'!$L$33,'3. GRI Pricing'!$G280&lt;='2. GRI Pricing Inputs'!$M$33),'2. GRI Pricing Inputs'!$L$32,IF(AND('3. GRI Pricing'!$G280&gt;='2. GRI Pricing Inputs'!$N$33,'3. GRI Pricing'!$G280&lt;='2. GRI Pricing Inputs'!$O$33),'2. GRI Pricing Inputs'!$N$32,IF(AND('3. GRI Pricing'!$G280&gt;='2. GRI Pricing Inputs'!$P$33,'3. GRI Pricing'!$G280&lt;='2. GRI Pricing Inputs'!$Q$33),'2. GRI Pricing Inputs'!$P$32,IF(AND('3. GRI Pricing'!$G280&gt;='2. GRI Pricing Inputs'!$R$33,'3. GRI Pricing'!$G280&lt;='2. GRI Pricing Inputs'!$S$33),'2. GRI Pricing Inputs'!$R$32,IF(AND('3. GRI Pricing'!$G280&gt;='2. GRI Pricing Inputs'!$T$33,'3. GRI Pricing'!$G280&lt;='2. GRI Pricing Inputs'!$U$33),'2. GRI Pricing Inputs'!$T$32,IF(AND('3. GRI Pricing'!$G280&gt;='2. GRI Pricing Inputs'!$V$33,'3. GRI Pricing'!$G280&lt;='2. GRI Pricing Inputs'!$W$33),'2. GRI Pricing Inputs'!$V$32,IF(AND('3. GRI Pricing'!$G280&gt;='2. GRI Pricing Inputs'!$X$33,'3. GRI Pricing'!$G280&lt;='2. GRI Pricing Inputs'!$Y$33),'2. GRI Pricing Inputs'!$X$32,IF(AND('3. GRI Pricing'!$G280&gt;='2. GRI Pricing Inputs'!$Z$33,'3. GRI Pricing'!$G280&lt;='2. GRI Pricing Inputs'!$AA$33),'2. GRI Pricing Inputs'!$Z$32,IF(AND('3. GRI Pricing'!$G280&gt;='2. GRI Pricing Inputs'!$AB$33,'3. GRI Pricing'!$G280&lt;='2. GRI Pricing Inputs'!$AC$33),'2. GRI Pricing Inputs'!$AB$32,IF(AND('3. GRI Pricing'!$G280&gt;='2. GRI Pricing Inputs'!$AD$33,'3. GRI Pricing'!$G280&lt;='2. GRI Pricing Inputs'!$AE$33),'2. GRI Pricing Inputs'!$AD$32,IF(AND('3. GRI Pricing'!$G280&gt;='2. GRI Pricing Inputs'!$AF$33,'3. GRI Pricing'!$G280&lt;='2. GRI Pricing Inputs'!$AG$33),'2. GRI Pricing Inputs'!$AF$32,IF(AND('3. GRI Pricing'!$G280&gt;='2. GRI Pricing Inputs'!$AH$33,'3. GRI Pricing'!$G280&lt;='2. GRI Pricing Inputs'!$AI$33),'2. GRI Pricing Inputs'!$AH$32,0))))))))))))))))</f>
        <v>0</v>
      </c>
      <c r="O280" s="272" cm="1">
        <f t="array" ref="O280">IFERROR(INDEX('2. GRI Pricing Inputs'!$C$32:$AI$39,MATCH('3. GRI Pricing'!E280,'2. GRI Pricing Inputs'!$C$32:$C$39,0),(MATCH('3. GRI Pricing'!N280,'2. GRI Pricing Inputs'!$D$32:$AI$32,0)+1)),0)</f>
        <v>0</v>
      </c>
      <c r="P280" s="272">
        <f>IFERROR(INDEX('2. GRI Pricing Inputs'!$C$45:$AI$46,MATCH($P$16,'2. GRI Pricing Inputs'!$C$45:$C$46,0),MATCH(H280,'2. GRI Pricing Inputs'!$C$45:$AI$45,0)),0)</f>
        <v>0</v>
      </c>
      <c r="Q280" s="272">
        <f>IFERROR(INDEX('2. GRI Pricing Inputs'!$C$53:$AI$54,MATCH('3. GRI Pricing'!$Q$16,'2. GRI Pricing Inputs'!$C$53:$C$54,0),MATCH('3. GRI Pricing'!I280,'2. GRI Pricing Inputs'!$C$53:$AI$53,0)),0)</f>
        <v>0</v>
      </c>
      <c r="R280" s="272">
        <f>IFERROR(INDEX('2. GRI Pricing Inputs'!$C$60:$AI$61,MATCH('3. GRI Pricing'!$R$16,'2. GRI Pricing Inputs'!$C$60:$C$61,0),MATCH('1. Accomodation'!T284,'2. GRI Pricing Inputs'!$C$60:$AI$60,0)),0)</f>
        <v>0</v>
      </c>
      <c r="S280" s="272">
        <f>IFERROR(INDEX('2. GRI Pricing Inputs'!$C$67:$AI$68,MATCH('3. GRI Pricing'!$S$16,'2. GRI Pricing Inputs'!$C$67:$C$68,0),MATCH('1. Accomodation'!U284,'2. GRI Pricing Inputs'!$C$67:$AI$67,0)),0)</f>
        <v>0</v>
      </c>
      <c r="T280" s="272">
        <f>IF(E280=0,0,'2. GRI Pricing Inputs'!$AI$75)</f>
        <v>0</v>
      </c>
      <c r="U280" s="272">
        <f>IFERROR(INDEX('2. GRI Pricing Inputs'!$C$82:$AI$83,MATCH('3. GRI Pricing'!$U$16,'2. GRI Pricing Inputs'!$C$82:$C$83,0),MATCH('1. Accomodation'!V284,'2. GRI Pricing Inputs'!$C$82:$AI$82,0)),0)</f>
        <v>0</v>
      </c>
      <c r="V280" s="272">
        <f>IFERROR(INDEX('2. GRI Pricing Inputs'!$C$89:$AI$90,MATCH('3. GRI Pricing'!$V$16,'2. GRI Pricing Inputs'!$C$89:$C$90,0),MATCH('1. Accomodation'!W284,'2. GRI Pricing Inputs'!$C$89:$AI$89,0)),0)</f>
        <v>0</v>
      </c>
      <c r="W280" s="272">
        <f>IFERROR(INDEX('2. GRI Pricing Inputs'!$C$97:$AI$98,MATCH('3. GRI Pricing'!$W$16,'2. GRI Pricing Inputs'!$C$97:$C$98,0),MATCH('1. Accomodation'!X284,'2. GRI Pricing Inputs'!$C$97:$AI$97,0)),0)</f>
        <v>0</v>
      </c>
      <c r="X280" s="272">
        <f>IFERROR(INDEX('2. GRI Pricing Inputs'!$C$104:$AI$105,MATCH('3. GRI Pricing'!$X$16,'2. GRI Pricing Inputs'!$C$104:$C$105,0),MATCH('1. Accomodation'!Y284,'2. GRI Pricing Inputs'!$C$104:$AI$104,0)),0)</f>
        <v>0</v>
      </c>
      <c r="Y280" s="273"/>
      <c r="Z280" s="274">
        <f t="shared" si="15"/>
        <v>0</v>
      </c>
      <c r="AA280" s="275"/>
      <c r="AB280" s="275"/>
      <c r="AC280" s="275"/>
      <c r="AD280" s="271">
        <f>Z280*(1+'2. GRI Pricing Inputs'!E$115)^(($AD$16-$AC$15)/365)</f>
        <v>0</v>
      </c>
      <c r="AE280" s="272">
        <f>AD280*(1+'2. GRI Pricing Inputs'!F$115)^((AE$16-AD$16)/365)</f>
        <v>0</v>
      </c>
      <c r="AF280" s="272">
        <f>AE280*(1+'2. GRI Pricing Inputs'!G$115)^((AF$16-AE$16)/365)</f>
        <v>0</v>
      </c>
      <c r="AG280" s="272">
        <f>AF280*(1+'2. GRI Pricing Inputs'!H$115)^((AG$16-AF$16)/365)</f>
        <v>0</v>
      </c>
      <c r="AH280" s="272">
        <f>AG280*(1+'2. GRI Pricing Inputs'!I$115)^((AH$16-AG$16)/365)</f>
        <v>0</v>
      </c>
      <c r="AI280" s="272">
        <f>AH280*(1+'2. GRI Pricing Inputs'!J$115)^((AI$16-AH$16)/365)</f>
        <v>0</v>
      </c>
      <c r="AJ280" s="272">
        <f>AI280*(1+'2. GRI Pricing Inputs'!K$115)^((AJ$16-AI$16)/365)</f>
        <v>0</v>
      </c>
      <c r="AK280" s="272">
        <f>AJ280*(1+'2. GRI Pricing Inputs'!L$115)^((AK$16-AJ$16)/365)</f>
        <v>0</v>
      </c>
      <c r="AL280" s="272">
        <f>AK280*(1+'2. GRI Pricing Inputs'!M$115)^((AL$16-AK$16)/365)</f>
        <v>0</v>
      </c>
      <c r="AM280" s="272">
        <f>AL280*(1+'2. GRI Pricing Inputs'!N$115)^((AM$16-AL$16)/365)</f>
        <v>0</v>
      </c>
      <c r="AN280" s="272">
        <f>AM280*(1+'2. GRI Pricing Inputs'!O$115)^((AN$16-AM$16)/365)</f>
        <v>0</v>
      </c>
      <c r="AO280" s="272">
        <f>AN280*(1+'2. GRI Pricing Inputs'!P$115)^((AO$16-AN$16)/365)</f>
        <v>0</v>
      </c>
      <c r="AP280" s="276">
        <f>AO280*(1+'2. GRI Pricing Inputs'!Q$115)^((AP$16-AO$16)/365)</f>
        <v>0</v>
      </c>
      <c r="AQ280" s="380">
        <f t="shared" si="16"/>
        <v>0</v>
      </c>
    </row>
    <row r="281" spans="1:43" ht="11.4" x14ac:dyDescent="0.2">
      <c r="C281" s="76">
        <f>'1. Accomodation'!N285</f>
        <v>0</v>
      </c>
      <c r="D281" s="362" t="str">
        <f>'1. Accomodation'!L285</f>
        <v>[Select]</v>
      </c>
      <c r="E281" s="69" t="str">
        <f>'1. Accomodation'!P285</f>
        <v>[Select]</v>
      </c>
      <c r="F281" s="69" t="str">
        <f>'1. Accomodation'!Q285</f>
        <v>[Select]</v>
      </c>
      <c r="G281" s="77">
        <f>'1. Accomodation'!O285</f>
        <v>0</v>
      </c>
      <c r="H281" s="69" t="str">
        <f>'1. Accomodation'!R285</f>
        <v>[Select]</v>
      </c>
      <c r="I281" s="69" t="str">
        <f>'1. Accomodation'!S285</f>
        <v>[Select]</v>
      </c>
      <c r="J281" s="62"/>
      <c r="L281" s="271">
        <f>IFERROR(INDEX('2. GRI Pricing Inputs'!$C$15:$AI$16,MATCH($L$16,'2. GRI Pricing Inputs'!$C$15:$C$16,0),MATCH(E281,'2. GRI Pricing Inputs'!$C$15:$AI$15,0)),0)</f>
        <v>0</v>
      </c>
      <c r="M281" s="272">
        <f>IFERROR(INDEX('2. GRI Pricing Inputs'!$C$22:$AI$23,MATCH($M$16,'2. GRI Pricing Inputs'!$C$22:$C$23,0),MATCH(F281,'2. GRI Pricing Inputs'!$C$22:$AI$22,0)),0)</f>
        <v>0</v>
      </c>
      <c r="N281" s="329">
        <f>IF(AND('3. GRI Pricing'!$G281&gt;='2. GRI Pricing Inputs'!$D$33,'3. GRI Pricing'!$G281&lt;='2. GRI Pricing Inputs'!$E$33),'2. GRI Pricing Inputs'!$D$32,IF(AND('3. GRI Pricing'!$G281&gt;='2. GRI Pricing Inputs'!$F$33,'3. GRI Pricing'!$G281&lt;='2. GRI Pricing Inputs'!$G$33),'2. GRI Pricing Inputs'!$F$32,IF(AND('3. GRI Pricing'!$G281&gt;='2. GRI Pricing Inputs'!$H$33,'3. GRI Pricing'!$G281&lt;='2. GRI Pricing Inputs'!$I$33),'2. GRI Pricing Inputs'!$H$32,IF(AND('3. GRI Pricing'!$G281&gt;='2. GRI Pricing Inputs'!$J$33,'3. GRI Pricing'!$G281&lt;='2. GRI Pricing Inputs'!$K$33),'2. GRI Pricing Inputs'!$J$32,IF(AND('3. GRI Pricing'!$G281&gt;='2. GRI Pricing Inputs'!$L$33,'3. GRI Pricing'!$G281&lt;='2. GRI Pricing Inputs'!$M$33),'2. GRI Pricing Inputs'!$L$32,IF(AND('3. GRI Pricing'!$G281&gt;='2. GRI Pricing Inputs'!$N$33,'3. GRI Pricing'!$G281&lt;='2. GRI Pricing Inputs'!$O$33),'2. GRI Pricing Inputs'!$N$32,IF(AND('3. GRI Pricing'!$G281&gt;='2. GRI Pricing Inputs'!$P$33,'3. GRI Pricing'!$G281&lt;='2. GRI Pricing Inputs'!$Q$33),'2. GRI Pricing Inputs'!$P$32,IF(AND('3. GRI Pricing'!$G281&gt;='2. GRI Pricing Inputs'!$R$33,'3. GRI Pricing'!$G281&lt;='2. GRI Pricing Inputs'!$S$33),'2. GRI Pricing Inputs'!$R$32,IF(AND('3. GRI Pricing'!$G281&gt;='2. GRI Pricing Inputs'!$T$33,'3. GRI Pricing'!$G281&lt;='2. GRI Pricing Inputs'!$U$33),'2. GRI Pricing Inputs'!$T$32,IF(AND('3. GRI Pricing'!$G281&gt;='2. GRI Pricing Inputs'!$V$33,'3. GRI Pricing'!$G281&lt;='2. GRI Pricing Inputs'!$W$33),'2. GRI Pricing Inputs'!$V$32,IF(AND('3. GRI Pricing'!$G281&gt;='2. GRI Pricing Inputs'!$X$33,'3. GRI Pricing'!$G281&lt;='2. GRI Pricing Inputs'!$Y$33),'2. GRI Pricing Inputs'!$X$32,IF(AND('3. GRI Pricing'!$G281&gt;='2. GRI Pricing Inputs'!$Z$33,'3. GRI Pricing'!$G281&lt;='2. GRI Pricing Inputs'!$AA$33),'2. GRI Pricing Inputs'!$Z$32,IF(AND('3. GRI Pricing'!$G281&gt;='2. GRI Pricing Inputs'!$AB$33,'3. GRI Pricing'!$G281&lt;='2. GRI Pricing Inputs'!$AC$33),'2. GRI Pricing Inputs'!$AB$32,IF(AND('3. GRI Pricing'!$G281&gt;='2. GRI Pricing Inputs'!$AD$33,'3. GRI Pricing'!$G281&lt;='2. GRI Pricing Inputs'!$AE$33),'2. GRI Pricing Inputs'!$AD$32,IF(AND('3. GRI Pricing'!$G281&gt;='2. GRI Pricing Inputs'!$AF$33,'3. GRI Pricing'!$G281&lt;='2. GRI Pricing Inputs'!$AG$33),'2. GRI Pricing Inputs'!$AF$32,IF(AND('3. GRI Pricing'!$G281&gt;='2. GRI Pricing Inputs'!$AH$33,'3. GRI Pricing'!$G281&lt;='2. GRI Pricing Inputs'!$AI$33),'2. GRI Pricing Inputs'!$AH$32,0))))))))))))))))</f>
        <v>0</v>
      </c>
      <c r="O281" s="272" cm="1">
        <f t="array" ref="O281">IFERROR(INDEX('2. GRI Pricing Inputs'!$C$32:$AI$39,MATCH('3. GRI Pricing'!E281,'2. GRI Pricing Inputs'!$C$32:$C$39,0),(MATCH('3. GRI Pricing'!N281,'2. GRI Pricing Inputs'!$D$32:$AI$32,0)+1)),0)</f>
        <v>0</v>
      </c>
      <c r="P281" s="272">
        <f>IFERROR(INDEX('2. GRI Pricing Inputs'!$C$45:$AI$46,MATCH($P$16,'2. GRI Pricing Inputs'!$C$45:$C$46,0),MATCH(H281,'2. GRI Pricing Inputs'!$C$45:$AI$45,0)),0)</f>
        <v>0</v>
      </c>
      <c r="Q281" s="272">
        <f>IFERROR(INDEX('2. GRI Pricing Inputs'!$C$53:$AI$54,MATCH('3. GRI Pricing'!$Q$16,'2. GRI Pricing Inputs'!$C$53:$C$54,0),MATCH('3. GRI Pricing'!I281,'2. GRI Pricing Inputs'!$C$53:$AI$53,0)),0)</f>
        <v>0</v>
      </c>
      <c r="R281" s="272">
        <f>IFERROR(INDEX('2. GRI Pricing Inputs'!$C$60:$AI$61,MATCH('3. GRI Pricing'!$R$16,'2. GRI Pricing Inputs'!$C$60:$C$61,0),MATCH('1. Accomodation'!T285,'2. GRI Pricing Inputs'!$C$60:$AI$60,0)),0)</f>
        <v>0</v>
      </c>
      <c r="S281" s="272">
        <f>IFERROR(INDEX('2. GRI Pricing Inputs'!$C$67:$AI$68,MATCH('3. GRI Pricing'!$S$16,'2. GRI Pricing Inputs'!$C$67:$C$68,0),MATCH('1. Accomodation'!U285,'2. GRI Pricing Inputs'!$C$67:$AI$67,0)),0)</f>
        <v>0</v>
      </c>
      <c r="T281" s="272">
        <f>IF(E281=0,0,'2. GRI Pricing Inputs'!$AI$75)</f>
        <v>0</v>
      </c>
      <c r="U281" s="272">
        <f>IFERROR(INDEX('2. GRI Pricing Inputs'!$C$82:$AI$83,MATCH('3. GRI Pricing'!$U$16,'2. GRI Pricing Inputs'!$C$82:$C$83,0),MATCH('1. Accomodation'!V285,'2. GRI Pricing Inputs'!$C$82:$AI$82,0)),0)</f>
        <v>0</v>
      </c>
      <c r="V281" s="272">
        <f>IFERROR(INDEX('2. GRI Pricing Inputs'!$C$89:$AI$90,MATCH('3. GRI Pricing'!$V$16,'2. GRI Pricing Inputs'!$C$89:$C$90,0),MATCH('1. Accomodation'!W285,'2. GRI Pricing Inputs'!$C$89:$AI$89,0)),0)</f>
        <v>0</v>
      </c>
      <c r="W281" s="272">
        <f>IFERROR(INDEX('2. GRI Pricing Inputs'!$C$97:$AI$98,MATCH('3. GRI Pricing'!$W$16,'2. GRI Pricing Inputs'!$C$97:$C$98,0),MATCH('1. Accomodation'!X285,'2. GRI Pricing Inputs'!$C$97:$AI$97,0)),0)</f>
        <v>0</v>
      </c>
      <c r="X281" s="272">
        <f>IFERROR(INDEX('2. GRI Pricing Inputs'!$C$104:$AI$105,MATCH('3. GRI Pricing'!$X$16,'2. GRI Pricing Inputs'!$C$104:$C$105,0),MATCH('1. Accomodation'!Y285,'2. GRI Pricing Inputs'!$C$104:$AI$104,0)),0)</f>
        <v>0</v>
      </c>
      <c r="Y281" s="273"/>
      <c r="Z281" s="274">
        <f t="shared" si="15"/>
        <v>0</v>
      </c>
      <c r="AA281" s="275"/>
      <c r="AB281" s="275"/>
      <c r="AC281" s="275"/>
      <c r="AD281" s="271">
        <f>Z281*(1+'2. GRI Pricing Inputs'!E$115)^(($AD$16-$AC$15)/365)</f>
        <v>0</v>
      </c>
      <c r="AE281" s="272">
        <f>AD281*(1+'2. GRI Pricing Inputs'!F$115)^((AE$16-AD$16)/365)</f>
        <v>0</v>
      </c>
      <c r="AF281" s="272">
        <f>AE281*(1+'2. GRI Pricing Inputs'!G$115)^((AF$16-AE$16)/365)</f>
        <v>0</v>
      </c>
      <c r="AG281" s="272">
        <f>AF281*(1+'2. GRI Pricing Inputs'!H$115)^((AG$16-AF$16)/365)</f>
        <v>0</v>
      </c>
      <c r="AH281" s="272">
        <f>AG281*(1+'2. GRI Pricing Inputs'!I$115)^((AH$16-AG$16)/365)</f>
        <v>0</v>
      </c>
      <c r="AI281" s="272">
        <f>AH281*(1+'2. GRI Pricing Inputs'!J$115)^((AI$16-AH$16)/365)</f>
        <v>0</v>
      </c>
      <c r="AJ281" s="272">
        <f>AI281*(1+'2. GRI Pricing Inputs'!K$115)^((AJ$16-AI$16)/365)</f>
        <v>0</v>
      </c>
      <c r="AK281" s="272">
        <f>AJ281*(1+'2. GRI Pricing Inputs'!L$115)^((AK$16-AJ$16)/365)</f>
        <v>0</v>
      </c>
      <c r="AL281" s="272">
        <f>AK281*(1+'2. GRI Pricing Inputs'!M$115)^((AL$16-AK$16)/365)</f>
        <v>0</v>
      </c>
      <c r="AM281" s="272">
        <f>AL281*(1+'2. GRI Pricing Inputs'!N$115)^((AM$16-AL$16)/365)</f>
        <v>0</v>
      </c>
      <c r="AN281" s="272">
        <f>AM281*(1+'2. GRI Pricing Inputs'!O$115)^((AN$16-AM$16)/365)</f>
        <v>0</v>
      </c>
      <c r="AO281" s="272">
        <f>AN281*(1+'2. GRI Pricing Inputs'!P$115)^((AO$16-AN$16)/365)</f>
        <v>0</v>
      </c>
      <c r="AP281" s="276">
        <f>AO281*(1+'2. GRI Pricing Inputs'!Q$115)^((AP$16-AO$16)/365)</f>
        <v>0</v>
      </c>
      <c r="AQ281" s="380">
        <f t="shared" si="16"/>
        <v>0</v>
      </c>
    </row>
    <row r="282" spans="1:43" ht="11.4" x14ac:dyDescent="0.2">
      <c r="C282" s="76">
        <f>'1. Accomodation'!N286</f>
        <v>0</v>
      </c>
      <c r="D282" s="362" t="str">
        <f>'1. Accomodation'!L286</f>
        <v>[Select]</v>
      </c>
      <c r="E282" s="69" t="str">
        <f>'1. Accomodation'!P286</f>
        <v>[Select]</v>
      </c>
      <c r="F282" s="69" t="str">
        <f>'1. Accomodation'!Q286</f>
        <v>[Select]</v>
      </c>
      <c r="G282" s="77">
        <f>'1. Accomodation'!O286</f>
        <v>0</v>
      </c>
      <c r="H282" s="69" t="str">
        <f>'1. Accomodation'!R286</f>
        <v>[Select]</v>
      </c>
      <c r="I282" s="69" t="str">
        <f>'1. Accomodation'!S286</f>
        <v>[Select]</v>
      </c>
      <c r="J282" s="62"/>
      <c r="L282" s="271">
        <f>IFERROR(INDEX('2. GRI Pricing Inputs'!$C$15:$AI$16,MATCH($L$16,'2. GRI Pricing Inputs'!$C$15:$C$16,0),MATCH(E282,'2. GRI Pricing Inputs'!$C$15:$AI$15,0)),0)</f>
        <v>0</v>
      </c>
      <c r="M282" s="272">
        <f>IFERROR(INDEX('2. GRI Pricing Inputs'!$C$22:$AI$23,MATCH($M$16,'2. GRI Pricing Inputs'!$C$22:$C$23,0),MATCH(F282,'2. GRI Pricing Inputs'!$C$22:$AI$22,0)),0)</f>
        <v>0</v>
      </c>
      <c r="N282" s="329">
        <f>IF(AND('3. GRI Pricing'!$G282&gt;='2. GRI Pricing Inputs'!$D$33,'3. GRI Pricing'!$G282&lt;='2. GRI Pricing Inputs'!$E$33),'2. GRI Pricing Inputs'!$D$32,IF(AND('3. GRI Pricing'!$G282&gt;='2. GRI Pricing Inputs'!$F$33,'3. GRI Pricing'!$G282&lt;='2. GRI Pricing Inputs'!$G$33),'2. GRI Pricing Inputs'!$F$32,IF(AND('3. GRI Pricing'!$G282&gt;='2. GRI Pricing Inputs'!$H$33,'3. GRI Pricing'!$G282&lt;='2. GRI Pricing Inputs'!$I$33),'2. GRI Pricing Inputs'!$H$32,IF(AND('3. GRI Pricing'!$G282&gt;='2. GRI Pricing Inputs'!$J$33,'3. GRI Pricing'!$G282&lt;='2. GRI Pricing Inputs'!$K$33),'2. GRI Pricing Inputs'!$J$32,IF(AND('3. GRI Pricing'!$G282&gt;='2. GRI Pricing Inputs'!$L$33,'3. GRI Pricing'!$G282&lt;='2. GRI Pricing Inputs'!$M$33),'2. GRI Pricing Inputs'!$L$32,IF(AND('3. GRI Pricing'!$G282&gt;='2. GRI Pricing Inputs'!$N$33,'3. GRI Pricing'!$G282&lt;='2. GRI Pricing Inputs'!$O$33),'2. GRI Pricing Inputs'!$N$32,IF(AND('3. GRI Pricing'!$G282&gt;='2. GRI Pricing Inputs'!$P$33,'3. GRI Pricing'!$G282&lt;='2. GRI Pricing Inputs'!$Q$33),'2. GRI Pricing Inputs'!$P$32,IF(AND('3. GRI Pricing'!$G282&gt;='2. GRI Pricing Inputs'!$R$33,'3. GRI Pricing'!$G282&lt;='2. GRI Pricing Inputs'!$S$33),'2. GRI Pricing Inputs'!$R$32,IF(AND('3. GRI Pricing'!$G282&gt;='2. GRI Pricing Inputs'!$T$33,'3. GRI Pricing'!$G282&lt;='2. GRI Pricing Inputs'!$U$33),'2. GRI Pricing Inputs'!$T$32,IF(AND('3. GRI Pricing'!$G282&gt;='2. GRI Pricing Inputs'!$V$33,'3. GRI Pricing'!$G282&lt;='2. GRI Pricing Inputs'!$W$33),'2. GRI Pricing Inputs'!$V$32,IF(AND('3. GRI Pricing'!$G282&gt;='2. GRI Pricing Inputs'!$X$33,'3. GRI Pricing'!$G282&lt;='2. GRI Pricing Inputs'!$Y$33),'2. GRI Pricing Inputs'!$X$32,IF(AND('3. GRI Pricing'!$G282&gt;='2. GRI Pricing Inputs'!$Z$33,'3. GRI Pricing'!$G282&lt;='2. GRI Pricing Inputs'!$AA$33),'2. GRI Pricing Inputs'!$Z$32,IF(AND('3. GRI Pricing'!$G282&gt;='2. GRI Pricing Inputs'!$AB$33,'3. GRI Pricing'!$G282&lt;='2. GRI Pricing Inputs'!$AC$33),'2. GRI Pricing Inputs'!$AB$32,IF(AND('3. GRI Pricing'!$G282&gt;='2. GRI Pricing Inputs'!$AD$33,'3. GRI Pricing'!$G282&lt;='2. GRI Pricing Inputs'!$AE$33),'2. GRI Pricing Inputs'!$AD$32,IF(AND('3. GRI Pricing'!$G282&gt;='2. GRI Pricing Inputs'!$AF$33,'3. GRI Pricing'!$G282&lt;='2. GRI Pricing Inputs'!$AG$33),'2. GRI Pricing Inputs'!$AF$32,IF(AND('3. GRI Pricing'!$G282&gt;='2. GRI Pricing Inputs'!$AH$33,'3. GRI Pricing'!$G282&lt;='2. GRI Pricing Inputs'!$AI$33),'2. GRI Pricing Inputs'!$AH$32,0))))))))))))))))</f>
        <v>0</v>
      </c>
      <c r="O282" s="272" cm="1">
        <f t="array" ref="O282">IFERROR(INDEX('2. GRI Pricing Inputs'!$C$32:$AI$39,MATCH('3. GRI Pricing'!E282,'2. GRI Pricing Inputs'!$C$32:$C$39,0),(MATCH('3. GRI Pricing'!N282,'2. GRI Pricing Inputs'!$D$32:$AI$32,0)+1)),0)</f>
        <v>0</v>
      </c>
      <c r="P282" s="272">
        <f>IFERROR(INDEX('2. GRI Pricing Inputs'!$C$45:$AI$46,MATCH($P$16,'2. GRI Pricing Inputs'!$C$45:$C$46,0),MATCH(H282,'2. GRI Pricing Inputs'!$C$45:$AI$45,0)),0)</f>
        <v>0</v>
      </c>
      <c r="Q282" s="272">
        <f>IFERROR(INDEX('2. GRI Pricing Inputs'!$C$53:$AI$54,MATCH('3. GRI Pricing'!$Q$16,'2. GRI Pricing Inputs'!$C$53:$C$54,0),MATCH('3. GRI Pricing'!I282,'2. GRI Pricing Inputs'!$C$53:$AI$53,0)),0)</f>
        <v>0</v>
      </c>
      <c r="R282" s="272">
        <f>IFERROR(INDEX('2. GRI Pricing Inputs'!$C$60:$AI$61,MATCH('3. GRI Pricing'!$R$16,'2. GRI Pricing Inputs'!$C$60:$C$61,0),MATCH('1. Accomodation'!T286,'2. GRI Pricing Inputs'!$C$60:$AI$60,0)),0)</f>
        <v>0</v>
      </c>
      <c r="S282" s="272">
        <f>IFERROR(INDEX('2. GRI Pricing Inputs'!$C$67:$AI$68,MATCH('3. GRI Pricing'!$S$16,'2. GRI Pricing Inputs'!$C$67:$C$68,0),MATCH('1. Accomodation'!U286,'2. GRI Pricing Inputs'!$C$67:$AI$67,0)),0)</f>
        <v>0</v>
      </c>
      <c r="T282" s="272">
        <f>IF(E282=0,0,'2. GRI Pricing Inputs'!$AI$75)</f>
        <v>0</v>
      </c>
      <c r="U282" s="272">
        <f>IFERROR(INDEX('2. GRI Pricing Inputs'!$C$82:$AI$83,MATCH('3. GRI Pricing'!$U$16,'2. GRI Pricing Inputs'!$C$82:$C$83,0),MATCH('1. Accomodation'!V286,'2. GRI Pricing Inputs'!$C$82:$AI$82,0)),0)</f>
        <v>0</v>
      </c>
      <c r="V282" s="272">
        <f>IFERROR(INDEX('2. GRI Pricing Inputs'!$C$89:$AI$90,MATCH('3. GRI Pricing'!$V$16,'2. GRI Pricing Inputs'!$C$89:$C$90,0),MATCH('1. Accomodation'!W286,'2. GRI Pricing Inputs'!$C$89:$AI$89,0)),0)</f>
        <v>0</v>
      </c>
      <c r="W282" s="272">
        <f>IFERROR(INDEX('2. GRI Pricing Inputs'!$C$97:$AI$98,MATCH('3. GRI Pricing'!$W$16,'2. GRI Pricing Inputs'!$C$97:$C$98,0),MATCH('1. Accomodation'!X286,'2. GRI Pricing Inputs'!$C$97:$AI$97,0)),0)</f>
        <v>0</v>
      </c>
      <c r="X282" s="272">
        <f>IFERROR(INDEX('2. GRI Pricing Inputs'!$C$104:$AI$105,MATCH('3. GRI Pricing'!$X$16,'2. GRI Pricing Inputs'!$C$104:$C$105,0),MATCH('1. Accomodation'!Y286,'2. GRI Pricing Inputs'!$C$104:$AI$104,0)),0)</f>
        <v>0</v>
      </c>
      <c r="Y282" s="273"/>
      <c r="Z282" s="274">
        <f t="shared" si="15"/>
        <v>0</v>
      </c>
      <c r="AA282" s="275"/>
      <c r="AB282" s="275"/>
      <c r="AC282" s="275"/>
      <c r="AD282" s="271">
        <f>Z282*(1+'2. GRI Pricing Inputs'!E$115)^(($AD$16-$AC$15)/365)</f>
        <v>0</v>
      </c>
      <c r="AE282" s="272">
        <f>AD282*(1+'2. GRI Pricing Inputs'!F$115)^((AE$16-AD$16)/365)</f>
        <v>0</v>
      </c>
      <c r="AF282" s="272">
        <f>AE282*(1+'2. GRI Pricing Inputs'!G$115)^((AF$16-AE$16)/365)</f>
        <v>0</v>
      </c>
      <c r="AG282" s="272">
        <f>AF282*(1+'2. GRI Pricing Inputs'!H$115)^((AG$16-AF$16)/365)</f>
        <v>0</v>
      </c>
      <c r="AH282" s="272">
        <f>AG282*(1+'2. GRI Pricing Inputs'!I$115)^((AH$16-AG$16)/365)</f>
        <v>0</v>
      </c>
      <c r="AI282" s="272">
        <f>AH282*(1+'2. GRI Pricing Inputs'!J$115)^((AI$16-AH$16)/365)</f>
        <v>0</v>
      </c>
      <c r="AJ282" s="272">
        <f>AI282*(1+'2. GRI Pricing Inputs'!K$115)^((AJ$16-AI$16)/365)</f>
        <v>0</v>
      </c>
      <c r="AK282" s="272">
        <f>AJ282*(1+'2. GRI Pricing Inputs'!L$115)^((AK$16-AJ$16)/365)</f>
        <v>0</v>
      </c>
      <c r="AL282" s="272">
        <f>AK282*(1+'2. GRI Pricing Inputs'!M$115)^((AL$16-AK$16)/365)</f>
        <v>0</v>
      </c>
      <c r="AM282" s="272">
        <f>AL282*(1+'2. GRI Pricing Inputs'!N$115)^((AM$16-AL$16)/365)</f>
        <v>0</v>
      </c>
      <c r="AN282" s="272">
        <f>AM282*(1+'2. GRI Pricing Inputs'!O$115)^((AN$16-AM$16)/365)</f>
        <v>0</v>
      </c>
      <c r="AO282" s="272">
        <f>AN282*(1+'2. GRI Pricing Inputs'!P$115)^((AO$16-AN$16)/365)</f>
        <v>0</v>
      </c>
      <c r="AP282" s="276">
        <f>AO282*(1+'2. GRI Pricing Inputs'!Q$115)^((AP$16-AO$16)/365)</f>
        <v>0</v>
      </c>
      <c r="AQ282" s="380">
        <f t="shared" si="16"/>
        <v>0</v>
      </c>
    </row>
    <row r="283" spans="1:43" ht="11.4" x14ac:dyDescent="0.2">
      <c r="C283" s="76">
        <f>'1. Accomodation'!N287</f>
        <v>0</v>
      </c>
      <c r="D283" s="362" t="str">
        <f>'1. Accomodation'!L287</f>
        <v>[Select]</v>
      </c>
      <c r="E283" s="69" t="str">
        <f>'1. Accomodation'!P287</f>
        <v>[Select]</v>
      </c>
      <c r="F283" s="69" t="str">
        <f>'1. Accomodation'!Q287</f>
        <v>[Select]</v>
      </c>
      <c r="G283" s="77">
        <f>'1. Accomodation'!O287</f>
        <v>0</v>
      </c>
      <c r="H283" s="69" t="str">
        <f>'1. Accomodation'!R287</f>
        <v>[Select]</v>
      </c>
      <c r="I283" s="69" t="str">
        <f>'1. Accomodation'!S287</f>
        <v>[Select]</v>
      </c>
      <c r="J283" s="62"/>
      <c r="L283" s="271">
        <f>IFERROR(INDEX('2. GRI Pricing Inputs'!$C$15:$AI$16,MATCH($L$16,'2. GRI Pricing Inputs'!$C$15:$C$16,0),MATCH(E283,'2. GRI Pricing Inputs'!$C$15:$AI$15,0)),0)</f>
        <v>0</v>
      </c>
      <c r="M283" s="272">
        <f>IFERROR(INDEX('2. GRI Pricing Inputs'!$C$22:$AI$23,MATCH($M$16,'2. GRI Pricing Inputs'!$C$22:$C$23,0),MATCH(F283,'2. GRI Pricing Inputs'!$C$22:$AI$22,0)),0)</f>
        <v>0</v>
      </c>
      <c r="N283" s="329">
        <f>IF(AND('3. GRI Pricing'!$G283&gt;='2. GRI Pricing Inputs'!$D$33,'3. GRI Pricing'!$G283&lt;='2. GRI Pricing Inputs'!$E$33),'2. GRI Pricing Inputs'!$D$32,IF(AND('3. GRI Pricing'!$G283&gt;='2. GRI Pricing Inputs'!$F$33,'3. GRI Pricing'!$G283&lt;='2. GRI Pricing Inputs'!$G$33),'2. GRI Pricing Inputs'!$F$32,IF(AND('3. GRI Pricing'!$G283&gt;='2. GRI Pricing Inputs'!$H$33,'3. GRI Pricing'!$G283&lt;='2. GRI Pricing Inputs'!$I$33),'2. GRI Pricing Inputs'!$H$32,IF(AND('3. GRI Pricing'!$G283&gt;='2. GRI Pricing Inputs'!$J$33,'3. GRI Pricing'!$G283&lt;='2. GRI Pricing Inputs'!$K$33),'2. GRI Pricing Inputs'!$J$32,IF(AND('3. GRI Pricing'!$G283&gt;='2. GRI Pricing Inputs'!$L$33,'3. GRI Pricing'!$G283&lt;='2. GRI Pricing Inputs'!$M$33),'2. GRI Pricing Inputs'!$L$32,IF(AND('3. GRI Pricing'!$G283&gt;='2. GRI Pricing Inputs'!$N$33,'3. GRI Pricing'!$G283&lt;='2. GRI Pricing Inputs'!$O$33),'2. GRI Pricing Inputs'!$N$32,IF(AND('3. GRI Pricing'!$G283&gt;='2. GRI Pricing Inputs'!$P$33,'3. GRI Pricing'!$G283&lt;='2. GRI Pricing Inputs'!$Q$33),'2. GRI Pricing Inputs'!$P$32,IF(AND('3. GRI Pricing'!$G283&gt;='2. GRI Pricing Inputs'!$R$33,'3. GRI Pricing'!$G283&lt;='2. GRI Pricing Inputs'!$S$33),'2. GRI Pricing Inputs'!$R$32,IF(AND('3. GRI Pricing'!$G283&gt;='2. GRI Pricing Inputs'!$T$33,'3. GRI Pricing'!$G283&lt;='2. GRI Pricing Inputs'!$U$33),'2. GRI Pricing Inputs'!$T$32,IF(AND('3. GRI Pricing'!$G283&gt;='2. GRI Pricing Inputs'!$V$33,'3. GRI Pricing'!$G283&lt;='2. GRI Pricing Inputs'!$W$33),'2. GRI Pricing Inputs'!$V$32,IF(AND('3. GRI Pricing'!$G283&gt;='2. GRI Pricing Inputs'!$X$33,'3. GRI Pricing'!$G283&lt;='2. GRI Pricing Inputs'!$Y$33),'2. GRI Pricing Inputs'!$X$32,IF(AND('3. GRI Pricing'!$G283&gt;='2. GRI Pricing Inputs'!$Z$33,'3. GRI Pricing'!$G283&lt;='2. GRI Pricing Inputs'!$AA$33),'2. GRI Pricing Inputs'!$Z$32,IF(AND('3. GRI Pricing'!$G283&gt;='2. GRI Pricing Inputs'!$AB$33,'3. GRI Pricing'!$G283&lt;='2. GRI Pricing Inputs'!$AC$33),'2. GRI Pricing Inputs'!$AB$32,IF(AND('3. GRI Pricing'!$G283&gt;='2. GRI Pricing Inputs'!$AD$33,'3. GRI Pricing'!$G283&lt;='2. GRI Pricing Inputs'!$AE$33),'2. GRI Pricing Inputs'!$AD$32,IF(AND('3. GRI Pricing'!$G283&gt;='2. GRI Pricing Inputs'!$AF$33,'3. GRI Pricing'!$G283&lt;='2. GRI Pricing Inputs'!$AG$33),'2. GRI Pricing Inputs'!$AF$32,IF(AND('3. GRI Pricing'!$G283&gt;='2. GRI Pricing Inputs'!$AH$33,'3. GRI Pricing'!$G283&lt;='2. GRI Pricing Inputs'!$AI$33),'2. GRI Pricing Inputs'!$AH$32,0))))))))))))))))</f>
        <v>0</v>
      </c>
      <c r="O283" s="272" cm="1">
        <f t="array" ref="O283">IFERROR(INDEX('2. GRI Pricing Inputs'!$C$32:$AI$39,MATCH('3. GRI Pricing'!E283,'2. GRI Pricing Inputs'!$C$32:$C$39,0),(MATCH('3. GRI Pricing'!N283,'2. GRI Pricing Inputs'!$D$32:$AI$32,0)+1)),0)</f>
        <v>0</v>
      </c>
      <c r="P283" s="272">
        <f>IFERROR(INDEX('2. GRI Pricing Inputs'!$C$45:$AI$46,MATCH($P$16,'2. GRI Pricing Inputs'!$C$45:$C$46,0),MATCH(H283,'2. GRI Pricing Inputs'!$C$45:$AI$45,0)),0)</f>
        <v>0</v>
      </c>
      <c r="Q283" s="272">
        <f>IFERROR(INDEX('2. GRI Pricing Inputs'!$C$53:$AI$54,MATCH('3. GRI Pricing'!$Q$16,'2. GRI Pricing Inputs'!$C$53:$C$54,0),MATCH('3. GRI Pricing'!I283,'2. GRI Pricing Inputs'!$C$53:$AI$53,0)),0)</f>
        <v>0</v>
      </c>
      <c r="R283" s="272">
        <f>IFERROR(INDEX('2. GRI Pricing Inputs'!$C$60:$AI$61,MATCH('3. GRI Pricing'!$R$16,'2. GRI Pricing Inputs'!$C$60:$C$61,0),MATCH('1. Accomodation'!T287,'2. GRI Pricing Inputs'!$C$60:$AI$60,0)),0)</f>
        <v>0</v>
      </c>
      <c r="S283" s="272">
        <f>IFERROR(INDEX('2. GRI Pricing Inputs'!$C$67:$AI$68,MATCH('3. GRI Pricing'!$S$16,'2. GRI Pricing Inputs'!$C$67:$C$68,0),MATCH('1. Accomodation'!U287,'2. GRI Pricing Inputs'!$C$67:$AI$67,0)),0)</f>
        <v>0</v>
      </c>
      <c r="T283" s="272">
        <f>IF(E283=0,0,'2. GRI Pricing Inputs'!$AI$75)</f>
        <v>0</v>
      </c>
      <c r="U283" s="272">
        <f>IFERROR(INDEX('2. GRI Pricing Inputs'!$C$82:$AI$83,MATCH('3. GRI Pricing'!$U$16,'2. GRI Pricing Inputs'!$C$82:$C$83,0),MATCH('1. Accomodation'!V287,'2. GRI Pricing Inputs'!$C$82:$AI$82,0)),0)</f>
        <v>0</v>
      </c>
      <c r="V283" s="272">
        <f>IFERROR(INDEX('2. GRI Pricing Inputs'!$C$89:$AI$90,MATCH('3. GRI Pricing'!$V$16,'2. GRI Pricing Inputs'!$C$89:$C$90,0),MATCH('1. Accomodation'!W287,'2. GRI Pricing Inputs'!$C$89:$AI$89,0)),0)</f>
        <v>0</v>
      </c>
      <c r="W283" s="272">
        <f>IFERROR(INDEX('2. GRI Pricing Inputs'!$C$97:$AI$98,MATCH('3. GRI Pricing'!$W$16,'2. GRI Pricing Inputs'!$C$97:$C$98,0),MATCH('1. Accomodation'!X287,'2. GRI Pricing Inputs'!$C$97:$AI$97,0)),0)</f>
        <v>0</v>
      </c>
      <c r="X283" s="272">
        <f>IFERROR(INDEX('2. GRI Pricing Inputs'!$C$104:$AI$105,MATCH('3. GRI Pricing'!$X$16,'2. GRI Pricing Inputs'!$C$104:$C$105,0),MATCH('1. Accomodation'!Y287,'2. GRI Pricing Inputs'!$C$104:$AI$104,0)),0)</f>
        <v>0</v>
      </c>
      <c r="Y283" s="273"/>
      <c r="Z283" s="274">
        <f t="shared" si="15"/>
        <v>0</v>
      </c>
      <c r="AA283" s="275"/>
      <c r="AB283" s="275"/>
      <c r="AC283" s="275"/>
      <c r="AD283" s="271">
        <f>Z283*(1+'2. GRI Pricing Inputs'!E$115)^(($AD$16-$AC$15)/365)</f>
        <v>0</v>
      </c>
      <c r="AE283" s="272">
        <f>AD283*(1+'2. GRI Pricing Inputs'!F$115)^((AE$16-AD$16)/365)</f>
        <v>0</v>
      </c>
      <c r="AF283" s="272">
        <f>AE283*(1+'2. GRI Pricing Inputs'!G$115)^((AF$16-AE$16)/365)</f>
        <v>0</v>
      </c>
      <c r="AG283" s="272">
        <f>AF283*(1+'2. GRI Pricing Inputs'!H$115)^((AG$16-AF$16)/365)</f>
        <v>0</v>
      </c>
      <c r="AH283" s="272">
        <f>AG283*(1+'2. GRI Pricing Inputs'!I$115)^((AH$16-AG$16)/365)</f>
        <v>0</v>
      </c>
      <c r="AI283" s="272">
        <f>AH283*(1+'2. GRI Pricing Inputs'!J$115)^((AI$16-AH$16)/365)</f>
        <v>0</v>
      </c>
      <c r="AJ283" s="272">
        <f>AI283*(1+'2. GRI Pricing Inputs'!K$115)^((AJ$16-AI$16)/365)</f>
        <v>0</v>
      </c>
      <c r="AK283" s="272">
        <f>AJ283*(1+'2. GRI Pricing Inputs'!L$115)^((AK$16-AJ$16)/365)</f>
        <v>0</v>
      </c>
      <c r="AL283" s="272">
        <f>AK283*(1+'2. GRI Pricing Inputs'!M$115)^((AL$16-AK$16)/365)</f>
        <v>0</v>
      </c>
      <c r="AM283" s="272">
        <f>AL283*(1+'2. GRI Pricing Inputs'!N$115)^((AM$16-AL$16)/365)</f>
        <v>0</v>
      </c>
      <c r="AN283" s="272">
        <f>AM283*(1+'2. GRI Pricing Inputs'!O$115)^((AN$16-AM$16)/365)</f>
        <v>0</v>
      </c>
      <c r="AO283" s="272">
        <f>AN283*(1+'2. GRI Pricing Inputs'!P$115)^((AO$16-AN$16)/365)</f>
        <v>0</v>
      </c>
      <c r="AP283" s="276">
        <f>AO283*(1+'2. GRI Pricing Inputs'!Q$115)^((AP$16-AO$16)/365)</f>
        <v>0</v>
      </c>
      <c r="AQ283" s="380">
        <f t="shared" si="16"/>
        <v>0</v>
      </c>
    </row>
    <row r="284" spans="1:43" ht="11.4" x14ac:dyDescent="0.2">
      <c r="C284" s="76">
        <f>'1. Accomodation'!N288</f>
        <v>0</v>
      </c>
      <c r="D284" s="362" t="str">
        <f>'1. Accomodation'!L288</f>
        <v>[Select]</v>
      </c>
      <c r="E284" s="69" t="str">
        <f>'1. Accomodation'!P288</f>
        <v>[Select]</v>
      </c>
      <c r="F284" s="69" t="str">
        <f>'1. Accomodation'!Q288</f>
        <v>[Select]</v>
      </c>
      <c r="G284" s="77">
        <f>'1. Accomodation'!O288</f>
        <v>0</v>
      </c>
      <c r="H284" s="69" t="str">
        <f>'1. Accomodation'!R288</f>
        <v>[Select]</v>
      </c>
      <c r="I284" s="69" t="str">
        <f>'1. Accomodation'!S288</f>
        <v>[Select]</v>
      </c>
      <c r="J284" s="62"/>
      <c r="L284" s="271">
        <f>IFERROR(INDEX('2. GRI Pricing Inputs'!$C$15:$AI$16,MATCH($L$16,'2. GRI Pricing Inputs'!$C$15:$C$16,0),MATCH(E284,'2. GRI Pricing Inputs'!$C$15:$AI$15,0)),0)</f>
        <v>0</v>
      </c>
      <c r="M284" s="272">
        <f>IFERROR(INDEX('2. GRI Pricing Inputs'!$C$22:$AI$23,MATCH($M$16,'2. GRI Pricing Inputs'!$C$22:$C$23,0),MATCH(F284,'2. GRI Pricing Inputs'!$C$22:$AI$22,0)),0)</f>
        <v>0</v>
      </c>
      <c r="N284" s="329">
        <f>IF(AND('3. GRI Pricing'!$G284&gt;='2. GRI Pricing Inputs'!$D$33,'3. GRI Pricing'!$G284&lt;='2. GRI Pricing Inputs'!$E$33),'2. GRI Pricing Inputs'!$D$32,IF(AND('3. GRI Pricing'!$G284&gt;='2. GRI Pricing Inputs'!$F$33,'3. GRI Pricing'!$G284&lt;='2. GRI Pricing Inputs'!$G$33),'2. GRI Pricing Inputs'!$F$32,IF(AND('3. GRI Pricing'!$G284&gt;='2. GRI Pricing Inputs'!$H$33,'3. GRI Pricing'!$G284&lt;='2. GRI Pricing Inputs'!$I$33),'2. GRI Pricing Inputs'!$H$32,IF(AND('3. GRI Pricing'!$G284&gt;='2. GRI Pricing Inputs'!$J$33,'3. GRI Pricing'!$G284&lt;='2. GRI Pricing Inputs'!$K$33),'2. GRI Pricing Inputs'!$J$32,IF(AND('3. GRI Pricing'!$G284&gt;='2. GRI Pricing Inputs'!$L$33,'3. GRI Pricing'!$G284&lt;='2. GRI Pricing Inputs'!$M$33),'2. GRI Pricing Inputs'!$L$32,IF(AND('3. GRI Pricing'!$G284&gt;='2. GRI Pricing Inputs'!$N$33,'3. GRI Pricing'!$G284&lt;='2. GRI Pricing Inputs'!$O$33),'2. GRI Pricing Inputs'!$N$32,IF(AND('3. GRI Pricing'!$G284&gt;='2. GRI Pricing Inputs'!$P$33,'3. GRI Pricing'!$G284&lt;='2. GRI Pricing Inputs'!$Q$33),'2. GRI Pricing Inputs'!$P$32,IF(AND('3. GRI Pricing'!$G284&gt;='2. GRI Pricing Inputs'!$R$33,'3. GRI Pricing'!$G284&lt;='2. GRI Pricing Inputs'!$S$33),'2. GRI Pricing Inputs'!$R$32,IF(AND('3. GRI Pricing'!$G284&gt;='2. GRI Pricing Inputs'!$T$33,'3. GRI Pricing'!$G284&lt;='2. GRI Pricing Inputs'!$U$33),'2. GRI Pricing Inputs'!$T$32,IF(AND('3. GRI Pricing'!$G284&gt;='2. GRI Pricing Inputs'!$V$33,'3. GRI Pricing'!$G284&lt;='2. GRI Pricing Inputs'!$W$33),'2. GRI Pricing Inputs'!$V$32,IF(AND('3. GRI Pricing'!$G284&gt;='2. GRI Pricing Inputs'!$X$33,'3. GRI Pricing'!$G284&lt;='2. GRI Pricing Inputs'!$Y$33),'2. GRI Pricing Inputs'!$X$32,IF(AND('3. GRI Pricing'!$G284&gt;='2. GRI Pricing Inputs'!$Z$33,'3. GRI Pricing'!$G284&lt;='2. GRI Pricing Inputs'!$AA$33),'2. GRI Pricing Inputs'!$Z$32,IF(AND('3. GRI Pricing'!$G284&gt;='2. GRI Pricing Inputs'!$AB$33,'3. GRI Pricing'!$G284&lt;='2. GRI Pricing Inputs'!$AC$33),'2. GRI Pricing Inputs'!$AB$32,IF(AND('3. GRI Pricing'!$G284&gt;='2. GRI Pricing Inputs'!$AD$33,'3. GRI Pricing'!$G284&lt;='2. GRI Pricing Inputs'!$AE$33),'2. GRI Pricing Inputs'!$AD$32,IF(AND('3. GRI Pricing'!$G284&gt;='2. GRI Pricing Inputs'!$AF$33,'3. GRI Pricing'!$G284&lt;='2. GRI Pricing Inputs'!$AG$33),'2. GRI Pricing Inputs'!$AF$32,IF(AND('3. GRI Pricing'!$G284&gt;='2. GRI Pricing Inputs'!$AH$33,'3. GRI Pricing'!$G284&lt;='2. GRI Pricing Inputs'!$AI$33),'2. GRI Pricing Inputs'!$AH$32,0))))))))))))))))</f>
        <v>0</v>
      </c>
      <c r="O284" s="272" cm="1">
        <f t="array" ref="O284">IFERROR(INDEX('2. GRI Pricing Inputs'!$C$32:$AI$39,MATCH('3. GRI Pricing'!E284,'2. GRI Pricing Inputs'!$C$32:$C$39,0),(MATCH('3. GRI Pricing'!N284,'2. GRI Pricing Inputs'!$D$32:$AI$32,0)+1)),0)</f>
        <v>0</v>
      </c>
      <c r="P284" s="272">
        <f>IFERROR(INDEX('2. GRI Pricing Inputs'!$C$45:$AI$46,MATCH($P$16,'2. GRI Pricing Inputs'!$C$45:$C$46,0),MATCH(H284,'2. GRI Pricing Inputs'!$C$45:$AI$45,0)),0)</f>
        <v>0</v>
      </c>
      <c r="Q284" s="272">
        <f>IFERROR(INDEX('2. GRI Pricing Inputs'!$C$53:$AI$54,MATCH('3. GRI Pricing'!$Q$16,'2. GRI Pricing Inputs'!$C$53:$C$54,0),MATCH('3. GRI Pricing'!I284,'2. GRI Pricing Inputs'!$C$53:$AI$53,0)),0)</f>
        <v>0</v>
      </c>
      <c r="R284" s="272">
        <f>IFERROR(INDEX('2. GRI Pricing Inputs'!$C$60:$AI$61,MATCH('3. GRI Pricing'!$R$16,'2. GRI Pricing Inputs'!$C$60:$C$61,0),MATCH('1. Accomodation'!T288,'2. GRI Pricing Inputs'!$C$60:$AI$60,0)),0)</f>
        <v>0</v>
      </c>
      <c r="S284" s="272">
        <f>IFERROR(INDEX('2. GRI Pricing Inputs'!$C$67:$AI$68,MATCH('3. GRI Pricing'!$S$16,'2. GRI Pricing Inputs'!$C$67:$C$68,0),MATCH('1. Accomodation'!U288,'2. GRI Pricing Inputs'!$C$67:$AI$67,0)),0)</f>
        <v>0</v>
      </c>
      <c r="T284" s="272">
        <f>IF(E284=0,0,'2. GRI Pricing Inputs'!$AI$75)</f>
        <v>0</v>
      </c>
      <c r="U284" s="272">
        <f>IFERROR(INDEX('2. GRI Pricing Inputs'!$C$82:$AI$83,MATCH('3. GRI Pricing'!$U$16,'2. GRI Pricing Inputs'!$C$82:$C$83,0),MATCH('1. Accomodation'!V288,'2. GRI Pricing Inputs'!$C$82:$AI$82,0)),0)</f>
        <v>0</v>
      </c>
      <c r="V284" s="272">
        <f>IFERROR(INDEX('2. GRI Pricing Inputs'!$C$89:$AI$90,MATCH('3. GRI Pricing'!$V$16,'2. GRI Pricing Inputs'!$C$89:$C$90,0),MATCH('1. Accomodation'!W288,'2. GRI Pricing Inputs'!$C$89:$AI$89,0)),0)</f>
        <v>0</v>
      </c>
      <c r="W284" s="272">
        <f>IFERROR(INDEX('2. GRI Pricing Inputs'!$C$97:$AI$98,MATCH('3. GRI Pricing'!$W$16,'2. GRI Pricing Inputs'!$C$97:$C$98,0),MATCH('1. Accomodation'!X288,'2. GRI Pricing Inputs'!$C$97:$AI$97,0)),0)</f>
        <v>0</v>
      </c>
      <c r="X284" s="272">
        <f>IFERROR(INDEX('2. GRI Pricing Inputs'!$C$104:$AI$105,MATCH('3. GRI Pricing'!$X$16,'2. GRI Pricing Inputs'!$C$104:$C$105,0),MATCH('1. Accomodation'!Y288,'2. GRI Pricing Inputs'!$C$104:$AI$104,0)),0)</f>
        <v>0</v>
      </c>
      <c r="Y284" s="273"/>
      <c r="Z284" s="274">
        <f t="shared" si="15"/>
        <v>0</v>
      </c>
      <c r="AA284" s="275"/>
      <c r="AB284" s="275"/>
      <c r="AC284" s="275"/>
      <c r="AD284" s="271">
        <f>Z284*(1+'2. GRI Pricing Inputs'!E$115)^(($AD$16-$AC$15)/365)</f>
        <v>0</v>
      </c>
      <c r="AE284" s="272">
        <f>AD284*(1+'2. GRI Pricing Inputs'!F$115)^((AE$16-AD$16)/365)</f>
        <v>0</v>
      </c>
      <c r="AF284" s="272">
        <f>AE284*(1+'2. GRI Pricing Inputs'!G$115)^((AF$16-AE$16)/365)</f>
        <v>0</v>
      </c>
      <c r="AG284" s="272">
        <f>AF284*(1+'2. GRI Pricing Inputs'!H$115)^((AG$16-AF$16)/365)</f>
        <v>0</v>
      </c>
      <c r="AH284" s="272">
        <f>AG284*(1+'2. GRI Pricing Inputs'!I$115)^((AH$16-AG$16)/365)</f>
        <v>0</v>
      </c>
      <c r="AI284" s="272">
        <f>AH284*(1+'2. GRI Pricing Inputs'!J$115)^((AI$16-AH$16)/365)</f>
        <v>0</v>
      </c>
      <c r="AJ284" s="272">
        <f>AI284*(1+'2. GRI Pricing Inputs'!K$115)^((AJ$16-AI$16)/365)</f>
        <v>0</v>
      </c>
      <c r="AK284" s="272">
        <f>AJ284*(1+'2. GRI Pricing Inputs'!L$115)^((AK$16-AJ$16)/365)</f>
        <v>0</v>
      </c>
      <c r="AL284" s="272">
        <f>AK284*(1+'2. GRI Pricing Inputs'!M$115)^((AL$16-AK$16)/365)</f>
        <v>0</v>
      </c>
      <c r="AM284" s="272">
        <f>AL284*(1+'2. GRI Pricing Inputs'!N$115)^((AM$16-AL$16)/365)</f>
        <v>0</v>
      </c>
      <c r="AN284" s="272">
        <f>AM284*(1+'2. GRI Pricing Inputs'!O$115)^((AN$16-AM$16)/365)</f>
        <v>0</v>
      </c>
      <c r="AO284" s="272">
        <f>AN284*(1+'2. GRI Pricing Inputs'!P$115)^((AO$16-AN$16)/365)</f>
        <v>0</v>
      </c>
      <c r="AP284" s="276">
        <f>AO284*(1+'2. GRI Pricing Inputs'!Q$115)^((AP$16-AO$16)/365)</f>
        <v>0</v>
      </c>
      <c r="AQ284" s="380">
        <f t="shared" si="16"/>
        <v>0</v>
      </c>
    </row>
    <row r="285" spans="1:43" ht="11.4" x14ac:dyDescent="0.2">
      <c r="C285" s="76">
        <f>'1. Accomodation'!N289</f>
        <v>0</v>
      </c>
      <c r="D285" s="362" t="str">
        <f>'1. Accomodation'!L289</f>
        <v>[Select]</v>
      </c>
      <c r="E285" s="69" t="str">
        <f>'1. Accomodation'!P289</f>
        <v>[Select]</v>
      </c>
      <c r="F285" s="69" t="str">
        <f>'1. Accomodation'!Q289</f>
        <v>[Select]</v>
      </c>
      <c r="G285" s="77">
        <f>'1. Accomodation'!O289</f>
        <v>0</v>
      </c>
      <c r="H285" s="69" t="str">
        <f>'1. Accomodation'!R289</f>
        <v>[Select]</v>
      </c>
      <c r="I285" s="69" t="str">
        <f>'1. Accomodation'!S289</f>
        <v>[Select]</v>
      </c>
      <c r="J285" s="62"/>
      <c r="L285" s="271">
        <f>IFERROR(INDEX('2. GRI Pricing Inputs'!$C$15:$AI$16,MATCH($L$16,'2. GRI Pricing Inputs'!$C$15:$C$16,0),MATCH(E285,'2. GRI Pricing Inputs'!$C$15:$AI$15,0)),0)</f>
        <v>0</v>
      </c>
      <c r="M285" s="272">
        <f>IFERROR(INDEX('2. GRI Pricing Inputs'!$C$22:$AI$23,MATCH($M$16,'2. GRI Pricing Inputs'!$C$22:$C$23,0),MATCH(F285,'2. GRI Pricing Inputs'!$C$22:$AI$22,0)),0)</f>
        <v>0</v>
      </c>
      <c r="N285" s="329">
        <f>IF(AND('3. GRI Pricing'!$G285&gt;='2. GRI Pricing Inputs'!$D$33,'3. GRI Pricing'!$G285&lt;='2. GRI Pricing Inputs'!$E$33),'2. GRI Pricing Inputs'!$D$32,IF(AND('3. GRI Pricing'!$G285&gt;='2. GRI Pricing Inputs'!$F$33,'3. GRI Pricing'!$G285&lt;='2. GRI Pricing Inputs'!$G$33),'2. GRI Pricing Inputs'!$F$32,IF(AND('3. GRI Pricing'!$G285&gt;='2. GRI Pricing Inputs'!$H$33,'3. GRI Pricing'!$G285&lt;='2. GRI Pricing Inputs'!$I$33),'2. GRI Pricing Inputs'!$H$32,IF(AND('3. GRI Pricing'!$G285&gt;='2. GRI Pricing Inputs'!$J$33,'3. GRI Pricing'!$G285&lt;='2. GRI Pricing Inputs'!$K$33),'2. GRI Pricing Inputs'!$J$32,IF(AND('3. GRI Pricing'!$G285&gt;='2. GRI Pricing Inputs'!$L$33,'3. GRI Pricing'!$G285&lt;='2. GRI Pricing Inputs'!$M$33),'2. GRI Pricing Inputs'!$L$32,IF(AND('3. GRI Pricing'!$G285&gt;='2. GRI Pricing Inputs'!$N$33,'3. GRI Pricing'!$G285&lt;='2. GRI Pricing Inputs'!$O$33),'2. GRI Pricing Inputs'!$N$32,IF(AND('3. GRI Pricing'!$G285&gt;='2. GRI Pricing Inputs'!$P$33,'3. GRI Pricing'!$G285&lt;='2. GRI Pricing Inputs'!$Q$33),'2. GRI Pricing Inputs'!$P$32,IF(AND('3. GRI Pricing'!$G285&gt;='2. GRI Pricing Inputs'!$R$33,'3. GRI Pricing'!$G285&lt;='2. GRI Pricing Inputs'!$S$33),'2. GRI Pricing Inputs'!$R$32,IF(AND('3. GRI Pricing'!$G285&gt;='2. GRI Pricing Inputs'!$T$33,'3. GRI Pricing'!$G285&lt;='2. GRI Pricing Inputs'!$U$33),'2. GRI Pricing Inputs'!$T$32,IF(AND('3. GRI Pricing'!$G285&gt;='2. GRI Pricing Inputs'!$V$33,'3. GRI Pricing'!$G285&lt;='2. GRI Pricing Inputs'!$W$33),'2. GRI Pricing Inputs'!$V$32,IF(AND('3. GRI Pricing'!$G285&gt;='2. GRI Pricing Inputs'!$X$33,'3. GRI Pricing'!$G285&lt;='2. GRI Pricing Inputs'!$Y$33),'2. GRI Pricing Inputs'!$X$32,IF(AND('3. GRI Pricing'!$G285&gt;='2. GRI Pricing Inputs'!$Z$33,'3. GRI Pricing'!$G285&lt;='2. GRI Pricing Inputs'!$AA$33),'2. GRI Pricing Inputs'!$Z$32,IF(AND('3. GRI Pricing'!$G285&gt;='2. GRI Pricing Inputs'!$AB$33,'3. GRI Pricing'!$G285&lt;='2. GRI Pricing Inputs'!$AC$33),'2. GRI Pricing Inputs'!$AB$32,IF(AND('3. GRI Pricing'!$G285&gt;='2. GRI Pricing Inputs'!$AD$33,'3. GRI Pricing'!$G285&lt;='2. GRI Pricing Inputs'!$AE$33),'2. GRI Pricing Inputs'!$AD$32,IF(AND('3. GRI Pricing'!$G285&gt;='2. GRI Pricing Inputs'!$AF$33,'3. GRI Pricing'!$G285&lt;='2. GRI Pricing Inputs'!$AG$33),'2. GRI Pricing Inputs'!$AF$32,IF(AND('3. GRI Pricing'!$G285&gt;='2. GRI Pricing Inputs'!$AH$33,'3. GRI Pricing'!$G285&lt;='2. GRI Pricing Inputs'!$AI$33),'2. GRI Pricing Inputs'!$AH$32,0))))))))))))))))</f>
        <v>0</v>
      </c>
      <c r="O285" s="272" cm="1">
        <f t="array" ref="O285">IFERROR(INDEX('2. GRI Pricing Inputs'!$C$32:$AI$39,MATCH('3. GRI Pricing'!E285,'2. GRI Pricing Inputs'!$C$32:$C$39,0),(MATCH('3. GRI Pricing'!N285,'2. GRI Pricing Inputs'!$D$32:$AI$32,0)+1)),0)</f>
        <v>0</v>
      </c>
      <c r="P285" s="272">
        <f>IFERROR(INDEX('2. GRI Pricing Inputs'!$C$45:$AI$46,MATCH($P$16,'2. GRI Pricing Inputs'!$C$45:$C$46,0),MATCH(H285,'2. GRI Pricing Inputs'!$C$45:$AI$45,0)),0)</f>
        <v>0</v>
      </c>
      <c r="Q285" s="272">
        <f>IFERROR(INDEX('2. GRI Pricing Inputs'!$C$53:$AI$54,MATCH('3. GRI Pricing'!$Q$16,'2. GRI Pricing Inputs'!$C$53:$C$54,0),MATCH('3. GRI Pricing'!I285,'2. GRI Pricing Inputs'!$C$53:$AI$53,0)),0)</f>
        <v>0</v>
      </c>
      <c r="R285" s="272">
        <f>IFERROR(INDEX('2. GRI Pricing Inputs'!$C$60:$AI$61,MATCH('3. GRI Pricing'!$R$16,'2. GRI Pricing Inputs'!$C$60:$C$61,0),MATCH('1. Accomodation'!T289,'2. GRI Pricing Inputs'!$C$60:$AI$60,0)),0)</f>
        <v>0</v>
      </c>
      <c r="S285" s="272">
        <f>IFERROR(INDEX('2. GRI Pricing Inputs'!$C$67:$AI$68,MATCH('3. GRI Pricing'!$S$16,'2. GRI Pricing Inputs'!$C$67:$C$68,0),MATCH('1. Accomodation'!U289,'2. GRI Pricing Inputs'!$C$67:$AI$67,0)),0)</f>
        <v>0</v>
      </c>
      <c r="T285" s="272">
        <f>IF(E285=0,0,'2. GRI Pricing Inputs'!$AI$75)</f>
        <v>0</v>
      </c>
      <c r="U285" s="272">
        <f>IFERROR(INDEX('2. GRI Pricing Inputs'!$C$82:$AI$83,MATCH('3. GRI Pricing'!$U$16,'2. GRI Pricing Inputs'!$C$82:$C$83,0),MATCH('1. Accomodation'!V289,'2. GRI Pricing Inputs'!$C$82:$AI$82,0)),0)</f>
        <v>0</v>
      </c>
      <c r="V285" s="272">
        <f>IFERROR(INDEX('2. GRI Pricing Inputs'!$C$89:$AI$90,MATCH('3. GRI Pricing'!$V$16,'2. GRI Pricing Inputs'!$C$89:$C$90,0),MATCH('1. Accomodation'!W289,'2. GRI Pricing Inputs'!$C$89:$AI$89,0)),0)</f>
        <v>0</v>
      </c>
      <c r="W285" s="272">
        <f>IFERROR(INDEX('2. GRI Pricing Inputs'!$C$97:$AI$98,MATCH('3. GRI Pricing'!$W$16,'2. GRI Pricing Inputs'!$C$97:$C$98,0),MATCH('1. Accomodation'!X289,'2. GRI Pricing Inputs'!$C$97:$AI$97,0)),0)</f>
        <v>0</v>
      </c>
      <c r="X285" s="272">
        <f>IFERROR(INDEX('2. GRI Pricing Inputs'!$C$104:$AI$105,MATCH('3. GRI Pricing'!$X$16,'2. GRI Pricing Inputs'!$C$104:$C$105,0),MATCH('1. Accomodation'!Y289,'2. GRI Pricing Inputs'!$C$104:$AI$104,0)),0)</f>
        <v>0</v>
      </c>
      <c r="Y285" s="273"/>
      <c r="Z285" s="274">
        <f t="shared" si="15"/>
        <v>0</v>
      </c>
      <c r="AA285" s="275"/>
      <c r="AB285" s="275"/>
      <c r="AC285" s="275"/>
      <c r="AD285" s="271">
        <f>Z285*(1+'2. GRI Pricing Inputs'!E$115)^(($AD$16-$AC$15)/365)</f>
        <v>0</v>
      </c>
      <c r="AE285" s="272">
        <f>AD285*(1+'2. GRI Pricing Inputs'!F$115)^((AE$16-AD$16)/365)</f>
        <v>0</v>
      </c>
      <c r="AF285" s="272">
        <f>AE285*(1+'2. GRI Pricing Inputs'!G$115)^((AF$16-AE$16)/365)</f>
        <v>0</v>
      </c>
      <c r="AG285" s="272">
        <f>AF285*(1+'2. GRI Pricing Inputs'!H$115)^((AG$16-AF$16)/365)</f>
        <v>0</v>
      </c>
      <c r="AH285" s="272">
        <f>AG285*(1+'2. GRI Pricing Inputs'!I$115)^((AH$16-AG$16)/365)</f>
        <v>0</v>
      </c>
      <c r="AI285" s="272">
        <f>AH285*(1+'2. GRI Pricing Inputs'!J$115)^((AI$16-AH$16)/365)</f>
        <v>0</v>
      </c>
      <c r="AJ285" s="272">
        <f>AI285*(1+'2. GRI Pricing Inputs'!K$115)^((AJ$16-AI$16)/365)</f>
        <v>0</v>
      </c>
      <c r="AK285" s="272">
        <f>AJ285*(1+'2. GRI Pricing Inputs'!L$115)^((AK$16-AJ$16)/365)</f>
        <v>0</v>
      </c>
      <c r="AL285" s="272">
        <f>AK285*(1+'2. GRI Pricing Inputs'!M$115)^((AL$16-AK$16)/365)</f>
        <v>0</v>
      </c>
      <c r="AM285" s="272">
        <f>AL285*(1+'2. GRI Pricing Inputs'!N$115)^((AM$16-AL$16)/365)</f>
        <v>0</v>
      </c>
      <c r="AN285" s="272">
        <f>AM285*(1+'2. GRI Pricing Inputs'!O$115)^((AN$16-AM$16)/365)</f>
        <v>0</v>
      </c>
      <c r="AO285" s="272">
        <f>AN285*(1+'2. GRI Pricing Inputs'!P$115)^((AO$16-AN$16)/365)</f>
        <v>0</v>
      </c>
      <c r="AP285" s="276">
        <f>AO285*(1+'2. GRI Pricing Inputs'!Q$115)^((AP$16-AO$16)/365)</f>
        <v>0</v>
      </c>
      <c r="AQ285" s="380">
        <f t="shared" si="16"/>
        <v>0</v>
      </c>
    </row>
    <row r="286" spans="1:43" ht="11.4" x14ac:dyDescent="0.2">
      <c r="C286" s="76">
        <f>'1. Accomodation'!N290</f>
        <v>0</v>
      </c>
      <c r="D286" s="362" t="str">
        <f>'1. Accomodation'!L290</f>
        <v>[Select]</v>
      </c>
      <c r="E286" s="69" t="str">
        <f>'1. Accomodation'!P290</f>
        <v>[Select]</v>
      </c>
      <c r="F286" s="69" t="str">
        <f>'1. Accomodation'!Q290</f>
        <v>[Select]</v>
      </c>
      <c r="G286" s="77">
        <f>'1. Accomodation'!O290</f>
        <v>0</v>
      </c>
      <c r="H286" s="69" t="str">
        <f>'1. Accomodation'!R290</f>
        <v>[Select]</v>
      </c>
      <c r="I286" s="69" t="str">
        <f>'1. Accomodation'!S290</f>
        <v>[Select]</v>
      </c>
      <c r="J286" s="62"/>
      <c r="L286" s="271">
        <f>IFERROR(INDEX('2. GRI Pricing Inputs'!$C$15:$AI$16,MATCH($L$16,'2. GRI Pricing Inputs'!$C$15:$C$16,0),MATCH(E286,'2. GRI Pricing Inputs'!$C$15:$AI$15,0)),0)</f>
        <v>0</v>
      </c>
      <c r="M286" s="272">
        <f>IFERROR(INDEX('2. GRI Pricing Inputs'!$C$22:$AI$23,MATCH($M$16,'2. GRI Pricing Inputs'!$C$22:$C$23,0),MATCH(F286,'2. GRI Pricing Inputs'!$C$22:$AI$22,0)),0)</f>
        <v>0</v>
      </c>
      <c r="N286" s="329">
        <f>IF(AND('3. GRI Pricing'!$G286&gt;='2. GRI Pricing Inputs'!$D$33,'3. GRI Pricing'!$G286&lt;='2. GRI Pricing Inputs'!$E$33),'2. GRI Pricing Inputs'!$D$32,IF(AND('3. GRI Pricing'!$G286&gt;='2. GRI Pricing Inputs'!$F$33,'3. GRI Pricing'!$G286&lt;='2. GRI Pricing Inputs'!$G$33),'2. GRI Pricing Inputs'!$F$32,IF(AND('3. GRI Pricing'!$G286&gt;='2. GRI Pricing Inputs'!$H$33,'3. GRI Pricing'!$G286&lt;='2. GRI Pricing Inputs'!$I$33),'2. GRI Pricing Inputs'!$H$32,IF(AND('3. GRI Pricing'!$G286&gt;='2. GRI Pricing Inputs'!$J$33,'3. GRI Pricing'!$G286&lt;='2. GRI Pricing Inputs'!$K$33),'2. GRI Pricing Inputs'!$J$32,IF(AND('3. GRI Pricing'!$G286&gt;='2. GRI Pricing Inputs'!$L$33,'3. GRI Pricing'!$G286&lt;='2. GRI Pricing Inputs'!$M$33),'2. GRI Pricing Inputs'!$L$32,IF(AND('3. GRI Pricing'!$G286&gt;='2. GRI Pricing Inputs'!$N$33,'3. GRI Pricing'!$G286&lt;='2. GRI Pricing Inputs'!$O$33),'2. GRI Pricing Inputs'!$N$32,IF(AND('3. GRI Pricing'!$G286&gt;='2. GRI Pricing Inputs'!$P$33,'3. GRI Pricing'!$G286&lt;='2. GRI Pricing Inputs'!$Q$33),'2. GRI Pricing Inputs'!$P$32,IF(AND('3. GRI Pricing'!$G286&gt;='2. GRI Pricing Inputs'!$R$33,'3. GRI Pricing'!$G286&lt;='2. GRI Pricing Inputs'!$S$33),'2. GRI Pricing Inputs'!$R$32,IF(AND('3. GRI Pricing'!$G286&gt;='2. GRI Pricing Inputs'!$T$33,'3. GRI Pricing'!$G286&lt;='2. GRI Pricing Inputs'!$U$33),'2. GRI Pricing Inputs'!$T$32,IF(AND('3. GRI Pricing'!$G286&gt;='2. GRI Pricing Inputs'!$V$33,'3. GRI Pricing'!$G286&lt;='2. GRI Pricing Inputs'!$W$33),'2. GRI Pricing Inputs'!$V$32,IF(AND('3. GRI Pricing'!$G286&gt;='2. GRI Pricing Inputs'!$X$33,'3. GRI Pricing'!$G286&lt;='2. GRI Pricing Inputs'!$Y$33),'2. GRI Pricing Inputs'!$X$32,IF(AND('3. GRI Pricing'!$G286&gt;='2. GRI Pricing Inputs'!$Z$33,'3. GRI Pricing'!$G286&lt;='2. GRI Pricing Inputs'!$AA$33),'2. GRI Pricing Inputs'!$Z$32,IF(AND('3. GRI Pricing'!$G286&gt;='2. GRI Pricing Inputs'!$AB$33,'3. GRI Pricing'!$G286&lt;='2. GRI Pricing Inputs'!$AC$33),'2. GRI Pricing Inputs'!$AB$32,IF(AND('3. GRI Pricing'!$G286&gt;='2. GRI Pricing Inputs'!$AD$33,'3. GRI Pricing'!$G286&lt;='2. GRI Pricing Inputs'!$AE$33),'2. GRI Pricing Inputs'!$AD$32,IF(AND('3. GRI Pricing'!$G286&gt;='2. GRI Pricing Inputs'!$AF$33,'3. GRI Pricing'!$G286&lt;='2. GRI Pricing Inputs'!$AG$33),'2. GRI Pricing Inputs'!$AF$32,IF(AND('3. GRI Pricing'!$G286&gt;='2. GRI Pricing Inputs'!$AH$33,'3. GRI Pricing'!$G286&lt;='2. GRI Pricing Inputs'!$AI$33),'2. GRI Pricing Inputs'!$AH$32,0))))))))))))))))</f>
        <v>0</v>
      </c>
      <c r="O286" s="272" cm="1">
        <f t="array" ref="O286">IFERROR(INDEX('2. GRI Pricing Inputs'!$C$32:$AI$39,MATCH('3. GRI Pricing'!E286,'2. GRI Pricing Inputs'!$C$32:$C$39,0),(MATCH('3. GRI Pricing'!N286,'2. GRI Pricing Inputs'!$D$32:$AI$32,0)+1)),0)</f>
        <v>0</v>
      </c>
      <c r="P286" s="272">
        <f>IFERROR(INDEX('2. GRI Pricing Inputs'!$C$45:$AI$46,MATCH($P$16,'2. GRI Pricing Inputs'!$C$45:$C$46,0),MATCH(H286,'2. GRI Pricing Inputs'!$C$45:$AI$45,0)),0)</f>
        <v>0</v>
      </c>
      <c r="Q286" s="272">
        <f>IFERROR(INDEX('2. GRI Pricing Inputs'!$C$53:$AI$54,MATCH('3. GRI Pricing'!$Q$16,'2. GRI Pricing Inputs'!$C$53:$C$54,0),MATCH('3. GRI Pricing'!I286,'2. GRI Pricing Inputs'!$C$53:$AI$53,0)),0)</f>
        <v>0</v>
      </c>
      <c r="R286" s="272">
        <f>IFERROR(INDEX('2. GRI Pricing Inputs'!$C$60:$AI$61,MATCH('3. GRI Pricing'!$R$16,'2. GRI Pricing Inputs'!$C$60:$C$61,0),MATCH('1. Accomodation'!T290,'2. GRI Pricing Inputs'!$C$60:$AI$60,0)),0)</f>
        <v>0</v>
      </c>
      <c r="S286" s="272">
        <f>IFERROR(INDEX('2. GRI Pricing Inputs'!$C$67:$AI$68,MATCH('3. GRI Pricing'!$S$16,'2. GRI Pricing Inputs'!$C$67:$C$68,0),MATCH('1. Accomodation'!U290,'2. GRI Pricing Inputs'!$C$67:$AI$67,0)),0)</f>
        <v>0</v>
      </c>
      <c r="T286" s="272">
        <f>IF(E286=0,0,'2. GRI Pricing Inputs'!$AI$75)</f>
        <v>0</v>
      </c>
      <c r="U286" s="272">
        <f>IFERROR(INDEX('2. GRI Pricing Inputs'!$C$82:$AI$83,MATCH('3. GRI Pricing'!$U$16,'2. GRI Pricing Inputs'!$C$82:$C$83,0),MATCH('1. Accomodation'!V290,'2. GRI Pricing Inputs'!$C$82:$AI$82,0)),0)</f>
        <v>0</v>
      </c>
      <c r="V286" s="272">
        <f>IFERROR(INDEX('2. GRI Pricing Inputs'!$C$89:$AI$90,MATCH('3. GRI Pricing'!$V$16,'2. GRI Pricing Inputs'!$C$89:$C$90,0),MATCH('1. Accomodation'!W290,'2. GRI Pricing Inputs'!$C$89:$AI$89,0)),0)</f>
        <v>0</v>
      </c>
      <c r="W286" s="272">
        <f>IFERROR(INDEX('2. GRI Pricing Inputs'!$C$97:$AI$98,MATCH('3. GRI Pricing'!$W$16,'2. GRI Pricing Inputs'!$C$97:$C$98,0),MATCH('1. Accomodation'!X290,'2. GRI Pricing Inputs'!$C$97:$AI$97,0)),0)</f>
        <v>0</v>
      </c>
      <c r="X286" s="272">
        <f>IFERROR(INDEX('2. GRI Pricing Inputs'!$C$104:$AI$105,MATCH('3. GRI Pricing'!$X$16,'2. GRI Pricing Inputs'!$C$104:$C$105,0),MATCH('1. Accomodation'!Y290,'2. GRI Pricing Inputs'!$C$104:$AI$104,0)),0)</f>
        <v>0</v>
      </c>
      <c r="Y286" s="273"/>
      <c r="Z286" s="274">
        <f t="shared" si="15"/>
        <v>0</v>
      </c>
      <c r="AA286" s="275"/>
      <c r="AB286" s="275"/>
      <c r="AC286" s="275"/>
      <c r="AD286" s="271">
        <f>Z286*(1+'2. GRI Pricing Inputs'!E$115)^(($AD$16-$AC$15)/365)</f>
        <v>0</v>
      </c>
      <c r="AE286" s="272">
        <f>AD286*(1+'2. GRI Pricing Inputs'!F$115)^((AE$16-AD$16)/365)</f>
        <v>0</v>
      </c>
      <c r="AF286" s="272">
        <f>AE286*(1+'2. GRI Pricing Inputs'!G$115)^((AF$16-AE$16)/365)</f>
        <v>0</v>
      </c>
      <c r="AG286" s="272">
        <f>AF286*(1+'2. GRI Pricing Inputs'!H$115)^((AG$16-AF$16)/365)</f>
        <v>0</v>
      </c>
      <c r="AH286" s="272">
        <f>AG286*(1+'2. GRI Pricing Inputs'!I$115)^((AH$16-AG$16)/365)</f>
        <v>0</v>
      </c>
      <c r="AI286" s="272">
        <f>AH286*(1+'2. GRI Pricing Inputs'!J$115)^((AI$16-AH$16)/365)</f>
        <v>0</v>
      </c>
      <c r="AJ286" s="272">
        <f>AI286*(1+'2. GRI Pricing Inputs'!K$115)^((AJ$16-AI$16)/365)</f>
        <v>0</v>
      </c>
      <c r="AK286" s="272">
        <f>AJ286*(1+'2. GRI Pricing Inputs'!L$115)^((AK$16-AJ$16)/365)</f>
        <v>0</v>
      </c>
      <c r="AL286" s="272">
        <f>AK286*(1+'2. GRI Pricing Inputs'!M$115)^((AL$16-AK$16)/365)</f>
        <v>0</v>
      </c>
      <c r="AM286" s="272">
        <f>AL286*(1+'2. GRI Pricing Inputs'!N$115)^((AM$16-AL$16)/365)</f>
        <v>0</v>
      </c>
      <c r="AN286" s="272">
        <f>AM286*(1+'2. GRI Pricing Inputs'!O$115)^((AN$16-AM$16)/365)</f>
        <v>0</v>
      </c>
      <c r="AO286" s="272">
        <f>AN286*(1+'2. GRI Pricing Inputs'!P$115)^((AO$16-AN$16)/365)</f>
        <v>0</v>
      </c>
      <c r="AP286" s="276">
        <f>AO286*(1+'2. GRI Pricing Inputs'!Q$115)^((AP$16-AO$16)/365)</f>
        <v>0</v>
      </c>
      <c r="AQ286" s="380">
        <f t="shared" si="16"/>
        <v>0</v>
      </c>
    </row>
    <row r="287" spans="1:43" ht="11.4" x14ac:dyDescent="0.2">
      <c r="C287" s="76">
        <f>'1. Accomodation'!N291</f>
        <v>0</v>
      </c>
      <c r="D287" s="362" t="str">
        <f>'1. Accomodation'!L291</f>
        <v>[Select]</v>
      </c>
      <c r="E287" s="69" t="str">
        <f>'1. Accomodation'!P291</f>
        <v>[Select]</v>
      </c>
      <c r="F287" s="69" t="str">
        <f>'1. Accomodation'!Q291</f>
        <v>[Select]</v>
      </c>
      <c r="G287" s="77">
        <f>'1. Accomodation'!O291</f>
        <v>0</v>
      </c>
      <c r="H287" s="69" t="str">
        <f>'1. Accomodation'!R291</f>
        <v>[Select]</v>
      </c>
      <c r="I287" s="69" t="str">
        <f>'1. Accomodation'!S291</f>
        <v>[Select]</v>
      </c>
      <c r="J287" s="62"/>
      <c r="L287" s="271">
        <f>IFERROR(INDEX('2. GRI Pricing Inputs'!$C$15:$AI$16,MATCH($L$16,'2. GRI Pricing Inputs'!$C$15:$C$16,0),MATCH(E287,'2. GRI Pricing Inputs'!$C$15:$AI$15,0)),0)</f>
        <v>0</v>
      </c>
      <c r="M287" s="272">
        <f>IFERROR(INDEX('2. GRI Pricing Inputs'!$C$22:$AI$23,MATCH($M$16,'2. GRI Pricing Inputs'!$C$22:$C$23,0),MATCH(F287,'2. GRI Pricing Inputs'!$C$22:$AI$22,0)),0)</f>
        <v>0</v>
      </c>
      <c r="N287" s="329">
        <f>IF(AND('3. GRI Pricing'!$G287&gt;='2. GRI Pricing Inputs'!$D$33,'3. GRI Pricing'!$G287&lt;='2. GRI Pricing Inputs'!$E$33),'2. GRI Pricing Inputs'!$D$32,IF(AND('3. GRI Pricing'!$G287&gt;='2. GRI Pricing Inputs'!$F$33,'3. GRI Pricing'!$G287&lt;='2. GRI Pricing Inputs'!$G$33),'2. GRI Pricing Inputs'!$F$32,IF(AND('3. GRI Pricing'!$G287&gt;='2. GRI Pricing Inputs'!$H$33,'3. GRI Pricing'!$G287&lt;='2. GRI Pricing Inputs'!$I$33),'2. GRI Pricing Inputs'!$H$32,IF(AND('3. GRI Pricing'!$G287&gt;='2. GRI Pricing Inputs'!$J$33,'3. GRI Pricing'!$G287&lt;='2. GRI Pricing Inputs'!$K$33),'2. GRI Pricing Inputs'!$J$32,IF(AND('3. GRI Pricing'!$G287&gt;='2. GRI Pricing Inputs'!$L$33,'3. GRI Pricing'!$G287&lt;='2. GRI Pricing Inputs'!$M$33),'2. GRI Pricing Inputs'!$L$32,IF(AND('3. GRI Pricing'!$G287&gt;='2. GRI Pricing Inputs'!$N$33,'3. GRI Pricing'!$G287&lt;='2. GRI Pricing Inputs'!$O$33),'2. GRI Pricing Inputs'!$N$32,IF(AND('3. GRI Pricing'!$G287&gt;='2. GRI Pricing Inputs'!$P$33,'3. GRI Pricing'!$G287&lt;='2. GRI Pricing Inputs'!$Q$33),'2. GRI Pricing Inputs'!$P$32,IF(AND('3. GRI Pricing'!$G287&gt;='2. GRI Pricing Inputs'!$R$33,'3. GRI Pricing'!$G287&lt;='2. GRI Pricing Inputs'!$S$33),'2. GRI Pricing Inputs'!$R$32,IF(AND('3. GRI Pricing'!$G287&gt;='2. GRI Pricing Inputs'!$T$33,'3. GRI Pricing'!$G287&lt;='2. GRI Pricing Inputs'!$U$33),'2. GRI Pricing Inputs'!$T$32,IF(AND('3. GRI Pricing'!$G287&gt;='2. GRI Pricing Inputs'!$V$33,'3. GRI Pricing'!$G287&lt;='2. GRI Pricing Inputs'!$W$33),'2. GRI Pricing Inputs'!$V$32,IF(AND('3. GRI Pricing'!$G287&gt;='2. GRI Pricing Inputs'!$X$33,'3. GRI Pricing'!$G287&lt;='2. GRI Pricing Inputs'!$Y$33),'2. GRI Pricing Inputs'!$X$32,IF(AND('3. GRI Pricing'!$G287&gt;='2. GRI Pricing Inputs'!$Z$33,'3. GRI Pricing'!$G287&lt;='2. GRI Pricing Inputs'!$AA$33),'2. GRI Pricing Inputs'!$Z$32,IF(AND('3. GRI Pricing'!$G287&gt;='2. GRI Pricing Inputs'!$AB$33,'3. GRI Pricing'!$G287&lt;='2. GRI Pricing Inputs'!$AC$33),'2. GRI Pricing Inputs'!$AB$32,IF(AND('3. GRI Pricing'!$G287&gt;='2. GRI Pricing Inputs'!$AD$33,'3. GRI Pricing'!$G287&lt;='2. GRI Pricing Inputs'!$AE$33),'2. GRI Pricing Inputs'!$AD$32,IF(AND('3. GRI Pricing'!$G287&gt;='2. GRI Pricing Inputs'!$AF$33,'3. GRI Pricing'!$G287&lt;='2. GRI Pricing Inputs'!$AG$33),'2. GRI Pricing Inputs'!$AF$32,IF(AND('3. GRI Pricing'!$G287&gt;='2. GRI Pricing Inputs'!$AH$33,'3. GRI Pricing'!$G287&lt;='2. GRI Pricing Inputs'!$AI$33),'2. GRI Pricing Inputs'!$AH$32,0))))))))))))))))</f>
        <v>0</v>
      </c>
      <c r="O287" s="272" cm="1">
        <f t="array" ref="O287">IFERROR(INDEX('2. GRI Pricing Inputs'!$C$32:$AI$39,MATCH('3. GRI Pricing'!E287,'2. GRI Pricing Inputs'!$C$32:$C$39,0),(MATCH('3. GRI Pricing'!N287,'2. GRI Pricing Inputs'!$D$32:$AI$32,0)+1)),0)</f>
        <v>0</v>
      </c>
      <c r="P287" s="272">
        <f>IFERROR(INDEX('2. GRI Pricing Inputs'!$C$45:$AI$46,MATCH($P$16,'2. GRI Pricing Inputs'!$C$45:$C$46,0),MATCH(H287,'2. GRI Pricing Inputs'!$C$45:$AI$45,0)),0)</f>
        <v>0</v>
      </c>
      <c r="Q287" s="272">
        <f>IFERROR(INDEX('2. GRI Pricing Inputs'!$C$53:$AI$54,MATCH('3. GRI Pricing'!$Q$16,'2. GRI Pricing Inputs'!$C$53:$C$54,0),MATCH('3. GRI Pricing'!I287,'2. GRI Pricing Inputs'!$C$53:$AI$53,0)),0)</f>
        <v>0</v>
      </c>
      <c r="R287" s="272">
        <f>IFERROR(INDEX('2. GRI Pricing Inputs'!$C$60:$AI$61,MATCH('3. GRI Pricing'!$R$16,'2. GRI Pricing Inputs'!$C$60:$C$61,0),MATCH('1. Accomodation'!T291,'2. GRI Pricing Inputs'!$C$60:$AI$60,0)),0)</f>
        <v>0</v>
      </c>
      <c r="S287" s="272">
        <f>IFERROR(INDEX('2. GRI Pricing Inputs'!$C$67:$AI$68,MATCH('3. GRI Pricing'!$S$16,'2. GRI Pricing Inputs'!$C$67:$C$68,0),MATCH('1. Accomodation'!U291,'2. GRI Pricing Inputs'!$C$67:$AI$67,0)),0)</f>
        <v>0</v>
      </c>
      <c r="T287" s="272">
        <f>IF(E287=0,0,'2. GRI Pricing Inputs'!$AI$75)</f>
        <v>0</v>
      </c>
      <c r="U287" s="272">
        <f>IFERROR(INDEX('2. GRI Pricing Inputs'!$C$82:$AI$83,MATCH('3. GRI Pricing'!$U$16,'2. GRI Pricing Inputs'!$C$82:$C$83,0),MATCH('1. Accomodation'!V291,'2. GRI Pricing Inputs'!$C$82:$AI$82,0)),0)</f>
        <v>0</v>
      </c>
      <c r="V287" s="272">
        <f>IFERROR(INDEX('2. GRI Pricing Inputs'!$C$89:$AI$90,MATCH('3. GRI Pricing'!$V$16,'2. GRI Pricing Inputs'!$C$89:$C$90,0),MATCH('1. Accomodation'!W291,'2. GRI Pricing Inputs'!$C$89:$AI$89,0)),0)</f>
        <v>0</v>
      </c>
      <c r="W287" s="272">
        <f>IFERROR(INDEX('2. GRI Pricing Inputs'!$C$97:$AI$98,MATCH('3. GRI Pricing'!$W$16,'2. GRI Pricing Inputs'!$C$97:$C$98,0),MATCH('1. Accomodation'!X291,'2. GRI Pricing Inputs'!$C$97:$AI$97,0)),0)</f>
        <v>0</v>
      </c>
      <c r="X287" s="272">
        <f>IFERROR(INDEX('2. GRI Pricing Inputs'!$C$104:$AI$105,MATCH('3. GRI Pricing'!$X$16,'2. GRI Pricing Inputs'!$C$104:$C$105,0),MATCH('1. Accomodation'!Y291,'2. GRI Pricing Inputs'!$C$104:$AI$104,0)),0)</f>
        <v>0</v>
      </c>
      <c r="Y287" s="273"/>
      <c r="Z287" s="274">
        <f t="shared" si="15"/>
        <v>0</v>
      </c>
      <c r="AA287" s="275"/>
      <c r="AB287" s="275"/>
      <c r="AC287" s="275"/>
      <c r="AD287" s="271">
        <f>Z287*(1+'2. GRI Pricing Inputs'!E$115)^(($AD$16-$AC$15)/365)</f>
        <v>0</v>
      </c>
      <c r="AE287" s="272">
        <f>AD287*(1+'2. GRI Pricing Inputs'!F$115)^((AE$16-AD$16)/365)</f>
        <v>0</v>
      </c>
      <c r="AF287" s="272">
        <f>AE287*(1+'2. GRI Pricing Inputs'!G$115)^((AF$16-AE$16)/365)</f>
        <v>0</v>
      </c>
      <c r="AG287" s="272">
        <f>AF287*(1+'2. GRI Pricing Inputs'!H$115)^((AG$16-AF$16)/365)</f>
        <v>0</v>
      </c>
      <c r="AH287" s="272">
        <f>AG287*(1+'2. GRI Pricing Inputs'!I$115)^((AH$16-AG$16)/365)</f>
        <v>0</v>
      </c>
      <c r="AI287" s="272">
        <f>AH287*(1+'2. GRI Pricing Inputs'!J$115)^((AI$16-AH$16)/365)</f>
        <v>0</v>
      </c>
      <c r="AJ287" s="272">
        <f>AI287*(1+'2. GRI Pricing Inputs'!K$115)^((AJ$16-AI$16)/365)</f>
        <v>0</v>
      </c>
      <c r="AK287" s="272">
        <f>AJ287*(1+'2. GRI Pricing Inputs'!L$115)^((AK$16-AJ$16)/365)</f>
        <v>0</v>
      </c>
      <c r="AL287" s="272">
        <f>AK287*(1+'2. GRI Pricing Inputs'!M$115)^((AL$16-AK$16)/365)</f>
        <v>0</v>
      </c>
      <c r="AM287" s="272">
        <f>AL287*(1+'2. GRI Pricing Inputs'!N$115)^((AM$16-AL$16)/365)</f>
        <v>0</v>
      </c>
      <c r="AN287" s="272">
        <f>AM287*(1+'2. GRI Pricing Inputs'!O$115)^((AN$16-AM$16)/365)</f>
        <v>0</v>
      </c>
      <c r="AO287" s="272">
        <f>AN287*(1+'2. GRI Pricing Inputs'!P$115)^((AO$16-AN$16)/365)</f>
        <v>0</v>
      </c>
      <c r="AP287" s="276">
        <f>AO287*(1+'2. GRI Pricing Inputs'!Q$115)^((AP$16-AO$16)/365)</f>
        <v>0</v>
      </c>
      <c r="AQ287" s="380">
        <f t="shared" si="16"/>
        <v>0</v>
      </c>
    </row>
    <row r="288" spans="1:43" ht="11.4" x14ac:dyDescent="0.2">
      <c r="C288" s="76">
        <f>'1. Accomodation'!N292</f>
        <v>0</v>
      </c>
      <c r="D288" s="362" t="str">
        <f>'1. Accomodation'!L292</f>
        <v>[Select]</v>
      </c>
      <c r="E288" s="69" t="str">
        <f>'1. Accomodation'!P292</f>
        <v>[Select]</v>
      </c>
      <c r="F288" s="69" t="str">
        <f>'1. Accomodation'!Q292</f>
        <v>[Select]</v>
      </c>
      <c r="G288" s="77">
        <f>'1. Accomodation'!O292</f>
        <v>0</v>
      </c>
      <c r="H288" s="69" t="str">
        <f>'1. Accomodation'!R292</f>
        <v>[Select]</v>
      </c>
      <c r="I288" s="69" t="str">
        <f>'1. Accomodation'!S292</f>
        <v>[Select]</v>
      </c>
      <c r="J288" s="62"/>
      <c r="L288" s="271">
        <f>IFERROR(INDEX('2. GRI Pricing Inputs'!$C$15:$AI$16,MATCH($L$16,'2. GRI Pricing Inputs'!$C$15:$C$16,0),MATCH(E288,'2. GRI Pricing Inputs'!$C$15:$AI$15,0)),0)</f>
        <v>0</v>
      </c>
      <c r="M288" s="272">
        <f>IFERROR(INDEX('2. GRI Pricing Inputs'!$C$22:$AI$23,MATCH($M$16,'2. GRI Pricing Inputs'!$C$22:$C$23,0),MATCH(F288,'2. GRI Pricing Inputs'!$C$22:$AI$22,0)),0)</f>
        <v>0</v>
      </c>
      <c r="N288" s="329">
        <f>IF(AND('3. GRI Pricing'!$G288&gt;='2. GRI Pricing Inputs'!$D$33,'3. GRI Pricing'!$G288&lt;='2. GRI Pricing Inputs'!$E$33),'2. GRI Pricing Inputs'!$D$32,IF(AND('3. GRI Pricing'!$G288&gt;='2. GRI Pricing Inputs'!$F$33,'3. GRI Pricing'!$G288&lt;='2. GRI Pricing Inputs'!$G$33),'2. GRI Pricing Inputs'!$F$32,IF(AND('3. GRI Pricing'!$G288&gt;='2. GRI Pricing Inputs'!$H$33,'3. GRI Pricing'!$G288&lt;='2. GRI Pricing Inputs'!$I$33),'2. GRI Pricing Inputs'!$H$32,IF(AND('3. GRI Pricing'!$G288&gt;='2. GRI Pricing Inputs'!$J$33,'3. GRI Pricing'!$G288&lt;='2. GRI Pricing Inputs'!$K$33),'2. GRI Pricing Inputs'!$J$32,IF(AND('3. GRI Pricing'!$G288&gt;='2. GRI Pricing Inputs'!$L$33,'3. GRI Pricing'!$G288&lt;='2. GRI Pricing Inputs'!$M$33),'2. GRI Pricing Inputs'!$L$32,IF(AND('3. GRI Pricing'!$G288&gt;='2. GRI Pricing Inputs'!$N$33,'3. GRI Pricing'!$G288&lt;='2. GRI Pricing Inputs'!$O$33),'2. GRI Pricing Inputs'!$N$32,IF(AND('3. GRI Pricing'!$G288&gt;='2. GRI Pricing Inputs'!$P$33,'3. GRI Pricing'!$G288&lt;='2. GRI Pricing Inputs'!$Q$33),'2. GRI Pricing Inputs'!$P$32,IF(AND('3. GRI Pricing'!$G288&gt;='2. GRI Pricing Inputs'!$R$33,'3. GRI Pricing'!$G288&lt;='2. GRI Pricing Inputs'!$S$33),'2. GRI Pricing Inputs'!$R$32,IF(AND('3. GRI Pricing'!$G288&gt;='2. GRI Pricing Inputs'!$T$33,'3. GRI Pricing'!$G288&lt;='2. GRI Pricing Inputs'!$U$33),'2. GRI Pricing Inputs'!$T$32,IF(AND('3. GRI Pricing'!$G288&gt;='2. GRI Pricing Inputs'!$V$33,'3. GRI Pricing'!$G288&lt;='2. GRI Pricing Inputs'!$W$33),'2. GRI Pricing Inputs'!$V$32,IF(AND('3. GRI Pricing'!$G288&gt;='2. GRI Pricing Inputs'!$X$33,'3. GRI Pricing'!$G288&lt;='2. GRI Pricing Inputs'!$Y$33),'2. GRI Pricing Inputs'!$X$32,IF(AND('3. GRI Pricing'!$G288&gt;='2. GRI Pricing Inputs'!$Z$33,'3. GRI Pricing'!$G288&lt;='2. GRI Pricing Inputs'!$AA$33),'2. GRI Pricing Inputs'!$Z$32,IF(AND('3. GRI Pricing'!$G288&gt;='2. GRI Pricing Inputs'!$AB$33,'3. GRI Pricing'!$G288&lt;='2. GRI Pricing Inputs'!$AC$33),'2. GRI Pricing Inputs'!$AB$32,IF(AND('3. GRI Pricing'!$G288&gt;='2. GRI Pricing Inputs'!$AD$33,'3. GRI Pricing'!$G288&lt;='2. GRI Pricing Inputs'!$AE$33),'2. GRI Pricing Inputs'!$AD$32,IF(AND('3. GRI Pricing'!$G288&gt;='2. GRI Pricing Inputs'!$AF$33,'3. GRI Pricing'!$G288&lt;='2. GRI Pricing Inputs'!$AG$33),'2. GRI Pricing Inputs'!$AF$32,IF(AND('3. GRI Pricing'!$G288&gt;='2. GRI Pricing Inputs'!$AH$33,'3. GRI Pricing'!$G288&lt;='2. GRI Pricing Inputs'!$AI$33),'2. GRI Pricing Inputs'!$AH$32,0))))))))))))))))</f>
        <v>0</v>
      </c>
      <c r="O288" s="272" cm="1">
        <f t="array" ref="O288">IFERROR(INDEX('2. GRI Pricing Inputs'!$C$32:$AI$39,MATCH('3. GRI Pricing'!E288,'2. GRI Pricing Inputs'!$C$32:$C$39,0),(MATCH('3. GRI Pricing'!N288,'2. GRI Pricing Inputs'!$D$32:$AI$32,0)+1)),0)</f>
        <v>0</v>
      </c>
      <c r="P288" s="272">
        <f>IFERROR(INDEX('2. GRI Pricing Inputs'!$C$45:$AI$46,MATCH($P$16,'2. GRI Pricing Inputs'!$C$45:$C$46,0),MATCH(H288,'2. GRI Pricing Inputs'!$C$45:$AI$45,0)),0)</f>
        <v>0</v>
      </c>
      <c r="Q288" s="272">
        <f>IFERROR(INDEX('2. GRI Pricing Inputs'!$C$53:$AI$54,MATCH('3. GRI Pricing'!$Q$16,'2. GRI Pricing Inputs'!$C$53:$C$54,0),MATCH('3. GRI Pricing'!I288,'2. GRI Pricing Inputs'!$C$53:$AI$53,0)),0)</f>
        <v>0</v>
      </c>
      <c r="R288" s="272">
        <f>IFERROR(INDEX('2. GRI Pricing Inputs'!$C$60:$AI$61,MATCH('3. GRI Pricing'!$R$16,'2. GRI Pricing Inputs'!$C$60:$C$61,0),MATCH('1. Accomodation'!T292,'2. GRI Pricing Inputs'!$C$60:$AI$60,0)),0)</f>
        <v>0</v>
      </c>
      <c r="S288" s="272">
        <f>IFERROR(INDEX('2. GRI Pricing Inputs'!$C$67:$AI$68,MATCH('3. GRI Pricing'!$S$16,'2. GRI Pricing Inputs'!$C$67:$C$68,0),MATCH('1. Accomodation'!U292,'2. GRI Pricing Inputs'!$C$67:$AI$67,0)),0)</f>
        <v>0</v>
      </c>
      <c r="T288" s="272">
        <f>IF(E288=0,0,'2. GRI Pricing Inputs'!$AI$75)</f>
        <v>0</v>
      </c>
      <c r="U288" s="272">
        <f>IFERROR(INDEX('2. GRI Pricing Inputs'!$C$82:$AI$83,MATCH('3. GRI Pricing'!$U$16,'2. GRI Pricing Inputs'!$C$82:$C$83,0),MATCH('1. Accomodation'!V292,'2. GRI Pricing Inputs'!$C$82:$AI$82,0)),0)</f>
        <v>0</v>
      </c>
      <c r="V288" s="272">
        <f>IFERROR(INDEX('2. GRI Pricing Inputs'!$C$89:$AI$90,MATCH('3. GRI Pricing'!$V$16,'2. GRI Pricing Inputs'!$C$89:$C$90,0),MATCH('1. Accomodation'!W292,'2. GRI Pricing Inputs'!$C$89:$AI$89,0)),0)</f>
        <v>0</v>
      </c>
      <c r="W288" s="272">
        <f>IFERROR(INDEX('2. GRI Pricing Inputs'!$C$97:$AI$98,MATCH('3. GRI Pricing'!$W$16,'2. GRI Pricing Inputs'!$C$97:$C$98,0),MATCH('1. Accomodation'!X292,'2. GRI Pricing Inputs'!$C$97:$AI$97,0)),0)</f>
        <v>0</v>
      </c>
      <c r="X288" s="272">
        <f>IFERROR(INDEX('2. GRI Pricing Inputs'!$C$104:$AI$105,MATCH('3. GRI Pricing'!$X$16,'2. GRI Pricing Inputs'!$C$104:$C$105,0),MATCH('1. Accomodation'!Y292,'2. GRI Pricing Inputs'!$C$104:$AI$104,0)),0)</f>
        <v>0</v>
      </c>
      <c r="Y288" s="273"/>
      <c r="Z288" s="274">
        <f t="shared" si="15"/>
        <v>0</v>
      </c>
      <c r="AA288" s="275"/>
      <c r="AB288" s="275"/>
      <c r="AC288" s="275"/>
      <c r="AD288" s="271">
        <f>Z288*(1+'2. GRI Pricing Inputs'!E$115)^(($AD$16-$AC$15)/365)</f>
        <v>0</v>
      </c>
      <c r="AE288" s="272">
        <f>AD288*(1+'2. GRI Pricing Inputs'!F$115)^((AE$16-AD$16)/365)</f>
        <v>0</v>
      </c>
      <c r="AF288" s="272">
        <f>AE288*(1+'2. GRI Pricing Inputs'!G$115)^((AF$16-AE$16)/365)</f>
        <v>0</v>
      </c>
      <c r="AG288" s="272">
        <f>AF288*(1+'2. GRI Pricing Inputs'!H$115)^((AG$16-AF$16)/365)</f>
        <v>0</v>
      </c>
      <c r="AH288" s="272">
        <f>AG288*(1+'2. GRI Pricing Inputs'!I$115)^((AH$16-AG$16)/365)</f>
        <v>0</v>
      </c>
      <c r="AI288" s="272">
        <f>AH288*(1+'2. GRI Pricing Inputs'!J$115)^((AI$16-AH$16)/365)</f>
        <v>0</v>
      </c>
      <c r="AJ288" s="272">
        <f>AI288*(1+'2. GRI Pricing Inputs'!K$115)^((AJ$16-AI$16)/365)</f>
        <v>0</v>
      </c>
      <c r="AK288" s="272">
        <f>AJ288*(1+'2. GRI Pricing Inputs'!L$115)^((AK$16-AJ$16)/365)</f>
        <v>0</v>
      </c>
      <c r="AL288" s="272">
        <f>AK288*(1+'2. GRI Pricing Inputs'!M$115)^((AL$16-AK$16)/365)</f>
        <v>0</v>
      </c>
      <c r="AM288" s="272">
        <f>AL288*(1+'2. GRI Pricing Inputs'!N$115)^((AM$16-AL$16)/365)</f>
        <v>0</v>
      </c>
      <c r="AN288" s="272">
        <f>AM288*(1+'2. GRI Pricing Inputs'!O$115)^((AN$16-AM$16)/365)</f>
        <v>0</v>
      </c>
      <c r="AO288" s="272">
        <f>AN288*(1+'2. GRI Pricing Inputs'!P$115)^((AO$16-AN$16)/365)</f>
        <v>0</v>
      </c>
      <c r="AP288" s="276">
        <f>AO288*(1+'2. GRI Pricing Inputs'!Q$115)^((AP$16-AO$16)/365)</f>
        <v>0</v>
      </c>
      <c r="AQ288" s="380">
        <f t="shared" si="16"/>
        <v>0</v>
      </c>
    </row>
    <row r="289" spans="3:43" ht="11.4" x14ac:dyDescent="0.2">
      <c r="C289" s="76">
        <f>'1. Accomodation'!N293</f>
        <v>0</v>
      </c>
      <c r="D289" s="362" t="str">
        <f>'1. Accomodation'!L293</f>
        <v>[Select]</v>
      </c>
      <c r="E289" s="69" t="str">
        <f>'1. Accomodation'!P293</f>
        <v>[Select]</v>
      </c>
      <c r="F289" s="69" t="str">
        <f>'1. Accomodation'!Q293</f>
        <v>[Select]</v>
      </c>
      <c r="G289" s="77">
        <f>'1. Accomodation'!O293</f>
        <v>0</v>
      </c>
      <c r="H289" s="69" t="str">
        <f>'1. Accomodation'!R293</f>
        <v>[Select]</v>
      </c>
      <c r="I289" s="69" t="str">
        <f>'1. Accomodation'!S293</f>
        <v>[Select]</v>
      </c>
      <c r="J289" s="62"/>
      <c r="L289" s="271">
        <f>IFERROR(INDEX('2. GRI Pricing Inputs'!$C$15:$AI$16,MATCH($L$16,'2. GRI Pricing Inputs'!$C$15:$C$16,0),MATCH(E289,'2. GRI Pricing Inputs'!$C$15:$AI$15,0)),0)</f>
        <v>0</v>
      </c>
      <c r="M289" s="272">
        <f>IFERROR(INDEX('2. GRI Pricing Inputs'!$C$22:$AI$23,MATCH($M$16,'2. GRI Pricing Inputs'!$C$22:$C$23,0),MATCH(F289,'2. GRI Pricing Inputs'!$C$22:$AI$22,0)),0)</f>
        <v>0</v>
      </c>
      <c r="N289" s="329">
        <f>IF(AND('3. GRI Pricing'!$G289&gt;='2. GRI Pricing Inputs'!$D$33,'3. GRI Pricing'!$G289&lt;='2. GRI Pricing Inputs'!$E$33),'2. GRI Pricing Inputs'!$D$32,IF(AND('3. GRI Pricing'!$G289&gt;='2. GRI Pricing Inputs'!$F$33,'3. GRI Pricing'!$G289&lt;='2. GRI Pricing Inputs'!$G$33),'2. GRI Pricing Inputs'!$F$32,IF(AND('3. GRI Pricing'!$G289&gt;='2. GRI Pricing Inputs'!$H$33,'3. GRI Pricing'!$G289&lt;='2. GRI Pricing Inputs'!$I$33),'2. GRI Pricing Inputs'!$H$32,IF(AND('3. GRI Pricing'!$G289&gt;='2. GRI Pricing Inputs'!$J$33,'3. GRI Pricing'!$G289&lt;='2. GRI Pricing Inputs'!$K$33),'2. GRI Pricing Inputs'!$J$32,IF(AND('3. GRI Pricing'!$G289&gt;='2. GRI Pricing Inputs'!$L$33,'3. GRI Pricing'!$G289&lt;='2. GRI Pricing Inputs'!$M$33),'2. GRI Pricing Inputs'!$L$32,IF(AND('3. GRI Pricing'!$G289&gt;='2. GRI Pricing Inputs'!$N$33,'3. GRI Pricing'!$G289&lt;='2. GRI Pricing Inputs'!$O$33),'2. GRI Pricing Inputs'!$N$32,IF(AND('3. GRI Pricing'!$G289&gt;='2. GRI Pricing Inputs'!$P$33,'3. GRI Pricing'!$G289&lt;='2. GRI Pricing Inputs'!$Q$33),'2. GRI Pricing Inputs'!$P$32,IF(AND('3. GRI Pricing'!$G289&gt;='2. GRI Pricing Inputs'!$R$33,'3. GRI Pricing'!$G289&lt;='2. GRI Pricing Inputs'!$S$33),'2. GRI Pricing Inputs'!$R$32,IF(AND('3. GRI Pricing'!$G289&gt;='2. GRI Pricing Inputs'!$T$33,'3. GRI Pricing'!$G289&lt;='2. GRI Pricing Inputs'!$U$33),'2. GRI Pricing Inputs'!$T$32,IF(AND('3. GRI Pricing'!$G289&gt;='2. GRI Pricing Inputs'!$V$33,'3. GRI Pricing'!$G289&lt;='2. GRI Pricing Inputs'!$W$33),'2. GRI Pricing Inputs'!$V$32,IF(AND('3. GRI Pricing'!$G289&gt;='2. GRI Pricing Inputs'!$X$33,'3. GRI Pricing'!$G289&lt;='2. GRI Pricing Inputs'!$Y$33),'2. GRI Pricing Inputs'!$X$32,IF(AND('3. GRI Pricing'!$G289&gt;='2. GRI Pricing Inputs'!$Z$33,'3. GRI Pricing'!$G289&lt;='2. GRI Pricing Inputs'!$AA$33),'2. GRI Pricing Inputs'!$Z$32,IF(AND('3. GRI Pricing'!$G289&gt;='2. GRI Pricing Inputs'!$AB$33,'3. GRI Pricing'!$G289&lt;='2. GRI Pricing Inputs'!$AC$33),'2. GRI Pricing Inputs'!$AB$32,IF(AND('3. GRI Pricing'!$G289&gt;='2. GRI Pricing Inputs'!$AD$33,'3. GRI Pricing'!$G289&lt;='2. GRI Pricing Inputs'!$AE$33),'2. GRI Pricing Inputs'!$AD$32,IF(AND('3. GRI Pricing'!$G289&gt;='2. GRI Pricing Inputs'!$AF$33,'3. GRI Pricing'!$G289&lt;='2. GRI Pricing Inputs'!$AG$33),'2. GRI Pricing Inputs'!$AF$32,IF(AND('3. GRI Pricing'!$G289&gt;='2. GRI Pricing Inputs'!$AH$33,'3. GRI Pricing'!$G289&lt;='2. GRI Pricing Inputs'!$AI$33),'2. GRI Pricing Inputs'!$AH$32,0))))))))))))))))</f>
        <v>0</v>
      </c>
      <c r="O289" s="272" cm="1">
        <f t="array" ref="O289">IFERROR(INDEX('2. GRI Pricing Inputs'!$C$32:$AI$39,MATCH('3. GRI Pricing'!E289,'2. GRI Pricing Inputs'!$C$32:$C$39,0),(MATCH('3. GRI Pricing'!N289,'2. GRI Pricing Inputs'!$D$32:$AI$32,0)+1)),0)</f>
        <v>0</v>
      </c>
      <c r="P289" s="272">
        <f>IFERROR(INDEX('2. GRI Pricing Inputs'!$C$45:$AI$46,MATCH($P$16,'2. GRI Pricing Inputs'!$C$45:$C$46,0),MATCH(H289,'2. GRI Pricing Inputs'!$C$45:$AI$45,0)),0)</f>
        <v>0</v>
      </c>
      <c r="Q289" s="272">
        <f>IFERROR(INDEX('2. GRI Pricing Inputs'!$C$53:$AI$54,MATCH('3. GRI Pricing'!$Q$16,'2. GRI Pricing Inputs'!$C$53:$C$54,0),MATCH('3. GRI Pricing'!I289,'2. GRI Pricing Inputs'!$C$53:$AI$53,0)),0)</f>
        <v>0</v>
      </c>
      <c r="R289" s="272">
        <f>IFERROR(INDEX('2. GRI Pricing Inputs'!$C$60:$AI$61,MATCH('3. GRI Pricing'!$R$16,'2. GRI Pricing Inputs'!$C$60:$C$61,0),MATCH('1. Accomodation'!T293,'2. GRI Pricing Inputs'!$C$60:$AI$60,0)),0)</f>
        <v>0</v>
      </c>
      <c r="S289" s="272">
        <f>IFERROR(INDEX('2. GRI Pricing Inputs'!$C$67:$AI$68,MATCH('3. GRI Pricing'!$S$16,'2. GRI Pricing Inputs'!$C$67:$C$68,0),MATCH('1. Accomodation'!U293,'2. GRI Pricing Inputs'!$C$67:$AI$67,0)),0)</f>
        <v>0</v>
      </c>
      <c r="T289" s="272">
        <f>IF(E289=0,0,'2. GRI Pricing Inputs'!$AI$75)</f>
        <v>0</v>
      </c>
      <c r="U289" s="272">
        <f>IFERROR(INDEX('2. GRI Pricing Inputs'!$C$82:$AI$83,MATCH('3. GRI Pricing'!$U$16,'2. GRI Pricing Inputs'!$C$82:$C$83,0),MATCH('1. Accomodation'!V293,'2. GRI Pricing Inputs'!$C$82:$AI$82,0)),0)</f>
        <v>0</v>
      </c>
      <c r="V289" s="272">
        <f>IFERROR(INDEX('2. GRI Pricing Inputs'!$C$89:$AI$90,MATCH('3. GRI Pricing'!$V$16,'2. GRI Pricing Inputs'!$C$89:$C$90,0),MATCH('1. Accomodation'!W293,'2. GRI Pricing Inputs'!$C$89:$AI$89,0)),0)</f>
        <v>0</v>
      </c>
      <c r="W289" s="272">
        <f>IFERROR(INDEX('2. GRI Pricing Inputs'!$C$97:$AI$98,MATCH('3. GRI Pricing'!$W$16,'2. GRI Pricing Inputs'!$C$97:$C$98,0),MATCH('1. Accomodation'!X293,'2. GRI Pricing Inputs'!$C$97:$AI$97,0)),0)</f>
        <v>0</v>
      </c>
      <c r="X289" s="272">
        <f>IFERROR(INDEX('2. GRI Pricing Inputs'!$C$104:$AI$105,MATCH('3. GRI Pricing'!$X$16,'2. GRI Pricing Inputs'!$C$104:$C$105,0),MATCH('1. Accomodation'!Y293,'2. GRI Pricing Inputs'!$C$104:$AI$104,0)),0)</f>
        <v>0</v>
      </c>
      <c r="Y289" s="273"/>
      <c r="Z289" s="274">
        <f t="shared" si="15"/>
        <v>0</v>
      </c>
      <c r="AA289" s="275"/>
      <c r="AB289" s="275"/>
      <c r="AC289" s="275"/>
      <c r="AD289" s="271">
        <f>Z289*(1+'2. GRI Pricing Inputs'!E$115)^(($AD$16-$AC$15)/365)</f>
        <v>0</v>
      </c>
      <c r="AE289" s="272">
        <f>AD289*(1+'2. GRI Pricing Inputs'!F$115)^((AE$16-AD$16)/365)</f>
        <v>0</v>
      </c>
      <c r="AF289" s="272">
        <f>AE289*(1+'2. GRI Pricing Inputs'!G$115)^((AF$16-AE$16)/365)</f>
        <v>0</v>
      </c>
      <c r="AG289" s="272">
        <f>AF289*(1+'2. GRI Pricing Inputs'!H$115)^((AG$16-AF$16)/365)</f>
        <v>0</v>
      </c>
      <c r="AH289" s="272">
        <f>AG289*(1+'2. GRI Pricing Inputs'!I$115)^((AH$16-AG$16)/365)</f>
        <v>0</v>
      </c>
      <c r="AI289" s="272">
        <f>AH289*(1+'2. GRI Pricing Inputs'!J$115)^((AI$16-AH$16)/365)</f>
        <v>0</v>
      </c>
      <c r="AJ289" s="272">
        <f>AI289*(1+'2. GRI Pricing Inputs'!K$115)^((AJ$16-AI$16)/365)</f>
        <v>0</v>
      </c>
      <c r="AK289" s="272">
        <f>AJ289*(1+'2. GRI Pricing Inputs'!L$115)^((AK$16-AJ$16)/365)</f>
        <v>0</v>
      </c>
      <c r="AL289" s="272">
        <f>AK289*(1+'2. GRI Pricing Inputs'!M$115)^((AL$16-AK$16)/365)</f>
        <v>0</v>
      </c>
      <c r="AM289" s="272">
        <f>AL289*(1+'2. GRI Pricing Inputs'!N$115)^((AM$16-AL$16)/365)</f>
        <v>0</v>
      </c>
      <c r="AN289" s="272">
        <f>AM289*(1+'2. GRI Pricing Inputs'!O$115)^((AN$16-AM$16)/365)</f>
        <v>0</v>
      </c>
      <c r="AO289" s="272">
        <f>AN289*(1+'2. GRI Pricing Inputs'!P$115)^((AO$16-AN$16)/365)</f>
        <v>0</v>
      </c>
      <c r="AP289" s="276">
        <f>AO289*(1+'2. GRI Pricing Inputs'!Q$115)^((AP$16-AO$16)/365)</f>
        <v>0</v>
      </c>
      <c r="AQ289" s="380">
        <f t="shared" si="16"/>
        <v>0</v>
      </c>
    </row>
    <row r="290" spans="3:43" ht="11.4" x14ac:dyDescent="0.2">
      <c r="C290" s="76">
        <f>'1. Accomodation'!N294</f>
        <v>0</v>
      </c>
      <c r="D290" s="362" t="str">
        <f>'1. Accomodation'!L294</f>
        <v>[Select]</v>
      </c>
      <c r="E290" s="69" t="str">
        <f>'1. Accomodation'!P294</f>
        <v>[Select]</v>
      </c>
      <c r="F290" s="69" t="str">
        <f>'1. Accomodation'!Q294</f>
        <v>[Select]</v>
      </c>
      <c r="G290" s="77">
        <f>'1. Accomodation'!O294</f>
        <v>0</v>
      </c>
      <c r="H290" s="69" t="str">
        <f>'1. Accomodation'!R294</f>
        <v>[Select]</v>
      </c>
      <c r="I290" s="69" t="str">
        <f>'1. Accomodation'!S294</f>
        <v>[Select]</v>
      </c>
      <c r="J290" s="62"/>
      <c r="L290" s="271">
        <f>IFERROR(INDEX('2. GRI Pricing Inputs'!$C$15:$AI$16,MATCH($L$16,'2. GRI Pricing Inputs'!$C$15:$C$16,0),MATCH(E290,'2. GRI Pricing Inputs'!$C$15:$AI$15,0)),0)</f>
        <v>0</v>
      </c>
      <c r="M290" s="272">
        <f>IFERROR(INDEX('2. GRI Pricing Inputs'!$C$22:$AI$23,MATCH($M$16,'2. GRI Pricing Inputs'!$C$22:$C$23,0),MATCH(F290,'2. GRI Pricing Inputs'!$C$22:$AI$22,0)),0)</f>
        <v>0</v>
      </c>
      <c r="N290" s="329">
        <f>IF(AND('3. GRI Pricing'!$G290&gt;='2. GRI Pricing Inputs'!$D$33,'3. GRI Pricing'!$G290&lt;='2. GRI Pricing Inputs'!$E$33),'2. GRI Pricing Inputs'!$D$32,IF(AND('3. GRI Pricing'!$G290&gt;='2. GRI Pricing Inputs'!$F$33,'3. GRI Pricing'!$G290&lt;='2. GRI Pricing Inputs'!$G$33),'2. GRI Pricing Inputs'!$F$32,IF(AND('3. GRI Pricing'!$G290&gt;='2. GRI Pricing Inputs'!$H$33,'3. GRI Pricing'!$G290&lt;='2. GRI Pricing Inputs'!$I$33),'2. GRI Pricing Inputs'!$H$32,IF(AND('3. GRI Pricing'!$G290&gt;='2. GRI Pricing Inputs'!$J$33,'3. GRI Pricing'!$G290&lt;='2. GRI Pricing Inputs'!$K$33),'2. GRI Pricing Inputs'!$J$32,IF(AND('3. GRI Pricing'!$G290&gt;='2. GRI Pricing Inputs'!$L$33,'3. GRI Pricing'!$G290&lt;='2. GRI Pricing Inputs'!$M$33),'2. GRI Pricing Inputs'!$L$32,IF(AND('3. GRI Pricing'!$G290&gt;='2. GRI Pricing Inputs'!$N$33,'3. GRI Pricing'!$G290&lt;='2. GRI Pricing Inputs'!$O$33),'2. GRI Pricing Inputs'!$N$32,IF(AND('3. GRI Pricing'!$G290&gt;='2. GRI Pricing Inputs'!$P$33,'3. GRI Pricing'!$G290&lt;='2. GRI Pricing Inputs'!$Q$33),'2. GRI Pricing Inputs'!$P$32,IF(AND('3. GRI Pricing'!$G290&gt;='2. GRI Pricing Inputs'!$R$33,'3. GRI Pricing'!$G290&lt;='2. GRI Pricing Inputs'!$S$33),'2. GRI Pricing Inputs'!$R$32,IF(AND('3. GRI Pricing'!$G290&gt;='2. GRI Pricing Inputs'!$T$33,'3. GRI Pricing'!$G290&lt;='2. GRI Pricing Inputs'!$U$33),'2. GRI Pricing Inputs'!$T$32,IF(AND('3. GRI Pricing'!$G290&gt;='2. GRI Pricing Inputs'!$V$33,'3. GRI Pricing'!$G290&lt;='2. GRI Pricing Inputs'!$W$33),'2. GRI Pricing Inputs'!$V$32,IF(AND('3. GRI Pricing'!$G290&gt;='2. GRI Pricing Inputs'!$X$33,'3. GRI Pricing'!$G290&lt;='2. GRI Pricing Inputs'!$Y$33),'2. GRI Pricing Inputs'!$X$32,IF(AND('3. GRI Pricing'!$G290&gt;='2. GRI Pricing Inputs'!$Z$33,'3. GRI Pricing'!$G290&lt;='2. GRI Pricing Inputs'!$AA$33),'2. GRI Pricing Inputs'!$Z$32,IF(AND('3. GRI Pricing'!$G290&gt;='2. GRI Pricing Inputs'!$AB$33,'3. GRI Pricing'!$G290&lt;='2. GRI Pricing Inputs'!$AC$33),'2. GRI Pricing Inputs'!$AB$32,IF(AND('3. GRI Pricing'!$G290&gt;='2. GRI Pricing Inputs'!$AD$33,'3. GRI Pricing'!$G290&lt;='2. GRI Pricing Inputs'!$AE$33),'2. GRI Pricing Inputs'!$AD$32,IF(AND('3. GRI Pricing'!$G290&gt;='2. GRI Pricing Inputs'!$AF$33,'3. GRI Pricing'!$G290&lt;='2. GRI Pricing Inputs'!$AG$33),'2. GRI Pricing Inputs'!$AF$32,IF(AND('3. GRI Pricing'!$G290&gt;='2. GRI Pricing Inputs'!$AH$33,'3. GRI Pricing'!$G290&lt;='2. GRI Pricing Inputs'!$AI$33),'2. GRI Pricing Inputs'!$AH$32,0))))))))))))))))</f>
        <v>0</v>
      </c>
      <c r="O290" s="272" cm="1">
        <f t="array" ref="O290">IFERROR(INDEX('2. GRI Pricing Inputs'!$C$32:$AI$39,MATCH('3. GRI Pricing'!E290,'2. GRI Pricing Inputs'!$C$32:$C$39,0),(MATCH('3. GRI Pricing'!N290,'2. GRI Pricing Inputs'!$D$32:$AI$32,0)+1)),0)</f>
        <v>0</v>
      </c>
      <c r="P290" s="272">
        <f>IFERROR(INDEX('2. GRI Pricing Inputs'!$C$45:$AI$46,MATCH($P$16,'2. GRI Pricing Inputs'!$C$45:$C$46,0),MATCH(H290,'2. GRI Pricing Inputs'!$C$45:$AI$45,0)),0)</f>
        <v>0</v>
      </c>
      <c r="Q290" s="272">
        <f>IFERROR(INDEX('2. GRI Pricing Inputs'!$C$53:$AI$54,MATCH('3. GRI Pricing'!$Q$16,'2. GRI Pricing Inputs'!$C$53:$C$54,0),MATCH('3. GRI Pricing'!I290,'2. GRI Pricing Inputs'!$C$53:$AI$53,0)),0)</f>
        <v>0</v>
      </c>
      <c r="R290" s="272">
        <f>IFERROR(INDEX('2. GRI Pricing Inputs'!$C$60:$AI$61,MATCH('3. GRI Pricing'!$R$16,'2. GRI Pricing Inputs'!$C$60:$C$61,0),MATCH('1. Accomodation'!T294,'2. GRI Pricing Inputs'!$C$60:$AI$60,0)),0)</f>
        <v>0</v>
      </c>
      <c r="S290" s="272">
        <f>IFERROR(INDEX('2. GRI Pricing Inputs'!$C$67:$AI$68,MATCH('3. GRI Pricing'!$S$16,'2. GRI Pricing Inputs'!$C$67:$C$68,0),MATCH('1. Accomodation'!U294,'2. GRI Pricing Inputs'!$C$67:$AI$67,0)),0)</f>
        <v>0</v>
      </c>
      <c r="T290" s="272">
        <f>IF(E290=0,0,'2. GRI Pricing Inputs'!$AI$75)</f>
        <v>0</v>
      </c>
      <c r="U290" s="272">
        <f>IFERROR(INDEX('2. GRI Pricing Inputs'!$C$82:$AI$83,MATCH('3. GRI Pricing'!$U$16,'2. GRI Pricing Inputs'!$C$82:$C$83,0),MATCH('1. Accomodation'!V294,'2. GRI Pricing Inputs'!$C$82:$AI$82,0)),0)</f>
        <v>0</v>
      </c>
      <c r="V290" s="272">
        <f>IFERROR(INDEX('2. GRI Pricing Inputs'!$C$89:$AI$90,MATCH('3. GRI Pricing'!$V$16,'2. GRI Pricing Inputs'!$C$89:$C$90,0),MATCH('1. Accomodation'!W294,'2. GRI Pricing Inputs'!$C$89:$AI$89,0)),0)</f>
        <v>0</v>
      </c>
      <c r="W290" s="272">
        <f>IFERROR(INDEX('2. GRI Pricing Inputs'!$C$97:$AI$98,MATCH('3. GRI Pricing'!$W$16,'2. GRI Pricing Inputs'!$C$97:$C$98,0),MATCH('1. Accomodation'!X294,'2. GRI Pricing Inputs'!$C$97:$AI$97,0)),0)</f>
        <v>0</v>
      </c>
      <c r="X290" s="272">
        <f>IFERROR(INDEX('2. GRI Pricing Inputs'!$C$104:$AI$105,MATCH('3. GRI Pricing'!$X$16,'2. GRI Pricing Inputs'!$C$104:$C$105,0),MATCH('1. Accomodation'!Y294,'2. GRI Pricing Inputs'!$C$104:$AI$104,0)),0)</f>
        <v>0</v>
      </c>
      <c r="Y290" s="273"/>
      <c r="Z290" s="274">
        <f t="shared" si="15"/>
        <v>0</v>
      </c>
      <c r="AA290" s="275"/>
      <c r="AB290" s="275"/>
      <c r="AC290" s="275"/>
      <c r="AD290" s="271">
        <f>Z290*(1+'2. GRI Pricing Inputs'!E$115)^(($AD$16-$AC$15)/365)</f>
        <v>0</v>
      </c>
      <c r="AE290" s="272">
        <f>AD290*(1+'2. GRI Pricing Inputs'!F$115)^((AE$16-AD$16)/365)</f>
        <v>0</v>
      </c>
      <c r="AF290" s="272">
        <f>AE290*(1+'2. GRI Pricing Inputs'!G$115)^((AF$16-AE$16)/365)</f>
        <v>0</v>
      </c>
      <c r="AG290" s="272">
        <f>AF290*(1+'2. GRI Pricing Inputs'!H$115)^((AG$16-AF$16)/365)</f>
        <v>0</v>
      </c>
      <c r="AH290" s="272">
        <f>AG290*(1+'2. GRI Pricing Inputs'!I$115)^((AH$16-AG$16)/365)</f>
        <v>0</v>
      </c>
      <c r="AI290" s="272">
        <f>AH290*(1+'2. GRI Pricing Inputs'!J$115)^((AI$16-AH$16)/365)</f>
        <v>0</v>
      </c>
      <c r="AJ290" s="272">
        <f>AI290*(1+'2. GRI Pricing Inputs'!K$115)^((AJ$16-AI$16)/365)</f>
        <v>0</v>
      </c>
      <c r="AK290" s="272">
        <f>AJ290*(1+'2. GRI Pricing Inputs'!L$115)^((AK$16-AJ$16)/365)</f>
        <v>0</v>
      </c>
      <c r="AL290" s="272">
        <f>AK290*(1+'2. GRI Pricing Inputs'!M$115)^((AL$16-AK$16)/365)</f>
        <v>0</v>
      </c>
      <c r="AM290" s="272">
        <f>AL290*(1+'2. GRI Pricing Inputs'!N$115)^((AM$16-AL$16)/365)</f>
        <v>0</v>
      </c>
      <c r="AN290" s="272">
        <f>AM290*(1+'2. GRI Pricing Inputs'!O$115)^((AN$16-AM$16)/365)</f>
        <v>0</v>
      </c>
      <c r="AO290" s="272">
        <f>AN290*(1+'2. GRI Pricing Inputs'!P$115)^((AO$16-AN$16)/365)</f>
        <v>0</v>
      </c>
      <c r="AP290" s="276">
        <f>AO290*(1+'2. GRI Pricing Inputs'!Q$115)^((AP$16-AO$16)/365)</f>
        <v>0</v>
      </c>
      <c r="AQ290" s="380">
        <f t="shared" si="16"/>
        <v>0</v>
      </c>
    </row>
    <row r="291" spans="3:43" ht="11.4" x14ac:dyDescent="0.2">
      <c r="C291" s="76">
        <f>'1. Accomodation'!N295</f>
        <v>0</v>
      </c>
      <c r="D291" s="362" t="str">
        <f>'1. Accomodation'!L295</f>
        <v>[Select]</v>
      </c>
      <c r="E291" s="69" t="str">
        <f>'1. Accomodation'!P295</f>
        <v>[Select]</v>
      </c>
      <c r="F291" s="69" t="str">
        <f>'1. Accomodation'!Q295</f>
        <v>[Select]</v>
      </c>
      <c r="G291" s="77">
        <f>'1. Accomodation'!O295</f>
        <v>0</v>
      </c>
      <c r="H291" s="69" t="str">
        <f>'1. Accomodation'!R295</f>
        <v>[Select]</v>
      </c>
      <c r="I291" s="69" t="str">
        <f>'1. Accomodation'!S295</f>
        <v>[Select]</v>
      </c>
      <c r="J291" s="62"/>
      <c r="L291" s="271">
        <f>IFERROR(INDEX('2. GRI Pricing Inputs'!$C$15:$AI$16,MATCH($L$16,'2. GRI Pricing Inputs'!$C$15:$C$16,0),MATCH(E291,'2. GRI Pricing Inputs'!$C$15:$AI$15,0)),0)</f>
        <v>0</v>
      </c>
      <c r="M291" s="272">
        <f>IFERROR(INDEX('2. GRI Pricing Inputs'!$C$22:$AI$23,MATCH($M$16,'2. GRI Pricing Inputs'!$C$22:$C$23,0),MATCH(F291,'2. GRI Pricing Inputs'!$C$22:$AI$22,0)),0)</f>
        <v>0</v>
      </c>
      <c r="N291" s="329">
        <f>IF(AND('3. GRI Pricing'!$G291&gt;='2. GRI Pricing Inputs'!$D$33,'3. GRI Pricing'!$G291&lt;='2. GRI Pricing Inputs'!$E$33),'2. GRI Pricing Inputs'!$D$32,IF(AND('3. GRI Pricing'!$G291&gt;='2. GRI Pricing Inputs'!$F$33,'3. GRI Pricing'!$G291&lt;='2. GRI Pricing Inputs'!$G$33),'2. GRI Pricing Inputs'!$F$32,IF(AND('3. GRI Pricing'!$G291&gt;='2. GRI Pricing Inputs'!$H$33,'3. GRI Pricing'!$G291&lt;='2. GRI Pricing Inputs'!$I$33),'2. GRI Pricing Inputs'!$H$32,IF(AND('3. GRI Pricing'!$G291&gt;='2. GRI Pricing Inputs'!$J$33,'3. GRI Pricing'!$G291&lt;='2. GRI Pricing Inputs'!$K$33),'2. GRI Pricing Inputs'!$J$32,IF(AND('3. GRI Pricing'!$G291&gt;='2. GRI Pricing Inputs'!$L$33,'3. GRI Pricing'!$G291&lt;='2. GRI Pricing Inputs'!$M$33),'2. GRI Pricing Inputs'!$L$32,IF(AND('3. GRI Pricing'!$G291&gt;='2. GRI Pricing Inputs'!$N$33,'3. GRI Pricing'!$G291&lt;='2. GRI Pricing Inputs'!$O$33),'2. GRI Pricing Inputs'!$N$32,IF(AND('3. GRI Pricing'!$G291&gt;='2. GRI Pricing Inputs'!$P$33,'3. GRI Pricing'!$G291&lt;='2. GRI Pricing Inputs'!$Q$33),'2. GRI Pricing Inputs'!$P$32,IF(AND('3. GRI Pricing'!$G291&gt;='2. GRI Pricing Inputs'!$R$33,'3. GRI Pricing'!$G291&lt;='2. GRI Pricing Inputs'!$S$33),'2. GRI Pricing Inputs'!$R$32,IF(AND('3. GRI Pricing'!$G291&gt;='2. GRI Pricing Inputs'!$T$33,'3. GRI Pricing'!$G291&lt;='2. GRI Pricing Inputs'!$U$33),'2. GRI Pricing Inputs'!$T$32,IF(AND('3. GRI Pricing'!$G291&gt;='2. GRI Pricing Inputs'!$V$33,'3. GRI Pricing'!$G291&lt;='2. GRI Pricing Inputs'!$W$33),'2. GRI Pricing Inputs'!$V$32,IF(AND('3. GRI Pricing'!$G291&gt;='2. GRI Pricing Inputs'!$X$33,'3. GRI Pricing'!$G291&lt;='2. GRI Pricing Inputs'!$Y$33),'2. GRI Pricing Inputs'!$X$32,IF(AND('3. GRI Pricing'!$G291&gt;='2. GRI Pricing Inputs'!$Z$33,'3. GRI Pricing'!$G291&lt;='2. GRI Pricing Inputs'!$AA$33),'2. GRI Pricing Inputs'!$Z$32,IF(AND('3. GRI Pricing'!$G291&gt;='2. GRI Pricing Inputs'!$AB$33,'3. GRI Pricing'!$G291&lt;='2. GRI Pricing Inputs'!$AC$33),'2. GRI Pricing Inputs'!$AB$32,IF(AND('3. GRI Pricing'!$G291&gt;='2. GRI Pricing Inputs'!$AD$33,'3. GRI Pricing'!$G291&lt;='2. GRI Pricing Inputs'!$AE$33),'2. GRI Pricing Inputs'!$AD$32,IF(AND('3. GRI Pricing'!$G291&gt;='2. GRI Pricing Inputs'!$AF$33,'3. GRI Pricing'!$G291&lt;='2. GRI Pricing Inputs'!$AG$33),'2. GRI Pricing Inputs'!$AF$32,IF(AND('3. GRI Pricing'!$G291&gt;='2. GRI Pricing Inputs'!$AH$33,'3. GRI Pricing'!$G291&lt;='2. GRI Pricing Inputs'!$AI$33),'2. GRI Pricing Inputs'!$AH$32,0))))))))))))))))</f>
        <v>0</v>
      </c>
      <c r="O291" s="272" cm="1">
        <f t="array" ref="O291">IFERROR(INDEX('2. GRI Pricing Inputs'!$C$32:$AI$39,MATCH('3. GRI Pricing'!E291,'2. GRI Pricing Inputs'!$C$32:$C$39,0),(MATCH('3. GRI Pricing'!N291,'2. GRI Pricing Inputs'!$D$32:$AI$32,0)+1)),0)</f>
        <v>0</v>
      </c>
      <c r="P291" s="272">
        <f>IFERROR(INDEX('2. GRI Pricing Inputs'!$C$45:$AI$46,MATCH($P$16,'2. GRI Pricing Inputs'!$C$45:$C$46,0),MATCH(H291,'2. GRI Pricing Inputs'!$C$45:$AI$45,0)),0)</f>
        <v>0</v>
      </c>
      <c r="Q291" s="272">
        <f>IFERROR(INDEX('2. GRI Pricing Inputs'!$C$53:$AI$54,MATCH('3. GRI Pricing'!$Q$16,'2. GRI Pricing Inputs'!$C$53:$C$54,0),MATCH('3. GRI Pricing'!I291,'2. GRI Pricing Inputs'!$C$53:$AI$53,0)),0)</f>
        <v>0</v>
      </c>
      <c r="R291" s="272">
        <f>IFERROR(INDEX('2. GRI Pricing Inputs'!$C$60:$AI$61,MATCH('3. GRI Pricing'!$R$16,'2. GRI Pricing Inputs'!$C$60:$C$61,0),MATCH('1. Accomodation'!T295,'2. GRI Pricing Inputs'!$C$60:$AI$60,0)),0)</f>
        <v>0</v>
      </c>
      <c r="S291" s="272">
        <f>IFERROR(INDEX('2. GRI Pricing Inputs'!$C$67:$AI$68,MATCH('3. GRI Pricing'!$S$16,'2. GRI Pricing Inputs'!$C$67:$C$68,0),MATCH('1. Accomodation'!U295,'2. GRI Pricing Inputs'!$C$67:$AI$67,0)),0)</f>
        <v>0</v>
      </c>
      <c r="T291" s="272">
        <f>IF(E291=0,0,'2. GRI Pricing Inputs'!$AI$75)</f>
        <v>0</v>
      </c>
      <c r="U291" s="272">
        <f>IFERROR(INDEX('2. GRI Pricing Inputs'!$C$82:$AI$83,MATCH('3. GRI Pricing'!$U$16,'2. GRI Pricing Inputs'!$C$82:$C$83,0),MATCH('1. Accomodation'!V295,'2. GRI Pricing Inputs'!$C$82:$AI$82,0)),0)</f>
        <v>0</v>
      </c>
      <c r="V291" s="272">
        <f>IFERROR(INDEX('2. GRI Pricing Inputs'!$C$89:$AI$90,MATCH('3. GRI Pricing'!$V$16,'2. GRI Pricing Inputs'!$C$89:$C$90,0),MATCH('1. Accomodation'!W295,'2. GRI Pricing Inputs'!$C$89:$AI$89,0)),0)</f>
        <v>0</v>
      </c>
      <c r="W291" s="272">
        <f>IFERROR(INDEX('2. GRI Pricing Inputs'!$C$97:$AI$98,MATCH('3. GRI Pricing'!$W$16,'2. GRI Pricing Inputs'!$C$97:$C$98,0),MATCH('1. Accomodation'!X295,'2. GRI Pricing Inputs'!$C$97:$AI$97,0)),0)</f>
        <v>0</v>
      </c>
      <c r="X291" s="272">
        <f>IFERROR(INDEX('2. GRI Pricing Inputs'!$C$104:$AI$105,MATCH('3. GRI Pricing'!$X$16,'2. GRI Pricing Inputs'!$C$104:$C$105,0),MATCH('1. Accomodation'!Y295,'2. GRI Pricing Inputs'!$C$104:$AI$104,0)),0)</f>
        <v>0</v>
      </c>
      <c r="Y291" s="273"/>
      <c r="Z291" s="274">
        <f t="shared" si="15"/>
        <v>0</v>
      </c>
      <c r="AA291" s="275"/>
      <c r="AB291" s="275"/>
      <c r="AC291" s="275"/>
      <c r="AD291" s="271">
        <f>Z291*(1+'2. GRI Pricing Inputs'!E$115)^(($AD$16-$AC$15)/365)</f>
        <v>0</v>
      </c>
      <c r="AE291" s="272">
        <f>AD291*(1+'2. GRI Pricing Inputs'!F$115)^((AE$16-AD$16)/365)</f>
        <v>0</v>
      </c>
      <c r="AF291" s="272">
        <f>AE291*(1+'2. GRI Pricing Inputs'!G$115)^((AF$16-AE$16)/365)</f>
        <v>0</v>
      </c>
      <c r="AG291" s="272">
        <f>AF291*(1+'2. GRI Pricing Inputs'!H$115)^((AG$16-AF$16)/365)</f>
        <v>0</v>
      </c>
      <c r="AH291" s="272">
        <f>AG291*(1+'2. GRI Pricing Inputs'!I$115)^((AH$16-AG$16)/365)</f>
        <v>0</v>
      </c>
      <c r="AI291" s="272">
        <f>AH291*(1+'2. GRI Pricing Inputs'!J$115)^((AI$16-AH$16)/365)</f>
        <v>0</v>
      </c>
      <c r="AJ291" s="272">
        <f>AI291*(1+'2. GRI Pricing Inputs'!K$115)^((AJ$16-AI$16)/365)</f>
        <v>0</v>
      </c>
      <c r="AK291" s="272">
        <f>AJ291*(1+'2. GRI Pricing Inputs'!L$115)^((AK$16-AJ$16)/365)</f>
        <v>0</v>
      </c>
      <c r="AL291" s="272">
        <f>AK291*(1+'2. GRI Pricing Inputs'!M$115)^((AL$16-AK$16)/365)</f>
        <v>0</v>
      </c>
      <c r="AM291" s="272">
        <f>AL291*(1+'2. GRI Pricing Inputs'!N$115)^((AM$16-AL$16)/365)</f>
        <v>0</v>
      </c>
      <c r="AN291" s="272">
        <f>AM291*(1+'2. GRI Pricing Inputs'!O$115)^((AN$16-AM$16)/365)</f>
        <v>0</v>
      </c>
      <c r="AO291" s="272">
        <f>AN291*(1+'2. GRI Pricing Inputs'!P$115)^((AO$16-AN$16)/365)</f>
        <v>0</v>
      </c>
      <c r="AP291" s="276">
        <f>AO291*(1+'2. GRI Pricing Inputs'!Q$115)^((AP$16-AO$16)/365)</f>
        <v>0</v>
      </c>
      <c r="AQ291" s="380">
        <f t="shared" si="16"/>
        <v>0</v>
      </c>
    </row>
    <row r="292" spans="3:43" ht="11.4" x14ac:dyDescent="0.2">
      <c r="C292" s="76">
        <f>'1. Accomodation'!N296</f>
        <v>0</v>
      </c>
      <c r="D292" s="362" t="str">
        <f>'1. Accomodation'!L296</f>
        <v>[Select]</v>
      </c>
      <c r="E292" s="69" t="str">
        <f>'1. Accomodation'!P296</f>
        <v>[Select]</v>
      </c>
      <c r="F292" s="69" t="str">
        <f>'1. Accomodation'!Q296</f>
        <v>[Select]</v>
      </c>
      <c r="G292" s="77">
        <f>'1. Accomodation'!O296</f>
        <v>0</v>
      </c>
      <c r="H292" s="69" t="str">
        <f>'1. Accomodation'!R296</f>
        <v>[Select]</v>
      </c>
      <c r="I292" s="69" t="str">
        <f>'1. Accomodation'!S296</f>
        <v>[Select]</v>
      </c>
      <c r="J292" s="62"/>
      <c r="L292" s="271">
        <f>IFERROR(INDEX('2. GRI Pricing Inputs'!$C$15:$AI$16,MATCH($L$16,'2. GRI Pricing Inputs'!$C$15:$C$16,0),MATCH(E292,'2. GRI Pricing Inputs'!$C$15:$AI$15,0)),0)</f>
        <v>0</v>
      </c>
      <c r="M292" s="272">
        <f>IFERROR(INDEX('2. GRI Pricing Inputs'!$C$22:$AI$23,MATCH($M$16,'2. GRI Pricing Inputs'!$C$22:$C$23,0),MATCH(F292,'2. GRI Pricing Inputs'!$C$22:$AI$22,0)),0)</f>
        <v>0</v>
      </c>
      <c r="N292" s="329">
        <f>IF(AND('3. GRI Pricing'!$G292&gt;='2. GRI Pricing Inputs'!$D$33,'3. GRI Pricing'!$G292&lt;='2. GRI Pricing Inputs'!$E$33),'2. GRI Pricing Inputs'!$D$32,IF(AND('3. GRI Pricing'!$G292&gt;='2. GRI Pricing Inputs'!$F$33,'3. GRI Pricing'!$G292&lt;='2. GRI Pricing Inputs'!$G$33),'2. GRI Pricing Inputs'!$F$32,IF(AND('3. GRI Pricing'!$G292&gt;='2. GRI Pricing Inputs'!$H$33,'3. GRI Pricing'!$G292&lt;='2. GRI Pricing Inputs'!$I$33),'2. GRI Pricing Inputs'!$H$32,IF(AND('3. GRI Pricing'!$G292&gt;='2. GRI Pricing Inputs'!$J$33,'3. GRI Pricing'!$G292&lt;='2. GRI Pricing Inputs'!$K$33),'2. GRI Pricing Inputs'!$J$32,IF(AND('3. GRI Pricing'!$G292&gt;='2. GRI Pricing Inputs'!$L$33,'3. GRI Pricing'!$G292&lt;='2. GRI Pricing Inputs'!$M$33),'2. GRI Pricing Inputs'!$L$32,IF(AND('3. GRI Pricing'!$G292&gt;='2. GRI Pricing Inputs'!$N$33,'3. GRI Pricing'!$G292&lt;='2. GRI Pricing Inputs'!$O$33),'2. GRI Pricing Inputs'!$N$32,IF(AND('3. GRI Pricing'!$G292&gt;='2. GRI Pricing Inputs'!$P$33,'3. GRI Pricing'!$G292&lt;='2. GRI Pricing Inputs'!$Q$33),'2. GRI Pricing Inputs'!$P$32,IF(AND('3. GRI Pricing'!$G292&gt;='2. GRI Pricing Inputs'!$R$33,'3. GRI Pricing'!$G292&lt;='2. GRI Pricing Inputs'!$S$33),'2. GRI Pricing Inputs'!$R$32,IF(AND('3. GRI Pricing'!$G292&gt;='2. GRI Pricing Inputs'!$T$33,'3. GRI Pricing'!$G292&lt;='2. GRI Pricing Inputs'!$U$33),'2. GRI Pricing Inputs'!$T$32,IF(AND('3. GRI Pricing'!$G292&gt;='2. GRI Pricing Inputs'!$V$33,'3. GRI Pricing'!$G292&lt;='2. GRI Pricing Inputs'!$W$33),'2. GRI Pricing Inputs'!$V$32,IF(AND('3. GRI Pricing'!$G292&gt;='2. GRI Pricing Inputs'!$X$33,'3. GRI Pricing'!$G292&lt;='2. GRI Pricing Inputs'!$Y$33),'2. GRI Pricing Inputs'!$X$32,IF(AND('3. GRI Pricing'!$G292&gt;='2. GRI Pricing Inputs'!$Z$33,'3. GRI Pricing'!$G292&lt;='2. GRI Pricing Inputs'!$AA$33),'2. GRI Pricing Inputs'!$Z$32,IF(AND('3. GRI Pricing'!$G292&gt;='2. GRI Pricing Inputs'!$AB$33,'3. GRI Pricing'!$G292&lt;='2. GRI Pricing Inputs'!$AC$33),'2. GRI Pricing Inputs'!$AB$32,IF(AND('3. GRI Pricing'!$G292&gt;='2. GRI Pricing Inputs'!$AD$33,'3. GRI Pricing'!$G292&lt;='2. GRI Pricing Inputs'!$AE$33),'2. GRI Pricing Inputs'!$AD$32,IF(AND('3. GRI Pricing'!$G292&gt;='2. GRI Pricing Inputs'!$AF$33,'3. GRI Pricing'!$G292&lt;='2. GRI Pricing Inputs'!$AG$33),'2. GRI Pricing Inputs'!$AF$32,IF(AND('3. GRI Pricing'!$G292&gt;='2. GRI Pricing Inputs'!$AH$33,'3. GRI Pricing'!$G292&lt;='2. GRI Pricing Inputs'!$AI$33),'2. GRI Pricing Inputs'!$AH$32,0))))))))))))))))</f>
        <v>0</v>
      </c>
      <c r="O292" s="272" cm="1">
        <f t="array" ref="O292">IFERROR(INDEX('2. GRI Pricing Inputs'!$C$32:$AI$39,MATCH('3. GRI Pricing'!E292,'2. GRI Pricing Inputs'!$C$32:$C$39,0),(MATCH('3. GRI Pricing'!N292,'2. GRI Pricing Inputs'!$D$32:$AI$32,0)+1)),0)</f>
        <v>0</v>
      </c>
      <c r="P292" s="272">
        <f>IFERROR(INDEX('2. GRI Pricing Inputs'!$C$45:$AI$46,MATCH($P$16,'2. GRI Pricing Inputs'!$C$45:$C$46,0),MATCH(H292,'2. GRI Pricing Inputs'!$C$45:$AI$45,0)),0)</f>
        <v>0</v>
      </c>
      <c r="Q292" s="272">
        <f>IFERROR(INDEX('2. GRI Pricing Inputs'!$C$53:$AI$54,MATCH('3. GRI Pricing'!$Q$16,'2. GRI Pricing Inputs'!$C$53:$C$54,0),MATCH('3. GRI Pricing'!I292,'2. GRI Pricing Inputs'!$C$53:$AI$53,0)),0)</f>
        <v>0</v>
      </c>
      <c r="R292" s="272">
        <f>IFERROR(INDEX('2. GRI Pricing Inputs'!$C$60:$AI$61,MATCH('3. GRI Pricing'!$R$16,'2. GRI Pricing Inputs'!$C$60:$C$61,0),MATCH('1. Accomodation'!T296,'2. GRI Pricing Inputs'!$C$60:$AI$60,0)),0)</f>
        <v>0</v>
      </c>
      <c r="S292" s="272">
        <f>IFERROR(INDEX('2. GRI Pricing Inputs'!$C$67:$AI$68,MATCH('3. GRI Pricing'!$S$16,'2. GRI Pricing Inputs'!$C$67:$C$68,0),MATCH('1. Accomodation'!U296,'2. GRI Pricing Inputs'!$C$67:$AI$67,0)),0)</f>
        <v>0</v>
      </c>
      <c r="T292" s="272">
        <f>IF(E292=0,0,'2. GRI Pricing Inputs'!$AI$75)</f>
        <v>0</v>
      </c>
      <c r="U292" s="272">
        <f>IFERROR(INDEX('2. GRI Pricing Inputs'!$C$82:$AI$83,MATCH('3. GRI Pricing'!$U$16,'2. GRI Pricing Inputs'!$C$82:$C$83,0),MATCH('1. Accomodation'!V296,'2. GRI Pricing Inputs'!$C$82:$AI$82,0)),0)</f>
        <v>0</v>
      </c>
      <c r="V292" s="272">
        <f>IFERROR(INDEX('2. GRI Pricing Inputs'!$C$89:$AI$90,MATCH('3. GRI Pricing'!$V$16,'2. GRI Pricing Inputs'!$C$89:$C$90,0),MATCH('1. Accomodation'!W296,'2. GRI Pricing Inputs'!$C$89:$AI$89,0)),0)</f>
        <v>0</v>
      </c>
      <c r="W292" s="272">
        <f>IFERROR(INDEX('2. GRI Pricing Inputs'!$C$97:$AI$98,MATCH('3. GRI Pricing'!$W$16,'2. GRI Pricing Inputs'!$C$97:$C$98,0),MATCH('1. Accomodation'!X296,'2. GRI Pricing Inputs'!$C$97:$AI$97,0)),0)</f>
        <v>0</v>
      </c>
      <c r="X292" s="272">
        <f>IFERROR(INDEX('2. GRI Pricing Inputs'!$C$104:$AI$105,MATCH('3. GRI Pricing'!$X$16,'2. GRI Pricing Inputs'!$C$104:$C$105,0),MATCH('1. Accomodation'!Y296,'2. GRI Pricing Inputs'!$C$104:$AI$104,0)),0)</f>
        <v>0</v>
      </c>
      <c r="Y292" s="273"/>
      <c r="Z292" s="274">
        <f t="shared" si="15"/>
        <v>0</v>
      </c>
      <c r="AA292" s="275"/>
      <c r="AB292" s="275"/>
      <c r="AC292" s="275"/>
      <c r="AD292" s="271">
        <f>Z292*(1+'2. GRI Pricing Inputs'!E$115)^(($AD$16-$AC$15)/365)</f>
        <v>0</v>
      </c>
      <c r="AE292" s="272">
        <f>AD292*(1+'2. GRI Pricing Inputs'!F$115)^((AE$16-AD$16)/365)</f>
        <v>0</v>
      </c>
      <c r="AF292" s="272">
        <f>AE292*(1+'2. GRI Pricing Inputs'!G$115)^((AF$16-AE$16)/365)</f>
        <v>0</v>
      </c>
      <c r="AG292" s="272">
        <f>AF292*(1+'2. GRI Pricing Inputs'!H$115)^((AG$16-AF$16)/365)</f>
        <v>0</v>
      </c>
      <c r="AH292" s="272">
        <f>AG292*(1+'2. GRI Pricing Inputs'!I$115)^((AH$16-AG$16)/365)</f>
        <v>0</v>
      </c>
      <c r="AI292" s="272">
        <f>AH292*(1+'2. GRI Pricing Inputs'!J$115)^((AI$16-AH$16)/365)</f>
        <v>0</v>
      </c>
      <c r="AJ292" s="272">
        <f>AI292*(1+'2. GRI Pricing Inputs'!K$115)^((AJ$16-AI$16)/365)</f>
        <v>0</v>
      </c>
      <c r="AK292" s="272">
        <f>AJ292*(1+'2. GRI Pricing Inputs'!L$115)^((AK$16-AJ$16)/365)</f>
        <v>0</v>
      </c>
      <c r="AL292" s="272">
        <f>AK292*(1+'2. GRI Pricing Inputs'!M$115)^((AL$16-AK$16)/365)</f>
        <v>0</v>
      </c>
      <c r="AM292" s="272">
        <f>AL292*(1+'2. GRI Pricing Inputs'!N$115)^((AM$16-AL$16)/365)</f>
        <v>0</v>
      </c>
      <c r="AN292" s="272">
        <f>AM292*(1+'2. GRI Pricing Inputs'!O$115)^((AN$16-AM$16)/365)</f>
        <v>0</v>
      </c>
      <c r="AO292" s="272">
        <f>AN292*(1+'2. GRI Pricing Inputs'!P$115)^((AO$16-AN$16)/365)</f>
        <v>0</v>
      </c>
      <c r="AP292" s="276">
        <f>AO292*(1+'2. GRI Pricing Inputs'!Q$115)^((AP$16-AO$16)/365)</f>
        <v>0</v>
      </c>
      <c r="AQ292" s="380">
        <f t="shared" si="16"/>
        <v>0</v>
      </c>
    </row>
    <row r="293" spans="3:43" ht="11.4" x14ac:dyDescent="0.2">
      <c r="C293" s="76">
        <f>'1. Accomodation'!N297</f>
        <v>0</v>
      </c>
      <c r="D293" s="362" t="str">
        <f>'1. Accomodation'!L297</f>
        <v>[Select]</v>
      </c>
      <c r="E293" s="69" t="str">
        <f>'1. Accomodation'!P297</f>
        <v>[Select]</v>
      </c>
      <c r="F293" s="69" t="str">
        <f>'1. Accomodation'!Q297</f>
        <v>[Select]</v>
      </c>
      <c r="G293" s="77">
        <f>'1. Accomodation'!O297</f>
        <v>0</v>
      </c>
      <c r="H293" s="69" t="str">
        <f>'1. Accomodation'!R297</f>
        <v>[Select]</v>
      </c>
      <c r="I293" s="69" t="str">
        <f>'1. Accomodation'!S297</f>
        <v>[Select]</v>
      </c>
      <c r="J293" s="62"/>
      <c r="L293" s="271">
        <f>IFERROR(INDEX('2. GRI Pricing Inputs'!$C$15:$AI$16,MATCH($L$16,'2. GRI Pricing Inputs'!$C$15:$C$16,0),MATCH(E293,'2. GRI Pricing Inputs'!$C$15:$AI$15,0)),0)</f>
        <v>0</v>
      </c>
      <c r="M293" s="272">
        <f>IFERROR(INDEX('2. GRI Pricing Inputs'!$C$22:$AI$23,MATCH($M$16,'2. GRI Pricing Inputs'!$C$22:$C$23,0),MATCH(F293,'2. GRI Pricing Inputs'!$C$22:$AI$22,0)),0)</f>
        <v>0</v>
      </c>
      <c r="N293" s="329">
        <f>IF(AND('3. GRI Pricing'!$G293&gt;='2. GRI Pricing Inputs'!$D$33,'3. GRI Pricing'!$G293&lt;='2. GRI Pricing Inputs'!$E$33),'2. GRI Pricing Inputs'!$D$32,IF(AND('3. GRI Pricing'!$G293&gt;='2. GRI Pricing Inputs'!$F$33,'3. GRI Pricing'!$G293&lt;='2. GRI Pricing Inputs'!$G$33),'2. GRI Pricing Inputs'!$F$32,IF(AND('3. GRI Pricing'!$G293&gt;='2. GRI Pricing Inputs'!$H$33,'3. GRI Pricing'!$G293&lt;='2. GRI Pricing Inputs'!$I$33),'2. GRI Pricing Inputs'!$H$32,IF(AND('3. GRI Pricing'!$G293&gt;='2. GRI Pricing Inputs'!$J$33,'3. GRI Pricing'!$G293&lt;='2. GRI Pricing Inputs'!$K$33),'2. GRI Pricing Inputs'!$J$32,IF(AND('3. GRI Pricing'!$G293&gt;='2. GRI Pricing Inputs'!$L$33,'3. GRI Pricing'!$G293&lt;='2. GRI Pricing Inputs'!$M$33),'2. GRI Pricing Inputs'!$L$32,IF(AND('3. GRI Pricing'!$G293&gt;='2. GRI Pricing Inputs'!$N$33,'3. GRI Pricing'!$G293&lt;='2. GRI Pricing Inputs'!$O$33),'2. GRI Pricing Inputs'!$N$32,IF(AND('3. GRI Pricing'!$G293&gt;='2. GRI Pricing Inputs'!$P$33,'3. GRI Pricing'!$G293&lt;='2. GRI Pricing Inputs'!$Q$33),'2. GRI Pricing Inputs'!$P$32,IF(AND('3. GRI Pricing'!$G293&gt;='2. GRI Pricing Inputs'!$R$33,'3. GRI Pricing'!$G293&lt;='2. GRI Pricing Inputs'!$S$33),'2. GRI Pricing Inputs'!$R$32,IF(AND('3. GRI Pricing'!$G293&gt;='2. GRI Pricing Inputs'!$T$33,'3. GRI Pricing'!$G293&lt;='2. GRI Pricing Inputs'!$U$33),'2. GRI Pricing Inputs'!$T$32,IF(AND('3. GRI Pricing'!$G293&gt;='2. GRI Pricing Inputs'!$V$33,'3. GRI Pricing'!$G293&lt;='2. GRI Pricing Inputs'!$W$33),'2. GRI Pricing Inputs'!$V$32,IF(AND('3. GRI Pricing'!$G293&gt;='2. GRI Pricing Inputs'!$X$33,'3. GRI Pricing'!$G293&lt;='2. GRI Pricing Inputs'!$Y$33),'2. GRI Pricing Inputs'!$X$32,IF(AND('3. GRI Pricing'!$G293&gt;='2. GRI Pricing Inputs'!$Z$33,'3. GRI Pricing'!$G293&lt;='2. GRI Pricing Inputs'!$AA$33),'2. GRI Pricing Inputs'!$Z$32,IF(AND('3. GRI Pricing'!$G293&gt;='2. GRI Pricing Inputs'!$AB$33,'3. GRI Pricing'!$G293&lt;='2. GRI Pricing Inputs'!$AC$33),'2. GRI Pricing Inputs'!$AB$32,IF(AND('3. GRI Pricing'!$G293&gt;='2. GRI Pricing Inputs'!$AD$33,'3. GRI Pricing'!$G293&lt;='2. GRI Pricing Inputs'!$AE$33),'2. GRI Pricing Inputs'!$AD$32,IF(AND('3. GRI Pricing'!$G293&gt;='2. GRI Pricing Inputs'!$AF$33,'3. GRI Pricing'!$G293&lt;='2. GRI Pricing Inputs'!$AG$33),'2. GRI Pricing Inputs'!$AF$32,IF(AND('3. GRI Pricing'!$G293&gt;='2. GRI Pricing Inputs'!$AH$33,'3. GRI Pricing'!$G293&lt;='2. GRI Pricing Inputs'!$AI$33),'2. GRI Pricing Inputs'!$AH$32,0))))))))))))))))</f>
        <v>0</v>
      </c>
      <c r="O293" s="272" cm="1">
        <f t="array" ref="O293">IFERROR(INDEX('2. GRI Pricing Inputs'!$C$32:$AI$39,MATCH('3. GRI Pricing'!E293,'2. GRI Pricing Inputs'!$C$32:$C$39,0),(MATCH('3. GRI Pricing'!N293,'2. GRI Pricing Inputs'!$D$32:$AI$32,0)+1)),0)</f>
        <v>0</v>
      </c>
      <c r="P293" s="272">
        <f>IFERROR(INDEX('2. GRI Pricing Inputs'!$C$45:$AI$46,MATCH($P$16,'2. GRI Pricing Inputs'!$C$45:$C$46,0),MATCH(H293,'2. GRI Pricing Inputs'!$C$45:$AI$45,0)),0)</f>
        <v>0</v>
      </c>
      <c r="Q293" s="272">
        <f>IFERROR(INDEX('2. GRI Pricing Inputs'!$C$53:$AI$54,MATCH('3. GRI Pricing'!$Q$16,'2. GRI Pricing Inputs'!$C$53:$C$54,0),MATCH('3. GRI Pricing'!I293,'2. GRI Pricing Inputs'!$C$53:$AI$53,0)),0)</f>
        <v>0</v>
      </c>
      <c r="R293" s="272">
        <f>IFERROR(INDEX('2. GRI Pricing Inputs'!$C$60:$AI$61,MATCH('3. GRI Pricing'!$R$16,'2. GRI Pricing Inputs'!$C$60:$C$61,0),MATCH('1. Accomodation'!T297,'2. GRI Pricing Inputs'!$C$60:$AI$60,0)),0)</f>
        <v>0</v>
      </c>
      <c r="S293" s="272">
        <f>IFERROR(INDEX('2. GRI Pricing Inputs'!$C$67:$AI$68,MATCH('3. GRI Pricing'!$S$16,'2. GRI Pricing Inputs'!$C$67:$C$68,0),MATCH('1. Accomodation'!U297,'2. GRI Pricing Inputs'!$C$67:$AI$67,0)),0)</f>
        <v>0</v>
      </c>
      <c r="T293" s="272">
        <f>IF(E293=0,0,'2. GRI Pricing Inputs'!$AI$75)</f>
        <v>0</v>
      </c>
      <c r="U293" s="272">
        <f>IFERROR(INDEX('2. GRI Pricing Inputs'!$C$82:$AI$83,MATCH('3. GRI Pricing'!$U$16,'2. GRI Pricing Inputs'!$C$82:$C$83,0),MATCH('1. Accomodation'!V297,'2. GRI Pricing Inputs'!$C$82:$AI$82,0)),0)</f>
        <v>0</v>
      </c>
      <c r="V293" s="272">
        <f>IFERROR(INDEX('2. GRI Pricing Inputs'!$C$89:$AI$90,MATCH('3. GRI Pricing'!$V$16,'2. GRI Pricing Inputs'!$C$89:$C$90,0),MATCH('1. Accomodation'!W297,'2. GRI Pricing Inputs'!$C$89:$AI$89,0)),0)</f>
        <v>0</v>
      </c>
      <c r="W293" s="272">
        <f>IFERROR(INDEX('2. GRI Pricing Inputs'!$C$97:$AI$98,MATCH('3. GRI Pricing'!$W$16,'2. GRI Pricing Inputs'!$C$97:$C$98,0),MATCH('1. Accomodation'!X297,'2. GRI Pricing Inputs'!$C$97:$AI$97,0)),0)</f>
        <v>0</v>
      </c>
      <c r="X293" s="272">
        <f>IFERROR(INDEX('2. GRI Pricing Inputs'!$C$104:$AI$105,MATCH('3. GRI Pricing'!$X$16,'2. GRI Pricing Inputs'!$C$104:$C$105,0),MATCH('1. Accomodation'!Y297,'2. GRI Pricing Inputs'!$C$104:$AI$104,0)),0)</f>
        <v>0</v>
      </c>
      <c r="Y293" s="273"/>
      <c r="Z293" s="274">
        <f t="shared" si="15"/>
        <v>0</v>
      </c>
      <c r="AA293" s="275"/>
      <c r="AB293" s="275"/>
      <c r="AC293" s="275"/>
      <c r="AD293" s="271">
        <f>Z293*(1+'2. GRI Pricing Inputs'!E$115)^(($AD$16-$AC$15)/365)</f>
        <v>0</v>
      </c>
      <c r="AE293" s="272">
        <f>AD293*(1+'2. GRI Pricing Inputs'!F$115)^((AE$16-AD$16)/365)</f>
        <v>0</v>
      </c>
      <c r="AF293" s="272">
        <f>AE293*(1+'2. GRI Pricing Inputs'!G$115)^((AF$16-AE$16)/365)</f>
        <v>0</v>
      </c>
      <c r="AG293" s="272">
        <f>AF293*(1+'2. GRI Pricing Inputs'!H$115)^((AG$16-AF$16)/365)</f>
        <v>0</v>
      </c>
      <c r="AH293" s="272">
        <f>AG293*(1+'2. GRI Pricing Inputs'!I$115)^((AH$16-AG$16)/365)</f>
        <v>0</v>
      </c>
      <c r="AI293" s="272">
        <f>AH293*(1+'2. GRI Pricing Inputs'!J$115)^((AI$16-AH$16)/365)</f>
        <v>0</v>
      </c>
      <c r="AJ293" s="272">
        <f>AI293*(1+'2. GRI Pricing Inputs'!K$115)^((AJ$16-AI$16)/365)</f>
        <v>0</v>
      </c>
      <c r="AK293" s="272">
        <f>AJ293*(1+'2. GRI Pricing Inputs'!L$115)^((AK$16-AJ$16)/365)</f>
        <v>0</v>
      </c>
      <c r="AL293" s="272">
        <f>AK293*(1+'2. GRI Pricing Inputs'!M$115)^((AL$16-AK$16)/365)</f>
        <v>0</v>
      </c>
      <c r="AM293" s="272">
        <f>AL293*(1+'2. GRI Pricing Inputs'!N$115)^((AM$16-AL$16)/365)</f>
        <v>0</v>
      </c>
      <c r="AN293" s="272">
        <f>AM293*(1+'2. GRI Pricing Inputs'!O$115)^((AN$16-AM$16)/365)</f>
        <v>0</v>
      </c>
      <c r="AO293" s="272">
        <f>AN293*(1+'2. GRI Pricing Inputs'!P$115)^((AO$16-AN$16)/365)</f>
        <v>0</v>
      </c>
      <c r="AP293" s="276">
        <f>AO293*(1+'2. GRI Pricing Inputs'!Q$115)^((AP$16-AO$16)/365)</f>
        <v>0</v>
      </c>
      <c r="AQ293" s="380">
        <f t="shared" si="16"/>
        <v>0</v>
      </c>
    </row>
    <row r="294" spans="3:43" ht="11.4" x14ac:dyDescent="0.2">
      <c r="C294" s="76">
        <f>'1. Accomodation'!N298</f>
        <v>0</v>
      </c>
      <c r="D294" s="362" t="str">
        <f>'1. Accomodation'!L298</f>
        <v>[Select]</v>
      </c>
      <c r="E294" s="69" t="str">
        <f>'1. Accomodation'!P298</f>
        <v>[Select]</v>
      </c>
      <c r="F294" s="69" t="str">
        <f>'1. Accomodation'!Q298</f>
        <v>[Select]</v>
      </c>
      <c r="G294" s="77">
        <f>'1. Accomodation'!O298</f>
        <v>0</v>
      </c>
      <c r="H294" s="69" t="str">
        <f>'1. Accomodation'!R298</f>
        <v>[Select]</v>
      </c>
      <c r="I294" s="69" t="str">
        <f>'1. Accomodation'!S298</f>
        <v>[Select]</v>
      </c>
      <c r="J294" s="62"/>
      <c r="L294" s="271">
        <f>IFERROR(INDEX('2. GRI Pricing Inputs'!$C$15:$AI$16,MATCH($L$16,'2. GRI Pricing Inputs'!$C$15:$C$16,0),MATCH(E294,'2. GRI Pricing Inputs'!$C$15:$AI$15,0)),0)</f>
        <v>0</v>
      </c>
      <c r="M294" s="272">
        <f>IFERROR(INDEX('2. GRI Pricing Inputs'!$C$22:$AI$23,MATCH($M$16,'2. GRI Pricing Inputs'!$C$22:$C$23,0),MATCH(F294,'2. GRI Pricing Inputs'!$C$22:$AI$22,0)),0)</f>
        <v>0</v>
      </c>
      <c r="N294" s="329">
        <f>IF(AND('3. GRI Pricing'!$G294&gt;='2. GRI Pricing Inputs'!$D$33,'3. GRI Pricing'!$G294&lt;='2. GRI Pricing Inputs'!$E$33),'2. GRI Pricing Inputs'!$D$32,IF(AND('3. GRI Pricing'!$G294&gt;='2. GRI Pricing Inputs'!$F$33,'3. GRI Pricing'!$G294&lt;='2. GRI Pricing Inputs'!$G$33),'2. GRI Pricing Inputs'!$F$32,IF(AND('3. GRI Pricing'!$G294&gt;='2. GRI Pricing Inputs'!$H$33,'3. GRI Pricing'!$G294&lt;='2. GRI Pricing Inputs'!$I$33),'2. GRI Pricing Inputs'!$H$32,IF(AND('3. GRI Pricing'!$G294&gt;='2. GRI Pricing Inputs'!$J$33,'3. GRI Pricing'!$G294&lt;='2. GRI Pricing Inputs'!$K$33),'2. GRI Pricing Inputs'!$J$32,IF(AND('3. GRI Pricing'!$G294&gt;='2. GRI Pricing Inputs'!$L$33,'3. GRI Pricing'!$G294&lt;='2. GRI Pricing Inputs'!$M$33),'2. GRI Pricing Inputs'!$L$32,IF(AND('3. GRI Pricing'!$G294&gt;='2. GRI Pricing Inputs'!$N$33,'3. GRI Pricing'!$G294&lt;='2. GRI Pricing Inputs'!$O$33),'2. GRI Pricing Inputs'!$N$32,IF(AND('3. GRI Pricing'!$G294&gt;='2. GRI Pricing Inputs'!$P$33,'3. GRI Pricing'!$G294&lt;='2. GRI Pricing Inputs'!$Q$33),'2. GRI Pricing Inputs'!$P$32,IF(AND('3. GRI Pricing'!$G294&gt;='2. GRI Pricing Inputs'!$R$33,'3. GRI Pricing'!$G294&lt;='2. GRI Pricing Inputs'!$S$33),'2. GRI Pricing Inputs'!$R$32,IF(AND('3. GRI Pricing'!$G294&gt;='2. GRI Pricing Inputs'!$T$33,'3. GRI Pricing'!$G294&lt;='2. GRI Pricing Inputs'!$U$33),'2. GRI Pricing Inputs'!$T$32,IF(AND('3. GRI Pricing'!$G294&gt;='2. GRI Pricing Inputs'!$V$33,'3. GRI Pricing'!$G294&lt;='2. GRI Pricing Inputs'!$W$33),'2. GRI Pricing Inputs'!$V$32,IF(AND('3. GRI Pricing'!$G294&gt;='2. GRI Pricing Inputs'!$X$33,'3. GRI Pricing'!$G294&lt;='2. GRI Pricing Inputs'!$Y$33),'2. GRI Pricing Inputs'!$X$32,IF(AND('3. GRI Pricing'!$G294&gt;='2. GRI Pricing Inputs'!$Z$33,'3. GRI Pricing'!$G294&lt;='2. GRI Pricing Inputs'!$AA$33),'2. GRI Pricing Inputs'!$Z$32,IF(AND('3. GRI Pricing'!$G294&gt;='2. GRI Pricing Inputs'!$AB$33,'3. GRI Pricing'!$G294&lt;='2. GRI Pricing Inputs'!$AC$33),'2. GRI Pricing Inputs'!$AB$32,IF(AND('3. GRI Pricing'!$G294&gt;='2. GRI Pricing Inputs'!$AD$33,'3. GRI Pricing'!$G294&lt;='2. GRI Pricing Inputs'!$AE$33),'2. GRI Pricing Inputs'!$AD$32,IF(AND('3. GRI Pricing'!$G294&gt;='2. GRI Pricing Inputs'!$AF$33,'3. GRI Pricing'!$G294&lt;='2. GRI Pricing Inputs'!$AG$33),'2. GRI Pricing Inputs'!$AF$32,IF(AND('3. GRI Pricing'!$G294&gt;='2. GRI Pricing Inputs'!$AH$33,'3. GRI Pricing'!$G294&lt;='2. GRI Pricing Inputs'!$AI$33),'2. GRI Pricing Inputs'!$AH$32,0))))))))))))))))</f>
        <v>0</v>
      </c>
      <c r="O294" s="272" cm="1">
        <f t="array" ref="O294">IFERROR(INDEX('2. GRI Pricing Inputs'!$C$32:$AI$39,MATCH('3. GRI Pricing'!E294,'2. GRI Pricing Inputs'!$C$32:$C$39,0),(MATCH('3. GRI Pricing'!N294,'2. GRI Pricing Inputs'!$D$32:$AI$32,0)+1)),0)</f>
        <v>0</v>
      </c>
      <c r="P294" s="272">
        <f>IFERROR(INDEX('2. GRI Pricing Inputs'!$C$45:$AI$46,MATCH($P$16,'2. GRI Pricing Inputs'!$C$45:$C$46,0),MATCH(H294,'2. GRI Pricing Inputs'!$C$45:$AI$45,0)),0)</f>
        <v>0</v>
      </c>
      <c r="Q294" s="272">
        <f>IFERROR(INDEX('2. GRI Pricing Inputs'!$C$53:$AI$54,MATCH('3. GRI Pricing'!$Q$16,'2. GRI Pricing Inputs'!$C$53:$C$54,0),MATCH('3. GRI Pricing'!I294,'2. GRI Pricing Inputs'!$C$53:$AI$53,0)),0)</f>
        <v>0</v>
      </c>
      <c r="R294" s="272">
        <f>IFERROR(INDEX('2. GRI Pricing Inputs'!$C$60:$AI$61,MATCH('3. GRI Pricing'!$R$16,'2. GRI Pricing Inputs'!$C$60:$C$61,0),MATCH('1. Accomodation'!T298,'2. GRI Pricing Inputs'!$C$60:$AI$60,0)),0)</f>
        <v>0</v>
      </c>
      <c r="S294" s="272">
        <f>IFERROR(INDEX('2. GRI Pricing Inputs'!$C$67:$AI$68,MATCH('3. GRI Pricing'!$S$16,'2. GRI Pricing Inputs'!$C$67:$C$68,0),MATCH('1. Accomodation'!U298,'2. GRI Pricing Inputs'!$C$67:$AI$67,0)),0)</f>
        <v>0</v>
      </c>
      <c r="T294" s="272">
        <f>IF(E294=0,0,'2. GRI Pricing Inputs'!$AI$75)</f>
        <v>0</v>
      </c>
      <c r="U294" s="272">
        <f>IFERROR(INDEX('2. GRI Pricing Inputs'!$C$82:$AI$83,MATCH('3. GRI Pricing'!$U$16,'2. GRI Pricing Inputs'!$C$82:$C$83,0),MATCH('1. Accomodation'!V298,'2. GRI Pricing Inputs'!$C$82:$AI$82,0)),0)</f>
        <v>0</v>
      </c>
      <c r="V294" s="272">
        <f>IFERROR(INDEX('2. GRI Pricing Inputs'!$C$89:$AI$90,MATCH('3. GRI Pricing'!$V$16,'2. GRI Pricing Inputs'!$C$89:$C$90,0),MATCH('1. Accomodation'!W298,'2. GRI Pricing Inputs'!$C$89:$AI$89,0)),0)</f>
        <v>0</v>
      </c>
      <c r="W294" s="272">
        <f>IFERROR(INDEX('2. GRI Pricing Inputs'!$C$97:$AI$98,MATCH('3. GRI Pricing'!$W$16,'2. GRI Pricing Inputs'!$C$97:$C$98,0),MATCH('1. Accomodation'!X298,'2. GRI Pricing Inputs'!$C$97:$AI$97,0)),0)</f>
        <v>0</v>
      </c>
      <c r="X294" s="272">
        <f>IFERROR(INDEX('2. GRI Pricing Inputs'!$C$104:$AI$105,MATCH('3. GRI Pricing'!$X$16,'2. GRI Pricing Inputs'!$C$104:$C$105,0),MATCH('1. Accomodation'!Y298,'2. GRI Pricing Inputs'!$C$104:$AI$104,0)),0)</f>
        <v>0</v>
      </c>
      <c r="Y294" s="273"/>
      <c r="Z294" s="274">
        <f t="shared" si="15"/>
        <v>0</v>
      </c>
      <c r="AA294" s="275"/>
      <c r="AB294" s="275"/>
      <c r="AC294" s="275"/>
      <c r="AD294" s="271">
        <f>Z294*(1+'2. GRI Pricing Inputs'!E$115)^(($AD$16-$AC$15)/365)</f>
        <v>0</v>
      </c>
      <c r="AE294" s="272">
        <f>AD294*(1+'2. GRI Pricing Inputs'!F$115)^((AE$16-AD$16)/365)</f>
        <v>0</v>
      </c>
      <c r="AF294" s="272">
        <f>AE294*(1+'2. GRI Pricing Inputs'!G$115)^((AF$16-AE$16)/365)</f>
        <v>0</v>
      </c>
      <c r="AG294" s="272">
        <f>AF294*(1+'2. GRI Pricing Inputs'!H$115)^((AG$16-AF$16)/365)</f>
        <v>0</v>
      </c>
      <c r="AH294" s="272">
        <f>AG294*(1+'2. GRI Pricing Inputs'!I$115)^((AH$16-AG$16)/365)</f>
        <v>0</v>
      </c>
      <c r="AI294" s="272">
        <f>AH294*(1+'2. GRI Pricing Inputs'!J$115)^((AI$16-AH$16)/365)</f>
        <v>0</v>
      </c>
      <c r="AJ294" s="272">
        <f>AI294*(1+'2. GRI Pricing Inputs'!K$115)^((AJ$16-AI$16)/365)</f>
        <v>0</v>
      </c>
      <c r="AK294" s="272">
        <f>AJ294*(1+'2. GRI Pricing Inputs'!L$115)^((AK$16-AJ$16)/365)</f>
        <v>0</v>
      </c>
      <c r="AL294" s="272">
        <f>AK294*(1+'2. GRI Pricing Inputs'!M$115)^((AL$16-AK$16)/365)</f>
        <v>0</v>
      </c>
      <c r="AM294" s="272">
        <f>AL294*(1+'2. GRI Pricing Inputs'!N$115)^((AM$16-AL$16)/365)</f>
        <v>0</v>
      </c>
      <c r="AN294" s="272">
        <f>AM294*(1+'2. GRI Pricing Inputs'!O$115)^((AN$16-AM$16)/365)</f>
        <v>0</v>
      </c>
      <c r="AO294" s="272">
        <f>AN294*(1+'2. GRI Pricing Inputs'!P$115)^((AO$16-AN$16)/365)</f>
        <v>0</v>
      </c>
      <c r="AP294" s="276">
        <f>AO294*(1+'2. GRI Pricing Inputs'!Q$115)^((AP$16-AO$16)/365)</f>
        <v>0</v>
      </c>
      <c r="AQ294" s="380">
        <f t="shared" si="16"/>
        <v>0</v>
      </c>
    </row>
    <row r="295" spans="3:43" ht="11.4" x14ac:dyDescent="0.2">
      <c r="C295" s="76">
        <f>'1. Accomodation'!N299</f>
        <v>0</v>
      </c>
      <c r="D295" s="362" t="str">
        <f>'1. Accomodation'!L299</f>
        <v>[Select]</v>
      </c>
      <c r="E295" s="69" t="str">
        <f>'1. Accomodation'!P299</f>
        <v>[Select]</v>
      </c>
      <c r="F295" s="69" t="str">
        <f>'1. Accomodation'!Q299</f>
        <v>[Select]</v>
      </c>
      <c r="G295" s="77">
        <f>'1. Accomodation'!O299</f>
        <v>0</v>
      </c>
      <c r="H295" s="69" t="str">
        <f>'1. Accomodation'!R299</f>
        <v>[Select]</v>
      </c>
      <c r="I295" s="69" t="str">
        <f>'1. Accomodation'!S299</f>
        <v>[Select]</v>
      </c>
      <c r="J295" s="62"/>
      <c r="L295" s="271">
        <f>IFERROR(INDEX('2. GRI Pricing Inputs'!$C$15:$AI$16,MATCH($L$16,'2. GRI Pricing Inputs'!$C$15:$C$16,0),MATCH(E295,'2. GRI Pricing Inputs'!$C$15:$AI$15,0)),0)</f>
        <v>0</v>
      </c>
      <c r="M295" s="272">
        <f>IFERROR(INDEX('2. GRI Pricing Inputs'!$C$22:$AI$23,MATCH($M$16,'2. GRI Pricing Inputs'!$C$22:$C$23,0),MATCH(F295,'2. GRI Pricing Inputs'!$C$22:$AI$22,0)),0)</f>
        <v>0</v>
      </c>
      <c r="N295" s="329">
        <f>IF(AND('3. GRI Pricing'!$G295&gt;='2. GRI Pricing Inputs'!$D$33,'3. GRI Pricing'!$G295&lt;='2. GRI Pricing Inputs'!$E$33),'2. GRI Pricing Inputs'!$D$32,IF(AND('3. GRI Pricing'!$G295&gt;='2. GRI Pricing Inputs'!$F$33,'3. GRI Pricing'!$G295&lt;='2. GRI Pricing Inputs'!$G$33),'2. GRI Pricing Inputs'!$F$32,IF(AND('3. GRI Pricing'!$G295&gt;='2. GRI Pricing Inputs'!$H$33,'3. GRI Pricing'!$G295&lt;='2. GRI Pricing Inputs'!$I$33),'2. GRI Pricing Inputs'!$H$32,IF(AND('3. GRI Pricing'!$G295&gt;='2. GRI Pricing Inputs'!$J$33,'3. GRI Pricing'!$G295&lt;='2. GRI Pricing Inputs'!$K$33),'2. GRI Pricing Inputs'!$J$32,IF(AND('3. GRI Pricing'!$G295&gt;='2. GRI Pricing Inputs'!$L$33,'3. GRI Pricing'!$G295&lt;='2. GRI Pricing Inputs'!$M$33),'2. GRI Pricing Inputs'!$L$32,IF(AND('3. GRI Pricing'!$G295&gt;='2. GRI Pricing Inputs'!$N$33,'3. GRI Pricing'!$G295&lt;='2. GRI Pricing Inputs'!$O$33),'2. GRI Pricing Inputs'!$N$32,IF(AND('3. GRI Pricing'!$G295&gt;='2. GRI Pricing Inputs'!$P$33,'3. GRI Pricing'!$G295&lt;='2. GRI Pricing Inputs'!$Q$33),'2. GRI Pricing Inputs'!$P$32,IF(AND('3. GRI Pricing'!$G295&gt;='2. GRI Pricing Inputs'!$R$33,'3. GRI Pricing'!$G295&lt;='2. GRI Pricing Inputs'!$S$33),'2. GRI Pricing Inputs'!$R$32,IF(AND('3. GRI Pricing'!$G295&gt;='2. GRI Pricing Inputs'!$T$33,'3. GRI Pricing'!$G295&lt;='2. GRI Pricing Inputs'!$U$33),'2. GRI Pricing Inputs'!$T$32,IF(AND('3. GRI Pricing'!$G295&gt;='2. GRI Pricing Inputs'!$V$33,'3. GRI Pricing'!$G295&lt;='2. GRI Pricing Inputs'!$W$33),'2. GRI Pricing Inputs'!$V$32,IF(AND('3. GRI Pricing'!$G295&gt;='2. GRI Pricing Inputs'!$X$33,'3. GRI Pricing'!$G295&lt;='2. GRI Pricing Inputs'!$Y$33),'2. GRI Pricing Inputs'!$X$32,IF(AND('3. GRI Pricing'!$G295&gt;='2. GRI Pricing Inputs'!$Z$33,'3. GRI Pricing'!$G295&lt;='2. GRI Pricing Inputs'!$AA$33),'2. GRI Pricing Inputs'!$Z$32,IF(AND('3. GRI Pricing'!$G295&gt;='2. GRI Pricing Inputs'!$AB$33,'3. GRI Pricing'!$G295&lt;='2. GRI Pricing Inputs'!$AC$33),'2. GRI Pricing Inputs'!$AB$32,IF(AND('3. GRI Pricing'!$G295&gt;='2. GRI Pricing Inputs'!$AD$33,'3. GRI Pricing'!$G295&lt;='2. GRI Pricing Inputs'!$AE$33),'2. GRI Pricing Inputs'!$AD$32,IF(AND('3. GRI Pricing'!$G295&gt;='2. GRI Pricing Inputs'!$AF$33,'3. GRI Pricing'!$G295&lt;='2. GRI Pricing Inputs'!$AG$33),'2. GRI Pricing Inputs'!$AF$32,IF(AND('3. GRI Pricing'!$G295&gt;='2. GRI Pricing Inputs'!$AH$33,'3. GRI Pricing'!$G295&lt;='2. GRI Pricing Inputs'!$AI$33),'2. GRI Pricing Inputs'!$AH$32,0))))))))))))))))</f>
        <v>0</v>
      </c>
      <c r="O295" s="272" cm="1">
        <f t="array" ref="O295">IFERROR(INDEX('2. GRI Pricing Inputs'!$C$32:$AI$39,MATCH('3. GRI Pricing'!E295,'2. GRI Pricing Inputs'!$C$32:$C$39,0),(MATCH('3. GRI Pricing'!N295,'2. GRI Pricing Inputs'!$D$32:$AI$32,0)+1)),0)</f>
        <v>0</v>
      </c>
      <c r="P295" s="272">
        <f>IFERROR(INDEX('2. GRI Pricing Inputs'!$C$45:$AI$46,MATCH($P$16,'2. GRI Pricing Inputs'!$C$45:$C$46,0),MATCH(H295,'2. GRI Pricing Inputs'!$C$45:$AI$45,0)),0)</f>
        <v>0</v>
      </c>
      <c r="Q295" s="272">
        <f>IFERROR(INDEX('2. GRI Pricing Inputs'!$C$53:$AI$54,MATCH('3. GRI Pricing'!$Q$16,'2. GRI Pricing Inputs'!$C$53:$C$54,0),MATCH('3. GRI Pricing'!I295,'2. GRI Pricing Inputs'!$C$53:$AI$53,0)),0)</f>
        <v>0</v>
      </c>
      <c r="R295" s="272">
        <f>IFERROR(INDEX('2. GRI Pricing Inputs'!$C$60:$AI$61,MATCH('3. GRI Pricing'!$R$16,'2. GRI Pricing Inputs'!$C$60:$C$61,0),MATCH('1. Accomodation'!T299,'2. GRI Pricing Inputs'!$C$60:$AI$60,0)),0)</f>
        <v>0</v>
      </c>
      <c r="S295" s="272">
        <f>IFERROR(INDEX('2. GRI Pricing Inputs'!$C$67:$AI$68,MATCH('3. GRI Pricing'!$S$16,'2. GRI Pricing Inputs'!$C$67:$C$68,0),MATCH('1. Accomodation'!U299,'2. GRI Pricing Inputs'!$C$67:$AI$67,0)),0)</f>
        <v>0</v>
      </c>
      <c r="T295" s="272">
        <f>IF(E295=0,0,'2. GRI Pricing Inputs'!$AI$75)</f>
        <v>0</v>
      </c>
      <c r="U295" s="272">
        <f>IFERROR(INDEX('2. GRI Pricing Inputs'!$C$82:$AI$83,MATCH('3. GRI Pricing'!$U$16,'2. GRI Pricing Inputs'!$C$82:$C$83,0),MATCH('1. Accomodation'!V299,'2. GRI Pricing Inputs'!$C$82:$AI$82,0)),0)</f>
        <v>0</v>
      </c>
      <c r="V295" s="272">
        <f>IFERROR(INDEX('2. GRI Pricing Inputs'!$C$89:$AI$90,MATCH('3. GRI Pricing'!$V$16,'2. GRI Pricing Inputs'!$C$89:$C$90,0),MATCH('1. Accomodation'!W299,'2. GRI Pricing Inputs'!$C$89:$AI$89,0)),0)</f>
        <v>0</v>
      </c>
      <c r="W295" s="272">
        <f>IFERROR(INDEX('2. GRI Pricing Inputs'!$C$97:$AI$98,MATCH('3. GRI Pricing'!$W$16,'2. GRI Pricing Inputs'!$C$97:$C$98,0),MATCH('1. Accomodation'!X299,'2. GRI Pricing Inputs'!$C$97:$AI$97,0)),0)</f>
        <v>0</v>
      </c>
      <c r="X295" s="272">
        <f>IFERROR(INDEX('2. GRI Pricing Inputs'!$C$104:$AI$105,MATCH('3. GRI Pricing'!$X$16,'2. GRI Pricing Inputs'!$C$104:$C$105,0),MATCH('1. Accomodation'!Y299,'2. GRI Pricing Inputs'!$C$104:$AI$104,0)),0)</f>
        <v>0</v>
      </c>
      <c r="Y295" s="273"/>
      <c r="Z295" s="274">
        <f t="shared" si="15"/>
        <v>0</v>
      </c>
      <c r="AA295" s="275"/>
      <c r="AB295" s="275"/>
      <c r="AC295" s="275"/>
      <c r="AD295" s="271">
        <f>Z295*(1+'2. GRI Pricing Inputs'!E$115)^(($AD$16-$AC$15)/365)</f>
        <v>0</v>
      </c>
      <c r="AE295" s="272">
        <f>AD295*(1+'2. GRI Pricing Inputs'!F$115)^((AE$16-AD$16)/365)</f>
        <v>0</v>
      </c>
      <c r="AF295" s="272">
        <f>AE295*(1+'2. GRI Pricing Inputs'!G$115)^((AF$16-AE$16)/365)</f>
        <v>0</v>
      </c>
      <c r="AG295" s="272">
        <f>AF295*(1+'2. GRI Pricing Inputs'!H$115)^((AG$16-AF$16)/365)</f>
        <v>0</v>
      </c>
      <c r="AH295" s="272">
        <f>AG295*(1+'2. GRI Pricing Inputs'!I$115)^((AH$16-AG$16)/365)</f>
        <v>0</v>
      </c>
      <c r="AI295" s="272">
        <f>AH295*(1+'2. GRI Pricing Inputs'!J$115)^((AI$16-AH$16)/365)</f>
        <v>0</v>
      </c>
      <c r="AJ295" s="272">
        <f>AI295*(1+'2. GRI Pricing Inputs'!K$115)^((AJ$16-AI$16)/365)</f>
        <v>0</v>
      </c>
      <c r="AK295" s="272">
        <f>AJ295*(1+'2. GRI Pricing Inputs'!L$115)^((AK$16-AJ$16)/365)</f>
        <v>0</v>
      </c>
      <c r="AL295" s="272">
        <f>AK295*(1+'2. GRI Pricing Inputs'!M$115)^((AL$16-AK$16)/365)</f>
        <v>0</v>
      </c>
      <c r="AM295" s="272">
        <f>AL295*(1+'2. GRI Pricing Inputs'!N$115)^((AM$16-AL$16)/365)</f>
        <v>0</v>
      </c>
      <c r="AN295" s="272">
        <f>AM295*(1+'2. GRI Pricing Inputs'!O$115)^((AN$16-AM$16)/365)</f>
        <v>0</v>
      </c>
      <c r="AO295" s="272">
        <f>AN295*(1+'2. GRI Pricing Inputs'!P$115)^((AO$16-AN$16)/365)</f>
        <v>0</v>
      </c>
      <c r="AP295" s="276">
        <f>AO295*(1+'2. GRI Pricing Inputs'!Q$115)^((AP$16-AO$16)/365)</f>
        <v>0</v>
      </c>
      <c r="AQ295" s="380">
        <f t="shared" si="16"/>
        <v>0</v>
      </c>
    </row>
    <row r="296" spans="3:43" ht="11.4" x14ac:dyDescent="0.2">
      <c r="C296" s="76">
        <f>'1. Accomodation'!N300</f>
        <v>0</v>
      </c>
      <c r="D296" s="362" t="str">
        <f>'1. Accomodation'!L300</f>
        <v>[Select]</v>
      </c>
      <c r="E296" s="69" t="str">
        <f>'1. Accomodation'!P300</f>
        <v>[Select]</v>
      </c>
      <c r="F296" s="69" t="str">
        <f>'1. Accomodation'!Q300</f>
        <v>[Select]</v>
      </c>
      <c r="G296" s="77">
        <f>'1. Accomodation'!O300</f>
        <v>0</v>
      </c>
      <c r="H296" s="69" t="str">
        <f>'1. Accomodation'!R300</f>
        <v>[Select]</v>
      </c>
      <c r="I296" s="69" t="str">
        <f>'1. Accomodation'!S300</f>
        <v>[Select]</v>
      </c>
      <c r="J296" s="62"/>
      <c r="L296" s="271">
        <f>IFERROR(INDEX('2. GRI Pricing Inputs'!$C$15:$AI$16,MATCH($L$16,'2. GRI Pricing Inputs'!$C$15:$C$16,0),MATCH(E296,'2. GRI Pricing Inputs'!$C$15:$AI$15,0)),0)</f>
        <v>0</v>
      </c>
      <c r="M296" s="272">
        <f>IFERROR(INDEX('2. GRI Pricing Inputs'!$C$22:$AI$23,MATCH($M$16,'2. GRI Pricing Inputs'!$C$22:$C$23,0),MATCH(F296,'2. GRI Pricing Inputs'!$C$22:$AI$22,0)),0)</f>
        <v>0</v>
      </c>
      <c r="N296" s="329">
        <f>IF(AND('3. GRI Pricing'!$G296&gt;='2. GRI Pricing Inputs'!$D$33,'3. GRI Pricing'!$G296&lt;='2. GRI Pricing Inputs'!$E$33),'2. GRI Pricing Inputs'!$D$32,IF(AND('3. GRI Pricing'!$G296&gt;='2. GRI Pricing Inputs'!$F$33,'3. GRI Pricing'!$G296&lt;='2. GRI Pricing Inputs'!$G$33),'2. GRI Pricing Inputs'!$F$32,IF(AND('3. GRI Pricing'!$G296&gt;='2. GRI Pricing Inputs'!$H$33,'3. GRI Pricing'!$G296&lt;='2. GRI Pricing Inputs'!$I$33),'2. GRI Pricing Inputs'!$H$32,IF(AND('3. GRI Pricing'!$G296&gt;='2. GRI Pricing Inputs'!$J$33,'3. GRI Pricing'!$G296&lt;='2. GRI Pricing Inputs'!$K$33),'2. GRI Pricing Inputs'!$J$32,IF(AND('3. GRI Pricing'!$G296&gt;='2. GRI Pricing Inputs'!$L$33,'3. GRI Pricing'!$G296&lt;='2. GRI Pricing Inputs'!$M$33),'2. GRI Pricing Inputs'!$L$32,IF(AND('3. GRI Pricing'!$G296&gt;='2. GRI Pricing Inputs'!$N$33,'3. GRI Pricing'!$G296&lt;='2. GRI Pricing Inputs'!$O$33),'2. GRI Pricing Inputs'!$N$32,IF(AND('3. GRI Pricing'!$G296&gt;='2. GRI Pricing Inputs'!$P$33,'3. GRI Pricing'!$G296&lt;='2. GRI Pricing Inputs'!$Q$33),'2. GRI Pricing Inputs'!$P$32,IF(AND('3. GRI Pricing'!$G296&gt;='2. GRI Pricing Inputs'!$R$33,'3. GRI Pricing'!$G296&lt;='2. GRI Pricing Inputs'!$S$33),'2. GRI Pricing Inputs'!$R$32,IF(AND('3. GRI Pricing'!$G296&gt;='2. GRI Pricing Inputs'!$T$33,'3. GRI Pricing'!$G296&lt;='2. GRI Pricing Inputs'!$U$33),'2. GRI Pricing Inputs'!$T$32,IF(AND('3. GRI Pricing'!$G296&gt;='2. GRI Pricing Inputs'!$V$33,'3. GRI Pricing'!$G296&lt;='2. GRI Pricing Inputs'!$W$33),'2. GRI Pricing Inputs'!$V$32,IF(AND('3. GRI Pricing'!$G296&gt;='2. GRI Pricing Inputs'!$X$33,'3. GRI Pricing'!$G296&lt;='2. GRI Pricing Inputs'!$Y$33),'2. GRI Pricing Inputs'!$X$32,IF(AND('3. GRI Pricing'!$G296&gt;='2. GRI Pricing Inputs'!$Z$33,'3. GRI Pricing'!$G296&lt;='2. GRI Pricing Inputs'!$AA$33),'2. GRI Pricing Inputs'!$Z$32,IF(AND('3. GRI Pricing'!$G296&gt;='2. GRI Pricing Inputs'!$AB$33,'3. GRI Pricing'!$G296&lt;='2. GRI Pricing Inputs'!$AC$33),'2. GRI Pricing Inputs'!$AB$32,IF(AND('3. GRI Pricing'!$G296&gt;='2. GRI Pricing Inputs'!$AD$33,'3. GRI Pricing'!$G296&lt;='2. GRI Pricing Inputs'!$AE$33),'2. GRI Pricing Inputs'!$AD$32,IF(AND('3. GRI Pricing'!$G296&gt;='2. GRI Pricing Inputs'!$AF$33,'3. GRI Pricing'!$G296&lt;='2. GRI Pricing Inputs'!$AG$33),'2. GRI Pricing Inputs'!$AF$32,IF(AND('3. GRI Pricing'!$G296&gt;='2. GRI Pricing Inputs'!$AH$33,'3. GRI Pricing'!$G296&lt;='2. GRI Pricing Inputs'!$AI$33),'2. GRI Pricing Inputs'!$AH$32,0))))))))))))))))</f>
        <v>0</v>
      </c>
      <c r="O296" s="272" cm="1">
        <f t="array" ref="O296">IFERROR(INDEX('2. GRI Pricing Inputs'!$C$32:$AI$39,MATCH('3. GRI Pricing'!E296,'2. GRI Pricing Inputs'!$C$32:$C$39,0),(MATCH('3. GRI Pricing'!N296,'2. GRI Pricing Inputs'!$D$32:$AI$32,0)+1)),0)</f>
        <v>0</v>
      </c>
      <c r="P296" s="272">
        <f>IFERROR(INDEX('2. GRI Pricing Inputs'!$C$45:$AI$46,MATCH($P$16,'2. GRI Pricing Inputs'!$C$45:$C$46,0),MATCH(H296,'2. GRI Pricing Inputs'!$C$45:$AI$45,0)),0)</f>
        <v>0</v>
      </c>
      <c r="Q296" s="272">
        <f>IFERROR(INDEX('2. GRI Pricing Inputs'!$C$53:$AI$54,MATCH('3. GRI Pricing'!$Q$16,'2. GRI Pricing Inputs'!$C$53:$C$54,0),MATCH('3. GRI Pricing'!I296,'2. GRI Pricing Inputs'!$C$53:$AI$53,0)),0)</f>
        <v>0</v>
      </c>
      <c r="R296" s="272">
        <f>IFERROR(INDEX('2. GRI Pricing Inputs'!$C$60:$AI$61,MATCH('3. GRI Pricing'!$R$16,'2. GRI Pricing Inputs'!$C$60:$C$61,0),MATCH('1. Accomodation'!T300,'2. GRI Pricing Inputs'!$C$60:$AI$60,0)),0)</f>
        <v>0</v>
      </c>
      <c r="S296" s="272">
        <f>IFERROR(INDEX('2. GRI Pricing Inputs'!$C$67:$AI$68,MATCH('3. GRI Pricing'!$S$16,'2. GRI Pricing Inputs'!$C$67:$C$68,0),MATCH('1. Accomodation'!U300,'2. GRI Pricing Inputs'!$C$67:$AI$67,0)),0)</f>
        <v>0</v>
      </c>
      <c r="T296" s="272">
        <f>IF(E296=0,0,'2. GRI Pricing Inputs'!$AI$75)</f>
        <v>0</v>
      </c>
      <c r="U296" s="272">
        <f>IFERROR(INDEX('2. GRI Pricing Inputs'!$C$82:$AI$83,MATCH('3. GRI Pricing'!$U$16,'2. GRI Pricing Inputs'!$C$82:$C$83,0),MATCH('1. Accomodation'!V300,'2. GRI Pricing Inputs'!$C$82:$AI$82,0)),0)</f>
        <v>0</v>
      </c>
      <c r="V296" s="272">
        <f>IFERROR(INDEX('2. GRI Pricing Inputs'!$C$89:$AI$90,MATCH('3. GRI Pricing'!$V$16,'2. GRI Pricing Inputs'!$C$89:$C$90,0),MATCH('1. Accomodation'!W300,'2. GRI Pricing Inputs'!$C$89:$AI$89,0)),0)</f>
        <v>0</v>
      </c>
      <c r="W296" s="272">
        <f>IFERROR(INDEX('2. GRI Pricing Inputs'!$C$97:$AI$98,MATCH('3. GRI Pricing'!$W$16,'2. GRI Pricing Inputs'!$C$97:$C$98,0),MATCH('1. Accomodation'!X300,'2. GRI Pricing Inputs'!$C$97:$AI$97,0)),0)</f>
        <v>0</v>
      </c>
      <c r="X296" s="272">
        <f>IFERROR(INDEX('2. GRI Pricing Inputs'!$C$104:$AI$105,MATCH('3. GRI Pricing'!$X$16,'2. GRI Pricing Inputs'!$C$104:$C$105,0),MATCH('1. Accomodation'!Y300,'2. GRI Pricing Inputs'!$C$104:$AI$104,0)),0)</f>
        <v>0</v>
      </c>
      <c r="Y296" s="273"/>
      <c r="Z296" s="274">
        <f t="shared" si="15"/>
        <v>0</v>
      </c>
      <c r="AA296" s="275"/>
      <c r="AB296" s="275"/>
      <c r="AC296" s="275"/>
      <c r="AD296" s="271">
        <f>Z296*(1+'2. GRI Pricing Inputs'!E$115)^(($AD$16-$AC$15)/365)</f>
        <v>0</v>
      </c>
      <c r="AE296" s="272">
        <f>AD296*(1+'2. GRI Pricing Inputs'!F$115)^((AE$16-AD$16)/365)</f>
        <v>0</v>
      </c>
      <c r="AF296" s="272">
        <f>AE296*(1+'2. GRI Pricing Inputs'!G$115)^((AF$16-AE$16)/365)</f>
        <v>0</v>
      </c>
      <c r="AG296" s="272">
        <f>AF296*(1+'2. GRI Pricing Inputs'!H$115)^((AG$16-AF$16)/365)</f>
        <v>0</v>
      </c>
      <c r="AH296" s="272">
        <f>AG296*(1+'2. GRI Pricing Inputs'!I$115)^((AH$16-AG$16)/365)</f>
        <v>0</v>
      </c>
      <c r="AI296" s="272">
        <f>AH296*(1+'2. GRI Pricing Inputs'!J$115)^((AI$16-AH$16)/365)</f>
        <v>0</v>
      </c>
      <c r="AJ296" s="272">
        <f>AI296*(1+'2. GRI Pricing Inputs'!K$115)^((AJ$16-AI$16)/365)</f>
        <v>0</v>
      </c>
      <c r="AK296" s="272">
        <f>AJ296*(1+'2. GRI Pricing Inputs'!L$115)^((AK$16-AJ$16)/365)</f>
        <v>0</v>
      </c>
      <c r="AL296" s="272">
        <f>AK296*(1+'2. GRI Pricing Inputs'!M$115)^((AL$16-AK$16)/365)</f>
        <v>0</v>
      </c>
      <c r="AM296" s="272">
        <f>AL296*(1+'2. GRI Pricing Inputs'!N$115)^((AM$16-AL$16)/365)</f>
        <v>0</v>
      </c>
      <c r="AN296" s="272">
        <f>AM296*(1+'2. GRI Pricing Inputs'!O$115)^((AN$16-AM$16)/365)</f>
        <v>0</v>
      </c>
      <c r="AO296" s="272">
        <f>AN296*(1+'2. GRI Pricing Inputs'!P$115)^((AO$16-AN$16)/365)</f>
        <v>0</v>
      </c>
      <c r="AP296" s="276">
        <f>AO296*(1+'2. GRI Pricing Inputs'!Q$115)^((AP$16-AO$16)/365)</f>
        <v>0</v>
      </c>
      <c r="AQ296" s="380">
        <f t="shared" si="16"/>
        <v>0</v>
      </c>
    </row>
    <row r="297" spans="3:43" ht="11.4" x14ac:dyDescent="0.2">
      <c r="C297" s="76">
        <f>'1. Accomodation'!N301</f>
        <v>0</v>
      </c>
      <c r="D297" s="362" t="str">
        <f>'1. Accomodation'!L301</f>
        <v>[Select]</v>
      </c>
      <c r="E297" s="69" t="str">
        <f>'1. Accomodation'!P301</f>
        <v>[Select]</v>
      </c>
      <c r="F297" s="69" t="str">
        <f>'1. Accomodation'!Q301</f>
        <v>[Select]</v>
      </c>
      <c r="G297" s="77">
        <f>'1. Accomodation'!O301</f>
        <v>0</v>
      </c>
      <c r="H297" s="69" t="str">
        <f>'1. Accomodation'!R301</f>
        <v>[Select]</v>
      </c>
      <c r="I297" s="69" t="str">
        <f>'1. Accomodation'!S301</f>
        <v>[Select]</v>
      </c>
      <c r="J297" s="62"/>
      <c r="L297" s="271">
        <f>IFERROR(INDEX('2. GRI Pricing Inputs'!$C$15:$AI$16,MATCH($L$16,'2. GRI Pricing Inputs'!$C$15:$C$16,0),MATCH(E297,'2. GRI Pricing Inputs'!$C$15:$AI$15,0)),0)</f>
        <v>0</v>
      </c>
      <c r="M297" s="272">
        <f>IFERROR(INDEX('2. GRI Pricing Inputs'!$C$22:$AI$23,MATCH($M$16,'2. GRI Pricing Inputs'!$C$22:$C$23,0),MATCH(F297,'2. GRI Pricing Inputs'!$C$22:$AI$22,0)),0)</f>
        <v>0</v>
      </c>
      <c r="N297" s="329">
        <f>IF(AND('3. GRI Pricing'!$G297&gt;='2. GRI Pricing Inputs'!$D$33,'3. GRI Pricing'!$G297&lt;='2. GRI Pricing Inputs'!$E$33),'2. GRI Pricing Inputs'!$D$32,IF(AND('3. GRI Pricing'!$G297&gt;='2. GRI Pricing Inputs'!$F$33,'3. GRI Pricing'!$G297&lt;='2. GRI Pricing Inputs'!$G$33),'2. GRI Pricing Inputs'!$F$32,IF(AND('3. GRI Pricing'!$G297&gt;='2. GRI Pricing Inputs'!$H$33,'3. GRI Pricing'!$G297&lt;='2. GRI Pricing Inputs'!$I$33),'2. GRI Pricing Inputs'!$H$32,IF(AND('3. GRI Pricing'!$G297&gt;='2. GRI Pricing Inputs'!$J$33,'3. GRI Pricing'!$G297&lt;='2. GRI Pricing Inputs'!$K$33),'2. GRI Pricing Inputs'!$J$32,IF(AND('3. GRI Pricing'!$G297&gt;='2. GRI Pricing Inputs'!$L$33,'3. GRI Pricing'!$G297&lt;='2. GRI Pricing Inputs'!$M$33),'2. GRI Pricing Inputs'!$L$32,IF(AND('3. GRI Pricing'!$G297&gt;='2. GRI Pricing Inputs'!$N$33,'3. GRI Pricing'!$G297&lt;='2. GRI Pricing Inputs'!$O$33),'2. GRI Pricing Inputs'!$N$32,IF(AND('3. GRI Pricing'!$G297&gt;='2. GRI Pricing Inputs'!$P$33,'3. GRI Pricing'!$G297&lt;='2. GRI Pricing Inputs'!$Q$33),'2. GRI Pricing Inputs'!$P$32,IF(AND('3. GRI Pricing'!$G297&gt;='2. GRI Pricing Inputs'!$R$33,'3. GRI Pricing'!$G297&lt;='2. GRI Pricing Inputs'!$S$33),'2. GRI Pricing Inputs'!$R$32,IF(AND('3. GRI Pricing'!$G297&gt;='2. GRI Pricing Inputs'!$T$33,'3. GRI Pricing'!$G297&lt;='2. GRI Pricing Inputs'!$U$33),'2. GRI Pricing Inputs'!$T$32,IF(AND('3. GRI Pricing'!$G297&gt;='2. GRI Pricing Inputs'!$V$33,'3. GRI Pricing'!$G297&lt;='2. GRI Pricing Inputs'!$W$33),'2. GRI Pricing Inputs'!$V$32,IF(AND('3. GRI Pricing'!$G297&gt;='2. GRI Pricing Inputs'!$X$33,'3. GRI Pricing'!$G297&lt;='2. GRI Pricing Inputs'!$Y$33),'2. GRI Pricing Inputs'!$X$32,IF(AND('3. GRI Pricing'!$G297&gt;='2. GRI Pricing Inputs'!$Z$33,'3. GRI Pricing'!$G297&lt;='2. GRI Pricing Inputs'!$AA$33),'2. GRI Pricing Inputs'!$Z$32,IF(AND('3. GRI Pricing'!$G297&gt;='2. GRI Pricing Inputs'!$AB$33,'3. GRI Pricing'!$G297&lt;='2. GRI Pricing Inputs'!$AC$33),'2. GRI Pricing Inputs'!$AB$32,IF(AND('3. GRI Pricing'!$G297&gt;='2. GRI Pricing Inputs'!$AD$33,'3. GRI Pricing'!$G297&lt;='2. GRI Pricing Inputs'!$AE$33),'2. GRI Pricing Inputs'!$AD$32,IF(AND('3. GRI Pricing'!$G297&gt;='2. GRI Pricing Inputs'!$AF$33,'3. GRI Pricing'!$G297&lt;='2. GRI Pricing Inputs'!$AG$33),'2. GRI Pricing Inputs'!$AF$32,IF(AND('3. GRI Pricing'!$G297&gt;='2. GRI Pricing Inputs'!$AH$33,'3. GRI Pricing'!$G297&lt;='2. GRI Pricing Inputs'!$AI$33),'2. GRI Pricing Inputs'!$AH$32,0))))))))))))))))</f>
        <v>0</v>
      </c>
      <c r="O297" s="272" cm="1">
        <f t="array" ref="O297">IFERROR(INDEX('2. GRI Pricing Inputs'!$C$32:$AI$39,MATCH('3. GRI Pricing'!E297,'2. GRI Pricing Inputs'!$C$32:$C$39,0),(MATCH('3. GRI Pricing'!N297,'2. GRI Pricing Inputs'!$D$32:$AI$32,0)+1)),0)</f>
        <v>0</v>
      </c>
      <c r="P297" s="272">
        <f>IFERROR(INDEX('2. GRI Pricing Inputs'!$C$45:$AI$46,MATCH($P$16,'2. GRI Pricing Inputs'!$C$45:$C$46,0),MATCH(H297,'2. GRI Pricing Inputs'!$C$45:$AI$45,0)),0)</f>
        <v>0</v>
      </c>
      <c r="Q297" s="272">
        <f>IFERROR(INDEX('2. GRI Pricing Inputs'!$C$53:$AI$54,MATCH('3. GRI Pricing'!$Q$16,'2. GRI Pricing Inputs'!$C$53:$C$54,0),MATCH('3. GRI Pricing'!I297,'2. GRI Pricing Inputs'!$C$53:$AI$53,0)),0)</f>
        <v>0</v>
      </c>
      <c r="R297" s="272">
        <f>IFERROR(INDEX('2. GRI Pricing Inputs'!$C$60:$AI$61,MATCH('3. GRI Pricing'!$R$16,'2. GRI Pricing Inputs'!$C$60:$C$61,0),MATCH('1. Accomodation'!T301,'2. GRI Pricing Inputs'!$C$60:$AI$60,0)),0)</f>
        <v>0</v>
      </c>
      <c r="S297" s="272">
        <f>IFERROR(INDEX('2. GRI Pricing Inputs'!$C$67:$AI$68,MATCH('3. GRI Pricing'!$S$16,'2. GRI Pricing Inputs'!$C$67:$C$68,0),MATCH('1. Accomodation'!U301,'2. GRI Pricing Inputs'!$C$67:$AI$67,0)),0)</f>
        <v>0</v>
      </c>
      <c r="T297" s="272">
        <f>IF(E297=0,0,'2. GRI Pricing Inputs'!$AI$75)</f>
        <v>0</v>
      </c>
      <c r="U297" s="272">
        <f>IFERROR(INDEX('2. GRI Pricing Inputs'!$C$82:$AI$83,MATCH('3. GRI Pricing'!$U$16,'2. GRI Pricing Inputs'!$C$82:$C$83,0),MATCH('1. Accomodation'!V301,'2. GRI Pricing Inputs'!$C$82:$AI$82,0)),0)</f>
        <v>0</v>
      </c>
      <c r="V297" s="272">
        <f>IFERROR(INDEX('2. GRI Pricing Inputs'!$C$89:$AI$90,MATCH('3. GRI Pricing'!$V$16,'2. GRI Pricing Inputs'!$C$89:$C$90,0),MATCH('1. Accomodation'!W301,'2. GRI Pricing Inputs'!$C$89:$AI$89,0)),0)</f>
        <v>0</v>
      </c>
      <c r="W297" s="272">
        <f>IFERROR(INDEX('2. GRI Pricing Inputs'!$C$97:$AI$98,MATCH('3. GRI Pricing'!$W$16,'2. GRI Pricing Inputs'!$C$97:$C$98,0),MATCH('1. Accomodation'!X301,'2. GRI Pricing Inputs'!$C$97:$AI$97,0)),0)</f>
        <v>0</v>
      </c>
      <c r="X297" s="272">
        <f>IFERROR(INDEX('2. GRI Pricing Inputs'!$C$104:$AI$105,MATCH('3. GRI Pricing'!$X$16,'2. GRI Pricing Inputs'!$C$104:$C$105,0),MATCH('1. Accomodation'!Y301,'2. GRI Pricing Inputs'!$C$104:$AI$104,0)),0)</f>
        <v>0</v>
      </c>
      <c r="Y297" s="273"/>
      <c r="Z297" s="274">
        <f t="shared" si="15"/>
        <v>0</v>
      </c>
      <c r="AA297" s="275"/>
      <c r="AB297" s="275"/>
      <c r="AC297" s="275"/>
      <c r="AD297" s="271">
        <f>Z297*(1+'2. GRI Pricing Inputs'!E$115)^(($AD$16-$AC$15)/365)</f>
        <v>0</v>
      </c>
      <c r="AE297" s="272">
        <f>AD297*(1+'2. GRI Pricing Inputs'!F$115)^((AE$16-AD$16)/365)</f>
        <v>0</v>
      </c>
      <c r="AF297" s="272">
        <f>AE297*(1+'2. GRI Pricing Inputs'!G$115)^((AF$16-AE$16)/365)</f>
        <v>0</v>
      </c>
      <c r="AG297" s="272">
        <f>AF297*(1+'2. GRI Pricing Inputs'!H$115)^((AG$16-AF$16)/365)</f>
        <v>0</v>
      </c>
      <c r="AH297" s="272">
        <f>AG297*(1+'2. GRI Pricing Inputs'!I$115)^((AH$16-AG$16)/365)</f>
        <v>0</v>
      </c>
      <c r="AI297" s="272">
        <f>AH297*(1+'2. GRI Pricing Inputs'!J$115)^((AI$16-AH$16)/365)</f>
        <v>0</v>
      </c>
      <c r="AJ297" s="272">
        <f>AI297*(1+'2. GRI Pricing Inputs'!K$115)^((AJ$16-AI$16)/365)</f>
        <v>0</v>
      </c>
      <c r="AK297" s="272">
        <f>AJ297*(1+'2. GRI Pricing Inputs'!L$115)^((AK$16-AJ$16)/365)</f>
        <v>0</v>
      </c>
      <c r="AL297" s="272">
        <f>AK297*(1+'2. GRI Pricing Inputs'!M$115)^((AL$16-AK$16)/365)</f>
        <v>0</v>
      </c>
      <c r="AM297" s="272">
        <f>AL297*(1+'2. GRI Pricing Inputs'!N$115)^((AM$16-AL$16)/365)</f>
        <v>0</v>
      </c>
      <c r="AN297" s="272">
        <f>AM297*(1+'2. GRI Pricing Inputs'!O$115)^((AN$16-AM$16)/365)</f>
        <v>0</v>
      </c>
      <c r="AO297" s="272">
        <f>AN297*(1+'2. GRI Pricing Inputs'!P$115)^((AO$16-AN$16)/365)</f>
        <v>0</v>
      </c>
      <c r="AP297" s="276">
        <f>AO297*(1+'2. GRI Pricing Inputs'!Q$115)^((AP$16-AO$16)/365)</f>
        <v>0</v>
      </c>
      <c r="AQ297" s="380">
        <f t="shared" si="16"/>
        <v>0</v>
      </c>
    </row>
    <row r="298" spans="3:43" ht="11.4" x14ac:dyDescent="0.2">
      <c r="C298" s="76">
        <f>'1. Accomodation'!N302</f>
        <v>0</v>
      </c>
      <c r="D298" s="362" t="str">
        <f>'1. Accomodation'!L302</f>
        <v>[Select]</v>
      </c>
      <c r="E298" s="69" t="str">
        <f>'1. Accomodation'!P302</f>
        <v>[Select]</v>
      </c>
      <c r="F298" s="69" t="str">
        <f>'1. Accomodation'!Q302</f>
        <v>[Select]</v>
      </c>
      <c r="G298" s="77">
        <f>'1. Accomodation'!O302</f>
        <v>0</v>
      </c>
      <c r="H298" s="69" t="str">
        <f>'1. Accomodation'!R302</f>
        <v>[Select]</v>
      </c>
      <c r="I298" s="69" t="str">
        <f>'1. Accomodation'!S302</f>
        <v>[Select]</v>
      </c>
      <c r="J298" s="62"/>
      <c r="L298" s="271">
        <f>IFERROR(INDEX('2. GRI Pricing Inputs'!$C$15:$AI$16,MATCH($L$16,'2. GRI Pricing Inputs'!$C$15:$C$16,0),MATCH(E298,'2. GRI Pricing Inputs'!$C$15:$AI$15,0)),0)</f>
        <v>0</v>
      </c>
      <c r="M298" s="272">
        <f>IFERROR(INDEX('2. GRI Pricing Inputs'!$C$22:$AI$23,MATCH($M$16,'2. GRI Pricing Inputs'!$C$22:$C$23,0),MATCH(F298,'2. GRI Pricing Inputs'!$C$22:$AI$22,0)),0)</f>
        <v>0</v>
      </c>
      <c r="N298" s="329">
        <f>IF(AND('3. GRI Pricing'!$G298&gt;='2. GRI Pricing Inputs'!$D$33,'3. GRI Pricing'!$G298&lt;='2. GRI Pricing Inputs'!$E$33),'2. GRI Pricing Inputs'!$D$32,IF(AND('3. GRI Pricing'!$G298&gt;='2. GRI Pricing Inputs'!$F$33,'3. GRI Pricing'!$G298&lt;='2. GRI Pricing Inputs'!$G$33),'2. GRI Pricing Inputs'!$F$32,IF(AND('3. GRI Pricing'!$G298&gt;='2. GRI Pricing Inputs'!$H$33,'3. GRI Pricing'!$G298&lt;='2. GRI Pricing Inputs'!$I$33),'2. GRI Pricing Inputs'!$H$32,IF(AND('3. GRI Pricing'!$G298&gt;='2. GRI Pricing Inputs'!$J$33,'3. GRI Pricing'!$G298&lt;='2. GRI Pricing Inputs'!$K$33),'2. GRI Pricing Inputs'!$J$32,IF(AND('3. GRI Pricing'!$G298&gt;='2. GRI Pricing Inputs'!$L$33,'3. GRI Pricing'!$G298&lt;='2. GRI Pricing Inputs'!$M$33),'2. GRI Pricing Inputs'!$L$32,IF(AND('3. GRI Pricing'!$G298&gt;='2. GRI Pricing Inputs'!$N$33,'3. GRI Pricing'!$G298&lt;='2. GRI Pricing Inputs'!$O$33),'2. GRI Pricing Inputs'!$N$32,IF(AND('3. GRI Pricing'!$G298&gt;='2. GRI Pricing Inputs'!$P$33,'3. GRI Pricing'!$G298&lt;='2. GRI Pricing Inputs'!$Q$33),'2. GRI Pricing Inputs'!$P$32,IF(AND('3. GRI Pricing'!$G298&gt;='2. GRI Pricing Inputs'!$R$33,'3. GRI Pricing'!$G298&lt;='2. GRI Pricing Inputs'!$S$33),'2. GRI Pricing Inputs'!$R$32,IF(AND('3. GRI Pricing'!$G298&gt;='2. GRI Pricing Inputs'!$T$33,'3. GRI Pricing'!$G298&lt;='2. GRI Pricing Inputs'!$U$33),'2. GRI Pricing Inputs'!$T$32,IF(AND('3. GRI Pricing'!$G298&gt;='2. GRI Pricing Inputs'!$V$33,'3. GRI Pricing'!$G298&lt;='2. GRI Pricing Inputs'!$W$33),'2. GRI Pricing Inputs'!$V$32,IF(AND('3. GRI Pricing'!$G298&gt;='2. GRI Pricing Inputs'!$X$33,'3. GRI Pricing'!$G298&lt;='2. GRI Pricing Inputs'!$Y$33),'2. GRI Pricing Inputs'!$X$32,IF(AND('3. GRI Pricing'!$G298&gt;='2. GRI Pricing Inputs'!$Z$33,'3. GRI Pricing'!$G298&lt;='2. GRI Pricing Inputs'!$AA$33),'2. GRI Pricing Inputs'!$Z$32,IF(AND('3. GRI Pricing'!$G298&gt;='2. GRI Pricing Inputs'!$AB$33,'3. GRI Pricing'!$G298&lt;='2. GRI Pricing Inputs'!$AC$33),'2. GRI Pricing Inputs'!$AB$32,IF(AND('3. GRI Pricing'!$G298&gt;='2. GRI Pricing Inputs'!$AD$33,'3. GRI Pricing'!$G298&lt;='2. GRI Pricing Inputs'!$AE$33),'2. GRI Pricing Inputs'!$AD$32,IF(AND('3. GRI Pricing'!$G298&gt;='2. GRI Pricing Inputs'!$AF$33,'3. GRI Pricing'!$G298&lt;='2. GRI Pricing Inputs'!$AG$33),'2. GRI Pricing Inputs'!$AF$32,IF(AND('3. GRI Pricing'!$G298&gt;='2. GRI Pricing Inputs'!$AH$33,'3. GRI Pricing'!$G298&lt;='2. GRI Pricing Inputs'!$AI$33),'2. GRI Pricing Inputs'!$AH$32,0))))))))))))))))</f>
        <v>0</v>
      </c>
      <c r="O298" s="272" cm="1">
        <f t="array" ref="O298">IFERROR(INDEX('2. GRI Pricing Inputs'!$C$32:$AI$39,MATCH('3. GRI Pricing'!E298,'2. GRI Pricing Inputs'!$C$32:$C$39,0),(MATCH('3. GRI Pricing'!N298,'2. GRI Pricing Inputs'!$D$32:$AI$32,0)+1)),0)</f>
        <v>0</v>
      </c>
      <c r="P298" s="272">
        <f>IFERROR(INDEX('2. GRI Pricing Inputs'!$C$45:$AI$46,MATCH($P$16,'2. GRI Pricing Inputs'!$C$45:$C$46,0),MATCH(H298,'2. GRI Pricing Inputs'!$C$45:$AI$45,0)),0)</f>
        <v>0</v>
      </c>
      <c r="Q298" s="272">
        <f>IFERROR(INDEX('2. GRI Pricing Inputs'!$C$53:$AI$54,MATCH('3. GRI Pricing'!$Q$16,'2. GRI Pricing Inputs'!$C$53:$C$54,0),MATCH('3. GRI Pricing'!I298,'2. GRI Pricing Inputs'!$C$53:$AI$53,0)),0)</f>
        <v>0</v>
      </c>
      <c r="R298" s="272">
        <f>IFERROR(INDEX('2. GRI Pricing Inputs'!$C$60:$AI$61,MATCH('3. GRI Pricing'!$R$16,'2. GRI Pricing Inputs'!$C$60:$C$61,0),MATCH('1. Accomodation'!T302,'2. GRI Pricing Inputs'!$C$60:$AI$60,0)),0)</f>
        <v>0</v>
      </c>
      <c r="S298" s="272">
        <f>IFERROR(INDEX('2. GRI Pricing Inputs'!$C$67:$AI$68,MATCH('3. GRI Pricing'!$S$16,'2. GRI Pricing Inputs'!$C$67:$C$68,0),MATCH('1. Accomodation'!U302,'2. GRI Pricing Inputs'!$C$67:$AI$67,0)),0)</f>
        <v>0</v>
      </c>
      <c r="T298" s="272">
        <f>IF(E298=0,0,'2. GRI Pricing Inputs'!$AI$75)</f>
        <v>0</v>
      </c>
      <c r="U298" s="272">
        <f>IFERROR(INDEX('2. GRI Pricing Inputs'!$C$82:$AI$83,MATCH('3. GRI Pricing'!$U$16,'2. GRI Pricing Inputs'!$C$82:$C$83,0),MATCH('1. Accomodation'!V302,'2. GRI Pricing Inputs'!$C$82:$AI$82,0)),0)</f>
        <v>0</v>
      </c>
      <c r="V298" s="272">
        <f>IFERROR(INDEX('2. GRI Pricing Inputs'!$C$89:$AI$90,MATCH('3. GRI Pricing'!$V$16,'2. GRI Pricing Inputs'!$C$89:$C$90,0),MATCH('1. Accomodation'!W302,'2. GRI Pricing Inputs'!$C$89:$AI$89,0)),0)</f>
        <v>0</v>
      </c>
      <c r="W298" s="272">
        <f>IFERROR(INDEX('2. GRI Pricing Inputs'!$C$97:$AI$98,MATCH('3. GRI Pricing'!$W$16,'2. GRI Pricing Inputs'!$C$97:$C$98,0),MATCH('1. Accomodation'!X302,'2. GRI Pricing Inputs'!$C$97:$AI$97,0)),0)</f>
        <v>0</v>
      </c>
      <c r="X298" s="272">
        <f>IFERROR(INDEX('2. GRI Pricing Inputs'!$C$104:$AI$105,MATCH('3. GRI Pricing'!$X$16,'2. GRI Pricing Inputs'!$C$104:$C$105,0),MATCH('1. Accomodation'!Y302,'2. GRI Pricing Inputs'!$C$104:$AI$104,0)),0)</f>
        <v>0</v>
      </c>
      <c r="Y298" s="273"/>
      <c r="Z298" s="274">
        <f t="shared" si="15"/>
        <v>0</v>
      </c>
      <c r="AA298" s="275"/>
      <c r="AB298" s="275"/>
      <c r="AC298" s="275"/>
      <c r="AD298" s="271">
        <f>Z298*(1+'2. GRI Pricing Inputs'!E$115)^(($AD$16-$AC$15)/365)</f>
        <v>0</v>
      </c>
      <c r="AE298" s="272">
        <f>AD298*(1+'2. GRI Pricing Inputs'!F$115)^((AE$16-AD$16)/365)</f>
        <v>0</v>
      </c>
      <c r="AF298" s="272">
        <f>AE298*(1+'2. GRI Pricing Inputs'!G$115)^((AF$16-AE$16)/365)</f>
        <v>0</v>
      </c>
      <c r="AG298" s="272">
        <f>AF298*(1+'2. GRI Pricing Inputs'!H$115)^((AG$16-AF$16)/365)</f>
        <v>0</v>
      </c>
      <c r="AH298" s="272">
        <f>AG298*(1+'2. GRI Pricing Inputs'!I$115)^((AH$16-AG$16)/365)</f>
        <v>0</v>
      </c>
      <c r="AI298" s="272">
        <f>AH298*(1+'2. GRI Pricing Inputs'!J$115)^((AI$16-AH$16)/365)</f>
        <v>0</v>
      </c>
      <c r="AJ298" s="272">
        <f>AI298*(1+'2. GRI Pricing Inputs'!K$115)^((AJ$16-AI$16)/365)</f>
        <v>0</v>
      </c>
      <c r="AK298" s="272">
        <f>AJ298*(1+'2. GRI Pricing Inputs'!L$115)^((AK$16-AJ$16)/365)</f>
        <v>0</v>
      </c>
      <c r="AL298" s="272">
        <f>AK298*(1+'2. GRI Pricing Inputs'!M$115)^((AL$16-AK$16)/365)</f>
        <v>0</v>
      </c>
      <c r="AM298" s="272">
        <f>AL298*(1+'2. GRI Pricing Inputs'!N$115)^((AM$16-AL$16)/365)</f>
        <v>0</v>
      </c>
      <c r="AN298" s="272">
        <f>AM298*(1+'2. GRI Pricing Inputs'!O$115)^((AN$16-AM$16)/365)</f>
        <v>0</v>
      </c>
      <c r="AO298" s="272">
        <f>AN298*(1+'2. GRI Pricing Inputs'!P$115)^((AO$16-AN$16)/365)</f>
        <v>0</v>
      </c>
      <c r="AP298" s="276">
        <f>AO298*(1+'2. GRI Pricing Inputs'!Q$115)^((AP$16-AO$16)/365)</f>
        <v>0</v>
      </c>
      <c r="AQ298" s="380">
        <f t="shared" si="16"/>
        <v>0</v>
      </c>
    </row>
    <row r="299" spans="3:43" ht="11.4" x14ac:dyDescent="0.2">
      <c r="C299" s="76">
        <f>'1. Accomodation'!N303</f>
        <v>0</v>
      </c>
      <c r="D299" s="362" t="str">
        <f>'1. Accomodation'!L303</f>
        <v>[Select]</v>
      </c>
      <c r="E299" s="69" t="str">
        <f>'1. Accomodation'!P303</f>
        <v>[Select]</v>
      </c>
      <c r="F299" s="69" t="str">
        <f>'1. Accomodation'!Q303</f>
        <v>[Select]</v>
      </c>
      <c r="G299" s="77">
        <f>'1. Accomodation'!O303</f>
        <v>0</v>
      </c>
      <c r="H299" s="69" t="str">
        <f>'1. Accomodation'!R303</f>
        <v>[Select]</v>
      </c>
      <c r="I299" s="69" t="str">
        <f>'1. Accomodation'!S303</f>
        <v>[Select]</v>
      </c>
      <c r="J299" s="62"/>
      <c r="L299" s="271">
        <f>IFERROR(INDEX('2. GRI Pricing Inputs'!$C$15:$AI$16,MATCH($L$16,'2. GRI Pricing Inputs'!$C$15:$C$16,0),MATCH(E299,'2. GRI Pricing Inputs'!$C$15:$AI$15,0)),0)</f>
        <v>0</v>
      </c>
      <c r="M299" s="272">
        <f>IFERROR(INDEX('2. GRI Pricing Inputs'!$C$22:$AI$23,MATCH($M$16,'2. GRI Pricing Inputs'!$C$22:$C$23,0),MATCH(F299,'2. GRI Pricing Inputs'!$C$22:$AI$22,0)),0)</f>
        <v>0</v>
      </c>
      <c r="N299" s="329">
        <f>IF(AND('3. GRI Pricing'!$G299&gt;='2. GRI Pricing Inputs'!$D$33,'3. GRI Pricing'!$G299&lt;='2. GRI Pricing Inputs'!$E$33),'2. GRI Pricing Inputs'!$D$32,IF(AND('3. GRI Pricing'!$G299&gt;='2. GRI Pricing Inputs'!$F$33,'3. GRI Pricing'!$G299&lt;='2. GRI Pricing Inputs'!$G$33),'2. GRI Pricing Inputs'!$F$32,IF(AND('3. GRI Pricing'!$G299&gt;='2. GRI Pricing Inputs'!$H$33,'3. GRI Pricing'!$G299&lt;='2. GRI Pricing Inputs'!$I$33),'2. GRI Pricing Inputs'!$H$32,IF(AND('3. GRI Pricing'!$G299&gt;='2. GRI Pricing Inputs'!$J$33,'3. GRI Pricing'!$G299&lt;='2. GRI Pricing Inputs'!$K$33),'2. GRI Pricing Inputs'!$J$32,IF(AND('3. GRI Pricing'!$G299&gt;='2. GRI Pricing Inputs'!$L$33,'3. GRI Pricing'!$G299&lt;='2. GRI Pricing Inputs'!$M$33),'2. GRI Pricing Inputs'!$L$32,IF(AND('3. GRI Pricing'!$G299&gt;='2. GRI Pricing Inputs'!$N$33,'3. GRI Pricing'!$G299&lt;='2. GRI Pricing Inputs'!$O$33),'2. GRI Pricing Inputs'!$N$32,IF(AND('3. GRI Pricing'!$G299&gt;='2. GRI Pricing Inputs'!$P$33,'3. GRI Pricing'!$G299&lt;='2. GRI Pricing Inputs'!$Q$33),'2. GRI Pricing Inputs'!$P$32,IF(AND('3. GRI Pricing'!$G299&gt;='2. GRI Pricing Inputs'!$R$33,'3. GRI Pricing'!$G299&lt;='2. GRI Pricing Inputs'!$S$33),'2. GRI Pricing Inputs'!$R$32,IF(AND('3. GRI Pricing'!$G299&gt;='2. GRI Pricing Inputs'!$T$33,'3. GRI Pricing'!$G299&lt;='2. GRI Pricing Inputs'!$U$33),'2. GRI Pricing Inputs'!$T$32,IF(AND('3. GRI Pricing'!$G299&gt;='2. GRI Pricing Inputs'!$V$33,'3. GRI Pricing'!$G299&lt;='2. GRI Pricing Inputs'!$W$33),'2. GRI Pricing Inputs'!$V$32,IF(AND('3. GRI Pricing'!$G299&gt;='2. GRI Pricing Inputs'!$X$33,'3. GRI Pricing'!$G299&lt;='2. GRI Pricing Inputs'!$Y$33),'2. GRI Pricing Inputs'!$X$32,IF(AND('3. GRI Pricing'!$G299&gt;='2. GRI Pricing Inputs'!$Z$33,'3. GRI Pricing'!$G299&lt;='2. GRI Pricing Inputs'!$AA$33),'2. GRI Pricing Inputs'!$Z$32,IF(AND('3. GRI Pricing'!$G299&gt;='2. GRI Pricing Inputs'!$AB$33,'3. GRI Pricing'!$G299&lt;='2. GRI Pricing Inputs'!$AC$33),'2. GRI Pricing Inputs'!$AB$32,IF(AND('3. GRI Pricing'!$G299&gt;='2. GRI Pricing Inputs'!$AD$33,'3. GRI Pricing'!$G299&lt;='2. GRI Pricing Inputs'!$AE$33),'2. GRI Pricing Inputs'!$AD$32,IF(AND('3. GRI Pricing'!$G299&gt;='2. GRI Pricing Inputs'!$AF$33,'3. GRI Pricing'!$G299&lt;='2. GRI Pricing Inputs'!$AG$33),'2. GRI Pricing Inputs'!$AF$32,IF(AND('3. GRI Pricing'!$G299&gt;='2. GRI Pricing Inputs'!$AH$33,'3. GRI Pricing'!$G299&lt;='2. GRI Pricing Inputs'!$AI$33),'2. GRI Pricing Inputs'!$AH$32,0))))))))))))))))</f>
        <v>0</v>
      </c>
      <c r="O299" s="272" cm="1">
        <f t="array" ref="O299">IFERROR(INDEX('2. GRI Pricing Inputs'!$C$32:$AI$39,MATCH('3. GRI Pricing'!E299,'2. GRI Pricing Inputs'!$C$32:$C$39,0),(MATCH('3. GRI Pricing'!N299,'2. GRI Pricing Inputs'!$D$32:$AI$32,0)+1)),0)</f>
        <v>0</v>
      </c>
      <c r="P299" s="272">
        <f>IFERROR(INDEX('2. GRI Pricing Inputs'!$C$45:$AI$46,MATCH($P$16,'2. GRI Pricing Inputs'!$C$45:$C$46,0),MATCH(H299,'2. GRI Pricing Inputs'!$C$45:$AI$45,0)),0)</f>
        <v>0</v>
      </c>
      <c r="Q299" s="272">
        <f>IFERROR(INDEX('2. GRI Pricing Inputs'!$C$53:$AI$54,MATCH('3. GRI Pricing'!$Q$16,'2. GRI Pricing Inputs'!$C$53:$C$54,0),MATCH('3. GRI Pricing'!I299,'2. GRI Pricing Inputs'!$C$53:$AI$53,0)),0)</f>
        <v>0</v>
      </c>
      <c r="R299" s="272">
        <f>IFERROR(INDEX('2. GRI Pricing Inputs'!$C$60:$AI$61,MATCH('3. GRI Pricing'!$R$16,'2. GRI Pricing Inputs'!$C$60:$C$61,0),MATCH('1. Accomodation'!T303,'2. GRI Pricing Inputs'!$C$60:$AI$60,0)),0)</f>
        <v>0</v>
      </c>
      <c r="S299" s="272">
        <f>IFERROR(INDEX('2. GRI Pricing Inputs'!$C$67:$AI$68,MATCH('3. GRI Pricing'!$S$16,'2. GRI Pricing Inputs'!$C$67:$C$68,0),MATCH('1. Accomodation'!U303,'2. GRI Pricing Inputs'!$C$67:$AI$67,0)),0)</f>
        <v>0</v>
      </c>
      <c r="T299" s="272">
        <f>IF(E299=0,0,'2. GRI Pricing Inputs'!$AI$75)</f>
        <v>0</v>
      </c>
      <c r="U299" s="272">
        <f>IFERROR(INDEX('2. GRI Pricing Inputs'!$C$82:$AI$83,MATCH('3. GRI Pricing'!$U$16,'2. GRI Pricing Inputs'!$C$82:$C$83,0),MATCH('1. Accomodation'!V303,'2. GRI Pricing Inputs'!$C$82:$AI$82,0)),0)</f>
        <v>0</v>
      </c>
      <c r="V299" s="272">
        <f>IFERROR(INDEX('2. GRI Pricing Inputs'!$C$89:$AI$90,MATCH('3. GRI Pricing'!$V$16,'2. GRI Pricing Inputs'!$C$89:$C$90,0),MATCH('1. Accomodation'!W303,'2. GRI Pricing Inputs'!$C$89:$AI$89,0)),0)</f>
        <v>0</v>
      </c>
      <c r="W299" s="272">
        <f>IFERROR(INDEX('2. GRI Pricing Inputs'!$C$97:$AI$98,MATCH('3. GRI Pricing'!$W$16,'2. GRI Pricing Inputs'!$C$97:$C$98,0),MATCH('1. Accomodation'!X303,'2. GRI Pricing Inputs'!$C$97:$AI$97,0)),0)</f>
        <v>0</v>
      </c>
      <c r="X299" s="272">
        <f>IFERROR(INDEX('2. GRI Pricing Inputs'!$C$104:$AI$105,MATCH('3. GRI Pricing'!$X$16,'2. GRI Pricing Inputs'!$C$104:$C$105,0),MATCH('1. Accomodation'!Y303,'2. GRI Pricing Inputs'!$C$104:$AI$104,0)),0)</f>
        <v>0</v>
      </c>
      <c r="Y299" s="273"/>
      <c r="Z299" s="274">
        <f t="shared" si="15"/>
        <v>0</v>
      </c>
      <c r="AA299" s="275"/>
      <c r="AB299" s="275"/>
      <c r="AC299" s="275"/>
      <c r="AD299" s="271">
        <f>Z299*(1+'2. GRI Pricing Inputs'!E$115)^(($AD$16-$AC$15)/365)</f>
        <v>0</v>
      </c>
      <c r="AE299" s="272">
        <f>AD299*(1+'2. GRI Pricing Inputs'!F$115)^((AE$16-AD$16)/365)</f>
        <v>0</v>
      </c>
      <c r="AF299" s="272">
        <f>AE299*(1+'2. GRI Pricing Inputs'!G$115)^((AF$16-AE$16)/365)</f>
        <v>0</v>
      </c>
      <c r="AG299" s="272">
        <f>AF299*(1+'2. GRI Pricing Inputs'!H$115)^((AG$16-AF$16)/365)</f>
        <v>0</v>
      </c>
      <c r="AH299" s="272">
        <f>AG299*(1+'2. GRI Pricing Inputs'!I$115)^((AH$16-AG$16)/365)</f>
        <v>0</v>
      </c>
      <c r="AI299" s="272">
        <f>AH299*(1+'2. GRI Pricing Inputs'!J$115)^((AI$16-AH$16)/365)</f>
        <v>0</v>
      </c>
      <c r="AJ299" s="272">
        <f>AI299*(1+'2. GRI Pricing Inputs'!K$115)^((AJ$16-AI$16)/365)</f>
        <v>0</v>
      </c>
      <c r="AK299" s="272">
        <f>AJ299*(1+'2. GRI Pricing Inputs'!L$115)^((AK$16-AJ$16)/365)</f>
        <v>0</v>
      </c>
      <c r="AL299" s="272">
        <f>AK299*(1+'2. GRI Pricing Inputs'!M$115)^((AL$16-AK$16)/365)</f>
        <v>0</v>
      </c>
      <c r="AM299" s="272">
        <f>AL299*(1+'2. GRI Pricing Inputs'!N$115)^((AM$16-AL$16)/365)</f>
        <v>0</v>
      </c>
      <c r="AN299" s="272">
        <f>AM299*(1+'2. GRI Pricing Inputs'!O$115)^((AN$16-AM$16)/365)</f>
        <v>0</v>
      </c>
      <c r="AO299" s="272">
        <f>AN299*(1+'2. GRI Pricing Inputs'!P$115)^((AO$16-AN$16)/365)</f>
        <v>0</v>
      </c>
      <c r="AP299" s="276">
        <f>AO299*(1+'2. GRI Pricing Inputs'!Q$115)^((AP$16-AO$16)/365)</f>
        <v>0</v>
      </c>
      <c r="AQ299" s="380">
        <f t="shared" si="16"/>
        <v>0</v>
      </c>
    </row>
    <row r="300" spans="3:43" ht="11.4" x14ac:dyDescent="0.2">
      <c r="C300" s="76">
        <f>'1. Accomodation'!N304</f>
        <v>0</v>
      </c>
      <c r="D300" s="362" t="str">
        <f>'1. Accomodation'!L304</f>
        <v>[Select]</v>
      </c>
      <c r="E300" s="69" t="str">
        <f>'1. Accomodation'!P304</f>
        <v>[Select]</v>
      </c>
      <c r="F300" s="69" t="str">
        <f>'1. Accomodation'!Q304</f>
        <v>[Select]</v>
      </c>
      <c r="G300" s="77">
        <f>'1. Accomodation'!O304</f>
        <v>0</v>
      </c>
      <c r="H300" s="69" t="str">
        <f>'1. Accomodation'!R304</f>
        <v>[Select]</v>
      </c>
      <c r="I300" s="69" t="str">
        <f>'1. Accomodation'!S304</f>
        <v>[Select]</v>
      </c>
      <c r="J300" s="62"/>
      <c r="L300" s="271">
        <f>IFERROR(INDEX('2. GRI Pricing Inputs'!$C$15:$AI$16,MATCH($L$16,'2. GRI Pricing Inputs'!$C$15:$C$16,0),MATCH(E300,'2. GRI Pricing Inputs'!$C$15:$AI$15,0)),0)</f>
        <v>0</v>
      </c>
      <c r="M300" s="272">
        <f>IFERROR(INDEX('2. GRI Pricing Inputs'!$C$22:$AI$23,MATCH($M$16,'2. GRI Pricing Inputs'!$C$22:$C$23,0),MATCH(F300,'2. GRI Pricing Inputs'!$C$22:$AI$22,0)),0)</f>
        <v>0</v>
      </c>
      <c r="N300" s="329">
        <f>IF(AND('3. GRI Pricing'!$G300&gt;='2. GRI Pricing Inputs'!$D$33,'3. GRI Pricing'!$G300&lt;='2. GRI Pricing Inputs'!$E$33),'2. GRI Pricing Inputs'!$D$32,IF(AND('3. GRI Pricing'!$G300&gt;='2. GRI Pricing Inputs'!$F$33,'3. GRI Pricing'!$G300&lt;='2. GRI Pricing Inputs'!$G$33),'2. GRI Pricing Inputs'!$F$32,IF(AND('3. GRI Pricing'!$G300&gt;='2. GRI Pricing Inputs'!$H$33,'3. GRI Pricing'!$G300&lt;='2. GRI Pricing Inputs'!$I$33),'2. GRI Pricing Inputs'!$H$32,IF(AND('3. GRI Pricing'!$G300&gt;='2. GRI Pricing Inputs'!$J$33,'3. GRI Pricing'!$G300&lt;='2. GRI Pricing Inputs'!$K$33),'2. GRI Pricing Inputs'!$J$32,IF(AND('3. GRI Pricing'!$G300&gt;='2. GRI Pricing Inputs'!$L$33,'3. GRI Pricing'!$G300&lt;='2. GRI Pricing Inputs'!$M$33),'2. GRI Pricing Inputs'!$L$32,IF(AND('3. GRI Pricing'!$G300&gt;='2. GRI Pricing Inputs'!$N$33,'3. GRI Pricing'!$G300&lt;='2. GRI Pricing Inputs'!$O$33),'2. GRI Pricing Inputs'!$N$32,IF(AND('3. GRI Pricing'!$G300&gt;='2. GRI Pricing Inputs'!$P$33,'3. GRI Pricing'!$G300&lt;='2. GRI Pricing Inputs'!$Q$33),'2. GRI Pricing Inputs'!$P$32,IF(AND('3. GRI Pricing'!$G300&gt;='2. GRI Pricing Inputs'!$R$33,'3. GRI Pricing'!$G300&lt;='2. GRI Pricing Inputs'!$S$33),'2. GRI Pricing Inputs'!$R$32,IF(AND('3. GRI Pricing'!$G300&gt;='2. GRI Pricing Inputs'!$T$33,'3. GRI Pricing'!$G300&lt;='2. GRI Pricing Inputs'!$U$33),'2. GRI Pricing Inputs'!$T$32,IF(AND('3. GRI Pricing'!$G300&gt;='2. GRI Pricing Inputs'!$V$33,'3. GRI Pricing'!$G300&lt;='2. GRI Pricing Inputs'!$W$33),'2. GRI Pricing Inputs'!$V$32,IF(AND('3. GRI Pricing'!$G300&gt;='2. GRI Pricing Inputs'!$X$33,'3. GRI Pricing'!$G300&lt;='2. GRI Pricing Inputs'!$Y$33),'2. GRI Pricing Inputs'!$X$32,IF(AND('3. GRI Pricing'!$G300&gt;='2. GRI Pricing Inputs'!$Z$33,'3. GRI Pricing'!$G300&lt;='2. GRI Pricing Inputs'!$AA$33),'2. GRI Pricing Inputs'!$Z$32,IF(AND('3. GRI Pricing'!$G300&gt;='2. GRI Pricing Inputs'!$AB$33,'3. GRI Pricing'!$G300&lt;='2. GRI Pricing Inputs'!$AC$33),'2. GRI Pricing Inputs'!$AB$32,IF(AND('3. GRI Pricing'!$G300&gt;='2. GRI Pricing Inputs'!$AD$33,'3. GRI Pricing'!$G300&lt;='2. GRI Pricing Inputs'!$AE$33),'2. GRI Pricing Inputs'!$AD$32,IF(AND('3. GRI Pricing'!$G300&gt;='2. GRI Pricing Inputs'!$AF$33,'3. GRI Pricing'!$G300&lt;='2. GRI Pricing Inputs'!$AG$33),'2. GRI Pricing Inputs'!$AF$32,IF(AND('3. GRI Pricing'!$G300&gt;='2. GRI Pricing Inputs'!$AH$33,'3. GRI Pricing'!$G300&lt;='2. GRI Pricing Inputs'!$AI$33),'2. GRI Pricing Inputs'!$AH$32,0))))))))))))))))</f>
        <v>0</v>
      </c>
      <c r="O300" s="272" cm="1">
        <f t="array" ref="O300">IFERROR(INDEX('2. GRI Pricing Inputs'!$C$32:$AI$39,MATCH('3. GRI Pricing'!E300,'2. GRI Pricing Inputs'!$C$32:$C$39,0),(MATCH('3. GRI Pricing'!N300,'2. GRI Pricing Inputs'!$D$32:$AI$32,0)+1)),0)</f>
        <v>0</v>
      </c>
      <c r="P300" s="272">
        <f>IFERROR(INDEX('2. GRI Pricing Inputs'!$C$45:$AI$46,MATCH($P$16,'2. GRI Pricing Inputs'!$C$45:$C$46,0),MATCH(H300,'2. GRI Pricing Inputs'!$C$45:$AI$45,0)),0)</f>
        <v>0</v>
      </c>
      <c r="Q300" s="272">
        <f>IFERROR(INDEX('2. GRI Pricing Inputs'!$C$53:$AI$54,MATCH('3. GRI Pricing'!$Q$16,'2. GRI Pricing Inputs'!$C$53:$C$54,0),MATCH('3. GRI Pricing'!I300,'2. GRI Pricing Inputs'!$C$53:$AI$53,0)),0)</f>
        <v>0</v>
      </c>
      <c r="R300" s="272">
        <f>IFERROR(INDEX('2. GRI Pricing Inputs'!$C$60:$AI$61,MATCH('3. GRI Pricing'!$R$16,'2. GRI Pricing Inputs'!$C$60:$C$61,0),MATCH('1. Accomodation'!T304,'2. GRI Pricing Inputs'!$C$60:$AI$60,0)),0)</f>
        <v>0</v>
      </c>
      <c r="S300" s="272">
        <f>IFERROR(INDEX('2. GRI Pricing Inputs'!$C$67:$AI$68,MATCH('3. GRI Pricing'!$S$16,'2. GRI Pricing Inputs'!$C$67:$C$68,0),MATCH('1. Accomodation'!U304,'2. GRI Pricing Inputs'!$C$67:$AI$67,0)),0)</f>
        <v>0</v>
      </c>
      <c r="T300" s="272">
        <f>IF(E300=0,0,'2. GRI Pricing Inputs'!$AI$75)</f>
        <v>0</v>
      </c>
      <c r="U300" s="272">
        <f>IFERROR(INDEX('2. GRI Pricing Inputs'!$C$82:$AI$83,MATCH('3. GRI Pricing'!$U$16,'2. GRI Pricing Inputs'!$C$82:$C$83,0),MATCH('1. Accomodation'!V304,'2. GRI Pricing Inputs'!$C$82:$AI$82,0)),0)</f>
        <v>0</v>
      </c>
      <c r="V300" s="272">
        <f>IFERROR(INDEX('2. GRI Pricing Inputs'!$C$89:$AI$90,MATCH('3. GRI Pricing'!$V$16,'2. GRI Pricing Inputs'!$C$89:$C$90,0),MATCH('1. Accomodation'!W304,'2. GRI Pricing Inputs'!$C$89:$AI$89,0)),0)</f>
        <v>0</v>
      </c>
      <c r="W300" s="272">
        <f>IFERROR(INDEX('2. GRI Pricing Inputs'!$C$97:$AI$98,MATCH('3. GRI Pricing'!$W$16,'2. GRI Pricing Inputs'!$C$97:$C$98,0),MATCH('1. Accomodation'!X304,'2. GRI Pricing Inputs'!$C$97:$AI$97,0)),0)</f>
        <v>0</v>
      </c>
      <c r="X300" s="272">
        <f>IFERROR(INDEX('2. GRI Pricing Inputs'!$C$104:$AI$105,MATCH('3. GRI Pricing'!$X$16,'2. GRI Pricing Inputs'!$C$104:$C$105,0),MATCH('1. Accomodation'!Y304,'2. GRI Pricing Inputs'!$C$104:$AI$104,0)),0)</f>
        <v>0</v>
      </c>
      <c r="Y300" s="273"/>
      <c r="Z300" s="274">
        <f t="shared" si="15"/>
        <v>0</v>
      </c>
      <c r="AA300" s="275"/>
      <c r="AB300" s="275"/>
      <c r="AC300" s="275"/>
      <c r="AD300" s="271">
        <f>Z300*(1+'2. GRI Pricing Inputs'!E$115)^(($AD$16-$AC$15)/365)</f>
        <v>0</v>
      </c>
      <c r="AE300" s="272">
        <f>AD300*(1+'2. GRI Pricing Inputs'!F$115)^((AE$16-AD$16)/365)</f>
        <v>0</v>
      </c>
      <c r="AF300" s="272">
        <f>AE300*(1+'2. GRI Pricing Inputs'!G$115)^((AF$16-AE$16)/365)</f>
        <v>0</v>
      </c>
      <c r="AG300" s="272">
        <f>AF300*(1+'2. GRI Pricing Inputs'!H$115)^((AG$16-AF$16)/365)</f>
        <v>0</v>
      </c>
      <c r="AH300" s="272">
        <f>AG300*(1+'2. GRI Pricing Inputs'!I$115)^((AH$16-AG$16)/365)</f>
        <v>0</v>
      </c>
      <c r="AI300" s="272">
        <f>AH300*(1+'2. GRI Pricing Inputs'!J$115)^((AI$16-AH$16)/365)</f>
        <v>0</v>
      </c>
      <c r="AJ300" s="272">
        <f>AI300*(1+'2. GRI Pricing Inputs'!K$115)^((AJ$16-AI$16)/365)</f>
        <v>0</v>
      </c>
      <c r="AK300" s="272">
        <f>AJ300*(1+'2. GRI Pricing Inputs'!L$115)^((AK$16-AJ$16)/365)</f>
        <v>0</v>
      </c>
      <c r="AL300" s="272">
        <f>AK300*(1+'2. GRI Pricing Inputs'!M$115)^((AL$16-AK$16)/365)</f>
        <v>0</v>
      </c>
      <c r="AM300" s="272">
        <f>AL300*(1+'2. GRI Pricing Inputs'!N$115)^((AM$16-AL$16)/365)</f>
        <v>0</v>
      </c>
      <c r="AN300" s="272">
        <f>AM300*(1+'2. GRI Pricing Inputs'!O$115)^((AN$16-AM$16)/365)</f>
        <v>0</v>
      </c>
      <c r="AO300" s="272">
        <f>AN300*(1+'2. GRI Pricing Inputs'!P$115)^((AO$16-AN$16)/365)</f>
        <v>0</v>
      </c>
      <c r="AP300" s="276">
        <f>AO300*(1+'2. GRI Pricing Inputs'!Q$115)^((AP$16-AO$16)/365)</f>
        <v>0</v>
      </c>
      <c r="AQ300" s="380">
        <f t="shared" si="16"/>
        <v>0</v>
      </c>
    </row>
    <row r="301" spans="3:43" ht="11.4" x14ac:dyDescent="0.2">
      <c r="C301" s="76">
        <f>'1. Accomodation'!N305</f>
        <v>0</v>
      </c>
      <c r="D301" s="362" t="str">
        <f>'1. Accomodation'!L305</f>
        <v>[Select]</v>
      </c>
      <c r="E301" s="69" t="str">
        <f>'1. Accomodation'!P305</f>
        <v>[Select]</v>
      </c>
      <c r="F301" s="69" t="str">
        <f>'1. Accomodation'!Q305</f>
        <v>[Select]</v>
      </c>
      <c r="G301" s="77">
        <f>'1. Accomodation'!O305</f>
        <v>0</v>
      </c>
      <c r="H301" s="69" t="str">
        <f>'1. Accomodation'!R305</f>
        <v>[Select]</v>
      </c>
      <c r="I301" s="69" t="str">
        <f>'1. Accomodation'!S305</f>
        <v>[Select]</v>
      </c>
      <c r="J301" s="62"/>
      <c r="L301" s="271">
        <f>IFERROR(INDEX('2. GRI Pricing Inputs'!$C$15:$AI$16,MATCH($L$16,'2. GRI Pricing Inputs'!$C$15:$C$16,0),MATCH(E301,'2. GRI Pricing Inputs'!$C$15:$AI$15,0)),0)</f>
        <v>0</v>
      </c>
      <c r="M301" s="272">
        <f>IFERROR(INDEX('2. GRI Pricing Inputs'!$C$22:$AI$23,MATCH($M$16,'2. GRI Pricing Inputs'!$C$22:$C$23,0),MATCH(F301,'2. GRI Pricing Inputs'!$C$22:$AI$22,0)),0)</f>
        <v>0</v>
      </c>
      <c r="N301" s="329">
        <f>IF(AND('3. GRI Pricing'!$G301&gt;='2. GRI Pricing Inputs'!$D$33,'3. GRI Pricing'!$G301&lt;='2. GRI Pricing Inputs'!$E$33),'2. GRI Pricing Inputs'!$D$32,IF(AND('3. GRI Pricing'!$G301&gt;='2. GRI Pricing Inputs'!$F$33,'3. GRI Pricing'!$G301&lt;='2. GRI Pricing Inputs'!$G$33),'2. GRI Pricing Inputs'!$F$32,IF(AND('3. GRI Pricing'!$G301&gt;='2. GRI Pricing Inputs'!$H$33,'3. GRI Pricing'!$G301&lt;='2. GRI Pricing Inputs'!$I$33),'2. GRI Pricing Inputs'!$H$32,IF(AND('3. GRI Pricing'!$G301&gt;='2. GRI Pricing Inputs'!$J$33,'3. GRI Pricing'!$G301&lt;='2. GRI Pricing Inputs'!$K$33),'2. GRI Pricing Inputs'!$J$32,IF(AND('3. GRI Pricing'!$G301&gt;='2. GRI Pricing Inputs'!$L$33,'3. GRI Pricing'!$G301&lt;='2. GRI Pricing Inputs'!$M$33),'2. GRI Pricing Inputs'!$L$32,IF(AND('3. GRI Pricing'!$G301&gt;='2. GRI Pricing Inputs'!$N$33,'3. GRI Pricing'!$G301&lt;='2. GRI Pricing Inputs'!$O$33),'2. GRI Pricing Inputs'!$N$32,IF(AND('3. GRI Pricing'!$G301&gt;='2. GRI Pricing Inputs'!$P$33,'3. GRI Pricing'!$G301&lt;='2. GRI Pricing Inputs'!$Q$33),'2. GRI Pricing Inputs'!$P$32,IF(AND('3. GRI Pricing'!$G301&gt;='2. GRI Pricing Inputs'!$R$33,'3. GRI Pricing'!$G301&lt;='2. GRI Pricing Inputs'!$S$33),'2. GRI Pricing Inputs'!$R$32,IF(AND('3. GRI Pricing'!$G301&gt;='2. GRI Pricing Inputs'!$T$33,'3. GRI Pricing'!$G301&lt;='2. GRI Pricing Inputs'!$U$33),'2. GRI Pricing Inputs'!$T$32,IF(AND('3. GRI Pricing'!$G301&gt;='2. GRI Pricing Inputs'!$V$33,'3. GRI Pricing'!$G301&lt;='2. GRI Pricing Inputs'!$W$33),'2. GRI Pricing Inputs'!$V$32,IF(AND('3. GRI Pricing'!$G301&gt;='2. GRI Pricing Inputs'!$X$33,'3. GRI Pricing'!$G301&lt;='2. GRI Pricing Inputs'!$Y$33),'2. GRI Pricing Inputs'!$X$32,IF(AND('3. GRI Pricing'!$G301&gt;='2. GRI Pricing Inputs'!$Z$33,'3. GRI Pricing'!$G301&lt;='2. GRI Pricing Inputs'!$AA$33),'2. GRI Pricing Inputs'!$Z$32,IF(AND('3. GRI Pricing'!$G301&gt;='2. GRI Pricing Inputs'!$AB$33,'3. GRI Pricing'!$G301&lt;='2. GRI Pricing Inputs'!$AC$33),'2. GRI Pricing Inputs'!$AB$32,IF(AND('3. GRI Pricing'!$G301&gt;='2. GRI Pricing Inputs'!$AD$33,'3. GRI Pricing'!$G301&lt;='2. GRI Pricing Inputs'!$AE$33),'2. GRI Pricing Inputs'!$AD$32,IF(AND('3. GRI Pricing'!$G301&gt;='2. GRI Pricing Inputs'!$AF$33,'3. GRI Pricing'!$G301&lt;='2. GRI Pricing Inputs'!$AG$33),'2. GRI Pricing Inputs'!$AF$32,IF(AND('3. GRI Pricing'!$G301&gt;='2. GRI Pricing Inputs'!$AH$33,'3. GRI Pricing'!$G301&lt;='2. GRI Pricing Inputs'!$AI$33),'2. GRI Pricing Inputs'!$AH$32,0))))))))))))))))</f>
        <v>0</v>
      </c>
      <c r="O301" s="272" cm="1">
        <f t="array" ref="O301">IFERROR(INDEX('2. GRI Pricing Inputs'!$C$32:$AI$39,MATCH('3. GRI Pricing'!E301,'2. GRI Pricing Inputs'!$C$32:$C$39,0),(MATCH('3. GRI Pricing'!N301,'2. GRI Pricing Inputs'!$D$32:$AI$32,0)+1)),0)</f>
        <v>0</v>
      </c>
      <c r="P301" s="272">
        <f>IFERROR(INDEX('2. GRI Pricing Inputs'!$C$45:$AI$46,MATCH($P$16,'2. GRI Pricing Inputs'!$C$45:$C$46,0),MATCH(H301,'2. GRI Pricing Inputs'!$C$45:$AI$45,0)),0)</f>
        <v>0</v>
      </c>
      <c r="Q301" s="272">
        <f>IFERROR(INDEX('2. GRI Pricing Inputs'!$C$53:$AI$54,MATCH('3. GRI Pricing'!$Q$16,'2. GRI Pricing Inputs'!$C$53:$C$54,0),MATCH('3. GRI Pricing'!I301,'2. GRI Pricing Inputs'!$C$53:$AI$53,0)),0)</f>
        <v>0</v>
      </c>
      <c r="R301" s="272">
        <f>IFERROR(INDEX('2. GRI Pricing Inputs'!$C$60:$AI$61,MATCH('3. GRI Pricing'!$R$16,'2. GRI Pricing Inputs'!$C$60:$C$61,0),MATCH('1. Accomodation'!T305,'2. GRI Pricing Inputs'!$C$60:$AI$60,0)),0)</f>
        <v>0</v>
      </c>
      <c r="S301" s="272">
        <f>IFERROR(INDEX('2. GRI Pricing Inputs'!$C$67:$AI$68,MATCH('3. GRI Pricing'!$S$16,'2. GRI Pricing Inputs'!$C$67:$C$68,0),MATCH('1. Accomodation'!U305,'2. GRI Pricing Inputs'!$C$67:$AI$67,0)),0)</f>
        <v>0</v>
      </c>
      <c r="T301" s="272">
        <f>IF(E301=0,0,'2. GRI Pricing Inputs'!$AI$75)</f>
        <v>0</v>
      </c>
      <c r="U301" s="272">
        <f>IFERROR(INDEX('2. GRI Pricing Inputs'!$C$82:$AI$83,MATCH('3. GRI Pricing'!$U$16,'2. GRI Pricing Inputs'!$C$82:$C$83,0),MATCH('1. Accomodation'!V305,'2. GRI Pricing Inputs'!$C$82:$AI$82,0)),0)</f>
        <v>0</v>
      </c>
      <c r="V301" s="272">
        <f>IFERROR(INDEX('2. GRI Pricing Inputs'!$C$89:$AI$90,MATCH('3. GRI Pricing'!$V$16,'2. GRI Pricing Inputs'!$C$89:$C$90,0),MATCH('1. Accomodation'!W305,'2. GRI Pricing Inputs'!$C$89:$AI$89,0)),0)</f>
        <v>0</v>
      </c>
      <c r="W301" s="272">
        <f>IFERROR(INDEX('2. GRI Pricing Inputs'!$C$97:$AI$98,MATCH('3. GRI Pricing'!$W$16,'2. GRI Pricing Inputs'!$C$97:$C$98,0),MATCH('1. Accomodation'!X305,'2. GRI Pricing Inputs'!$C$97:$AI$97,0)),0)</f>
        <v>0</v>
      </c>
      <c r="X301" s="272">
        <f>IFERROR(INDEX('2. GRI Pricing Inputs'!$C$104:$AI$105,MATCH('3. GRI Pricing'!$X$16,'2. GRI Pricing Inputs'!$C$104:$C$105,0),MATCH('1. Accomodation'!Y305,'2. GRI Pricing Inputs'!$C$104:$AI$104,0)),0)</f>
        <v>0</v>
      </c>
      <c r="Y301" s="273"/>
      <c r="Z301" s="274">
        <f t="shared" si="15"/>
        <v>0</v>
      </c>
      <c r="AA301" s="275"/>
      <c r="AB301" s="275"/>
      <c r="AC301" s="275"/>
      <c r="AD301" s="271">
        <f>Z301*(1+'2. GRI Pricing Inputs'!E$115)^(($AD$16-$AC$15)/365)</f>
        <v>0</v>
      </c>
      <c r="AE301" s="272">
        <f>AD301*(1+'2. GRI Pricing Inputs'!F$115)^((AE$16-AD$16)/365)</f>
        <v>0</v>
      </c>
      <c r="AF301" s="272">
        <f>AE301*(1+'2. GRI Pricing Inputs'!G$115)^((AF$16-AE$16)/365)</f>
        <v>0</v>
      </c>
      <c r="AG301" s="272">
        <f>AF301*(1+'2. GRI Pricing Inputs'!H$115)^((AG$16-AF$16)/365)</f>
        <v>0</v>
      </c>
      <c r="AH301" s="272">
        <f>AG301*(1+'2. GRI Pricing Inputs'!I$115)^((AH$16-AG$16)/365)</f>
        <v>0</v>
      </c>
      <c r="AI301" s="272">
        <f>AH301*(1+'2. GRI Pricing Inputs'!J$115)^((AI$16-AH$16)/365)</f>
        <v>0</v>
      </c>
      <c r="AJ301" s="272">
        <f>AI301*(1+'2. GRI Pricing Inputs'!K$115)^((AJ$16-AI$16)/365)</f>
        <v>0</v>
      </c>
      <c r="AK301" s="272">
        <f>AJ301*(1+'2. GRI Pricing Inputs'!L$115)^((AK$16-AJ$16)/365)</f>
        <v>0</v>
      </c>
      <c r="AL301" s="272">
        <f>AK301*(1+'2. GRI Pricing Inputs'!M$115)^((AL$16-AK$16)/365)</f>
        <v>0</v>
      </c>
      <c r="AM301" s="272">
        <f>AL301*(1+'2. GRI Pricing Inputs'!N$115)^((AM$16-AL$16)/365)</f>
        <v>0</v>
      </c>
      <c r="AN301" s="272">
        <f>AM301*(1+'2. GRI Pricing Inputs'!O$115)^((AN$16-AM$16)/365)</f>
        <v>0</v>
      </c>
      <c r="AO301" s="272">
        <f>AN301*(1+'2. GRI Pricing Inputs'!P$115)^((AO$16-AN$16)/365)</f>
        <v>0</v>
      </c>
      <c r="AP301" s="276">
        <f>AO301*(1+'2. GRI Pricing Inputs'!Q$115)^((AP$16-AO$16)/365)</f>
        <v>0</v>
      </c>
      <c r="AQ301" s="380">
        <f t="shared" si="16"/>
        <v>0</v>
      </c>
    </row>
    <row r="302" spans="3:43" ht="11.4" x14ac:dyDescent="0.2">
      <c r="C302" s="76">
        <f>'1. Accomodation'!N306</f>
        <v>0</v>
      </c>
      <c r="D302" s="362" t="str">
        <f>'1. Accomodation'!L306</f>
        <v>[Select]</v>
      </c>
      <c r="E302" s="69" t="str">
        <f>'1. Accomodation'!P306</f>
        <v>[Select]</v>
      </c>
      <c r="F302" s="69" t="str">
        <f>'1. Accomodation'!Q306</f>
        <v>[Select]</v>
      </c>
      <c r="G302" s="77">
        <f>'1. Accomodation'!O306</f>
        <v>0</v>
      </c>
      <c r="H302" s="69" t="str">
        <f>'1. Accomodation'!R306</f>
        <v>[Select]</v>
      </c>
      <c r="I302" s="69" t="str">
        <f>'1. Accomodation'!S306</f>
        <v>[Select]</v>
      </c>
      <c r="J302" s="62"/>
      <c r="L302" s="271">
        <f>IFERROR(INDEX('2. GRI Pricing Inputs'!$C$15:$AI$16,MATCH($L$16,'2. GRI Pricing Inputs'!$C$15:$C$16,0),MATCH(E302,'2. GRI Pricing Inputs'!$C$15:$AI$15,0)),0)</f>
        <v>0</v>
      </c>
      <c r="M302" s="272">
        <f>IFERROR(INDEX('2. GRI Pricing Inputs'!$C$22:$AI$23,MATCH($M$16,'2. GRI Pricing Inputs'!$C$22:$C$23,0),MATCH(F302,'2. GRI Pricing Inputs'!$C$22:$AI$22,0)),0)</f>
        <v>0</v>
      </c>
      <c r="N302" s="329">
        <f>IF(AND('3. GRI Pricing'!$G302&gt;='2. GRI Pricing Inputs'!$D$33,'3. GRI Pricing'!$G302&lt;='2. GRI Pricing Inputs'!$E$33),'2. GRI Pricing Inputs'!$D$32,IF(AND('3. GRI Pricing'!$G302&gt;='2. GRI Pricing Inputs'!$F$33,'3. GRI Pricing'!$G302&lt;='2. GRI Pricing Inputs'!$G$33),'2. GRI Pricing Inputs'!$F$32,IF(AND('3. GRI Pricing'!$G302&gt;='2. GRI Pricing Inputs'!$H$33,'3. GRI Pricing'!$G302&lt;='2. GRI Pricing Inputs'!$I$33),'2. GRI Pricing Inputs'!$H$32,IF(AND('3. GRI Pricing'!$G302&gt;='2. GRI Pricing Inputs'!$J$33,'3. GRI Pricing'!$G302&lt;='2. GRI Pricing Inputs'!$K$33),'2. GRI Pricing Inputs'!$J$32,IF(AND('3. GRI Pricing'!$G302&gt;='2. GRI Pricing Inputs'!$L$33,'3. GRI Pricing'!$G302&lt;='2. GRI Pricing Inputs'!$M$33),'2. GRI Pricing Inputs'!$L$32,IF(AND('3. GRI Pricing'!$G302&gt;='2. GRI Pricing Inputs'!$N$33,'3. GRI Pricing'!$G302&lt;='2. GRI Pricing Inputs'!$O$33),'2. GRI Pricing Inputs'!$N$32,IF(AND('3. GRI Pricing'!$G302&gt;='2. GRI Pricing Inputs'!$P$33,'3. GRI Pricing'!$G302&lt;='2. GRI Pricing Inputs'!$Q$33),'2. GRI Pricing Inputs'!$P$32,IF(AND('3. GRI Pricing'!$G302&gt;='2. GRI Pricing Inputs'!$R$33,'3. GRI Pricing'!$G302&lt;='2. GRI Pricing Inputs'!$S$33),'2. GRI Pricing Inputs'!$R$32,IF(AND('3. GRI Pricing'!$G302&gt;='2. GRI Pricing Inputs'!$T$33,'3. GRI Pricing'!$G302&lt;='2. GRI Pricing Inputs'!$U$33),'2. GRI Pricing Inputs'!$T$32,IF(AND('3. GRI Pricing'!$G302&gt;='2. GRI Pricing Inputs'!$V$33,'3. GRI Pricing'!$G302&lt;='2. GRI Pricing Inputs'!$W$33),'2. GRI Pricing Inputs'!$V$32,IF(AND('3. GRI Pricing'!$G302&gt;='2. GRI Pricing Inputs'!$X$33,'3. GRI Pricing'!$G302&lt;='2. GRI Pricing Inputs'!$Y$33),'2. GRI Pricing Inputs'!$X$32,IF(AND('3. GRI Pricing'!$G302&gt;='2. GRI Pricing Inputs'!$Z$33,'3. GRI Pricing'!$G302&lt;='2. GRI Pricing Inputs'!$AA$33),'2. GRI Pricing Inputs'!$Z$32,IF(AND('3. GRI Pricing'!$G302&gt;='2. GRI Pricing Inputs'!$AB$33,'3. GRI Pricing'!$G302&lt;='2. GRI Pricing Inputs'!$AC$33),'2. GRI Pricing Inputs'!$AB$32,IF(AND('3. GRI Pricing'!$G302&gt;='2. GRI Pricing Inputs'!$AD$33,'3. GRI Pricing'!$G302&lt;='2. GRI Pricing Inputs'!$AE$33),'2. GRI Pricing Inputs'!$AD$32,IF(AND('3. GRI Pricing'!$G302&gt;='2. GRI Pricing Inputs'!$AF$33,'3. GRI Pricing'!$G302&lt;='2. GRI Pricing Inputs'!$AG$33),'2. GRI Pricing Inputs'!$AF$32,IF(AND('3. GRI Pricing'!$G302&gt;='2. GRI Pricing Inputs'!$AH$33,'3. GRI Pricing'!$G302&lt;='2. GRI Pricing Inputs'!$AI$33),'2. GRI Pricing Inputs'!$AH$32,0))))))))))))))))</f>
        <v>0</v>
      </c>
      <c r="O302" s="272" cm="1">
        <f t="array" ref="O302">IFERROR(INDEX('2. GRI Pricing Inputs'!$C$32:$AI$39,MATCH('3. GRI Pricing'!E302,'2. GRI Pricing Inputs'!$C$32:$C$39,0),(MATCH('3. GRI Pricing'!N302,'2. GRI Pricing Inputs'!$D$32:$AI$32,0)+1)),0)</f>
        <v>0</v>
      </c>
      <c r="P302" s="272">
        <f>IFERROR(INDEX('2. GRI Pricing Inputs'!$C$45:$AI$46,MATCH($P$16,'2. GRI Pricing Inputs'!$C$45:$C$46,0),MATCH(H302,'2. GRI Pricing Inputs'!$C$45:$AI$45,0)),0)</f>
        <v>0</v>
      </c>
      <c r="Q302" s="272">
        <f>IFERROR(INDEX('2. GRI Pricing Inputs'!$C$53:$AI$54,MATCH('3. GRI Pricing'!$Q$16,'2. GRI Pricing Inputs'!$C$53:$C$54,0),MATCH('3. GRI Pricing'!I302,'2. GRI Pricing Inputs'!$C$53:$AI$53,0)),0)</f>
        <v>0</v>
      </c>
      <c r="R302" s="272">
        <f>IFERROR(INDEX('2. GRI Pricing Inputs'!$C$60:$AI$61,MATCH('3. GRI Pricing'!$R$16,'2. GRI Pricing Inputs'!$C$60:$C$61,0),MATCH('1. Accomodation'!T306,'2. GRI Pricing Inputs'!$C$60:$AI$60,0)),0)</f>
        <v>0</v>
      </c>
      <c r="S302" s="272">
        <f>IFERROR(INDEX('2. GRI Pricing Inputs'!$C$67:$AI$68,MATCH('3. GRI Pricing'!$S$16,'2. GRI Pricing Inputs'!$C$67:$C$68,0),MATCH('1. Accomodation'!U306,'2. GRI Pricing Inputs'!$C$67:$AI$67,0)),0)</f>
        <v>0</v>
      </c>
      <c r="T302" s="272">
        <f>IF(E302=0,0,'2. GRI Pricing Inputs'!$AI$75)</f>
        <v>0</v>
      </c>
      <c r="U302" s="272">
        <f>IFERROR(INDEX('2. GRI Pricing Inputs'!$C$82:$AI$83,MATCH('3. GRI Pricing'!$U$16,'2. GRI Pricing Inputs'!$C$82:$C$83,0),MATCH('1. Accomodation'!V306,'2. GRI Pricing Inputs'!$C$82:$AI$82,0)),0)</f>
        <v>0</v>
      </c>
      <c r="V302" s="272">
        <f>IFERROR(INDEX('2. GRI Pricing Inputs'!$C$89:$AI$90,MATCH('3. GRI Pricing'!$V$16,'2. GRI Pricing Inputs'!$C$89:$C$90,0),MATCH('1. Accomodation'!W306,'2. GRI Pricing Inputs'!$C$89:$AI$89,0)),0)</f>
        <v>0</v>
      </c>
      <c r="W302" s="272">
        <f>IFERROR(INDEX('2. GRI Pricing Inputs'!$C$97:$AI$98,MATCH('3. GRI Pricing'!$W$16,'2. GRI Pricing Inputs'!$C$97:$C$98,0),MATCH('1. Accomodation'!X306,'2. GRI Pricing Inputs'!$C$97:$AI$97,0)),0)</f>
        <v>0</v>
      </c>
      <c r="X302" s="272">
        <f>IFERROR(INDEX('2. GRI Pricing Inputs'!$C$104:$AI$105,MATCH('3. GRI Pricing'!$X$16,'2. GRI Pricing Inputs'!$C$104:$C$105,0),MATCH('1. Accomodation'!Y306,'2. GRI Pricing Inputs'!$C$104:$AI$104,0)),0)</f>
        <v>0</v>
      </c>
      <c r="Y302" s="273"/>
      <c r="Z302" s="274">
        <f t="shared" si="15"/>
        <v>0</v>
      </c>
      <c r="AA302" s="275"/>
      <c r="AB302" s="275"/>
      <c r="AC302" s="275"/>
      <c r="AD302" s="271">
        <f>Z302*(1+'2. GRI Pricing Inputs'!E$115)^(($AD$16-$AC$15)/365)</f>
        <v>0</v>
      </c>
      <c r="AE302" s="272">
        <f>AD302*(1+'2. GRI Pricing Inputs'!F$115)^((AE$16-AD$16)/365)</f>
        <v>0</v>
      </c>
      <c r="AF302" s="272">
        <f>AE302*(1+'2. GRI Pricing Inputs'!G$115)^((AF$16-AE$16)/365)</f>
        <v>0</v>
      </c>
      <c r="AG302" s="272">
        <f>AF302*(1+'2. GRI Pricing Inputs'!H$115)^((AG$16-AF$16)/365)</f>
        <v>0</v>
      </c>
      <c r="AH302" s="272">
        <f>AG302*(1+'2. GRI Pricing Inputs'!I$115)^((AH$16-AG$16)/365)</f>
        <v>0</v>
      </c>
      <c r="AI302" s="272">
        <f>AH302*(1+'2. GRI Pricing Inputs'!J$115)^((AI$16-AH$16)/365)</f>
        <v>0</v>
      </c>
      <c r="AJ302" s="272">
        <f>AI302*(1+'2. GRI Pricing Inputs'!K$115)^((AJ$16-AI$16)/365)</f>
        <v>0</v>
      </c>
      <c r="AK302" s="272">
        <f>AJ302*(1+'2. GRI Pricing Inputs'!L$115)^((AK$16-AJ$16)/365)</f>
        <v>0</v>
      </c>
      <c r="AL302" s="272">
        <f>AK302*(1+'2. GRI Pricing Inputs'!M$115)^((AL$16-AK$16)/365)</f>
        <v>0</v>
      </c>
      <c r="AM302" s="272">
        <f>AL302*(1+'2. GRI Pricing Inputs'!N$115)^((AM$16-AL$16)/365)</f>
        <v>0</v>
      </c>
      <c r="AN302" s="272">
        <f>AM302*(1+'2. GRI Pricing Inputs'!O$115)^((AN$16-AM$16)/365)</f>
        <v>0</v>
      </c>
      <c r="AO302" s="272">
        <f>AN302*(1+'2. GRI Pricing Inputs'!P$115)^((AO$16-AN$16)/365)</f>
        <v>0</v>
      </c>
      <c r="AP302" s="276">
        <f>AO302*(1+'2. GRI Pricing Inputs'!Q$115)^((AP$16-AO$16)/365)</f>
        <v>0</v>
      </c>
      <c r="AQ302" s="380">
        <f t="shared" si="16"/>
        <v>0</v>
      </c>
    </row>
    <row r="303" spans="3:43" ht="11.4" x14ac:dyDescent="0.2">
      <c r="C303" s="76">
        <f>'1. Accomodation'!N307</f>
        <v>0</v>
      </c>
      <c r="D303" s="362" t="str">
        <f>'1. Accomodation'!L307</f>
        <v>[Select]</v>
      </c>
      <c r="E303" s="69" t="str">
        <f>'1. Accomodation'!P307</f>
        <v>[Select]</v>
      </c>
      <c r="F303" s="69" t="str">
        <f>'1. Accomodation'!Q307</f>
        <v>[Select]</v>
      </c>
      <c r="G303" s="77">
        <f>'1. Accomodation'!O307</f>
        <v>0</v>
      </c>
      <c r="H303" s="69" t="str">
        <f>'1. Accomodation'!R307</f>
        <v>[Select]</v>
      </c>
      <c r="I303" s="69" t="str">
        <f>'1. Accomodation'!S307</f>
        <v>[Select]</v>
      </c>
      <c r="J303" s="62"/>
      <c r="L303" s="271">
        <f>IFERROR(INDEX('2. GRI Pricing Inputs'!$C$15:$AI$16,MATCH($L$16,'2. GRI Pricing Inputs'!$C$15:$C$16,0),MATCH(E303,'2. GRI Pricing Inputs'!$C$15:$AI$15,0)),0)</f>
        <v>0</v>
      </c>
      <c r="M303" s="272">
        <f>IFERROR(INDEX('2. GRI Pricing Inputs'!$C$22:$AI$23,MATCH($M$16,'2. GRI Pricing Inputs'!$C$22:$C$23,0),MATCH(F303,'2. GRI Pricing Inputs'!$C$22:$AI$22,0)),0)</f>
        <v>0</v>
      </c>
      <c r="N303" s="329">
        <f>IF(AND('3. GRI Pricing'!$G303&gt;='2. GRI Pricing Inputs'!$D$33,'3. GRI Pricing'!$G303&lt;='2. GRI Pricing Inputs'!$E$33),'2. GRI Pricing Inputs'!$D$32,IF(AND('3. GRI Pricing'!$G303&gt;='2. GRI Pricing Inputs'!$F$33,'3. GRI Pricing'!$G303&lt;='2. GRI Pricing Inputs'!$G$33),'2. GRI Pricing Inputs'!$F$32,IF(AND('3. GRI Pricing'!$G303&gt;='2. GRI Pricing Inputs'!$H$33,'3. GRI Pricing'!$G303&lt;='2. GRI Pricing Inputs'!$I$33),'2. GRI Pricing Inputs'!$H$32,IF(AND('3. GRI Pricing'!$G303&gt;='2. GRI Pricing Inputs'!$J$33,'3. GRI Pricing'!$G303&lt;='2. GRI Pricing Inputs'!$K$33),'2. GRI Pricing Inputs'!$J$32,IF(AND('3. GRI Pricing'!$G303&gt;='2. GRI Pricing Inputs'!$L$33,'3. GRI Pricing'!$G303&lt;='2. GRI Pricing Inputs'!$M$33),'2. GRI Pricing Inputs'!$L$32,IF(AND('3. GRI Pricing'!$G303&gt;='2. GRI Pricing Inputs'!$N$33,'3. GRI Pricing'!$G303&lt;='2. GRI Pricing Inputs'!$O$33),'2. GRI Pricing Inputs'!$N$32,IF(AND('3. GRI Pricing'!$G303&gt;='2. GRI Pricing Inputs'!$P$33,'3. GRI Pricing'!$G303&lt;='2. GRI Pricing Inputs'!$Q$33),'2. GRI Pricing Inputs'!$P$32,IF(AND('3. GRI Pricing'!$G303&gt;='2. GRI Pricing Inputs'!$R$33,'3. GRI Pricing'!$G303&lt;='2. GRI Pricing Inputs'!$S$33),'2. GRI Pricing Inputs'!$R$32,IF(AND('3. GRI Pricing'!$G303&gt;='2. GRI Pricing Inputs'!$T$33,'3. GRI Pricing'!$G303&lt;='2. GRI Pricing Inputs'!$U$33),'2. GRI Pricing Inputs'!$T$32,IF(AND('3. GRI Pricing'!$G303&gt;='2. GRI Pricing Inputs'!$V$33,'3. GRI Pricing'!$G303&lt;='2. GRI Pricing Inputs'!$W$33),'2. GRI Pricing Inputs'!$V$32,IF(AND('3. GRI Pricing'!$G303&gt;='2. GRI Pricing Inputs'!$X$33,'3. GRI Pricing'!$G303&lt;='2. GRI Pricing Inputs'!$Y$33),'2. GRI Pricing Inputs'!$X$32,IF(AND('3. GRI Pricing'!$G303&gt;='2. GRI Pricing Inputs'!$Z$33,'3. GRI Pricing'!$G303&lt;='2. GRI Pricing Inputs'!$AA$33),'2. GRI Pricing Inputs'!$Z$32,IF(AND('3. GRI Pricing'!$G303&gt;='2. GRI Pricing Inputs'!$AB$33,'3. GRI Pricing'!$G303&lt;='2. GRI Pricing Inputs'!$AC$33),'2. GRI Pricing Inputs'!$AB$32,IF(AND('3. GRI Pricing'!$G303&gt;='2. GRI Pricing Inputs'!$AD$33,'3. GRI Pricing'!$G303&lt;='2. GRI Pricing Inputs'!$AE$33),'2. GRI Pricing Inputs'!$AD$32,IF(AND('3. GRI Pricing'!$G303&gt;='2. GRI Pricing Inputs'!$AF$33,'3. GRI Pricing'!$G303&lt;='2. GRI Pricing Inputs'!$AG$33),'2. GRI Pricing Inputs'!$AF$32,IF(AND('3. GRI Pricing'!$G303&gt;='2. GRI Pricing Inputs'!$AH$33,'3. GRI Pricing'!$G303&lt;='2. GRI Pricing Inputs'!$AI$33),'2. GRI Pricing Inputs'!$AH$32,0))))))))))))))))</f>
        <v>0</v>
      </c>
      <c r="O303" s="272" cm="1">
        <f t="array" ref="O303">IFERROR(INDEX('2. GRI Pricing Inputs'!$C$32:$AI$39,MATCH('3. GRI Pricing'!E303,'2. GRI Pricing Inputs'!$C$32:$C$39,0),(MATCH('3. GRI Pricing'!N303,'2. GRI Pricing Inputs'!$D$32:$AI$32,0)+1)),0)</f>
        <v>0</v>
      </c>
      <c r="P303" s="272">
        <f>IFERROR(INDEX('2. GRI Pricing Inputs'!$C$45:$AI$46,MATCH($P$16,'2. GRI Pricing Inputs'!$C$45:$C$46,0),MATCH(H303,'2. GRI Pricing Inputs'!$C$45:$AI$45,0)),0)</f>
        <v>0</v>
      </c>
      <c r="Q303" s="272">
        <f>IFERROR(INDEX('2. GRI Pricing Inputs'!$C$53:$AI$54,MATCH('3. GRI Pricing'!$Q$16,'2. GRI Pricing Inputs'!$C$53:$C$54,0),MATCH('3. GRI Pricing'!I303,'2. GRI Pricing Inputs'!$C$53:$AI$53,0)),0)</f>
        <v>0</v>
      </c>
      <c r="R303" s="272">
        <f>IFERROR(INDEX('2. GRI Pricing Inputs'!$C$60:$AI$61,MATCH('3. GRI Pricing'!$R$16,'2. GRI Pricing Inputs'!$C$60:$C$61,0),MATCH('1. Accomodation'!T307,'2. GRI Pricing Inputs'!$C$60:$AI$60,0)),0)</f>
        <v>0</v>
      </c>
      <c r="S303" s="272">
        <f>IFERROR(INDEX('2. GRI Pricing Inputs'!$C$67:$AI$68,MATCH('3. GRI Pricing'!$S$16,'2. GRI Pricing Inputs'!$C$67:$C$68,0),MATCH('1. Accomodation'!U307,'2. GRI Pricing Inputs'!$C$67:$AI$67,0)),0)</f>
        <v>0</v>
      </c>
      <c r="T303" s="272">
        <f>IF(E303=0,0,'2. GRI Pricing Inputs'!$AI$75)</f>
        <v>0</v>
      </c>
      <c r="U303" s="272">
        <f>IFERROR(INDEX('2. GRI Pricing Inputs'!$C$82:$AI$83,MATCH('3. GRI Pricing'!$U$16,'2. GRI Pricing Inputs'!$C$82:$C$83,0),MATCH('1. Accomodation'!V307,'2. GRI Pricing Inputs'!$C$82:$AI$82,0)),0)</f>
        <v>0</v>
      </c>
      <c r="V303" s="272">
        <f>IFERROR(INDEX('2. GRI Pricing Inputs'!$C$89:$AI$90,MATCH('3. GRI Pricing'!$V$16,'2. GRI Pricing Inputs'!$C$89:$C$90,0),MATCH('1. Accomodation'!W307,'2. GRI Pricing Inputs'!$C$89:$AI$89,0)),0)</f>
        <v>0</v>
      </c>
      <c r="W303" s="272">
        <f>IFERROR(INDEX('2. GRI Pricing Inputs'!$C$97:$AI$98,MATCH('3. GRI Pricing'!$W$16,'2. GRI Pricing Inputs'!$C$97:$C$98,0),MATCH('1. Accomodation'!X307,'2. GRI Pricing Inputs'!$C$97:$AI$97,0)),0)</f>
        <v>0</v>
      </c>
      <c r="X303" s="272">
        <f>IFERROR(INDEX('2. GRI Pricing Inputs'!$C$104:$AI$105,MATCH('3. GRI Pricing'!$X$16,'2. GRI Pricing Inputs'!$C$104:$C$105,0),MATCH('1. Accomodation'!Y307,'2. GRI Pricing Inputs'!$C$104:$AI$104,0)),0)</f>
        <v>0</v>
      </c>
      <c r="Y303" s="273"/>
      <c r="Z303" s="274">
        <f t="shared" si="15"/>
        <v>0</v>
      </c>
      <c r="AA303" s="275"/>
      <c r="AB303" s="275"/>
      <c r="AC303" s="275"/>
      <c r="AD303" s="271">
        <f>Z303*(1+'2. GRI Pricing Inputs'!E$115)^(($AD$16-$AC$15)/365)</f>
        <v>0</v>
      </c>
      <c r="AE303" s="272">
        <f>AD303*(1+'2. GRI Pricing Inputs'!F$115)^((AE$16-AD$16)/365)</f>
        <v>0</v>
      </c>
      <c r="AF303" s="272">
        <f>AE303*(1+'2. GRI Pricing Inputs'!G$115)^((AF$16-AE$16)/365)</f>
        <v>0</v>
      </c>
      <c r="AG303" s="272">
        <f>AF303*(1+'2. GRI Pricing Inputs'!H$115)^((AG$16-AF$16)/365)</f>
        <v>0</v>
      </c>
      <c r="AH303" s="272">
        <f>AG303*(1+'2. GRI Pricing Inputs'!I$115)^((AH$16-AG$16)/365)</f>
        <v>0</v>
      </c>
      <c r="AI303" s="272">
        <f>AH303*(1+'2. GRI Pricing Inputs'!J$115)^((AI$16-AH$16)/365)</f>
        <v>0</v>
      </c>
      <c r="AJ303" s="272">
        <f>AI303*(1+'2. GRI Pricing Inputs'!K$115)^((AJ$16-AI$16)/365)</f>
        <v>0</v>
      </c>
      <c r="AK303" s="272">
        <f>AJ303*(1+'2. GRI Pricing Inputs'!L$115)^((AK$16-AJ$16)/365)</f>
        <v>0</v>
      </c>
      <c r="AL303" s="272">
        <f>AK303*(1+'2. GRI Pricing Inputs'!M$115)^((AL$16-AK$16)/365)</f>
        <v>0</v>
      </c>
      <c r="AM303" s="272">
        <f>AL303*(1+'2. GRI Pricing Inputs'!N$115)^((AM$16-AL$16)/365)</f>
        <v>0</v>
      </c>
      <c r="AN303" s="272">
        <f>AM303*(1+'2. GRI Pricing Inputs'!O$115)^((AN$16-AM$16)/365)</f>
        <v>0</v>
      </c>
      <c r="AO303" s="272">
        <f>AN303*(1+'2. GRI Pricing Inputs'!P$115)^((AO$16-AN$16)/365)</f>
        <v>0</v>
      </c>
      <c r="AP303" s="276">
        <f>AO303*(1+'2. GRI Pricing Inputs'!Q$115)^((AP$16-AO$16)/365)</f>
        <v>0</v>
      </c>
      <c r="AQ303" s="380">
        <f t="shared" si="16"/>
        <v>0</v>
      </c>
    </row>
    <row r="304" spans="3:43" ht="11.4" x14ac:dyDescent="0.2">
      <c r="C304" s="76">
        <f>'1. Accomodation'!N308</f>
        <v>0</v>
      </c>
      <c r="D304" s="362" t="str">
        <f>'1. Accomodation'!L308</f>
        <v>[Select]</v>
      </c>
      <c r="E304" s="69" t="str">
        <f>'1. Accomodation'!P308</f>
        <v>[Select]</v>
      </c>
      <c r="F304" s="69" t="str">
        <f>'1. Accomodation'!Q308</f>
        <v>[Select]</v>
      </c>
      <c r="G304" s="77">
        <f>'1. Accomodation'!O308</f>
        <v>0</v>
      </c>
      <c r="H304" s="69" t="str">
        <f>'1. Accomodation'!R308</f>
        <v>[Select]</v>
      </c>
      <c r="I304" s="69" t="str">
        <f>'1. Accomodation'!S308</f>
        <v>[Select]</v>
      </c>
      <c r="J304" s="62"/>
      <c r="L304" s="271">
        <f>IFERROR(INDEX('2. GRI Pricing Inputs'!$C$15:$AI$16,MATCH($L$16,'2. GRI Pricing Inputs'!$C$15:$C$16,0),MATCH(E304,'2. GRI Pricing Inputs'!$C$15:$AI$15,0)),0)</f>
        <v>0</v>
      </c>
      <c r="M304" s="272">
        <f>IFERROR(INDEX('2. GRI Pricing Inputs'!$C$22:$AI$23,MATCH($M$16,'2. GRI Pricing Inputs'!$C$22:$C$23,0),MATCH(F304,'2. GRI Pricing Inputs'!$C$22:$AI$22,0)),0)</f>
        <v>0</v>
      </c>
      <c r="N304" s="329">
        <f>IF(AND('3. GRI Pricing'!$G304&gt;='2. GRI Pricing Inputs'!$D$33,'3. GRI Pricing'!$G304&lt;='2. GRI Pricing Inputs'!$E$33),'2. GRI Pricing Inputs'!$D$32,IF(AND('3. GRI Pricing'!$G304&gt;='2. GRI Pricing Inputs'!$F$33,'3. GRI Pricing'!$G304&lt;='2. GRI Pricing Inputs'!$G$33),'2. GRI Pricing Inputs'!$F$32,IF(AND('3. GRI Pricing'!$G304&gt;='2. GRI Pricing Inputs'!$H$33,'3. GRI Pricing'!$G304&lt;='2. GRI Pricing Inputs'!$I$33),'2. GRI Pricing Inputs'!$H$32,IF(AND('3. GRI Pricing'!$G304&gt;='2. GRI Pricing Inputs'!$J$33,'3. GRI Pricing'!$G304&lt;='2. GRI Pricing Inputs'!$K$33),'2. GRI Pricing Inputs'!$J$32,IF(AND('3. GRI Pricing'!$G304&gt;='2. GRI Pricing Inputs'!$L$33,'3. GRI Pricing'!$G304&lt;='2. GRI Pricing Inputs'!$M$33),'2. GRI Pricing Inputs'!$L$32,IF(AND('3. GRI Pricing'!$G304&gt;='2. GRI Pricing Inputs'!$N$33,'3. GRI Pricing'!$G304&lt;='2. GRI Pricing Inputs'!$O$33),'2. GRI Pricing Inputs'!$N$32,IF(AND('3. GRI Pricing'!$G304&gt;='2. GRI Pricing Inputs'!$P$33,'3. GRI Pricing'!$G304&lt;='2. GRI Pricing Inputs'!$Q$33),'2. GRI Pricing Inputs'!$P$32,IF(AND('3. GRI Pricing'!$G304&gt;='2. GRI Pricing Inputs'!$R$33,'3. GRI Pricing'!$G304&lt;='2. GRI Pricing Inputs'!$S$33),'2. GRI Pricing Inputs'!$R$32,IF(AND('3. GRI Pricing'!$G304&gt;='2. GRI Pricing Inputs'!$T$33,'3. GRI Pricing'!$G304&lt;='2. GRI Pricing Inputs'!$U$33),'2. GRI Pricing Inputs'!$T$32,IF(AND('3. GRI Pricing'!$G304&gt;='2. GRI Pricing Inputs'!$V$33,'3. GRI Pricing'!$G304&lt;='2. GRI Pricing Inputs'!$W$33),'2. GRI Pricing Inputs'!$V$32,IF(AND('3. GRI Pricing'!$G304&gt;='2. GRI Pricing Inputs'!$X$33,'3. GRI Pricing'!$G304&lt;='2. GRI Pricing Inputs'!$Y$33),'2. GRI Pricing Inputs'!$X$32,IF(AND('3. GRI Pricing'!$G304&gt;='2. GRI Pricing Inputs'!$Z$33,'3. GRI Pricing'!$G304&lt;='2. GRI Pricing Inputs'!$AA$33),'2. GRI Pricing Inputs'!$Z$32,IF(AND('3. GRI Pricing'!$G304&gt;='2. GRI Pricing Inputs'!$AB$33,'3. GRI Pricing'!$G304&lt;='2. GRI Pricing Inputs'!$AC$33),'2. GRI Pricing Inputs'!$AB$32,IF(AND('3. GRI Pricing'!$G304&gt;='2. GRI Pricing Inputs'!$AD$33,'3. GRI Pricing'!$G304&lt;='2. GRI Pricing Inputs'!$AE$33),'2. GRI Pricing Inputs'!$AD$32,IF(AND('3. GRI Pricing'!$G304&gt;='2. GRI Pricing Inputs'!$AF$33,'3. GRI Pricing'!$G304&lt;='2. GRI Pricing Inputs'!$AG$33),'2. GRI Pricing Inputs'!$AF$32,IF(AND('3. GRI Pricing'!$G304&gt;='2. GRI Pricing Inputs'!$AH$33,'3. GRI Pricing'!$G304&lt;='2. GRI Pricing Inputs'!$AI$33),'2. GRI Pricing Inputs'!$AH$32,0))))))))))))))))</f>
        <v>0</v>
      </c>
      <c r="O304" s="272" cm="1">
        <f t="array" ref="O304">IFERROR(INDEX('2. GRI Pricing Inputs'!$C$32:$AI$39,MATCH('3. GRI Pricing'!E304,'2. GRI Pricing Inputs'!$C$32:$C$39,0),(MATCH('3. GRI Pricing'!N304,'2. GRI Pricing Inputs'!$D$32:$AI$32,0)+1)),0)</f>
        <v>0</v>
      </c>
      <c r="P304" s="272">
        <f>IFERROR(INDEX('2. GRI Pricing Inputs'!$C$45:$AI$46,MATCH($P$16,'2. GRI Pricing Inputs'!$C$45:$C$46,0),MATCH(H304,'2. GRI Pricing Inputs'!$C$45:$AI$45,0)),0)</f>
        <v>0</v>
      </c>
      <c r="Q304" s="272">
        <f>IFERROR(INDEX('2. GRI Pricing Inputs'!$C$53:$AI$54,MATCH('3. GRI Pricing'!$Q$16,'2. GRI Pricing Inputs'!$C$53:$C$54,0),MATCH('3. GRI Pricing'!I304,'2. GRI Pricing Inputs'!$C$53:$AI$53,0)),0)</f>
        <v>0</v>
      </c>
      <c r="R304" s="272">
        <f>IFERROR(INDEX('2. GRI Pricing Inputs'!$C$60:$AI$61,MATCH('3. GRI Pricing'!$R$16,'2. GRI Pricing Inputs'!$C$60:$C$61,0),MATCH('1. Accomodation'!T308,'2. GRI Pricing Inputs'!$C$60:$AI$60,0)),0)</f>
        <v>0</v>
      </c>
      <c r="S304" s="272">
        <f>IFERROR(INDEX('2. GRI Pricing Inputs'!$C$67:$AI$68,MATCH('3. GRI Pricing'!$S$16,'2. GRI Pricing Inputs'!$C$67:$C$68,0),MATCH('1. Accomodation'!U308,'2. GRI Pricing Inputs'!$C$67:$AI$67,0)),0)</f>
        <v>0</v>
      </c>
      <c r="T304" s="272">
        <f>IF(E304=0,0,'2. GRI Pricing Inputs'!$AI$75)</f>
        <v>0</v>
      </c>
      <c r="U304" s="272">
        <f>IFERROR(INDEX('2. GRI Pricing Inputs'!$C$82:$AI$83,MATCH('3. GRI Pricing'!$U$16,'2. GRI Pricing Inputs'!$C$82:$C$83,0),MATCH('1. Accomodation'!V308,'2. GRI Pricing Inputs'!$C$82:$AI$82,0)),0)</f>
        <v>0</v>
      </c>
      <c r="V304" s="272">
        <f>IFERROR(INDEX('2. GRI Pricing Inputs'!$C$89:$AI$90,MATCH('3. GRI Pricing'!$V$16,'2. GRI Pricing Inputs'!$C$89:$C$90,0),MATCH('1. Accomodation'!W308,'2. GRI Pricing Inputs'!$C$89:$AI$89,0)),0)</f>
        <v>0</v>
      </c>
      <c r="W304" s="272">
        <f>IFERROR(INDEX('2. GRI Pricing Inputs'!$C$97:$AI$98,MATCH('3. GRI Pricing'!$W$16,'2. GRI Pricing Inputs'!$C$97:$C$98,0),MATCH('1. Accomodation'!X308,'2. GRI Pricing Inputs'!$C$97:$AI$97,0)),0)</f>
        <v>0</v>
      </c>
      <c r="X304" s="272">
        <f>IFERROR(INDEX('2. GRI Pricing Inputs'!$C$104:$AI$105,MATCH('3. GRI Pricing'!$X$16,'2. GRI Pricing Inputs'!$C$104:$C$105,0),MATCH('1. Accomodation'!Y308,'2. GRI Pricing Inputs'!$C$104:$AI$104,0)),0)</f>
        <v>0</v>
      </c>
      <c r="Y304" s="273"/>
      <c r="Z304" s="274">
        <f t="shared" si="15"/>
        <v>0</v>
      </c>
      <c r="AA304" s="275"/>
      <c r="AB304" s="275"/>
      <c r="AC304" s="275"/>
      <c r="AD304" s="271">
        <f>Z304*(1+'2. GRI Pricing Inputs'!E$115)^(($AD$16-$AC$15)/365)</f>
        <v>0</v>
      </c>
      <c r="AE304" s="272">
        <f>AD304*(1+'2. GRI Pricing Inputs'!F$115)^((AE$16-AD$16)/365)</f>
        <v>0</v>
      </c>
      <c r="AF304" s="272">
        <f>AE304*(1+'2. GRI Pricing Inputs'!G$115)^((AF$16-AE$16)/365)</f>
        <v>0</v>
      </c>
      <c r="AG304" s="272">
        <f>AF304*(1+'2. GRI Pricing Inputs'!H$115)^((AG$16-AF$16)/365)</f>
        <v>0</v>
      </c>
      <c r="AH304" s="272">
        <f>AG304*(1+'2. GRI Pricing Inputs'!I$115)^((AH$16-AG$16)/365)</f>
        <v>0</v>
      </c>
      <c r="AI304" s="272">
        <f>AH304*(1+'2. GRI Pricing Inputs'!J$115)^((AI$16-AH$16)/365)</f>
        <v>0</v>
      </c>
      <c r="AJ304" s="272">
        <f>AI304*(1+'2. GRI Pricing Inputs'!K$115)^((AJ$16-AI$16)/365)</f>
        <v>0</v>
      </c>
      <c r="AK304" s="272">
        <f>AJ304*(1+'2. GRI Pricing Inputs'!L$115)^((AK$16-AJ$16)/365)</f>
        <v>0</v>
      </c>
      <c r="AL304" s="272">
        <f>AK304*(1+'2. GRI Pricing Inputs'!M$115)^((AL$16-AK$16)/365)</f>
        <v>0</v>
      </c>
      <c r="AM304" s="272">
        <f>AL304*(1+'2. GRI Pricing Inputs'!N$115)^((AM$16-AL$16)/365)</f>
        <v>0</v>
      </c>
      <c r="AN304" s="272">
        <f>AM304*(1+'2. GRI Pricing Inputs'!O$115)^((AN$16-AM$16)/365)</f>
        <v>0</v>
      </c>
      <c r="AO304" s="272">
        <f>AN304*(1+'2. GRI Pricing Inputs'!P$115)^((AO$16-AN$16)/365)</f>
        <v>0</v>
      </c>
      <c r="AP304" s="276">
        <f>AO304*(1+'2. GRI Pricing Inputs'!Q$115)^((AP$16-AO$16)/365)</f>
        <v>0</v>
      </c>
      <c r="AQ304" s="380">
        <f t="shared" si="16"/>
        <v>0</v>
      </c>
    </row>
    <row r="305" spans="3:43" ht="11.4" x14ac:dyDescent="0.2">
      <c r="C305" s="76">
        <f>'1. Accomodation'!N309</f>
        <v>0</v>
      </c>
      <c r="D305" s="362" t="str">
        <f>'1. Accomodation'!L309</f>
        <v>[Select]</v>
      </c>
      <c r="E305" s="69" t="str">
        <f>'1. Accomodation'!P309</f>
        <v>[Select]</v>
      </c>
      <c r="F305" s="69" t="str">
        <f>'1. Accomodation'!Q309</f>
        <v>[Select]</v>
      </c>
      <c r="G305" s="77">
        <f>'1. Accomodation'!O309</f>
        <v>0</v>
      </c>
      <c r="H305" s="69" t="str">
        <f>'1. Accomodation'!R309</f>
        <v>[Select]</v>
      </c>
      <c r="I305" s="69" t="str">
        <f>'1. Accomodation'!S309</f>
        <v>[Select]</v>
      </c>
      <c r="J305" s="62"/>
      <c r="L305" s="271">
        <f>IFERROR(INDEX('2. GRI Pricing Inputs'!$C$15:$AI$16,MATCH($L$16,'2. GRI Pricing Inputs'!$C$15:$C$16,0),MATCH(E305,'2. GRI Pricing Inputs'!$C$15:$AI$15,0)),0)</f>
        <v>0</v>
      </c>
      <c r="M305" s="272">
        <f>IFERROR(INDEX('2. GRI Pricing Inputs'!$C$22:$AI$23,MATCH($M$16,'2. GRI Pricing Inputs'!$C$22:$C$23,0),MATCH(F305,'2. GRI Pricing Inputs'!$C$22:$AI$22,0)),0)</f>
        <v>0</v>
      </c>
      <c r="N305" s="329">
        <f>IF(AND('3. GRI Pricing'!$G305&gt;='2. GRI Pricing Inputs'!$D$33,'3. GRI Pricing'!$G305&lt;='2. GRI Pricing Inputs'!$E$33),'2. GRI Pricing Inputs'!$D$32,IF(AND('3. GRI Pricing'!$G305&gt;='2. GRI Pricing Inputs'!$F$33,'3. GRI Pricing'!$G305&lt;='2. GRI Pricing Inputs'!$G$33),'2. GRI Pricing Inputs'!$F$32,IF(AND('3. GRI Pricing'!$G305&gt;='2. GRI Pricing Inputs'!$H$33,'3. GRI Pricing'!$G305&lt;='2. GRI Pricing Inputs'!$I$33),'2. GRI Pricing Inputs'!$H$32,IF(AND('3. GRI Pricing'!$G305&gt;='2. GRI Pricing Inputs'!$J$33,'3. GRI Pricing'!$G305&lt;='2. GRI Pricing Inputs'!$K$33),'2. GRI Pricing Inputs'!$J$32,IF(AND('3. GRI Pricing'!$G305&gt;='2. GRI Pricing Inputs'!$L$33,'3. GRI Pricing'!$G305&lt;='2. GRI Pricing Inputs'!$M$33),'2. GRI Pricing Inputs'!$L$32,IF(AND('3. GRI Pricing'!$G305&gt;='2. GRI Pricing Inputs'!$N$33,'3. GRI Pricing'!$G305&lt;='2. GRI Pricing Inputs'!$O$33),'2. GRI Pricing Inputs'!$N$32,IF(AND('3. GRI Pricing'!$G305&gt;='2. GRI Pricing Inputs'!$P$33,'3. GRI Pricing'!$G305&lt;='2. GRI Pricing Inputs'!$Q$33),'2. GRI Pricing Inputs'!$P$32,IF(AND('3. GRI Pricing'!$G305&gt;='2. GRI Pricing Inputs'!$R$33,'3. GRI Pricing'!$G305&lt;='2. GRI Pricing Inputs'!$S$33),'2. GRI Pricing Inputs'!$R$32,IF(AND('3. GRI Pricing'!$G305&gt;='2. GRI Pricing Inputs'!$T$33,'3. GRI Pricing'!$G305&lt;='2. GRI Pricing Inputs'!$U$33),'2. GRI Pricing Inputs'!$T$32,IF(AND('3. GRI Pricing'!$G305&gt;='2. GRI Pricing Inputs'!$V$33,'3. GRI Pricing'!$G305&lt;='2. GRI Pricing Inputs'!$W$33),'2. GRI Pricing Inputs'!$V$32,IF(AND('3. GRI Pricing'!$G305&gt;='2. GRI Pricing Inputs'!$X$33,'3. GRI Pricing'!$G305&lt;='2. GRI Pricing Inputs'!$Y$33),'2. GRI Pricing Inputs'!$X$32,IF(AND('3. GRI Pricing'!$G305&gt;='2. GRI Pricing Inputs'!$Z$33,'3. GRI Pricing'!$G305&lt;='2. GRI Pricing Inputs'!$AA$33),'2. GRI Pricing Inputs'!$Z$32,IF(AND('3. GRI Pricing'!$G305&gt;='2. GRI Pricing Inputs'!$AB$33,'3. GRI Pricing'!$G305&lt;='2. GRI Pricing Inputs'!$AC$33),'2. GRI Pricing Inputs'!$AB$32,IF(AND('3. GRI Pricing'!$G305&gt;='2. GRI Pricing Inputs'!$AD$33,'3. GRI Pricing'!$G305&lt;='2. GRI Pricing Inputs'!$AE$33),'2. GRI Pricing Inputs'!$AD$32,IF(AND('3. GRI Pricing'!$G305&gt;='2. GRI Pricing Inputs'!$AF$33,'3. GRI Pricing'!$G305&lt;='2. GRI Pricing Inputs'!$AG$33),'2. GRI Pricing Inputs'!$AF$32,IF(AND('3. GRI Pricing'!$G305&gt;='2. GRI Pricing Inputs'!$AH$33,'3. GRI Pricing'!$G305&lt;='2. GRI Pricing Inputs'!$AI$33),'2. GRI Pricing Inputs'!$AH$32,0))))))))))))))))</f>
        <v>0</v>
      </c>
      <c r="O305" s="272" cm="1">
        <f t="array" ref="O305">IFERROR(INDEX('2. GRI Pricing Inputs'!$C$32:$AI$39,MATCH('3. GRI Pricing'!E305,'2. GRI Pricing Inputs'!$C$32:$C$39,0),(MATCH('3. GRI Pricing'!N305,'2. GRI Pricing Inputs'!$D$32:$AI$32,0)+1)),0)</f>
        <v>0</v>
      </c>
      <c r="P305" s="272">
        <f>IFERROR(INDEX('2. GRI Pricing Inputs'!$C$45:$AI$46,MATCH($P$16,'2. GRI Pricing Inputs'!$C$45:$C$46,0),MATCH(H305,'2. GRI Pricing Inputs'!$C$45:$AI$45,0)),0)</f>
        <v>0</v>
      </c>
      <c r="Q305" s="272">
        <f>IFERROR(INDEX('2. GRI Pricing Inputs'!$C$53:$AI$54,MATCH('3. GRI Pricing'!$Q$16,'2. GRI Pricing Inputs'!$C$53:$C$54,0),MATCH('3. GRI Pricing'!I305,'2. GRI Pricing Inputs'!$C$53:$AI$53,0)),0)</f>
        <v>0</v>
      </c>
      <c r="R305" s="272">
        <f>IFERROR(INDEX('2. GRI Pricing Inputs'!$C$60:$AI$61,MATCH('3. GRI Pricing'!$R$16,'2. GRI Pricing Inputs'!$C$60:$C$61,0),MATCH('1. Accomodation'!T309,'2. GRI Pricing Inputs'!$C$60:$AI$60,0)),0)</f>
        <v>0</v>
      </c>
      <c r="S305" s="272">
        <f>IFERROR(INDEX('2. GRI Pricing Inputs'!$C$67:$AI$68,MATCH('3. GRI Pricing'!$S$16,'2. GRI Pricing Inputs'!$C$67:$C$68,0),MATCH('1. Accomodation'!U309,'2. GRI Pricing Inputs'!$C$67:$AI$67,0)),0)</f>
        <v>0</v>
      </c>
      <c r="T305" s="272">
        <f>IF(E305=0,0,'2. GRI Pricing Inputs'!$AI$75)</f>
        <v>0</v>
      </c>
      <c r="U305" s="272">
        <f>IFERROR(INDEX('2. GRI Pricing Inputs'!$C$82:$AI$83,MATCH('3. GRI Pricing'!$U$16,'2. GRI Pricing Inputs'!$C$82:$C$83,0),MATCH('1. Accomodation'!V309,'2. GRI Pricing Inputs'!$C$82:$AI$82,0)),0)</f>
        <v>0</v>
      </c>
      <c r="V305" s="272">
        <f>IFERROR(INDEX('2. GRI Pricing Inputs'!$C$89:$AI$90,MATCH('3. GRI Pricing'!$V$16,'2. GRI Pricing Inputs'!$C$89:$C$90,0),MATCH('1. Accomodation'!W309,'2. GRI Pricing Inputs'!$C$89:$AI$89,0)),0)</f>
        <v>0</v>
      </c>
      <c r="W305" s="272">
        <f>IFERROR(INDEX('2. GRI Pricing Inputs'!$C$97:$AI$98,MATCH('3. GRI Pricing'!$W$16,'2. GRI Pricing Inputs'!$C$97:$C$98,0),MATCH('1. Accomodation'!X309,'2. GRI Pricing Inputs'!$C$97:$AI$97,0)),0)</f>
        <v>0</v>
      </c>
      <c r="X305" s="272">
        <f>IFERROR(INDEX('2. GRI Pricing Inputs'!$C$104:$AI$105,MATCH('3. GRI Pricing'!$X$16,'2. GRI Pricing Inputs'!$C$104:$C$105,0),MATCH('1. Accomodation'!Y309,'2. GRI Pricing Inputs'!$C$104:$AI$104,0)),0)</f>
        <v>0</v>
      </c>
      <c r="Y305" s="273"/>
      <c r="Z305" s="274">
        <f t="shared" si="15"/>
        <v>0</v>
      </c>
      <c r="AA305" s="275"/>
      <c r="AB305" s="275"/>
      <c r="AC305" s="275"/>
      <c r="AD305" s="271">
        <f>Z305*(1+'2. GRI Pricing Inputs'!E$115)^(($AD$16-$AC$15)/365)</f>
        <v>0</v>
      </c>
      <c r="AE305" s="272">
        <f>AD305*(1+'2. GRI Pricing Inputs'!F$115)^((AE$16-AD$16)/365)</f>
        <v>0</v>
      </c>
      <c r="AF305" s="272">
        <f>AE305*(1+'2. GRI Pricing Inputs'!G$115)^((AF$16-AE$16)/365)</f>
        <v>0</v>
      </c>
      <c r="AG305" s="272">
        <f>AF305*(1+'2. GRI Pricing Inputs'!H$115)^((AG$16-AF$16)/365)</f>
        <v>0</v>
      </c>
      <c r="AH305" s="272">
        <f>AG305*(1+'2. GRI Pricing Inputs'!I$115)^((AH$16-AG$16)/365)</f>
        <v>0</v>
      </c>
      <c r="AI305" s="272">
        <f>AH305*(1+'2. GRI Pricing Inputs'!J$115)^((AI$16-AH$16)/365)</f>
        <v>0</v>
      </c>
      <c r="AJ305" s="272">
        <f>AI305*(1+'2. GRI Pricing Inputs'!K$115)^((AJ$16-AI$16)/365)</f>
        <v>0</v>
      </c>
      <c r="AK305" s="272">
        <f>AJ305*(1+'2. GRI Pricing Inputs'!L$115)^((AK$16-AJ$16)/365)</f>
        <v>0</v>
      </c>
      <c r="AL305" s="272">
        <f>AK305*(1+'2. GRI Pricing Inputs'!M$115)^((AL$16-AK$16)/365)</f>
        <v>0</v>
      </c>
      <c r="AM305" s="272">
        <f>AL305*(1+'2. GRI Pricing Inputs'!N$115)^((AM$16-AL$16)/365)</f>
        <v>0</v>
      </c>
      <c r="AN305" s="272">
        <f>AM305*(1+'2. GRI Pricing Inputs'!O$115)^((AN$16-AM$16)/365)</f>
        <v>0</v>
      </c>
      <c r="AO305" s="272">
        <f>AN305*(1+'2. GRI Pricing Inputs'!P$115)^((AO$16-AN$16)/365)</f>
        <v>0</v>
      </c>
      <c r="AP305" s="276">
        <f>AO305*(1+'2. GRI Pricing Inputs'!Q$115)^((AP$16-AO$16)/365)</f>
        <v>0</v>
      </c>
      <c r="AQ305" s="380">
        <f t="shared" si="16"/>
        <v>0</v>
      </c>
    </row>
    <row r="306" spans="3:43" ht="11.4" x14ac:dyDescent="0.2">
      <c r="C306" s="76">
        <f>'1. Accomodation'!N310</f>
        <v>0</v>
      </c>
      <c r="D306" s="362" t="str">
        <f>'1. Accomodation'!L310</f>
        <v>[Select]</v>
      </c>
      <c r="E306" s="69" t="str">
        <f>'1. Accomodation'!P310</f>
        <v>[Select]</v>
      </c>
      <c r="F306" s="69" t="str">
        <f>'1. Accomodation'!Q310</f>
        <v>[Select]</v>
      </c>
      <c r="G306" s="77">
        <f>'1. Accomodation'!O310</f>
        <v>0</v>
      </c>
      <c r="H306" s="69" t="str">
        <f>'1. Accomodation'!R310</f>
        <v>[Select]</v>
      </c>
      <c r="I306" s="69" t="str">
        <f>'1. Accomodation'!S310</f>
        <v>[Select]</v>
      </c>
      <c r="J306" s="62"/>
      <c r="L306" s="271">
        <f>IFERROR(INDEX('2. GRI Pricing Inputs'!$C$15:$AI$16,MATCH($L$16,'2. GRI Pricing Inputs'!$C$15:$C$16,0),MATCH(E306,'2. GRI Pricing Inputs'!$C$15:$AI$15,0)),0)</f>
        <v>0</v>
      </c>
      <c r="M306" s="272">
        <f>IFERROR(INDEX('2. GRI Pricing Inputs'!$C$22:$AI$23,MATCH($M$16,'2. GRI Pricing Inputs'!$C$22:$C$23,0),MATCH(F306,'2. GRI Pricing Inputs'!$C$22:$AI$22,0)),0)</f>
        <v>0</v>
      </c>
      <c r="N306" s="329">
        <f>IF(AND('3. GRI Pricing'!$G306&gt;='2. GRI Pricing Inputs'!$D$33,'3. GRI Pricing'!$G306&lt;='2. GRI Pricing Inputs'!$E$33),'2. GRI Pricing Inputs'!$D$32,IF(AND('3. GRI Pricing'!$G306&gt;='2. GRI Pricing Inputs'!$F$33,'3. GRI Pricing'!$G306&lt;='2. GRI Pricing Inputs'!$G$33),'2. GRI Pricing Inputs'!$F$32,IF(AND('3. GRI Pricing'!$G306&gt;='2. GRI Pricing Inputs'!$H$33,'3. GRI Pricing'!$G306&lt;='2. GRI Pricing Inputs'!$I$33),'2. GRI Pricing Inputs'!$H$32,IF(AND('3. GRI Pricing'!$G306&gt;='2. GRI Pricing Inputs'!$J$33,'3. GRI Pricing'!$G306&lt;='2. GRI Pricing Inputs'!$K$33),'2. GRI Pricing Inputs'!$J$32,IF(AND('3. GRI Pricing'!$G306&gt;='2. GRI Pricing Inputs'!$L$33,'3. GRI Pricing'!$G306&lt;='2. GRI Pricing Inputs'!$M$33),'2. GRI Pricing Inputs'!$L$32,IF(AND('3. GRI Pricing'!$G306&gt;='2. GRI Pricing Inputs'!$N$33,'3. GRI Pricing'!$G306&lt;='2. GRI Pricing Inputs'!$O$33),'2. GRI Pricing Inputs'!$N$32,IF(AND('3. GRI Pricing'!$G306&gt;='2. GRI Pricing Inputs'!$P$33,'3. GRI Pricing'!$G306&lt;='2. GRI Pricing Inputs'!$Q$33),'2. GRI Pricing Inputs'!$P$32,IF(AND('3. GRI Pricing'!$G306&gt;='2. GRI Pricing Inputs'!$R$33,'3. GRI Pricing'!$G306&lt;='2. GRI Pricing Inputs'!$S$33),'2. GRI Pricing Inputs'!$R$32,IF(AND('3. GRI Pricing'!$G306&gt;='2. GRI Pricing Inputs'!$T$33,'3. GRI Pricing'!$G306&lt;='2. GRI Pricing Inputs'!$U$33),'2. GRI Pricing Inputs'!$T$32,IF(AND('3. GRI Pricing'!$G306&gt;='2. GRI Pricing Inputs'!$V$33,'3. GRI Pricing'!$G306&lt;='2. GRI Pricing Inputs'!$W$33),'2. GRI Pricing Inputs'!$V$32,IF(AND('3. GRI Pricing'!$G306&gt;='2. GRI Pricing Inputs'!$X$33,'3. GRI Pricing'!$G306&lt;='2. GRI Pricing Inputs'!$Y$33),'2. GRI Pricing Inputs'!$X$32,IF(AND('3. GRI Pricing'!$G306&gt;='2. GRI Pricing Inputs'!$Z$33,'3. GRI Pricing'!$G306&lt;='2. GRI Pricing Inputs'!$AA$33),'2. GRI Pricing Inputs'!$Z$32,IF(AND('3. GRI Pricing'!$G306&gt;='2. GRI Pricing Inputs'!$AB$33,'3. GRI Pricing'!$G306&lt;='2. GRI Pricing Inputs'!$AC$33),'2. GRI Pricing Inputs'!$AB$32,IF(AND('3. GRI Pricing'!$G306&gt;='2. GRI Pricing Inputs'!$AD$33,'3. GRI Pricing'!$G306&lt;='2. GRI Pricing Inputs'!$AE$33),'2. GRI Pricing Inputs'!$AD$32,IF(AND('3. GRI Pricing'!$G306&gt;='2. GRI Pricing Inputs'!$AF$33,'3. GRI Pricing'!$G306&lt;='2. GRI Pricing Inputs'!$AG$33),'2. GRI Pricing Inputs'!$AF$32,IF(AND('3. GRI Pricing'!$G306&gt;='2. GRI Pricing Inputs'!$AH$33,'3. GRI Pricing'!$G306&lt;='2. GRI Pricing Inputs'!$AI$33),'2. GRI Pricing Inputs'!$AH$32,0))))))))))))))))</f>
        <v>0</v>
      </c>
      <c r="O306" s="272" cm="1">
        <f t="array" ref="O306">IFERROR(INDEX('2. GRI Pricing Inputs'!$C$32:$AI$39,MATCH('3. GRI Pricing'!E306,'2. GRI Pricing Inputs'!$C$32:$C$39,0),(MATCH('3. GRI Pricing'!N306,'2. GRI Pricing Inputs'!$D$32:$AI$32,0)+1)),0)</f>
        <v>0</v>
      </c>
      <c r="P306" s="272">
        <f>IFERROR(INDEX('2. GRI Pricing Inputs'!$C$45:$AI$46,MATCH($P$16,'2. GRI Pricing Inputs'!$C$45:$C$46,0),MATCH(H306,'2. GRI Pricing Inputs'!$C$45:$AI$45,0)),0)</f>
        <v>0</v>
      </c>
      <c r="Q306" s="272">
        <f>IFERROR(INDEX('2. GRI Pricing Inputs'!$C$53:$AI$54,MATCH('3. GRI Pricing'!$Q$16,'2. GRI Pricing Inputs'!$C$53:$C$54,0),MATCH('3. GRI Pricing'!I306,'2. GRI Pricing Inputs'!$C$53:$AI$53,0)),0)</f>
        <v>0</v>
      </c>
      <c r="R306" s="272">
        <f>IFERROR(INDEX('2. GRI Pricing Inputs'!$C$60:$AI$61,MATCH('3. GRI Pricing'!$R$16,'2. GRI Pricing Inputs'!$C$60:$C$61,0),MATCH('1. Accomodation'!T310,'2. GRI Pricing Inputs'!$C$60:$AI$60,0)),0)</f>
        <v>0</v>
      </c>
      <c r="S306" s="272">
        <f>IFERROR(INDEX('2. GRI Pricing Inputs'!$C$67:$AI$68,MATCH('3. GRI Pricing'!$S$16,'2. GRI Pricing Inputs'!$C$67:$C$68,0),MATCH('1. Accomodation'!U310,'2. GRI Pricing Inputs'!$C$67:$AI$67,0)),0)</f>
        <v>0</v>
      </c>
      <c r="T306" s="272">
        <f>IF(E306=0,0,'2. GRI Pricing Inputs'!$AI$75)</f>
        <v>0</v>
      </c>
      <c r="U306" s="272">
        <f>IFERROR(INDEX('2. GRI Pricing Inputs'!$C$82:$AI$83,MATCH('3. GRI Pricing'!$U$16,'2. GRI Pricing Inputs'!$C$82:$C$83,0),MATCH('1. Accomodation'!V310,'2. GRI Pricing Inputs'!$C$82:$AI$82,0)),0)</f>
        <v>0</v>
      </c>
      <c r="V306" s="272">
        <f>IFERROR(INDEX('2. GRI Pricing Inputs'!$C$89:$AI$90,MATCH('3. GRI Pricing'!$V$16,'2. GRI Pricing Inputs'!$C$89:$C$90,0),MATCH('1. Accomodation'!W310,'2. GRI Pricing Inputs'!$C$89:$AI$89,0)),0)</f>
        <v>0</v>
      </c>
      <c r="W306" s="272">
        <f>IFERROR(INDEX('2. GRI Pricing Inputs'!$C$97:$AI$98,MATCH('3. GRI Pricing'!$W$16,'2. GRI Pricing Inputs'!$C$97:$C$98,0),MATCH('1. Accomodation'!X310,'2. GRI Pricing Inputs'!$C$97:$AI$97,0)),0)</f>
        <v>0</v>
      </c>
      <c r="X306" s="272">
        <f>IFERROR(INDEX('2. GRI Pricing Inputs'!$C$104:$AI$105,MATCH('3. GRI Pricing'!$X$16,'2. GRI Pricing Inputs'!$C$104:$C$105,0),MATCH('1. Accomodation'!Y310,'2. GRI Pricing Inputs'!$C$104:$AI$104,0)),0)</f>
        <v>0</v>
      </c>
      <c r="Y306" s="273"/>
      <c r="Z306" s="274">
        <f t="shared" si="15"/>
        <v>0</v>
      </c>
      <c r="AA306" s="275"/>
      <c r="AB306" s="275"/>
      <c r="AC306" s="275"/>
      <c r="AD306" s="271">
        <f>Z306*(1+'2. GRI Pricing Inputs'!E$115)^(($AD$16-$AC$15)/365)</f>
        <v>0</v>
      </c>
      <c r="AE306" s="272">
        <f>AD306*(1+'2. GRI Pricing Inputs'!F$115)^((AE$16-AD$16)/365)</f>
        <v>0</v>
      </c>
      <c r="AF306" s="272">
        <f>AE306*(1+'2. GRI Pricing Inputs'!G$115)^((AF$16-AE$16)/365)</f>
        <v>0</v>
      </c>
      <c r="AG306" s="272">
        <f>AF306*(1+'2. GRI Pricing Inputs'!H$115)^((AG$16-AF$16)/365)</f>
        <v>0</v>
      </c>
      <c r="AH306" s="272">
        <f>AG306*(1+'2. GRI Pricing Inputs'!I$115)^((AH$16-AG$16)/365)</f>
        <v>0</v>
      </c>
      <c r="AI306" s="272">
        <f>AH306*(1+'2. GRI Pricing Inputs'!J$115)^((AI$16-AH$16)/365)</f>
        <v>0</v>
      </c>
      <c r="AJ306" s="272">
        <f>AI306*(1+'2. GRI Pricing Inputs'!K$115)^((AJ$16-AI$16)/365)</f>
        <v>0</v>
      </c>
      <c r="AK306" s="272">
        <f>AJ306*(1+'2. GRI Pricing Inputs'!L$115)^((AK$16-AJ$16)/365)</f>
        <v>0</v>
      </c>
      <c r="AL306" s="272">
        <f>AK306*(1+'2. GRI Pricing Inputs'!M$115)^((AL$16-AK$16)/365)</f>
        <v>0</v>
      </c>
      <c r="AM306" s="272">
        <f>AL306*(1+'2. GRI Pricing Inputs'!N$115)^((AM$16-AL$16)/365)</f>
        <v>0</v>
      </c>
      <c r="AN306" s="272">
        <f>AM306*(1+'2. GRI Pricing Inputs'!O$115)^((AN$16-AM$16)/365)</f>
        <v>0</v>
      </c>
      <c r="AO306" s="272">
        <f>AN306*(1+'2. GRI Pricing Inputs'!P$115)^((AO$16-AN$16)/365)</f>
        <v>0</v>
      </c>
      <c r="AP306" s="276">
        <f>AO306*(1+'2. GRI Pricing Inputs'!Q$115)^((AP$16-AO$16)/365)</f>
        <v>0</v>
      </c>
      <c r="AQ306" s="380">
        <f t="shared" si="16"/>
        <v>0</v>
      </c>
    </row>
    <row r="307" spans="3:43" ht="11.4" x14ac:dyDescent="0.2">
      <c r="C307" s="76">
        <f>'1. Accomodation'!N311</f>
        <v>0</v>
      </c>
      <c r="D307" s="362" t="str">
        <f>'1. Accomodation'!L311</f>
        <v>[Select]</v>
      </c>
      <c r="E307" s="69" t="str">
        <f>'1. Accomodation'!P311</f>
        <v>[Select]</v>
      </c>
      <c r="F307" s="69" t="str">
        <f>'1. Accomodation'!Q311</f>
        <v>[Select]</v>
      </c>
      <c r="G307" s="77">
        <f>'1. Accomodation'!O311</f>
        <v>0</v>
      </c>
      <c r="H307" s="69" t="str">
        <f>'1. Accomodation'!R311</f>
        <v>[Select]</v>
      </c>
      <c r="I307" s="69" t="str">
        <f>'1. Accomodation'!S311</f>
        <v>[Select]</v>
      </c>
      <c r="J307" s="62"/>
      <c r="L307" s="271">
        <f>IFERROR(INDEX('2. GRI Pricing Inputs'!$C$15:$AI$16,MATCH($L$16,'2. GRI Pricing Inputs'!$C$15:$C$16,0),MATCH(E307,'2. GRI Pricing Inputs'!$C$15:$AI$15,0)),0)</f>
        <v>0</v>
      </c>
      <c r="M307" s="272">
        <f>IFERROR(INDEX('2. GRI Pricing Inputs'!$C$22:$AI$23,MATCH($M$16,'2. GRI Pricing Inputs'!$C$22:$C$23,0),MATCH(F307,'2. GRI Pricing Inputs'!$C$22:$AI$22,0)),0)</f>
        <v>0</v>
      </c>
      <c r="N307" s="329">
        <f>IF(AND('3. GRI Pricing'!$G307&gt;='2. GRI Pricing Inputs'!$D$33,'3. GRI Pricing'!$G307&lt;='2. GRI Pricing Inputs'!$E$33),'2. GRI Pricing Inputs'!$D$32,IF(AND('3. GRI Pricing'!$G307&gt;='2. GRI Pricing Inputs'!$F$33,'3. GRI Pricing'!$G307&lt;='2. GRI Pricing Inputs'!$G$33),'2. GRI Pricing Inputs'!$F$32,IF(AND('3. GRI Pricing'!$G307&gt;='2. GRI Pricing Inputs'!$H$33,'3. GRI Pricing'!$G307&lt;='2. GRI Pricing Inputs'!$I$33),'2. GRI Pricing Inputs'!$H$32,IF(AND('3. GRI Pricing'!$G307&gt;='2. GRI Pricing Inputs'!$J$33,'3. GRI Pricing'!$G307&lt;='2. GRI Pricing Inputs'!$K$33),'2. GRI Pricing Inputs'!$J$32,IF(AND('3. GRI Pricing'!$G307&gt;='2. GRI Pricing Inputs'!$L$33,'3. GRI Pricing'!$G307&lt;='2. GRI Pricing Inputs'!$M$33),'2. GRI Pricing Inputs'!$L$32,IF(AND('3. GRI Pricing'!$G307&gt;='2. GRI Pricing Inputs'!$N$33,'3. GRI Pricing'!$G307&lt;='2. GRI Pricing Inputs'!$O$33),'2. GRI Pricing Inputs'!$N$32,IF(AND('3. GRI Pricing'!$G307&gt;='2. GRI Pricing Inputs'!$P$33,'3. GRI Pricing'!$G307&lt;='2. GRI Pricing Inputs'!$Q$33),'2. GRI Pricing Inputs'!$P$32,IF(AND('3. GRI Pricing'!$G307&gt;='2. GRI Pricing Inputs'!$R$33,'3. GRI Pricing'!$G307&lt;='2. GRI Pricing Inputs'!$S$33),'2. GRI Pricing Inputs'!$R$32,IF(AND('3. GRI Pricing'!$G307&gt;='2. GRI Pricing Inputs'!$T$33,'3. GRI Pricing'!$G307&lt;='2. GRI Pricing Inputs'!$U$33),'2. GRI Pricing Inputs'!$T$32,IF(AND('3. GRI Pricing'!$G307&gt;='2. GRI Pricing Inputs'!$V$33,'3. GRI Pricing'!$G307&lt;='2. GRI Pricing Inputs'!$W$33),'2. GRI Pricing Inputs'!$V$32,IF(AND('3. GRI Pricing'!$G307&gt;='2. GRI Pricing Inputs'!$X$33,'3. GRI Pricing'!$G307&lt;='2. GRI Pricing Inputs'!$Y$33),'2. GRI Pricing Inputs'!$X$32,IF(AND('3. GRI Pricing'!$G307&gt;='2. GRI Pricing Inputs'!$Z$33,'3. GRI Pricing'!$G307&lt;='2. GRI Pricing Inputs'!$AA$33),'2. GRI Pricing Inputs'!$Z$32,IF(AND('3. GRI Pricing'!$G307&gt;='2. GRI Pricing Inputs'!$AB$33,'3. GRI Pricing'!$G307&lt;='2. GRI Pricing Inputs'!$AC$33),'2. GRI Pricing Inputs'!$AB$32,IF(AND('3. GRI Pricing'!$G307&gt;='2. GRI Pricing Inputs'!$AD$33,'3. GRI Pricing'!$G307&lt;='2. GRI Pricing Inputs'!$AE$33),'2. GRI Pricing Inputs'!$AD$32,IF(AND('3. GRI Pricing'!$G307&gt;='2. GRI Pricing Inputs'!$AF$33,'3. GRI Pricing'!$G307&lt;='2. GRI Pricing Inputs'!$AG$33),'2. GRI Pricing Inputs'!$AF$32,IF(AND('3. GRI Pricing'!$G307&gt;='2. GRI Pricing Inputs'!$AH$33,'3. GRI Pricing'!$G307&lt;='2. GRI Pricing Inputs'!$AI$33),'2. GRI Pricing Inputs'!$AH$32,0))))))))))))))))</f>
        <v>0</v>
      </c>
      <c r="O307" s="272" cm="1">
        <f t="array" ref="O307">IFERROR(INDEX('2. GRI Pricing Inputs'!$C$32:$AI$39,MATCH('3. GRI Pricing'!E307,'2. GRI Pricing Inputs'!$C$32:$C$39,0),(MATCH('3. GRI Pricing'!N307,'2. GRI Pricing Inputs'!$D$32:$AI$32,0)+1)),0)</f>
        <v>0</v>
      </c>
      <c r="P307" s="272">
        <f>IFERROR(INDEX('2. GRI Pricing Inputs'!$C$45:$AI$46,MATCH($P$16,'2. GRI Pricing Inputs'!$C$45:$C$46,0),MATCH(H307,'2. GRI Pricing Inputs'!$C$45:$AI$45,0)),0)</f>
        <v>0</v>
      </c>
      <c r="Q307" s="272">
        <f>IFERROR(INDEX('2. GRI Pricing Inputs'!$C$53:$AI$54,MATCH('3. GRI Pricing'!$Q$16,'2. GRI Pricing Inputs'!$C$53:$C$54,0),MATCH('3. GRI Pricing'!I307,'2. GRI Pricing Inputs'!$C$53:$AI$53,0)),0)</f>
        <v>0</v>
      </c>
      <c r="R307" s="272">
        <f>IFERROR(INDEX('2. GRI Pricing Inputs'!$C$60:$AI$61,MATCH('3. GRI Pricing'!$R$16,'2. GRI Pricing Inputs'!$C$60:$C$61,0),MATCH('1. Accomodation'!T311,'2. GRI Pricing Inputs'!$C$60:$AI$60,0)),0)</f>
        <v>0</v>
      </c>
      <c r="S307" s="272">
        <f>IFERROR(INDEX('2. GRI Pricing Inputs'!$C$67:$AI$68,MATCH('3. GRI Pricing'!$S$16,'2. GRI Pricing Inputs'!$C$67:$C$68,0),MATCH('1. Accomodation'!U311,'2. GRI Pricing Inputs'!$C$67:$AI$67,0)),0)</f>
        <v>0</v>
      </c>
      <c r="T307" s="272">
        <f>IF(E307=0,0,'2. GRI Pricing Inputs'!$AI$75)</f>
        <v>0</v>
      </c>
      <c r="U307" s="272">
        <f>IFERROR(INDEX('2. GRI Pricing Inputs'!$C$82:$AI$83,MATCH('3. GRI Pricing'!$U$16,'2. GRI Pricing Inputs'!$C$82:$C$83,0),MATCH('1. Accomodation'!V311,'2. GRI Pricing Inputs'!$C$82:$AI$82,0)),0)</f>
        <v>0</v>
      </c>
      <c r="V307" s="272">
        <f>IFERROR(INDEX('2. GRI Pricing Inputs'!$C$89:$AI$90,MATCH('3. GRI Pricing'!$V$16,'2. GRI Pricing Inputs'!$C$89:$C$90,0),MATCH('1. Accomodation'!W311,'2. GRI Pricing Inputs'!$C$89:$AI$89,0)),0)</f>
        <v>0</v>
      </c>
      <c r="W307" s="272">
        <f>IFERROR(INDEX('2. GRI Pricing Inputs'!$C$97:$AI$98,MATCH('3. GRI Pricing'!$W$16,'2. GRI Pricing Inputs'!$C$97:$C$98,0),MATCH('1. Accomodation'!X311,'2. GRI Pricing Inputs'!$C$97:$AI$97,0)),0)</f>
        <v>0</v>
      </c>
      <c r="X307" s="272">
        <f>IFERROR(INDEX('2. GRI Pricing Inputs'!$C$104:$AI$105,MATCH('3. GRI Pricing'!$X$16,'2. GRI Pricing Inputs'!$C$104:$C$105,0),MATCH('1. Accomodation'!Y311,'2. GRI Pricing Inputs'!$C$104:$AI$104,0)),0)</f>
        <v>0</v>
      </c>
      <c r="Y307" s="273"/>
      <c r="Z307" s="274">
        <f t="shared" si="15"/>
        <v>0</v>
      </c>
      <c r="AA307" s="275"/>
      <c r="AB307" s="275"/>
      <c r="AC307" s="275"/>
      <c r="AD307" s="271">
        <f>Z307*(1+'2. GRI Pricing Inputs'!E$115)^(($AD$16-$AC$15)/365)</f>
        <v>0</v>
      </c>
      <c r="AE307" s="272">
        <f>AD307*(1+'2. GRI Pricing Inputs'!F$115)^((AE$16-AD$16)/365)</f>
        <v>0</v>
      </c>
      <c r="AF307" s="272">
        <f>AE307*(1+'2. GRI Pricing Inputs'!G$115)^((AF$16-AE$16)/365)</f>
        <v>0</v>
      </c>
      <c r="AG307" s="272">
        <f>AF307*(1+'2. GRI Pricing Inputs'!H$115)^((AG$16-AF$16)/365)</f>
        <v>0</v>
      </c>
      <c r="AH307" s="272">
        <f>AG307*(1+'2. GRI Pricing Inputs'!I$115)^((AH$16-AG$16)/365)</f>
        <v>0</v>
      </c>
      <c r="AI307" s="272">
        <f>AH307*(1+'2. GRI Pricing Inputs'!J$115)^((AI$16-AH$16)/365)</f>
        <v>0</v>
      </c>
      <c r="AJ307" s="272">
        <f>AI307*(1+'2. GRI Pricing Inputs'!K$115)^((AJ$16-AI$16)/365)</f>
        <v>0</v>
      </c>
      <c r="AK307" s="272">
        <f>AJ307*(1+'2. GRI Pricing Inputs'!L$115)^((AK$16-AJ$16)/365)</f>
        <v>0</v>
      </c>
      <c r="AL307" s="272">
        <f>AK307*(1+'2. GRI Pricing Inputs'!M$115)^((AL$16-AK$16)/365)</f>
        <v>0</v>
      </c>
      <c r="AM307" s="272">
        <f>AL307*(1+'2. GRI Pricing Inputs'!N$115)^((AM$16-AL$16)/365)</f>
        <v>0</v>
      </c>
      <c r="AN307" s="272">
        <f>AM307*(1+'2. GRI Pricing Inputs'!O$115)^((AN$16-AM$16)/365)</f>
        <v>0</v>
      </c>
      <c r="AO307" s="272">
        <f>AN307*(1+'2. GRI Pricing Inputs'!P$115)^((AO$16-AN$16)/365)</f>
        <v>0</v>
      </c>
      <c r="AP307" s="276">
        <f>AO307*(1+'2. GRI Pricing Inputs'!Q$115)^((AP$16-AO$16)/365)</f>
        <v>0</v>
      </c>
      <c r="AQ307" s="380">
        <f t="shared" si="16"/>
        <v>0</v>
      </c>
    </row>
    <row r="308" spans="3:43" ht="11.4" x14ac:dyDescent="0.2">
      <c r="C308" s="76">
        <f>'1. Accomodation'!N312</f>
        <v>0</v>
      </c>
      <c r="D308" s="362" t="str">
        <f>'1. Accomodation'!L312</f>
        <v>[Select]</v>
      </c>
      <c r="E308" s="69" t="str">
        <f>'1. Accomodation'!P312</f>
        <v>[Select]</v>
      </c>
      <c r="F308" s="69" t="str">
        <f>'1. Accomodation'!Q312</f>
        <v>[Select]</v>
      </c>
      <c r="G308" s="77">
        <f>'1. Accomodation'!O312</f>
        <v>0</v>
      </c>
      <c r="H308" s="69" t="str">
        <f>'1. Accomodation'!R312</f>
        <v>[Select]</v>
      </c>
      <c r="I308" s="69" t="str">
        <f>'1. Accomodation'!S312</f>
        <v>[Select]</v>
      </c>
      <c r="J308" s="62"/>
      <c r="L308" s="271">
        <f>IFERROR(INDEX('2. GRI Pricing Inputs'!$C$15:$AI$16,MATCH($L$16,'2. GRI Pricing Inputs'!$C$15:$C$16,0),MATCH(E308,'2. GRI Pricing Inputs'!$C$15:$AI$15,0)),0)</f>
        <v>0</v>
      </c>
      <c r="M308" s="272">
        <f>IFERROR(INDEX('2. GRI Pricing Inputs'!$C$22:$AI$23,MATCH($M$16,'2. GRI Pricing Inputs'!$C$22:$C$23,0),MATCH(F308,'2. GRI Pricing Inputs'!$C$22:$AI$22,0)),0)</f>
        <v>0</v>
      </c>
      <c r="N308" s="329">
        <f>IF(AND('3. GRI Pricing'!$G308&gt;='2. GRI Pricing Inputs'!$D$33,'3. GRI Pricing'!$G308&lt;='2. GRI Pricing Inputs'!$E$33),'2. GRI Pricing Inputs'!$D$32,IF(AND('3. GRI Pricing'!$G308&gt;='2. GRI Pricing Inputs'!$F$33,'3. GRI Pricing'!$G308&lt;='2. GRI Pricing Inputs'!$G$33),'2. GRI Pricing Inputs'!$F$32,IF(AND('3. GRI Pricing'!$G308&gt;='2. GRI Pricing Inputs'!$H$33,'3. GRI Pricing'!$G308&lt;='2. GRI Pricing Inputs'!$I$33),'2. GRI Pricing Inputs'!$H$32,IF(AND('3. GRI Pricing'!$G308&gt;='2. GRI Pricing Inputs'!$J$33,'3. GRI Pricing'!$G308&lt;='2. GRI Pricing Inputs'!$K$33),'2. GRI Pricing Inputs'!$J$32,IF(AND('3. GRI Pricing'!$G308&gt;='2. GRI Pricing Inputs'!$L$33,'3. GRI Pricing'!$G308&lt;='2. GRI Pricing Inputs'!$M$33),'2. GRI Pricing Inputs'!$L$32,IF(AND('3. GRI Pricing'!$G308&gt;='2. GRI Pricing Inputs'!$N$33,'3. GRI Pricing'!$G308&lt;='2. GRI Pricing Inputs'!$O$33),'2. GRI Pricing Inputs'!$N$32,IF(AND('3. GRI Pricing'!$G308&gt;='2. GRI Pricing Inputs'!$P$33,'3. GRI Pricing'!$G308&lt;='2. GRI Pricing Inputs'!$Q$33),'2. GRI Pricing Inputs'!$P$32,IF(AND('3. GRI Pricing'!$G308&gt;='2. GRI Pricing Inputs'!$R$33,'3. GRI Pricing'!$G308&lt;='2. GRI Pricing Inputs'!$S$33),'2. GRI Pricing Inputs'!$R$32,IF(AND('3. GRI Pricing'!$G308&gt;='2. GRI Pricing Inputs'!$T$33,'3. GRI Pricing'!$G308&lt;='2. GRI Pricing Inputs'!$U$33),'2. GRI Pricing Inputs'!$T$32,IF(AND('3. GRI Pricing'!$G308&gt;='2. GRI Pricing Inputs'!$V$33,'3. GRI Pricing'!$G308&lt;='2. GRI Pricing Inputs'!$W$33),'2. GRI Pricing Inputs'!$V$32,IF(AND('3. GRI Pricing'!$G308&gt;='2. GRI Pricing Inputs'!$X$33,'3. GRI Pricing'!$G308&lt;='2. GRI Pricing Inputs'!$Y$33),'2. GRI Pricing Inputs'!$X$32,IF(AND('3. GRI Pricing'!$G308&gt;='2. GRI Pricing Inputs'!$Z$33,'3. GRI Pricing'!$G308&lt;='2. GRI Pricing Inputs'!$AA$33),'2. GRI Pricing Inputs'!$Z$32,IF(AND('3. GRI Pricing'!$G308&gt;='2. GRI Pricing Inputs'!$AB$33,'3. GRI Pricing'!$G308&lt;='2. GRI Pricing Inputs'!$AC$33),'2. GRI Pricing Inputs'!$AB$32,IF(AND('3. GRI Pricing'!$G308&gt;='2. GRI Pricing Inputs'!$AD$33,'3. GRI Pricing'!$G308&lt;='2. GRI Pricing Inputs'!$AE$33),'2. GRI Pricing Inputs'!$AD$32,IF(AND('3. GRI Pricing'!$G308&gt;='2. GRI Pricing Inputs'!$AF$33,'3. GRI Pricing'!$G308&lt;='2. GRI Pricing Inputs'!$AG$33),'2. GRI Pricing Inputs'!$AF$32,IF(AND('3. GRI Pricing'!$G308&gt;='2. GRI Pricing Inputs'!$AH$33,'3. GRI Pricing'!$G308&lt;='2. GRI Pricing Inputs'!$AI$33),'2. GRI Pricing Inputs'!$AH$32,0))))))))))))))))</f>
        <v>0</v>
      </c>
      <c r="O308" s="272" cm="1">
        <f t="array" ref="O308">IFERROR(INDEX('2. GRI Pricing Inputs'!$C$32:$AI$39,MATCH('3. GRI Pricing'!E308,'2. GRI Pricing Inputs'!$C$32:$C$39,0),(MATCH('3. GRI Pricing'!N308,'2. GRI Pricing Inputs'!$D$32:$AI$32,0)+1)),0)</f>
        <v>0</v>
      </c>
      <c r="P308" s="272">
        <f>IFERROR(INDEX('2. GRI Pricing Inputs'!$C$45:$AI$46,MATCH($P$16,'2. GRI Pricing Inputs'!$C$45:$C$46,0),MATCH(H308,'2. GRI Pricing Inputs'!$C$45:$AI$45,0)),0)</f>
        <v>0</v>
      </c>
      <c r="Q308" s="272">
        <f>IFERROR(INDEX('2. GRI Pricing Inputs'!$C$53:$AI$54,MATCH('3. GRI Pricing'!$Q$16,'2. GRI Pricing Inputs'!$C$53:$C$54,0),MATCH('3. GRI Pricing'!I308,'2. GRI Pricing Inputs'!$C$53:$AI$53,0)),0)</f>
        <v>0</v>
      </c>
      <c r="R308" s="272">
        <f>IFERROR(INDEX('2. GRI Pricing Inputs'!$C$60:$AI$61,MATCH('3. GRI Pricing'!$R$16,'2. GRI Pricing Inputs'!$C$60:$C$61,0),MATCH('1. Accomodation'!T312,'2. GRI Pricing Inputs'!$C$60:$AI$60,0)),0)</f>
        <v>0</v>
      </c>
      <c r="S308" s="272">
        <f>IFERROR(INDEX('2. GRI Pricing Inputs'!$C$67:$AI$68,MATCH('3. GRI Pricing'!$S$16,'2. GRI Pricing Inputs'!$C$67:$C$68,0),MATCH('1. Accomodation'!U312,'2. GRI Pricing Inputs'!$C$67:$AI$67,0)),0)</f>
        <v>0</v>
      </c>
      <c r="T308" s="272">
        <f>IF(E308=0,0,'2. GRI Pricing Inputs'!$AI$75)</f>
        <v>0</v>
      </c>
      <c r="U308" s="272">
        <f>IFERROR(INDEX('2. GRI Pricing Inputs'!$C$82:$AI$83,MATCH('3. GRI Pricing'!$U$16,'2. GRI Pricing Inputs'!$C$82:$C$83,0),MATCH('1. Accomodation'!V312,'2. GRI Pricing Inputs'!$C$82:$AI$82,0)),0)</f>
        <v>0</v>
      </c>
      <c r="V308" s="272">
        <f>IFERROR(INDEX('2. GRI Pricing Inputs'!$C$89:$AI$90,MATCH('3. GRI Pricing'!$V$16,'2. GRI Pricing Inputs'!$C$89:$C$90,0),MATCH('1. Accomodation'!W312,'2. GRI Pricing Inputs'!$C$89:$AI$89,0)),0)</f>
        <v>0</v>
      </c>
      <c r="W308" s="272">
        <f>IFERROR(INDEX('2. GRI Pricing Inputs'!$C$97:$AI$98,MATCH('3. GRI Pricing'!$W$16,'2. GRI Pricing Inputs'!$C$97:$C$98,0),MATCH('1. Accomodation'!X312,'2. GRI Pricing Inputs'!$C$97:$AI$97,0)),0)</f>
        <v>0</v>
      </c>
      <c r="X308" s="272">
        <f>IFERROR(INDEX('2. GRI Pricing Inputs'!$C$104:$AI$105,MATCH('3. GRI Pricing'!$X$16,'2. GRI Pricing Inputs'!$C$104:$C$105,0),MATCH('1. Accomodation'!Y312,'2. GRI Pricing Inputs'!$C$104:$AI$104,0)),0)</f>
        <v>0</v>
      </c>
      <c r="Y308" s="273"/>
      <c r="Z308" s="274">
        <f t="shared" si="15"/>
        <v>0</v>
      </c>
      <c r="AA308" s="275"/>
      <c r="AB308" s="275"/>
      <c r="AC308" s="275"/>
      <c r="AD308" s="271">
        <f>Z308*(1+'2. GRI Pricing Inputs'!E$115)^(($AD$16-$AC$15)/365)</f>
        <v>0</v>
      </c>
      <c r="AE308" s="272">
        <f>AD308*(1+'2. GRI Pricing Inputs'!F$115)^((AE$16-AD$16)/365)</f>
        <v>0</v>
      </c>
      <c r="AF308" s="272">
        <f>AE308*(1+'2. GRI Pricing Inputs'!G$115)^((AF$16-AE$16)/365)</f>
        <v>0</v>
      </c>
      <c r="AG308" s="272">
        <f>AF308*(1+'2. GRI Pricing Inputs'!H$115)^((AG$16-AF$16)/365)</f>
        <v>0</v>
      </c>
      <c r="AH308" s="272">
        <f>AG308*(1+'2. GRI Pricing Inputs'!I$115)^((AH$16-AG$16)/365)</f>
        <v>0</v>
      </c>
      <c r="AI308" s="272">
        <f>AH308*(1+'2. GRI Pricing Inputs'!J$115)^((AI$16-AH$16)/365)</f>
        <v>0</v>
      </c>
      <c r="AJ308" s="272">
        <f>AI308*(1+'2. GRI Pricing Inputs'!K$115)^((AJ$16-AI$16)/365)</f>
        <v>0</v>
      </c>
      <c r="AK308" s="272">
        <f>AJ308*(1+'2. GRI Pricing Inputs'!L$115)^((AK$16-AJ$16)/365)</f>
        <v>0</v>
      </c>
      <c r="AL308" s="272">
        <f>AK308*(1+'2. GRI Pricing Inputs'!M$115)^((AL$16-AK$16)/365)</f>
        <v>0</v>
      </c>
      <c r="AM308" s="272">
        <f>AL308*(1+'2. GRI Pricing Inputs'!N$115)^((AM$16-AL$16)/365)</f>
        <v>0</v>
      </c>
      <c r="AN308" s="272">
        <f>AM308*(1+'2. GRI Pricing Inputs'!O$115)^((AN$16-AM$16)/365)</f>
        <v>0</v>
      </c>
      <c r="AO308" s="272">
        <f>AN308*(1+'2. GRI Pricing Inputs'!P$115)^((AO$16-AN$16)/365)</f>
        <v>0</v>
      </c>
      <c r="AP308" s="276">
        <f>AO308*(1+'2. GRI Pricing Inputs'!Q$115)^((AP$16-AO$16)/365)</f>
        <v>0</v>
      </c>
      <c r="AQ308" s="380">
        <f t="shared" si="16"/>
        <v>0</v>
      </c>
    </row>
    <row r="309" spans="3:43" ht="11.4" x14ac:dyDescent="0.2">
      <c r="C309" s="76">
        <f>'1. Accomodation'!N313</f>
        <v>0</v>
      </c>
      <c r="D309" s="362" t="str">
        <f>'1. Accomodation'!L313</f>
        <v>[Select]</v>
      </c>
      <c r="E309" s="69" t="str">
        <f>'1. Accomodation'!P313</f>
        <v>[Select]</v>
      </c>
      <c r="F309" s="69" t="str">
        <f>'1. Accomodation'!Q313</f>
        <v>[Select]</v>
      </c>
      <c r="G309" s="77">
        <f>'1. Accomodation'!O313</f>
        <v>0</v>
      </c>
      <c r="H309" s="69" t="str">
        <f>'1. Accomodation'!R313</f>
        <v>[Select]</v>
      </c>
      <c r="I309" s="69" t="str">
        <f>'1. Accomodation'!S313</f>
        <v>[Select]</v>
      </c>
      <c r="J309" s="62"/>
      <c r="L309" s="271">
        <f>IFERROR(INDEX('2. GRI Pricing Inputs'!$C$15:$AI$16,MATCH($L$16,'2. GRI Pricing Inputs'!$C$15:$C$16,0),MATCH(E309,'2. GRI Pricing Inputs'!$C$15:$AI$15,0)),0)</f>
        <v>0</v>
      </c>
      <c r="M309" s="272">
        <f>IFERROR(INDEX('2. GRI Pricing Inputs'!$C$22:$AI$23,MATCH($M$16,'2. GRI Pricing Inputs'!$C$22:$C$23,0),MATCH(F309,'2. GRI Pricing Inputs'!$C$22:$AI$22,0)),0)</f>
        <v>0</v>
      </c>
      <c r="N309" s="329">
        <f>IF(AND('3. GRI Pricing'!$G309&gt;='2. GRI Pricing Inputs'!$D$33,'3. GRI Pricing'!$G309&lt;='2. GRI Pricing Inputs'!$E$33),'2. GRI Pricing Inputs'!$D$32,IF(AND('3. GRI Pricing'!$G309&gt;='2. GRI Pricing Inputs'!$F$33,'3. GRI Pricing'!$G309&lt;='2. GRI Pricing Inputs'!$G$33),'2. GRI Pricing Inputs'!$F$32,IF(AND('3. GRI Pricing'!$G309&gt;='2. GRI Pricing Inputs'!$H$33,'3. GRI Pricing'!$G309&lt;='2. GRI Pricing Inputs'!$I$33),'2. GRI Pricing Inputs'!$H$32,IF(AND('3. GRI Pricing'!$G309&gt;='2. GRI Pricing Inputs'!$J$33,'3. GRI Pricing'!$G309&lt;='2. GRI Pricing Inputs'!$K$33),'2. GRI Pricing Inputs'!$J$32,IF(AND('3. GRI Pricing'!$G309&gt;='2. GRI Pricing Inputs'!$L$33,'3. GRI Pricing'!$G309&lt;='2. GRI Pricing Inputs'!$M$33),'2. GRI Pricing Inputs'!$L$32,IF(AND('3. GRI Pricing'!$G309&gt;='2. GRI Pricing Inputs'!$N$33,'3. GRI Pricing'!$G309&lt;='2. GRI Pricing Inputs'!$O$33),'2. GRI Pricing Inputs'!$N$32,IF(AND('3. GRI Pricing'!$G309&gt;='2. GRI Pricing Inputs'!$P$33,'3. GRI Pricing'!$G309&lt;='2. GRI Pricing Inputs'!$Q$33),'2. GRI Pricing Inputs'!$P$32,IF(AND('3. GRI Pricing'!$G309&gt;='2. GRI Pricing Inputs'!$R$33,'3. GRI Pricing'!$G309&lt;='2. GRI Pricing Inputs'!$S$33),'2. GRI Pricing Inputs'!$R$32,IF(AND('3. GRI Pricing'!$G309&gt;='2. GRI Pricing Inputs'!$T$33,'3. GRI Pricing'!$G309&lt;='2. GRI Pricing Inputs'!$U$33),'2. GRI Pricing Inputs'!$T$32,IF(AND('3. GRI Pricing'!$G309&gt;='2. GRI Pricing Inputs'!$V$33,'3. GRI Pricing'!$G309&lt;='2. GRI Pricing Inputs'!$W$33),'2. GRI Pricing Inputs'!$V$32,IF(AND('3. GRI Pricing'!$G309&gt;='2. GRI Pricing Inputs'!$X$33,'3. GRI Pricing'!$G309&lt;='2. GRI Pricing Inputs'!$Y$33),'2. GRI Pricing Inputs'!$X$32,IF(AND('3. GRI Pricing'!$G309&gt;='2. GRI Pricing Inputs'!$Z$33,'3. GRI Pricing'!$G309&lt;='2. GRI Pricing Inputs'!$AA$33),'2. GRI Pricing Inputs'!$Z$32,IF(AND('3. GRI Pricing'!$G309&gt;='2. GRI Pricing Inputs'!$AB$33,'3. GRI Pricing'!$G309&lt;='2. GRI Pricing Inputs'!$AC$33),'2. GRI Pricing Inputs'!$AB$32,IF(AND('3. GRI Pricing'!$G309&gt;='2. GRI Pricing Inputs'!$AD$33,'3. GRI Pricing'!$G309&lt;='2. GRI Pricing Inputs'!$AE$33),'2. GRI Pricing Inputs'!$AD$32,IF(AND('3. GRI Pricing'!$G309&gt;='2. GRI Pricing Inputs'!$AF$33,'3. GRI Pricing'!$G309&lt;='2. GRI Pricing Inputs'!$AG$33),'2. GRI Pricing Inputs'!$AF$32,IF(AND('3. GRI Pricing'!$G309&gt;='2. GRI Pricing Inputs'!$AH$33,'3. GRI Pricing'!$G309&lt;='2. GRI Pricing Inputs'!$AI$33),'2. GRI Pricing Inputs'!$AH$32,0))))))))))))))))</f>
        <v>0</v>
      </c>
      <c r="O309" s="272" cm="1">
        <f t="array" ref="O309">IFERROR(INDEX('2. GRI Pricing Inputs'!$C$32:$AI$39,MATCH('3. GRI Pricing'!E309,'2. GRI Pricing Inputs'!$C$32:$C$39,0),(MATCH('3. GRI Pricing'!N309,'2. GRI Pricing Inputs'!$D$32:$AI$32,0)+1)),0)</f>
        <v>0</v>
      </c>
      <c r="P309" s="272">
        <f>IFERROR(INDEX('2. GRI Pricing Inputs'!$C$45:$AI$46,MATCH($P$16,'2. GRI Pricing Inputs'!$C$45:$C$46,0),MATCH(H309,'2. GRI Pricing Inputs'!$C$45:$AI$45,0)),0)</f>
        <v>0</v>
      </c>
      <c r="Q309" s="272">
        <f>IFERROR(INDEX('2. GRI Pricing Inputs'!$C$53:$AI$54,MATCH('3. GRI Pricing'!$Q$16,'2. GRI Pricing Inputs'!$C$53:$C$54,0),MATCH('3. GRI Pricing'!I309,'2. GRI Pricing Inputs'!$C$53:$AI$53,0)),0)</f>
        <v>0</v>
      </c>
      <c r="R309" s="272">
        <f>IFERROR(INDEX('2. GRI Pricing Inputs'!$C$60:$AI$61,MATCH('3. GRI Pricing'!$R$16,'2. GRI Pricing Inputs'!$C$60:$C$61,0),MATCH('1. Accomodation'!T313,'2. GRI Pricing Inputs'!$C$60:$AI$60,0)),0)</f>
        <v>0</v>
      </c>
      <c r="S309" s="272">
        <f>IFERROR(INDEX('2. GRI Pricing Inputs'!$C$67:$AI$68,MATCH('3. GRI Pricing'!$S$16,'2. GRI Pricing Inputs'!$C$67:$C$68,0),MATCH('1. Accomodation'!U313,'2. GRI Pricing Inputs'!$C$67:$AI$67,0)),0)</f>
        <v>0</v>
      </c>
      <c r="T309" s="272">
        <f>IF(E309=0,0,'2. GRI Pricing Inputs'!$AI$75)</f>
        <v>0</v>
      </c>
      <c r="U309" s="272">
        <f>IFERROR(INDEX('2. GRI Pricing Inputs'!$C$82:$AI$83,MATCH('3. GRI Pricing'!$U$16,'2. GRI Pricing Inputs'!$C$82:$C$83,0),MATCH('1. Accomodation'!V313,'2. GRI Pricing Inputs'!$C$82:$AI$82,0)),0)</f>
        <v>0</v>
      </c>
      <c r="V309" s="272">
        <f>IFERROR(INDEX('2. GRI Pricing Inputs'!$C$89:$AI$90,MATCH('3. GRI Pricing'!$V$16,'2. GRI Pricing Inputs'!$C$89:$C$90,0),MATCH('1. Accomodation'!W313,'2. GRI Pricing Inputs'!$C$89:$AI$89,0)),0)</f>
        <v>0</v>
      </c>
      <c r="W309" s="272">
        <f>IFERROR(INDEX('2. GRI Pricing Inputs'!$C$97:$AI$98,MATCH('3. GRI Pricing'!$W$16,'2. GRI Pricing Inputs'!$C$97:$C$98,0),MATCH('1. Accomodation'!X313,'2. GRI Pricing Inputs'!$C$97:$AI$97,0)),0)</f>
        <v>0</v>
      </c>
      <c r="X309" s="272">
        <f>IFERROR(INDEX('2. GRI Pricing Inputs'!$C$104:$AI$105,MATCH('3. GRI Pricing'!$X$16,'2. GRI Pricing Inputs'!$C$104:$C$105,0),MATCH('1. Accomodation'!Y313,'2. GRI Pricing Inputs'!$C$104:$AI$104,0)),0)</f>
        <v>0</v>
      </c>
      <c r="Y309" s="273"/>
      <c r="Z309" s="274">
        <f t="shared" si="15"/>
        <v>0</v>
      </c>
      <c r="AA309" s="275"/>
      <c r="AB309" s="275"/>
      <c r="AC309" s="275"/>
      <c r="AD309" s="271">
        <f>Z309*(1+'2. GRI Pricing Inputs'!E$115)^(($AD$16-$AC$15)/365)</f>
        <v>0</v>
      </c>
      <c r="AE309" s="272">
        <f>AD309*(1+'2. GRI Pricing Inputs'!F$115)^((AE$16-AD$16)/365)</f>
        <v>0</v>
      </c>
      <c r="AF309" s="272">
        <f>AE309*(1+'2. GRI Pricing Inputs'!G$115)^((AF$16-AE$16)/365)</f>
        <v>0</v>
      </c>
      <c r="AG309" s="272">
        <f>AF309*(1+'2. GRI Pricing Inputs'!H$115)^((AG$16-AF$16)/365)</f>
        <v>0</v>
      </c>
      <c r="AH309" s="272">
        <f>AG309*(1+'2. GRI Pricing Inputs'!I$115)^((AH$16-AG$16)/365)</f>
        <v>0</v>
      </c>
      <c r="AI309" s="272">
        <f>AH309*(1+'2. GRI Pricing Inputs'!J$115)^((AI$16-AH$16)/365)</f>
        <v>0</v>
      </c>
      <c r="AJ309" s="272">
        <f>AI309*(1+'2. GRI Pricing Inputs'!K$115)^((AJ$16-AI$16)/365)</f>
        <v>0</v>
      </c>
      <c r="AK309" s="272">
        <f>AJ309*(1+'2. GRI Pricing Inputs'!L$115)^((AK$16-AJ$16)/365)</f>
        <v>0</v>
      </c>
      <c r="AL309" s="272">
        <f>AK309*(1+'2. GRI Pricing Inputs'!M$115)^((AL$16-AK$16)/365)</f>
        <v>0</v>
      </c>
      <c r="AM309" s="272">
        <f>AL309*(1+'2. GRI Pricing Inputs'!N$115)^((AM$16-AL$16)/365)</f>
        <v>0</v>
      </c>
      <c r="AN309" s="272">
        <f>AM309*(1+'2. GRI Pricing Inputs'!O$115)^((AN$16-AM$16)/365)</f>
        <v>0</v>
      </c>
      <c r="AO309" s="272">
        <f>AN309*(1+'2. GRI Pricing Inputs'!P$115)^((AO$16-AN$16)/365)</f>
        <v>0</v>
      </c>
      <c r="AP309" s="276">
        <f>AO309*(1+'2. GRI Pricing Inputs'!Q$115)^((AP$16-AO$16)/365)</f>
        <v>0</v>
      </c>
      <c r="AQ309" s="380">
        <f t="shared" si="16"/>
        <v>0</v>
      </c>
    </row>
    <row r="310" spans="3:43" ht="11.4" x14ac:dyDescent="0.2">
      <c r="C310" s="76">
        <f>'1. Accomodation'!N314</f>
        <v>0</v>
      </c>
      <c r="D310" s="362" t="str">
        <f>'1. Accomodation'!L314</f>
        <v>[Select]</v>
      </c>
      <c r="E310" s="69" t="str">
        <f>'1. Accomodation'!P314</f>
        <v>[Select]</v>
      </c>
      <c r="F310" s="69" t="str">
        <f>'1. Accomodation'!Q314</f>
        <v>[Select]</v>
      </c>
      <c r="G310" s="77">
        <f>'1. Accomodation'!O314</f>
        <v>0</v>
      </c>
      <c r="H310" s="69" t="str">
        <f>'1. Accomodation'!R314</f>
        <v>[Select]</v>
      </c>
      <c r="I310" s="69" t="str">
        <f>'1. Accomodation'!S314</f>
        <v>[Select]</v>
      </c>
      <c r="J310" s="62"/>
      <c r="L310" s="271">
        <f>IFERROR(INDEX('2. GRI Pricing Inputs'!$C$15:$AI$16,MATCH($L$16,'2. GRI Pricing Inputs'!$C$15:$C$16,0),MATCH(E310,'2. GRI Pricing Inputs'!$C$15:$AI$15,0)),0)</f>
        <v>0</v>
      </c>
      <c r="M310" s="272">
        <f>IFERROR(INDEX('2. GRI Pricing Inputs'!$C$22:$AI$23,MATCH($M$16,'2. GRI Pricing Inputs'!$C$22:$C$23,0),MATCH(F310,'2. GRI Pricing Inputs'!$C$22:$AI$22,0)),0)</f>
        <v>0</v>
      </c>
      <c r="N310" s="329">
        <f>IF(AND('3. GRI Pricing'!$G310&gt;='2. GRI Pricing Inputs'!$D$33,'3. GRI Pricing'!$G310&lt;='2. GRI Pricing Inputs'!$E$33),'2. GRI Pricing Inputs'!$D$32,IF(AND('3. GRI Pricing'!$G310&gt;='2. GRI Pricing Inputs'!$F$33,'3. GRI Pricing'!$G310&lt;='2. GRI Pricing Inputs'!$G$33),'2. GRI Pricing Inputs'!$F$32,IF(AND('3. GRI Pricing'!$G310&gt;='2. GRI Pricing Inputs'!$H$33,'3. GRI Pricing'!$G310&lt;='2. GRI Pricing Inputs'!$I$33),'2. GRI Pricing Inputs'!$H$32,IF(AND('3. GRI Pricing'!$G310&gt;='2. GRI Pricing Inputs'!$J$33,'3. GRI Pricing'!$G310&lt;='2. GRI Pricing Inputs'!$K$33),'2. GRI Pricing Inputs'!$J$32,IF(AND('3. GRI Pricing'!$G310&gt;='2. GRI Pricing Inputs'!$L$33,'3. GRI Pricing'!$G310&lt;='2. GRI Pricing Inputs'!$M$33),'2. GRI Pricing Inputs'!$L$32,IF(AND('3. GRI Pricing'!$G310&gt;='2. GRI Pricing Inputs'!$N$33,'3. GRI Pricing'!$G310&lt;='2. GRI Pricing Inputs'!$O$33),'2. GRI Pricing Inputs'!$N$32,IF(AND('3. GRI Pricing'!$G310&gt;='2. GRI Pricing Inputs'!$P$33,'3. GRI Pricing'!$G310&lt;='2. GRI Pricing Inputs'!$Q$33),'2. GRI Pricing Inputs'!$P$32,IF(AND('3. GRI Pricing'!$G310&gt;='2. GRI Pricing Inputs'!$R$33,'3. GRI Pricing'!$G310&lt;='2. GRI Pricing Inputs'!$S$33),'2. GRI Pricing Inputs'!$R$32,IF(AND('3. GRI Pricing'!$G310&gt;='2. GRI Pricing Inputs'!$T$33,'3. GRI Pricing'!$G310&lt;='2. GRI Pricing Inputs'!$U$33),'2. GRI Pricing Inputs'!$T$32,IF(AND('3. GRI Pricing'!$G310&gt;='2. GRI Pricing Inputs'!$V$33,'3. GRI Pricing'!$G310&lt;='2. GRI Pricing Inputs'!$W$33),'2. GRI Pricing Inputs'!$V$32,IF(AND('3. GRI Pricing'!$G310&gt;='2. GRI Pricing Inputs'!$X$33,'3. GRI Pricing'!$G310&lt;='2. GRI Pricing Inputs'!$Y$33),'2. GRI Pricing Inputs'!$X$32,IF(AND('3. GRI Pricing'!$G310&gt;='2. GRI Pricing Inputs'!$Z$33,'3. GRI Pricing'!$G310&lt;='2. GRI Pricing Inputs'!$AA$33),'2. GRI Pricing Inputs'!$Z$32,IF(AND('3. GRI Pricing'!$G310&gt;='2. GRI Pricing Inputs'!$AB$33,'3. GRI Pricing'!$G310&lt;='2. GRI Pricing Inputs'!$AC$33),'2. GRI Pricing Inputs'!$AB$32,IF(AND('3. GRI Pricing'!$G310&gt;='2. GRI Pricing Inputs'!$AD$33,'3. GRI Pricing'!$G310&lt;='2. GRI Pricing Inputs'!$AE$33),'2. GRI Pricing Inputs'!$AD$32,IF(AND('3. GRI Pricing'!$G310&gt;='2. GRI Pricing Inputs'!$AF$33,'3. GRI Pricing'!$G310&lt;='2. GRI Pricing Inputs'!$AG$33),'2. GRI Pricing Inputs'!$AF$32,IF(AND('3. GRI Pricing'!$G310&gt;='2. GRI Pricing Inputs'!$AH$33,'3. GRI Pricing'!$G310&lt;='2. GRI Pricing Inputs'!$AI$33),'2. GRI Pricing Inputs'!$AH$32,0))))))))))))))))</f>
        <v>0</v>
      </c>
      <c r="O310" s="272" cm="1">
        <f t="array" ref="O310">IFERROR(INDEX('2. GRI Pricing Inputs'!$C$32:$AI$39,MATCH('3. GRI Pricing'!E310,'2. GRI Pricing Inputs'!$C$32:$C$39,0),(MATCH('3. GRI Pricing'!N310,'2. GRI Pricing Inputs'!$D$32:$AI$32,0)+1)),0)</f>
        <v>0</v>
      </c>
      <c r="P310" s="272">
        <f>IFERROR(INDEX('2. GRI Pricing Inputs'!$C$45:$AI$46,MATCH($P$16,'2. GRI Pricing Inputs'!$C$45:$C$46,0),MATCH(H310,'2. GRI Pricing Inputs'!$C$45:$AI$45,0)),0)</f>
        <v>0</v>
      </c>
      <c r="Q310" s="272">
        <f>IFERROR(INDEX('2. GRI Pricing Inputs'!$C$53:$AI$54,MATCH('3. GRI Pricing'!$Q$16,'2. GRI Pricing Inputs'!$C$53:$C$54,0),MATCH('3. GRI Pricing'!I310,'2. GRI Pricing Inputs'!$C$53:$AI$53,0)),0)</f>
        <v>0</v>
      </c>
      <c r="R310" s="272">
        <f>IFERROR(INDEX('2. GRI Pricing Inputs'!$C$60:$AI$61,MATCH('3. GRI Pricing'!$R$16,'2. GRI Pricing Inputs'!$C$60:$C$61,0),MATCH('1. Accomodation'!T314,'2. GRI Pricing Inputs'!$C$60:$AI$60,0)),0)</f>
        <v>0</v>
      </c>
      <c r="S310" s="272">
        <f>IFERROR(INDEX('2. GRI Pricing Inputs'!$C$67:$AI$68,MATCH('3. GRI Pricing'!$S$16,'2. GRI Pricing Inputs'!$C$67:$C$68,0),MATCH('1. Accomodation'!U314,'2. GRI Pricing Inputs'!$C$67:$AI$67,0)),0)</f>
        <v>0</v>
      </c>
      <c r="T310" s="272">
        <f>IF(E310=0,0,'2. GRI Pricing Inputs'!$AI$75)</f>
        <v>0</v>
      </c>
      <c r="U310" s="272">
        <f>IFERROR(INDEX('2. GRI Pricing Inputs'!$C$82:$AI$83,MATCH('3. GRI Pricing'!$U$16,'2. GRI Pricing Inputs'!$C$82:$C$83,0),MATCH('1. Accomodation'!V314,'2. GRI Pricing Inputs'!$C$82:$AI$82,0)),0)</f>
        <v>0</v>
      </c>
      <c r="V310" s="272">
        <f>IFERROR(INDEX('2. GRI Pricing Inputs'!$C$89:$AI$90,MATCH('3. GRI Pricing'!$V$16,'2. GRI Pricing Inputs'!$C$89:$C$90,0),MATCH('1. Accomodation'!W314,'2. GRI Pricing Inputs'!$C$89:$AI$89,0)),0)</f>
        <v>0</v>
      </c>
      <c r="W310" s="272">
        <f>IFERROR(INDEX('2. GRI Pricing Inputs'!$C$97:$AI$98,MATCH('3. GRI Pricing'!$W$16,'2. GRI Pricing Inputs'!$C$97:$C$98,0),MATCH('1. Accomodation'!X314,'2. GRI Pricing Inputs'!$C$97:$AI$97,0)),0)</f>
        <v>0</v>
      </c>
      <c r="X310" s="272">
        <f>IFERROR(INDEX('2. GRI Pricing Inputs'!$C$104:$AI$105,MATCH('3. GRI Pricing'!$X$16,'2. GRI Pricing Inputs'!$C$104:$C$105,0),MATCH('1. Accomodation'!Y314,'2. GRI Pricing Inputs'!$C$104:$AI$104,0)),0)</f>
        <v>0</v>
      </c>
      <c r="Y310" s="273"/>
      <c r="Z310" s="274">
        <f t="shared" si="15"/>
        <v>0</v>
      </c>
      <c r="AA310" s="275"/>
      <c r="AB310" s="275"/>
      <c r="AC310" s="275"/>
      <c r="AD310" s="271">
        <f>Z310*(1+'2. GRI Pricing Inputs'!E$115)^(($AD$16-$AC$15)/365)</f>
        <v>0</v>
      </c>
      <c r="AE310" s="272">
        <f>AD310*(1+'2. GRI Pricing Inputs'!F$115)^((AE$16-AD$16)/365)</f>
        <v>0</v>
      </c>
      <c r="AF310" s="272">
        <f>AE310*(1+'2. GRI Pricing Inputs'!G$115)^((AF$16-AE$16)/365)</f>
        <v>0</v>
      </c>
      <c r="AG310" s="272">
        <f>AF310*(1+'2. GRI Pricing Inputs'!H$115)^((AG$16-AF$16)/365)</f>
        <v>0</v>
      </c>
      <c r="AH310" s="272">
        <f>AG310*(1+'2. GRI Pricing Inputs'!I$115)^((AH$16-AG$16)/365)</f>
        <v>0</v>
      </c>
      <c r="AI310" s="272">
        <f>AH310*(1+'2. GRI Pricing Inputs'!J$115)^((AI$16-AH$16)/365)</f>
        <v>0</v>
      </c>
      <c r="AJ310" s="272">
        <f>AI310*(1+'2. GRI Pricing Inputs'!K$115)^((AJ$16-AI$16)/365)</f>
        <v>0</v>
      </c>
      <c r="AK310" s="272">
        <f>AJ310*(1+'2. GRI Pricing Inputs'!L$115)^((AK$16-AJ$16)/365)</f>
        <v>0</v>
      </c>
      <c r="AL310" s="272">
        <f>AK310*(1+'2. GRI Pricing Inputs'!M$115)^((AL$16-AK$16)/365)</f>
        <v>0</v>
      </c>
      <c r="AM310" s="272">
        <f>AL310*(1+'2. GRI Pricing Inputs'!N$115)^((AM$16-AL$16)/365)</f>
        <v>0</v>
      </c>
      <c r="AN310" s="272">
        <f>AM310*(1+'2. GRI Pricing Inputs'!O$115)^((AN$16-AM$16)/365)</f>
        <v>0</v>
      </c>
      <c r="AO310" s="272">
        <f>AN310*(1+'2. GRI Pricing Inputs'!P$115)^((AO$16-AN$16)/365)</f>
        <v>0</v>
      </c>
      <c r="AP310" s="276">
        <f>AO310*(1+'2. GRI Pricing Inputs'!Q$115)^((AP$16-AO$16)/365)</f>
        <v>0</v>
      </c>
      <c r="AQ310" s="380">
        <f t="shared" si="16"/>
        <v>0</v>
      </c>
    </row>
    <row r="311" spans="3:43" ht="11.4" x14ac:dyDescent="0.2">
      <c r="C311" s="76">
        <f>'1. Accomodation'!N315</f>
        <v>0</v>
      </c>
      <c r="D311" s="362" t="str">
        <f>'1. Accomodation'!L315</f>
        <v>[Select]</v>
      </c>
      <c r="E311" s="69" t="str">
        <f>'1. Accomodation'!P315</f>
        <v>[Select]</v>
      </c>
      <c r="F311" s="69" t="str">
        <f>'1. Accomodation'!Q315</f>
        <v>[Select]</v>
      </c>
      <c r="G311" s="77">
        <f>'1. Accomodation'!O315</f>
        <v>0</v>
      </c>
      <c r="H311" s="69" t="str">
        <f>'1. Accomodation'!R315</f>
        <v>[Select]</v>
      </c>
      <c r="I311" s="69" t="str">
        <f>'1. Accomodation'!S315</f>
        <v>[Select]</v>
      </c>
      <c r="J311" s="62"/>
      <c r="L311" s="271">
        <f>IFERROR(INDEX('2. GRI Pricing Inputs'!$C$15:$AI$16,MATCH($L$16,'2. GRI Pricing Inputs'!$C$15:$C$16,0),MATCH(E311,'2. GRI Pricing Inputs'!$C$15:$AI$15,0)),0)</f>
        <v>0</v>
      </c>
      <c r="M311" s="272">
        <f>IFERROR(INDEX('2. GRI Pricing Inputs'!$C$22:$AI$23,MATCH($M$16,'2. GRI Pricing Inputs'!$C$22:$C$23,0),MATCH(F311,'2. GRI Pricing Inputs'!$C$22:$AI$22,0)),0)</f>
        <v>0</v>
      </c>
      <c r="N311" s="329">
        <f>IF(AND('3. GRI Pricing'!$G311&gt;='2. GRI Pricing Inputs'!$D$33,'3. GRI Pricing'!$G311&lt;='2. GRI Pricing Inputs'!$E$33),'2. GRI Pricing Inputs'!$D$32,IF(AND('3. GRI Pricing'!$G311&gt;='2. GRI Pricing Inputs'!$F$33,'3. GRI Pricing'!$G311&lt;='2. GRI Pricing Inputs'!$G$33),'2. GRI Pricing Inputs'!$F$32,IF(AND('3. GRI Pricing'!$G311&gt;='2. GRI Pricing Inputs'!$H$33,'3. GRI Pricing'!$G311&lt;='2. GRI Pricing Inputs'!$I$33),'2. GRI Pricing Inputs'!$H$32,IF(AND('3. GRI Pricing'!$G311&gt;='2. GRI Pricing Inputs'!$J$33,'3. GRI Pricing'!$G311&lt;='2. GRI Pricing Inputs'!$K$33),'2. GRI Pricing Inputs'!$J$32,IF(AND('3. GRI Pricing'!$G311&gt;='2. GRI Pricing Inputs'!$L$33,'3. GRI Pricing'!$G311&lt;='2. GRI Pricing Inputs'!$M$33),'2. GRI Pricing Inputs'!$L$32,IF(AND('3. GRI Pricing'!$G311&gt;='2. GRI Pricing Inputs'!$N$33,'3. GRI Pricing'!$G311&lt;='2. GRI Pricing Inputs'!$O$33),'2. GRI Pricing Inputs'!$N$32,IF(AND('3. GRI Pricing'!$G311&gt;='2. GRI Pricing Inputs'!$P$33,'3. GRI Pricing'!$G311&lt;='2. GRI Pricing Inputs'!$Q$33),'2. GRI Pricing Inputs'!$P$32,IF(AND('3. GRI Pricing'!$G311&gt;='2. GRI Pricing Inputs'!$R$33,'3. GRI Pricing'!$G311&lt;='2. GRI Pricing Inputs'!$S$33),'2. GRI Pricing Inputs'!$R$32,IF(AND('3. GRI Pricing'!$G311&gt;='2. GRI Pricing Inputs'!$T$33,'3. GRI Pricing'!$G311&lt;='2. GRI Pricing Inputs'!$U$33),'2. GRI Pricing Inputs'!$T$32,IF(AND('3. GRI Pricing'!$G311&gt;='2. GRI Pricing Inputs'!$V$33,'3. GRI Pricing'!$G311&lt;='2. GRI Pricing Inputs'!$W$33),'2. GRI Pricing Inputs'!$V$32,IF(AND('3. GRI Pricing'!$G311&gt;='2. GRI Pricing Inputs'!$X$33,'3. GRI Pricing'!$G311&lt;='2. GRI Pricing Inputs'!$Y$33),'2. GRI Pricing Inputs'!$X$32,IF(AND('3. GRI Pricing'!$G311&gt;='2. GRI Pricing Inputs'!$Z$33,'3. GRI Pricing'!$G311&lt;='2. GRI Pricing Inputs'!$AA$33),'2. GRI Pricing Inputs'!$Z$32,IF(AND('3. GRI Pricing'!$G311&gt;='2. GRI Pricing Inputs'!$AB$33,'3. GRI Pricing'!$G311&lt;='2. GRI Pricing Inputs'!$AC$33),'2. GRI Pricing Inputs'!$AB$32,IF(AND('3. GRI Pricing'!$G311&gt;='2. GRI Pricing Inputs'!$AD$33,'3. GRI Pricing'!$G311&lt;='2. GRI Pricing Inputs'!$AE$33),'2. GRI Pricing Inputs'!$AD$32,IF(AND('3. GRI Pricing'!$G311&gt;='2. GRI Pricing Inputs'!$AF$33,'3. GRI Pricing'!$G311&lt;='2. GRI Pricing Inputs'!$AG$33),'2. GRI Pricing Inputs'!$AF$32,IF(AND('3. GRI Pricing'!$G311&gt;='2. GRI Pricing Inputs'!$AH$33,'3. GRI Pricing'!$G311&lt;='2. GRI Pricing Inputs'!$AI$33),'2. GRI Pricing Inputs'!$AH$32,0))))))))))))))))</f>
        <v>0</v>
      </c>
      <c r="O311" s="272" cm="1">
        <f t="array" ref="O311">IFERROR(INDEX('2. GRI Pricing Inputs'!$C$32:$AI$39,MATCH('3. GRI Pricing'!E311,'2. GRI Pricing Inputs'!$C$32:$C$39,0),(MATCH('3. GRI Pricing'!N311,'2. GRI Pricing Inputs'!$D$32:$AI$32,0)+1)),0)</f>
        <v>0</v>
      </c>
      <c r="P311" s="272">
        <f>IFERROR(INDEX('2. GRI Pricing Inputs'!$C$45:$AI$46,MATCH($P$16,'2. GRI Pricing Inputs'!$C$45:$C$46,0),MATCH(H311,'2. GRI Pricing Inputs'!$C$45:$AI$45,0)),0)</f>
        <v>0</v>
      </c>
      <c r="Q311" s="272">
        <f>IFERROR(INDEX('2. GRI Pricing Inputs'!$C$53:$AI$54,MATCH('3. GRI Pricing'!$Q$16,'2. GRI Pricing Inputs'!$C$53:$C$54,0),MATCH('3. GRI Pricing'!I311,'2. GRI Pricing Inputs'!$C$53:$AI$53,0)),0)</f>
        <v>0</v>
      </c>
      <c r="R311" s="272">
        <f>IFERROR(INDEX('2. GRI Pricing Inputs'!$C$60:$AI$61,MATCH('3. GRI Pricing'!$R$16,'2. GRI Pricing Inputs'!$C$60:$C$61,0),MATCH('1. Accomodation'!T315,'2. GRI Pricing Inputs'!$C$60:$AI$60,0)),0)</f>
        <v>0</v>
      </c>
      <c r="S311" s="272">
        <f>IFERROR(INDEX('2. GRI Pricing Inputs'!$C$67:$AI$68,MATCH('3. GRI Pricing'!$S$16,'2. GRI Pricing Inputs'!$C$67:$C$68,0),MATCH('1. Accomodation'!U315,'2. GRI Pricing Inputs'!$C$67:$AI$67,0)),0)</f>
        <v>0</v>
      </c>
      <c r="T311" s="272">
        <f>IF(E311=0,0,'2. GRI Pricing Inputs'!$AI$75)</f>
        <v>0</v>
      </c>
      <c r="U311" s="272">
        <f>IFERROR(INDEX('2. GRI Pricing Inputs'!$C$82:$AI$83,MATCH('3. GRI Pricing'!$U$16,'2. GRI Pricing Inputs'!$C$82:$C$83,0),MATCH('1. Accomodation'!V315,'2. GRI Pricing Inputs'!$C$82:$AI$82,0)),0)</f>
        <v>0</v>
      </c>
      <c r="V311" s="272">
        <f>IFERROR(INDEX('2. GRI Pricing Inputs'!$C$89:$AI$90,MATCH('3. GRI Pricing'!$V$16,'2. GRI Pricing Inputs'!$C$89:$C$90,0),MATCH('1. Accomodation'!W315,'2. GRI Pricing Inputs'!$C$89:$AI$89,0)),0)</f>
        <v>0</v>
      </c>
      <c r="W311" s="272">
        <f>IFERROR(INDEX('2. GRI Pricing Inputs'!$C$97:$AI$98,MATCH('3. GRI Pricing'!$W$16,'2. GRI Pricing Inputs'!$C$97:$C$98,0),MATCH('1. Accomodation'!X315,'2. GRI Pricing Inputs'!$C$97:$AI$97,0)),0)</f>
        <v>0</v>
      </c>
      <c r="X311" s="272">
        <f>IFERROR(INDEX('2. GRI Pricing Inputs'!$C$104:$AI$105,MATCH('3. GRI Pricing'!$X$16,'2. GRI Pricing Inputs'!$C$104:$C$105,0),MATCH('1. Accomodation'!Y315,'2. GRI Pricing Inputs'!$C$104:$AI$104,0)),0)</f>
        <v>0</v>
      </c>
      <c r="Y311" s="273"/>
      <c r="Z311" s="274">
        <f t="shared" si="15"/>
        <v>0</v>
      </c>
      <c r="AA311" s="275"/>
      <c r="AB311" s="275"/>
      <c r="AC311" s="275"/>
      <c r="AD311" s="271">
        <f>Z311*(1+'2. GRI Pricing Inputs'!E$115)^(($AD$16-$AC$15)/365)</f>
        <v>0</v>
      </c>
      <c r="AE311" s="272">
        <f>AD311*(1+'2. GRI Pricing Inputs'!F$115)^((AE$16-AD$16)/365)</f>
        <v>0</v>
      </c>
      <c r="AF311" s="272">
        <f>AE311*(1+'2. GRI Pricing Inputs'!G$115)^((AF$16-AE$16)/365)</f>
        <v>0</v>
      </c>
      <c r="AG311" s="272">
        <f>AF311*(1+'2. GRI Pricing Inputs'!H$115)^((AG$16-AF$16)/365)</f>
        <v>0</v>
      </c>
      <c r="AH311" s="272">
        <f>AG311*(1+'2. GRI Pricing Inputs'!I$115)^((AH$16-AG$16)/365)</f>
        <v>0</v>
      </c>
      <c r="AI311" s="272">
        <f>AH311*(1+'2. GRI Pricing Inputs'!J$115)^((AI$16-AH$16)/365)</f>
        <v>0</v>
      </c>
      <c r="AJ311" s="272">
        <f>AI311*(1+'2. GRI Pricing Inputs'!K$115)^((AJ$16-AI$16)/365)</f>
        <v>0</v>
      </c>
      <c r="AK311" s="272">
        <f>AJ311*(1+'2. GRI Pricing Inputs'!L$115)^((AK$16-AJ$16)/365)</f>
        <v>0</v>
      </c>
      <c r="AL311" s="272">
        <f>AK311*(1+'2. GRI Pricing Inputs'!M$115)^((AL$16-AK$16)/365)</f>
        <v>0</v>
      </c>
      <c r="AM311" s="272">
        <f>AL311*(1+'2. GRI Pricing Inputs'!N$115)^((AM$16-AL$16)/365)</f>
        <v>0</v>
      </c>
      <c r="AN311" s="272">
        <f>AM311*(1+'2. GRI Pricing Inputs'!O$115)^((AN$16-AM$16)/365)</f>
        <v>0</v>
      </c>
      <c r="AO311" s="272">
        <f>AN311*(1+'2. GRI Pricing Inputs'!P$115)^((AO$16-AN$16)/365)</f>
        <v>0</v>
      </c>
      <c r="AP311" s="276">
        <f>AO311*(1+'2. GRI Pricing Inputs'!Q$115)^((AP$16-AO$16)/365)</f>
        <v>0</v>
      </c>
      <c r="AQ311" s="380">
        <f t="shared" si="16"/>
        <v>0</v>
      </c>
    </row>
    <row r="312" spans="3:43" ht="11.4" x14ac:dyDescent="0.2">
      <c r="C312" s="76">
        <f>'1. Accomodation'!N316</f>
        <v>0</v>
      </c>
      <c r="D312" s="362" t="str">
        <f>'1. Accomodation'!L316</f>
        <v>[Select]</v>
      </c>
      <c r="E312" s="69" t="str">
        <f>'1. Accomodation'!P316</f>
        <v>[Select]</v>
      </c>
      <c r="F312" s="69" t="str">
        <f>'1. Accomodation'!Q316</f>
        <v>[Select]</v>
      </c>
      <c r="G312" s="77">
        <f>'1. Accomodation'!O316</f>
        <v>0</v>
      </c>
      <c r="H312" s="69" t="str">
        <f>'1. Accomodation'!R316</f>
        <v>[Select]</v>
      </c>
      <c r="I312" s="69" t="str">
        <f>'1. Accomodation'!S316</f>
        <v>[Select]</v>
      </c>
      <c r="J312" s="62"/>
      <c r="L312" s="271">
        <f>IFERROR(INDEX('2. GRI Pricing Inputs'!$C$15:$AI$16,MATCH($L$16,'2. GRI Pricing Inputs'!$C$15:$C$16,0),MATCH(E312,'2. GRI Pricing Inputs'!$C$15:$AI$15,0)),0)</f>
        <v>0</v>
      </c>
      <c r="M312" s="272">
        <f>IFERROR(INDEX('2. GRI Pricing Inputs'!$C$22:$AI$23,MATCH($M$16,'2. GRI Pricing Inputs'!$C$22:$C$23,0),MATCH(F312,'2. GRI Pricing Inputs'!$C$22:$AI$22,0)),0)</f>
        <v>0</v>
      </c>
      <c r="N312" s="329">
        <f>IF(AND('3. GRI Pricing'!$G312&gt;='2. GRI Pricing Inputs'!$D$33,'3. GRI Pricing'!$G312&lt;='2. GRI Pricing Inputs'!$E$33),'2. GRI Pricing Inputs'!$D$32,IF(AND('3. GRI Pricing'!$G312&gt;='2. GRI Pricing Inputs'!$F$33,'3. GRI Pricing'!$G312&lt;='2. GRI Pricing Inputs'!$G$33),'2. GRI Pricing Inputs'!$F$32,IF(AND('3. GRI Pricing'!$G312&gt;='2. GRI Pricing Inputs'!$H$33,'3. GRI Pricing'!$G312&lt;='2. GRI Pricing Inputs'!$I$33),'2. GRI Pricing Inputs'!$H$32,IF(AND('3. GRI Pricing'!$G312&gt;='2. GRI Pricing Inputs'!$J$33,'3. GRI Pricing'!$G312&lt;='2. GRI Pricing Inputs'!$K$33),'2. GRI Pricing Inputs'!$J$32,IF(AND('3. GRI Pricing'!$G312&gt;='2. GRI Pricing Inputs'!$L$33,'3. GRI Pricing'!$G312&lt;='2. GRI Pricing Inputs'!$M$33),'2. GRI Pricing Inputs'!$L$32,IF(AND('3. GRI Pricing'!$G312&gt;='2. GRI Pricing Inputs'!$N$33,'3. GRI Pricing'!$G312&lt;='2. GRI Pricing Inputs'!$O$33),'2. GRI Pricing Inputs'!$N$32,IF(AND('3. GRI Pricing'!$G312&gt;='2. GRI Pricing Inputs'!$P$33,'3. GRI Pricing'!$G312&lt;='2. GRI Pricing Inputs'!$Q$33),'2. GRI Pricing Inputs'!$P$32,IF(AND('3. GRI Pricing'!$G312&gt;='2. GRI Pricing Inputs'!$R$33,'3. GRI Pricing'!$G312&lt;='2. GRI Pricing Inputs'!$S$33),'2. GRI Pricing Inputs'!$R$32,IF(AND('3. GRI Pricing'!$G312&gt;='2. GRI Pricing Inputs'!$T$33,'3. GRI Pricing'!$G312&lt;='2. GRI Pricing Inputs'!$U$33),'2. GRI Pricing Inputs'!$T$32,IF(AND('3. GRI Pricing'!$G312&gt;='2. GRI Pricing Inputs'!$V$33,'3. GRI Pricing'!$G312&lt;='2. GRI Pricing Inputs'!$W$33),'2. GRI Pricing Inputs'!$V$32,IF(AND('3. GRI Pricing'!$G312&gt;='2. GRI Pricing Inputs'!$X$33,'3. GRI Pricing'!$G312&lt;='2. GRI Pricing Inputs'!$Y$33),'2. GRI Pricing Inputs'!$X$32,IF(AND('3. GRI Pricing'!$G312&gt;='2. GRI Pricing Inputs'!$Z$33,'3. GRI Pricing'!$G312&lt;='2. GRI Pricing Inputs'!$AA$33),'2. GRI Pricing Inputs'!$Z$32,IF(AND('3. GRI Pricing'!$G312&gt;='2. GRI Pricing Inputs'!$AB$33,'3. GRI Pricing'!$G312&lt;='2. GRI Pricing Inputs'!$AC$33),'2. GRI Pricing Inputs'!$AB$32,IF(AND('3. GRI Pricing'!$G312&gt;='2. GRI Pricing Inputs'!$AD$33,'3. GRI Pricing'!$G312&lt;='2. GRI Pricing Inputs'!$AE$33),'2. GRI Pricing Inputs'!$AD$32,IF(AND('3. GRI Pricing'!$G312&gt;='2. GRI Pricing Inputs'!$AF$33,'3. GRI Pricing'!$G312&lt;='2. GRI Pricing Inputs'!$AG$33),'2. GRI Pricing Inputs'!$AF$32,IF(AND('3. GRI Pricing'!$G312&gt;='2. GRI Pricing Inputs'!$AH$33,'3. GRI Pricing'!$G312&lt;='2. GRI Pricing Inputs'!$AI$33),'2. GRI Pricing Inputs'!$AH$32,0))))))))))))))))</f>
        <v>0</v>
      </c>
      <c r="O312" s="272" cm="1">
        <f t="array" ref="O312">IFERROR(INDEX('2. GRI Pricing Inputs'!$C$32:$AI$39,MATCH('3. GRI Pricing'!E312,'2. GRI Pricing Inputs'!$C$32:$C$39,0),(MATCH('3. GRI Pricing'!N312,'2. GRI Pricing Inputs'!$D$32:$AI$32,0)+1)),0)</f>
        <v>0</v>
      </c>
      <c r="P312" s="272">
        <f>IFERROR(INDEX('2. GRI Pricing Inputs'!$C$45:$AI$46,MATCH($P$16,'2. GRI Pricing Inputs'!$C$45:$C$46,0),MATCH(H312,'2. GRI Pricing Inputs'!$C$45:$AI$45,0)),0)</f>
        <v>0</v>
      </c>
      <c r="Q312" s="272">
        <f>IFERROR(INDEX('2. GRI Pricing Inputs'!$C$53:$AI$54,MATCH('3. GRI Pricing'!$Q$16,'2. GRI Pricing Inputs'!$C$53:$C$54,0),MATCH('3. GRI Pricing'!I312,'2. GRI Pricing Inputs'!$C$53:$AI$53,0)),0)</f>
        <v>0</v>
      </c>
      <c r="R312" s="272">
        <f>IFERROR(INDEX('2. GRI Pricing Inputs'!$C$60:$AI$61,MATCH('3. GRI Pricing'!$R$16,'2. GRI Pricing Inputs'!$C$60:$C$61,0),MATCH('1. Accomodation'!T316,'2. GRI Pricing Inputs'!$C$60:$AI$60,0)),0)</f>
        <v>0</v>
      </c>
      <c r="S312" s="272">
        <f>IFERROR(INDEX('2. GRI Pricing Inputs'!$C$67:$AI$68,MATCH('3. GRI Pricing'!$S$16,'2. GRI Pricing Inputs'!$C$67:$C$68,0),MATCH('1. Accomodation'!U316,'2. GRI Pricing Inputs'!$C$67:$AI$67,0)),0)</f>
        <v>0</v>
      </c>
      <c r="T312" s="272">
        <f>IF(E312=0,0,'2. GRI Pricing Inputs'!$AI$75)</f>
        <v>0</v>
      </c>
      <c r="U312" s="272">
        <f>IFERROR(INDEX('2. GRI Pricing Inputs'!$C$82:$AI$83,MATCH('3. GRI Pricing'!$U$16,'2. GRI Pricing Inputs'!$C$82:$C$83,0),MATCH('1. Accomodation'!V316,'2. GRI Pricing Inputs'!$C$82:$AI$82,0)),0)</f>
        <v>0</v>
      </c>
      <c r="V312" s="272">
        <f>IFERROR(INDEX('2. GRI Pricing Inputs'!$C$89:$AI$90,MATCH('3. GRI Pricing'!$V$16,'2. GRI Pricing Inputs'!$C$89:$C$90,0),MATCH('1. Accomodation'!W316,'2. GRI Pricing Inputs'!$C$89:$AI$89,0)),0)</f>
        <v>0</v>
      </c>
      <c r="W312" s="272">
        <f>IFERROR(INDEX('2. GRI Pricing Inputs'!$C$97:$AI$98,MATCH('3. GRI Pricing'!$W$16,'2. GRI Pricing Inputs'!$C$97:$C$98,0),MATCH('1. Accomodation'!X316,'2. GRI Pricing Inputs'!$C$97:$AI$97,0)),0)</f>
        <v>0</v>
      </c>
      <c r="X312" s="272">
        <f>IFERROR(INDEX('2. GRI Pricing Inputs'!$C$104:$AI$105,MATCH('3. GRI Pricing'!$X$16,'2. GRI Pricing Inputs'!$C$104:$C$105,0),MATCH('1. Accomodation'!Y316,'2. GRI Pricing Inputs'!$C$104:$AI$104,0)),0)</f>
        <v>0</v>
      </c>
      <c r="Y312" s="273"/>
      <c r="Z312" s="274">
        <f t="shared" si="15"/>
        <v>0</v>
      </c>
      <c r="AA312" s="275"/>
      <c r="AB312" s="275"/>
      <c r="AC312" s="275"/>
      <c r="AD312" s="271">
        <f>Z312*(1+'2. GRI Pricing Inputs'!E$115)^(($AD$16-$AC$15)/365)</f>
        <v>0</v>
      </c>
      <c r="AE312" s="272">
        <f>AD312*(1+'2. GRI Pricing Inputs'!F$115)^((AE$16-AD$16)/365)</f>
        <v>0</v>
      </c>
      <c r="AF312" s="272">
        <f>AE312*(1+'2. GRI Pricing Inputs'!G$115)^((AF$16-AE$16)/365)</f>
        <v>0</v>
      </c>
      <c r="AG312" s="272">
        <f>AF312*(1+'2. GRI Pricing Inputs'!H$115)^((AG$16-AF$16)/365)</f>
        <v>0</v>
      </c>
      <c r="AH312" s="272">
        <f>AG312*(1+'2. GRI Pricing Inputs'!I$115)^((AH$16-AG$16)/365)</f>
        <v>0</v>
      </c>
      <c r="AI312" s="272">
        <f>AH312*(1+'2. GRI Pricing Inputs'!J$115)^((AI$16-AH$16)/365)</f>
        <v>0</v>
      </c>
      <c r="AJ312" s="272">
        <f>AI312*(1+'2. GRI Pricing Inputs'!K$115)^((AJ$16-AI$16)/365)</f>
        <v>0</v>
      </c>
      <c r="AK312" s="272">
        <f>AJ312*(1+'2. GRI Pricing Inputs'!L$115)^((AK$16-AJ$16)/365)</f>
        <v>0</v>
      </c>
      <c r="AL312" s="272">
        <f>AK312*(1+'2. GRI Pricing Inputs'!M$115)^((AL$16-AK$16)/365)</f>
        <v>0</v>
      </c>
      <c r="AM312" s="272">
        <f>AL312*(1+'2. GRI Pricing Inputs'!N$115)^((AM$16-AL$16)/365)</f>
        <v>0</v>
      </c>
      <c r="AN312" s="272">
        <f>AM312*(1+'2. GRI Pricing Inputs'!O$115)^((AN$16-AM$16)/365)</f>
        <v>0</v>
      </c>
      <c r="AO312" s="272">
        <f>AN312*(1+'2. GRI Pricing Inputs'!P$115)^((AO$16-AN$16)/365)</f>
        <v>0</v>
      </c>
      <c r="AP312" s="276">
        <f>AO312*(1+'2. GRI Pricing Inputs'!Q$115)^((AP$16-AO$16)/365)</f>
        <v>0</v>
      </c>
      <c r="AQ312" s="380">
        <f t="shared" si="16"/>
        <v>0</v>
      </c>
    </row>
    <row r="313" spans="3:43" ht="11.4" x14ac:dyDescent="0.2">
      <c r="C313" s="76">
        <f>'1. Accomodation'!N317</f>
        <v>0</v>
      </c>
      <c r="D313" s="362" t="str">
        <f>'1. Accomodation'!L317</f>
        <v>[Select]</v>
      </c>
      <c r="E313" s="69" t="str">
        <f>'1. Accomodation'!P317</f>
        <v>[Select]</v>
      </c>
      <c r="F313" s="69" t="str">
        <f>'1. Accomodation'!Q317</f>
        <v>[Select]</v>
      </c>
      <c r="G313" s="77">
        <f>'1. Accomodation'!O317</f>
        <v>0</v>
      </c>
      <c r="H313" s="69" t="str">
        <f>'1. Accomodation'!R317</f>
        <v>[Select]</v>
      </c>
      <c r="I313" s="69" t="str">
        <f>'1. Accomodation'!S317</f>
        <v>[Select]</v>
      </c>
      <c r="J313" s="62"/>
      <c r="L313" s="271">
        <f>IFERROR(INDEX('2. GRI Pricing Inputs'!$C$15:$AI$16,MATCH($L$16,'2. GRI Pricing Inputs'!$C$15:$C$16,0),MATCH(E313,'2. GRI Pricing Inputs'!$C$15:$AI$15,0)),0)</f>
        <v>0</v>
      </c>
      <c r="M313" s="272">
        <f>IFERROR(INDEX('2. GRI Pricing Inputs'!$C$22:$AI$23,MATCH($M$16,'2. GRI Pricing Inputs'!$C$22:$C$23,0),MATCH(F313,'2. GRI Pricing Inputs'!$C$22:$AI$22,0)),0)</f>
        <v>0</v>
      </c>
      <c r="N313" s="329">
        <f>IF(AND('3. GRI Pricing'!$G313&gt;='2. GRI Pricing Inputs'!$D$33,'3. GRI Pricing'!$G313&lt;='2. GRI Pricing Inputs'!$E$33),'2. GRI Pricing Inputs'!$D$32,IF(AND('3. GRI Pricing'!$G313&gt;='2. GRI Pricing Inputs'!$F$33,'3. GRI Pricing'!$G313&lt;='2. GRI Pricing Inputs'!$G$33),'2. GRI Pricing Inputs'!$F$32,IF(AND('3. GRI Pricing'!$G313&gt;='2. GRI Pricing Inputs'!$H$33,'3. GRI Pricing'!$G313&lt;='2. GRI Pricing Inputs'!$I$33),'2. GRI Pricing Inputs'!$H$32,IF(AND('3. GRI Pricing'!$G313&gt;='2. GRI Pricing Inputs'!$J$33,'3. GRI Pricing'!$G313&lt;='2. GRI Pricing Inputs'!$K$33),'2. GRI Pricing Inputs'!$J$32,IF(AND('3. GRI Pricing'!$G313&gt;='2. GRI Pricing Inputs'!$L$33,'3. GRI Pricing'!$G313&lt;='2. GRI Pricing Inputs'!$M$33),'2. GRI Pricing Inputs'!$L$32,IF(AND('3. GRI Pricing'!$G313&gt;='2. GRI Pricing Inputs'!$N$33,'3. GRI Pricing'!$G313&lt;='2. GRI Pricing Inputs'!$O$33),'2. GRI Pricing Inputs'!$N$32,IF(AND('3. GRI Pricing'!$G313&gt;='2. GRI Pricing Inputs'!$P$33,'3. GRI Pricing'!$G313&lt;='2. GRI Pricing Inputs'!$Q$33),'2. GRI Pricing Inputs'!$P$32,IF(AND('3. GRI Pricing'!$G313&gt;='2. GRI Pricing Inputs'!$R$33,'3. GRI Pricing'!$G313&lt;='2. GRI Pricing Inputs'!$S$33),'2. GRI Pricing Inputs'!$R$32,IF(AND('3. GRI Pricing'!$G313&gt;='2. GRI Pricing Inputs'!$T$33,'3. GRI Pricing'!$G313&lt;='2. GRI Pricing Inputs'!$U$33),'2. GRI Pricing Inputs'!$T$32,IF(AND('3. GRI Pricing'!$G313&gt;='2. GRI Pricing Inputs'!$V$33,'3. GRI Pricing'!$G313&lt;='2. GRI Pricing Inputs'!$W$33),'2. GRI Pricing Inputs'!$V$32,IF(AND('3. GRI Pricing'!$G313&gt;='2. GRI Pricing Inputs'!$X$33,'3. GRI Pricing'!$G313&lt;='2. GRI Pricing Inputs'!$Y$33),'2. GRI Pricing Inputs'!$X$32,IF(AND('3. GRI Pricing'!$G313&gt;='2. GRI Pricing Inputs'!$Z$33,'3. GRI Pricing'!$G313&lt;='2. GRI Pricing Inputs'!$AA$33),'2. GRI Pricing Inputs'!$Z$32,IF(AND('3. GRI Pricing'!$G313&gt;='2. GRI Pricing Inputs'!$AB$33,'3. GRI Pricing'!$G313&lt;='2. GRI Pricing Inputs'!$AC$33),'2. GRI Pricing Inputs'!$AB$32,IF(AND('3. GRI Pricing'!$G313&gt;='2. GRI Pricing Inputs'!$AD$33,'3. GRI Pricing'!$G313&lt;='2. GRI Pricing Inputs'!$AE$33),'2. GRI Pricing Inputs'!$AD$32,IF(AND('3. GRI Pricing'!$G313&gt;='2. GRI Pricing Inputs'!$AF$33,'3. GRI Pricing'!$G313&lt;='2. GRI Pricing Inputs'!$AG$33),'2. GRI Pricing Inputs'!$AF$32,IF(AND('3. GRI Pricing'!$G313&gt;='2. GRI Pricing Inputs'!$AH$33,'3. GRI Pricing'!$G313&lt;='2. GRI Pricing Inputs'!$AI$33),'2. GRI Pricing Inputs'!$AH$32,0))))))))))))))))</f>
        <v>0</v>
      </c>
      <c r="O313" s="272" cm="1">
        <f t="array" ref="O313">IFERROR(INDEX('2. GRI Pricing Inputs'!$C$32:$AI$39,MATCH('3. GRI Pricing'!E313,'2. GRI Pricing Inputs'!$C$32:$C$39,0),(MATCH('3. GRI Pricing'!N313,'2. GRI Pricing Inputs'!$D$32:$AI$32,0)+1)),0)</f>
        <v>0</v>
      </c>
      <c r="P313" s="272">
        <f>IFERROR(INDEX('2. GRI Pricing Inputs'!$C$45:$AI$46,MATCH($P$16,'2. GRI Pricing Inputs'!$C$45:$C$46,0),MATCH(H313,'2. GRI Pricing Inputs'!$C$45:$AI$45,0)),0)</f>
        <v>0</v>
      </c>
      <c r="Q313" s="272">
        <f>IFERROR(INDEX('2. GRI Pricing Inputs'!$C$53:$AI$54,MATCH('3. GRI Pricing'!$Q$16,'2. GRI Pricing Inputs'!$C$53:$C$54,0),MATCH('3. GRI Pricing'!I313,'2. GRI Pricing Inputs'!$C$53:$AI$53,0)),0)</f>
        <v>0</v>
      </c>
      <c r="R313" s="272">
        <f>IFERROR(INDEX('2. GRI Pricing Inputs'!$C$60:$AI$61,MATCH('3. GRI Pricing'!$R$16,'2. GRI Pricing Inputs'!$C$60:$C$61,0),MATCH('1. Accomodation'!T317,'2. GRI Pricing Inputs'!$C$60:$AI$60,0)),0)</f>
        <v>0</v>
      </c>
      <c r="S313" s="272">
        <f>IFERROR(INDEX('2. GRI Pricing Inputs'!$C$67:$AI$68,MATCH('3. GRI Pricing'!$S$16,'2. GRI Pricing Inputs'!$C$67:$C$68,0),MATCH('1. Accomodation'!U317,'2. GRI Pricing Inputs'!$C$67:$AI$67,0)),0)</f>
        <v>0</v>
      </c>
      <c r="T313" s="272">
        <f>IF(E313=0,0,'2. GRI Pricing Inputs'!$AI$75)</f>
        <v>0</v>
      </c>
      <c r="U313" s="272">
        <f>IFERROR(INDEX('2. GRI Pricing Inputs'!$C$82:$AI$83,MATCH('3. GRI Pricing'!$U$16,'2. GRI Pricing Inputs'!$C$82:$C$83,0),MATCH('1. Accomodation'!V317,'2. GRI Pricing Inputs'!$C$82:$AI$82,0)),0)</f>
        <v>0</v>
      </c>
      <c r="V313" s="272">
        <f>IFERROR(INDEX('2. GRI Pricing Inputs'!$C$89:$AI$90,MATCH('3. GRI Pricing'!$V$16,'2. GRI Pricing Inputs'!$C$89:$C$90,0),MATCH('1. Accomodation'!W317,'2. GRI Pricing Inputs'!$C$89:$AI$89,0)),0)</f>
        <v>0</v>
      </c>
      <c r="W313" s="272">
        <f>IFERROR(INDEX('2. GRI Pricing Inputs'!$C$97:$AI$98,MATCH('3. GRI Pricing'!$W$16,'2. GRI Pricing Inputs'!$C$97:$C$98,0),MATCH('1. Accomodation'!X317,'2. GRI Pricing Inputs'!$C$97:$AI$97,0)),0)</f>
        <v>0</v>
      </c>
      <c r="X313" s="272">
        <f>IFERROR(INDEX('2. GRI Pricing Inputs'!$C$104:$AI$105,MATCH('3. GRI Pricing'!$X$16,'2. GRI Pricing Inputs'!$C$104:$C$105,0),MATCH('1. Accomodation'!Y317,'2. GRI Pricing Inputs'!$C$104:$AI$104,0)),0)</f>
        <v>0</v>
      </c>
      <c r="Y313" s="273"/>
      <c r="Z313" s="274">
        <f t="shared" si="15"/>
        <v>0</v>
      </c>
      <c r="AA313" s="275"/>
      <c r="AB313" s="275"/>
      <c r="AC313" s="275"/>
      <c r="AD313" s="271">
        <f>Z313*(1+'2. GRI Pricing Inputs'!E$115)^(($AD$16-$AC$15)/365)</f>
        <v>0</v>
      </c>
      <c r="AE313" s="272">
        <f>AD313*(1+'2. GRI Pricing Inputs'!F$115)^((AE$16-AD$16)/365)</f>
        <v>0</v>
      </c>
      <c r="AF313" s="272">
        <f>AE313*(1+'2. GRI Pricing Inputs'!G$115)^((AF$16-AE$16)/365)</f>
        <v>0</v>
      </c>
      <c r="AG313" s="272">
        <f>AF313*(1+'2. GRI Pricing Inputs'!H$115)^((AG$16-AF$16)/365)</f>
        <v>0</v>
      </c>
      <c r="AH313" s="272">
        <f>AG313*(1+'2. GRI Pricing Inputs'!I$115)^((AH$16-AG$16)/365)</f>
        <v>0</v>
      </c>
      <c r="AI313" s="272">
        <f>AH313*(1+'2. GRI Pricing Inputs'!J$115)^((AI$16-AH$16)/365)</f>
        <v>0</v>
      </c>
      <c r="AJ313" s="272">
        <f>AI313*(1+'2. GRI Pricing Inputs'!K$115)^((AJ$16-AI$16)/365)</f>
        <v>0</v>
      </c>
      <c r="AK313" s="272">
        <f>AJ313*(1+'2. GRI Pricing Inputs'!L$115)^((AK$16-AJ$16)/365)</f>
        <v>0</v>
      </c>
      <c r="AL313" s="272">
        <f>AK313*(1+'2. GRI Pricing Inputs'!M$115)^((AL$16-AK$16)/365)</f>
        <v>0</v>
      </c>
      <c r="AM313" s="272">
        <f>AL313*(1+'2. GRI Pricing Inputs'!N$115)^((AM$16-AL$16)/365)</f>
        <v>0</v>
      </c>
      <c r="AN313" s="272">
        <f>AM313*(1+'2. GRI Pricing Inputs'!O$115)^((AN$16-AM$16)/365)</f>
        <v>0</v>
      </c>
      <c r="AO313" s="272">
        <f>AN313*(1+'2. GRI Pricing Inputs'!P$115)^((AO$16-AN$16)/365)</f>
        <v>0</v>
      </c>
      <c r="AP313" s="276">
        <f>AO313*(1+'2. GRI Pricing Inputs'!Q$115)^((AP$16-AO$16)/365)</f>
        <v>0</v>
      </c>
      <c r="AQ313" s="380">
        <f t="shared" si="16"/>
        <v>0</v>
      </c>
    </row>
    <row r="314" spans="3:43" ht="11.4" x14ac:dyDescent="0.2">
      <c r="C314" s="76">
        <f>'1. Accomodation'!N318</f>
        <v>0</v>
      </c>
      <c r="D314" s="362" t="str">
        <f>'1. Accomodation'!L318</f>
        <v>[Select]</v>
      </c>
      <c r="E314" s="69" t="str">
        <f>'1. Accomodation'!P318</f>
        <v>[Select]</v>
      </c>
      <c r="F314" s="69" t="str">
        <f>'1. Accomodation'!Q318</f>
        <v>[Select]</v>
      </c>
      <c r="G314" s="77">
        <f>'1. Accomodation'!O318</f>
        <v>0</v>
      </c>
      <c r="H314" s="69" t="str">
        <f>'1. Accomodation'!R318</f>
        <v>[Select]</v>
      </c>
      <c r="I314" s="69" t="str">
        <f>'1. Accomodation'!S318</f>
        <v>[Select]</v>
      </c>
      <c r="J314" s="62"/>
      <c r="L314" s="271">
        <f>IFERROR(INDEX('2. GRI Pricing Inputs'!$C$15:$AI$16,MATCH($L$16,'2. GRI Pricing Inputs'!$C$15:$C$16,0),MATCH(E314,'2. GRI Pricing Inputs'!$C$15:$AI$15,0)),0)</f>
        <v>0</v>
      </c>
      <c r="M314" s="272">
        <f>IFERROR(INDEX('2. GRI Pricing Inputs'!$C$22:$AI$23,MATCH($M$16,'2. GRI Pricing Inputs'!$C$22:$C$23,0),MATCH(F314,'2. GRI Pricing Inputs'!$C$22:$AI$22,0)),0)</f>
        <v>0</v>
      </c>
      <c r="N314" s="329">
        <f>IF(AND('3. GRI Pricing'!$G314&gt;='2. GRI Pricing Inputs'!$D$33,'3. GRI Pricing'!$G314&lt;='2. GRI Pricing Inputs'!$E$33),'2. GRI Pricing Inputs'!$D$32,IF(AND('3. GRI Pricing'!$G314&gt;='2. GRI Pricing Inputs'!$F$33,'3. GRI Pricing'!$G314&lt;='2. GRI Pricing Inputs'!$G$33),'2. GRI Pricing Inputs'!$F$32,IF(AND('3. GRI Pricing'!$G314&gt;='2. GRI Pricing Inputs'!$H$33,'3. GRI Pricing'!$G314&lt;='2. GRI Pricing Inputs'!$I$33),'2. GRI Pricing Inputs'!$H$32,IF(AND('3. GRI Pricing'!$G314&gt;='2. GRI Pricing Inputs'!$J$33,'3. GRI Pricing'!$G314&lt;='2. GRI Pricing Inputs'!$K$33),'2. GRI Pricing Inputs'!$J$32,IF(AND('3. GRI Pricing'!$G314&gt;='2. GRI Pricing Inputs'!$L$33,'3. GRI Pricing'!$G314&lt;='2. GRI Pricing Inputs'!$M$33),'2. GRI Pricing Inputs'!$L$32,IF(AND('3. GRI Pricing'!$G314&gt;='2. GRI Pricing Inputs'!$N$33,'3. GRI Pricing'!$G314&lt;='2. GRI Pricing Inputs'!$O$33),'2. GRI Pricing Inputs'!$N$32,IF(AND('3. GRI Pricing'!$G314&gt;='2. GRI Pricing Inputs'!$P$33,'3. GRI Pricing'!$G314&lt;='2. GRI Pricing Inputs'!$Q$33),'2. GRI Pricing Inputs'!$P$32,IF(AND('3. GRI Pricing'!$G314&gt;='2. GRI Pricing Inputs'!$R$33,'3. GRI Pricing'!$G314&lt;='2. GRI Pricing Inputs'!$S$33),'2. GRI Pricing Inputs'!$R$32,IF(AND('3. GRI Pricing'!$G314&gt;='2. GRI Pricing Inputs'!$T$33,'3. GRI Pricing'!$G314&lt;='2. GRI Pricing Inputs'!$U$33),'2. GRI Pricing Inputs'!$T$32,IF(AND('3. GRI Pricing'!$G314&gt;='2. GRI Pricing Inputs'!$V$33,'3. GRI Pricing'!$G314&lt;='2. GRI Pricing Inputs'!$W$33),'2. GRI Pricing Inputs'!$V$32,IF(AND('3. GRI Pricing'!$G314&gt;='2. GRI Pricing Inputs'!$X$33,'3. GRI Pricing'!$G314&lt;='2. GRI Pricing Inputs'!$Y$33),'2. GRI Pricing Inputs'!$X$32,IF(AND('3. GRI Pricing'!$G314&gt;='2. GRI Pricing Inputs'!$Z$33,'3. GRI Pricing'!$G314&lt;='2. GRI Pricing Inputs'!$AA$33),'2. GRI Pricing Inputs'!$Z$32,IF(AND('3. GRI Pricing'!$G314&gt;='2. GRI Pricing Inputs'!$AB$33,'3. GRI Pricing'!$G314&lt;='2. GRI Pricing Inputs'!$AC$33),'2. GRI Pricing Inputs'!$AB$32,IF(AND('3. GRI Pricing'!$G314&gt;='2. GRI Pricing Inputs'!$AD$33,'3. GRI Pricing'!$G314&lt;='2. GRI Pricing Inputs'!$AE$33),'2. GRI Pricing Inputs'!$AD$32,IF(AND('3. GRI Pricing'!$G314&gt;='2. GRI Pricing Inputs'!$AF$33,'3. GRI Pricing'!$G314&lt;='2. GRI Pricing Inputs'!$AG$33),'2. GRI Pricing Inputs'!$AF$32,IF(AND('3. GRI Pricing'!$G314&gt;='2. GRI Pricing Inputs'!$AH$33,'3. GRI Pricing'!$G314&lt;='2. GRI Pricing Inputs'!$AI$33),'2. GRI Pricing Inputs'!$AH$32,0))))))))))))))))</f>
        <v>0</v>
      </c>
      <c r="O314" s="272" cm="1">
        <f t="array" ref="O314">IFERROR(INDEX('2. GRI Pricing Inputs'!$C$32:$AI$39,MATCH('3. GRI Pricing'!E314,'2. GRI Pricing Inputs'!$C$32:$C$39,0),(MATCH('3. GRI Pricing'!N314,'2. GRI Pricing Inputs'!$D$32:$AI$32,0)+1)),0)</f>
        <v>0</v>
      </c>
      <c r="P314" s="272">
        <f>IFERROR(INDEX('2. GRI Pricing Inputs'!$C$45:$AI$46,MATCH($P$16,'2. GRI Pricing Inputs'!$C$45:$C$46,0),MATCH(H314,'2. GRI Pricing Inputs'!$C$45:$AI$45,0)),0)</f>
        <v>0</v>
      </c>
      <c r="Q314" s="272">
        <f>IFERROR(INDEX('2. GRI Pricing Inputs'!$C$53:$AI$54,MATCH('3. GRI Pricing'!$Q$16,'2. GRI Pricing Inputs'!$C$53:$C$54,0),MATCH('3. GRI Pricing'!I314,'2. GRI Pricing Inputs'!$C$53:$AI$53,0)),0)</f>
        <v>0</v>
      </c>
      <c r="R314" s="272">
        <f>IFERROR(INDEX('2. GRI Pricing Inputs'!$C$60:$AI$61,MATCH('3. GRI Pricing'!$R$16,'2. GRI Pricing Inputs'!$C$60:$C$61,0),MATCH('1. Accomodation'!T318,'2. GRI Pricing Inputs'!$C$60:$AI$60,0)),0)</f>
        <v>0</v>
      </c>
      <c r="S314" s="272">
        <f>IFERROR(INDEX('2. GRI Pricing Inputs'!$C$67:$AI$68,MATCH('3. GRI Pricing'!$S$16,'2. GRI Pricing Inputs'!$C$67:$C$68,0),MATCH('1. Accomodation'!U318,'2. GRI Pricing Inputs'!$C$67:$AI$67,0)),0)</f>
        <v>0</v>
      </c>
      <c r="T314" s="272">
        <f>IF(E314=0,0,'2. GRI Pricing Inputs'!$AI$75)</f>
        <v>0</v>
      </c>
      <c r="U314" s="272">
        <f>IFERROR(INDEX('2. GRI Pricing Inputs'!$C$82:$AI$83,MATCH('3. GRI Pricing'!$U$16,'2. GRI Pricing Inputs'!$C$82:$C$83,0),MATCH('1. Accomodation'!V318,'2. GRI Pricing Inputs'!$C$82:$AI$82,0)),0)</f>
        <v>0</v>
      </c>
      <c r="V314" s="272">
        <f>IFERROR(INDEX('2. GRI Pricing Inputs'!$C$89:$AI$90,MATCH('3. GRI Pricing'!$V$16,'2. GRI Pricing Inputs'!$C$89:$C$90,0),MATCH('1. Accomodation'!W318,'2. GRI Pricing Inputs'!$C$89:$AI$89,0)),0)</f>
        <v>0</v>
      </c>
      <c r="W314" s="272">
        <f>IFERROR(INDEX('2. GRI Pricing Inputs'!$C$97:$AI$98,MATCH('3. GRI Pricing'!$W$16,'2. GRI Pricing Inputs'!$C$97:$C$98,0),MATCH('1. Accomodation'!X318,'2. GRI Pricing Inputs'!$C$97:$AI$97,0)),0)</f>
        <v>0</v>
      </c>
      <c r="X314" s="272">
        <f>IFERROR(INDEX('2. GRI Pricing Inputs'!$C$104:$AI$105,MATCH('3. GRI Pricing'!$X$16,'2. GRI Pricing Inputs'!$C$104:$C$105,0),MATCH('1. Accomodation'!Y318,'2. GRI Pricing Inputs'!$C$104:$AI$104,0)),0)</f>
        <v>0</v>
      </c>
      <c r="Y314" s="273"/>
      <c r="Z314" s="274">
        <f t="shared" si="15"/>
        <v>0</v>
      </c>
      <c r="AA314" s="275"/>
      <c r="AB314" s="275"/>
      <c r="AC314" s="275"/>
      <c r="AD314" s="271">
        <f>Z314*(1+'2. GRI Pricing Inputs'!E$115)^(($AD$16-$AC$15)/365)</f>
        <v>0</v>
      </c>
      <c r="AE314" s="272">
        <f>AD314*(1+'2. GRI Pricing Inputs'!F$115)^((AE$16-AD$16)/365)</f>
        <v>0</v>
      </c>
      <c r="AF314" s="272">
        <f>AE314*(1+'2. GRI Pricing Inputs'!G$115)^((AF$16-AE$16)/365)</f>
        <v>0</v>
      </c>
      <c r="AG314" s="272">
        <f>AF314*(1+'2. GRI Pricing Inputs'!H$115)^((AG$16-AF$16)/365)</f>
        <v>0</v>
      </c>
      <c r="AH314" s="272">
        <f>AG314*(1+'2. GRI Pricing Inputs'!I$115)^((AH$16-AG$16)/365)</f>
        <v>0</v>
      </c>
      <c r="AI314" s="272">
        <f>AH314*(1+'2. GRI Pricing Inputs'!J$115)^((AI$16-AH$16)/365)</f>
        <v>0</v>
      </c>
      <c r="AJ314" s="272">
        <f>AI314*(1+'2. GRI Pricing Inputs'!K$115)^((AJ$16-AI$16)/365)</f>
        <v>0</v>
      </c>
      <c r="AK314" s="272">
        <f>AJ314*(1+'2. GRI Pricing Inputs'!L$115)^((AK$16-AJ$16)/365)</f>
        <v>0</v>
      </c>
      <c r="AL314" s="272">
        <f>AK314*(1+'2. GRI Pricing Inputs'!M$115)^((AL$16-AK$16)/365)</f>
        <v>0</v>
      </c>
      <c r="AM314" s="272">
        <f>AL314*(1+'2. GRI Pricing Inputs'!N$115)^((AM$16-AL$16)/365)</f>
        <v>0</v>
      </c>
      <c r="AN314" s="272">
        <f>AM314*(1+'2. GRI Pricing Inputs'!O$115)^((AN$16-AM$16)/365)</f>
        <v>0</v>
      </c>
      <c r="AO314" s="272">
        <f>AN314*(1+'2. GRI Pricing Inputs'!P$115)^((AO$16-AN$16)/365)</f>
        <v>0</v>
      </c>
      <c r="AP314" s="276">
        <f>AO314*(1+'2. GRI Pricing Inputs'!Q$115)^((AP$16-AO$16)/365)</f>
        <v>0</v>
      </c>
      <c r="AQ314" s="380">
        <f t="shared" si="16"/>
        <v>0</v>
      </c>
    </row>
    <row r="315" spans="3:43" ht="11.4" x14ac:dyDescent="0.2">
      <c r="C315" s="76">
        <f>'1. Accomodation'!N319</f>
        <v>0</v>
      </c>
      <c r="D315" s="362" t="str">
        <f>'1. Accomodation'!L319</f>
        <v>[Select]</v>
      </c>
      <c r="E315" s="69" t="str">
        <f>'1. Accomodation'!P319</f>
        <v>[Select]</v>
      </c>
      <c r="F315" s="69" t="str">
        <f>'1. Accomodation'!Q319</f>
        <v>[Select]</v>
      </c>
      <c r="G315" s="77">
        <f>'1. Accomodation'!O319</f>
        <v>0</v>
      </c>
      <c r="H315" s="69" t="str">
        <f>'1. Accomodation'!R319</f>
        <v>[Select]</v>
      </c>
      <c r="I315" s="69" t="str">
        <f>'1. Accomodation'!S319</f>
        <v>[Select]</v>
      </c>
      <c r="J315" s="62"/>
      <c r="L315" s="271">
        <f>IFERROR(INDEX('2. GRI Pricing Inputs'!$C$15:$AI$16,MATCH($L$16,'2. GRI Pricing Inputs'!$C$15:$C$16,0),MATCH(E315,'2. GRI Pricing Inputs'!$C$15:$AI$15,0)),0)</f>
        <v>0</v>
      </c>
      <c r="M315" s="272">
        <f>IFERROR(INDEX('2. GRI Pricing Inputs'!$C$22:$AI$23,MATCH($M$16,'2. GRI Pricing Inputs'!$C$22:$C$23,0),MATCH(F315,'2. GRI Pricing Inputs'!$C$22:$AI$22,0)),0)</f>
        <v>0</v>
      </c>
      <c r="N315" s="329">
        <f>IF(AND('3. GRI Pricing'!$G315&gt;='2. GRI Pricing Inputs'!$D$33,'3. GRI Pricing'!$G315&lt;='2. GRI Pricing Inputs'!$E$33),'2. GRI Pricing Inputs'!$D$32,IF(AND('3. GRI Pricing'!$G315&gt;='2. GRI Pricing Inputs'!$F$33,'3. GRI Pricing'!$G315&lt;='2. GRI Pricing Inputs'!$G$33),'2. GRI Pricing Inputs'!$F$32,IF(AND('3. GRI Pricing'!$G315&gt;='2. GRI Pricing Inputs'!$H$33,'3. GRI Pricing'!$G315&lt;='2. GRI Pricing Inputs'!$I$33),'2. GRI Pricing Inputs'!$H$32,IF(AND('3. GRI Pricing'!$G315&gt;='2. GRI Pricing Inputs'!$J$33,'3. GRI Pricing'!$G315&lt;='2. GRI Pricing Inputs'!$K$33),'2. GRI Pricing Inputs'!$J$32,IF(AND('3. GRI Pricing'!$G315&gt;='2. GRI Pricing Inputs'!$L$33,'3. GRI Pricing'!$G315&lt;='2. GRI Pricing Inputs'!$M$33),'2. GRI Pricing Inputs'!$L$32,IF(AND('3. GRI Pricing'!$G315&gt;='2. GRI Pricing Inputs'!$N$33,'3. GRI Pricing'!$G315&lt;='2. GRI Pricing Inputs'!$O$33),'2. GRI Pricing Inputs'!$N$32,IF(AND('3. GRI Pricing'!$G315&gt;='2. GRI Pricing Inputs'!$P$33,'3. GRI Pricing'!$G315&lt;='2. GRI Pricing Inputs'!$Q$33),'2. GRI Pricing Inputs'!$P$32,IF(AND('3. GRI Pricing'!$G315&gt;='2. GRI Pricing Inputs'!$R$33,'3. GRI Pricing'!$G315&lt;='2. GRI Pricing Inputs'!$S$33),'2. GRI Pricing Inputs'!$R$32,IF(AND('3. GRI Pricing'!$G315&gt;='2. GRI Pricing Inputs'!$T$33,'3. GRI Pricing'!$G315&lt;='2. GRI Pricing Inputs'!$U$33),'2. GRI Pricing Inputs'!$T$32,IF(AND('3. GRI Pricing'!$G315&gt;='2. GRI Pricing Inputs'!$V$33,'3. GRI Pricing'!$G315&lt;='2. GRI Pricing Inputs'!$W$33),'2. GRI Pricing Inputs'!$V$32,IF(AND('3. GRI Pricing'!$G315&gt;='2. GRI Pricing Inputs'!$X$33,'3. GRI Pricing'!$G315&lt;='2. GRI Pricing Inputs'!$Y$33),'2. GRI Pricing Inputs'!$X$32,IF(AND('3. GRI Pricing'!$G315&gt;='2. GRI Pricing Inputs'!$Z$33,'3. GRI Pricing'!$G315&lt;='2. GRI Pricing Inputs'!$AA$33),'2. GRI Pricing Inputs'!$Z$32,IF(AND('3. GRI Pricing'!$G315&gt;='2. GRI Pricing Inputs'!$AB$33,'3. GRI Pricing'!$G315&lt;='2. GRI Pricing Inputs'!$AC$33),'2. GRI Pricing Inputs'!$AB$32,IF(AND('3. GRI Pricing'!$G315&gt;='2. GRI Pricing Inputs'!$AD$33,'3. GRI Pricing'!$G315&lt;='2. GRI Pricing Inputs'!$AE$33),'2. GRI Pricing Inputs'!$AD$32,IF(AND('3. GRI Pricing'!$G315&gt;='2. GRI Pricing Inputs'!$AF$33,'3. GRI Pricing'!$G315&lt;='2. GRI Pricing Inputs'!$AG$33),'2. GRI Pricing Inputs'!$AF$32,IF(AND('3. GRI Pricing'!$G315&gt;='2. GRI Pricing Inputs'!$AH$33,'3. GRI Pricing'!$G315&lt;='2. GRI Pricing Inputs'!$AI$33),'2. GRI Pricing Inputs'!$AH$32,0))))))))))))))))</f>
        <v>0</v>
      </c>
      <c r="O315" s="272" cm="1">
        <f t="array" ref="O315">IFERROR(INDEX('2. GRI Pricing Inputs'!$C$32:$AI$39,MATCH('3. GRI Pricing'!E315,'2. GRI Pricing Inputs'!$C$32:$C$39,0),(MATCH('3. GRI Pricing'!N315,'2. GRI Pricing Inputs'!$D$32:$AI$32,0)+1)),0)</f>
        <v>0</v>
      </c>
      <c r="P315" s="272">
        <f>IFERROR(INDEX('2. GRI Pricing Inputs'!$C$45:$AI$46,MATCH($P$16,'2. GRI Pricing Inputs'!$C$45:$C$46,0),MATCH(H315,'2. GRI Pricing Inputs'!$C$45:$AI$45,0)),0)</f>
        <v>0</v>
      </c>
      <c r="Q315" s="272">
        <f>IFERROR(INDEX('2. GRI Pricing Inputs'!$C$53:$AI$54,MATCH('3. GRI Pricing'!$Q$16,'2. GRI Pricing Inputs'!$C$53:$C$54,0),MATCH('3. GRI Pricing'!I315,'2. GRI Pricing Inputs'!$C$53:$AI$53,0)),0)</f>
        <v>0</v>
      </c>
      <c r="R315" s="272">
        <f>IFERROR(INDEX('2. GRI Pricing Inputs'!$C$60:$AI$61,MATCH('3. GRI Pricing'!$R$16,'2. GRI Pricing Inputs'!$C$60:$C$61,0),MATCH('1. Accomodation'!T319,'2. GRI Pricing Inputs'!$C$60:$AI$60,0)),0)</f>
        <v>0</v>
      </c>
      <c r="S315" s="272">
        <f>IFERROR(INDEX('2. GRI Pricing Inputs'!$C$67:$AI$68,MATCH('3. GRI Pricing'!$S$16,'2. GRI Pricing Inputs'!$C$67:$C$68,0),MATCH('1. Accomodation'!U319,'2. GRI Pricing Inputs'!$C$67:$AI$67,0)),0)</f>
        <v>0</v>
      </c>
      <c r="T315" s="272">
        <f>IF(E315=0,0,'2. GRI Pricing Inputs'!$AI$75)</f>
        <v>0</v>
      </c>
      <c r="U315" s="272">
        <f>IFERROR(INDEX('2. GRI Pricing Inputs'!$C$82:$AI$83,MATCH('3. GRI Pricing'!$U$16,'2. GRI Pricing Inputs'!$C$82:$C$83,0),MATCH('1. Accomodation'!V319,'2. GRI Pricing Inputs'!$C$82:$AI$82,0)),0)</f>
        <v>0</v>
      </c>
      <c r="V315" s="272">
        <f>IFERROR(INDEX('2. GRI Pricing Inputs'!$C$89:$AI$90,MATCH('3. GRI Pricing'!$V$16,'2. GRI Pricing Inputs'!$C$89:$C$90,0),MATCH('1. Accomodation'!W319,'2. GRI Pricing Inputs'!$C$89:$AI$89,0)),0)</f>
        <v>0</v>
      </c>
      <c r="W315" s="272">
        <f>IFERROR(INDEX('2. GRI Pricing Inputs'!$C$97:$AI$98,MATCH('3. GRI Pricing'!$W$16,'2. GRI Pricing Inputs'!$C$97:$C$98,0),MATCH('1. Accomodation'!X319,'2. GRI Pricing Inputs'!$C$97:$AI$97,0)),0)</f>
        <v>0</v>
      </c>
      <c r="X315" s="272">
        <f>IFERROR(INDEX('2. GRI Pricing Inputs'!$C$104:$AI$105,MATCH('3. GRI Pricing'!$X$16,'2. GRI Pricing Inputs'!$C$104:$C$105,0),MATCH('1. Accomodation'!Y319,'2. GRI Pricing Inputs'!$C$104:$AI$104,0)),0)</f>
        <v>0</v>
      </c>
      <c r="Y315" s="273"/>
      <c r="Z315" s="274">
        <f t="shared" si="15"/>
        <v>0</v>
      </c>
      <c r="AA315" s="275"/>
      <c r="AB315" s="275"/>
      <c r="AC315" s="275"/>
      <c r="AD315" s="271">
        <f>Z315*(1+'2. GRI Pricing Inputs'!E$115)^(($AD$16-$AC$15)/365)</f>
        <v>0</v>
      </c>
      <c r="AE315" s="272">
        <f>AD315*(1+'2. GRI Pricing Inputs'!F$115)^((AE$16-AD$16)/365)</f>
        <v>0</v>
      </c>
      <c r="AF315" s="272">
        <f>AE315*(1+'2. GRI Pricing Inputs'!G$115)^((AF$16-AE$16)/365)</f>
        <v>0</v>
      </c>
      <c r="AG315" s="272">
        <f>AF315*(1+'2. GRI Pricing Inputs'!H$115)^((AG$16-AF$16)/365)</f>
        <v>0</v>
      </c>
      <c r="AH315" s="272">
        <f>AG315*(1+'2. GRI Pricing Inputs'!I$115)^((AH$16-AG$16)/365)</f>
        <v>0</v>
      </c>
      <c r="AI315" s="272">
        <f>AH315*(1+'2. GRI Pricing Inputs'!J$115)^((AI$16-AH$16)/365)</f>
        <v>0</v>
      </c>
      <c r="AJ315" s="272">
        <f>AI315*(1+'2. GRI Pricing Inputs'!K$115)^((AJ$16-AI$16)/365)</f>
        <v>0</v>
      </c>
      <c r="AK315" s="272">
        <f>AJ315*(1+'2. GRI Pricing Inputs'!L$115)^((AK$16-AJ$16)/365)</f>
        <v>0</v>
      </c>
      <c r="AL315" s="272">
        <f>AK315*(1+'2. GRI Pricing Inputs'!M$115)^((AL$16-AK$16)/365)</f>
        <v>0</v>
      </c>
      <c r="AM315" s="272">
        <f>AL315*(1+'2. GRI Pricing Inputs'!N$115)^((AM$16-AL$16)/365)</f>
        <v>0</v>
      </c>
      <c r="AN315" s="272">
        <f>AM315*(1+'2. GRI Pricing Inputs'!O$115)^((AN$16-AM$16)/365)</f>
        <v>0</v>
      </c>
      <c r="AO315" s="272">
        <f>AN315*(1+'2. GRI Pricing Inputs'!P$115)^((AO$16-AN$16)/365)</f>
        <v>0</v>
      </c>
      <c r="AP315" s="276">
        <f>AO315*(1+'2. GRI Pricing Inputs'!Q$115)^((AP$16-AO$16)/365)</f>
        <v>0</v>
      </c>
      <c r="AQ315" s="380">
        <f t="shared" si="16"/>
        <v>0</v>
      </c>
    </row>
    <row r="316" spans="3:43" ht="11.4" x14ac:dyDescent="0.2">
      <c r="C316" s="76">
        <f>'1. Accomodation'!N320</f>
        <v>0</v>
      </c>
      <c r="D316" s="362" t="str">
        <f>'1. Accomodation'!L320</f>
        <v>[Select]</v>
      </c>
      <c r="E316" s="69" t="str">
        <f>'1. Accomodation'!P320</f>
        <v>[Select]</v>
      </c>
      <c r="F316" s="69" t="str">
        <f>'1. Accomodation'!Q320</f>
        <v>[Select]</v>
      </c>
      <c r="G316" s="77">
        <f>'1. Accomodation'!O320</f>
        <v>0</v>
      </c>
      <c r="H316" s="69" t="str">
        <f>'1. Accomodation'!R320</f>
        <v>[Select]</v>
      </c>
      <c r="I316" s="69" t="str">
        <f>'1. Accomodation'!S320</f>
        <v>[Select]</v>
      </c>
      <c r="J316" s="62"/>
      <c r="L316" s="271">
        <f>IFERROR(INDEX('2. GRI Pricing Inputs'!$C$15:$AI$16,MATCH($L$16,'2. GRI Pricing Inputs'!$C$15:$C$16,0),MATCH(E316,'2. GRI Pricing Inputs'!$C$15:$AI$15,0)),0)</f>
        <v>0</v>
      </c>
      <c r="M316" s="272">
        <f>IFERROR(INDEX('2. GRI Pricing Inputs'!$C$22:$AI$23,MATCH($M$16,'2. GRI Pricing Inputs'!$C$22:$C$23,0),MATCH(F316,'2. GRI Pricing Inputs'!$C$22:$AI$22,0)),0)</f>
        <v>0</v>
      </c>
      <c r="N316" s="329">
        <f>IF(AND('3. GRI Pricing'!$G316&gt;='2. GRI Pricing Inputs'!$D$33,'3. GRI Pricing'!$G316&lt;='2. GRI Pricing Inputs'!$E$33),'2. GRI Pricing Inputs'!$D$32,IF(AND('3. GRI Pricing'!$G316&gt;='2. GRI Pricing Inputs'!$F$33,'3. GRI Pricing'!$G316&lt;='2. GRI Pricing Inputs'!$G$33),'2. GRI Pricing Inputs'!$F$32,IF(AND('3. GRI Pricing'!$G316&gt;='2. GRI Pricing Inputs'!$H$33,'3. GRI Pricing'!$G316&lt;='2. GRI Pricing Inputs'!$I$33),'2. GRI Pricing Inputs'!$H$32,IF(AND('3. GRI Pricing'!$G316&gt;='2. GRI Pricing Inputs'!$J$33,'3. GRI Pricing'!$G316&lt;='2. GRI Pricing Inputs'!$K$33),'2. GRI Pricing Inputs'!$J$32,IF(AND('3. GRI Pricing'!$G316&gt;='2. GRI Pricing Inputs'!$L$33,'3. GRI Pricing'!$G316&lt;='2. GRI Pricing Inputs'!$M$33),'2. GRI Pricing Inputs'!$L$32,IF(AND('3. GRI Pricing'!$G316&gt;='2. GRI Pricing Inputs'!$N$33,'3. GRI Pricing'!$G316&lt;='2. GRI Pricing Inputs'!$O$33),'2. GRI Pricing Inputs'!$N$32,IF(AND('3. GRI Pricing'!$G316&gt;='2. GRI Pricing Inputs'!$P$33,'3. GRI Pricing'!$G316&lt;='2. GRI Pricing Inputs'!$Q$33),'2. GRI Pricing Inputs'!$P$32,IF(AND('3. GRI Pricing'!$G316&gt;='2. GRI Pricing Inputs'!$R$33,'3. GRI Pricing'!$G316&lt;='2. GRI Pricing Inputs'!$S$33),'2. GRI Pricing Inputs'!$R$32,IF(AND('3. GRI Pricing'!$G316&gt;='2. GRI Pricing Inputs'!$T$33,'3. GRI Pricing'!$G316&lt;='2. GRI Pricing Inputs'!$U$33),'2. GRI Pricing Inputs'!$T$32,IF(AND('3. GRI Pricing'!$G316&gt;='2. GRI Pricing Inputs'!$V$33,'3. GRI Pricing'!$G316&lt;='2. GRI Pricing Inputs'!$W$33),'2. GRI Pricing Inputs'!$V$32,IF(AND('3. GRI Pricing'!$G316&gt;='2. GRI Pricing Inputs'!$X$33,'3. GRI Pricing'!$G316&lt;='2. GRI Pricing Inputs'!$Y$33),'2. GRI Pricing Inputs'!$X$32,IF(AND('3. GRI Pricing'!$G316&gt;='2. GRI Pricing Inputs'!$Z$33,'3. GRI Pricing'!$G316&lt;='2. GRI Pricing Inputs'!$AA$33),'2. GRI Pricing Inputs'!$Z$32,IF(AND('3. GRI Pricing'!$G316&gt;='2. GRI Pricing Inputs'!$AB$33,'3. GRI Pricing'!$G316&lt;='2. GRI Pricing Inputs'!$AC$33),'2. GRI Pricing Inputs'!$AB$32,IF(AND('3. GRI Pricing'!$G316&gt;='2. GRI Pricing Inputs'!$AD$33,'3. GRI Pricing'!$G316&lt;='2. GRI Pricing Inputs'!$AE$33),'2. GRI Pricing Inputs'!$AD$32,IF(AND('3. GRI Pricing'!$G316&gt;='2. GRI Pricing Inputs'!$AF$33,'3. GRI Pricing'!$G316&lt;='2. GRI Pricing Inputs'!$AG$33),'2. GRI Pricing Inputs'!$AF$32,IF(AND('3. GRI Pricing'!$G316&gt;='2. GRI Pricing Inputs'!$AH$33,'3. GRI Pricing'!$G316&lt;='2. GRI Pricing Inputs'!$AI$33),'2. GRI Pricing Inputs'!$AH$32,0))))))))))))))))</f>
        <v>0</v>
      </c>
      <c r="O316" s="272" cm="1">
        <f t="array" ref="O316">IFERROR(INDEX('2. GRI Pricing Inputs'!$C$32:$AI$39,MATCH('3. GRI Pricing'!E316,'2. GRI Pricing Inputs'!$C$32:$C$39,0),(MATCH('3. GRI Pricing'!N316,'2. GRI Pricing Inputs'!$D$32:$AI$32,0)+1)),0)</f>
        <v>0</v>
      </c>
      <c r="P316" s="272">
        <f>IFERROR(INDEX('2. GRI Pricing Inputs'!$C$45:$AI$46,MATCH($P$16,'2. GRI Pricing Inputs'!$C$45:$C$46,0),MATCH(H316,'2. GRI Pricing Inputs'!$C$45:$AI$45,0)),0)</f>
        <v>0</v>
      </c>
      <c r="Q316" s="272">
        <f>IFERROR(INDEX('2. GRI Pricing Inputs'!$C$53:$AI$54,MATCH('3. GRI Pricing'!$Q$16,'2. GRI Pricing Inputs'!$C$53:$C$54,0),MATCH('3. GRI Pricing'!I316,'2. GRI Pricing Inputs'!$C$53:$AI$53,0)),0)</f>
        <v>0</v>
      </c>
      <c r="R316" s="272">
        <f>IFERROR(INDEX('2. GRI Pricing Inputs'!$C$60:$AI$61,MATCH('3. GRI Pricing'!$R$16,'2. GRI Pricing Inputs'!$C$60:$C$61,0),MATCH('1. Accomodation'!T320,'2. GRI Pricing Inputs'!$C$60:$AI$60,0)),0)</f>
        <v>0</v>
      </c>
      <c r="S316" s="272">
        <f>IFERROR(INDEX('2. GRI Pricing Inputs'!$C$67:$AI$68,MATCH('3. GRI Pricing'!$S$16,'2. GRI Pricing Inputs'!$C$67:$C$68,0),MATCH('1. Accomodation'!U320,'2. GRI Pricing Inputs'!$C$67:$AI$67,0)),0)</f>
        <v>0</v>
      </c>
      <c r="T316" s="272">
        <f>IF(E316=0,0,'2. GRI Pricing Inputs'!$AI$75)</f>
        <v>0</v>
      </c>
      <c r="U316" s="272">
        <f>IFERROR(INDEX('2. GRI Pricing Inputs'!$C$82:$AI$83,MATCH('3. GRI Pricing'!$U$16,'2. GRI Pricing Inputs'!$C$82:$C$83,0),MATCH('1. Accomodation'!V320,'2. GRI Pricing Inputs'!$C$82:$AI$82,0)),0)</f>
        <v>0</v>
      </c>
      <c r="V316" s="272">
        <f>IFERROR(INDEX('2. GRI Pricing Inputs'!$C$89:$AI$90,MATCH('3. GRI Pricing'!$V$16,'2. GRI Pricing Inputs'!$C$89:$C$90,0),MATCH('1. Accomodation'!W320,'2. GRI Pricing Inputs'!$C$89:$AI$89,0)),0)</f>
        <v>0</v>
      </c>
      <c r="W316" s="272">
        <f>IFERROR(INDEX('2. GRI Pricing Inputs'!$C$97:$AI$98,MATCH('3. GRI Pricing'!$W$16,'2. GRI Pricing Inputs'!$C$97:$C$98,0),MATCH('1. Accomodation'!X320,'2. GRI Pricing Inputs'!$C$97:$AI$97,0)),0)</f>
        <v>0</v>
      </c>
      <c r="X316" s="272">
        <f>IFERROR(INDEX('2. GRI Pricing Inputs'!$C$104:$AI$105,MATCH('3. GRI Pricing'!$X$16,'2. GRI Pricing Inputs'!$C$104:$C$105,0),MATCH('1. Accomodation'!Y320,'2. GRI Pricing Inputs'!$C$104:$AI$104,0)),0)</f>
        <v>0</v>
      </c>
      <c r="Y316" s="273"/>
      <c r="Z316" s="274">
        <f t="shared" si="15"/>
        <v>0</v>
      </c>
      <c r="AA316" s="275"/>
      <c r="AB316" s="275"/>
      <c r="AC316" s="275"/>
      <c r="AD316" s="271">
        <f>Z316*(1+'2. GRI Pricing Inputs'!E$115)^(($AD$16-$AC$15)/365)</f>
        <v>0</v>
      </c>
      <c r="AE316" s="272">
        <f>AD316*(1+'2. GRI Pricing Inputs'!F$115)^((AE$16-AD$16)/365)</f>
        <v>0</v>
      </c>
      <c r="AF316" s="272">
        <f>AE316*(1+'2. GRI Pricing Inputs'!G$115)^((AF$16-AE$16)/365)</f>
        <v>0</v>
      </c>
      <c r="AG316" s="272">
        <f>AF316*(1+'2. GRI Pricing Inputs'!H$115)^((AG$16-AF$16)/365)</f>
        <v>0</v>
      </c>
      <c r="AH316" s="272">
        <f>AG316*(1+'2. GRI Pricing Inputs'!I$115)^((AH$16-AG$16)/365)</f>
        <v>0</v>
      </c>
      <c r="AI316" s="272">
        <f>AH316*(1+'2. GRI Pricing Inputs'!J$115)^((AI$16-AH$16)/365)</f>
        <v>0</v>
      </c>
      <c r="AJ316" s="272">
        <f>AI316*(1+'2. GRI Pricing Inputs'!K$115)^((AJ$16-AI$16)/365)</f>
        <v>0</v>
      </c>
      <c r="AK316" s="272">
        <f>AJ316*(1+'2. GRI Pricing Inputs'!L$115)^((AK$16-AJ$16)/365)</f>
        <v>0</v>
      </c>
      <c r="AL316" s="272">
        <f>AK316*(1+'2. GRI Pricing Inputs'!M$115)^((AL$16-AK$16)/365)</f>
        <v>0</v>
      </c>
      <c r="AM316" s="272">
        <f>AL316*(1+'2. GRI Pricing Inputs'!N$115)^((AM$16-AL$16)/365)</f>
        <v>0</v>
      </c>
      <c r="AN316" s="272">
        <f>AM316*(1+'2. GRI Pricing Inputs'!O$115)^((AN$16-AM$16)/365)</f>
        <v>0</v>
      </c>
      <c r="AO316" s="272">
        <f>AN316*(1+'2. GRI Pricing Inputs'!P$115)^((AO$16-AN$16)/365)</f>
        <v>0</v>
      </c>
      <c r="AP316" s="276">
        <f>AO316*(1+'2. GRI Pricing Inputs'!Q$115)^((AP$16-AO$16)/365)</f>
        <v>0</v>
      </c>
      <c r="AQ316" s="380">
        <f t="shared" si="16"/>
        <v>0</v>
      </c>
    </row>
    <row r="317" spans="3:43" ht="11.4" x14ac:dyDescent="0.2">
      <c r="C317" s="76">
        <f>'1. Accomodation'!N321</f>
        <v>0</v>
      </c>
      <c r="D317" s="362" t="str">
        <f>'1. Accomodation'!L321</f>
        <v>[Select]</v>
      </c>
      <c r="E317" s="69" t="str">
        <f>'1. Accomodation'!P321</f>
        <v>[Select]</v>
      </c>
      <c r="F317" s="69" t="str">
        <f>'1. Accomodation'!Q321</f>
        <v>[Select]</v>
      </c>
      <c r="G317" s="77">
        <f>'1. Accomodation'!O321</f>
        <v>0</v>
      </c>
      <c r="H317" s="69" t="str">
        <f>'1. Accomodation'!R321</f>
        <v>[Select]</v>
      </c>
      <c r="I317" s="69" t="str">
        <f>'1. Accomodation'!S321</f>
        <v>[Select]</v>
      </c>
      <c r="J317" s="62"/>
      <c r="L317" s="271">
        <f>IFERROR(INDEX('2. GRI Pricing Inputs'!$C$15:$AI$16,MATCH($L$16,'2. GRI Pricing Inputs'!$C$15:$C$16,0),MATCH(E317,'2. GRI Pricing Inputs'!$C$15:$AI$15,0)),0)</f>
        <v>0</v>
      </c>
      <c r="M317" s="272">
        <f>IFERROR(INDEX('2. GRI Pricing Inputs'!$C$22:$AI$23,MATCH($M$16,'2. GRI Pricing Inputs'!$C$22:$C$23,0),MATCH(F317,'2. GRI Pricing Inputs'!$C$22:$AI$22,0)),0)</f>
        <v>0</v>
      </c>
      <c r="N317" s="329">
        <f>IF(AND('3. GRI Pricing'!$G317&gt;='2. GRI Pricing Inputs'!$D$33,'3. GRI Pricing'!$G317&lt;='2. GRI Pricing Inputs'!$E$33),'2. GRI Pricing Inputs'!$D$32,IF(AND('3. GRI Pricing'!$G317&gt;='2. GRI Pricing Inputs'!$F$33,'3. GRI Pricing'!$G317&lt;='2. GRI Pricing Inputs'!$G$33),'2. GRI Pricing Inputs'!$F$32,IF(AND('3. GRI Pricing'!$G317&gt;='2. GRI Pricing Inputs'!$H$33,'3. GRI Pricing'!$G317&lt;='2. GRI Pricing Inputs'!$I$33),'2. GRI Pricing Inputs'!$H$32,IF(AND('3. GRI Pricing'!$G317&gt;='2. GRI Pricing Inputs'!$J$33,'3. GRI Pricing'!$G317&lt;='2. GRI Pricing Inputs'!$K$33),'2. GRI Pricing Inputs'!$J$32,IF(AND('3. GRI Pricing'!$G317&gt;='2. GRI Pricing Inputs'!$L$33,'3. GRI Pricing'!$G317&lt;='2. GRI Pricing Inputs'!$M$33),'2. GRI Pricing Inputs'!$L$32,IF(AND('3. GRI Pricing'!$G317&gt;='2. GRI Pricing Inputs'!$N$33,'3. GRI Pricing'!$G317&lt;='2. GRI Pricing Inputs'!$O$33),'2. GRI Pricing Inputs'!$N$32,IF(AND('3. GRI Pricing'!$G317&gt;='2. GRI Pricing Inputs'!$P$33,'3. GRI Pricing'!$G317&lt;='2. GRI Pricing Inputs'!$Q$33),'2. GRI Pricing Inputs'!$P$32,IF(AND('3. GRI Pricing'!$G317&gt;='2. GRI Pricing Inputs'!$R$33,'3. GRI Pricing'!$G317&lt;='2. GRI Pricing Inputs'!$S$33),'2. GRI Pricing Inputs'!$R$32,IF(AND('3. GRI Pricing'!$G317&gt;='2. GRI Pricing Inputs'!$T$33,'3. GRI Pricing'!$G317&lt;='2. GRI Pricing Inputs'!$U$33),'2. GRI Pricing Inputs'!$T$32,IF(AND('3. GRI Pricing'!$G317&gt;='2. GRI Pricing Inputs'!$V$33,'3. GRI Pricing'!$G317&lt;='2. GRI Pricing Inputs'!$W$33),'2. GRI Pricing Inputs'!$V$32,IF(AND('3. GRI Pricing'!$G317&gt;='2. GRI Pricing Inputs'!$X$33,'3. GRI Pricing'!$G317&lt;='2. GRI Pricing Inputs'!$Y$33),'2. GRI Pricing Inputs'!$X$32,IF(AND('3. GRI Pricing'!$G317&gt;='2. GRI Pricing Inputs'!$Z$33,'3. GRI Pricing'!$G317&lt;='2. GRI Pricing Inputs'!$AA$33),'2. GRI Pricing Inputs'!$Z$32,IF(AND('3. GRI Pricing'!$G317&gt;='2. GRI Pricing Inputs'!$AB$33,'3. GRI Pricing'!$G317&lt;='2. GRI Pricing Inputs'!$AC$33),'2. GRI Pricing Inputs'!$AB$32,IF(AND('3. GRI Pricing'!$G317&gt;='2. GRI Pricing Inputs'!$AD$33,'3. GRI Pricing'!$G317&lt;='2. GRI Pricing Inputs'!$AE$33),'2. GRI Pricing Inputs'!$AD$32,IF(AND('3. GRI Pricing'!$G317&gt;='2. GRI Pricing Inputs'!$AF$33,'3. GRI Pricing'!$G317&lt;='2. GRI Pricing Inputs'!$AG$33),'2. GRI Pricing Inputs'!$AF$32,IF(AND('3. GRI Pricing'!$G317&gt;='2. GRI Pricing Inputs'!$AH$33,'3. GRI Pricing'!$G317&lt;='2. GRI Pricing Inputs'!$AI$33),'2. GRI Pricing Inputs'!$AH$32,0))))))))))))))))</f>
        <v>0</v>
      </c>
      <c r="O317" s="272" cm="1">
        <f t="array" ref="O317">IFERROR(INDEX('2. GRI Pricing Inputs'!$C$32:$AI$39,MATCH('3. GRI Pricing'!E317,'2. GRI Pricing Inputs'!$C$32:$C$39,0),(MATCH('3. GRI Pricing'!N317,'2. GRI Pricing Inputs'!$D$32:$AI$32,0)+1)),0)</f>
        <v>0</v>
      </c>
      <c r="P317" s="272">
        <f>IFERROR(INDEX('2. GRI Pricing Inputs'!$C$45:$AI$46,MATCH($P$16,'2. GRI Pricing Inputs'!$C$45:$C$46,0),MATCH(H317,'2. GRI Pricing Inputs'!$C$45:$AI$45,0)),0)</f>
        <v>0</v>
      </c>
      <c r="Q317" s="272">
        <f>IFERROR(INDEX('2. GRI Pricing Inputs'!$C$53:$AI$54,MATCH('3. GRI Pricing'!$Q$16,'2. GRI Pricing Inputs'!$C$53:$C$54,0),MATCH('3. GRI Pricing'!I317,'2. GRI Pricing Inputs'!$C$53:$AI$53,0)),0)</f>
        <v>0</v>
      </c>
      <c r="R317" s="272">
        <f>IFERROR(INDEX('2. GRI Pricing Inputs'!$C$60:$AI$61,MATCH('3. GRI Pricing'!$R$16,'2. GRI Pricing Inputs'!$C$60:$C$61,0),MATCH('1. Accomodation'!T321,'2. GRI Pricing Inputs'!$C$60:$AI$60,0)),0)</f>
        <v>0</v>
      </c>
      <c r="S317" s="272">
        <f>IFERROR(INDEX('2. GRI Pricing Inputs'!$C$67:$AI$68,MATCH('3. GRI Pricing'!$S$16,'2. GRI Pricing Inputs'!$C$67:$C$68,0),MATCH('1. Accomodation'!U321,'2. GRI Pricing Inputs'!$C$67:$AI$67,0)),0)</f>
        <v>0</v>
      </c>
      <c r="T317" s="272">
        <f>IF(E317=0,0,'2. GRI Pricing Inputs'!$AI$75)</f>
        <v>0</v>
      </c>
      <c r="U317" s="272">
        <f>IFERROR(INDEX('2. GRI Pricing Inputs'!$C$82:$AI$83,MATCH('3. GRI Pricing'!$U$16,'2. GRI Pricing Inputs'!$C$82:$C$83,0),MATCH('1. Accomodation'!V321,'2. GRI Pricing Inputs'!$C$82:$AI$82,0)),0)</f>
        <v>0</v>
      </c>
      <c r="V317" s="272">
        <f>IFERROR(INDEX('2. GRI Pricing Inputs'!$C$89:$AI$90,MATCH('3. GRI Pricing'!$V$16,'2. GRI Pricing Inputs'!$C$89:$C$90,0),MATCH('1. Accomodation'!W321,'2. GRI Pricing Inputs'!$C$89:$AI$89,0)),0)</f>
        <v>0</v>
      </c>
      <c r="W317" s="272">
        <f>IFERROR(INDEX('2. GRI Pricing Inputs'!$C$97:$AI$98,MATCH('3. GRI Pricing'!$W$16,'2. GRI Pricing Inputs'!$C$97:$C$98,0),MATCH('1. Accomodation'!X321,'2. GRI Pricing Inputs'!$C$97:$AI$97,0)),0)</f>
        <v>0</v>
      </c>
      <c r="X317" s="272">
        <f>IFERROR(INDEX('2. GRI Pricing Inputs'!$C$104:$AI$105,MATCH('3. GRI Pricing'!$X$16,'2. GRI Pricing Inputs'!$C$104:$C$105,0),MATCH('1. Accomodation'!Y321,'2. GRI Pricing Inputs'!$C$104:$AI$104,0)),0)</f>
        <v>0</v>
      </c>
      <c r="Y317" s="273"/>
      <c r="Z317" s="274">
        <f t="shared" si="15"/>
        <v>0</v>
      </c>
      <c r="AA317" s="275"/>
      <c r="AB317" s="275"/>
      <c r="AC317" s="275"/>
      <c r="AD317" s="271">
        <f>Z317*(1+'2. GRI Pricing Inputs'!E$115)^(($AD$16-$AC$15)/365)</f>
        <v>0</v>
      </c>
      <c r="AE317" s="272">
        <f>AD317*(1+'2. GRI Pricing Inputs'!F$115)^((AE$16-AD$16)/365)</f>
        <v>0</v>
      </c>
      <c r="AF317" s="272">
        <f>AE317*(1+'2. GRI Pricing Inputs'!G$115)^((AF$16-AE$16)/365)</f>
        <v>0</v>
      </c>
      <c r="AG317" s="272">
        <f>AF317*(1+'2. GRI Pricing Inputs'!H$115)^((AG$16-AF$16)/365)</f>
        <v>0</v>
      </c>
      <c r="AH317" s="272">
        <f>AG317*(1+'2. GRI Pricing Inputs'!I$115)^((AH$16-AG$16)/365)</f>
        <v>0</v>
      </c>
      <c r="AI317" s="272">
        <f>AH317*(1+'2. GRI Pricing Inputs'!J$115)^((AI$16-AH$16)/365)</f>
        <v>0</v>
      </c>
      <c r="AJ317" s="272">
        <f>AI317*(1+'2. GRI Pricing Inputs'!K$115)^((AJ$16-AI$16)/365)</f>
        <v>0</v>
      </c>
      <c r="AK317" s="272">
        <f>AJ317*(1+'2. GRI Pricing Inputs'!L$115)^((AK$16-AJ$16)/365)</f>
        <v>0</v>
      </c>
      <c r="AL317" s="272">
        <f>AK317*(1+'2. GRI Pricing Inputs'!M$115)^((AL$16-AK$16)/365)</f>
        <v>0</v>
      </c>
      <c r="AM317" s="272">
        <f>AL317*(1+'2. GRI Pricing Inputs'!N$115)^((AM$16-AL$16)/365)</f>
        <v>0</v>
      </c>
      <c r="AN317" s="272">
        <f>AM317*(1+'2. GRI Pricing Inputs'!O$115)^((AN$16-AM$16)/365)</f>
        <v>0</v>
      </c>
      <c r="AO317" s="272">
        <f>AN317*(1+'2. GRI Pricing Inputs'!P$115)^((AO$16-AN$16)/365)</f>
        <v>0</v>
      </c>
      <c r="AP317" s="276">
        <f>AO317*(1+'2. GRI Pricing Inputs'!Q$115)^((AP$16-AO$16)/365)</f>
        <v>0</v>
      </c>
      <c r="AQ317" s="380">
        <f t="shared" si="16"/>
        <v>0</v>
      </c>
    </row>
    <row r="318" spans="3:43" ht="11.4" x14ac:dyDescent="0.2">
      <c r="C318" s="76">
        <f>'1. Accomodation'!N322</f>
        <v>0</v>
      </c>
      <c r="D318" s="362" t="str">
        <f>'1. Accomodation'!L322</f>
        <v>[Select]</v>
      </c>
      <c r="E318" s="69" t="str">
        <f>'1. Accomodation'!P322</f>
        <v>[Select]</v>
      </c>
      <c r="F318" s="69" t="str">
        <f>'1. Accomodation'!Q322</f>
        <v>[Select]</v>
      </c>
      <c r="G318" s="77">
        <f>'1. Accomodation'!O322</f>
        <v>0</v>
      </c>
      <c r="H318" s="69" t="str">
        <f>'1. Accomodation'!R322</f>
        <v>[Select]</v>
      </c>
      <c r="I318" s="69" t="str">
        <f>'1. Accomodation'!S322</f>
        <v>[Select]</v>
      </c>
      <c r="J318" s="62"/>
      <c r="L318" s="271">
        <f>IFERROR(INDEX('2. GRI Pricing Inputs'!$C$15:$AI$16,MATCH($L$16,'2. GRI Pricing Inputs'!$C$15:$C$16,0),MATCH(E318,'2. GRI Pricing Inputs'!$C$15:$AI$15,0)),0)</f>
        <v>0</v>
      </c>
      <c r="M318" s="272">
        <f>IFERROR(INDEX('2. GRI Pricing Inputs'!$C$22:$AI$23,MATCH($M$16,'2. GRI Pricing Inputs'!$C$22:$C$23,0),MATCH(F318,'2. GRI Pricing Inputs'!$C$22:$AI$22,0)),0)</f>
        <v>0</v>
      </c>
      <c r="N318" s="329">
        <f>IF(AND('3. GRI Pricing'!$G318&gt;='2. GRI Pricing Inputs'!$D$33,'3. GRI Pricing'!$G318&lt;='2. GRI Pricing Inputs'!$E$33),'2. GRI Pricing Inputs'!$D$32,IF(AND('3. GRI Pricing'!$G318&gt;='2. GRI Pricing Inputs'!$F$33,'3. GRI Pricing'!$G318&lt;='2. GRI Pricing Inputs'!$G$33),'2. GRI Pricing Inputs'!$F$32,IF(AND('3. GRI Pricing'!$G318&gt;='2. GRI Pricing Inputs'!$H$33,'3. GRI Pricing'!$G318&lt;='2. GRI Pricing Inputs'!$I$33),'2. GRI Pricing Inputs'!$H$32,IF(AND('3. GRI Pricing'!$G318&gt;='2. GRI Pricing Inputs'!$J$33,'3. GRI Pricing'!$G318&lt;='2. GRI Pricing Inputs'!$K$33),'2. GRI Pricing Inputs'!$J$32,IF(AND('3. GRI Pricing'!$G318&gt;='2. GRI Pricing Inputs'!$L$33,'3. GRI Pricing'!$G318&lt;='2. GRI Pricing Inputs'!$M$33),'2. GRI Pricing Inputs'!$L$32,IF(AND('3. GRI Pricing'!$G318&gt;='2. GRI Pricing Inputs'!$N$33,'3. GRI Pricing'!$G318&lt;='2. GRI Pricing Inputs'!$O$33),'2. GRI Pricing Inputs'!$N$32,IF(AND('3. GRI Pricing'!$G318&gt;='2. GRI Pricing Inputs'!$P$33,'3. GRI Pricing'!$G318&lt;='2. GRI Pricing Inputs'!$Q$33),'2. GRI Pricing Inputs'!$P$32,IF(AND('3. GRI Pricing'!$G318&gt;='2. GRI Pricing Inputs'!$R$33,'3. GRI Pricing'!$G318&lt;='2. GRI Pricing Inputs'!$S$33),'2. GRI Pricing Inputs'!$R$32,IF(AND('3. GRI Pricing'!$G318&gt;='2. GRI Pricing Inputs'!$T$33,'3. GRI Pricing'!$G318&lt;='2. GRI Pricing Inputs'!$U$33),'2. GRI Pricing Inputs'!$T$32,IF(AND('3. GRI Pricing'!$G318&gt;='2. GRI Pricing Inputs'!$V$33,'3. GRI Pricing'!$G318&lt;='2. GRI Pricing Inputs'!$W$33),'2. GRI Pricing Inputs'!$V$32,IF(AND('3. GRI Pricing'!$G318&gt;='2. GRI Pricing Inputs'!$X$33,'3. GRI Pricing'!$G318&lt;='2. GRI Pricing Inputs'!$Y$33),'2. GRI Pricing Inputs'!$X$32,IF(AND('3. GRI Pricing'!$G318&gt;='2. GRI Pricing Inputs'!$Z$33,'3. GRI Pricing'!$G318&lt;='2. GRI Pricing Inputs'!$AA$33),'2. GRI Pricing Inputs'!$Z$32,IF(AND('3. GRI Pricing'!$G318&gt;='2. GRI Pricing Inputs'!$AB$33,'3. GRI Pricing'!$G318&lt;='2. GRI Pricing Inputs'!$AC$33),'2. GRI Pricing Inputs'!$AB$32,IF(AND('3. GRI Pricing'!$G318&gt;='2. GRI Pricing Inputs'!$AD$33,'3. GRI Pricing'!$G318&lt;='2. GRI Pricing Inputs'!$AE$33),'2. GRI Pricing Inputs'!$AD$32,IF(AND('3. GRI Pricing'!$G318&gt;='2. GRI Pricing Inputs'!$AF$33,'3. GRI Pricing'!$G318&lt;='2. GRI Pricing Inputs'!$AG$33),'2. GRI Pricing Inputs'!$AF$32,IF(AND('3. GRI Pricing'!$G318&gt;='2. GRI Pricing Inputs'!$AH$33,'3. GRI Pricing'!$G318&lt;='2. GRI Pricing Inputs'!$AI$33),'2. GRI Pricing Inputs'!$AH$32,0))))))))))))))))</f>
        <v>0</v>
      </c>
      <c r="O318" s="272" cm="1">
        <f t="array" ref="O318">IFERROR(INDEX('2. GRI Pricing Inputs'!$C$32:$AI$39,MATCH('3. GRI Pricing'!E318,'2. GRI Pricing Inputs'!$C$32:$C$39,0),(MATCH('3. GRI Pricing'!N318,'2. GRI Pricing Inputs'!$D$32:$AI$32,0)+1)),0)</f>
        <v>0</v>
      </c>
      <c r="P318" s="272">
        <f>IFERROR(INDEX('2. GRI Pricing Inputs'!$C$45:$AI$46,MATCH($P$16,'2. GRI Pricing Inputs'!$C$45:$C$46,0),MATCH(H318,'2. GRI Pricing Inputs'!$C$45:$AI$45,0)),0)</f>
        <v>0</v>
      </c>
      <c r="Q318" s="272">
        <f>IFERROR(INDEX('2. GRI Pricing Inputs'!$C$53:$AI$54,MATCH('3. GRI Pricing'!$Q$16,'2. GRI Pricing Inputs'!$C$53:$C$54,0),MATCH('3. GRI Pricing'!I318,'2. GRI Pricing Inputs'!$C$53:$AI$53,0)),0)</f>
        <v>0</v>
      </c>
      <c r="R318" s="272">
        <f>IFERROR(INDEX('2. GRI Pricing Inputs'!$C$60:$AI$61,MATCH('3. GRI Pricing'!$R$16,'2. GRI Pricing Inputs'!$C$60:$C$61,0),MATCH('1. Accomodation'!T322,'2. GRI Pricing Inputs'!$C$60:$AI$60,0)),0)</f>
        <v>0</v>
      </c>
      <c r="S318" s="272">
        <f>IFERROR(INDEX('2. GRI Pricing Inputs'!$C$67:$AI$68,MATCH('3. GRI Pricing'!$S$16,'2. GRI Pricing Inputs'!$C$67:$C$68,0),MATCH('1. Accomodation'!U322,'2. GRI Pricing Inputs'!$C$67:$AI$67,0)),0)</f>
        <v>0</v>
      </c>
      <c r="T318" s="272">
        <f>IF(E318=0,0,'2. GRI Pricing Inputs'!$AI$75)</f>
        <v>0</v>
      </c>
      <c r="U318" s="272">
        <f>IFERROR(INDEX('2. GRI Pricing Inputs'!$C$82:$AI$83,MATCH('3. GRI Pricing'!$U$16,'2. GRI Pricing Inputs'!$C$82:$C$83,0),MATCH('1. Accomodation'!V322,'2. GRI Pricing Inputs'!$C$82:$AI$82,0)),0)</f>
        <v>0</v>
      </c>
      <c r="V318" s="272">
        <f>IFERROR(INDEX('2. GRI Pricing Inputs'!$C$89:$AI$90,MATCH('3. GRI Pricing'!$V$16,'2. GRI Pricing Inputs'!$C$89:$C$90,0),MATCH('1. Accomodation'!W322,'2. GRI Pricing Inputs'!$C$89:$AI$89,0)),0)</f>
        <v>0</v>
      </c>
      <c r="W318" s="272">
        <f>IFERROR(INDEX('2. GRI Pricing Inputs'!$C$97:$AI$98,MATCH('3. GRI Pricing'!$W$16,'2. GRI Pricing Inputs'!$C$97:$C$98,0),MATCH('1. Accomodation'!X322,'2. GRI Pricing Inputs'!$C$97:$AI$97,0)),0)</f>
        <v>0</v>
      </c>
      <c r="X318" s="272">
        <f>IFERROR(INDEX('2. GRI Pricing Inputs'!$C$104:$AI$105,MATCH('3. GRI Pricing'!$X$16,'2. GRI Pricing Inputs'!$C$104:$C$105,0),MATCH('1. Accomodation'!Y322,'2. GRI Pricing Inputs'!$C$104:$AI$104,0)),0)</f>
        <v>0</v>
      </c>
      <c r="Y318" s="273"/>
      <c r="Z318" s="274">
        <f t="shared" si="15"/>
        <v>0</v>
      </c>
      <c r="AA318" s="275"/>
      <c r="AB318" s="275"/>
      <c r="AC318" s="275"/>
      <c r="AD318" s="271">
        <f>Z318*(1+'2. GRI Pricing Inputs'!E$115)^(($AD$16-$AC$15)/365)</f>
        <v>0</v>
      </c>
      <c r="AE318" s="272">
        <f>AD318*(1+'2. GRI Pricing Inputs'!F$115)^((AE$16-AD$16)/365)</f>
        <v>0</v>
      </c>
      <c r="AF318" s="272">
        <f>AE318*(1+'2. GRI Pricing Inputs'!G$115)^((AF$16-AE$16)/365)</f>
        <v>0</v>
      </c>
      <c r="AG318" s="272">
        <f>AF318*(1+'2. GRI Pricing Inputs'!H$115)^((AG$16-AF$16)/365)</f>
        <v>0</v>
      </c>
      <c r="AH318" s="272">
        <f>AG318*(1+'2. GRI Pricing Inputs'!I$115)^((AH$16-AG$16)/365)</f>
        <v>0</v>
      </c>
      <c r="AI318" s="272">
        <f>AH318*(1+'2. GRI Pricing Inputs'!J$115)^((AI$16-AH$16)/365)</f>
        <v>0</v>
      </c>
      <c r="AJ318" s="272">
        <f>AI318*(1+'2. GRI Pricing Inputs'!K$115)^((AJ$16-AI$16)/365)</f>
        <v>0</v>
      </c>
      <c r="AK318" s="272">
        <f>AJ318*(1+'2. GRI Pricing Inputs'!L$115)^((AK$16-AJ$16)/365)</f>
        <v>0</v>
      </c>
      <c r="AL318" s="272">
        <f>AK318*(1+'2. GRI Pricing Inputs'!M$115)^((AL$16-AK$16)/365)</f>
        <v>0</v>
      </c>
      <c r="AM318" s="272">
        <f>AL318*(1+'2. GRI Pricing Inputs'!N$115)^((AM$16-AL$16)/365)</f>
        <v>0</v>
      </c>
      <c r="AN318" s="272">
        <f>AM318*(1+'2. GRI Pricing Inputs'!O$115)^((AN$16-AM$16)/365)</f>
        <v>0</v>
      </c>
      <c r="AO318" s="272">
        <f>AN318*(1+'2. GRI Pricing Inputs'!P$115)^((AO$16-AN$16)/365)</f>
        <v>0</v>
      </c>
      <c r="AP318" s="276">
        <f>AO318*(1+'2. GRI Pricing Inputs'!Q$115)^((AP$16-AO$16)/365)</f>
        <v>0</v>
      </c>
      <c r="AQ318" s="380">
        <f t="shared" si="16"/>
        <v>0</v>
      </c>
    </row>
    <row r="319" spans="3:43" ht="11.4" x14ac:dyDescent="0.2">
      <c r="C319" s="76">
        <f>'1. Accomodation'!N323</f>
        <v>0</v>
      </c>
      <c r="D319" s="362" t="str">
        <f>'1. Accomodation'!L323</f>
        <v>[Select]</v>
      </c>
      <c r="E319" s="69" t="str">
        <f>'1. Accomodation'!P323</f>
        <v>[Select]</v>
      </c>
      <c r="F319" s="69" t="str">
        <f>'1. Accomodation'!Q323</f>
        <v>[Select]</v>
      </c>
      <c r="G319" s="77">
        <f>'1. Accomodation'!O323</f>
        <v>0</v>
      </c>
      <c r="H319" s="69" t="str">
        <f>'1. Accomodation'!R323</f>
        <v>[Select]</v>
      </c>
      <c r="I319" s="69" t="str">
        <f>'1. Accomodation'!S323</f>
        <v>[Select]</v>
      </c>
      <c r="J319" s="62"/>
      <c r="L319" s="271">
        <f>IFERROR(INDEX('2. GRI Pricing Inputs'!$C$15:$AI$16,MATCH($L$16,'2. GRI Pricing Inputs'!$C$15:$C$16,0),MATCH(E319,'2. GRI Pricing Inputs'!$C$15:$AI$15,0)),0)</f>
        <v>0</v>
      </c>
      <c r="M319" s="272">
        <f>IFERROR(INDEX('2. GRI Pricing Inputs'!$C$22:$AI$23,MATCH($M$16,'2. GRI Pricing Inputs'!$C$22:$C$23,0),MATCH(F319,'2. GRI Pricing Inputs'!$C$22:$AI$22,0)),0)</f>
        <v>0</v>
      </c>
      <c r="N319" s="329">
        <f>IF(AND('3. GRI Pricing'!$G319&gt;='2. GRI Pricing Inputs'!$D$33,'3. GRI Pricing'!$G319&lt;='2. GRI Pricing Inputs'!$E$33),'2. GRI Pricing Inputs'!$D$32,IF(AND('3. GRI Pricing'!$G319&gt;='2. GRI Pricing Inputs'!$F$33,'3. GRI Pricing'!$G319&lt;='2. GRI Pricing Inputs'!$G$33),'2. GRI Pricing Inputs'!$F$32,IF(AND('3. GRI Pricing'!$G319&gt;='2. GRI Pricing Inputs'!$H$33,'3. GRI Pricing'!$G319&lt;='2. GRI Pricing Inputs'!$I$33),'2. GRI Pricing Inputs'!$H$32,IF(AND('3. GRI Pricing'!$G319&gt;='2. GRI Pricing Inputs'!$J$33,'3. GRI Pricing'!$G319&lt;='2. GRI Pricing Inputs'!$K$33),'2. GRI Pricing Inputs'!$J$32,IF(AND('3. GRI Pricing'!$G319&gt;='2. GRI Pricing Inputs'!$L$33,'3. GRI Pricing'!$G319&lt;='2. GRI Pricing Inputs'!$M$33),'2. GRI Pricing Inputs'!$L$32,IF(AND('3. GRI Pricing'!$G319&gt;='2. GRI Pricing Inputs'!$N$33,'3. GRI Pricing'!$G319&lt;='2. GRI Pricing Inputs'!$O$33),'2. GRI Pricing Inputs'!$N$32,IF(AND('3. GRI Pricing'!$G319&gt;='2. GRI Pricing Inputs'!$P$33,'3. GRI Pricing'!$G319&lt;='2. GRI Pricing Inputs'!$Q$33),'2. GRI Pricing Inputs'!$P$32,IF(AND('3. GRI Pricing'!$G319&gt;='2. GRI Pricing Inputs'!$R$33,'3. GRI Pricing'!$G319&lt;='2. GRI Pricing Inputs'!$S$33),'2. GRI Pricing Inputs'!$R$32,IF(AND('3. GRI Pricing'!$G319&gt;='2. GRI Pricing Inputs'!$T$33,'3. GRI Pricing'!$G319&lt;='2. GRI Pricing Inputs'!$U$33),'2. GRI Pricing Inputs'!$T$32,IF(AND('3. GRI Pricing'!$G319&gt;='2. GRI Pricing Inputs'!$V$33,'3. GRI Pricing'!$G319&lt;='2. GRI Pricing Inputs'!$W$33),'2. GRI Pricing Inputs'!$V$32,IF(AND('3. GRI Pricing'!$G319&gt;='2. GRI Pricing Inputs'!$X$33,'3. GRI Pricing'!$G319&lt;='2. GRI Pricing Inputs'!$Y$33),'2. GRI Pricing Inputs'!$X$32,IF(AND('3. GRI Pricing'!$G319&gt;='2. GRI Pricing Inputs'!$Z$33,'3. GRI Pricing'!$G319&lt;='2. GRI Pricing Inputs'!$AA$33),'2. GRI Pricing Inputs'!$Z$32,IF(AND('3. GRI Pricing'!$G319&gt;='2. GRI Pricing Inputs'!$AB$33,'3. GRI Pricing'!$G319&lt;='2. GRI Pricing Inputs'!$AC$33),'2. GRI Pricing Inputs'!$AB$32,IF(AND('3. GRI Pricing'!$G319&gt;='2. GRI Pricing Inputs'!$AD$33,'3. GRI Pricing'!$G319&lt;='2. GRI Pricing Inputs'!$AE$33),'2. GRI Pricing Inputs'!$AD$32,IF(AND('3. GRI Pricing'!$G319&gt;='2. GRI Pricing Inputs'!$AF$33,'3. GRI Pricing'!$G319&lt;='2. GRI Pricing Inputs'!$AG$33),'2. GRI Pricing Inputs'!$AF$32,IF(AND('3. GRI Pricing'!$G319&gt;='2. GRI Pricing Inputs'!$AH$33,'3. GRI Pricing'!$G319&lt;='2. GRI Pricing Inputs'!$AI$33),'2. GRI Pricing Inputs'!$AH$32,0))))))))))))))))</f>
        <v>0</v>
      </c>
      <c r="O319" s="272" cm="1">
        <f t="array" ref="O319">IFERROR(INDEX('2. GRI Pricing Inputs'!$C$32:$AI$39,MATCH('3. GRI Pricing'!E319,'2. GRI Pricing Inputs'!$C$32:$C$39,0),(MATCH('3. GRI Pricing'!N319,'2. GRI Pricing Inputs'!$D$32:$AI$32,0)+1)),0)</f>
        <v>0</v>
      </c>
      <c r="P319" s="272">
        <f>IFERROR(INDEX('2. GRI Pricing Inputs'!$C$45:$AI$46,MATCH($P$16,'2. GRI Pricing Inputs'!$C$45:$C$46,0),MATCH(H319,'2. GRI Pricing Inputs'!$C$45:$AI$45,0)),0)</f>
        <v>0</v>
      </c>
      <c r="Q319" s="272">
        <f>IFERROR(INDEX('2. GRI Pricing Inputs'!$C$53:$AI$54,MATCH('3. GRI Pricing'!$Q$16,'2. GRI Pricing Inputs'!$C$53:$C$54,0),MATCH('3. GRI Pricing'!I319,'2. GRI Pricing Inputs'!$C$53:$AI$53,0)),0)</f>
        <v>0</v>
      </c>
      <c r="R319" s="272">
        <f>IFERROR(INDEX('2. GRI Pricing Inputs'!$C$60:$AI$61,MATCH('3. GRI Pricing'!$R$16,'2. GRI Pricing Inputs'!$C$60:$C$61,0),MATCH('1. Accomodation'!T323,'2. GRI Pricing Inputs'!$C$60:$AI$60,0)),0)</f>
        <v>0</v>
      </c>
      <c r="S319" s="272">
        <f>IFERROR(INDEX('2. GRI Pricing Inputs'!$C$67:$AI$68,MATCH('3. GRI Pricing'!$S$16,'2. GRI Pricing Inputs'!$C$67:$C$68,0),MATCH('1. Accomodation'!U323,'2. GRI Pricing Inputs'!$C$67:$AI$67,0)),0)</f>
        <v>0</v>
      </c>
      <c r="T319" s="272">
        <f>IF(E319=0,0,'2. GRI Pricing Inputs'!$AI$75)</f>
        <v>0</v>
      </c>
      <c r="U319" s="272">
        <f>IFERROR(INDEX('2. GRI Pricing Inputs'!$C$82:$AI$83,MATCH('3. GRI Pricing'!$U$16,'2. GRI Pricing Inputs'!$C$82:$C$83,0),MATCH('1. Accomodation'!V323,'2. GRI Pricing Inputs'!$C$82:$AI$82,0)),0)</f>
        <v>0</v>
      </c>
      <c r="V319" s="272">
        <f>IFERROR(INDEX('2. GRI Pricing Inputs'!$C$89:$AI$90,MATCH('3. GRI Pricing'!$V$16,'2. GRI Pricing Inputs'!$C$89:$C$90,0),MATCH('1. Accomodation'!W323,'2. GRI Pricing Inputs'!$C$89:$AI$89,0)),0)</f>
        <v>0</v>
      </c>
      <c r="W319" s="272">
        <f>IFERROR(INDEX('2. GRI Pricing Inputs'!$C$97:$AI$98,MATCH('3. GRI Pricing'!$W$16,'2. GRI Pricing Inputs'!$C$97:$C$98,0),MATCH('1. Accomodation'!X323,'2. GRI Pricing Inputs'!$C$97:$AI$97,0)),0)</f>
        <v>0</v>
      </c>
      <c r="X319" s="272">
        <f>IFERROR(INDEX('2. GRI Pricing Inputs'!$C$104:$AI$105,MATCH('3. GRI Pricing'!$X$16,'2. GRI Pricing Inputs'!$C$104:$C$105,0),MATCH('1. Accomodation'!Y323,'2. GRI Pricing Inputs'!$C$104:$AI$104,0)),0)</f>
        <v>0</v>
      </c>
      <c r="Y319" s="273"/>
      <c r="Z319" s="274">
        <f t="shared" si="15"/>
        <v>0</v>
      </c>
      <c r="AA319" s="275"/>
      <c r="AB319" s="275"/>
      <c r="AC319" s="275"/>
      <c r="AD319" s="271">
        <f>Z319*(1+'2. GRI Pricing Inputs'!E$115)^(($AD$16-$AC$15)/365)</f>
        <v>0</v>
      </c>
      <c r="AE319" s="272">
        <f>AD319*(1+'2. GRI Pricing Inputs'!F$115)^((AE$16-AD$16)/365)</f>
        <v>0</v>
      </c>
      <c r="AF319" s="272">
        <f>AE319*(1+'2. GRI Pricing Inputs'!G$115)^((AF$16-AE$16)/365)</f>
        <v>0</v>
      </c>
      <c r="AG319" s="272">
        <f>AF319*(1+'2. GRI Pricing Inputs'!H$115)^((AG$16-AF$16)/365)</f>
        <v>0</v>
      </c>
      <c r="AH319" s="272">
        <f>AG319*(1+'2. GRI Pricing Inputs'!I$115)^((AH$16-AG$16)/365)</f>
        <v>0</v>
      </c>
      <c r="AI319" s="272">
        <f>AH319*(1+'2. GRI Pricing Inputs'!J$115)^((AI$16-AH$16)/365)</f>
        <v>0</v>
      </c>
      <c r="AJ319" s="272">
        <f>AI319*(1+'2. GRI Pricing Inputs'!K$115)^((AJ$16-AI$16)/365)</f>
        <v>0</v>
      </c>
      <c r="AK319" s="272">
        <f>AJ319*(1+'2. GRI Pricing Inputs'!L$115)^((AK$16-AJ$16)/365)</f>
        <v>0</v>
      </c>
      <c r="AL319" s="272">
        <f>AK319*(1+'2. GRI Pricing Inputs'!M$115)^((AL$16-AK$16)/365)</f>
        <v>0</v>
      </c>
      <c r="AM319" s="272">
        <f>AL319*(1+'2. GRI Pricing Inputs'!N$115)^((AM$16-AL$16)/365)</f>
        <v>0</v>
      </c>
      <c r="AN319" s="272">
        <f>AM319*(1+'2. GRI Pricing Inputs'!O$115)^((AN$16-AM$16)/365)</f>
        <v>0</v>
      </c>
      <c r="AO319" s="272">
        <f>AN319*(1+'2. GRI Pricing Inputs'!P$115)^((AO$16-AN$16)/365)</f>
        <v>0</v>
      </c>
      <c r="AP319" s="276">
        <f>AO319*(1+'2. GRI Pricing Inputs'!Q$115)^((AP$16-AO$16)/365)</f>
        <v>0</v>
      </c>
      <c r="AQ319" s="380">
        <f t="shared" si="16"/>
        <v>0</v>
      </c>
    </row>
    <row r="320" spans="3:43" ht="11.4" x14ac:dyDescent="0.2">
      <c r="C320" s="76">
        <f>'1. Accomodation'!N324</f>
        <v>0</v>
      </c>
      <c r="D320" s="362" t="str">
        <f>'1. Accomodation'!L324</f>
        <v>[Select]</v>
      </c>
      <c r="E320" s="69" t="str">
        <f>'1. Accomodation'!P324</f>
        <v>[Select]</v>
      </c>
      <c r="F320" s="69" t="str">
        <f>'1. Accomodation'!Q324</f>
        <v>[Select]</v>
      </c>
      <c r="G320" s="77">
        <f>'1. Accomodation'!O324</f>
        <v>0</v>
      </c>
      <c r="H320" s="69" t="str">
        <f>'1. Accomodation'!R324</f>
        <v>[Select]</v>
      </c>
      <c r="I320" s="69" t="str">
        <f>'1. Accomodation'!S324</f>
        <v>[Select]</v>
      </c>
      <c r="J320" s="62"/>
      <c r="L320" s="271">
        <f>IFERROR(INDEX('2. GRI Pricing Inputs'!$C$15:$AI$16,MATCH($L$16,'2. GRI Pricing Inputs'!$C$15:$C$16,0),MATCH(E320,'2. GRI Pricing Inputs'!$C$15:$AI$15,0)),0)</f>
        <v>0</v>
      </c>
      <c r="M320" s="272">
        <f>IFERROR(INDEX('2. GRI Pricing Inputs'!$C$22:$AI$23,MATCH($M$16,'2. GRI Pricing Inputs'!$C$22:$C$23,0),MATCH(F320,'2. GRI Pricing Inputs'!$C$22:$AI$22,0)),0)</f>
        <v>0</v>
      </c>
      <c r="N320" s="329">
        <f>IF(AND('3. GRI Pricing'!$G320&gt;='2. GRI Pricing Inputs'!$D$33,'3. GRI Pricing'!$G320&lt;='2. GRI Pricing Inputs'!$E$33),'2. GRI Pricing Inputs'!$D$32,IF(AND('3. GRI Pricing'!$G320&gt;='2. GRI Pricing Inputs'!$F$33,'3. GRI Pricing'!$G320&lt;='2. GRI Pricing Inputs'!$G$33),'2. GRI Pricing Inputs'!$F$32,IF(AND('3. GRI Pricing'!$G320&gt;='2. GRI Pricing Inputs'!$H$33,'3. GRI Pricing'!$G320&lt;='2. GRI Pricing Inputs'!$I$33),'2. GRI Pricing Inputs'!$H$32,IF(AND('3. GRI Pricing'!$G320&gt;='2. GRI Pricing Inputs'!$J$33,'3. GRI Pricing'!$G320&lt;='2. GRI Pricing Inputs'!$K$33),'2. GRI Pricing Inputs'!$J$32,IF(AND('3. GRI Pricing'!$G320&gt;='2. GRI Pricing Inputs'!$L$33,'3. GRI Pricing'!$G320&lt;='2. GRI Pricing Inputs'!$M$33),'2. GRI Pricing Inputs'!$L$32,IF(AND('3. GRI Pricing'!$G320&gt;='2. GRI Pricing Inputs'!$N$33,'3. GRI Pricing'!$G320&lt;='2. GRI Pricing Inputs'!$O$33),'2. GRI Pricing Inputs'!$N$32,IF(AND('3. GRI Pricing'!$G320&gt;='2. GRI Pricing Inputs'!$P$33,'3. GRI Pricing'!$G320&lt;='2. GRI Pricing Inputs'!$Q$33),'2. GRI Pricing Inputs'!$P$32,IF(AND('3. GRI Pricing'!$G320&gt;='2. GRI Pricing Inputs'!$R$33,'3. GRI Pricing'!$G320&lt;='2. GRI Pricing Inputs'!$S$33),'2. GRI Pricing Inputs'!$R$32,IF(AND('3. GRI Pricing'!$G320&gt;='2. GRI Pricing Inputs'!$T$33,'3. GRI Pricing'!$G320&lt;='2. GRI Pricing Inputs'!$U$33),'2. GRI Pricing Inputs'!$T$32,IF(AND('3. GRI Pricing'!$G320&gt;='2. GRI Pricing Inputs'!$V$33,'3. GRI Pricing'!$G320&lt;='2. GRI Pricing Inputs'!$W$33),'2. GRI Pricing Inputs'!$V$32,IF(AND('3. GRI Pricing'!$G320&gt;='2. GRI Pricing Inputs'!$X$33,'3. GRI Pricing'!$G320&lt;='2. GRI Pricing Inputs'!$Y$33),'2. GRI Pricing Inputs'!$X$32,IF(AND('3. GRI Pricing'!$G320&gt;='2. GRI Pricing Inputs'!$Z$33,'3. GRI Pricing'!$G320&lt;='2. GRI Pricing Inputs'!$AA$33),'2. GRI Pricing Inputs'!$Z$32,IF(AND('3. GRI Pricing'!$G320&gt;='2. GRI Pricing Inputs'!$AB$33,'3. GRI Pricing'!$G320&lt;='2. GRI Pricing Inputs'!$AC$33),'2. GRI Pricing Inputs'!$AB$32,IF(AND('3. GRI Pricing'!$G320&gt;='2. GRI Pricing Inputs'!$AD$33,'3. GRI Pricing'!$G320&lt;='2. GRI Pricing Inputs'!$AE$33),'2. GRI Pricing Inputs'!$AD$32,IF(AND('3. GRI Pricing'!$G320&gt;='2. GRI Pricing Inputs'!$AF$33,'3. GRI Pricing'!$G320&lt;='2. GRI Pricing Inputs'!$AG$33),'2. GRI Pricing Inputs'!$AF$32,IF(AND('3. GRI Pricing'!$G320&gt;='2. GRI Pricing Inputs'!$AH$33,'3. GRI Pricing'!$G320&lt;='2. GRI Pricing Inputs'!$AI$33),'2. GRI Pricing Inputs'!$AH$32,0))))))))))))))))</f>
        <v>0</v>
      </c>
      <c r="O320" s="272" cm="1">
        <f t="array" ref="O320">IFERROR(INDEX('2. GRI Pricing Inputs'!$C$32:$AI$39,MATCH('3. GRI Pricing'!E320,'2. GRI Pricing Inputs'!$C$32:$C$39,0),(MATCH('3. GRI Pricing'!N320,'2. GRI Pricing Inputs'!$D$32:$AI$32,0)+1)),0)</f>
        <v>0</v>
      </c>
      <c r="P320" s="272">
        <f>IFERROR(INDEX('2. GRI Pricing Inputs'!$C$45:$AI$46,MATCH($P$16,'2. GRI Pricing Inputs'!$C$45:$C$46,0),MATCH(H320,'2. GRI Pricing Inputs'!$C$45:$AI$45,0)),0)</f>
        <v>0</v>
      </c>
      <c r="Q320" s="272">
        <f>IFERROR(INDEX('2. GRI Pricing Inputs'!$C$53:$AI$54,MATCH('3. GRI Pricing'!$Q$16,'2. GRI Pricing Inputs'!$C$53:$C$54,0),MATCH('3. GRI Pricing'!I320,'2. GRI Pricing Inputs'!$C$53:$AI$53,0)),0)</f>
        <v>0</v>
      </c>
      <c r="R320" s="272">
        <f>IFERROR(INDEX('2. GRI Pricing Inputs'!$C$60:$AI$61,MATCH('3. GRI Pricing'!$R$16,'2. GRI Pricing Inputs'!$C$60:$C$61,0),MATCH('1. Accomodation'!T324,'2. GRI Pricing Inputs'!$C$60:$AI$60,0)),0)</f>
        <v>0</v>
      </c>
      <c r="S320" s="272">
        <f>IFERROR(INDEX('2. GRI Pricing Inputs'!$C$67:$AI$68,MATCH('3. GRI Pricing'!$S$16,'2. GRI Pricing Inputs'!$C$67:$C$68,0),MATCH('1. Accomodation'!U324,'2. GRI Pricing Inputs'!$C$67:$AI$67,0)),0)</f>
        <v>0</v>
      </c>
      <c r="T320" s="272">
        <f>IF(E320=0,0,'2. GRI Pricing Inputs'!$AI$75)</f>
        <v>0</v>
      </c>
      <c r="U320" s="272">
        <f>IFERROR(INDEX('2. GRI Pricing Inputs'!$C$82:$AI$83,MATCH('3. GRI Pricing'!$U$16,'2. GRI Pricing Inputs'!$C$82:$C$83,0),MATCH('1. Accomodation'!V324,'2. GRI Pricing Inputs'!$C$82:$AI$82,0)),0)</f>
        <v>0</v>
      </c>
      <c r="V320" s="272">
        <f>IFERROR(INDEX('2. GRI Pricing Inputs'!$C$89:$AI$90,MATCH('3. GRI Pricing'!$V$16,'2. GRI Pricing Inputs'!$C$89:$C$90,0),MATCH('1. Accomodation'!W324,'2. GRI Pricing Inputs'!$C$89:$AI$89,0)),0)</f>
        <v>0</v>
      </c>
      <c r="W320" s="272">
        <f>IFERROR(INDEX('2. GRI Pricing Inputs'!$C$97:$AI$98,MATCH('3. GRI Pricing'!$W$16,'2. GRI Pricing Inputs'!$C$97:$C$98,0),MATCH('1. Accomodation'!X324,'2. GRI Pricing Inputs'!$C$97:$AI$97,0)),0)</f>
        <v>0</v>
      </c>
      <c r="X320" s="272">
        <f>IFERROR(INDEX('2. GRI Pricing Inputs'!$C$104:$AI$105,MATCH('3. GRI Pricing'!$X$16,'2. GRI Pricing Inputs'!$C$104:$C$105,0),MATCH('1. Accomodation'!Y324,'2. GRI Pricing Inputs'!$C$104:$AI$104,0)),0)</f>
        <v>0</v>
      </c>
      <c r="Y320" s="273"/>
      <c r="Z320" s="274">
        <f t="shared" si="15"/>
        <v>0</v>
      </c>
      <c r="AA320" s="275"/>
      <c r="AB320" s="275"/>
      <c r="AC320" s="275"/>
      <c r="AD320" s="271">
        <f>Z320*(1+'2. GRI Pricing Inputs'!E$115)^(($AD$16-$AC$15)/365)</f>
        <v>0</v>
      </c>
      <c r="AE320" s="272">
        <f>AD320*(1+'2. GRI Pricing Inputs'!F$115)^((AE$16-AD$16)/365)</f>
        <v>0</v>
      </c>
      <c r="AF320" s="272">
        <f>AE320*(1+'2. GRI Pricing Inputs'!G$115)^((AF$16-AE$16)/365)</f>
        <v>0</v>
      </c>
      <c r="AG320" s="272">
        <f>AF320*(1+'2. GRI Pricing Inputs'!H$115)^((AG$16-AF$16)/365)</f>
        <v>0</v>
      </c>
      <c r="AH320" s="272">
        <f>AG320*(1+'2. GRI Pricing Inputs'!I$115)^((AH$16-AG$16)/365)</f>
        <v>0</v>
      </c>
      <c r="AI320" s="272">
        <f>AH320*(1+'2. GRI Pricing Inputs'!J$115)^((AI$16-AH$16)/365)</f>
        <v>0</v>
      </c>
      <c r="AJ320" s="272">
        <f>AI320*(1+'2. GRI Pricing Inputs'!K$115)^((AJ$16-AI$16)/365)</f>
        <v>0</v>
      </c>
      <c r="AK320" s="272">
        <f>AJ320*(1+'2. GRI Pricing Inputs'!L$115)^((AK$16-AJ$16)/365)</f>
        <v>0</v>
      </c>
      <c r="AL320" s="272">
        <f>AK320*(1+'2. GRI Pricing Inputs'!M$115)^((AL$16-AK$16)/365)</f>
        <v>0</v>
      </c>
      <c r="AM320" s="272">
        <f>AL320*(1+'2. GRI Pricing Inputs'!N$115)^((AM$16-AL$16)/365)</f>
        <v>0</v>
      </c>
      <c r="AN320" s="272">
        <f>AM320*(1+'2. GRI Pricing Inputs'!O$115)^((AN$16-AM$16)/365)</f>
        <v>0</v>
      </c>
      <c r="AO320" s="272">
        <f>AN320*(1+'2. GRI Pricing Inputs'!P$115)^((AO$16-AN$16)/365)</f>
        <v>0</v>
      </c>
      <c r="AP320" s="276">
        <f>AO320*(1+'2. GRI Pricing Inputs'!Q$115)^((AP$16-AO$16)/365)</f>
        <v>0</v>
      </c>
      <c r="AQ320" s="380">
        <f t="shared" si="16"/>
        <v>0</v>
      </c>
    </row>
    <row r="321" spans="3:43" ht="11.4" x14ac:dyDescent="0.2">
      <c r="C321" s="76">
        <f>'1. Accomodation'!N325</f>
        <v>0</v>
      </c>
      <c r="D321" s="362" t="str">
        <f>'1. Accomodation'!L325</f>
        <v>[Select]</v>
      </c>
      <c r="E321" s="69" t="str">
        <f>'1. Accomodation'!P325</f>
        <v>[Select]</v>
      </c>
      <c r="F321" s="69" t="str">
        <f>'1. Accomodation'!Q325</f>
        <v>[Select]</v>
      </c>
      <c r="G321" s="77">
        <f>'1. Accomodation'!O325</f>
        <v>0</v>
      </c>
      <c r="H321" s="69" t="str">
        <f>'1. Accomodation'!R325</f>
        <v>[Select]</v>
      </c>
      <c r="I321" s="69" t="str">
        <f>'1. Accomodation'!S325</f>
        <v>[Select]</v>
      </c>
      <c r="J321" s="62"/>
      <c r="L321" s="271">
        <f>IFERROR(INDEX('2. GRI Pricing Inputs'!$C$15:$AI$16,MATCH($L$16,'2. GRI Pricing Inputs'!$C$15:$C$16,0),MATCH(E321,'2. GRI Pricing Inputs'!$C$15:$AI$15,0)),0)</f>
        <v>0</v>
      </c>
      <c r="M321" s="272">
        <f>IFERROR(INDEX('2. GRI Pricing Inputs'!$C$22:$AI$23,MATCH($M$16,'2. GRI Pricing Inputs'!$C$22:$C$23,0),MATCH(F321,'2. GRI Pricing Inputs'!$C$22:$AI$22,0)),0)</f>
        <v>0</v>
      </c>
      <c r="N321" s="329">
        <f>IF(AND('3. GRI Pricing'!$G321&gt;='2. GRI Pricing Inputs'!$D$33,'3. GRI Pricing'!$G321&lt;='2. GRI Pricing Inputs'!$E$33),'2. GRI Pricing Inputs'!$D$32,IF(AND('3. GRI Pricing'!$G321&gt;='2. GRI Pricing Inputs'!$F$33,'3. GRI Pricing'!$G321&lt;='2. GRI Pricing Inputs'!$G$33),'2. GRI Pricing Inputs'!$F$32,IF(AND('3. GRI Pricing'!$G321&gt;='2. GRI Pricing Inputs'!$H$33,'3. GRI Pricing'!$G321&lt;='2. GRI Pricing Inputs'!$I$33),'2. GRI Pricing Inputs'!$H$32,IF(AND('3. GRI Pricing'!$G321&gt;='2. GRI Pricing Inputs'!$J$33,'3. GRI Pricing'!$G321&lt;='2. GRI Pricing Inputs'!$K$33),'2. GRI Pricing Inputs'!$J$32,IF(AND('3. GRI Pricing'!$G321&gt;='2. GRI Pricing Inputs'!$L$33,'3. GRI Pricing'!$G321&lt;='2. GRI Pricing Inputs'!$M$33),'2. GRI Pricing Inputs'!$L$32,IF(AND('3. GRI Pricing'!$G321&gt;='2. GRI Pricing Inputs'!$N$33,'3. GRI Pricing'!$G321&lt;='2. GRI Pricing Inputs'!$O$33),'2. GRI Pricing Inputs'!$N$32,IF(AND('3. GRI Pricing'!$G321&gt;='2. GRI Pricing Inputs'!$P$33,'3. GRI Pricing'!$G321&lt;='2. GRI Pricing Inputs'!$Q$33),'2. GRI Pricing Inputs'!$P$32,IF(AND('3. GRI Pricing'!$G321&gt;='2. GRI Pricing Inputs'!$R$33,'3. GRI Pricing'!$G321&lt;='2. GRI Pricing Inputs'!$S$33),'2. GRI Pricing Inputs'!$R$32,IF(AND('3. GRI Pricing'!$G321&gt;='2. GRI Pricing Inputs'!$T$33,'3. GRI Pricing'!$G321&lt;='2. GRI Pricing Inputs'!$U$33),'2. GRI Pricing Inputs'!$T$32,IF(AND('3. GRI Pricing'!$G321&gt;='2. GRI Pricing Inputs'!$V$33,'3. GRI Pricing'!$G321&lt;='2. GRI Pricing Inputs'!$W$33),'2. GRI Pricing Inputs'!$V$32,IF(AND('3. GRI Pricing'!$G321&gt;='2. GRI Pricing Inputs'!$X$33,'3. GRI Pricing'!$G321&lt;='2. GRI Pricing Inputs'!$Y$33),'2. GRI Pricing Inputs'!$X$32,IF(AND('3. GRI Pricing'!$G321&gt;='2. GRI Pricing Inputs'!$Z$33,'3. GRI Pricing'!$G321&lt;='2. GRI Pricing Inputs'!$AA$33),'2. GRI Pricing Inputs'!$Z$32,IF(AND('3. GRI Pricing'!$G321&gt;='2. GRI Pricing Inputs'!$AB$33,'3. GRI Pricing'!$G321&lt;='2. GRI Pricing Inputs'!$AC$33),'2. GRI Pricing Inputs'!$AB$32,IF(AND('3. GRI Pricing'!$G321&gt;='2. GRI Pricing Inputs'!$AD$33,'3. GRI Pricing'!$G321&lt;='2. GRI Pricing Inputs'!$AE$33),'2. GRI Pricing Inputs'!$AD$32,IF(AND('3. GRI Pricing'!$G321&gt;='2. GRI Pricing Inputs'!$AF$33,'3. GRI Pricing'!$G321&lt;='2. GRI Pricing Inputs'!$AG$33),'2. GRI Pricing Inputs'!$AF$32,IF(AND('3. GRI Pricing'!$G321&gt;='2. GRI Pricing Inputs'!$AH$33,'3. GRI Pricing'!$G321&lt;='2. GRI Pricing Inputs'!$AI$33),'2. GRI Pricing Inputs'!$AH$32,0))))))))))))))))</f>
        <v>0</v>
      </c>
      <c r="O321" s="272" cm="1">
        <f t="array" ref="O321">IFERROR(INDEX('2. GRI Pricing Inputs'!$C$32:$AI$39,MATCH('3. GRI Pricing'!E321,'2. GRI Pricing Inputs'!$C$32:$C$39,0),(MATCH('3. GRI Pricing'!N321,'2. GRI Pricing Inputs'!$D$32:$AI$32,0)+1)),0)</f>
        <v>0</v>
      </c>
      <c r="P321" s="272">
        <f>IFERROR(INDEX('2. GRI Pricing Inputs'!$C$45:$AI$46,MATCH($P$16,'2. GRI Pricing Inputs'!$C$45:$C$46,0),MATCH(H321,'2. GRI Pricing Inputs'!$C$45:$AI$45,0)),0)</f>
        <v>0</v>
      </c>
      <c r="Q321" s="272">
        <f>IFERROR(INDEX('2. GRI Pricing Inputs'!$C$53:$AI$54,MATCH('3. GRI Pricing'!$Q$16,'2. GRI Pricing Inputs'!$C$53:$C$54,0),MATCH('3. GRI Pricing'!I321,'2. GRI Pricing Inputs'!$C$53:$AI$53,0)),0)</f>
        <v>0</v>
      </c>
      <c r="R321" s="272">
        <f>IFERROR(INDEX('2. GRI Pricing Inputs'!$C$60:$AI$61,MATCH('3. GRI Pricing'!$R$16,'2. GRI Pricing Inputs'!$C$60:$C$61,0),MATCH('1. Accomodation'!T325,'2. GRI Pricing Inputs'!$C$60:$AI$60,0)),0)</f>
        <v>0</v>
      </c>
      <c r="S321" s="272">
        <f>IFERROR(INDEX('2. GRI Pricing Inputs'!$C$67:$AI$68,MATCH('3. GRI Pricing'!$S$16,'2. GRI Pricing Inputs'!$C$67:$C$68,0),MATCH('1. Accomodation'!U325,'2. GRI Pricing Inputs'!$C$67:$AI$67,0)),0)</f>
        <v>0</v>
      </c>
      <c r="T321" s="272">
        <f>IF(E321=0,0,'2. GRI Pricing Inputs'!$AI$75)</f>
        <v>0</v>
      </c>
      <c r="U321" s="272">
        <f>IFERROR(INDEX('2. GRI Pricing Inputs'!$C$82:$AI$83,MATCH('3. GRI Pricing'!$U$16,'2. GRI Pricing Inputs'!$C$82:$C$83,0),MATCH('1. Accomodation'!V325,'2. GRI Pricing Inputs'!$C$82:$AI$82,0)),0)</f>
        <v>0</v>
      </c>
      <c r="V321" s="272">
        <f>IFERROR(INDEX('2. GRI Pricing Inputs'!$C$89:$AI$90,MATCH('3. GRI Pricing'!$V$16,'2. GRI Pricing Inputs'!$C$89:$C$90,0),MATCH('1. Accomodation'!W325,'2. GRI Pricing Inputs'!$C$89:$AI$89,0)),0)</f>
        <v>0</v>
      </c>
      <c r="W321" s="272">
        <f>IFERROR(INDEX('2. GRI Pricing Inputs'!$C$97:$AI$98,MATCH('3. GRI Pricing'!$W$16,'2. GRI Pricing Inputs'!$C$97:$C$98,0),MATCH('1. Accomodation'!X325,'2. GRI Pricing Inputs'!$C$97:$AI$97,0)),0)</f>
        <v>0</v>
      </c>
      <c r="X321" s="272">
        <f>IFERROR(INDEX('2. GRI Pricing Inputs'!$C$104:$AI$105,MATCH('3. GRI Pricing'!$X$16,'2. GRI Pricing Inputs'!$C$104:$C$105,0),MATCH('1. Accomodation'!Y325,'2. GRI Pricing Inputs'!$C$104:$AI$104,0)),0)</f>
        <v>0</v>
      </c>
      <c r="Y321" s="273"/>
      <c r="Z321" s="274">
        <f t="shared" si="15"/>
        <v>0</v>
      </c>
      <c r="AA321" s="275"/>
      <c r="AB321" s="275"/>
      <c r="AC321" s="275"/>
      <c r="AD321" s="271">
        <f>Z321*(1+'2. GRI Pricing Inputs'!E$115)^(($AD$16-$AC$15)/365)</f>
        <v>0</v>
      </c>
      <c r="AE321" s="272">
        <f>AD321*(1+'2. GRI Pricing Inputs'!F$115)^((AE$16-AD$16)/365)</f>
        <v>0</v>
      </c>
      <c r="AF321" s="272">
        <f>AE321*(1+'2. GRI Pricing Inputs'!G$115)^((AF$16-AE$16)/365)</f>
        <v>0</v>
      </c>
      <c r="AG321" s="272">
        <f>AF321*(1+'2. GRI Pricing Inputs'!H$115)^((AG$16-AF$16)/365)</f>
        <v>0</v>
      </c>
      <c r="AH321" s="272">
        <f>AG321*(1+'2. GRI Pricing Inputs'!I$115)^((AH$16-AG$16)/365)</f>
        <v>0</v>
      </c>
      <c r="AI321" s="272">
        <f>AH321*(1+'2. GRI Pricing Inputs'!J$115)^((AI$16-AH$16)/365)</f>
        <v>0</v>
      </c>
      <c r="AJ321" s="272">
        <f>AI321*(1+'2. GRI Pricing Inputs'!K$115)^((AJ$16-AI$16)/365)</f>
        <v>0</v>
      </c>
      <c r="AK321" s="272">
        <f>AJ321*(1+'2. GRI Pricing Inputs'!L$115)^((AK$16-AJ$16)/365)</f>
        <v>0</v>
      </c>
      <c r="AL321" s="272">
        <f>AK321*(1+'2. GRI Pricing Inputs'!M$115)^((AL$16-AK$16)/365)</f>
        <v>0</v>
      </c>
      <c r="AM321" s="272">
        <f>AL321*(1+'2. GRI Pricing Inputs'!N$115)^((AM$16-AL$16)/365)</f>
        <v>0</v>
      </c>
      <c r="AN321" s="272">
        <f>AM321*(1+'2. GRI Pricing Inputs'!O$115)^((AN$16-AM$16)/365)</f>
        <v>0</v>
      </c>
      <c r="AO321" s="272">
        <f>AN321*(1+'2. GRI Pricing Inputs'!P$115)^((AO$16-AN$16)/365)</f>
        <v>0</v>
      </c>
      <c r="AP321" s="276">
        <f>AO321*(1+'2. GRI Pricing Inputs'!Q$115)^((AP$16-AO$16)/365)</f>
        <v>0</v>
      </c>
      <c r="AQ321" s="380">
        <f t="shared" si="16"/>
        <v>0</v>
      </c>
    </row>
    <row r="322" spans="3:43" ht="11.4" x14ac:dyDescent="0.2">
      <c r="C322" s="76">
        <f>'1. Accomodation'!N326</f>
        <v>0</v>
      </c>
      <c r="D322" s="362" t="str">
        <f>'1. Accomodation'!L326</f>
        <v>[Select]</v>
      </c>
      <c r="E322" s="69" t="str">
        <f>'1. Accomodation'!P326</f>
        <v>[Select]</v>
      </c>
      <c r="F322" s="69" t="str">
        <f>'1. Accomodation'!Q326</f>
        <v>[Select]</v>
      </c>
      <c r="G322" s="77">
        <f>'1. Accomodation'!O326</f>
        <v>0</v>
      </c>
      <c r="H322" s="69" t="str">
        <f>'1. Accomodation'!R326</f>
        <v>[Select]</v>
      </c>
      <c r="I322" s="69" t="str">
        <f>'1. Accomodation'!S326</f>
        <v>[Select]</v>
      </c>
      <c r="J322" s="62"/>
      <c r="L322" s="271">
        <f>IFERROR(INDEX('2. GRI Pricing Inputs'!$C$15:$AI$16,MATCH($L$16,'2. GRI Pricing Inputs'!$C$15:$C$16,0),MATCH(E322,'2. GRI Pricing Inputs'!$C$15:$AI$15,0)),0)</f>
        <v>0</v>
      </c>
      <c r="M322" s="272">
        <f>IFERROR(INDEX('2. GRI Pricing Inputs'!$C$22:$AI$23,MATCH($M$16,'2. GRI Pricing Inputs'!$C$22:$C$23,0),MATCH(F322,'2. GRI Pricing Inputs'!$C$22:$AI$22,0)),0)</f>
        <v>0</v>
      </c>
      <c r="N322" s="329">
        <f>IF(AND('3. GRI Pricing'!$G322&gt;='2. GRI Pricing Inputs'!$D$33,'3. GRI Pricing'!$G322&lt;='2. GRI Pricing Inputs'!$E$33),'2. GRI Pricing Inputs'!$D$32,IF(AND('3. GRI Pricing'!$G322&gt;='2. GRI Pricing Inputs'!$F$33,'3. GRI Pricing'!$G322&lt;='2. GRI Pricing Inputs'!$G$33),'2. GRI Pricing Inputs'!$F$32,IF(AND('3. GRI Pricing'!$G322&gt;='2. GRI Pricing Inputs'!$H$33,'3. GRI Pricing'!$G322&lt;='2. GRI Pricing Inputs'!$I$33),'2. GRI Pricing Inputs'!$H$32,IF(AND('3. GRI Pricing'!$G322&gt;='2. GRI Pricing Inputs'!$J$33,'3. GRI Pricing'!$G322&lt;='2. GRI Pricing Inputs'!$K$33),'2. GRI Pricing Inputs'!$J$32,IF(AND('3. GRI Pricing'!$G322&gt;='2. GRI Pricing Inputs'!$L$33,'3. GRI Pricing'!$G322&lt;='2. GRI Pricing Inputs'!$M$33),'2. GRI Pricing Inputs'!$L$32,IF(AND('3. GRI Pricing'!$G322&gt;='2. GRI Pricing Inputs'!$N$33,'3. GRI Pricing'!$G322&lt;='2. GRI Pricing Inputs'!$O$33),'2. GRI Pricing Inputs'!$N$32,IF(AND('3. GRI Pricing'!$G322&gt;='2. GRI Pricing Inputs'!$P$33,'3. GRI Pricing'!$G322&lt;='2. GRI Pricing Inputs'!$Q$33),'2. GRI Pricing Inputs'!$P$32,IF(AND('3. GRI Pricing'!$G322&gt;='2. GRI Pricing Inputs'!$R$33,'3. GRI Pricing'!$G322&lt;='2. GRI Pricing Inputs'!$S$33),'2. GRI Pricing Inputs'!$R$32,IF(AND('3. GRI Pricing'!$G322&gt;='2. GRI Pricing Inputs'!$T$33,'3. GRI Pricing'!$G322&lt;='2. GRI Pricing Inputs'!$U$33),'2. GRI Pricing Inputs'!$T$32,IF(AND('3. GRI Pricing'!$G322&gt;='2. GRI Pricing Inputs'!$V$33,'3. GRI Pricing'!$G322&lt;='2. GRI Pricing Inputs'!$W$33),'2. GRI Pricing Inputs'!$V$32,IF(AND('3. GRI Pricing'!$G322&gt;='2. GRI Pricing Inputs'!$X$33,'3. GRI Pricing'!$G322&lt;='2. GRI Pricing Inputs'!$Y$33),'2. GRI Pricing Inputs'!$X$32,IF(AND('3. GRI Pricing'!$G322&gt;='2. GRI Pricing Inputs'!$Z$33,'3. GRI Pricing'!$G322&lt;='2. GRI Pricing Inputs'!$AA$33),'2. GRI Pricing Inputs'!$Z$32,IF(AND('3. GRI Pricing'!$G322&gt;='2. GRI Pricing Inputs'!$AB$33,'3. GRI Pricing'!$G322&lt;='2. GRI Pricing Inputs'!$AC$33),'2. GRI Pricing Inputs'!$AB$32,IF(AND('3. GRI Pricing'!$G322&gt;='2. GRI Pricing Inputs'!$AD$33,'3. GRI Pricing'!$G322&lt;='2. GRI Pricing Inputs'!$AE$33),'2. GRI Pricing Inputs'!$AD$32,IF(AND('3. GRI Pricing'!$G322&gt;='2. GRI Pricing Inputs'!$AF$33,'3. GRI Pricing'!$G322&lt;='2. GRI Pricing Inputs'!$AG$33),'2. GRI Pricing Inputs'!$AF$32,IF(AND('3. GRI Pricing'!$G322&gt;='2. GRI Pricing Inputs'!$AH$33,'3. GRI Pricing'!$G322&lt;='2. GRI Pricing Inputs'!$AI$33),'2. GRI Pricing Inputs'!$AH$32,0))))))))))))))))</f>
        <v>0</v>
      </c>
      <c r="O322" s="272" cm="1">
        <f t="array" ref="O322">IFERROR(INDEX('2. GRI Pricing Inputs'!$C$32:$AI$39,MATCH('3. GRI Pricing'!E322,'2. GRI Pricing Inputs'!$C$32:$C$39,0),(MATCH('3. GRI Pricing'!N322,'2. GRI Pricing Inputs'!$D$32:$AI$32,0)+1)),0)</f>
        <v>0</v>
      </c>
      <c r="P322" s="272">
        <f>IFERROR(INDEX('2. GRI Pricing Inputs'!$C$45:$AI$46,MATCH($P$16,'2. GRI Pricing Inputs'!$C$45:$C$46,0),MATCH(H322,'2. GRI Pricing Inputs'!$C$45:$AI$45,0)),0)</f>
        <v>0</v>
      </c>
      <c r="Q322" s="272">
        <f>IFERROR(INDEX('2. GRI Pricing Inputs'!$C$53:$AI$54,MATCH('3. GRI Pricing'!$Q$16,'2. GRI Pricing Inputs'!$C$53:$C$54,0),MATCH('3. GRI Pricing'!I322,'2. GRI Pricing Inputs'!$C$53:$AI$53,0)),0)</f>
        <v>0</v>
      </c>
      <c r="R322" s="272">
        <f>IFERROR(INDEX('2. GRI Pricing Inputs'!$C$60:$AI$61,MATCH('3. GRI Pricing'!$R$16,'2. GRI Pricing Inputs'!$C$60:$C$61,0),MATCH('1. Accomodation'!T326,'2. GRI Pricing Inputs'!$C$60:$AI$60,0)),0)</f>
        <v>0</v>
      </c>
      <c r="S322" s="272">
        <f>IFERROR(INDEX('2. GRI Pricing Inputs'!$C$67:$AI$68,MATCH('3. GRI Pricing'!$S$16,'2. GRI Pricing Inputs'!$C$67:$C$68,0),MATCH('1. Accomodation'!U326,'2. GRI Pricing Inputs'!$C$67:$AI$67,0)),0)</f>
        <v>0</v>
      </c>
      <c r="T322" s="272">
        <f>IF(E322=0,0,'2. GRI Pricing Inputs'!$AI$75)</f>
        <v>0</v>
      </c>
      <c r="U322" s="272">
        <f>IFERROR(INDEX('2. GRI Pricing Inputs'!$C$82:$AI$83,MATCH('3. GRI Pricing'!$U$16,'2. GRI Pricing Inputs'!$C$82:$C$83,0),MATCH('1. Accomodation'!V326,'2. GRI Pricing Inputs'!$C$82:$AI$82,0)),0)</f>
        <v>0</v>
      </c>
      <c r="V322" s="272">
        <f>IFERROR(INDEX('2. GRI Pricing Inputs'!$C$89:$AI$90,MATCH('3. GRI Pricing'!$V$16,'2. GRI Pricing Inputs'!$C$89:$C$90,0),MATCH('1. Accomodation'!W326,'2. GRI Pricing Inputs'!$C$89:$AI$89,0)),0)</f>
        <v>0</v>
      </c>
      <c r="W322" s="272">
        <f>IFERROR(INDEX('2. GRI Pricing Inputs'!$C$97:$AI$98,MATCH('3. GRI Pricing'!$W$16,'2. GRI Pricing Inputs'!$C$97:$C$98,0),MATCH('1. Accomodation'!X326,'2. GRI Pricing Inputs'!$C$97:$AI$97,0)),0)</f>
        <v>0</v>
      </c>
      <c r="X322" s="272">
        <f>IFERROR(INDEX('2. GRI Pricing Inputs'!$C$104:$AI$105,MATCH('3. GRI Pricing'!$X$16,'2. GRI Pricing Inputs'!$C$104:$C$105,0),MATCH('1. Accomodation'!Y326,'2. GRI Pricing Inputs'!$C$104:$AI$104,0)),0)</f>
        <v>0</v>
      </c>
      <c r="Y322" s="273"/>
      <c r="Z322" s="274">
        <f t="shared" si="15"/>
        <v>0</v>
      </c>
      <c r="AA322" s="275"/>
      <c r="AB322" s="275"/>
      <c r="AC322" s="275"/>
      <c r="AD322" s="271">
        <f>Z322*(1+'2. GRI Pricing Inputs'!E$115)^(($AD$16-$AC$15)/365)</f>
        <v>0</v>
      </c>
      <c r="AE322" s="272">
        <f>AD322*(1+'2. GRI Pricing Inputs'!F$115)^((AE$16-AD$16)/365)</f>
        <v>0</v>
      </c>
      <c r="AF322" s="272">
        <f>AE322*(1+'2. GRI Pricing Inputs'!G$115)^((AF$16-AE$16)/365)</f>
        <v>0</v>
      </c>
      <c r="AG322" s="272">
        <f>AF322*(1+'2. GRI Pricing Inputs'!H$115)^((AG$16-AF$16)/365)</f>
        <v>0</v>
      </c>
      <c r="AH322" s="272">
        <f>AG322*(1+'2. GRI Pricing Inputs'!I$115)^((AH$16-AG$16)/365)</f>
        <v>0</v>
      </c>
      <c r="AI322" s="272">
        <f>AH322*(1+'2. GRI Pricing Inputs'!J$115)^((AI$16-AH$16)/365)</f>
        <v>0</v>
      </c>
      <c r="AJ322" s="272">
        <f>AI322*(1+'2. GRI Pricing Inputs'!K$115)^((AJ$16-AI$16)/365)</f>
        <v>0</v>
      </c>
      <c r="AK322" s="272">
        <f>AJ322*(1+'2. GRI Pricing Inputs'!L$115)^((AK$16-AJ$16)/365)</f>
        <v>0</v>
      </c>
      <c r="AL322" s="272">
        <f>AK322*(1+'2. GRI Pricing Inputs'!M$115)^((AL$16-AK$16)/365)</f>
        <v>0</v>
      </c>
      <c r="AM322" s="272">
        <f>AL322*(1+'2. GRI Pricing Inputs'!N$115)^((AM$16-AL$16)/365)</f>
        <v>0</v>
      </c>
      <c r="AN322" s="272">
        <f>AM322*(1+'2. GRI Pricing Inputs'!O$115)^((AN$16-AM$16)/365)</f>
        <v>0</v>
      </c>
      <c r="AO322" s="272">
        <f>AN322*(1+'2. GRI Pricing Inputs'!P$115)^((AO$16-AN$16)/365)</f>
        <v>0</v>
      </c>
      <c r="AP322" s="276">
        <f>AO322*(1+'2. GRI Pricing Inputs'!Q$115)^((AP$16-AO$16)/365)</f>
        <v>0</v>
      </c>
      <c r="AQ322" s="380">
        <f t="shared" si="16"/>
        <v>0</v>
      </c>
    </row>
    <row r="323" spans="3:43" ht="11.4" x14ac:dyDescent="0.2">
      <c r="C323" s="76">
        <f>'1. Accomodation'!N327</f>
        <v>0</v>
      </c>
      <c r="D323" s="362" t="str">
        <f>'1. Accomodation'!L327</f>
        <v>[Select]</v>
      </c>
      <c r="E323" s="69" t="str">
        <f>'1. Accomodation'!P327</f>
        <v>[Select]</v>
      </c>
      <c r="F323" s="69" t="str">
        <f>'1. Accomodation'!Q327</f>
        <v>[Select]</v>
      </c>
      <c r="G323" s="77">
        <f>'1. Accomodation'!O327</f>
        <v>0</v>
      </c>
      <c r="H323" s="69" t="str">
        <f>'1. Accomodation'!R327</f>
        <v>[Select]</v>
      </c>
      <c r="I323" s="69" t="str">
        <f>'1. Accomodation'!S327</f>
        <v>[Select]</v>
      </c>
      <c r="J323" s="62"/>
      <c r="L323" s="271">
        <f>IFERROR(INDEX('2. GRI Pricing Inputs'!$C$15:$AI$16,MATCH($L$16,'2. GRI Pricing Inputs'!$C$15:$C$16,0),MATCH(E323,'2. GRI Pricing Inputs'!$C$15:$AI$15,0)),0)</f>
        <v>0</v>
      </c>
      <c r="M323" s="272">
        <f>IFERROR(INDEX('2. GRI Pricing Inputs'!$C$22:$AI$23,MATCH($M$16,'2. GRI Pricing Inputs'!$C$22:$C$23,0),MATCH(F323,'2. GRI Pricing Inputs'!$C$22:$AI$22,0)),0)</f>
        <v>0</v>
      </c>
      <c r="N323" s="329">
        <f>IF(AND('3. GRI Pricing'!$G323&gt;='2. GRI Pricing Inputs'!$D$33,'3. GRI Pricing'!$G323&lt;='2. GRI Pricing Inputs'!$E$33),'2. GRI Pricing Inputs'!$D$32,IF(AND('3. GRI Pricing'!$G323&gt;='2. GRI Pricing Inputs'!$F$33,'3. GRI Pricing'!$G323&lt;='2. GRI Pricing Inputs'!$G$33),'2. GRI Pricing Inputs'!$F$32,IF(AND('3. GRI Pricing'!$G323&gt;='2. GRI Pricing Inputs'!$H$33,'3. GRI Pricing'!$G323&lt;='2. GRI Pricing Inputs'!$I$33),'2. GRI Pricing Inputs'!$H$32,IF(AND('3. GRI Pricing'!$G323&gt;='2. GRI Pricing Inputs'!$J$33,'3. GRI Pricing'!$G323&lt;='2. GRI Pricing Inputs'!$K$33),'2. GRI Pricing Inputs'!$J$32,IF(AND('3. GRI Pricing'!$G323&gt;='2. GRI Pricing Inputs'!$L$33,'3. GRI Pricing'!$G323&lt;='2. GRI Pricing Inputs'!$M$33),'2. GRI Pricing Inputs'!$L$32,IF(AND('3. GRI Pricing'!$G323&gt;='2. GRI Pricing Inputs'!$N$33,'3. GRI Pricing'!$G323&lt;='2. GRI Pricing Inputs'!$O$33),'2. GRI Pricing Inputs'!$N$32,IF(AND('3. GRI Pricing'!$G323&gt;='2. GRI Pricing Inputs'!$P$33,'3. GRI Pricing'!$G323&lt;='2. GRI Pricing Inputs'!$Q$33),'2. GRI Pricing Inputs'!$P$32,IF(AND('3. GRI Pricing'!$G323&gt;='2. GRI Pricing Inputs'!$R$33,'3. GRI Pricing'!$G323&lt;='2. GRI Pricing Inputs'!$S$33),'2. GRI Pricing Inputs'!$R$32,IF(AND('3. GRI Pricing'!$G323&gt;='2. GRI Pricing Inputs'!$T$33,'3. GRI Pricing'!$G323&lt;='2. GRI Pricing Inputs'!$U$33),'2. GRI Pricing Inputs'!$T$32,IF(AND('3. GRI Pricing'!$G323&gt;='2. GRI Pricing Inputs'!$V$33,'3. GRI Pricing'!$G323&lt;='2. GRI Pricing Inputs'!$W$33),'2. GRI Pricing Inputs'!$V$32,IF(AND('3. GRI Pricing'!$G323&gt;='2. GRI Pricing Inputs'!$X$33,'3. GRI Pricing'!$G323&lt;='2. GRI Pricing Inputs'!$Y$33),'2. GRI Pricing Inputs'!$X$32,IF(AND('3. GRI Pricing'!$G323&gt;='2. GRI Pricing Inputs'!$Z$33,'3. GRI Pricing'!$G323&lt;='2. GRI Pricing Inputs'!$AA$33),'2. GRI Pricing Inputs'!$Z$32,IF(AND('3. GRI Pricing'!$G323&gt;='2. GRI Pricing Inputs'!$AB$33,'3. GRI Pricing'!$G323&lt;='2. GRI Pricing Inputs'!$AC$33),'2. GRI Pricing Inputs'!$AB$32,IF(AND('3. GRI Pricing'!$G323&gt;='2. GRI Pricing Inputs'!$AD$33,'3. GRI Pricing'!$G323&lt;='2. GRI Pricing Inputs'!$AE$33),'2. GRI Pricing Inputs'!$AD$32,IF(AND('3. GRI Pricing'!$G323&gt;='2. GRI Pricing Inputs'!$AF$33,'3. GRI Pricing'!$G323&lt;='2. GRI Pricing Inputs'!$AG$33),'2. GRI Pricing Inputs'!$AF$32,IF(AND('3. GRI Pricing'!$G323&gt;='2. GRI Pricing Inputs'!$AH$33,'3. GRI Pricing'!$G323&lt;='2. GRI Pricing Inputs'!$AI$33),'2. GRI Pricing Inputs'!$AH$32,0))))))))))))))))</f>
        <v>0</v>
      </c>
      <c r="O323" s="272" cm="1">
        <f t="array" ref="O323">IFERROR(INDEX('2. GRI Pricing Inputs'!$C$32:$AI$39,MATCH('3. GRI Pricing'!E323,'2. GRI Pricing Inputs'!$C$32:$C$39,0),(MATCH('3. GRI Pricing'!N323,'2. GRI Pricing Inputs'!$D$32:$AI$32,0)+1)),0)</f>
        <v>0</v>
      </c>
      <c r="P323" s="272">
        <f>IFERROR(INDEX('2. GRI Pricing Inputs'!$C$45:$AI$46,MATCH($P$16,'2. GRI Pricing Inputs'!$C$45:$C$46,0),MATCH(H323,'2. GRI Pricing Inputs'!$C$45:$AI$45,0)),0)</f>
        <v>0</v>
      </c>
      <c r="Q323" s="272">
        <f>IFERROR(INDEX('2. GRI Pricing Inputs'!$C$53:$AI$54,MATCH('3. GRI Pricing'!$Q$16,'2. GRI Pricing Inputs'!$C$53:$C$54,0),MATCH('3. GRI Pricing'!I323,'2. GRI Pricing Inputs'!$C$53:$AI$53,0)),0)</f>
        <v>0</v>
      </c>
      <c r="R323" s="272">
        <f>IFERROR(INDEX('2. GRI Pricing Inputs'!$C$60:$AI$61,MATCH('3. GRI Pricing'!$R$16,'2. GRI Pricing Inputs'!$C$60:$C$61,0),MATCH('1. Accomodation'!T327,'2. GRI Pricing Inputs'!$C$60:$AI$60,0)),0)</f>
        <v>0</v>
      </c>
      <c r="S323" s="272">
        <f>IFERROR(INDEX('2. GRI Pricing Inputs'!$C$67:$AI$68,MATCH('3. GRI Pricing'!$S$16,'2. GRI Pricing Inputs'!$C$67:$C$68,0),MATCH('1. Accomodation'!U327,'2. GRI Pricing Inputs'!$C$67:$AI$67,0)),0)</f>
        <v>0</v>
      </c>
      <c r="T323" s="272">
        <f>IF(E323=0,0,'2. GRI Pricing Inputs'!$AI$75)</f>
        <v>0</v>
      </c>
      <c r="U323" s="272">
        <f>IFERROR(INDEX('2. GRI Pricing Inputs'!$C$82:$AI$83,MATCH('3. GRI Pricing'!$U$16,'2. GRI Pricing Inputs'!$C$82:$C$83,0),MATCH('1. Accomodation'!V327,'2. GRI Pricing Inputs'!$C$82:$AI$82,0)),0)</f>
        <v>0</v>
      </c>
      <c r="V323" s="272">
        <f>IFERROR(INDEX('2. GRI Pricing Inputs'!$C$89:$AI$90,MATCH('3. GRI Pricing'!$V$16,'2. GRI Pricing Inputs'!$C$89:$C$90,0),MATCH('1. Accomodation'!W327,'2. GRI Pricing Inputs'!$C$89:$AI$89,0)),0)</f>
        <v>0</v>
      </c>
      <c r="W323" s="272">
        <f>IFERROR(INDEX('2. GRI Pricing Inputs'!$C$97:$AI$98,MATCH('3. GRI Pricing'!$W$16,'2. GRI Pricing Inputs'!$C$97:$C$98,0),MATCH('1. Accomodation'!X327,'2. GRI Pricing Inputs'!$C$97:$AI$97,0)),0)</f>
        <v>0</v>
      </c>
      <c r="X323" s="272">
        <f>IFERROR(INDEX('2. GRI Pricing Inputs'!$C$104:$AI$105,MATCH('3. GRI Pricing'!$X$16,'2. GRI Pricing Inputs'!$C$104:$C$105,0),MATCH('1. Accomodation'!Y327,'2. GRI Pricing Inputs'!$C$104:$AI$104,0)),0)</f>
        <v>0</v>
      </c>
      <c r="Y323" s="273"/>
      <c r="Z323" s="274">
        <f t="shared" si="15"/>
        <v>0</v>
      </c>
      <c r="AA323" s="275"/>
      <c r="AB323" s="275"/>
      <c r="AC323" s="275"/>
      <c r="AD323" s="271">
        <f>Z323*(1+'2. GRI Pricing Inputs'!E$115)^(($AD$16-$AC$15)/365)</f>
        <v>0</v>
      </c>
      <c r="AE323" s="272">
        <f>AD323*(1+'2. GRI Pricing Inputs'!F$115)^((AE$16-AD$16)/365)</f>
        <v>0</v>
      </c>
      <c r="AF323" s="272">
        <f>AE323*(1+'2. GRI Pricing Inputs'!G$115)^((AF$16-AE$16)/365)</f>
        <v>0</v>
      </c>
      <c r="AG323" s="272">
        <f>AF323*(1+'2. GRI Pricing Inputs'!H$115)^((AG$16-AF$16)/365)</f>
        <v>0</v>
      </c>
      <c r="AH323" s="272">
        <f>AG323*(1+'2. GRI Pricing Inputs'!I$115)^((AH$16-AG$16)/365)</f>
        <v>0</v>
      </c>
      <c r="AI323" s="272">
        <f>AH323*(1+'2. GRI Pricing Inputs'!J$115)^((AI$16-AH$16)/365)</f>
        <v>0</v>
      </c>
      <c r="AJ323" s="272">
        <f>AI323*(1+'2. GRI Pricing Inputs'!K$115)^((AJ$16-AI$16)/365)</f>
        <v>0</v>
      </c>
      <c r="AK323" s="272">
        <f>AJ323*(1+'2. GRI Pricing Inputs'!L$115)^((AK$16-AJ$16)/365)</f>
        <v>0</v>
      </c>
      <c r="AL323" s="272">
        <f>AK323*(1+'2. GRI Pricing Inputs'!M$115)^((AL$16-AK$16)/365)</f>
        <v>0</v>
      </c>
      <c r="AM323" s="272">
        <f>AL323*(1+'2. GRI Pricing Inputs'!N$115)^((AM$16-AL$16)/365)</f>
        <v>0</v>
      </c>
      <c r="AN323" s="272">
        <f>AM323*(1+'2. GRI Pricing Inputs'!O$115)^((AN$16-AM$16)/365)</f>
        <v>0</v>
      </c>
      <c r="AO323" s="272">
        <f>AN323*(1+'2. GRI Pricing Inputs'!P$115)^((AO$16-AN$16)/365)</f>
        <v>0</v>
      </c>
      <c r="AP323" s="276">
        <f>AO323*(1+'2. GRI Pricing Inputs'!Q$115)^((AP$16-AO$16)/365)</f>
        <v>0</v>
      </c>
      <c r="AQ323" s="380">
        <f t="shared" si="16"/>
        <v>0</v>
      </c>
    </row>
    <row r="324" spans="3:43" ht="11.4" x14ac:dyDescent="0.2">
      <c r="C324" s="76">
        <f>'1. Accomodation'!N328</f>
        <v>0</v>
      </c>
      <c r="D324" s="362" t="str">
        <f>'1. Accomodation'!L328</f>
        <v>[Select]</v>
      </c>
      <c r="E324" s="69" t="str">
        <f>'1. Accomodation'!P328</f>
        <v>[Select]</v>
      </c>
      <c r="F324" s="69" t="str">
        <f>'1. Accomodation'!Q328</f>
        <v>[Select]</v>
      </c>
      <c r="G324" s="77">
        <f>'1. Accomodation'!O328</f>
        <v>0</v>
      </c>
      <c r="H324" s="69" t="str">
        <f>'1. Accomodation'!R328</f>
        <v>[Select]</v>
      </c>
      <c r="I324" s="69" t="str">
        <f>'1. Accomodation'!S328</f>
        <v>[Select]</v>
      </c>
      <c r="J324" s="62"/>
      <c r="L324" s="271">
        <f>IFERROR(INDEX('2. GRI Pricing Inputs'!$C$15:$AI$16,MATCH($L$16,'2. GRI Pricing Inputs'!$C$15:$C$16,0),MATCH(E324,'2. GRI Pricing Inputs'!$C$15:$AI$15,0)),0)</f>
        <v>0</v>
      </c>
      <c r="M324" s="272">
        <f>IFERROR(INDEX('2. GRI Pricing Inputs'!$C$22:$AI$23,MATCH($M$16,'2. GRI Pricing Inputs'!$C$22:$C$23,0),MATCH(F324,'2. GRI Pricing Inputs'!$C$22:$AI$22,0)),0)</f>
        <v>0</v>
      </c>
      <c r="N324" s="329">
        <f>IF(AND('3. GRI Pricing'!$G324&gt;='2. GRI Pricing Inputs'!$D$33,'3. GRI Pricing'!$G324&lt;='2. GRI Pricing Inputs'!$E$33),'2. GRI Pricing Inputs'!$D$32,IF(AND('3. GRI Pricing'!$G324&gt;='2. GRI Pricing Inputs'!$F$33,'3. GRI Pricing'!$G324&lt;='2. GRI Pricing Inputs'!$G$33),'2. GRI Pricing Inputs'!$F$32,IF(AND('3. GRI Pricing'!$G324&gt;='2. GRI Pricing Inputs'!$H$33,'3. GRI Pricing'!$G324&lt;='2. GRI Pricing Inputs'!$I$33),'2. GRI Pricing Inputs'!$H$32,IF(AND('3. GRI Pricing'!$G324&gt;='2. GRI Pricing Inputs'!$J$33,'3. GRI Pricing'!$G324&lt;='2. GRI Pricing Inputs'!$K$33),'2. GRI Pricing Inputs'!$J$32,IF(AND('3. GRI Pricing'!$G324&gt;='2. GRI Pricing Inputs'!$L$33,'3. GRI Pricing'!$G324&lt;='2. GRI Pricing Inputs'!$M$33),'2. GRI Pricing Inputs'!$L$32,IF(AND('3. GRI Pricing'!$G324&gt;='2. GRI Pricing Inputs'!$N$33,'3. GRI Pricing'!$G324&lt;='2. GRI Pricing Inputs'!$O$33),'2. GRI Pricing Inputs'!$N$32,IF(AND('3. GRI Pricing'!$G324&gt;='2. GRI Pricing Inputs'!$P$33,'3. GRI Pricing'!$G324&lt;='2. GRI Pricing Inputs'!$Q$33),'2. GRI Pricing Inputs'!$P$32,IF(AND('3. GRI Pricing'!$G324&gt;='2. GRI Pricing Inputs'!$R$33,'3. GRI Pricing'!$G324&lt;='2. GRI Pricing Inputs'!$S$33),'2. GRI Pricing Inputs'!$R$32,IF(AND('3. GRI Pricing'!$G324&gt;='2. GRI Pricing Inputs'!$T$33,'3. GRI Pricing'!$G324&lt;='2. GRI Pricing Inputs'!$U$33),'2. GRI Pricing Inputs'!$T$32,IF(AND('3. GRI Pricing'!$G324&gt;='2. GRI Pricing Inputs'!$V$33,'3. GRI Pricing'!$G324&lt;='2. GRI Pricing Inputs'!$W$33),'2. GRI Pricing Inputs'!$V$32,IF(AND('3. GRI Pricing'!$G324&gt;='2. GRI Pricing Inputs'!$X$33,'3. GRI Pricing'!$G324&lt;='2. GRI Pricing Inputs'!$Y$33),'2. GRI Pricing Inputs'!$X$32,IF(AND('3. GRI Pricing'!$G324&gt;='2. GRI Pricing Inputs'!$Z$33,'3. GRI Pricing'!$G324&lt;='2. GRI Pricing Inputs'!$AA$33),'2. GRI Pricing Inputs'!$Z$32,IF(AND('3. GRI Pricing'!$G324&gt;='2. GRI Pricing Inputs'!$AB$33,'3. GRI Pricing'!$G324&lt;='2. GRI Pricing Inputs'!$AC$33),'2. GRI Pricing Inputs'!$AB$32,IF(AND('3. GRI Pricing'!$G324&gt;='2. GRI Pricing Inputs'!$AD$33,'3. GRI Pricing'!$G324&lt;='2. GRI Pricing Inputs'!$AE$33),'2. GRI Pricing Inputs'!$AD$32,IF(AND('3. GRI Pricing'!$G324&gt;='2. GRI Pricing Inputs'!$AF$33,'3. GRI Pricing'!$G324&lt;='2. GRI Pricing Inputs'!$AG$33),'2. GRI Pricing Inputs'!$AF$32,IF(AND('3. GRI Pricing'!$G324&gt;='2. GRI Pricing Inputs'!$AH$33,'3. GRI Pricing'!$G324&lt;='2. GRI Pricing Inputs'!$AI$33),'2. GRI Pricing Inputs'!$AH$32,0))))))))))))))))</f>
        <v>0</v>
      </c>
      <c r="O324" s="272" cm="1">
        <f t="array" ref="O324">IFERROR(INDEX('2. GRI Pricing Inputs'!$C$32:$AI$39,MATCH('3. GRI Pricing'!E324,'2. GRI Pricing Inputs'!$C$32:$C$39,0),(MATCH('3. GRI Pricing'!N324,'2. GRI Pricing Inputs'!$D$32:$AI$32,0)+1)),0)</f>
        <v>0</v>
      </c>
      <c r="P324" s="272">
        <f>IFERROR(INDEX('2. GRI Pricing Inputs'!$C$45:$AI$46,MATCH($P$16,'2. GRI Pricing Inputs'!$C$45:$C$46,0),MATCH(H324,'2. GRI Pricing Inputs'!$C$45:$AI$45,0)),0)</f>
        <v>0</v>
      </c>
      <c r="Q324" s="272">
        <f>IFERROR(INDEX('2. GRI Pricing Inputs'!$C$53:$AI$54,MATCH('3. GRI Pricing'!$Q$16,'2. GRI Pricing Inputs'!$C$53:$C$54,0),MATCH('3. GRI Pricing'!I324,'2. GRI Pricing Inputs'!$C$53:$AI$53,0)),0)</f>
        <v>0</v>
      </c>
      <c r="R324" s="272">
        <f>IFERROR(INDEX('2. GRI Pricing Inputs'!$C$60:$AI$61,MATCH('3. GRI Pricing'!$R$16,'2. GRI Pricing Inputs'!$C$60:$C$61,0),MATCH('1. Accomodation'!T328,'2. GRI Pricing Inputs'!$C$60:$AI$60,0)),0)</f>
        <v>0</v>
      </c>
      <c r="S324" s="272">
        <f>IFERROR(INDEX('2. GRI Pricing Inputs'!$C$67:$AI$68,MATCH('3. GRI Pricing'!$S$16,'2. GRI Pricing Inputs'!$C$67:$C$68,0),MATCH('1. Accomodation'!U328,'2. GRI Pricing Inputs'!$C$67:$AI$67,0)),0)</f>
        <v>0</v>
      </c>
      <c r="T324" s="272">
        <f>IF(E324=0,0,'2. GRI Pricing Inputs'!$AI$75)</f>
        <v>0</v>
      </c>
      <c r="U324" s="272">
        <f>IFERROR(INDEX('2. GRI Pricing Inputs'!$C$82:$AI$83,MATCH('3. GRI Pricing'!$U$16,'2. GRI Pricing Inputs'!$C$82:$C$83,0),MATCH('1. Accomodation'!V328,'2. GRI Pricing Inputs'!$C$82:$AI$82,0)),0)</f>
        <v>0</v>
      </c>
      <c r="V324" s="272">
        <f>IFERROR(INDEX('2. GRI Pricing Inputs'!$C$89:$AI$90,MATCH('3. GRI Pricing'!$V$16,'2. GRI Pricing Inputs'!$C$89:$C$90,0),MATCH('1. Accomodation'!W328,'2. GRI Pricing Inputs'!$C$89:$AI$89,0)),0)</f>
        <v>0</v>
      </c>
      <c r="W324" s="272">
        <f>IFERROR(INDEX('2. GRI Pricing Inputs'!$C$97:$AI$98,MATCH('3. GRI Pricing'!$W$16,'2. GRI Pricing Inputs'!$C$97:$C$98,0),MATCH('1. Accomodation'!X328,'2. GRI Pricing Inputs'!$C$97:$AI$97,0)),0)</f>
        <v>0</v>
      </c>
      <c r="X324" s="272">
        <f>IFERROR(INDEX('2. GRI Pricing Inputs'!$C$104:$AI$105,MATCH('3. GRI Pricing'!$X$16,'2. GRI Pricing Inputs'!$C$104:$C$105,0),MATCH('1. Accomodation'!Y328,'2. GRI Pricing Inputs'!$C$104:$AI$104,0)),0)</f>
        <v>0</v>
      </c>
      <c r="Y324" s="273"/>
      <c r="Z324" s="274">
        <f t="shared" si="15"/>
        <v>0</v>
      </c>
      <c r="AA324" s="275"/>
      <c r="AB324" s="275"/>
      <c r="AC324" s="275"/>
      <c r="AD324" s="271">
        <f>Z324*(1+'2. GRI Pricing Inputs'!E$115)^(($AD$16-$AC$15)/365)</f>
        <v>0</v>
      </c>
      <c r="AE324" s="272">
        <f>AD324*(1+'2. GRI Pricing Inputs'!F$115)^((AE$16-AD$16)/365)</f>
        <v>0</v>
      </c>
      <c r="AF324" s="272">
        <f>AE324*(1+'2. GRI Pricing Inputs'!G$115)^((AF$16-AE$16)/365)</f>
        <v>0</v>
      </c>
      <c r="AG324" s="272">
        <f>AF324*(1+'2. GRI Pricing Inputs'!H$115)^((AG$16-AF$16)/365)</f>
        <v>0</v>
      </c>
      <c r="AH324" s="272">
        <f>AG324*(1+'2. GRI Pricing Inputs'!I$115)^((AH$16-AG$16)/365)</f>
        <v>0</v>
      </c>
      <c r="AI324" s="272">
        <f>AH324*(1+'2. GRI Pricing Inputs'!J$115)^((AI$16-AH$16)/365)</f>
        <v>0</v>
      </c>
      <c r="AJ324" s="272">
        <f>AI324*(1+'2. GRI Pricing Inputs'!K$115)^((AJ$16-AI$16)/365)</f>
        <v>0</v>
      </c>
      <c r="AK324" s="272">
        <f>AJ324*(1+'2. GRI Pricing Inputs'!L$115)^((AK$16-AJ$16)/365)</f>
        <v>0</v>
      </c>
      <c r="AL324" s="272">
        <f>AK324*(1+'2. GRI Pricing Inputs'!M$115)^((AL$16-AK$16)/365)</f>
        <v>0</v>
      </c>
      <c r="AM324" s="272">
        <f>AL324*(1+'2. GRI Pricing Inputs'!N$115)^((AM$16-AL$16)/365)</f>
        <v>0</v>
      </c>
      <c r="AN324" s="272">
        <f>AM324*(1+'2. GRI Pricing Inputs'!O$115)^((AN$16-AM$16)/365)</f>
        <v>0</v>
      </c>
      <c r="AO324" s="272">
        <f>AN324*(1+'2. GRI Pricing Inputs'!P$115)^((AO$16-AN$16)/365)</f>
        <v>0</v>
      </c>
      <c r="AP324" s="276">
        <f>AO324*(1+'2. GRI Pricing Inputs'!Q$115)^((AP$16-AO$16)/365)</f>
        <v>0</v>
      </c>
      <c r="AQ324" s="380">
        <f t="shared" si="16"/>
        <v>0</v>
      </c>
    </row>
    <row r="325" spans="3:43" ht="11.4" x14ac:dyDescent="0.2">
      <c r="C325" s="76">
        <f>'1. Accomodation'!N329</f>
        <v>0</v>
      </c>
      <c r="D325" s="362" t="str">
        <f>'1. Accomodation'!L329</f>
        <v>[Select]</v>
      </c>
      <c r="E325" s="69" t="str">
        <f>'1. Accomodation'!P329</f>
        <v>[Select]</v>
      </c>
      <c r="F325" s="69" t="str">
        <f>'1. Accomodation'!Q329</f>
        <v>[Select]</v>
      </c>
      <c r="G325" s="77">
        <f>'1. Accomodation'!O329</f>
        <v>0</v>
      </c>
      <c r="H325" s="69" t="str">
        <f>'1. Accomodation'!R329</f>
        <v>[Select]</v>
      </c>
      <c r="I325" s="69" t="str">
        <f>'1. Accomodation'!S329</f>
        <v>[Select]</v>
      </c>
      <c r="J325" s="62"/>
      <c r="L325" s="271">
        <f>IFERROR(INDEX('2. GRI Pricing Inputs'!$C$15:$AI$16,MATCH($L$16,'2. GRI Pricing Inputs'!$C$15:$C$16,0),MATCH(E325,'2. GRI Pricing Inputs'!$C$15:$AI$15,0)),0)</f>
        <v>0</v>
      </c>
      <c r="M325" s="272">
        <f>IFERROR(INDEX('2. GRI Pricing Inputs'!$C$22:$AI$23,MATCH($M$16,'2. GRI Pricing Inputs'!$C$22:$C$23,0),MATCH(F325,'2. GRI Pricing Inputs'!$C$22:$AI$22,0)),0)</f>
        <v>0</v>
      </c>
      <c r="N325" s="329">
        <f>IF(AND('3. GRI Pricing'!$G325&gt;='2. GRI Pricing Inputs'!$D$33,'3. GRI Pricing'!$G325&lt;='2. GRI Pricing Inputs'!$E$33),'2. GRI Pricing Inputs'!$D$32,IF(AND('3. GRI Pricing'!$G325&gt;='2. GRI Pricing Inputs'!$F$33,'3. GRI Pricing'!$G325&lt;='2. GRI Pricing Inputs'!$G$33),'2. GRI Pricing Inputs'!$F$32,IF(AND('3. GRI Pricing'!$G325&gt;='2. GRI Pricing Inputs'!$H$33,'3. GRI Pricing'!$G325&lt;='2. GRI Pricing Inputs'!$I$33),'2. GRI Pricing Inputs'!$H$32,IF(AND('3. GRI Pricing'!$G325&gt;='2. GRI Pricing Inputs'!$J$33,'3. GRI Pricing'!$G325&lt;='2. GRI Pricing Inputs'!$K$33),'2. GRI Pricing Inputs'!$J$32,IF(AND('3. GRI Pricing'!$G325&gt;='2. GRI Pricing Inputs'!$L$33,'3. GRI Pricing'!$G325&lt;='2. GRI Pricing Inputs'!$M$33),'2. GRI Pricing Inputs'!$L$32,IF(AND('3. GRI Pricing'!$G325&gt;='2. GRI Pricing Inputs'!$N$33,'3. GRI Pricing'!$G325&lt;='2. GRI Pricing Inputs'!$O$33),'2. GRI Pricing Inputs'!$N$32,IF(AND('3. GRI Pricing'!$G325&gt;='2. GRI Pricing Inputs'!$P$33,'3. GRI Pricing'!$G325&lt;='2. GRI Pricing Inputs'!$Q$33),'2. GRI Pricing Inputs'!$P$32,IF(AND('3. GRI Pricing'!$G325&gt;='2. GRI Pricing Inputs'!$R$33,'3. GRI Pricing'!$G325&lt;='2. GRI Pricing Inputs'!$S$33),'2. GRI Pricing Inputs'!$R$32,IF(AND('3. GRI Pricing'!$G325&gt;='2. GRI Pricing Inputs'!$T$33,'3. GRI Pricing'!$G325&lt;='2. GRI Pricing Inputs'!$U$33),'2. GRI Pricing Inputs'!$T$32,IF(AND('3. GRI Pricing'!$G325&gt;='2. GRI Pricing Inputs'!$V$33,'3. GRI Pricing'!$G325&lt;='2. GRI Pricing Inputs'!$W$33),'2. GRI Pricing Inputs'!$V$32,IF(AND('3. GRI Pricing'!$G325&gt;='2. GRI Pricing Inputs'!$X$33,'3. GRI Pricing'!$G325&lt;='2. GRI Pricing Inputs'!$Y$33),'2. GRI Pricing Inputs'!$X$32,IF(AND('3. GRI Pricing'!$G325&gt;='2. GRI Pricing Inputs'!$Z$33,'3. GRI Pricing'!$G325&lt;='2. GRI Pricing Inputs'!$AA$33),'2. GRI Pricing Inputs'!$Z$32,IF(AND('3. GRI Pricing'!$G325&gt;='2. GRI Pricing Inputs'!$AB$33,'3. GRI Pricing'!$G325&lt;='2. GRI Pricing Inputs'!$AC$33),'2. GRI Pricing Inputs'!$AB$32,IF(AND('3. GRI Pricing'!$G325&gt;='2. GRI Pricing Inputs'!$AD$33,'3. GRI Pricing'!$G325&lt;='2. GRI Pricing Inputs'!$AE$33),'2. GRI Pricing Inputs'!$AD$32,IF(AND('3. GRI Pricing'!$G325&gt;='2. GRI Pricing Inputs'!$AF$33,'3. GRI Pricing'!$G325&lt;='2. GRI Pricing Inputs'!$AG$33),'2. GRI Pricing Inputs'!$AF$32,IF(AND('3. GRI Pricing'!$G325&gt;='2. GRI Pricing Inputs'!$AH$33,'3. GRI Pricing'!$G325&lt;='2. GRI Pricing Inputs'!$AI$33),'2. GRI Pricing Inputs'!$AH$32,0))))))))))))))))</f>
        <v>0</v>
      </c>
      <c r="O325" s="272" cm="1">
        <f t="array" ref="O325">IFERROR(INDEX('2. GRI Pricing Inputs'!$C$32:$AI$39,MATCH('3. GRI Pricing'!E325,'2. GRI Pricing Inputs'!$C$32:$C$39,0),(MATCH('3. GRI Pricing'!N325,'2. GRI Pricing Inputs'!$D$32:$AI$32,0)+1)),0)</f>
        <v>0</v>
      </c>
      <c r="P325" s="272">
        <f>IFERROR(INDEX('2. GRI Pricing Inputs'!$C$45:$AI$46,MATCH($P$16,'2. GRI Pricing Inputs'!$C$45:$C$46,0),MATCH(H325,'2. GRI Pricing Inputs'!$C$45:$AI$45,0)),0)</f>
        <v>0</v>
      </c>
      <c r="Q325" s="272">
        <f>IFERROR(INDEX('2. GRI Pricing Inputs'!$C$53:$AI$54,MATCH('3. GRI Pricing'!$Q$16,'2. GRI Pricing Inputs'!$C$53:$C$54,0),MATCH('3. GRI Pricing'!I325,'2. GRI Pricing Inputs'!$C$53:$AI$53,0)),0)</f>
        <v>0</v>
      </c>
      <c r="R325" s="272">
        <f>IFERROR(INDEX('2. GRI Pricing Inputs'!$C$60:$AI$61,MATCH('3. GRI Pricing'!$R$16,'2. GRI Pricing Inputs'!$C$60:$C$61,0),MATCH('1. Accomodation'!T329,'2. GRI Pricing Inputs'!$C$60:$AI$60,0)),0)</f>
        <v>0</v>
      </c>
      <c r="S325" s="272">
        <f>IFERROR(INDEX('2. GRI Pricing Inputs'!$C$67:$AI$68,MATCH('3. GRI Pricing'!$S$16,'2. GRI Pricing Inputs'!$C$67:$C$68,0),MATCH('1. Accomodation'!U329,'2. GRI Pricing Inputs'!$C$67:$AI$67,0)),0)</f>
        <v>0</v>
      </c>
      <c r="T325" s="272">
        <f>IF(E325=0,0,'2. GRI Pricing Inputs'!$AI$75)</f>
        <v>0</v>
      </c>
      <c r="U325" s="272">
        <f>IFERROR(INDEX('2. GRI Pricing Inputs'!$C$82:$AI$83,MATCH('3. GRI Pricing'!$U$16,'2. GRI Pricing Inputs'!$C$82:$C$83,0),MATCH('1. Accomodation'!V329,'2. GRI Pricing Inputs'!$C$82:$AI$82,0)),0)</f>
        <v>0</v>
      </c>
      <c r="V325" s="272">
        <f>IFERROR(INDEX('2. GRI Pricing Inputs'!$C$89:$AI$90,MATCH('3. GRI Pricing'!$V$16,'2. GRI Pricing Inputs'!$C$89:$C$90,0),MATCH('1. Accomodation'!W329,'2. GRI Pricing Inputs'!$C$89:$AI$89,0)),0)</f>
        <v>0</v>
      </c>
      <c r="W325" s="272">
        <f>IFERROR(INDEX('2. GRI Pricing Inputs'!$C$97:$AI$98,MATCH('3. GRI Pricing'!$W$16,'2. GRI Pricing Inputs'!$C$97:$C$98,0),MATCH('1. Accomodation'!X329,'2. GRI Pricing Inputs'!$C$97:$AI$97,0)),0)</f>
        <v>0</v>
      </c>
      <c r="X325" s="272">
        <f>IFERROR(INDEX('2. GRI Pricing Inputs'!$C$104:$AI$105,MATCH('3. GRI Pricing'!$X$16,'2. GRI Pricing Inputs'!$C$104:$C$105,0),MATCH('1. Accomodation'!Y329,'2. GRI Pricing Inputs'!$C$104:$AI$104,0)),0)</f>
        <v>0</v>
      </c>
      <c r="Y325" s="273"/>
      <c r="Z325" s="274">
        <f t="shared" si="15"/>
        <v>0</v>
      </c>
      <c r="AA325" s="275"/>
      <c r="AB325" s="275"/>
      <c r="AC325" s="275"/>
      <c r="AD325" s="271">
        <f>Z325*(1+'2. GRI Pricing Inputs'!E$115)^(($AD$16-$AC$15)/365)</f>
        <v>0</v>
      </c>
      <c r="AE325" s="272">
        <f>AD325*(1+'2. GRI Pricing Inputs'!F$115)^((AE$16-AD$16)/365)</f>
        <v>0</v>
      </c>
      <c r="AF325" s="272">
        <f>AE325*(1+'2. GRI Pricing Inputs'!G$115)^((AF$16-AE$16)/365)</f>
        <v>0</v>
      </c>
      <c r="AG325" s="272">
        <f>AF325*(1+'2. GRI Pricing Inputs'!H$115)^((AG$16-AF$16)/365)</f>
        <v>0</v>
      </c>
      <c r="AH325" s="272">
        <f>AG325*(1+'2. GRI Pricing Inputs'!I$115)^((AH$16-AG$16)/365)</f>
        <v>0</v>
      </c>
      <c r="AI325" s="272">
        <f>AH325*(1+'2. GRI Pricing Inputs'!J$115)^((AI$16-AH$16)/365)</f>
        <v>0</v>
      </c>
      <c r="AJ325" s="272">
        <f>AI325*(1+'2. GRI Pricing Inputs'!K$115)^((AJ$16-AI$16)/365)</f>
        <v>0</v>
      </c>
      <c r="AK325" s="272">
        <f>AJ325*(1+'2. GRI Pricing Inputs'!L$115)^((AK$16-AJ$16)/365)</f>
        <v>0</v>
      </c>
      <c r="AL325" s="272">
        <f>AK325*(1+'2. GRI Pricing Inputs'!M$115)^((AL$16-AK$16)/365)</f>
        <v>0</v>
      </c>
      <c r="AM325" s="272">
        <f>AL325*(1+'2. GRI Pricing Inputs'!N$115)^((AM$16-AL$16)/365)</f>
        <v>0</v>
      </c>
      <c r="AN325" s="272">
        <f>AM325*(1+'2. GRI Pricing Inputs'!O$115)^((AN$16-AM$16)/365)</f>
        <v>0</v>
      </c>
      <c r="AO325" s="272">
        <f>AN325*(1+'2. GRI Pricing Inputs'!P$115)^((AO$16-AN$16)/365)</f>
        <v>0</v>
      </c>
      <c r="AP325" s="276">
        <f>AO325*(1+'2. GRI Pricing Inputs'!Q$115)^((AP$16-AO$16)/365)</f>
        <v>0</v>
      </c>
      <c r="AQ325" s="380">
        <f t="shared" si="16"/>
        <v>0</v>
      </c>
    </row>
    <row r="326" spans="3:43" ht="11.4" x14ac:dyDescent="0.2">
      <c r="C326" s="76">
        <f>'1. Accomodation'!N330</f>
        <v>0</v>
      </c>
      <c r="D326" s="362" t="str">
        <f>'1. Accomodation'!L330</f>
        <v>[Select]</v>
      </c>
      <c r="E326" s="69" t="str">
        <f>'1. Accomodation'!P330</f>
        <v>[Select]</v>
      </c>
      <c r="F326" s="69" t="str">
        <f>'1. Accomodation'!Q330</f>
        <v>[Select]</v>
      </c>
      <c r="G326" s="77">
        <f>'1. Accomodation'!O330</f>
        <v>0</v>
      </c>
      <c r="H326" s="69" t="str">
        <f>'1. Accomodation'!R330</f>
        <v>[Select]</v>
      </c>
      <c r="I326" s="69" t="str">
        <f>'1. Accomodation'!S330</f>
        <v>[Select]</v>
      </c>
      <c r="J326" s="62"/>
      <c r="L326" s="271">
        <f>IFERROR(INDEX('2. GRI Pricing Inputs'!$C$15:$AI$16,MATCH($L$16,'2. GRI Pricing Inputs'!$C$15:$C$16,0),MATCH(E326,'2. GRI Pricing Inputs'!$C$15:$AI$15,0)),0)</f>
        <v>0</v>
      </c>
      <c r="M326" s="272">
        <f>IFERROR(INDEX('2. GRI Pricing Inputs'!$C$22:$AI$23,MATCH($M$16,'2. GRI Pricing Inputs'!$C$22:$C$23,0),MATCH(F326,'2. GRI Pricing Inputs'!$C$22:$AI$22,0)),0)</f>
        <v>0</v>
      </c>
      <c r="N326" s="329">
        <f>IF(AND('3. GRI Pricing'!$G326&gt;='2. GRI Pricing Inputs'!$D$33,'3. GRI Pricing'!$G326&lt;='2. GRI Pricing Inputs'!$E$33),'2. GRI Pricing Inputs'!$D$32,IF(AND('3. GRI Pricing'!$G326&gt;='2. GRI Pricing Inputs'!$F$33,'3. GRI Pricing'!$G326&lt;='2. GRI Pricing Inputs'!$G$33),'2. GRI Pricing Inputs'!$F$32,IF(AND('3. GRI Pricing'!$G326&gt;='2. GRI Pricing Inputs'!$H$33,'3. GRI Pricing'!$G326&lt;='2. GRI Pricing Inputs'!$I$33),'2. GRI Pricing Inputs'!$H$32,IF(AND('3. GRI Pricing'!$G326&gt;='2. GRI Pricing Inputs'!$J$33,'3. GRI Pricing'!$G326&lt;='2. GRI Pricing Inputs'!$K$33),'2. GRI Pricing Inputs'!$J$32,IF(AND('3. GRI Pricing'!$G326&gt;='2. GRI Pricing Inputs'!$L$33,'3. GRI Pricing'!$G326&lt;='2. GRI Pricing Inputs'!$M$33),'2. GRI Pricing Inputs'!$L$32,IF(AND('3. GRI Pricing'!$G326&gt;='2. GRI Pricing Inputs'!$N$33,'3. GRI Pricing'!$G326&lt;='2. GRI Pricing Inputs'!$O$33),'2. GRI Pricing Inputs'!$N$32,IF(AND('3. GRI Pricing'!$G326&gt;='2. GRI Pricing Inputs'!$P$33,'3. GRI Pricing'!$G326&lt;='2. GRI Pricing Inputs'!$Q$33),'2. GRI Pricing Inputs'!$P$32,IF(AND('3. GRI Pricing'!$G326&gt;='2. GRI Pricing Inputs'!$R$33,'3. GRI Pricing'!$G326&lt;='2. GRI Pricing Inputs'!$S$33),'2. GRI Pricing Inputs'!$R$32,IF(AND('3. GRI Pricing'!$G326&gt;='2. GRI Pricing Inputs'!$T$33,'3. GRI Pricing'!$G326&lt;='2. GRI Pricing Inputs'!$U$33),'2. GRI Pricing Inputs'!$T$32,IF(AND('3. GRI Pricing'!$G326&gt;='2. GRI Pricing Inputs'!$V$33,'3. GRI Pricing'!$G326&lt;='2. GRI Pricing Inputs'!$W$33),'2. GRI Pricing Inputs'!$V$32,IF(AND('3. GRI Pricing'!$G326&gt;='2. GRI Pricing Inputs'!$X$33,'3. GRI Pricing'!$G326&lt;='2. GRI Pricing Inputs'!$Y$33),'2. GRI Pricing Inputs'!$X$32,IF(AND('3. GRI Pricing'!$G326&gt;='2. GRI Pricing Inputs'!$Z$33,'3. GRI Pricing'!$G326&lt;='2. GRI Pricing Inputs'!$AA$33),'2. GRI Pricing Inputs'!$Z$32,IF(AND('3. GRI Pricing'!$G326&gt;='2. GRI Pricing Inputs'!$AB$33,'3. GRI Pricing'!$G326&lt;='2. GRI Pricing Inputs'!$AC$33),'2. GRI Pricing Inputs'!$AB$32,IF(AND('3. GRI Pricing'!$G326&gt;='2. GRI Pricing Inputs'!$AD$33,'3. GRI Pricing'!$G326&lt;='2. GRI Pricing Inputs'!$AE$33),'2. GRI Pricing Inputs'!$AD$32,IF(AND('3. GRI Pricing'!$G326&gt;='2. GRI Pricing Inputs'!$AF$33,'3. GRI Pricing'!$G326&lt;='2. GRI Pricing Inputs'!$AG$33),'2. GRI Pricing Inputs'!$AF$32,IF(AND('3. GRI Pricing'!$G326&gt;='2. GRI Pricing Inputs'!$AH$33,'3. GRI Pricing'!$G326&lt;='2. GRI Pricing Inputs'!$AI$33),'2. GRI Pricing Inputs'!$AH$32,0))))))))))))))))</f>
        <v>0</v>
      </c>
      <c r="O326" s="272" cm="1">
        <f t="array" ref="O326">IFERROR(INDEX('2. GRI Pricing Inputs'!$C$32:$AI$39,MATCH('3. GRI Pricing'!E326,'2. GRI Pricing Inputs'!$C$32:$C$39,0),(MATCH('3. GRI Pricing'!N326,'2. GRI Pricing Inputs'!$D$32:$AI$32,0)+1)),0)</f>
        <v>0</v>
      </c>
      <c r="P326" s="272">
        <f>IFERROR(INDEX('2. GRI Pricing Inputs'!$C$45:$AI$46,MATCH($P$16,'2. GRI Pricing Inputs'!$C$45:$C$46,0),MATCH(H326,'2. GRI Pricing Inputs'!$C$45:$AI$45,0)),0)</f>
        <v>0</v>
      </c>
      <c r="Q326" s="272">
        <f>IFERROR(INDEX('2. GRI Pricing Inputs'!$C$53:$AI$54,MATCH('3. GRI Pricing'!$Q$16,'2. GRI Pricing Inputs'!$C$53:$C$54,0),MATCH('3. GRI Pricing'!I326,'2. GRI Pricing Inputs'!$C$53:$AI$53,0)),0)</f>
        <v>0</v>
      </c>
      <c r="R326" s="272">
        <f>IFERROR(INDEX('2. GRI Pricing Inputs'!$C$60:$AI$61,MATCH('3. GRI Pricing'!$R$16,'2. GRI Pricing Inputs'!$C$60:$C$61,0),MATCH('1. Accomodation'!T330,'2. GRI Pricing Inputs'!$C$60:$AI$60,0)),0)</f>
        <v>0</v>
      </c>
      <c r="S326" s="272">
        <f>IFERROR(INDEX('2. GRI Pricing Inputs'!$C$67:$AI$68,MATCH('3. GRI Pricing'!$S$16,'2. GRI Pricing Inputs'!$C$67:$C$68,0),MATCH('1. Accomodation'!U330,'2. GRI Pricing Inputs'!$C$67:$AI$67,0)),0)</f>
        <v>0</v>
      </c>
      <c r="T326" s="272">
        <f>IF(E326=0,0,'2. GRI Pricing Inputs'!$AI$75)</f>
        <v>0</v>
      </c>
      <c r="U326" s="272">
        <f>IFERROR(INDEX('2. GRI Pricing Inputs'!$C$82:$AI$83,MATCH('3. GRI Pricing'!$U$16,'2. GRI Pricing Inputs'!$C$82:$C$83,0),MATCH('1. Accomodation'!V330,'2. GRI Pricing Inputs'!$C$82:$AI$82,0)),0)</f>
        <v>0</v>
      </c>
      <c r="V326" s="272">
        <f>IFERROR(INDEX('2. GRI Pricing Inputs'!$C$89:$AI$90,MATCH('3. GRI Pricing'!$V$16,'2. GRI Pricing Inputs'!$C$89:$C$90,0),MATCH('1. Accomodation'!W330,'2. GRI Pricing Inputs'!$C$89:$AI$89,0)),0)</f>
        <v>0</v>
      </c>
      <c r="W326" s="272">
        <f>IFERROR(INDEX('2. GRI Pricing Inputs'!$C$97:$AI$98,MATCH('3. GRI Pricing'!$W$16,'2. GRI Pricing Inputs'!$C$97:$C$98,0),MATCH('1. Accomodation'!X330,'2. GRI Pricing Inputs'!$C$97:$AI$97,0)),0)</f>
        <v>0</v>
      </c>
      <c r="X326" s="272">
        <f>IFERROR(INDEX('2. GRI Pricing Inputs'!$C$104:$AI$105,MATCH('3. GRI Pricing'!$X$16,'2. GRI Pricing Inputs'!$C$104:$C$105,0),MATCH('1. Accomodation'!Y330,'2. GRI Pricing Inputs'!$C$104:$AI$104,0)),0)</f>
        <v>0</v>
      </c>
      <c r="Y326" s="273"/>
      <c r="Z326" s="274">
        <f t="shared" si="15"/>
        <v>0</v>
      </c>
      <c r="AA326" s="275"/>
      <c r="AB326" s="275"/>
      <c r="AC326" s="275"/>
      <c r="AD326" s="271">
        <f>Z326*(1+'2. GRI Pricing Inputs'!E$115)^(($AD$16-$AC$15)/365)</f>
        <v>0</v>
      </c>
      <c r="AE326" s="272">
        <f>AD326*(1+'2. GRI Pricing Inputs'!F$115)^((AE$16-AD$16)/365)</f>
        <v>0</v>
      </c>
      <c r="AF326" s="272">
        <f>AE326*(1+'2. GRI Pricing Inputs'!G$115)^((AF$16-AE$16)/365)</f>
        <v>0</v>
      </c>
      <c r="AG326" s="272">
        <f>AF326*(1+'2. GRI Pricing Inputs'!H$115)^((AG$16-AF$16)/365)</f>
        <v>0</v>
      </c>
      <c r="AH326" s="272">
        <f>AG326*(1+'2. GRI Pricing Inputs'!I$115)^((AH$16-AG$16)/365)</f>
        <v>0</v>
      </c>
      <c r="AI326" s="272">
        <f>AH326*(1+'2. GRI Pricing Inputs'!J$115)^((AI$16-AH$16)/365)</f>
        <v>0</v>
      </c>
      <c r="AJ326" s="272">
        <f>AI326*(1+'2. GRI Pricing Inputs'!K$115)^((AJ$16-AI$16)/365)</f>
        <v>0</v>
      </c>
      <c r="AK326" s="272">
        <f>AJ326*(1+'2. GRI Pricing Inputs'!L$115)^((AK$16-AJ$16)/365)</f>
        <v>0</v>
      </c>
      <c r="AL326" s="272">
        <f>AK326*(1+'2. GRI Pricing Inputs'!M$115)^((AL$16-AK$16)/365)</f>
        <v>0</v>
      </c>
      <c r="AM326" s="272">
        <f>AL326*(1+'2. GRI Pricing Inputs'!N$115)^((AM$16-AL$16)/365)</f>
        <v>0</v>
      </c>
      <c r="AN326" s="272">
        <f>AM326*(1+'2. GRI Pricing Inputs'!O$115)^((AN$16-AM$16)/365)</f>
        <v>0</v>
      </c>
      <c r="AO326" s="272">
        <f>AN326*(1+'2. GRI Pricing Inputs'!P$115)^((AO$16-AN$16)/365)</f>
        <v>0</v>
      </c>
      <c r="AP326" s="276">
        <f>AO326*(1+'2. GRI Pricing Inputs'!Q$115)^((AP$16-AO$16)/365)</f>
        <v>0</v>
      </c>
      <c r="AQ326" s="380">
        <f t="shared" si="16"/>
        <v>0</v>
      </c>
    </row>
    <row r="327" spans="3:43" ht="11.4" x14ac:dyDescent="0.2">
      <c r="C327" s="76">
        <f>'1. Accomodation'!N331</f>
        <v>0</v>
      </c>
      <c r="D327" s="362" t="str">
        <f>'1. Accomodation'!L331</f>
        <v>[Select]</v>
      </c>
      <c r="E327" s="69" t="str">
        <f>'1. Accomodation'!P331</f>
        <v>[Select]</v>
      </c>
      <c r="F327" s="69" t="str">
        <f>'1. Accomodation'!Q331</f>
        <v>[Select]</v>
      </c>
      <c r="G327" s="77">
        <f>'1. Accomodation'!O331</f>
        <v>0</v>
      </c>
      <c r="H327" s="69" t="str">
        <f>'1. Accomodation'!R331</f>
        <v>[Select]</v>
      </c>
      <c r="I327" s="69" t="str">
        <f>'1. Accomodation'!S331</f>
        <v>[Select]</v>
      </c>
      <c r="J327" s="62"/>
      <c r="L327" s="271">
        <f>IFERROR(INDEX('2. GRI Pricing Inputs'!$C$15:$AI$16,MATCH($L$16,'2. GRI Pricing Inputs'!$C$15:$C$16,0),MATCH(E327,'2. GRI Pricing Inputs'!$C$15:$AI$15,0)),0)</f>
        <v>0</v>
      </c>
      <c r="M327" s="272">
        <f>IFERROR(INDEX('2. GRI Pricing Inputs'!$C$22:$AI$23,MATCH($M$16,'2. GRI Pricing Inputs'!$C$22:$C$23,0),MATCH(F327,'2. GRI Pricing Inputs'!$C$22:$AI$22,0)),0)</f>
        <v>0</v>
      </c>
      <c r="N327" s="329">
        <f>IF(AND('3. GRI Pricing'!$G327&gt;='2. GRI Pricing Inputs'!$D$33,'3. GRI Pricing'!$G327&lt;='2. GRI Pricing Inputs'!$E$33),'2. GRI Pricing Inputs'!$D$32,IF(AND('3. GRI Pricing'!$G327&gt;='2. GRI Pricing Inputs'!$F$33,'3. GRI Pricing'!$G327&lt;='2. GRI Pricing Inputs'!$G$33),'2. GRI Pricing Inputs'!$F$32,IF(AND('3. GRI Pricing'!$G327&gt;='2. GRI Pricing Inputs'!$H$33,'3. GRI Pricing'!$G327&lt;='2. GRI Pricing Inputs'!$I$33),'2. GRI Pricing Inputs'!$H$32,IF(AND('3. GRI Pricing'!$G327&gt;='2. GRI Pricing Inputs'!$J$33,'3. GRI Pricing'!$G327&lt;='2. GRI Pricing Inputs'!$K$33),'2. GRI Pricing Inputs'!$J$32,IF(AND('3. GRI Pricing'!$G327&gt;='2. GRI Pricing Inputs'!$L$33,'3. GRI Pricing'!$G327&lt;='2. GRI Pricing Inputs'!$M$33),'2. GRI Pricing Inputs'!$L$32,IF(AND('3. GRI Pricing'!$G327&gt;='2. GRI Pricing Inputs'!$N$33,'3. GRI Pricing'!$G327&lt;='2. GRI Pricing Inputs'!$O$33),'2. GRI Pricing Inputs'!$N$32,IF(AND('3. GRI Pricing'!$G327&gt;='2. GRI Pricing Inputs'!$P$33,'3. GRI Pricing'!$G327&lt;='2. GRI Pricing Inputs'!$Q$33),'2. GRI Pricing Inputs'!$P$32,IF(AND('3. GRI Pricing'!$G327&gt;='2. GRI Pricing Inputs'!$R$33,'3. GRI Pricing'!$G327&lt;='2. GRI Pricing Inputs'!$S$33),'2. GRI Pricing Inputs'!$R$32,IF(AND('3. GRI Pricing'!$G327&gt;='2. GRI Pricing Inputs'!$T$33,'3. GRI Pricing'!$G327&lt;='2. GRI Pricing Inputs'!$U$33),'2. GRI Pricing Inputs'!$T$32,IF(AND('3. GRI Pricing'!$G327&gt;='2. GRI Pricing Inputs'!$V$33,'3. GRI Pricing'!$G327&lt;='2. GRI Pricing Inputs'!$W$33),'2. GRI Pricing Inputs'!$V$32,IF(AND('3. GRI Pricing'!$G327&gt;='2. GRI Pricing Inputs'!$X$33,'3. GRI Pricing'!$G327&lt;='2. GRI Pricing Inputs'!$Y$33),'2. GRI Pricing Inputs'!$X$32,IF(AND('3. GRI Pricing'!$G327&gt;='2. GRI Pricing Inputs'!$Z$33,'3. GRI Pricing'!$G327&lt;='2. GRI Pricing Inputs'!$AA$33),'2. GRI Pricing Inputs'!$Z$32,IF(AND('3. GRI Pricing'!$G327&gt;='2. GRI Pricing Inputs'!$AB$33,'3. GRI Pricing'!$G327&lt;='2. GRI Pricing Inputs'!$AC$33),'2. GRI Pricing Inputs'!$AB$32,IF(AND('3. GRI Pricing'!$G327&gt;='2. GRI Pricing Inputs'!$AD$33,'3. GRI Pricing'!$G327&lt;='2. GRI Pricing Inputs'!$AE$33),'2. GRI Pricing Inputs'!$AD$32,IF(AND('3. GRI Pricing'!$G327&gt;='2. GRI Pricing Inputs'!$AF$33,'3. GRI Pricing'!$G327&lt;='2. GRI Pricing Inputs'!$AG$33),'2. GRI Pricing Inputs'!$AF$32,IF(AND('3. GRI Pricing'!$G327&gt;='2. GRI Pricing Inputs'!$AH$33,'3. GRI Pricing'!$G327&lt;='2. GRI Pricing Inputs'!$AI$33),'2. GRI Pricing Inputs'!$AH$32,0))))))))))))))))</f>
        <v>0</v>
      </c>
      <c r="O327" s="272" cm="1">
        <f t="array" ref="O327">IFERROR(INDEX('2. GRI Pricing Inputs'!$C$32:$AI$39,MATCH('3. GRI Pricing'!E327,'2. GRI Pricing Inputs'!$C$32:$C$39,0),(MATCH('3. GRI Pricing'!N327,'2. GRI Pricing Inputs'!$D$32:$AI$32,0)+1)),0)</f>
        <v>0</v>
      </c>
      <c r="P327" s="272">
        <f>IFERROR(INDEX('2. GRI Pricing Inputs'!$C$45:$AI$46,MATCH($P$16,'2. GRI Pricing Inputs'!$C$45:$C$46,0),MATCH(H327,'2. GRI Pricing Inputs'!$C$45:$AI$45,0)),0)</f>
        <v>0</v>
      </c>
      <c r="Q327" s="272">
        <f>IFERROR(INDEX('2. GRI Pricing Inputs'!$C$53:$AI$54,MATCH('3. GRI Pricing'!$Q$16,'2. GRI Pricing Inputs'!$C$53:$C$54,0),MATCH('3. GRI Pricing'!I327,'2. GRI Pricing Inputs'!$C$53:$AI$53,0)),0)</f>
        <v>0</v>
      </c>
      <c r="R327" s="272">
        <f>IFERROR(INDEX('2. GRI Pricing Inputs'!$C$60:$AI$61,MATCH('3. GRI Pricing'!$R$16,'2. GRI Pricing Inputs'!$C$60:$C$61,0),MATCH('1. Accomodation'!T331,'2. GRI Pricing Inputs'!$C$60:$AI$60,0)),0)</f>
        <v>0</v>
      </c>
      <c r="S327" s="272">
        <f>IFERROR(INDEX('2. GRI Pricing Inputs'!$C$67:$AI$68,MATCH('3. GRI Pricing'!$S$16,'2. GRI Pricing Inputs'!$C$67:$C$68,0),MATCH('1. Accomodation'!U331,'2. GRI Pricing Inputs'!$C$67:$AI$67,0)),0)</f>
        <v>0</v>
      </c>
      <c r="T327" s="272">
        <f>IF(E327=0,0,'2. GRI Pricing Inputs'!$AI$75)</f>
        <v>0</v>
      </c>
      <c r="U327" s="272">
        <f>IFERROR(INDEX('2. GRI Pricing Inputs'!$C$82:$AI$83,MATCH('3. GRI Pricing'!$U$16,'2. GRI Pricing Inputs'!$C$82:$C$83,0),MATCH('1. Accomodation'!V331,'2. GRI Pricing Inputs'!$C$82:$AI$82,0)),0)</f>
        <v>0</v>
      </c>
      <c r="V327" s="272">
        <f>IFERROR(INDEX('2. GRI Pricing Inputs'!$C$89:$AI$90,MATCH('3. GRI Pricing'!$V$16,'2. GRI Pricing Inputs'!$C$89:$C$90,0),MATCH('1. Accomodation'!W331,'2. GRI Pricing Inputs'!$C$89:$AI$89,0)),0)</f>
        <v>0</v>
      </c>
      <c r="W327" s="272">
        <f>IFERROR(INDEX('2. GRI Pricing Inputs'!$C$97:$AI$98,MATCH('3. GRI Pricing'!$W$16,'2. GRI Pricing Inputs'!$C$97:$C$98,0),MATCH('1. Accomodation'!X331,'2. GRI Pricing Inputs'!$C$97:$AI$97,0)),0)</f>
        <v>0</v>
      </c>
      <c r="X327" s="272">
        <f>IFERROR(INDEX('2. GRI Pricing Inputs'!$C$104:$AI$105,MATCH('3. GRI Pricing'!$X$16,'2. GRI Pricing Inputs'!$C$104:$C$105,0),MATCH('1. Accomodation'!Y331,'2. GRI Pricing Inputs'!$C$104:$AI$104,0)),0)</f>
        <v>0</v>
      </c>
      <c r="Y327" s="273"/>
      <c r="Z327" s="274">
        <f t="shared" si="15"/>
        <v>0</v>
      </c>
      <c r="AA327" s="275"/>
      <c r="AB327" s="275"/>
      <c r="AC327" s="275"/>
      <c r="AD327" s="271">
        <f>Z327*(1+'2. GRI Pricing Inputs'!E$115)^(($AD$16-$AC$15)/365)</f>
        <v>0</v>
      </c>
      <c r="AE327" s="272">
        <f>AD327*(1+'2. GRI Pricing Inputs'!F$115)^((AE$16-AD$16)/365)</f>
        <v>0</v>
      </c>
      <c r="AF327" s="272">
        <f>AE327*(1+'2. GRI Pricing Inputs'!G$115)^((AF$16-AE$16)/365)</f>
        <v>0</v>
      </c>
      <c r="AG327" s="272">
        <f>AF327*(1+'2. GRI Pricing Inputs'!H$115)^((AG$16-AF$16)/365)</f>
        <v>0</v>
      </c>
      <c r="AH327" s="272">
        <f>AG327*(1+'2. GRI Pricing Inputs'!I$115)^((AH$16-AG$16)/365)</f>
        <v>0</v>
      </c>
      <c r="AI327" s="272">
        <f>AH327*(1+'2. GRI Pricing Inputs'!J$115)^((AI$16-AH$16)/365)</f>
        <v>0</v>
      </c>
      <c r="AJ327" s="272">
        <f>AI327*(1+'2. GRI Pricing Inputs'!K$115)^((AJ$16-AI$16)/365)</f>
        <v>0</v>
      </c>
      <c r="AK327" s="272">
        <f>AJ327*(1+'2. GRI Pricing Inputs'!L$115)^((AK$16-AJ$16)/365)</f>
        <v>0</v>
      </c>
      <c r="AL327" s="272">
        <f>AK327*(1+'2. GRI Pricing Inputs'!M$115)^((AL$16-AK$16)/365)</f>
        <v>0</v>
      </c>
      <c r="AM327" s="272">
        <f>AL327*(1+'2. GRI Pricing Inputs'!N$115)^((AM$16-AL$16)/365)</f>
        <v>0</v>
      </c>
      <c r="AN327" s="272">
        <f>AM327*(1+'2. GRI Pricing Inputs'!O$115)^((AN$16-AM$16)/365)</f>
        <v>0</v>
      </c>
      <c r="AO327" s="272">
        <f>AN327*(1+'2. GRI Pricing Inputs'!P$115)^((AO$16-AN$16)/365)</f>
        <v>0</v>
      </c>
      <c r="AP327" s="276">
        <f>AO327*(1+'2. GRI Pricing Inputs'!Q$115)^((AP$16-AO$16)/365)</f>
        <v>0</v>
      </c>
      <c r="AQ327" s="380">
        <f t="shared" si="16"/>
        <v>0</v>
      </c>
    </row>
    <row r="328" spans="3:43" ht="11.4" x14ac:dyDescent="0.2">
      <c r="C328" s="76">
        <f>'1. Accomodation'!N332</f>
        <v>0</v>
      </c>
      <c r="D328" s="362" t="str">
        <f>'1. Accomodation'!L332</f>
        <v>[Select]</v>
      </c>
      <c r="E328" s="69" t="str">
        <f>'1. Accomodation'!P332</f>
        <v>[Select]</v>
      </c>
      <c r="F328" s="69" t="str">
        <f>'1. Accomodation'!Q332</f>
        <v>[Select]</v>
      </c>
      <c r="G328" s="77">
        <f>'1. Accomodation'!O332</f>
        <v>0</v>
      </c>
      <c r="H328" s="69" t="str">
        <f>'1. Accomodation'!R332</f>
        <v>[Select]</v>
      </c>
      <c r="I328" s="69" t="str">
        <f>'1. Accomodation'!S332</f>
        <v>[Select]</v>
      </c>
      <c r="J328" s="62"/>
      <c r="L328" s="271">
        <f>IFERROR(INDEX('2. GRI Pricing Inputs'!$C$15:$AI$16,MATCH($L$16,'2. GRI Pricing Inputs'!$C$15:$C$16,0),MATCH(E328,'2. GRI Pricing Inputs'!$C$15:$AI$15,0)),0)</f>
        <v>0</v>
      </c>
      <c r="M328" s="272">
        <f>IFERROR(INDEX('2. GRI Pricing Inputs'!$C$22:$AI$23,MATCH($M$16,'2. GRI Pricing Inputs'!$C$22:$C$23,0),MATCH(F328,'2. GRI Pricing Inputs'!$C$22:$AI$22,0)),0)</f>
        <v>0</v>
      </c>
      <c r="N328" s="329">
        <f>IF(AND('3. GRI Pricing'!$G328&gt;='2. GRI Pricing Inputs'!$D$33,'3. GRI Pricing'!$G328&lt;='2. GRI Pricing Inputs'!$E$33),'2. GRI Pricing Inputs'!$D$32,IF(AND('3. GRI Pricing'!$G328&gt;='2. GRI Pricing Inputs'!$F$33,'3. GRI Pricing'!$G328&lt;='2. GRI Pricing Inputs'!$G$33),'2. GRI Pricing Inputs'!$F$32,IF(AND('3. GRI Pricing'!$G328&gt;='2. GRI Pricing Inputs'!$H$33,'3. GRI Pricing'!$G328&lt;='2. GRI Pricing Inputs'!$I$33),'2. GRI Pricing Inputs'!$H$32,IF(AND('3. GRI Pricing'!$G328&gt;='2. GRI Pricing Inputs'!$J$33,'3. GRI Pricing'!$G328&lt;='2. GRI Pricing Inputs'!$K$33),'2. GRI Pricing Inputs'!$J$32,IF(AND('3. GRI Pricing'!$G328&gt;='2. GRI Pricing Inputs'!$L$33,'3. GRI Pricing'!$G328&lt;='2. GRI Pricing Inputs'!$M$33),'2. GRI Pricing Inputs'!$L$32,IF(AND('3. GRI Pricing'!$G328&gt;='2. GRI Pricing Inputs'!$N$33,'3. GRI Pricing'!$G328&lt;='2. GRI Pricing Inputs'!$O$33),'2. GRI Pricing Inputs'!$N$32,IF(AND('3. GRI Pricing'!$G328&gt;='2. GRI Pricing Inputs'!$P$33,'3. GRI Pricing'!$G328&lt;='2. GRI Pricing Inputs'!$Q$33),'2. GRI Pricing Inputs'!$P$32,IF(AND('3. GRI Pricing'!$G328&gt;='2. GRI Pricing Inputs'!$R$33,'3. GRI Pricing'!$G328&lt;='2. GRI Pricing Inputs'!$S$33),'2. GRI Pricing Inputs'!$R$32,IF(AND('3. GRI Pricing'!$G328&gt;='2. GRI Pricing Inputs'!$T$33,'3. GRI Pricing'!$G328&lt;='2. GRI Pricing Inputs'!$U$33),'2. GRI Pricing Inputs'!$T$32,IF(AND('3. GRI Pricing'!$G328&gt;='2. GRI Pricing Inputs'!$V$33,'3. GRI Pricing'!$G328&lt;='2. GRI Pricing Inputs'!$W$33),'2. GRI Pricing Inputs'!$V$32,IF(AND('3. GRI Pricing'!$G328&gt;='2. GRI Pricing Inputs'!$X$33,'3. GRI Pricing'!$G328&lt;='2. GRI Pricing Inputs'!$Y$33),'2. GRI Pricing Inputs'!$X$32,IF(AND('3. GRI Pricing'!$G328&gt;='2. GRI Pricing Inputs'!$Z$33,'3. GRI Pricing'!$G328&lt;='2. GRI Pricing Inputs'!$AA$33),'2. GRI Pricing Inputs'!$Z$32,IF(AND('3. GRI Pricing'!$G328&gt;='2. GRI Pricing Inputs'!$AB$33,'3. GRI Pricing'!$G328&lt;='2. GRI Pricing Inputs'!$AC$33),'2. GRI Pricing Inputs'!$AB$32,IF(AND('3. GRI Pricing'!$G328&gt;='2. GRI Pricing Inputs'!$AD$33,'3. GRI Pricing'!$G328&lt;='2. GRI Pricing Inputs'!$AE$33),'2. GRI Pricing Inputs'!$AD$32,IF(AND('3. GRI Pricing'!$G328&gt;='2. GRI Pricing Inputs'!$AF$33,'3. GRI Pricing'!$G328&lt;='2. GRI Pricing Inputs'!$AG$33),'2. GRI Pricing Inputs'!$AF$32,IF(AND('3. GRI Pricing'!$G328&gt;='2. GRI Pricing Inputs'!$AH$33,'3. GRI Pricing'!$G328&lt;='2. GRI Pricing Inputs'!$AI$33),'2. GRI Pricing Inputs'!$AH$32,0))))))))))))))))</f>
        <v>0</v>
      </c>
      <c r="O328" s="272" cm="1">
        <f t="array" ref="O328">IFERROR(INDEX('2. GRI Pricing Inputs'!$C$32:$AI$39,MATCH('3. GRI Pricing'!E328,'2. GRI Pricing Inputs'!$C$32:$C$39,0),(MATCH('3. GRI Pricing'!N328,'2. GRI Pricing Inputs'!$D$32:$AI$32,0)+1)),0)</f>
        <v>0</v>
      </c>
      <c r="P328" s="272">
        <f>IFERROR(INDEX('2. GRI Pricing Inputs'!$C$45:$AI$46,MATCH($P$16,'2. GRI Pricing Inputs'!$C$45:$C$46,0),MATCH(H328,'2. GRI Pricing Inputs'!$C$45:$AI$45,0)),0)</f>
        <v>0</v>
      </c>
      <c r="Q328" s="272">
        <f>IFERROR(INDEX('2. GRI Pricing Inputs'!$C$53:$AI$54,MATCH('3. GRI Pricing'!$Q$16,'2. GRI Pricing Inputs'!$C$53:$C$54,0),MATCH('3. GRI Pricing'!I328,'2. GRI Pricing Inputs'!$C$53:$AI$53,0)),0)</f>
        <v>0</v>
      </c>
      <c r="R328" s="272">
        <f>IFERROR(INDEX('2. GRI Pricing Inputs'!$C$60:$AI$61,MATCH('3. GRI Pricing'!$R$16,'2. GRI Pricing Inputs'!$C$60:$C$61,0),MATCH('1. Accomodation'!T332,'2. GRI Pricing Inputs'!$C$60:$AI$60,0)),0)</f>
        <v>0</v>
      </c>
      <c r="S328" s="272">
        <f>IFERROR(INDEX('2. GRI Pricing Inputs'!$C$67:$AI$68,MATCH('3. GRI Pricing'!$S$16,'2. GRI Pricing Inputs'!$C$67:$C$68,0),MATCH('1. Accomodation'!U332,'2. GRI Pricing Inputs'!$C$67:$AI$67,0)),0)</f>
        <v>0</v>
      </c>
      <c r="T328" s="272">
        <f>IF(E328=0,0,'2. GRI Pricing Inputs'!$AI$75)</f>
        <v>0</v>
      </c>
      <c r="U328" s="272">
        <f>IFERROR(INDEX('2. GRI Pricing Inputs'!$C$82:$AI$83,MATCH('3. GRI Pricing'!$U$16,'2. GRI Pricing Inputs'!$C$82:$C$83,0),MATCH('1. Accomodation'!V332,'2. GRI Pricing Inputs'!$C$82:$AI$82,0)),0)</f>
        <v>0</v>
      </c>
      <c r="V328" s="272">
        <f>IFERROR(INDEX('2. GRI Pricing Inputs'!$C$89:$AI$90,MATCH('3. GRI Pricing'!$V$16,'2. GRI Pricing Inputs'!$C$89:$C$90,0),MATCH('1. Accomodation'!W332,'2. GRI Pricing Inputs'!$C$89:$AI$89,0)),0)</f>
        <v>0</v>
      </c>
      <c r="W328" s="272">
        <f>IFERROR(INDEX('2. GRI Pricing Inputs'!$C$97:$AI$98,MATCH('3. GRI Pricing'!$W$16,'2. GRI Pricing Inputs'!$C$97:$C$98,0),MATCH('1. Accomodation'!X332,'2. GRI Pricing Inputs'!$C$97:$AI$97,0)),0)</f>
        <v>0</v>
      </c>
      <c r="X328" s="272">
        <f>IFERROR(INDEX('2. GRI Pricing Inputs'!$C$104:$AI$105,MATCH('3. GRI Pricing'!$X$16,'2. GRI Pricing Inputs'!$C$104:$C$105,0),MATCH('1. Accomodation'!Y332,'2. GRI Pricing Inputs'!$C$104:$AI$104,0)),0)</f>
        <v>0</v>
      </c>
      <c r="Y328" s="273"/>
      <c r="Z328" s="274">
        <f t="shared" si="15"/>
        <v>0</v>
      </c>
      <c r="AA328" s="275"/>
      <c r="AB328" s="275"/>
      <c r="AC328" s="275"/>
      <c r="AD328" s="271">
        <f>Z328*(1+'2. GRI Pricing Inputs'!E$115)^(($AD$16-$AC$15)/365)</f>
        <v>0</v>
      </c>
      <c r="AE328" s="272">
        <f>AD328*(1+'2. GRI Pricing Inputs'!F$115)^((AE$16-AD$16)/365)</f>
        <v>0</v>
      </c>
      <c r="AF328" s="272">
        <f>AE328*(1+'2. GRI Pricing Inputs'!G$115)^((AF$16-AE$16)/365)</f>
        <v>0</v>
      </c>
      <c r="AG328" s="272">
        <f>AF328*(1+'2. GRI Pricing Inputs'!H$115)^((AG$16-AF$16)/365)</f>
        <v>0</v>
      </c>
      <c r="AH328" s="272">
        <f>AG328*(1+'2. GRI Pricing Inputs'!I$115)^((AH$16-AG$16)/365)</f>
        <v>0</v>
      </c>
      <c r="AI328" s="272">
        <f>AH328*(1+'2. GRI Pricing Inputs'!J$115)^((AI$16-AH$16)/365)</f>
        <v>0</v>
      </c>
      <c r="AJ328" s="272">
        <f>AI328*(1+'2. GRI Pricing Inputs'!K$115)^((AJ$16-AI$16)/365)</f>
        <v>0</v>
      </c>
      <c r="AK328" s="272">
        <f>AJ328*(1+'2. GRI Pricing Inputs'!L$115)^((AK$16-AJ$16)/365)</f>
        <v>0</v>
      </c>
      <c r="AL328" s="272">
        <f>AK328*(1+'2. GRI Pricing Inputs'!M$115)^((AL$16-AK$16)/365)</f>
        <v>0</v>
      </c>
      <c r="AM328" s="272">
        <f>AL328*(1+'2. GRI Pricing Inputs'!N$115)^((AM$16-AL$16)/365)</f>
        <v>0</v>
      </c>
      <c r="AN328" s="272">
        <f>AM328*(1+'2. GRI Pricing Inputs'!O$115)^((AN$16-AM$16)/365)</f>
        <v>0</v>
      </c>
      <c r="AO328" s="272">
        <f>AN328*(1+'2. GRI Pricing Inputs'!P$115)^((AO$16-AN$16)/365)</f>
        <v>0</v>
      </c>
      <c r="AP328" s="276">
        <f>AO328*(1+'2. GRI Pricing Inputs'!Q$115)^((AP$16-AO$16)/365)</f>
        <v>0</v>
      </c>
      <c r="AQ328" s="380">
        <f t="shared" si="16"/>
        <v>0</v>
      </c>
    </row>
    <row r="329" spans="3:43" ht="11.4" x14ac:dyDescent="0.2">
      <c r="C329" s="76">
        <f>'1. Accomodation'!N333</f>
        <v>0</v>
      </c>
      <c r="D329" s="362" t="str">
        <f>'1. Accomodation'!L333</f>
        <v>[Select]</v>
      </c>
      <c r="E329" s="69" t="str">
        <f>'1. Accomodation'!P333</f>
        <v>[Select]</v>
      </c>
      <c r="F329" s="69" t="str">
        <f>'1. Accomodation'!Q333</f>
        <v>[Select]</v>
      </c>
      <c r="G329" s="77">
        <f>'1. Accomodation'!O333</f>
        <v>0</v>
      </c>
      <c r="H329" s="69" t="str">
        <f>'1. Accomodation'!R333</f>
        <v>[Select]</v>
      </c>
      <c r="I329" s="69" t="str">
        <f>'1. Accomodation'!S333</f>
        <v>[Select]</v>
      </c>
      <c r="J329" s="62"/>
      <c r="L329" s="271">
        <f>IFERROR(INDEX('2. GRI Pricing Inputs'!$C$15:$AI$16,MATCH($L$16,'2. GRI Pricing Inputs'!$C$15:$C$16,0),MATCH(E329,'2. GRI Pricing Inputs'!$C$15:$AI$15,0)),0)</f>
        <v>0</v>
      </c>
      <c r="M329" s="272">
        <f>IFERROR(INDEX('2. GRI Pricing Inputs'!$C$22:$AI$23,MATCH($M$16,'2. GRI Pricing Inputs'!$C$22:$C$23,0),MATCH(F329,'2. GRI Pricing Inputs'!$C$22:$AI$22,0)),0)</f>
        <v>0</v>
      </c>
      <c r="N329" s="329">
        <f>IF(AND('3. GRI Pricing'!$G329&gt;='2. GRI Pricing Inputs'!$D$33,'3. GRI Pricing'!$G329&lt;='2. GRI Pricing Inputs'!$E$33),'2. GRI Pricing Inputs'!$D$32,IF(AND('3. GRI Pricing'!$G329&gt;='2. GRI Pricing Inputs'!$F$33,'3. GRI Pricing'!$G329&lt;='2. GRI Pricing Inputs'!$G$33),'2. GRI Pricing Inputs'!$F$32,IF(AND('3. GRI Pricing'!$G329&gt;='2. GRI Pricing Inputs'!$H$33,'3. GRI Pricing'!$G329&lt;='2. GRI Pricing Inputs'!$I$33),'2. GRI Pricing Inputs'!$H$32,IF(AND('3. GRI Pricing'!$G329&gt;='2. GRI Pricing Inputs'!$J$33,'3. GRI Pricing'!$G329&lt;='2. GRI Pricing Inputs'!$K$33),'2. GRI Pricing Inputs'!$J$32,IF(AND('3. GRI Pricing'!$G329&gt;='2. GRI Pricing Inputs'!$L$33,'3. GRI Pricing'!$G329&lt;='2. GRI Pricing Inputs'!$M$33),'2. GRI Pricing Inputs'!$L$32,IF(AND('3. GRI Pricing'!$G329&gt;='2. GRI Pricing Inputs'!$N$33,'3. GRI Pricing'!$G329&lt;='2. GRI Pricing Inputs'!$O$33),'2. GRI Pricing Inputs'!$N$32,IF(AND('3. GRI Pricing'!$G329&gt;='2. GRI Pricing Inputs'!$P$33,'3. GRI Pricing'!$G329&lt;='2. GRI Pricing Inputs'!$Q$33),'2. GRI Pricing Inputs'!$P$32,IF(AND('3. GRI Pricing'!$G329&gt;='2. GRI Pricing Inputs'!$R$33,'3. GRI Pricing'!$G329&lt;='2. GRI Pricing Inputs'!$S$33),'2. GRI Pricing Inputs'!$R$32,IF(AND('3. GRI Pricing'!$G329&gt;='2. GRI Pricing Inputs'!$T$33,'3. GRI Pricing'!$G329&lt;='2. GRI Pricing Inputs'!$U$33),'2. GRI Pricing Inputs'!$T$32,IF(AND('3. GRI Pricing'!$G329&gt;='2. GRI Pricing Inputs'!$V$33,'3. GRI Pricing'!$G329&lt;='2. GRI Pricing Inputs'!$W$33),'2. GRI Pricing Inputs'!$V$32,IF(AND('3. GRI Pricing'!$G329&gt;='2. GRI Pricing Inputs'!$X$33,'3. GRI Pricing'!$G329&lt;='2. GRI Pricing Inputs'!$Y$33),'2. GRI Pricing Inputs'!$X$32,IF(AND('3. GRI Pricing'!$G329&gt;='2. GRI Pricing Inputs'!$Z$33,'3. GRI Pricing'!$G329&lt;='2. GRI Pricing Inputs'!$AA$33),'2. GRI Pricing Inputs'!$Z$32,IF(AND('3. GRI Pricing'!$G329&gt;='2. GRI Pricing Inputs'!$AB$33,'3. GRI Pricing'!$G329&lt;='2. GRI Pricing Inputs'!$AC$33),'2. GRI Pricing Inputs'!$AB$32,IF(AND('3. GRI Pricing'!$G329&gt;='2. GRI Pricing Inputs'!$AD$33,'3. GRI Pricing'!$G329&lt;='2. GRI Pricing Inputs'!$AE$33),'2. GRI Pricing Inputs'!$AD$32,IF(AND('3. GRI Pricing'!$G329&gt;='2. GRI Pricing Inputs'!$AF$33,'3. GRI Pricing'!$G329&lt;='2. GRI Pricing Inputs'!$AG$33),'2. GRI Pricing Inputs'!$AF$32,IF(AND('3. GRI Pricing'!$G329&gt;='2. GRI Pricing Inputs'!$AH$33,'3. GRI Pricing'!$G329&lt;='2. GRI Pricing Inputs'!$AI$33),'2. GRI Pricing Inputs'!$AH$32,0))))))))))))))))</f>
        <v>0</v>
      </c>
      <c r="O329" s="272" cm="1">
        <f t="array" ref="O329">IFERROR(INDEX('2. GRI Pricing Inputs'!$C$32:$AI$39,MATCH('3. GRI Pricing'!E329,'2. GRI Pricing Inputs'!$C$32:$C$39,0),(MATCH('3. GRI Pricing'!N329,'2. GRI Pricing Inputs'!$D$32:$AI$32,0)+1)),0)</f>
        <v>0</v>
      </c>
      <c r="P329" s="272">
        <f>IFERROR(INDEX('2. GRI Pricing Inputs'!$C$45:$AI$46,MATCH($P$16,'2. GRI Pricing Inputs'!$C$45:$C$46,0),MATCH(H329,'2. GRI Pricing Inputs'!$C$45:$AI$45,0)),0)</f>
        <v>0</v>
      </c>
      <c r="Q329" s="272">
        <f>IFERROR(INDEX('2. GRI Pricing Inputs'!$C$53:$AI$54,MATCH('3. GRI Pricing'!$Q$16,'2. GRI Pricing Inputs'!$C$53:$C$54,0),MATCH('3. GRI Pricing'!I329,'2. GRI Pricing Inputs'!$C$53:$AI$53,0)),0)</f>
        <v>0</v>
      </c>
      <c r="R329" s="272">
        <f>IFERROR(INDEX('2. GRI Pricing Inputs'!$C$60:$AI$61,MATCH('3. GRI Pricing'!$R$16,'2. GRI Pricing Inputs'!$C$60:$C$61,0),MATCH('1. Accomodation'!T333,'2. GRI Pricing Inputs'!$C$60:$AI$60,0)),0)</f>
        <v>0</v>
      </c>
      <c r="S329" s="272">
        <f>IFERROR(INDEX('2. GRI Pricing Inputs'!$C$67:$AI$68,MATCH('3. GRI Pricing'!$S$16,'2. GRI Pricing Inputs'!$C$67:$C$68,0),MATCH('1. Accomodation'!U333,'2. GRI Pricing Inputs'!$C$67:$AI$67,0)),0)</f>
        <v>0</v>
      </c>
      <c r="T329" s="272">
        <f>IF(E329=0,0,'2. GRI Pricing Inputs'!$AI$75)</f>
        <v>0</v>
      </c>
      <c r="U329" s="272">
        <f>IFERROR(INDEX('2. GRI Pricing Inputs'!$C$82:$AI$83,MATCH('3. GRI Pricing'!$U$16,'2. GRI Pricing Inputs'!$C$82:$C$83,0),MATCH('1. Accomodation'!V333,'2. GRI Pricing Inputs'!$C$82:$AI$82,0)),0)</f>
        <v>0</v>
      </c>
      <c r="V329" s="272">
        <f>IFERROR(INDEX('2. GRI Pricing Inputs'!$C$89:$AI$90,MATCH('3. GRI Pricing'!$V$16,'2. GRI Pricing Inputs'!$C$89:$C$90,0),MATCH('1. Accomodation'!W333,'2. GRI Pricing Inputs'!$C$89:$AI$89,0)),0)</f>
        <v>0</v>
      </c>
      <c r="W329" s="272">
        <f>IFERROR(INDEX('2. GRI Pricing Inputs'!$C$97:$AI$98,MATCH('3. GRI Pricing'!$W$16,'2. GRI Pricing Inputs'!$C$97:$C$98,0),MATCH('1. Accomodation'!X333,'2. GRI Pricing Inputs'!$C$97:$AI$97,0)),0)</f>
        <v>0</v>
      </c>
      <c r="X329" s="272">
        <f>IFERROR(INDEX('2. GRI Pricing Inputs'!$C$104:$AI$105,MATCH('3. GRI Pricing'!$X$16,'2. GRI Pricing Inputs'!$C$104:$C$105,0),MATCH('1. Accomodation'!Y333,'2. GRI Pricing Inputs'!$C$104:$AI$104,0)),0)</f>
        <v>0</v>
      </c>
      <c r="Y329" s="273"/>
      <c r="Z329" s="274">
        <f t="shared" si="15"/>
        <v>0</v>
      </c>
      <c r="AA329" s="275"/>
      <c r="AB329" s="275"/>
      <c r="AC329" s="275"/>
      <c r="AD329" s="271">
        <f>Z329*(1+'2. GRI Pricing Inputs'!E$115)^(($AD$16-$AC$15)/365)</f>
        <v>0</v>
      </c>
      <c r="AE329" s="272">
        <f>AD329*(1+'2. GRI Pricing Inputs'!F$115)^((AE$16-AD$16)/365)</f>
        <v>0</v>
      </c>
      <c r="AF329" s="272">
        <f>AE329*(1+'2. GRI Pricing Inputs'!G$115)^((AF$16-AE$16)/365)</f>
        <v>0</v>
      </c>
      <c r="AG329" s="272">
        <f>AF329*(1+'2. GRI Pricing Inputs'!H$115)^((AG$16-AF$16)/365)</f>
        <v>0</v>
      </c>
      <c r="AH329" s="272">
        <f>AG329*(1+'2. GRI Pricing Inputs'!I$115)^((AH$16-AG$16)/365)</f>
        <v>0</v>
      </c>
      <c r="AI329" s="272">
        <f>AH329*(1+'2. GRI Pricing Inputs'!J$115)^((AI$16-AH$16)/365)</f>
        <v>0</v>
      </c>
      <c r="AJ329" s="272">
        <f>AI329*(1+'2. GRI Pricing Inputs'!K$115)^((AJ$16-AI$16)/365)</f>
        <v>0</v>
      </c>
      <c r="AK329" s="272">
        <f>AJ329*(1+'2. GRI Pricing Inputs'!L$115)^((AK$16-AJ$16)/365)</f>
        <v>0</v>
      </c>
      <c r="AL329" s="272">
        <f>AK329*(1+'2. GRI Pricing Inputs'!M$115)^((AL$16-AK$16)/365)</f>
        <v>0</v>
      </c>
      <c r="AM329" s="272">
        <f>AL329*(1+'2. GRI Pricing Inputs'!N$115)^((AM$16-AL$16)/365)</f>
        <v>0</v>
      </c>
      <c r="AN329" s="272">
        <f>AM329*(1+'2. GRI Pricing Inputs'!O$115)^((AN$16-AM$16)/365)</f>
        <v>0</v>
      </c>
      <c r="AO329" s="272">
        <f>AN329*(1+'2. GRI Pricing Inputs'!P$115)^((AO$16-AN$16)/365)</f>
        <v>0</v>
      </c>
      <c r="AP329" s="276">
        <f>AO329*(1+'2. GRI Pricing Inputs'!Q$115)^((AP$16-AO$16)/365)</f>
        <v>0</v>
      </c>
      <c r="AQ329" s="380">
        <f t="shared" si="16"/>
        <v>0</v>
      </c>
    </row>
    <row r="330" spans="3:43" ht="11.4" x14ac:dyDescent="0.2">
      <c r="C330" s="76">
        <f>'1. Accomodation'!N334</f>
        <v>0</v>
      </c>
      <c r="D330" s="362" t="str">
        <f>'1. Accomodation'!L334</f>
        <v>[Select]</v>
      </c>
      <c r="E330" s="69" t="str">
        <f>'1. Accomodation'!P334</f>
        <v>[Select]</v>
      </c>
      <c r="F330" s="69" t="str">
        <f>'1. Accomodation'!Q334</f>
        <v>[Select]</v>
      </c>
      <c r="G330" s="77">
        <f>'1. Accomodation'!O334</f>
        <v>0</v>
      </c>
      <c r="H330" s="69" t="str">
        <f>'1. Accomodation'!R334</f>
        <v>[Select]</v>
      </c>
      <c r="I330" s="69" t="str">
        <f>'1. Accomodation'!S334</f>
        <v>[Select]</v>
      </c>
      <c r="J330" s="62"/>
      <c r="L330" s="271">
        <f>IFERROR(INDEX('2. GRI Pricing Inputs'!$C$15:$AI$16,MATCH($L$16,'2. GRI Pricing Inputs'!$C$15:$C$16,0),MATCH(E330,'2. GRI Pricing Inputs'!$C$15:$AI$15,0)),0)</f>
        <v>0</v>
      </c>
      <c r="M330" s="272">
        <f>IFERROR(INDEX('2. GRI Pricing Inputs'!$C$22:$AI$23,MATCH($M$16,'2. GRI Pricing Inputs'!$C$22:$C$23,0),MATCH(F330,'2. GRI Pricing Inputs'!$C$22:$AI$22,0)),0)</f>
        <v>0</v>
      </c>
      <c r="N330" s="329">
        <f>IF(AND('3. GRI Pricing'!$G330&gt;='2. GRI Pricing Inputs'!$D$33,'3. GRI Pricing'!$G330&lt;='2. GRI Pricing Inputs'!$E$33),'2. GRI Pricing Inputs'!$D$32,IF(AND('3. GRI Pricing'!$G330&gt;='2. GRI Pricing Inputs'!$F$33,'3. GRI Pricing'!$G330&lt;='2. GRI Pricing Inputs'!$G$33),'2. GRI Pricing Inputs'!$F$32,IF(AND('3. GRI Pricing'!$G330&gt;='2. GRI Pricing Inputs'!$H$33,'3. GRI Pricing'!$G330&lt;='2. GRI Pricing Inputs'!$I$33),'2. GRI Pricing Inputs'!$H$32,IF(AND('3. GRI Pricing'!$G330&gt;='2. GRI Pricing Inputs'!$J$33,'3. GRI Pricing'!$G330&lt;='2. GRI Pricing Inputs'!$K$33),'2. GRI Pricing Inputs'!$J$32,IF(AND('3. GRI Pricing'!$G330&gt;='2. GRI Pricing Inputs'!$L$33,'3. GRI Pricing'!$G330&lt;='2. GRI Pricing Inputs'!$M$33),'2. GRI Pricing Inputs'!$L$32,IF(AND('3. GRI Pricing'!$G330&gt;='2. GRI Pricing Inputs'!$N$33,'3. GRI Pricing'!$G330&lt;='2. GRI Pricing Inputs'!$O$33),'2. GRI Pricing Inputs'!$N$32,IF(AND('3. GRI Pricing'!$G330&gt;='2. GRI Pricing Inputs'!$P$33,'3. GRI Pricing'!$G330&lt;='2. GRI Pricing Inputs'!$Q$33),'2. GRI Pricing Inputs'!$P$32,IF(AND('3. GRI Pricing'!$G330&gt;='2. GRI Pricing Inputs'!$R$33,'3. GRI Pricing'!$G330&lt;='2. GRI Pricing Inputs'!$S$33),'2. GRI Pricing Inputs'!$R$32,IF(AND('3. GRI Pricing'!$G330&gt;='2. GRI Pricing Inputs'!$T$33,'3. GRI Pricing'!$G330&lt;='2. GRI Pricing Inputs'!$U$33),'2. GRI Pricing Inputs'!$T$32,IF(AND('3. GRI Pricing'!$G330&gt;='2. GRI Pricing Inputs'!$V$33,'3. GRI Pricing'!$G330&lt;='2. GRI Pricing Inputs'!$W$33),'2. GRI Pricing Inputs'!$V$32,IF(AND('3. GRI Pricing'!$G330&gt;='2. GRI Pricing Inputs'!$X$33,'3. GRI Pricing'!$G330&lt;='2. GRI Pricing Inputs'!$Y$33),'2. GRI Pricing Inputs'!$X$32,IF(AND('3. GRI Pricing'!$G330&gt;='2. GRI Pricing Inputs'!$Z$33,'3. GRI Pricing'!$G330&lt;='2. GRI Pricing Inputs'!$AA$33),'2. GRI Pricing Inputs'!$Z$32,IF(AND('3. GRI Pricing'!$G330&gt;='2. GRI Pricing Inputs'!$AB$33,'3. GRI Pricing'!$G330&lt;='2. GRI Pricing Inputs'!$AC$33),'2. GRI Pricing Inputs'!$AB$32,IF(AND('3. GRI Pricing'!$G330&gt;='2. GRI Pricing Inputs'!$AD$33,'3. GRI Pricing'!$G330&lt;='2. GRI Pricing Inputs'!$AE$33),'2. GRI Pricing Inputs'!$AD$32,IF(AND('3. GRI Pricing'!$G330&gt;='2. GRI Pricing Inputs'!$AF$33,'3. GRI Pricing'!$G330&lt;='2. GRI Pricing Inputs'!$AG$33),'2. GRI Pricing Inputs'!$AF$32,IF(AND('3. GRI Pricing'!$G330&gt;='2. GRI Pricing Inputs'!$AH$33,'3. GRI Pricing'!$G330&lt;='2. GRI Pricing Inputs'!$AI$33),'2. GRI Pricing Inputs'!$AH$32,0))))))))))))))))</f>
        <v>0</v>
      </c>
      <c r="O330" s="272" cm="1">
        <f t="array" ref="O330">IFERROR(INDEX('2. GRI Pricing Inputs'!$C$32:$AI$39,MATCH('3. GRI Pricing'!E330,'2. GRI Pricing Inputs'!$C$32:$C$39,0),(MATCH('3. GRI Pricing'!N330,'2. GRI Pricing Inputs'!$D$32:$AI$32,0)+1)),0)</f>
        <v>0</v>
      </c>
      <c r="P330" s="272">
        <f>IFERROR(INDEX('2. GRI Pricing Inputs'!$C$45:$AI$46,MATCH($P$16,'2. GRI Pricing Inputs'!$C$45:$C$46,0),MATCH(H330,'2. GRI Pricing Inputs'!$C$45:$AI$45,0)),0)</f>
        <v>0</v>
      </c>
      <c r="Q330" s="272">
        <f>IFERROR(INDEX('2. GRI Pricing Inputs'!$C$53:$AI$54,MATCH('3. GRI Pricing'!$Q$16,'2. GRI Pricing Inputs'!$C$53:$C$54,0),MATCH('3. GRI Pricing'!I330,'2. GRI Pricing Inputs'!$C$53:$AI$53,0)),0)</f>
        <v>0</v>
      </c>
      <c r="R330" s="272">
        <f>IFERROR(INDEX('2. GRI Pricing Inputs'!$C$60:$AI$61,MATCH('3. GRI Pricing'!$R$16,'2. GRI Pricing Inputs'!$C$60:$C$61,0),MATCH('1. Accomodation'!T334,'2. GRI Pricing Inputs'!$C$60:$AI$60,0)),0)</f>
        <v>0</v>
      </c>
      <c r="S330" s="272">
        <f>IFERROR(INDEX('2. GRI Pricing Inputs'!$C$67:$AI$68,MATCH('3. GRI Pricing'!$S$16,'2. GRI Pricing Inputs'!$C$67:$C$68,0),MATCH('1. Accomodation'!U334,'2. GRI Pricing Inputs'!$C$67:$AI$67,0)),0)</f>
        <v>0</v>
      </c>
      <c r="T330" s="272">
        <f>IF(E330=0,0,'2. GRI Pricing Inputs'!$AI$75)</f>
        <v>0</v>
      </c>
      <c r="U330" s="272">
        <f>IFERROR(INDEX('2. GRI Pricing Inputs'!$C$82:$AI$83,MATCH('3. GRI Pricing'!$U$16,'2. GRI Pricing Inputs'!$C$82:$C$83,0),MATCH('1. Accomodation'!V334,'2. GRI Pricing Inputs'!$C$82:$AI$82,0)),0)</f>
        <v>0</v>
      </c>
      <c r="V330" s="272">
        <f>IFERROR(INDEX('2. GRI Pricing Inputs'!$C$89:$AI$90,MATCH('3. GRI Pricing'!$V$16,'2. GRI Pricing Inputs'!$C$89:$C$90,0),MATCH('1. Accomodation'!W334,'2. GRI Pricing Inputs'!$C$89:$AI$89,0)),0)</f>
        <v>0</v>
      </c>
      <c r="W330" s="272">
        <f>IFERROR(INDEX('2. GRI Pricing Inputs'!$C$97:$AI$98,MATCH('3. GRI Pricing'!$W$16,'2. GRI Pricing Inputs'!$C$97:$C$98,0),MATCH('1. Accomodation'!X334,'2. GRI Pricing Inputs'!$C$97:$AI$97,0)),0)</f>
        <v>0</v>
      </c>
      <c r="X330" s="272">
        <f>IFERROR(INDEX('2. GRI Pricing Inputs'!$C$104:$AI$105,MATCH('3. GRI Pricing'!$X$16,'2. GRI Pricing Inputs'!$C$104:$C$105,0),MATCH('1. Accomodation'!Y334,'2. GRI Pricing Inputs'!$C$104:$AI$104,0)),0)</f>
        <v>0</v>
      </c>
      <c r="Y330" s="273"/>
      <c r="Z330" s="274">
        <f t="shared" si="15"/>
        <v>0</v>
      </c>
      <c r="AA330" s="275"/>
      <c r="AB330" s="275"/>
      <c r="AC330" s="275"/>
      <c r="AD330" s="271">
        <f>Z330*(1+'2. GRI Pricing Inputs'!E$115)^(($AD$16-$AC$15)/365)</f>
        <v>0</v>
      </c>
      <c r="AE330" s="272">
        <f>AD330*(1+'2. GRI Pricing Inputs'!F$115)^((AE$16-AD$16)/365)</f>
        <v>0</v>
      </c>
      <c r="AF330" s="272">
        <f>AE330*(1+'2. GRI Pricing Inputs'!G$115)^((AF$16-AE$16)/365)</f>
        <v>0</v>
      </c>
      <c r="AG330" s="272">
        <f>AF330*(1+'2. GRI Pricing Inputs'!H$115)^((AG$16-AF$16)/365)</f>
        <v>0</v>
      </c>
      <c r="AH330" s="272">
        <f>AG330*(1+'2. GRI Pricing Inputs'!I$115)^((AH$16-AG$16)/365)</f>
        <v>0</v>
      </c>
      <c r="AI330" s="272">
        <f>AH330*(1+'2. GRI Pricing Inputs'!J$115)^((AI$16-AH$16)/365)</f>
        <v>0</v>
      </c>
      <c r="AJ330" s="272">
        <f>AI330*(1+'2. GRI Pricing Inputs'!K$115)^((AJ$16-AI$16)/365)</f>
        <v>0</v>
      </c>
      <c r="AK330" s="272">
        <f>AJ330*(1+'2. GRI Pricing Inputs'!L$115)^((AK$16-AJ$16)/365)</f>
        <v>0</v>
      </c>
      <c r="AL330" s="272">
        <f>AK330*(1+'2. GRI Pricing Inputs'!M$115)^((AL$16-AK$16)/365)</f>
        <v>0</v>
      </c>
      <c r="AM330" s="272">
        <f>AL330*(1+'2. GRI Pricing Inputs'!N$115)^((AM$16-AL$16)/365)</f>
        <v>0</v>
      </c>
      <c r="AN330" s="272">
        <f>AM330*(1+'2. GRI Pricing Inputs'!O$115)^((AN$16-AM$16)/365)</f>
        <v>0</v>
      </c>
      <c r="AO330" s="272">
        <f>AN330*(1+'2. GRI Pricing Inputs'!P$115)^((AO$16-AN$16)/365)</f>
        <v>0</v>
      </c>
      <c r="AP330" s="276">
        <f>AO330*(1+'2. GRI Pricing Inputs'!Q$115)^((AP$16-AO$16)/365)</f>
        <v>0</v>
      </c>
      <c r="AQ330" s="380">
        <f t="shared" si="16"/>
        <v>0</v>
      </c>
    </row>
    <row r="331" spans="3:43" ht="11.4" x14ac:dyDescent="0.2">
      <c r="C331" s="76">
        <f>'1. Accomodation'!N335</f>
        <v>0</v>
      </c>
      <c r="D331" s="362" t="str">
        <f>'1. Accomodation'!L335</f>
        <v>[Select]</v>
      </c>
      <c r="E331" s="69" t="str">
        <f>'1. Accomodation'!P335</f>
        <v>[Select]</v>
      </c>
      <c r="F331" s="69" t="str">
        <f>'1. Accomodation'!Q335</f>
        <v>[Select]</v>
      </c>
      <c r="G331" s="77">
        <f>'1. Accomodation'!O335</f>
        <v>0</v>
      </c>
      <c r="H331" s="69" t="str">
        <f>'1. Accomodation'!R335</f>
        <v>[Select]</v>
      </c>
      <c r="I331" s="69" t="str">
        <f>'1. Accomodation'!S335</f>
        <v>[Select]</v>
      </c>
      <c r="J331" s="62"/>
      <c r="L331" s="271">
        <f>IFERROR(INDEX('2. GRI Pricing Inputs'!$C$15:$AI$16,MATCH($L$16,'2. GRI Pricing Inputs'!$C$15:$C$16,0),MATCH(E331,'2. GRI Pricing Inputs'!$C$15:$AI$15,0)),0)</f>
        <v>0</v>
      </c>
      <c r="M331" s="272">
        <f>IFERROR(INDEX('2. GRI Pricing Inputs'!$C$22:$AI$23,MATCH($M$16,'2. GRI Pricing Inputs'!$C$22:$C$23,0),MATCH(F331,'2. GRI Pricing Inputs'!$C$22:$AI$22,0)),0)</f>
        <v>0</v>
      </c>
      <c r="N331" s="329">
        <f>IF(AND('3. GRI Pricing'!$G331&gt;='2. GRI Pricing Inputs'!$D$33,'3. GRI Pricing'!$G331&lt;='2. GRI Pricing Inputs'!$E$33),'2. GRI Pricing Inputs'!$D$32,IF(AND('3. GRI Pricing'!$G331&gt;='2. GRI Pricing Inputs'!$F$33,'3. GRI Pricing'!$G331&lt;='2. GRI Pricing Inputs'!$G$33),'2. GRI Pricing Inputs'!$F$32,IF(AND('3. GRI Pricing'!$G331&gt;='2. GRI Pricing Inputs'!$H$33,'3. GRI Pricing'!$G331&lt;='2. GRI Pricing Inputs'!$I$33),'2. GRI Pricing Inputs'!$H$32,IF(AND('3. GRI Pricing'!$G331&gt;='2. GRI Pricing Inputs'!$J$33,'3. GRI Pricing'!$G331&lt;='2. GRI Pricing Inputs'!$K$33),'2. GRI Pricing Inputs'!$J$32,IF(AND('3. GRI Pricing'!$G331&gt;='2. GRI Pricing Inputs'!$L$33,'3. GRI Pricing'!$G331&lt;='2. GRI Pricing Inputs'!$M$33),'2. GRI Pricing Inputs'!$L$32,IF(AND('3. GRI Pricing'!$G331&gt;='2. GRI Pricing Inputs'!$N$33,'3. GRI Pricing'!$G331&lt;='2. GRI Pricing Inputs'!$O$33),'2. GRI Pricing Inputs'!$N$32,IF(AND('3. GRI Pricing'!$G331&gt;='2. GRI Pricing Inputs'!$P$33,'3. GRI Pricing'!$G331&lt;='2. GRI Pricing Inputs'!$Q$33),'2. GRI Pricing Inputs'!$P$32,IF(AND('3. GRI Pricing'!$G331&gt;='2. GRI Pricing Inputs'!$R$33,'3. GRI Pricing'!$G331&lt;='2. GRI Pricing Inputs'!$S$33),'2. GRI Pricing Inputs'!$R$32,IF(AND('3. GRI Pricing'!$G331&gt;='2. GRI Pricing Inputs'!$T$33,'3. GRI Pricing'!$G331&lt;='2. GRI Pricing Inputs'!$U$33),'2. GRI Pricing Inputs'!$T$32,IF(AND('3. GRI Pricing'!$G331&gt;='2. GRI Pricing Inputs'!$V$33,'3. GRI Pricing'!$G331&lt;='2. GRI Pricing Inputs'!$W$33),'2. GRI Pricing Inputs'!$V$32,IF(AND('3. GRI Pricing'!$G331&gt;='2. GRI Pricing Inputs'!$X$33,'3. GRI Pricing'!$G331&lt;='2. GRI Pricing Inputs'!$Y$33),'2. GRI Pricing Inputs'!$X$32,IF(AND('3. GRI Pricing'!$G331&gt;='2. GRI Pricing Inputs'!$Z$33,'3. GRI Pricing'!$G331&lt;='2. GRI Pricing Inputs'!$AA$33),'2. GRI Pricing Inputs'!$Z$32,IF(AND('3. GRI Pricing'!$G331&gt;='2. GRI Pricing Inputs'!$AB$33,'3. GRI Pricing'!$G331&lt;='2. GRI Pricing Inputs'!$AC$33),'2. GRI Pricing Inputs'!$AB$32,IF(AND('3. GRI Pricing'!$G331&gt;='2. GRI Pricing Inputs'!$AD$33,'3. GRI Pricing'!$G331&lt;='2. GRI Pricing Inputs'!$AE$33),'2. GRI Pricing Inputs'!$AD$32,IF(AND('3. GRI Pricing'!$G331&gt;='2. GRI Pricing Inputs'!$AF$33,'3. GRI Pricing'!$G331&lt;='2. GRI Pricing Inputs'!$AG$33),'2. GRI Pricing Inputs'!$AF$32,IF(AND('3. GRI Pricing'!$G331&gt;='2. GRI Pricing Inputs'!$AH$33,'3. GRI Pricing'!$G331&lt;='2. GRI Pricing Inputs'!$AI$33),'2. GRI Pricing Inputs'!$AH$32,0))))))))))))))))</f>
        <v>0</v>
      </c>
      <c r="O331" s="272" cm="1">
        <f t="array" ref="O331">IFERROR(INDEX('2. GRI Pricing Inputs'!$C$32:$AI$39,MATCH('3. GRI Pricing'!E331,'2. GRI Pricing Inputs'!$C$32:$C$39,0),(MATCH('3. GRI Pricing'!N331,'2. GRI Pricing Inputs'!$D$32:$AI$32,0)+1)),0)</f>
        <v>0</v>
      </c>
      <c r="P331" s="272">
        <f>IFERROR(INDEX('2. GRI Pricing Inputs'!$C$45:$AI$46,MATCH($P$16,'2. GRI Pricing Inputs'!$C$45:$C$46,0),MATCH(H331,'2. GRI Pricing Inputs'!$C$45:$AI$45,0)),0)</f>
        <v>0</v>
      </c>
      <c r="Q331" s="272">
        <f>IFERROR(INDEX('2. GRI Pricing Inputs'!$C$53:$AI$54,MATCH('3. GRI Pricing'!$Q$16,'2. GRI Pricing Inputs'!$C$53:$C$54,0),MATCH('3. GRI Pricing'!I331,'2. GRI Pricing Inputs'!$C$53:$AI$53,0)),0)</f>
        <v>0</v>
      </c>
      <c r="R331" s="272">
        <f>IFERROR(INDEX('2. GRI Pricing Inputs'!$C$60:$AI$61,MATCH('3. GRI Pricing'!$R$16,'2. GRI Pricing Inputs'!$C$60:$C$61,0),MATCH('1. Accomodation'!T335,'2. GRI Pricing Inputs'!$C$60:$AI$60,0)),0)</f>
        <v>0</v>
      </c>
      <c r="S331" s="272">
        <f>IFERROR(INDEX('2. GRI Pricing Inputs'!$C$67:$AI$68,MATCH('3. GRI Pricing'!$S$16,'2. GRI Pricing Inputs'!$C$67:$C$68,0),MATCH('1. Accomodation'!U335,'2. GRI Pricing Inputs'!$C$67:$AI$67,0)),0)</f>
        <v>0</v>
      </c>
      <c r="T331" s="272">
        <f>IF(E331=0,0,'2. GRI Pricing Inputs'!$AI$75)</f>
        <v>0</v>
      </c>
      <c r="U331" s="272">
        <f>IFERROR(INDEX('2. GRI Pricing Inputs'!$C$82:$AI$83,MATCH('3. GRI Pricing'!$U$16,'2. GRI Pricing Inputs'!$C$82:$C$83,0),MATCH('1. Accomodation'!V335,'2. GRI Pricing Inputs'!$C$82:$AI$82,0)),0)</f>
        <v>0</v>
      </c>
      <c r="V331" s="272">
        <f>IFERROR(INDEX('2. GRI Pricing Inputs'!$C$89:$AI$90,MATCH('3. GRI Pricing'!$V$16,'2. GRI Pricing Inputs'!$C$89:$C$90,0),MATCH('1. Accomodation'!W335,'2. GRI Pricing Inputs'!$C$89:$AI$89,0)),0)</f>
        <v>0</v>
      </c>
      <c r="W331" s="272">
        <f>IFERROR(INDEX('2. GRI Pricing Inputs'!$C$97:$AI$98,MATCH('3. GRI Pricing'!$W$16,'2. GRI Pricing Inputs'!$C$97:$C$98,0),MATCH('1. Accomodation'!X335,'2. GRI Pricing Inputs'!$C$97:$AI$97,0)),0)</f>
        <v>0</v>
      </c>
      <c r="X331" s="272">
        <f>IFERROR(INDEX('2. GRI Pricing Inputs'!$C$104:$AI$105,MATCH('3. GRI Pricing'!$X$16,'2. GRI Pricing Inputs'!$C$104:$C$105,0),MATCH('1. Accomodation'!Y335,'2. GRI Pricing Inputs'!$C$104:$AI$104,0)),0)</f>
        <v>0</v>
      </c>
      <c r="Y331" s="273"/>
      <c r="Z331" s="274">
        <f t="shared" si="15"/>
        <v>0</v>
      </c>
      <c r="AA331" s="275"/>
      <c r="AB331" s="275"/>
      <c r="AC331" s="275"/>
      <c r="AD331" s="271">
        <f>Z331*(1+'2. GRI Pricing Inputs'!E$115)^(($AD$16-$AC$15)/365)</f>
        <v>0</v>
      </c>
      <c r="AE331" s="272">
        <f>AD331*(1+'2. GRI Pricing Inputs'!F$115)^((AE$16-AD$16)/365)</f>
        <v>0</v>
      </c>
      <c r="AF331" s="272">
        <f>AE331*(1+'2. GRI Pricing Inputs'!G$115)^((AF$16-AE$16)/365)</f>
        <v>0</v>
      </c>
      <c r="AG331" s="272">
        <f>AF331*(1+'2. GRI Pricing Inputs'!H$115)^((AG$16-AF$16)/365)</f>
        <v>0</v>
      </c>
      <c r="AH331" s="272">
        <f>AG331*(1+'2. GRI Pricing Inputs'!I$115)^((AH$16-AG$16)/365)</f>
        <v>0</v>
      </c>
      <c r="AI331" s="272">
        <f>AH331*(1+'2. GRI Pricing Inputs'!J$115)^((AI$16-AH$16)/365)</f>
        <v>0</v>
      </c>
      <c r="AJ331" s="272">
        <f>AI331*(1+'2. GRI Pricing Inputs'!K$115)^((AJ$16-AI$16)/365)</f>
        <v>0</v>
      </c>
      <c r="AK331" s="272">
        <f>AJ331*(1+'2. GRI Pricing Inputs'!L$115)^((AK$16-AJ$16)/365)</f>
        <v>0</v>
      </c>
      <c r="AL331" s="272">
        <f>AK331*(1+'2. GRI Pricing Inputs'!M$115)^((AL$16-AK$16)/365)</f>
        <v>0</v>
      </c>
      <c r="AM331" s="272">
        <f>AL331*(1+'2. GRI Pricing Inputs'!N$115)^((AM$16-AL$16)/365)</f>
        <v>0</v>
      </c>
      <c r="AN331" s="272">
        <f>AM331*(1+'2. GRI Pricing Inputs'!O$115)^((AN$16-AM$16)/365)</f>
        <v>0</v>
      </c>
      <c r="AO331" s="272">
        <f>AN331*(1+'2. GRI Pricing Inputs'!P$115)^((AO$16-AN$16)/365)</f>
        <v>0</v>
      </c>
      <c r="AP331" s="276">
        <f>AO331*(1+'2. GRI Pricing Inputs'!Q$115)^((AP$16-AO$16)/365)</f>
        <v>0</v>
      </c>
      <c r="AQ331" s="380">
        <f t="shared" si="16"/>
        <v>0</v>
      </c>
    </row>
    <row r="332" spans="3:43" ht="11.4" x14ac:dyDescent="0.2">
      <c r="C332" s="76">
        <f>'1. Accomodation'!N336</f>
        <v>0</v>
      </c>
      <c r="D332" s="362" t="str">
        <f>'1. Accomodation'!L336</f>
        <v>[Select]</v>
      </c>
      <c r="E332" s="69" t="str">
        <f>'1. Accomodation'!P336</f>
        <v>[Select]</v>
      </c>
      <c r="F332" s="69" t="str">
        <f>'1. Accomodation'!Q336</f>
        <v>[Select]</v>
      </c>
      <c r="G332" s="77">
        <f>'1. Accomodation'!O336</f>
        <v>0</v>
      </c>
      <c r="H332" s="69" t="str">
        <f>'1. Accomodation'!R336</f>
        <v>[Select]</v>
      </c>
      <c r="I332" s="69" t="str">
        <f>'1. Accomodation'!S336</f>
        <v>[Select]</v>
      </c>
      <c r="J332" s="62"/>
      <c r="L332" s="271">
        <f>IFERROR(INDEX('2. GRI Pricing Inputs'!$C$15:$AI$16,MATCH($L$16,'2. GRI Pricing Inputs'!$C$15:$C$16,0),MATCH(E332,'2. GRI Pricing Inputs'!$C$15:$AI$15,0)),0)</f>
        <v>0</v>
      </c>
      <c r="M332" s="272">
        <f>IFERROR(INDEX('2. GRI Pricing Inputs'!$C$22:$AI$23,MATCH($M$16,'2. GRI Pricing Inputs'!$C$22:$C$23,0),MATCH(F332,'2. GRI Pricing Inputs'!$C$22:$AI$22,0)),0)</f>
        <v>0</v>
      </c>
      <c r="N332" s="329">
        <f>IF(AND('3. GRI Pricing'!$G332&gt;='2. GRI Pricing Inputs'!$D$33,'3. GRI Pricing'!$G332&lt;='2. GRI Pricing Inputs'!$E$33),'2. GRI Pricing Inputs'!$D$32,IF(AND('3. GRI Pricing'!$G332&gt;='2. GRI Pricing Inputs'!$F$33,'3. GRI Pricing'!$G332&lt;='2. GRI Pricing Inputs'!$G$33),'2. GRI Pricing Inputs'!$F$32,IF(AND('3. GRI Pricing'!$G332&gt;='2. GRI Pricing Inputs'!$H$33,'3. GRI Pricing'!$G332&lt;='2. GRI Pricing Inputs'!$I$33),'2. GRI Pricing Inputs'!$H$32,IF(AND('3. GRI Pricing'!$G332&gt;='2. GRI Pricing Inputs'!$J$33,'3. GRI Pricing'!$G332&lt;='2. GRI Pricing Inputs'!$K$33),'2. GRI Pricing Inputs'!$J$32,IF(AND('3. GRI Pricing'!$G332&gt;='2. GRI Pricing Inputs'!$L$33,'3. GRI Pricing'!$G332&lt;='2. GRI Pricing Inputs'!$M$33),'2. GRI Pricing Inputs'!$L$32,IF(AND('3. GRI Pricing'!$G332&gt;='2. GRI Pricing Inputs'!$N$33,'3. GRI Pricing'!$G332&lt;='2. GRI Pricing Inputs'!$O$33),'2. GRI Pricing Inputs'!$N$32,IF(AND('3. GRI Pricing'!$G332&gt;='2. GRI Pricing Inputs'!$P$33,'3. GRI Pricing'!$G332&lt;='2. GRI Pricing Inputs'!$Q$33),'2. GRI Pricing Inputs'!$P$32,IF(AND('3. GRI Pricing'!$G332&gt;='2. GRI Pricing Inputs'!$R$33,'3. GRI Pricing'!$G332&lt;='2. GRI Pricing Inputs'!$S$33),'2. GRI Pricing Inputs'!$R$32,IF(AND('3. GRI Pricing'!$G332&gt;='2. GRI Pricing Inputs'!$T$33,'3. GRI Pricing'!$G332&lt;='2. GRI Pricing Inputs'!$U$33),'2. GRI Pricing Inputs'!$T$32,IF(AND('3. GRI Pricing'!$G332&gt;='2. GRI Pricing Inputs'!$V$33,'3. GRI Pricing'!$G332&lt;='2. GRI Pricing Inputs'!$W$33),'2. GRI Pricing Inputs'!$V$32,IF(AND('3. GRI Pricing'!$G332&gt;='2. GRI Pricing Inputs'!$X$33,'3. GRI Pricing'!$G332&lt;='2. GRI Pricing Inputs'!$Y$33),'2. GRI Pricing Inputs'!$X$32,IF(AND('3. GRI Pricing'!$G332&gt;='2. GRI Pricing Inputs'!$Z$33,'3. GRI Pricing'!$G332&lt;='2. GRI Pricing Inputs'!$AA$33),'2. GRI Pricing Inputs'!$Z$32,IF(AND('3. GRI Pricing'!$G332&gt;='2. GRI Pricing Inputs'!$AB$33,'3. GRI Pricing'!$G332&lt;='2. GRI Pricing Inputs'!$AC$33),'2. GRI Pricing Inputs'!$AB$32,IF(AND('3. GRI Pricing'!$G332&gt;='2. GRI Pricing Inputs'!$AD$33,'3. GRI Pricing'!$G332&lt;='2. GRI Pricing Inputs'!$AE$33),'2. GRI Pricing Inputs'!$AD$32,IF(AND('3. GRI Pricing'!$G332&gt;='2. GRI Pricing Inputs'!$AF$33,'3. GRI Pricing'!$G332&lt;='2. GRI Pricing Inputs'!$AG$33),'2. GRI Pricing Inputs'!$AF$32,IF(AND('3. GRI Pricing'!$G332&gt;='2. GRI Pricing Inputs'!$AH$33,'3. GRI Pricing'!$G332&lt;='2. GRI Pricing Inputs'!$AI$33),'2. GRI Pricing Inputs'!$AH$32,0))))))))))))))))</f>
        <v>0</v>
      </c>
      <c r="O332" s="272" cm="1">
        <f t="array" ref="O332">IFERROR(INDEX('2. GRI Pricing Inputs'!$C$32:$AI$39,MATCH('3. GRI Pricing'!E332,'2. GRI Pricing Inputs'!$C$32:$C$39,0),(MATCH('3. GRI Pricing'!N332,'2. GRI Pricing Inputs'!$D$32:$AI$32,0)+1)),0)</f>
        <v>0</v>
      </c>
      <c r="P332" s="272">
        <f>IFERROR(INDEX('2. GRI Pricing Inputs'!$C$45:$AI$46,MATCH($P$16,'2. GRI Pricing Inputs'!$C$45:$C$46,0),MATCH(H332,'2. GRI Pricing Inputs'!$C$45:$AI$45,0)),0)</f>
        <v>0</v>
      </c>
      <c r="Q332" s="272">
        <f>IFERROR(INDEX('2. GRI Pricing Inputs'!$C$53:$AI$54,MATCH('3. GRI Pricing'!$Q$16,'2. GRI Pricing Inputs'!$C$53:$C$54,0),MATCH('3. GRI Pricing'!I332,'2. GRI Pricing Inputs'!$C$53:$AI$53,0)),0)</f>
        <v>0</v>
      </c>
      <c r="R332" s="272">
        <f>IFERROR(INDEX('2. GRI Pricing Inputs'!$C$60:$AI$61,MATCH('3. GRI Pricing'!$R$16,'2. GRI Pricing Inputs'!$C$60:$C$61,0),MATCH('1. Accomodation'!T336,'2. GRI Pricing Inputs'!$C$60:$AI$60,0)),0)</f>
        <v>0</v>
      </c>
      <c r="S332" s="272">
        <f>IFERROR(INDEX('2. GRI Pricing Inputs'!$C$67:$AI$68,MATCH('3. GRI Pricing'!$S$16,'2. GRI Pricing Inputs'!$C$67:$C$68,0),MATCH('1. Accomodation'!U336,'2. GRI Pricing Inputs'!$C$67:$AI$67,0)),0)</f>
        <v>0</v>
      </c>
      <c r="T332" s="272">
        <f>IF(E332=0,0,'2. GRI Pricing Inputs'!$AI$75)</f>
        <v>0</v>
      </c>
      <c r="U332" s="272">
        <f>IFERROR(INDEX('2. GRI Pricing Inputs'!$C$82:$AI$83,MATCH('3. GRI Pricing'!$U$16,'2. GRI Pricing Inputs'!$C$82:$C$83,0),MATCH('1. Accomodation'!V336,'2. GRI Pricing Inputs'!$C$82:$AI$82,0)),0)</f>
        <v>0</v>
      </c>
      <c r="V332" s="272">
        <f>IFERROR(INDEX('2. GRI Pricing Inputs'!$C$89:$AI$90,MATCH('3. GRI Pricing'!$V$16,'2. GRI Pricing Inputs'!$C$89:$C$90,0),MATCH('1. Accomodation'!W336,'2. GRI Pricing Inputs'!$C$89:$AI$89,0)),0)</f>
        <v>0</v>
      </c>
      <c r="W332" s="272">
        <f>IFERROR(INDEX('2. GRI Pricing Inputs'!$C$97:$AI$98,MATCH('3. GRI Pricing'!$W$16,'2. GRI Pricing Inputs'!$C$97:$C$98,0),MATCH('1. Accomodation'!X336,'2. GRI Pricing Inputs'!$C$97:$AI$97,0)),0)</f>
        <v>0</v>
      </c>
      <c r="X332" s="272">
        <f>IFERROR(INDEX('2. GRI Pricing Inputs'!$C$104:$AI$105,MATCH('3. GRI Pricing'!$X$16,'2. GRI Pricing Inputs'!$C$104:$C$105,0),MATCH('1. Accomodation'!Y336,'2. GRI Pricing Inputs'!$C$104:$AI$104,0)),0)</f>
        <v>0</v>
      </c>
      <c r="Y332" s="273"/>
      <c r="Z332" s="274">
        <f t="shared" si="15"/>
        <v>0</v>
      </c>
      <c r="AA332" s="275"/>
      <c r="AB332" s="275"/>
      <c r="AC332" s="275"/>
      <c r="AD332" s="271">
        <f>Z332*(1+'2. GRI Pricing Inputs'!E$115)^(($AD$16-$AC$15)/365)</f>
        <v>0</v>
      </c>
      <c r="AE332" s="272">
        <f>AD332*(1+'2. GRI Pricing Inputs'!F$115)^((AE$16-AD$16)/365)</f>
        <v>0</v>
      </c>
      <c r="AF332" s="272">
        <f>AE332*(1+'2. GRI Pricing Inputs'!G$115)^((AF$16-AE$16)/365)</f>
        <v>0</v>
      </c>
      <c r="AG332" s="272">
        <f>AF332*(1+'2. GRI Pricing Inputs'!H$115)^((AG$16-AF$16)/365)</f>
        <v>0</v>
      </c>
      <c r="AH332" s="272">
        <f>AG332*(1+'2. GRI Pricing Inputs'!I$115)^((AH$16-AG$16)/365)</f>
        <v>0</v>
      </c>
      <c r="AI332" s="272">
        <f>AH332*(1+'2. GRI Pricing Inputs'!J$115)^((AI$16-AH$16)/365)</f>
        <v>0</v>
      </c>
      <c r="AJ332" s="272">
        <f>AI332*(1+'2. GRI Pricing Inputs'!K$115)^((AJ$16-AI$16)/365)</f>
        <v>0</v>
      </c>
      <c r="AK332" s="272">
        <f>AJ332*(1+'2. GRI Pricing Inputs'!L$115)^((AK$16-AJ$16)/365)</f>
        <v>0</v>
      </c>
      <c r="AL332" s="272">
        <f>AK332*(1+'2. GRI Pricing Inputs'!M$115)^((AL$16-AK$16)/365)</f>
        <v>0</v>
      </c>
      <c r="AM332" s="272">
        <f>AL332*(1+'2. GRI Pricing Inputs'!N$115)^((AM$16-AL$16)/365)</f>
        <v>0</v>
      </c>
      <c r="AN332" s="272">
        <f>AM332*(1+'2. GRI Pricing Inputs'!O$115)^((AN$16-AM$16)/365)</f>
        <v>0</v>
      </c>
      <c r="AO332" s="272">
        <f>AN332*(1+'2. GRI Pricing Inputs'!P$115)^((AO$16-AN$16)/365)</f>
        <v>0</v>
      </c>
      <c r="AP332" s="276">
        <f>AO332*(1+'2. GRI Pricing Inputs'!Q$115)^((AP$16-AO$16)/365)</f>
        <v>0</v>
      </c>
      <c r="AQ332" s="380">
        <f t="shared" si="16"/>
        <v>0</v>
      </c>
    </row>
    <row r="333" spans="3:43" ht="11.4" x14ac:dyDescent="0.2">
      <c r="C333" s="76">
        <f>'1. Accomodation'!N337</f>
        <v>0</v>
      </c>
      <c r="D333" s="362" t="str">
        <f>'1. Accomodation'!L337</f>
        <v>[Select]</v>
      </c>
      <c r="E333" s="69" t="str">
        <f>'1. Accomodation'!P337</f>
        <v>[Select]</v>
      </c>
      <c r="F333" s="69" t="str">
        <f>'1. Accomodation'!Q337</f>
        <v>[Select]</v>
      </c>
      <c r="G333" s="77">
        <f>'1. Accomodation'!O337</f>
        <v>0</v>
      </c>
      <c r="H333" s="69" t="str">
        <f>'1. Accomodation'!R337</f>
        <v>[Select]</v>
      </c>
      <c r="I333" s="69" t="str">
        <f>'1. Accomodation'!S337</f>
        <v>[Select]</v>
      </c>
      <c r="J333" s="62"/>
      <c r="L333" s="271">
        <f>IFERROR(INDEX('2. GRI Pricing Inputs'!$C$15:$AI$16,MATCH($L$16,'2. GRI Pricing Inputs'!$C$15:$C$16,0),MATCH(E333,'2. GRI Pricing Inputs'!$C$15:$AI$15,0)),0)</f>
        <v>0</v>
      </c>
      <c r="M333" s="272">
        <f>IFERROR(INDEX('2. GRI Pricing Inputs'!$C$22:$AI$23,MATCH($M$16,'2. GRI Pricing Inputs'!$C$22:$C$23,0),MATCH(F333,'2. GRI Pricing Inputs'!$C$22:$AI$22,0)),0)</f>
        <v>0</v>
      </c>
      <c r="N333" s="329">
        <f>IF(AND('3. GRI Pricing'!$G333&gt;='2. GRI Pricing Inputs'!$D$33,'3. GRI Pricing'!$G333&lt;='2. GRI Pricing Inputs'!$E$33),'2. GRI Pricing Inputs'!$D$32,IF(AND('3. GRI Pricing'!$G333&gt;='2. GRI Pricing Inputs'!$F$33,'3. GRI Pricing'!$G333&lt;='2. GRI Pricing Inputs'!$G$33),'2. GRI Pricing Inputs'!$F$32,IF(AND('3. GRI Pricing'!$G333&gt;='2. GRI Pricing Inputs'!$H$33,'3. GRI Pricing'!$G333&lt;='2. GRI Pricing Inputs'!$I$33),'2. GRI Pricing Inputs'!$H$32,IF(AND('3. GRI Pricing'!$G333&gt;='2. GRI Pricing Inputs'!$J$33,'3. GRI Pricing'!$G333&lt;='2. GRI Pricing Inputs'!$K$33),'2. GRI Pricing Inputs'!$J$32,IF(AND('3. GRI Pricing'!$G333&gt;='2. GRI Pricing Inputs'!$L$33,'3. GRI Pricing'!$G333&lt;='2. GRI Pricing Inputs'!$M$33),'2. GRI Pricing Inputs'!$L$32,IF(AND('3. GRI Pricing'!$G333&gt;='2. GRI Pricing Inputs'!$N$33,'3. GRI Pricing'!$G333&lt;='2. GRI Pricing Inputs'!$O$33),'2. GRI Pricing Inputs'!$N$32,IF(AND('3. GRI Pricing'!$G333&gt;='2. GRI Pricing Inputs'!$P$33,'3. GRI Pricing'!$G333&lt;='2. GRI Pricing Inputs'!$Q$33),'2. GRI Pricing Inputs'!$P$32,IF(AND('3. GRI Pricing'!$G333&gt;='2. GRI Pricing Inputs'!$R$33,'3. GRI Pricing'!$G333&lt;='2. GRI Pricing Inputs'!$S$33),'2. GRI Pricing Inputs'!$R$32,IF(AND('3. GRI Pricing'!$G333&gt;='2. GRI Pricing Inputs'!$T$33,'3. GRI Pricing'!$G333&lt;='2. GRI Pricing Inputs'!$U$33),'2. GRI Pricing Inputs'!$T$32,IF(AND('3. GRI Pricing'!$G333&gt;='2. GRI Pricing Inputs'!$V$33,'3. GRI Pricing'!$G333&lt;='2. GRI Pricing Inputs'!$W$33),'2. GRI Pricing Inputs'!$V$32,IF(AND('3. GRI Pricing'!$G333&gt;='2. GRI Pricing Inputs'!$X$33,'3. GRI Pricing'!$G333&lt;='2. GRI Pricing Inputs'!$Y$33),'2. GRI Pricing Inputs'!$X$32,IF(AND('3. GRI Pricing'!$G333&gt;='2. GRI Pricing Inputs'!$Z$33,'3. GRI Pricing'!$G333&lt;='2. GRI Pricing Inputs'!$AA$33),'2. GRI Pricing Inputs'!$Z$32,IF(AND('3. GRI Pricing'!$G333&gt;='2. GRI Pricing Inputs'!$AB$33,'3. GRI Pricing'!$G333&lt;='2. GRI Pricing Inputs'!$AC$33),'2. GRI Pricing Inputs'!$AB$32,IF(AND('3. GRI Pricing'!$G333&gt;='2. GRI Pricing Inputs'!$AD$33,'3. GRI Pricing'!$G333&lt;='2. GRI Pricing Inputs'!$AE$33),'2. GRI Pricing Inputs'!$AD$32,IF(AND('3. GRI Pricing'!$G333&gt;='2. GRI Pricing Inputs'!$AF$33,'3. GRI Pricing'!$G333&lt;='2. GRI Pricing Inputs'!$AG$33),'2. GRI Pricing Inputs'!$AF$32,IF(AND('3. GRI Pricing'!$G333&gt;='2. GRI Pricing Inputs'!$AH$33,'3. GRI Pricing'!$G333&lt;='2. GRI Pricing Inputs'!$AI$33),'2. GRI Pricing Inputs'!$AH$32,0))))))))))))))))</f>
        <v>0</v>
      </c>
      <c r="O333" s="272" cm="1">
        <f t="array" ref="O333">IFERROR(INDEX('2. GRI Pricing Inputs'!$C$32:$AI$39,MATCH('3. GRI Pricing'!E333,'2. GRI Pricing Inputs'!$C$32:$C$39,0),(MATCH('3. GRI Pricing'!N333,'2. GRI Pricing Inputs'!$D$32:$AI$32,0)+1)),0)</f>
        <v>0</v>
      </c>
      <c r="P333" s="272">
        <f>IFERROR(INDEX('2. GRI Pricing Inputs'!$C$45:$AI$46,MATCH($P$16,'2. GRI Pricing Inputs'!$C$45:$C$46,0),MATCH(H333,'2. GRI Pricing Inputs'!$C$45:$AI$45,0)),0)</f>
        <v>0</v>
      </c>
      <c r="Q333" s="272">
        <f>IFERROR(INDEX('2. GRI Pricing Inputs'!$C$53:$AI$54,MATCH('3. GRI Pricing'!$Q$16,'2. GRI Pricing Inputs'!$C$53:$C$54,0),MATCH('3. GRI Pricing'!I333,'2. GRI Pricing Inputs'!$C$53:$AI$53,0)),0)</f>
        <v>0</v>
      </c>
      <c r="R333" s="272">
        <f>IFERROR(INDEX('2. GRI Pricing Inputs'!$C$60:$AI$61,MATCH('3. GRI Pricing'!$R$16,'2. GRI Pricing Inputs'!$C$60:$C$61,0),MATCH('1. Accomodation'!T337,'2. GRI Pricing Inputs'!$C$60:$AI$60,0)),0)</f>
        <v>0</v>
      </c>
      <c r="S333" s="272">
        <f>IFERROR(INDEX('2. GRI Pricing Inputs'!$C$67:$AI$68,MATCH('3. GRI Pricing'!$S$16,'2. GRI Pricing Inputs'!$C$67:$C$68,0),MATCH('1. Accomodation'!U337,'2. GRI Pricing Inputs'!$C$67:$AI$67,0)),0)</f>
        <v>0</v>
      </c>
      <c r="T333" s="272">
        <f>IF(E333=0,0,'2. GRI Pricing Inputs'!$AI$75)</f>
        <v>0</v>
      </c>
      <c r="U333" s="272">
        <f>IFERROR(INDEX('2. GRI Pricing Inputs'!$C$82:$AI$83,MATCH('3. GRI Pricing'!$U$16,'2. GRI Pricing Inputs'!$C$82:$C$83,0),MATCH('1. Accomodation'!V337,'2. GRI Pricing Inputs'!$C$82:$AI$82,0)),0)</f>
        <v>0</v>
      </c>
      <c r="V333" s="272">
        <f>IFERROR(INDEX('2. GRI Pricing Inputs'!$C$89:$AI$90,MATCH('3. GRI Pricing'!$V$16,'2. GRI Pricing Inputs'!$C$89:$C$90,0),MATCH('1. Accomodation'!W337,'2. GRI Pricing Inputs'!$C$89:$AI$89,0)),0)</f>
        <v>0</v>
      </c>
      <c r="W333" s="272">
        <f>IFERROR(INDEX('2. GRI Pricing Inputs'!$C$97:$AI$98,MATCH('3. GRI Pricing'!$W$16,'2. GRI Pricing Inputs'!$C$97:$C$98,0),MATCH('1. Accomodation'!X337,'2. GRI Pricing Inputs'!$C$97:$AI$97,0)),0)</f>
        <v>0</v>
      </c>
      <c r="X333" s="272">
        <f>IFERROR(INDEX('2. GRI Pricing Inputs'!$C$104:$AI$105,MATCH('3. GRI Pricing'!$X$16,'2. GRI Pricing Inputs'!$C$104:$C$105,0),MATCH('1. Accomodation'!Y337,'2. GRI Pricing Inputs'!$C$104:$AI$104,0)),0)</f>
        <v>0</v>
      </c>
      <c r="Y333" s="273"/>
      <c r="Z333" s="274">
        <f t="shared" si="15"/>
        <v>0</v>
      </c>
      <c r="AA333" s="275"/>
      <c r="AB333" s="275"/>
      <c r="AC333" s="275"/>
      <c r="AD333" s="271">
        <f>Z333*(1+'2. GRI Pricing Inputs'!E$115)^(($AD$16-$AC$15)/365)</f>
        <v>0</v>
      </c>
      <c r="AE333" s="272">
        <f>AD333*(1+'2. GRI Pricing Inputs'!F$115)^((AE$16-AD$16)/365)</f>
        <v>0</v>
      </c>
      <c r="AF333" s="272">
        <f>AE333*(1+'2. GRI Pricing Inputs'!G$115)^((AF$16-AE$16)/365)</f>
        <v>0</v>
      </c>
      <c r="AG333" s="272">
        <f>AF333*(1+'2. GRI Pricing Inputs'!H$115)^((AG$16-AF$16)/365)</f>
        <v>0</v>
      </c>
      <c r="AH333" s="272">
        <f>AG333*(1+'2. GRI Pricing Inputs'!I$115)^((AH$16-AG$16)/365)</f>
        <v>0</v>
      </c>
      <c r="AI333" s="272">
        <f>AH333*(1+'2. GRI Pricing Inputs'!J$115)^((AI$16-AH$16)/365)</f>
        <v>0</v>
      </c>
      <c r="AJ333" s="272">
        <f>AI333*(1+'2. GRI Pricing Inputs'!K$115)^((AJ$16-AI$16)/365)</f>
        <v>0</v>
      </c>
      <c r="AK333" s="272">
        <f>AJ333*(1+'2. GRI Pricing Inputs'!L$115)^((AK$16-AJ$16)/365)</f>
        <v>0</v>
      </c>
      <c r="AL333" s="272">
        <f>AK333*(1+'2. GRI Pricing Inputs'!M$115)^((AL$16-AK$16)/365)</f>
        <v>0</v>
      </c>
      <c r="AM333" s="272">
        <f>AL333*(1+'2. GRI Pricing Inputs'!N$115)^((AM$16-AL$16)/365)</f>
        <v>0</v>
      </c>
      <c r="AN333" s="272">
        <f>AM333*(1+'2. GRI Pricing Inputs'!O$115)^((AN$16-AM$16)/365)</f>
        <v>0</v>
      </c>
      <c r="AO333" s="272">
        <f>AN333*(1+'2. GRI Pricing Inputs'!P$115)^((AO$16-AN$16)/365)</f>
        <v>0</v>
      </c>
      <c r="AP333" s="276">
        <f>AO333*(1+'2. GRI Pricing Inputs'!Q$115)^((AP$16-AO$16)/365)</f>
        <v>0</v>
      </c>
      <c r="AQ333" s="380">
        <f t="shared" si="16"/>
        <v>0</v>
      </c>
    </row>
    <row r="334" spans="3:43" ht="11.4" x14ac:dyDescent="0.2">
      <c r="C334" s="76">
        <f>'1. Accomodation'!N338</f>
        <v>0</v>
      </c>
      <c r="D334" s="362" t="str">
        <f>'1. Accomodation'!L338</f>
        <v>[Select]</v>
      </c>
      <c r="E334" s="69" t="str">
        <f>'1. Accomodation'!P338</f>
        <v>[Select]</v>
      </c>
      <c r="F334" s="69" t="str">
        <f>'1. Accomodation'!Q338</f>
        <v>[Select]</v>
      </c>
      <c r="G334" s="77">
        <f>'1. Accomodation'!O338</f>
        <v>0</v>
      </c>
      <c r="H334" s="69" t="str">
        <f>'1. Accomodation'!R338</f>
        <v>[Select]</v>
      </c>
      <c r="I334" s="69" t="str">
        <f>'1. Accomodation'!S338</f>
        <v>[Select]</v>
      </c>
      <c r="J334" s="62"/>
      <c r="L334" s="271">
        <f>IFERROR(INDEX('2. GRI Pricing Inputs'!$C$15:$AI$16,MATCH($L$16,'2. GRI Pricing Inputs'!$C$15:$C$16,0),MATCH(E334,'2. GRI Pricing Inputs'!$C$15:$AI$15,0)),0)</f>
        <v>0</v>
      </c>
      <c r="M334" s="272">
        <f>IFERROR(INDEX('2. GRI Pricing Inputs'!$C$22:$AI$23,MATCH($M$16,'2. GRI Pricing Inputs'!$C$22:$C$23,0),MATCH(F334,'2. GRI Pricing Inputs'!$C$22:$AI$22,0)),0)</f>
        <v>0</v>
      </c>
      <c r="N334" s="329">
        <f>IF(AND('3. GRI Pricing'!$G334&gt;='2. GRI Pricing Inputs'!$D$33,'3. GRI Pricing'!$G334&lt;='2. GRI Pricing Inputs'!$E$33),'2. GRI Pricing Inputs'!$D$32,IF(AND('3. GRI Pricing'!$G334&gt;='2. GRI Pricing Inputs'!$F$33,'3. GRI Pricing'!$G334&lt;='2. GRI Pricing Inputs'!$G$33),'2. GRI Pricing Inputs'!$F$32,IF(AND('3. GRI Pricing'!$G334&gt;='2. GRI Pricing Inputs'!$H$33,'3. GRI Pricing'!$G334&lt;='2. GRI Pricing Inputs'!$I$33),'2. GRI Pricing Inputs'!$H$32,IF(AND('3. GRI Pricing'!$G334&gt;='2. GRI Pricing Inputs'!$J$33,'3. GRI Pricing'!$G334&lt;='2. GRI Pricing Inputs'!$K$33),'2. GRI Pricing Inputs'!$J$32,IF(AND('3. GRI Pricing'!$G334&gt;='2. GRI Pricing Inputs'!$L$33,'3. GRI Pricing'!$G334&lt;='2. GRI Pricing Inputs'!$M$33),'2. GRI Pricing Inputs'!$L$32,IF(AND('3. GRI Pricing'!$G334&gt;='2. GRI Pricing Inputs'!$N$33,'3. GRI Pricing'!$G334&lt;='2. GRI Pricing Inputs'!$O$33),'2. GRI Pricing Inputs'!$N$32,IF(AND('3. GRI Pricing'!$G334&gt;='2. GRI Pricing Inputs'!$P$33,'3. GRI Pricing'!$G334&lt;='2. GRI Pricing Inputs'!$Q$33),'2. GRI Pricing Inputs'!$P$32,IF(AND('3. GRI Pricing'!$G334&gt;='2. GRI Pricing Inputs'!$R$33,'3. GRI Pricing'!$G334&lt;='2. GRI Pricing Inputs'!$S$33),'2. GRI Pricing Inputs'!$R$32,IF(AND('3. GRI Pricing'!$G334&gt;='2. GRI Pricing Inputs'!$T$33,'3. GRI Pricing'!$G334&lt;='2. GRI Pricing Inputs'!$U$33),'2. GRI Pricing Inputs'!$T$32,IF(AND('3. GRI Pricing'!$G334&gt;='2. GRI Pricing Inputs'!$V$33,'3. GRI Pricing'!$G334&lt;='2. GRI Pricing Inputs'!$W$33),'2. GRI Pricing Inputs'!$V$32,IF(AND('3. GRI Pricing'!$G334&gt;='2. GRI Pricing Inputs'!$X$33,'3. GRI Pricing'!$G334&lt;='2. GRI Pricing Inputs'!$Y$33),'2. GRI Pricing Inputs'!$X$32,IF(AND('3. GRI Pricing'!$G334&gt;='2. GRI Pricing Inputs'!$Z$33,'3. GRI Pricing'!$G334&lt;='2. GRI Pricing Inputs'!$AA$33),'2. GRI Pricing Inputs'!$Z$32,IF(AND('3. GRI Pricing'!$G334&gt;='2. GRI Pricing Inputs'!$AB$33,'3. GRI Pricing'!$G334&lt;='2. GRI Pricing Inputs'!$AC$33),'2. GRI Pricing Inputs'!$AB$32,IF(AND('3. GRI Pricing'!$G334&gt;='2. GRI Pricing Inputs'!$AD$33,'3. GRI Pricing'!$G334&lt;='2. GRI Pricing Inputs'!$AE$33),'2. GRI Pricing Inputs'!$AD$32,IF(AND('3. GRI Pricing'!$G334&gt;='2. GRI Pricing Inputs'!$AF$33,'3. GRI Pricing'!$G334&lt;='2. GRI Pricing Inputs'!$AG$33),'2. GRI Pricing Inputs'!$AF$32,IF(AND('3. GRI Pricing'!$G334&gt;='2. GRI Pricing Inputs'!$AH$33,'3. GRI Pricing'!$G334&lt;='2. GRI Pricing Inputs'!$AI$33),'2. GRI Pricing Inputs'!$AH$32,0))))))))))))))))</f>
        <v>0</v>
      </c>
      <c r="O334" s="272" cm="1">
        <f t="array" ref="O334">IFERROR(INDEX('2. GRI Pricing Inputs'!$C$32:$AI$39,MATCH('3. GRI Pricing'!E334,'2. GRI Pricing Inputs'!$C$32:$C$39,0),(MATCH('3. GRI Pricing'!N334,'2. GRI Pricing Inputs'!$D$32:$AI$32,0)+1)),0)</f>
        <v>0</v>
      </c>
      <c r="P334" s="272">
        <f>IFERROR(INDEX('2. GRI Pricing Inputs'!$C$45:$AI$46,MATCH($P$16,'2. GRI Pricing Inputs'!$C$45:$C$46,0),MATCH(H334,'2. GRI Pricing Inputs'!$C$45:$AI$45,0)),0)</f>
        <v>0</v>
      </c>
      <c r="Q334" s="272">
        <f>IFERROR(INDEX('2. GRI Pricing Inputs'!$C$53:$AI$54,MATCH('3. GRI Pricing'!$Q$16,'2. GRI Pricing Inputs'!$C$53:$C$54,0),MATCH('3. GRI Pricing'!I334,'2. GRI Pricing Inputs'!$C$53:$AI$53,0)),0)</f>
        <v>0</v>
      </c>
      <c r="R334" s="272">
        <f>IFERROR(INDEX('2. GRI Pricing Inputs'!$C$60:$AI$61,MATCH('3. GRI Pricing'!$R$16,'2. GRI Pricing Inputs'!$C$60:$C$61,0),MATCH('1. Accomodation'!T338,'2. GRI Pricing Inputs'!$C$60:$AI$60,0)),0)</f>
        <v>0</v>
      </c>
      <c r="S334" s="272">
        <f>IFERROR(INDEX('2. GRI Pricing Inputs'!$C$67:$AI$68,MATCH('3. GRI Pricing'!$S$16,'2. GRI Pricing Inputs'!$C$67:$C$68,0),MATCH('1. Accomodation'!U338,'2. GRI Pricing Inputs'!$C$67:$AI$67,0)),0)</f>
        <v>0</v>
      </c>
      <c r="T334" s="272">
        <f>IF(E334=0,0,'2. GRI Pricing Inputs'!$AI$75)</f>
        <v>0</v>
      </c>
      <c r="U334" s="272">
        <f>IFERROR(INDEX('2. GRI Pricing Inputs'!$C$82:$AI$83,MATCH('3. GRI Pricing'!$U$16,'2. GRI Pricing Inputs'!$C$82:$C$83,0),MATCH('1. Accomodation'!V338,'2. GRI Pricing Inputs'!$C$82:$AI$82,0)),0)</f>
        <v>0</v>
      </c>
      <c r="V334" s="272">
        <f>IFERROR(INDEX('2. GRI Pricing Inputs'!$C$89:$AI$90,MATCH('3. GRI Pricing'!$V$16,'2. GRI Pricing Inputs'!$C$89:$C$90,0),MATCH('1. Accomodation'!W338,'2. GRI Pricing Inputs'!$C$89:$AI$89,0)),0)</f>
        <v>0</v>
      </c>
      <c r="W334" s="272">
        <f>IFERROR(INDEX('2. GRI Pricing Inputs'!$C$97:$AI$98,MATCH('3. GRI Pricing'!$W$16,'2. GRI Pricing Inputs'!$C$97:$C$98,0),MATCH('1. Accomodation'!X338,'2. GRI Pricing Inputs'!$C$97:$AI$97,0)),0)</f>
        <v>0</v>
      </c>
      <c r="X334" s="272">
        <f>IFERROR(INDEX('2. GRI Pricing Inputs'!$C$104:$AI$105,MATCH('3. GRI Pricing'!$X$16,'2. GRI Pricing Inputs'!$C$104:$C$105,0),MATCH('1. Accomodation'!Y338,'2. GRI Pricing Inputs'!$C$104:$AI$104,0)),0)</f>
        <v>0</v>
      </c>
      <c r="Y334" s="273"/>
      <c r="Z334" s="274">
        <f t="shared" si="15"/>
        <v>0</v>
      </c>
      <c r="AA334" s="275"/>
      <c r="AB334" s="275"/>
      <c r="AC334" s="275"/>
      <c r="AD334" s="271">
        <f>Z334*(1+'2. GRI Pricing Inputs'!E$115)^(($AD$16-$AC$15)/365)</f>
        <v>0</v>
      </c>
      <c r="AE334" s="272">
        <f>AD334*(1+'2. GRI Pricing Inputs'!F$115)^((AE$16-AD$16)/365)</f>
        <v>0</v>
      </c>
      <c r="AF334" s="272">
        <f>AE334*(1+'2. GRI Pricing Inputs'!G$115)^((AF$16-AE$16)/365)</f>
        <v>0</v>
      </c>
      <c r="AG334" s="272">
        <f>AF334*(1+'2. GRI Pricing Inputs'!H$115)^((AG$16-AF$16)/365)</f>
        <v>0</v>
      </c>
      <c r="AH334" s="272">
        <f>AG334*(1+'2. GRI Pricing Inputs'!I$115)^((AH$16-AG$16)/365)</f>
        <v>0</v>
      </c>
      <c r="AI334" s="272">
        <f>AH334*(1+'2. GRI Pricing Inputs'!J$115)^((AI$16-AH$16)/365)</f>
        <v>0</v>
      </c>
      <c r="AJ334" s="272">
        <f>AI334*(1+'2. GRI Pricing Inputs'!K$115)^((AJ$16-AI$16)/365)</f>
        <v>0</v>
      </c>
      <c r="AK334" s="272">
        <f>AJ334*(1+'2. GRI Pricing Inputs'!L$115)^((AK$16-AJ$16)/365)</f>
        <v>0</v>
      </c>
      <c r="AL334" s="272">
        <f>AK334*(1+'2. GRI Pricing Inputs'!M$115)^((AL$16-AK$16)/365)</f>
        <v>0</v>
      </c>
      <c r="AM334" s="272">
        <f>AL334*(1+'2. GRI Pricing Inputs'!N$115)^((AM$16-AL$16)/365)</f>
        <v>0</v>
      </c>
      <c r="AN334" s="272">
        <f>AM334*(1+'2. GRI Pricing Inputs'!O$115)^((AN$16-AM$16)/365)</f>
        <v>0</v>
      </c>
      <c r="AO334" s="272">
        <f>AN334*(1+'2. GRI Pricing Inputs'!P$115)^((AO$16-AN$16)/365)</f>
        <v>0</v>
      </c>
      <c r="AP334" s="276">
        <f>AO334*(1+'2. GRI Pricing Inputs'!Q$115)^((AP$16-AO$16)/365)</f>
        <v>0</v>
      </c>
      <c r="AQ334" s="380">
        <f t="shared" si="16"/>
        <v>0</v>
      </c>
    </row>
    <row r="335" spans="3:43" ht="11.4" x14ac:dyDescent="0.2">
      <c r="C335" s="76">
        <f>'1. Accomodation'!N339</f>
        <v>0</v>
      </c>
      <c r="D335" s="362" t="str">
        <f>'1. Accomodation'!L339</f>
        <v>[Select]</v>
      </c>
      <c r="E335" s="69" t="str">
        <f>'1. Accomodation'!P339</f>
        <v>[Select]</v>
      </c>
      <c r="F335" s="69" t="str">
        <f>'1. Accomodation'!Q339</f>
        <v>[Select]</v>
      </c>
      <c r="G335" s="77">
        <f>'1. Accomodation'!O339</f>
        <v>0</v>
      </c>
      <c r="H335" s="69" t="str">
        <f>'1. Accomodation'!R339</f>
        <v>[Select]</v>
      </c>
      <c r="I335" s="69" t="str">
        <f>'1. Accomodation'!S339</f>
        <v>[Select]</v>
      </c>
      <c r="J335" s="62"/>
      <c r="L335" s="271">
        <f>IFERROR(INDEX('2. GRI Pricing Inputs'!$C$15:$AI$16,MATCH($L$16,'2. GRI Pricing Inputs'!$C$15:$C$16,0),MATCH(E335,'2. GRI Pricing Inputs'!$C$15:$AI$15,0)),0)</f>
        <v>0</v>
      </c>
      <c r="M335" s="272">
        <f>IFERROR(INDEX('2. GRI Pricing Inputs'!$C$22:$AI$23,MATCH($M$16,'2. GRI Pricing Inputs'!$C$22:$C$23,0),MATCH(F335,'2. GRI Pricing Inputs'!$C$22:$AI$22,0)),0)</f>
        <v>0</v>
      </c>
      <c r="N335" s="329">
        <f>IF(AND('3. GRI Pricing'!$G335&gt;='2. GRI Pricing Inputs'!$D$33,'3. GRI Pricing'!$G335&lt;='2. GRI Pricing Inputs'!$E$33),'2. GRI Pricing Inputs'!$D$32,IF(AND('3. GRI Pricing'!$G335&gt;='2. GRI Pricing Inputs'!$F$33,'3. GRI Pricing'!$G335&lt;='2. GRI Pricing Inputs'!$G$33),'2. GRI Pricing Inputs'!$F$32,IF(AND('3. GRI Pricing'!$G335&gt;='2. GRI Pricing Inputs'!$H$33,'3. GRI Pricing'!$G335&lt;='2. GRI Pricing Inputs'!$I$33),'2. GRI Pricing Inputs'!$H$32,IF(AND('3. GRI Pricing'!$G335&gt;='2. GRI Pricing Inputs'!$J$33,'3. GRI Pricing'!$G335&lt;='2. GRI Pricing Inputs'!$K$33),'2. GRI Pricing Inputs'!$J$32,IF(AND('3. GRI Pricing'!$G335&gt;='2. GRI Pricing Inputs'!$L$33,'3. GRI Pricing'!$G335&lt;='2. GRI Pricing Inputs'!$M$33),'2. GRI Pricing Inputs'!$L$32,IF(AND('3. GRI Pricing'!$G335&gt;='2. GRI Pricing Inputs'!$N$33,'3. GRI Pricing'!$G335&lt;='2. GRI Pricing Inputs'!$O$33),'2. GRI Pricing Inputs'!$N$32,IF(AND('3. GRI Pricing'!$G335&gt;='2. GRI Pricing Inputs'!$P$33,'3. GRI Pricing'!$G335&lt;='2. GRI Pricing Inputs'!$Q$33),'2. GRI Pricing Inputs'!$P$32,IF(AND('3. GRI Pricing'!$G335&gt;='2. GRI Pricing Inputs'!$R$33,'3. GRI Pricing'!$G335&lt;='2. GRI Pricing Inputs'!$S$33),'2. GRI Pricing Inputs'!$R$32,IF(AND('3. GRI Pricing'!$G335&gt;='2. GRI Pricing Inputs'!$T$33,'3. GRI Pricing'!$G335&lt;='2. GRI Pricing Inputs'!$U$33),'2. GRI Pricing Inputs'!$T$32,IF(AND('3. GRI Pricing'!$G335&gt;='2. GRI Pricing Inputs'!$V$33,'3. GRI Pricing'!$G335&lt;='2. GRI Pricing Inputs'!$W$33),'2. GRI Pricing Inputs'!$V$32,IF(AND('3. GRI Pricing'!$G335&gt;='2. GRI Pricing Inputs'!$X$33,'3. GRI Pricing'!$G335&lt;='2. GRI Pricing Inputs'!$Y$33),'2. GRI Pricing Inputs'!$X$32,IF(AND('3. GRI Pricing'!$G335&gt;='2. GRI Pricing Inputs'!$Z$33,'3. GRI Pricing'!$G335&lt;='2. GRI Pricing Inputs'!$AA$33),'2. GRI Pricing Inputs'!$Z$32,IF(AND('3. GRI Pricing'!$G335&gt;='2. GRI Pricing Inputs'!$AB$33,'3. GRI Pricing'!$G335&lt;='2. GRI Pricing Inputs'!$AC$33),'2. GRI Pricing Inputs'!$AB$32,IF(AND('3. GRI Pricing'!$G335&gt;='2. GRI Pricing Inputs'!$AD$33,'3. GRI Pricing'!$G335&lt;='2. GRI Pricing Inputs'!$AE$33),'2. GRI Pricing Inputs'!$AD$32,IF(AND('3. GRI Pricing'!$G335&gt;='2. GRI Pricing Inputs'!$AF$33,'3. GRI Pricing'!$G335&lt;='2. GRI Pricing Inputs'!$AG$33),'2. GRI Pricing Inputs'!$AF$32,IF(AND('3. GRI Pricing'!$G335&gt;='2. GRI Pricing Inputs'!$AH$33,'3. GRI Pricing'!$G335&lt;='2. GRI Pricing Inputs'!$AI$33),'2. GRI Pricing Inputs'!$AH$32,0))))))))))))))))</f>
        <v>0</v>
      </c>
      <c r="O335" s="272" cm="1">
        <f t="array" ref="O335">IFERROR(INDEX('2. GRI Pricing Inputs'!$C$32:$AI$39,MATCH('3. GRI Pricing'!E335,'2. GRI Pricing Inputs'!$C$32:$C$39,0),(MATCH('3. GRI Pricing'!N335,'2. GRI Pricing Inputs'!$D$32:$AI$32,0)+1)),0)</f>
        <v>0</v>
      </c>
      <c r="P335" s="272">
        <f>IFERROR(INDEX('2. GRI Pricing Inputs'!$C$45:$AI$46,MATCH($P$16,'2. GRI Pricing Inputs'!$C$45:$C$46,0),MATCH(H335,'2. GRI Pricing Inputs'!$C$45:$AI$45,0)),0)</f>
        <v>0</v>
      </c>
      <c r="Q335" s="272">
        <f>IFERROR(INDEX('2. GRI Pricing Inputs'!$C$53:$AI$54,MATCH('3. GRI Pricing'!$Q$16,'2. GRI Pricing Inputs'!$C$53:$C$54,0),MATCH('3. GRI Pricing'!I335,'2. GRI Pricing Inputs'!$C$53:$AI$53,0)),0)</f>
        <v>0</v>
      </c>
      <c r="R335" s="272">
        <f>IFERROR(INDEX('2. GRI Pricing Inputs'!$C$60:$AI$61,MATCH('3. GRI Pricing'!$R$16,'2. GRI Pricing Inputs'!$C$60:$C$61,0),MATCH('1. Accomodation'!T339,'2. GRI Pricing Inputs'!$C$60:$AI$60,0)),0)</f>
        <v>0</v>
      </c>
      <c r="S335" s="272">
        <f>IFERROR(INDEX('2. GRI Pricing Inputs'!$C$67:$AI$68,MATCH('3. GRI Pricing'!$S$16,'2. GRI Pricing Inputs'!$C$67:$C$68,0),MATCH('1. Accomodation'!U339,'2. GRI Pricing Inputs'!$C$67:$AI$67,0)),0)</f>
        <v>0</v>
      </c>
      <c r="T335" s="272">
        <f>IF(E335=0,0,'2. GRI Pricing Inputs'!$AI$75)</f>
        <v>0</v>
      </c>
      <c r="U335" s="272">
        <f>IFERROR(INDEX('2. GRI Pricing Inputs'!$C$82:$AI$83,MATCH('3. GRI Pricing'!$U$16,'2. GRI Pricing Inputs'!$C$82:$C$83,0),MATCH('1. Accomodation'!V339,'2. GRI Pricing Inputs'!$C$82:$AI$82,0)),0)</f>
        <v>0</v>
      </c>
      <c r="V335" s="272">
        <f>IFERROR(INDEX('2. GRI Pricing Inputs'!$C$89:$AI$90,MATCH('3. GRI Pricing'!$V$16,'2. GRI Pricing Inputs'!$C$89:$C$90,0),MATCH('1. Accomodation'!W339,'2. GRI Pricing Inputs'!$C$89:$AI$89,0)),0)</f>
        <v>0</v>
      </c>
      <c r="W335" s="272">
        <f>IFERROR(INDEX('2. GRI Pricing Inputs'!$C$97:$AI$98,MATCH('3. GRI Pricing'!$W$16,'2. GRI Pricing Inputs'!$C$97:$C$98,0),MATCH('1. Accomodation'!X339,'2. GRI Pricing Inputs'!$C$97:$AI$97,0)),0)</f>
        <v>0</v>
      </c>
      <c r="X335" s="272">
        <f>IFERROR(INDEX('2. GRI Pricing Inputs'!$C$104:$AI$105,MATCH('3. GRI Pricing'!$X$16,'2. GRI Pricing Inputs'!$C$104:$C$105,0),MATCH('1. Accomodation'!Y339,'2. GRI Pricing Inputs'!$C$104:$AI$104,0)),0)</f>
        <v>0</v>
      </c>
      <c r="Y335" s="273"/>
      <c r="Z335" s="274">
        <f t="shared" si="15"/>
        <v>0</v>
      </c>
      <c r="AA335" s="275"/>
      <c r="AB335" s="275"/>
      <c r="AC335" s="275"/>
      <c r="AD335" s="271">
        <f>Z335*(1+'2. GRI Pricing Inputs'!E$115)^(($AD$16-$AC$15)/365)</f>
        <v>0</v>
      </c>
      <c r="AE335" s="272">
        <f>AD335*(1+'2. GRI Pricing Inputs'!F$115)^((AE$16-AD$16)/365)</f>
        <v>0</v>
      </c>
      <c r="AF335" s="272">
        <f>AE335*(1+'2. GRI Pricing Inputs'!G$115)^((AF$16-AE$16)/365)</f>
        <v>0</v>
      </c>
      <c r="AG335" s="272">
        <f>AF335*(1+'2. GRI Pricing Inputs'!H$115)^((AG$16-AF$16)/365)</f>
        <v>0</v>
      </c>
      <c r="AH335" s="272">
        <f>AG335*(1+'2. GRI Pricing Inputs'!I$115)^((AH$16-AG$16)/365)</f>
        <v>0</v>
      </c>
      <c r="AI335" s="272">
        <f>AH335*(1+'2. GRI Pricing Inputs'!J$115)^((AI$16-AH$16)/365)</f>
        <v>0</v>
      </c>
      <c r="AJ335" s="272">
        <f>AI335*(1+'2. GRI Pricing Inputs'!K$115)^((AJ$16-AI$16)/365)</f>
        <v>0</v>
      </c>
      <c r="AK335" s="272">
        <f>AJ335*(1+'2. GRI Pricing Inputs'!L$115)^((AK$16-AJ$16)/365)</f>
        <v>0</v>
      </c>
      <c r="AL335" s="272">
        <f>AK335*(1+'2. GRI Pricing Inputs'!M$115)^((AL$16-AK$16)/365)</f>
        <v>0</v>
      </c>
      <c r="AM335" s="272">
        <f>AL335*(1+'2. GRI Pricing Inputs'!N$115)^((AM$16-AL$16)/365)</f>
        <v>0</v>
      </c>
      <c r="AN335" s="272">
        <f>AM335*(1+'2. GRI Pricing Inputs'!O$115)^((AN$16-AM$16)/365)</f>
        <v>0</v>
      </c>
      <c r="AO335" s="272">
        <f>AN335*(1+'2. GRI Pricing Inputs'!P$115)^((AO$16-AN$16)/365)</f>
        <v>0</v>
      </c>
      <c r="AP335" s="276">
        <f>AO335*(1+'2. GRI Pricing Inputs'!Q$115)^((AP$16-AO$16)/365)</f>
        <v>0</v>
      </c>
      <c r="AQ335" s="380">
        <f t="shared" si="16"/>
        <v>0</v>
      </c>
    </row>
    <row r="336" spans="3:43" ht="11.4" x14ac:dyDescent="0.2">
      <c r="C336" s="76">
        <f>'1. Accomodation'!N340</f>
        <v>0</v>
      </c>
      <c r="D336" s="362" t="str">
        <f>'1. Accomodation'!L340</f>
        <v>[Select]</v>
      </c>
      <c r="E336" s="69" t="str">
        <f>'1. Accomodation'!P340</f>
        <v>[Select]</v>
      </c>
      <c r="F336" s="69" t="str">
        <f>'1. Accomodation'!Q340</f>
        <v>[Select]</v>
      </c>
      <c r="G336" s="77">
        <f>'1. Accomodation'!O340</f>
        <v>0</v>
      </c>
      <c r="H336" s="69" t="str">
        <f>'1. Accomodation'!R340</f>
        <v>[Select]</v>
      </c>
      <c r="I336" s="69" t="str">
        <f>'1. Accomodation'!S340</f>
        <v>[Select]</v>
      </c>
      <c r="J336" s="62"/>
      <c r="L336" s="271">
        <f>IFERROR(INDEX('2. GRI Pricing Inputs'!$C$15:$AI$16,MATCH($L$16,'2. GRI Pricing Inputs'!$C$15:$C$16,0),MATCH(E336,'2. GRI Pricing Inputs'!$C$15:$AI$15,0)),0)</f>
        <v>0</v>
      </c>
      <c r="M336" s="272">
        <f>IFERROR(INDEX('2. GRI Pricing Inputs'!$C$22:$AI$23,MATCH($M$16,'2. GRI Pricing Inputs'!$C$22:$C$23,0),MATCH(F336,'2. GRI Pricing Inputs'!$C$22:$AI$22,0)),0)</f>
        <v>0</v>
      </c>
      <c r="N336" s="329">
        <f>IF(AND('3. GRI Pricing'!$G336&gt;='2. GRI Pricing Inputs'!$D$33,'3. GRI Pricing'!$G336&lt;='2. GRI Pricing Inputs'!$E$33),'2. GRI Pricing Inputs'!$D$32,IF(AND('3. GRI Pricing'!$G336&gt;='2. GRI Pricing Inputs'!$F$33,'3. GRI Pricing'!$G336&lt;='2. GRI Pricing Inputs'!$G$33),'2. GRI Pricing Inputs'!$F$32,IF(AND('3. GRI Pricing'!$G336&gt;='2. GRI Pricing Inputs'!$H$33,'3. GRI Pricing'!$G336&lt;='2. GRI Pricing Inputs'!$I$33),'2. GRI Pricing Inputs'!$H$32,IF(AND('3. GRI Pricing'!$G336&gt;='2. GRI Pricing Inputs'!$J$33,'3. GRI Pricing'!$G336&lt;='2. GRI Pricing Inputs'!$K$33),'2. GRI Pricing Inputs'!$J$32,IF(AND('3. GRI Pricing'!$G336&gt;='2. GRI Pricing Inputs'!$L$33,'3. GRI Pricing'!$G336&lt;='2. GRI Pricing Inputs'!$M$33),'2. GRI Pricing Inputs'!$L$32,IF(AND('3. GRI Pricing'!$G336&gt;='2. GRI Pricing Inputs'!$N$33,'3. GRI Pricing'!$G336&lt;='2. GRI Pricing Inputs'!$O$33),'2. GRI Pricing Inputs'!$N$32,IF(AND('3. GRI Pricing'!$G336&gt;='2. GRI Pricing Inputs'!$P$33,'3. GRI Pricing'!$G336&lt;='2. GRI Pricing Inputs'!$Q$33),'2. GRI Pricing Inputs'!$P$32,IF(AND('3. GRI Pricing'!$G336&gt;='2. GRI Pricing Inputs'!$R$33,'3. GRI Pricing'!$G336&lt;='2. GRI Pricing Inputs'!$S$33),'2. GRI Pricing Inputs'!$R$32,IF(AND('3. GRI Pricing'!$G336&gt;='2. GRI Pricing Inputs'!$T$33,'3. GRI Pricing'!$G336&lt;='2. GRI Pricing Inputs'!$U$33),'2. GRI Pricing Inputs'!$T$32,IF(AND('3. GRI Pricing'!$G336&gt;='2. GRI Pricing Inputs'!$V$33,'3. GRI Pricing'!$G336&lt;='2. GRI Pricing Inputs'!$W$33),'2. GRI Pricing Inputs'!$V$32,IF(AND('3. GRI Pricing'!$G336&gt;='2. GRI Pricing Inputs'!$X$33,'3. GRI Pricing'!$G336&lt;='2. GRI Pricing Inputs'!$Y$33),'2. GRI Pricing Inputs'!$X$32,IF(AND('3. GRI Pricing'!$G336&gt;='2. GRI Pricing Inputs'!$Z$33,'3. GRI Pricing'!$G336&lt;='2. GRI Pricing Inputs'!$AA$33),'2. GRI Pricing Inputs'!$Z$32,IF(AND('3. GRI Pricing'!$G336&gt;='2. GRI Pricing Inputs'!$AB$33,'3. GRI Pricing'!$G336&lt;='2. GRI Pricing Inputs'!$AC$33),'2. GRI Pricing Inputs'!$AB$32,IF(AND('3. GRI Pricing'!$G336&gt;='2. GRI Pricing Inputs'!$AD$33,'3. GRI Pricing'!$G336&lt;='2. GRI Pricing Inputs'!$AE$33),'2. GRI Pricing Inputs'!$AD$32,IF(AND('3. GRI Pricing'!$G336&gt;='2. GRI Pricing Inputs'!$AF$33,'3. GRI Pricing'!$G336&lt;='2. GRI Pricing Inputs'!$AG$33),'2. GRI Pricing Inputs'!$AF$32,IF(AND('3. GRI Pricing'!$G336&gt;='2. GRI Pricing Inputs'!$AH$33,'3. GRI Pricing'!$G336&lt;='2. GRI Pricing Inputs'!$AI$33),'2. GRI Pricing Inputs'!$AH$32,0))))))))))))))))</f>
        <v>0</v>
      </c>
      <c r="O336" s="272" cm="1">
        <f t="array" ref="O336">IFERROR(INDEX('2. GRI Pricing Inputs'!$C$32:$AI$39,MATCH('3. GRI Pricing'!E336,'2. GRI Pricing Inputs'!$C$32:$C$39,0),(MATCH('3. GRI Pricing'!N336,'2. GRI Pricing Inputs'!$D$32:$AI$32,0)+1)),0)</f>
        <v>0</v>
      </c>
      <c r="P336" s="272">
        <f>IFERROR(INDEX('2. GRI Pricing Inputs'!$C$45:$AI$46,MATCH($P$16,'2. GRI Pricing Inputs'!$C$45:$C$46,0),MATCH(H336,'2. GRI Pricing Inputs'!$C$45:$AI$45,0)),0)</f>
        <v>0</v>
      </c>
      <c r="Q336" s="272">
        <f>IFERROR(INDEX('2. GRI Pricing Inputs'!$C$53:$AI$54,MATCH('3. GRI Pricing'!$Q$16,'2. GRI Pricing Inputs'!$C$53:$C$54,0),MATCH('3. GRI Pricing'!I336,'2. GRI Pricing Inputs'!$C$53:$AI$53,0)),0)</f>
        <v>0</v>
      </c>
      <c r="R336" s="272">
        <f>IFERROR(INDEX('2. GRI Pricing Inputs'!$C$60:$AI$61,MATCH('3. GRI Pricing'!$R$16,'2. GRI Pricing Inputs'!$C$60:$C$61,0),MATCH('1. Accomodation'!T340,'2. GRI Pricing Inputs'!$C$60:$AI$60,0)),0)</f>
        <v>0</v>
      </c>
      <c r="S336" s="272">
        <f>IFERROR(INDEX('2. GRI Pricing Inputs'!$C$67:$AI$68,MATCH('3. GRI Pricing'!$S$16,'2. GRI Pricing Inputs'!$C$67:$C$68,0),MATCH('1. Accomodation'!U340,'2. GRI Pricing Inputs'!$C$67:$AI$67,0)),0)</f>
        <v>0</v>
      </c>
      <c r="T336" s="272">
        <f>IF(E336=0,0,'2. GRI Pricing Inputs'!$AI$75)</f>
        <v>0</v>
      </c>
      <c r="U336" s="272">
        <f>IFERROR(INDEX('2. GRI Pricing Inputs'!$C$82:$AI$83,MATCH('3. GRI Pricing'!$U$16,'2. GRI Pricing Inputs'!$C$82:$C$83,0),MATCH('1. Accomodation'!V340,'2. GRI Pricing Inputs'!$C$82:$AI$82,0)),0)</f>
        <v>0</v>
      </c>
      <c r="V336" s="272">
        <f>IFERROR(INDEX('2. GRI Pricing Inputs'!$C$89:$AI$90,MATCH('3. GRI Pricing'!$V$16,'2. GRI Pricing Inputs'!$C$89:$C$90,0),MATCH('1. Accomodation'!W340,'2. GRI Pricing Inputs'!$C$89:$AI$89,0)),0)</f>
        <v>0</v>
      </c>
      <c r="W336" s="272">
        <f>IFERROR(INDEX('2. GRI Pricing Inputs'!$C$97:$AI$98,MATCH('3. GRI Pricing'!$W$16,'2. GRI Pricing Inputs'!$C$97:$C$98,0),MATCH('1. Accomodation'!X340,'2. GRI Pricing Inputs'!$C$97:$AI$97,0)),0)</f>
        <v>0</v>
      </c>
      <c r="X336" s="272">
        <f>IFERROR(INDEX('2. GRI Pricing Inputs'!$C$104:$AI$105,MATCH('3. GRI Pricing'!$X$16,'2. GRI Pricing Inputs'!$C$104:$C$105,0),MATCH('1. Accomodation'!Y340,'2. GRI Pricing Inputs'!$C$104:$AI$104,0)),0)</f>
        <v>0</v>
      </c>
      <c r="Y336" s="273"/>
      <c r="Z336" s="274">
        <f t="shared" si="15"/>
        <v>0</v>
      </c>
      <c r="AA336" s="275"/>
      <c r="AB336" s="275"/>
      <c r="AC336" s="275"/>
      <c r="AD336" s="271">
        <f>Z336*(1+'2. GRI Pricing Inputs'!E$115)^(($AD$16-$AC$15)/365)</f>
        <v>0</v>
      </c>
      <c r="AE336" s="272">
        <f>AD336*(1+'2. GRI Pricing Inputs'!F$115)^((AE$16-AD$16)/365)</f>
        <v>0</v>
      </c>
      <c r="AF336" s="272">
        <f>AE336*(1+'2. GRI Pricing Inputs'!G$115)^((AF$16-AE$16)/365)</f>
        <v>0</v>
      </c>
      <c r="AG336" s="272">
        <f>AF336*(1+'2. GRI Pricing Inputs'!H$115)^((AG$16-AF$16)/365)</f>
        <v>0</v>
      </c>
      <c r="AH336" s="272">
        <f>AG336*(1+'2. GRI Pricing Inputs'!I$115)^((AH$16-AG$16)/365)</f>
        <v>0</v>
      </c>
      <c r="AI336" s="272">
        <f>AH336*(1+'2. GRI Pricing Inputs'!J$115)^((AI$16-AH$16)/365)</f>
        <v>0</v>
      </c>
      <c r="AJ336" s="272">
        <f>AI336*(1+'2. GRI Pricing Inputs'!K$115)^((AJ$16-AI$16)/365)</f>
        <v>0</v>
      </c>
      <c r="AK336" s="272">
        <f>AJ336*(1+'2. GRI Pricing Inputs'!L$115)^((AK$16-AJ$16)/365)</f>
        <v>0</v>
      </c>
      <c r="AL336" s="272">
        <f>AK336*(1+'2. GRI Pricing Inputs'!M$115)^((AL$16-AK$16)/365)</f>
        <v>0</v>
      </c>
      <c r="AM336" s="272">
        <f>AL336*(1+'2. GRI Pricing Inputs'!N$115)^((AM$16-AL$16)/365)</f>
        <v>0</v>
      </c>
      <c r="AN336" s="272">
        <f>AM336*(1+'2. GRI Pricing Inputs'!O$115)^((AN$16-AM$16)/365)</f>
        <v>0</v>
      </c>
      <c r="AO336" s="272">
        <f>AN336*(1+'2. GRI Pricing Inputs'!P$115)^((AO$16-AN$16)/365)</f>
        <v>0</v>
      </c>
      <c r="AP336" s="276">
        <f>AO336*(1+'2. GRI Pricing Inputs'!Q$115)^((AP$16-AO$16)/365)</f>
        <v>0</v>
      </c>
      <c r="AQ336" s="380">
        <f t="shared" si="16"/>
        <v>0</v>
      </c>
    </row>
    <row r="337" spans="3:43" ht="11.4" x14ac:dyDescent="0.2">
      <c r="C337" s="76">
        <f>'1. Accomodation'!N341</f>
        <v>0</v>
      </c>
      <c r="D337" s="362" t="str">
        <f>'1. Accomodation'!L341</f>
        <v>[Select]</v>
      </c>
      <c r="E337" s="69" t="str">
        <f>'1. Accomodation'!P341</f>
        <v>[Select]</v>
      </c>
      <c r="F337" s="69" t="str">
        <f>'1. Accomodation'!Q341</f>
        <v>[Select]</v>
      </c>
      <c r="G337" s="77">
        <f>'1. Accomodation'!O341</f>
        <v>0</v>
      </c>
      <c r="H337" s="69" t="str">
        <f>'1. Accomodation'!R341</f>
        <v>[Select]</v>
      </c>
      <c r="I337" s="69" t="str">
        <f>'1. Accomodation'!S341</f>
        <v>[Select]</v>
      </c>
      <c r="J337" s="62"/>
      <c r="L337" s="271">
        <f>IFERROR(INDEX('2. GRI Pricing Inputs'!$C$15:$AI$16,MATCH($L$16,'2. GRI Pricing Inputs'!$C$15:$C$16,0),MATCH(E337,'2. GRI Pricing Inputs'!$C$15:$AI$15,0)),0)</f>
        <v>0</v>
      </c>
      <c r="M337" s="272">
        <f>IFERROR(INDEX('2. GRI Pricing Inputs'!$C$22:$AI$23,MATCH($M$16,'2. GRI Pricing Inputs'!$C$22:$C$23,0),MATCH(F337,'2. GRI Pricing Inputs'!$C$22:$AI$22,0)),0)</f>
        <v>0</v>
      </c>
      <c r="N337" s="329">
        <f>IF(AND('3. GRI Pricing'!$G337&gt;='2. GRI Pricing Inputs'!$D$33,'3. GRI Pricing'!$G337&lt;='2. GRI Pricing Inputs'!$E$33),'2. GRI Pricing Inputs'!$D$32,IF(AND('3. GRI Pricing'!$G337&gt;='2. GRI Pricing Inputs'!$F$33,'3. GRI Pricing'!$G337&lt;='2. GRI Pricing Inputs'!$G$33),'2. GRI Pricing Inputs'!$F$32,IF(AND('3. GRI Pricing'!$G337&gt;='2. GRI Pricing Inputs'!$H$33,'3. GRI Pricing'!$G337&lt;='2. GRI Pricing Inputs'!$I$33),'2. GRI Pricing Inputs'!$H$32,IF(AND('3. GRI Pricing'!$G337&gt;='2. GRI Pricing Inputs'!$J$33,'3. GRI Pricing'!$G337&lt;='2. GRI Pricing Inputs'!$K$33),'2. GRI Pricing Inputs'!$J$32,IF(AND('3. GRI Pricing'!$G337&gt;='2. GRI Pricing Inputs'!$L$33,'3. GRI Pricing'!$G337&lt;='2. GRI Pricing Inputs'!$M$33),'2. GRI Pricing Inputs'!$L$32,IF(AND('3. GRI Pricing'!$G337&gt;='2. GRI Pricing Inputs'!$N$33,'3. GRI Pricing'!$G337&lt;='2. GRI Pricing Inputs'!$O$33),'2. GRI Pricing Inputs'!$N$32,IF(AND('3. GRI Pricing'!$G337&gt;='2. GRI Pricing Inputs'!$P$33,'3. GRI Pricing'!$G337&lt;='2. GRI Pricing Inputs'!$Q$33),'2. GRI Pricing Inputs'!$P$32,IF(AND('3. GRI Pricing'!$G337&gt;='2. GRI Pricing Inputs'!$R$33,'3. GRI Pricing'!$G337&lt;='2. GRI Pricing Inputs'!$S$33),'2. GRI Pricing Inputs'!$R$32,IF(AND('3. GRI Pricing'!$G337&gt;='2. GRI Pricing Inputs'!$T$33,'3. GRI Pricing'!$G337&lt;='2. GRI Pricing Inputs'!$U$33),'2. GRI Pricing Inputs'!$T$32,IF(AND('3. GRI Pricing'!$G337&gt;='2. GRI Pricing Inputs'!$V$33,'3. GRI Pricing'!$G337&lt;='2. GRI Pricing Inputs'!$W$33),'2. GRI Pricing Inputs'!$V$32,IF(AND('3. GRI Pricing'!$G337&gt;='2. GRI Pricing Inputs'!$X$33,'3. GRI Pricing'!$G337&lt;='2. GRI Pricing Inputs'!$Y$33),'2. GRI Pricing Inputs'!$X$32,IF(AND('3. GRI Pricing'!$G337&gt;='2. GRI Pricing Inputs'!$Z$33,'3. GRI Pricing'!$G337&lt;='2. GRI Pricing Inputs'!$AA$33),'2. GRI Pricing Inputs'!$Z$32,IF(AND('3. GRI Pricing'!$G337&gt;='2. GRI Pricing Inputs'!$AB$33,'3. GRI Pricing'!$G337&lt;='2. GRI Pricing Inputs'!$AC$33),'2. GRI Pricing Inputs'!$AB$32,IF(AND('3. GRI Pricing'!$G337&gt;='2. GRI Pricing Inputs'!$AD$33,'3. GRI Pricing'!$G337&lt;='2. GRI Pricing Inputs'!$AE$33),'2. GRI Pricing Inputs'!$AD$32,IF(AND('3. GRI Pricing'!$G337&gt;='2. GRI Pricing Inputs'!$AF$33,'3. GRI Pricing'!$G337&lt;='2. GRI Pricing Inputs'!$AG$33),'2. GRI Pricing Inputs'!$AF$32,IF(AND('3. GRI Pricing'!$G337&gt;='2. GRI Pricing Inputs'!$AH$33,'3. GRI Pricing'!$G337&lt;='2. GRI Pricing Inputs'!$AI$33),'2. GRI Pricing Inputs'!$AH$32,0))))))))))))))))</f>
        <v>0</v>
      </c>
      <c r="O337" s="272" cm="1">
        <f t="array" ref="O337">IFERROR(INDEX('2. GRI Pricing Inputs'!$C$32:$AI$39,MATCH('3. GRI Pricing'!E337,'2. GRI Pricing Inputs'!$C$32:$C$39,0),(MATCH('3. GRI Pricing'!N337,'2. GRI Pricing Inputs'!$D$32:$AI$32,0)+1)),0)</f>
        <v>0</v>
      </c>
      <c r="P337" s="272">
        <f>IFERROR(INDEX('2. GRI Pricing Inputs'!$C$45:$AI$46,MATCH($P$16,'2. GRI Pricing Inputs'!$C$45:$C$46,0),MATCH(H337,'2. GRI Pricing Inputs'!$C$45:$AI$45,0)),0)</f>
        <v>0</v>
      </c>
      <c r="Q337" s="272">
        <f>IFERROR(INDEX('2. GRI Pricing Inputs'!$C$53:$AI$54,MATCH('3. GRI Pricing'!$Q$16,'2. GRI Pricing Inputs'!$C$53:$C$54,0),MATCH('3. GRI Pricing'!I337,'2. GRI Pricing Inputs'!$C$53:$AI$53,0)),0)</f>
        <v>0</v>
      </c>
      <c r="R337" s="272">
        <f>IFERROR(INDEX('2. GRI Pricing Inputs'!$C$60:$AI$61,MATCH('3. GRI Pricing'!$R$16,'2. GRI Pricing Inputs'!$C$60:$C$61,0),MATCH('1. Accomodation'!T341,'2. GRI Pricing Inputs'!$C$60:$AI$60,0)),0)</f>
        <v>0</v>
      </c>
      <c r="S337" s="272">
        <f>IFERROR(INDEX('2. GRI Pricing Inputs'!$C$67:$AI$68,MATCH('3. GRI Pricing'!$S$16,'2. GRI Pricing Inputs'!$C$67:$C$68,0),MATCH('1. Accomodation'!U341,'2. GRI Pricing Inputs'!$C$67:$AI$67,0)),0)</f>
        <v>0</v>
      </c>
      <c r="T337" s="272">
        <f>IF(E337=0,0,'2. GRI Pricing Inputs'!$AI$75)</f>
        <v>0</v>
      </c>
      <c r="U337" s="272">
        <f>IFERROR(INDEX('2. GRI Pricing Inputs'!$C$82:$AI$83,MATCH('3. GRI Pricing'!$U$16,'2. GRI Pricing Inputs'!$C$82:$C$83,0),MATCH('1. Accomodation'!V341,'2. GRI Pricing Inputs'!$C$82:$AI$82,0)),0)</f>
        <v>0</v>
      </c>
      <c r="V337" s="272">
        <f>IFERROR(INDEX('2. GRI Pricing Inputs'!$C$89:$AI$90,MATCH('3. GRI Pricing'!$V$16,'2. GRI Pricing Inputs'!$C$89:$C$90,0),MATCH('1. Accomodation'!W341,'2. GRI Pricing Inputs'!$C$89:$AI$89,0)),0)</f>
        <v>0</v>
      </c>
      <c r="W337" s="272">
        <f>IFERROR(INDEX('2. GRI Pricing Inputs'!$C$97:$AI$98,MATCH('3. GRI Pricing'!$W$16,'2. GRI Pricing Inputs'!$C$97:$C$98,0),MATCH('1. Accomodation'!X341,'2. GRI Pricing Inputs'!$C$97:$AI$97,0)),0)</f>
        <v>0</v>
      </c>
      <c r="X337" s="272">
        <f>IFERROR(INDEX('2. GRI Pricing Inputs'!$C$104:$AI$105,MATCH('3. GRI Pricing'!$X$16,'2. GRI Pricing Inputs'!$C$104:$C$105,0),MATCH('1. Accomodation'!Y341,'2. GRI Pricing Inputs'!$C$104:$AI$104,0)),0)</f>
        <v>0</v>
      </c>
      <c r="Y337" s="273"/>
      <c r="Z337" s="274">
        <f t="shared" si="15"/>
        <v>0</v>
      </c>
      <c r="AA337" s="275"/>
      <c r="AB337" s="275"/>
      <c r="AC337" s="275"/>
      <c r="AD337" s="271">
        <f>Z337*(1+'2. GRI Pricing Inputs'!E$115)^(($AD$16-$AC$15)/365)</f>
        <v>0</v>
      </c>
      <c r="AE337" s="272">
        <f>AD337*(1+'2. GRI Pricing Inputs'!F$115)^((AE$16-AD$16)/365)</f>
        <v>0</v>
      </c>
      <c r="AF337" s="272">
        <f>AE337*(1+'2. GRI Pricing Inputs'!G$115)^((AF$16-AE$16)/365)</f>
        <v>0</v>
      </c>
      <c r="AG337" s="272">
        <f>AF337*(1+'2. GRI Pricing Inputs'!H$115)^((AG$16-AF$16)/365)</f>
        <v>0</v>
      </c>
      <c r="AH337" s="272">
        <f>AG337*(1+'2. GRI Pricing Inputs'!I$115)^((AH$16-AG$16)/365)</f>
        <v>0</v>
      </c>
      <c r="AI337" s="272">
        <f>AH337*(1+'2. GRI Pricing Inputs'!J$115)^((AI$16-AH$16)/365)</f>
        <v>0</v>
      </c>
      <c r="AJ337" s="272">
        <f>AI337*(1+'2. GRI Pricing Inputs'!K$115)^((AJ$16-AI$16)/365)</f>
        <v>0</v>
      </c>
      <c r="AK337" s="272">
        <f>AJ337*(1+'2. GRI Pricing Inputs'!L$115)^((AK$16-AJ$16)/365)</f>
        <v>0</v>
      </c>
      <c r="AL337" s="272">
        <f>AK337*(1+'2. GRI Pricing Inputs'!M$115)^((AL$16-AK$16)/365)</f>
        <v>0</v>
      </c>
      <c r="AM337" s="272">
        <f>AL337*(1+'2. GRI Pricing Inputs'!N$115)^((AM$16-AL$16)/365)</f>
        <v>0</v>
      </c>
      <c r="AN337" s="272">
        <f>AM337*(1+'2. GRI Pricing Inputs'!O$115)^((AN$16-AM$16)/365)</f>
        <v>0</v>
      </c>
      <c r="AO337" s="272">
        <f>AN337*(1+'2. GRI Pricing Inputs'!P$115)^((AO$16-AN$16)/365)</f>
        <v>0</v>
      </c>
      <c r="AP337" s="276">
        <f>AO337*(1+'2. GRI Pricing Inputs'!Q$115)^((AP$16-AO$16)/365)</f>
        <v>0</v>
      </c>
      <c r="AQ337" s="380">
        <f t="shared" si="16"/>
        <v>0</v>
      </c>
    </row>
    <row r="338" spans="3:43" ht="11.4" x14ac:dyDescent="0.2">
      <c r="C338" s="76">
        <f>'1. Accomodation'!N342</f>
        <v>0</v>
      </c>
      <c r="D338" s="362" t="str">
        <f>'1. Accomodation'!L342</f>
        <v>[Select]</v>
      </c>
      <c r="E338" s="69" t="str">
        <f>'1. Accomodation'!P342</f>
        <v>[Select]</v>
      </c>
      <c r="F338" s="69" t="str">
        <f>'1. Accomodation'!Q342</f>
        <v>[Select]</v>
      </c>
      <c r="G338" s="77">
        <f>'1. Accomodation'!O342</f>
        <v>0</v>
      </c>
      <c r="H338" s="69" t="str">
        <f>'1. Accomodation'!R342</f>
        <v>[Select]</v>
      </c>
      <c r="I338" s="69" t="str">
        <f>'1. Accomodation'!S342</f>
        <v>[Select]</v>
      </c>
      <c r="J338" s="62"/>
      <c r="L338" s="271">
        <f>IFERROR(INDEX('2. GRI Pricing Inputs'!$C$15:$AI$16,MATCH($L$16,'2. GRI Pricing Inputs'!$C$15:$C$16,0),MATCH(E338,'2. GRI Pricing Inputs'!$C$15:$AI$15,0)),0)</f>
        <v>0</v>
      </c>
      <c r="M338" s="272">
        <f>IFERROR(INDEX('2. GRI Pricing Inputs'!$C$22:$AI$23,MATCH($M$16,'2. GRI Pricing Inputs'!$C$22:$C$23,0),MATCH(F338,'2. GRI Pricing Inputs'!$C$22:$AI$22,0)),0)</f>
        <v>0</v>
      </c>
      <c r="N338" s="329">
        <f>IF(AND('3. GRI Pricing'!$G338&gt;='2. GRI Pricing Inputs'!$D$33,'3. GRI Pricing'!$G338&lt;='2. GRI Pricing Inputs'!$E$33),'2. GRI Pricing Inputs'!$D$32,IF(AND('3. GRI Pricing'!$G338&gt;='2. GRI Pricing Inputs'!$F$33,'3. GRI Pricing'!$G338&lt;='2. GRI Pricing Inputs'!$G$33),'2. GRI Pricing Inputs'!$F$32,IF(AND('3. GRI Pricing'!$G338&gt;='2. GRI Pricing Inputs'!$H$33,'3. GRI Pricing'!$G338&lt;='2. GRI Pricing Inputs'!$I$33),'2. GRI Pricing Inputs'!$H$32,IF(AND('3. GRI Pricing'!$G338&gt;='2. GRI Pricing Inputs'!$J$33,'3. GRI Pricing'!$G338&lt;='2. GRI Pricing Inputs'!$K$33),'2. GRI Pricing Inputs'!$J$32,IF(AND('3. GRI Pricing'!$G338&gt;='2. GRI Pricing Inputs'!$L$33,'3. GRI Pricing'!$G338&lt;='2. GRI Pricing Inputs'!$M$33),'2. GRI Pricing Inputs'!$L$32,IF(AND('3. GRI Pricing'!$G338&gt;='2. GRI Pricing Inputs'!$N$33,'3. GRI Pricing'!$G338&lt;='2. GRI Pricing Inputs'!$O$33),'2. GRI Pricing Inputs'!$N$32,IF(AND('3. GRI Pricing'!$G338&gt;='2. GRI Pricing Inputs'!$P$33,'3. GRI Pricing'!$G338&lt;='2. GRI Pricing Inputs'!$Q$33),'2. GRI Pricing Inputs'!$P$32,IF(AND('3. GRI Pricing'!$G338&gt;='2. GRI Pricing Inputs'!$R$33,'3. GRI Pricing'!$G338&lt;='2. GRI Pricing Inputs'!$S$33),'2. GRI Pricing Inputs'!$R$32,IF(AND('3. GRI Pricing'!$G338&gt;='2. GRI Pricing Inputs'!$T$33,'3. GRI Pricing'!$G338&lt;='2. GRI Pricing Inputs'!$U$33),'2. GRI Pricing Inputs'!$T$32,IF(AND('3. GRI Pricing'!$G338&gt;='2. GRI Pricing Inputs'!$V$33,'3. GRI Pricing'!$G338&lt;='2. GRI Pricing Inputs'!$W$33),'2. GRI Pricing Inputs'!$V$32,IF(AND('3. GRI Pricing'!$G338&gt;='2. GRI Pricing Inputs'!$X$33,'3. GRI Pricing'!$G338&lt;='2. GRI Pricing Inputs'!$Y$33),'2. GRI Pricing Inputs'!$X$32,IF(AND('3. GRI Pricing'!$G338&gt;='2. GRI Pricing Inputs'!$Z$33,'3. GRI Pricing'!$G338&lt;='2. GRI Pricing Inputs'!$AA$33),'2. GRI Pricing Inputs'!$Z$32,IF(AND('3. GRI Pricing'!$G338&gt;='2. GRI Pricing Inputs'!$AB$33,'3. GRI Pricing'!$G338&lt;='2. GRI Pricing Inputs'!$AC$33),'2. GRI Pricing Inputs'!$AB$32,IF(AND('3. GRI Pricing'!$G338&gt;='2. GRI Pricing Inputs'!$AD$33,'3. GRI Pricing'!$G338&lt;='2. GRI Pricing Inputs'!$AE$33),'2. GRI Pricing Inputs'!$AD$32,IF(AND('3. GRI Pricing'!$G338&gt;='2. GRI Pricing Inputs'!$AF$33,'3. GRI Pricing'!$G338&lt;='2. GRI Pricing Inputs'!$AG$33),'2. GRI Pricing Inputs'!$AF$32,IF(AND('3. GRI Pricing'!$G338&gt;='2. GRI Pricing Inputs'!$AH$33,'3. GRI Pricing'!$G338&lt;='2. GRI Pricing Inputs'!$AI$33),'2. GRI Pricing Inputs'!$AH$32,0))))))))))))))))</f>
        <v>0</v>
      </c>
      <c r="O338" s="272" cm="1">
        <f t="array" ref="O338">IFERROR(INDEX('2. GRI Pricing Inputs'!$C$32:$AI$39,MATCH('3. GRI Pricing'!E338,'2. GRI Pricing Inputs'!$C$32:$C$39,0),(MATCH('3. GRI Pricing'!N338,'2. GRI Pricing Inputs'!$D$32:$AI$32,0)+1)),0)</f>
        <v>0</v>
      </c>
      <c r="P338" s="272">
        <f>IFERROR(INDEX('2. GRI Pricing Inputs'!$C$45:$AI$46,MATCH($P$16,'2. GRI Pricing Inputs'!$C$45:$C$46,0),MATCH(H338,'2. GRI Pricing Inputs'!$C$45:$AI$45,0)),0)</f>
        <v>0</v>
      </c>
      <c r="Q338" s="272">
        <f>IFERROR(INDEX('2. GRI Pricing Inputs'!$C$53:$AI$54,MATCH('3. GRI Pricing'!$Q$16,'2. GRI Pricing Inputs'!$C$53:$C$54,0),MATCH('3. GRI Pricing'!I338,'2. GRI Pricing Inputs'!$C$53:$AI$53,0)),0)</f>
        <v>0</v>
      </c>
      <c r="R338" s="272">
        <f>IFERROR(INDEX('2. GRI Pricing Inputs'!$C$60:$AI$61,MATCH('3. GRI Pricing'!$R$16,'2. GRI Pricing Inputs'!$C$60:$C$61,0),MATCH('1. Accomodation'!T342,'2. GRI Pricing Inputs'!$C$60:$AI$60,0)),0)</f>
        <v>0</v>
      </c>
      <c r="S338" s="272">
        <f>IFERROR(INDEX('2. GRI Pricing Inputs'!$C$67:$AI$68,MATCH('3. GRI Pricing'!$S$16,'2. GRI Pricing Inputs'!$C$67:$C$68,0),MATCH('1. Accomodation'!U342,'2. GRI Pricing Inputs'!$C$67:$AI$67,0)),0)</f>
        <v>0</v>
      </c>
      <c r="T338" s="272">
        <f>IF(E338=0,0,'2. GRI Pricing Inputs'!$AI$75)</f>
        <v>0</v>
      </c>
      <c r="U338" s="272">
        <f>IFERROR(INDEX('2. GRI Pricing Inputs'!$C$82:$AI$83,MATCH('3. GRI Pricing'!$U$16,'2. GRI Pricing Inputs'!$C$82:$C$83,0),MATCH('1. Accomodation'!V342,'2. GRI Pricing Inputs'!$C$82:$AI$82,0)),0)</f>
        <v>0</v>
      </c>
      <c r="V338" s="272">
        <f>IFERROR(INDEX('2. GRI Pricing Inputs'!$C$89:$AI$90,MATCH('3. GRI Pricing'!$V$16,'2. GRI Pricing Inputs'!$C$89:$C$90,0),MATCH('1. Accomodation'!W342,'2. GRI Pricing Inputs'!$C$89:$AI$89,0)),0)</f>
        <v>0</v>
      </c>
      <c r="W338" s="272">
        <f>IFERROR(INDEX('2. GRI Pricing Inputs'!$C$97:$AI$98,MATCH('3. GRI Pricing'!$W$16,'2. GRI Pricing Inputs'!$C$97:$C$98,0),MATCH('1. Accomodation'!X342,'2. GRI Pricing Inputs'!$C$97:$AI$97,0)),0)</f>
        <v>0</v>
      </c>
      <c r="X338" s="272">
        <f>IFERROR(INDEX('2. GRI Pricing Inputs'!$C$104:$AI$105,MATCH('3. GRI Pricing'!$X$16,'2. GRI Pricing Inputs'!$C$104:$C$105,0),MATCH('1. Accomodation'!Y342,'2. GRI Pricing Inputs'!$C$104:$AI$104,0)),0)</f>
        <v>0</v>
      </c>
      <c r="Y338" s="273"/>
      <c r="Z338" s="274">
        <f t="shared" ref="Z338:Z401" si="17">L338+M338+O338+P338+Q338+R338+S338+T338+U338+V338+W338+X338+Y338</f>
        <v>0</v>
      </c>
      <c r="AA338" s="275"/>
      <c r="AB338" s="275"/>
      <c r="AC338" s="275"/>
      <c r="AD338" s="271">
        <f>Z338*(1+'2. GRI Pricing Inputs'!E$115)^(($AD$16-$AC$15)/365)</f>
        <v>0</v>
      </c>
      <c r="AE338" s="272">
        <f>AD338*(1+'2. GRI Pricing Inputs'!F$115)^((AE$16-AD$16)/365)</f>
        <v>0</v>
      </c>
      <c r="AF338" s="272">
        <f>AE338*(1+'2. GRI Pricing Inputs'!G$115)^((AF$16-AE$16)/365)</f>
        <v>0</v>
      </c>
      <c r="AG338" s="272">
        <f>AF338*(1+'2. GRI Pricing Inputs'!H$115)^((AG$16-AF$16)/365)</f>
        <v>0</v>
      </c>
      <c r="AH338" s="272">
        <f>AG338*(1+'2. GRI Pricing Inputs'!I$115)^((AH$16-AG$16)/365)</f>
        <v>0</v>
      </c>
      <c r="AI338" s="272">
        <f>AH338*(1+'2. GRI Pricing Inputs'!J$115)^((AI$16-AH$16)/365)</f>
        <v>0</v>
      </c>
      <c r="AJ338" s="272">
        <f>AI338*(1+'2. GRI Pricing Inputs'!K$115)^((AJ$16-AI$16)/365)</f>
        <v>0</v>
      </c>
      <c r="AK338" s="272">
        <f>AJ338*(1+'2. GRI Pricing Inputs'!L$115)^((AK$16-AJ$16)/365)</f>
        <v>0</v>
      </c>
      <c r="AL338" s="272">
        <f>AK338*(1+'2. GRI Pricing Inputs'!M$115)^((AL$16-AK$16)/365)</f>
        <v>0</v>
      </c>
      <c r="AM338" s="272">
        <f>AL338*(1+'2. GRI Pricing Inputs'!N$115)^((AM$16-AL$16)/365)</f>
        <v>0</v>
      </c>
      <c r="AN338" s="272">
        <f>AM338*(1+'2. GRI Pricing Inputs'!O$115)^((AN$16-AM$16)/365)</f>
        <v>0</v>
      </c>
      <c r="AO338" s="272">
        <f>AN338*(1+'2. GRI Pricing Inputs'!P$115)^((AO$16-AN$16)/365)</f>
        <v>0</v>
      </c>
      <c r="AP338" s="276">
        <f>AO338*(1+'2. GRI Pricing Inputs'!Q$115)^((AP$16-AO$16)/365)</f>
        <v>0</v>
      </c>
      <c r="AQ338" s="380">
        <f t="shared" ref="AQ338:AQ401" si="18">IFERROR(AP338/AD338-1,0)</f>
        <v>0</v>
      </c>
    </row>
    <row r="339" spans="3:43" ht="11.4" x14ac:dyDescent="0.2">
      <c r="C339" s="76">
        <f>'1. Accomodation'!N343</f>
        <v>0</v>
      </c>
      <c r="D339" s="362" t="str">
        <f>'1. Accomodation'!L343</f>
        <v>[Select]</v>
      </c>
      <c r="E339" s="69" t="str">
        <f>'1. Accomodation'!P343</f>
        <v>[Select]</v>
      </c>
      <c r="F339" s="69" t="str">
        <f>'1. Accomodation'!Q343</f>
        <v>[Select]</v>
      </c>
      <c r="G339" s="77">
        <f>'1. Accomodation'!O343</f>
        <v>0</v>
      </c>
      <c r="H339" s="69" t="str">
        <f>'1. Accomodation'!R343</f>
        <v>[Select]</v>
      </c>
      <c r="I339" s="69" t="str">
        <f>'1. Accomodation'!S343</f>
        <v>[Select]</v>
      </c>
      <c r="J339" s="62"/>
      <c r="L339" s="271">
        <f>IFERROR(INDEX('2. GRI Pricing Inputs'!$C$15:$AI$16,MATCH($L$16,'2. GRI Pricing Inputs'!$C$15:$C$16,0),MATCH(E339,'2. GRI Pricing Inputs'!$C$15:$AI$15,0)),0)</f>
        <v>0</v>
      </c>
      <c r="M339" s="272">
        <f>IFERROR(INDEX('2. GRI Pricing Inputs'!$C$22:$AI$23,MATCH($M$16,'2. GRI Pricing Inputs'!$C$22:$C$23,0),MATCH(F339,'2. GRI Pricing Inputs'!$C$22:$AI$22,0)),0)</f>
        <v>0</v>
      </c>
      <c r="N339" s="329">
        <f>IF(AND('3. GRI Pricing'!$G339&gt;='2. GRI Pricing Inputs'!$D$33,'3. GRI Pricing'!$G339&lt;='2. GRI Pricing Inputs'!$E$33),'2. GRI Pricing Inputs'!$D$32,IF(AND('3. GRI Pricing'!$G339&gt;='2. GRI Pricing Inputs'!$F$33,'3. GRI Pricing'!$G339&lt;='2. GRI Pricing Inputs'!$G$33),'2. GRI Pricing Inputs'!$F$32,IF(AND('3. GRI Pricing'!$G339&gt;='2. GRI Pricing Inputs'!$H$33,'3. GRI Pricing'!$G339&lt;='2. GRI Pricing Inputs'!$I$33),'2. GRI Pricing Inputs'!$H$32,IF(AND('3. GRI Pricing'!$G339&gt;='2. GRI Pricing Inputs'!$J$33,'3. GRI Pricing'!$G339&lt;='2. GRI Pricing Inputs'!$K$33),'2. GRI Pricing Inputs'!$J$32,IF(AND('3. GRI Pricing'!$G339&gt;='2. GRI Pricing Inputs'!$L$33,'3. GRI Pricing'!$G339&lt;='2. GRI Pricing Inputs'!$M$33),'2. GRI Pricing Inputs'!$L$32,IF(AND('3. GRI Pricing'!$G339&gt;='2. GRI Pricing Inputs'!$N$33,'3. GRI Pricing'!$G339&lt;='2. GRI Pricing Inputs'!$O$33),'2. GRI Pricing Inputs'!$N$32,IF(AND('3. GRI Pricing'!$G339&gt;='2. GRI Pricing Inputs'!$P$33,'3. GRI Pricing'!$G339&lt;='2. GRI Pricing Inputs'!$Q$33),'2. GRI Pricing Inputs'!$P$32,IF(AND('3. GRI Pricing'!$G339&gt;='2. GRI Pricing Inputs'!$R$33,'3. GRI Pricing'!$G339&lt;='2. GRI Pricing Inputs'!$S$33),'2. GRI Pricing Inputs'!$R$32,IF(AND('3. GRI Pricing'!$G339&gt;='2. GRI Pricing Inputs'!$T$33,'3. GRI Pricing'!$G339&lt;='2. GRI Pricing Inputs'!$U$33),'2. GRI Pricing Inputs'!$T$32,IF(AND('3. GRI Pricing'!$G339&gt;='2. GRI Pricing Inputs'!$V$33,'3. GRI Pricing'!$G339&lt;='2. GRI Pricing Inputs'!$W$33),'2. GRI Pricing Inputs'!$V$32,IF(AND('3. GRI Pricing'!$G339&gt;='2. GRI Pricing Inputs'!$X$33,'3. GRI Pricing'!$G339&lt;='2. GRI Pricing Inputs'!$Y$33),'2. GRI Pricing Inputs'!$X$32,IF(AND('3. GRI Pricing'!$G339&gt;='2. GRI Pricing Inputs'!$Z$33,'3. GRI Pricing'!$G339&lt;='2. GRI Pricing Inputs'!$AA$33),'2. GRI Pricing Inputs'!$Z$32,IF(AND('3. GRI Pricing'!$G339&gt;='2. GRI Pricing Inputs'!$AB$33,'3. GRI Pricing'!$G339&lt;='2. GRI Pricing Inputs'!$AC$33),'2. GRI Pricing Inputs'!$AB$32,IF(AND('3. GRI Pricing'!$G339&gt;='2. GRI Pricing Inputs'!$AD$33,'3. GRI Pricing'!$G339&lt;='2. GRI Pricing Inputs'!$AE$33),'2. GRI Pricing Inputs'!$AD$32,IF(AND('3. GRI Pricing'!$G339&gt;='2. GRI Pricing Inputs'!$AF$33,'3. GRI Pricing'!$G339&lt;='2. GRI Pricing Inputs'!$AG$33),'2. GRI Pricing Inputs'!$AF$32,IF(AND('3. GRI Pricing'!$G339&gt;='2. GRI Pricing Inputs'!$AH$33,'3. GRI Pricing'!$G339&lt;='2. GRI Pricing Inputs'!$AI$33),'2. GRI Pricing Inputs'!$AH$32,0))))))))))))))))</f>
        <v>0</v>
      </c>
      <c r="O339" s="272" cm="1">
        <f t="array" ref="O339">IFERROR(INDEX('2. GRI Pricing Inputs'!$C$32:$AI$39,MATCH('3. GRI Pricing'!E339,'2. GRI Pricing Inputs'!$C$32:$C$39,0),(MATCH('3. GRI Pricing'!N339,'2. GRI Pricing Inputs'!$D$32:$AI$32,0)+1)),0)</f>
        <v>0</v>
      </c>
      <c r="P339" s="272">
        <f>IFERROR(INDEX('2. GRI Pricing Inputs'!$C$45:$AI$46,MATCH($P$16,'2. GRI Pricing Inputs'!$C$45:$C$46,0),MATCH(H339,'2. GRI Pricing Inputs'!$C$45:$AI$45,0)),0)</f>
        <v>0</v>
      </c>
      <c r="Q339" s="272">
        <f>IFERROR(INDEX('2. GRI Pricing Inputs'!$C$53:$AI$54,MATCH('3. GRI Pricing'!$Q$16,'2. GRI Pricing Inputs'!$C$53:$C$54,0),MATCH('3. GRI Pricing'!I339,'2. GRI Pricing Inputs'!$C$53:$AI$53,0)),0)</f>
        <v>0</v>
      </c>
      <c r="R339" s="272">
        <f>IFERROR(INDEX('2. GRI Pricing Inputs'!$C$60:$AI$61,MATCH('3. GRI Pricing'!$R$16,'2. GRI Pricing Inputs'!$C$60:$C$61,0),MATCH('1. Accomodation'!T343,'2. GRI Pricing Inputs'!$C$60:$AI$60,0)),0)</f>
        <v>0</v>
      </c>
      <c r="S339" s="272">
        <f>IFERROR(INDEX('2. GRI Pricing Inputs'!$C$67:$AI$68,MATCH('3. GRI Pricing'!$S$16,'2. GRI Pricing Inputs'!$C$67:$C$68,0),MATCH('1. Accomodation'!U343,'2. GRI Pricing Inputs'!$C$67:$AI$67,0)),0)</f>
        <v>0</v>
      </c>
      <c r="T339" s="272">
        <f>IF(E339=0,0,'2. GRI Pricing Inputs'!$AI$75)</f>
        <v>0</v>
      </c>
      <c r="U339" s="272">
        <f>IFERROR(INDEX('2. GRI Pricing Inputs'!$C$82:$AI$83,MATCH('3. GRI Pricing'!$U$16,'2. GRI Pricing Inputs'!$C$82:$C$83,0),MATCH('1. Accomodation'!V343,'2. GRI Pricing Inputs'!$C$82:$AI$82,0)),0)</f>
        <v>0</v>
      </c>
      <c r="V339" s="272">
        <f>IFERROR(INDEX('2. GRI Pricing Inputs'!$C$89:$AI$90,MATCH('3. GRI Pricing'!$V$16,'2. GRI Pricing Inputs'!$C$89:$C$90,0),MATCH('1. Accomodation'!W343,'2. GRI Pricing Inputs'!$C$89:$AI$89,0)),0)</f>
        <v>0</v>
      </c>
      <c r="W339" s="272">
        <f>IFERROR(INDEX('2. GRI Pricing Inputs'!$C$97:$AI$98,MATCH('3. GRI Pricing'!$W$16,'2. GRI Pricing Inputs'!$C$97:$C$98,0),MATCH('1. Accomodation'!X343,'2. GRI Pricing Inputs'!$C$97:$AI$97,0)),0)</f>
        <v>0</v>
      </c>
      <c r="X339" s="272">
        <f>IFERROR(INDEX('2. GRI Pricing Inputs'!$C$104:$AI$105,MATCH('3. GRI Pricing'!$X$16,'2. GRI Pricing Inputs'!$C$104:$C$105,0),MATCH('1. Accomodation'!Y343,'2. GRI Pricing Inputs'!$C$104:$AI$104,0)),0)</f>
        <v>0</v>
      </c>
      <c r="Y339" s="273"/>
      <c r="Z339" s="274">
        <f t="shared" si="17"/>
        <v>0</v>
      </c>
      <c r="AA339" s="275"/>
      <c r="AB339" s="275"/>
      <c r="AC339" s="275"/>
      <c r="AD339" s="271">
        <f>Z339*(1+'2. GRI Pricing Inputs'!E$115)^(($AD$16-$AC$15)/365)</f>
        <v>0</v>
      </c>
      <c r="AE339" s="272">
        <f>AD339*(1+'2. GRI Pricing Inputs'!F$115)^((AE$16-AD$16)/365)</f>
        <v>0</v>
      </c>
      <c r="AF339" s="272">
        <f>AE339*(1+'2. GRI Pricing Inputs'!G$115)^((AF$16-AE$16)/365)</f>
        <v>0</v>
      </c>
      <c r="AG339" s="272">
        <f>AF339*(1+'2. GRI Pricing Inputs'!H$115)^((AG$16-AF$16)/365)</f>
        <v>0</v>
      </c>
      <c r="AH339" s="272">
        <f>AG339*(1+'2. GRI Pricing Inputs'!I$115)^((AH$16-AG$16)/365)</f>
        <v>0</v>
      </c>
      <c r="AI339" s="272">
        <f>AH339*(1+'2. GRI Pricing Inputs'!J$115)^((AI$16-AH$16)/365)</f>
        <v>0</v>
      </c>
      <c r="AJ339" s="272">
        <f>AI339*(1+'2. GRI Pricing Inputs'!K$115)^((AJ$16-AI$16)/365)</f>
        <v>0</v>
      </c>
      <c r="AK339" s="272">
        <f>AJ339*(1+'2. GRI Pricing Inputs'!L$115)^((AK$16-AJ$16)/365)</f>
        <v>0</v>
      </c>
      <c r="AL339" s="272">
        <f>AK339*(1+'2. GRI Pricing Inputs'!M$115)^((AL$16-AK$16)/365)</f>
        <v>0</v>
      </c>
      <c r="AM339" s="272">
        <f>AL339*(1+'2. GRI Pricing Inputs'!N$115)^((AM$16-AL$16)/365)</f>
        <v>0</v>
      </c>
      <c r="AN339" s="272">
        <f>AM339*(1+'2. GRI Pricing Inputs'!O$115)^((AN$16-AM$16)/365)</f>
        <v>0</v>
      </c>
      <c r="AO339" s="272">
        <f>AN339*(1+'2. GRI Pricing Inputs'!P$115)^((AO$16-AN$16)/365)</f>
        <v>0</v>
      </c>
      <c r="AP339" s="276">
        <f>AO339*(1+'2. GRI Pricing Inputs'!Q$115)^((AP$16-AO$16)/365)</f>
        <v>0</v>
      </c>
      <c r="AQ339" s="380">
        <f t="shared" si="18"/>
        <v>0</v>
      </c>
    </row>
    <row r="340" spans="3:43" ht="11.4" x14ac:dyDescent="0.2">
      <c r="C340" s="76">
        <f>'1. Accomodation'!N344</f>
        <v>0</v>
      </c>
      <c r="D340" s="362" t="str">
        <f>'1. Accomodation'!L344</f>
        <v>[Select]</v>
      </c>
      <c r="E340" s="69" t="str">
        <f>'1. Accomodation'!P344</f>
        <v>[Select]</v>
      </c>
      <c r="F340" s="69" t="str">
        <f>'1. Accomodation'!Q344</f>
        <v>[Select]</v>
      </c>
      <c r="G340" s="77">
        <f>'1. Accomodation'!O344</f>
        <v>0</v>
      </c>
      <c r="H340" s="69" t="str">
        <f>'1. Accomodation'!R344</f>
        <v>[Select]</v>
      </c>
      <c r="I340" s="69" t="str">
        <f>'1. Accomodation'!S344</f>
        <v>[Select]</v>
      </c>
      <c r="J340" s="62"/>
      <c r="L340" s="271">
        <f>IFERROR(INDEX('2. GRI Pricing Inputs'!$C$15:$AI$16,MATCH($L$16,'2. GRI Pricing Inputs'!$C$15:$C$16,0),MATCH(E340,'2. GRI Pricing Inputs'!$C$15:$AI$15,0)),0)</f>
        <v>0</v>
      </c>
      <c r="M340" s="272">
        <f>IFERROR(INDEX('2. GRI Pricing Inputs'!$C$22:$AI$23,MATCH($M$16,'2. GRI Pricing Inputs'!$C$22:$C$23,0),MATCH(F340,'2. GRI Pricing Inputs'!$C$22:$AI$22,0)),0)</f>
        <v>0</v>
      </c>
      <c r="N340" s="329">
        <f>IF(AND('3. GRI Pricing'!$G340&gt;='2. GRI Pricing Inputs'!$D$33,'3. GRI Pricing'!$G340&lt;='2. GRI Pricing Inputs'!$E$33),'2. GRI Pricing Inputs'!$D$32,IF(AND('3. GRI Pricing'!$G340&gt;='2. GRI Pricing Inputs'!$F$33,'3. GRI Pricing'!$G340&lt;='2. GRI Pricing Inputs'!$G$33),'2. GRI Pricing Inputs'!$F$32,IF(AND('3. GRI Pricing'!$G340&gt;='2. GRI Pricing Inputs'!$H$33,'3. GRI Pricing'!$G340&lt;='2. GRI Pricing Inputs'!$I$33),'2. GRI Pricing Inputs'!$H$32,IF(AND('3. GRI Pricing'!$G340&gt;='2. GRI Pricing Inputs'!$J$33,'3. GRI Pricing'!$G340&lt;='2. GRI Pricing Inputs'!$K$33),'2. GRI Pricing Inputs'!$J$32,IF(AND('3. GRI Pricing'!$G340&gt;='2. GRI Pricing Inputs'!$L$33,'3. GRI Pricing'!$G340&lt;='2. GRI Pricing Inputs'!$M$33),'2. GRI Pricing Inputs'!$L$32,IF(AND('3. GRI Pricing'!$G340&gt;='2. GRI Pricing Inputs'!$N$33,'3. GRI Pricing'!$G340&lt;='2. GRI Pricing Inputs'!$O$33),'2. GRI Pricing Inputs'!$N$32,IF(AND('3. GRI Pricing'!$G340&gt;='2. GRI Pricing Inputs'!$P$33,'3. GRI Pricing'!$G340&lt;='2. GRI Pricing Inputs'!$Q$33),'2. GRI Pricing Inputs'!$P$32,IF(AND('3. GRI Pricing'!$G340&gt;='2. GRI Pricing Inputs'!$R$33,'3. GRI Pricing'!$G340&lt;='2. GRI Pricing Inputs'!$S$33),'2. GRI Pricing Inputs'!$R$32,IF(AND('3. GRI Pricing'!$G340&gt;='2. GRI Pricing Inputs'!$T$33,'3. GRI Pricing'!$G340&lt;='2. GRI Pricing Inputs'!$U$33),'2. GRI Pricing Inputs'!$T$32,IF(AND('3. GRI Pricing'!$G340&gt;='2. GRI Pricing Inputs'!$V$33,'3. GRI Pricing'!$G340&lt;='2. GRI Pricing Inputs'!$W$33),'2. GRI Pricing Inputs'!$V$32,IF(AND('3. GRI Pricing'!$G340&gt;='2. GRI Pricing Inputs'!$X$33,'3. GRI Pricing'!$G340&lt;='2. GRI Pricing Inputs'!$Y$33),'2. GRI Pricing Inputs'!$X$32,IF(AND('3. GRI Pricing'!$G340&gt;='2. GRI Pricing Inputs'!$Z$33,'3. GRI Pricing'!$G340&lt;='2. GRI Pricing Inputs'!$AA$33),'2. GRI Pricing Inputs'!$Z$32,IF(AND('3. GRI Pricing'!$G340&gt;='2. GRI Pricing Inputs'!$AB$33,'3. GRI Pricing'!$G340&lt;='2. GRI Pricing Inputs'!$AC$33),'2. GRI Pricing Inputs'!$AB$32,IF(AND('3. GRI Pricing'!$G340&gt;='2. GRI Pricing Inputs'!$AD$33,'3. GRI Pricing'!$G340&lt;='2. GRI Pricing Inputs'!$AE$33),'2. GRI Pricing Inputs'!$AD$32,IF(AND('3. GRI Pricing'!$G340&gt;='2. GRI Pricing Inputs'!$AF$33,'3. GRI Pricing'!$G340&lt;='2. GRI Pricing Inputs'!$AG$33),'2. GRI Pricing Inputs'!$AF$32,IF(AND('3. GRI Pricing'!$G340&gt;='2. GRI Pricing Inputs'!$AH$33,'3. GRI Pricing'!$G340&lt;='2. GRI Pricing Inputs'!$AI$33),'2. GRI Pricing Inputs'!$AH$32,0))))))))))))))))</f>
        <v>0</v>
      </c>
      <c r="O340" s="272" cm="1">
        <f t="array" ref="O340">IFERROR(INDEX('2. GRI Pricing Inputs'!$C$32:$AI$39,MATCH('3. GRI Pricing'!E340,'2. GRI Pricing Inputs'!$C$32:$C$39,0),(MATCH('3. GRI Pricing'!N340,'2. GRI Pricing Inputs'!$D$32:$AI$32,0)+1)),0)</f>
        <v>0</v>
      </c>
      <c r="P340" s="272">
        <f>IFERROR(INDEX('2. GRI Pricing Inputs'!$C$45:$AI$46,MATCH($P$16,'2. GRI Pricing Inputs'!$C$45:$C$46,0),MATCH(H340,'2. GRI Pricing Inputs'!$C$45:$AI$45,0)),0)</f>
        <v>0</v>
      </c>
      <c r="Q340" s="272">
        <f>IFERROR(INDEX('2. GRI Pricing Inputs'!$C$53:$AI$54,MATCH('3. GRI Pricing'!$Q$16,'2. GRI Pricing Inputs'!$C$53:$C$54,0),MATCH('3. GRI Pricing'!I340,'2. GRI Pricing Inputs'!$C$53:$AI$53,0)),0)</f>
        <v>0</v>
      </c>
      <c r="R340" s="272">
        <f>IFERROR(INDEX('2. GRI Pricing Inputs'!$C$60:$AI$61,MATCH('3. GRI Pricing'!$R$16,'2. GRI Pricing Inputs'!$C$60:$C$61,0),MATCH('1. Accomodation'!T344,'2. GRI Pricing Inputs'!$C$60:$AI$60,0)),0)</f>
        <v>0</v>
      </c>
      <c r="S340" s="272">
        <f>IFERROR(INDEX('2. GRI Pricing Inputs'!$C$67:$AI$68,MATCH('3. GRI Pricing'!$S$16,'2. GRI Pricing Inputs'!$C$67:$C$68,0),MATCH('1. Accomodation'!U344,'2. GRI Pricing Inputs'!$C$67:$AI$67,0)),0)</f>
        <v>0</v>
      </c>
      <c r="T340" s="272">
        <f>IF(E340=0,0,'2. GRI Pricing Inputs'!$AI$75)</f>
        <v>0</v>
      </c>
      <c r="U340" s="272">
        <f>IFERROR(INDEX('2. GRI Pricing Inputs'!$C$82:$AI$83,MATCH('3. GRI Pricing'!$U$16,'2. GRI Pricing Inputs'!$C$82:$C$83,0),MATCH('1. Accomodation'!V344,'2. GRI Pricing Inputs'!$C$82:$AI$82,0)),0)</f>
        <v>0</v>
      </c>
      <c r="V340" s="272">
        <f>IFERROR(INDEX('2. GRI Pricing Inputs'!$C$89:$AI$90,MATCH('3. GRI Pricing'!$V$16,'2. GRI Pricing Inputs'!$C$89:$C$90,0),MATCH('1. Accomodation'!W344,'2. GRI Pricing Inputs'!$C$89:$AI$89,0)),0)</f>
        <v>0</v>
      </c>
      <c r="W340" s="272">
        <f>IFERROR(INDEX('2. GRI Pricing Inputs'!$C$97:$AI$98,MATCH('3. GRI Pricing'!$W$16,'2. GRI Pricing Inputs'!$C$97:$C$98,0),MATCH('1. Accomodation'!X344,'2. GRI Pricing Inputs'!$C$97:$AI$97,0)),0)</f>
        <v>0</v>
      </c>
      <c r="X340" s="272">
        <f>IFERROR(INDEX('2. GRI Pricing Inputs'!$C$104:$AI$105,MATCH('3. GRI Pricing'!$X$16,'2. GRI Pricing Inputs'!$C$104:$C$105,0),MATCH('1. Accomodation'!Y344,'2. GRI Pricing Inputs'!$C$104:$AI$104,0)),0)</f>
        <v>0</v>
      </c>
      <c r="Y340" s="273"/>
      <c r="Z340" s="274">
        <f t="shared" si="17"/>
        <v>0</v>
      </c>
      <c r="AA340" s="275"/>
      <c r="AB340" s="275"/>
      <c r="AC340" s="275"/>
      <c r="AD340" s="271">
        <f>Z340*(1+'2. GRI Pricing Inputs'!E$115)^(($AD$16-$AC$15)/365)</f>
        <v>0</v>
      </c>
      <c r="AE340" s="272">
        <f>AD340*(1+'2. GRI Pricing Inputs'!F$115)^((AE$16-AD$16)/365)</f>
        <v>0</v>
      </c>
      <c r="AF340" s="272">
        <f>AE340*(1+'2. GRI Pricing Inputs'!G$115)^((AF$16-AE$16)/365)</f>
        <v>0</v>
      </c>
      <c r="AG340" s="272">
        <f>AF340*(1+'2. GRI Pricing Inputs'!H$115)^((AG$16-AF$16)/365)</f>
        <v>0</v>
      </c>
      <c r="AH340" s="272">
        <f>AG340*(1+'2. GRI Pricing Inputs'!I$115)^((AH$16-AG$16)/365)</f>
        <v>0</v>
      </c>
      <c r="AI340" s="272">
        <f>AH340*(1+'2. GRI Pricing Inputs'!J$115)^((AI$16-AH$16)/365)</f>
        <v>0</v>
      </c>
      <c r="AJ340" s="272">
        <f>AI340*(1+'2. GRI Pricing Inputs'!K$115)^((AJ$16-AI$16)/365)</f>
        <v>0</v>
      </c>
      <c r="AK340" s="272">
        <f>AJ340*(1+'2. GRI Pricing Inputs'!L$115)^((AK$16-AJ$16)/365)</f>
        <v>0</v>
      </c>
      <c r="AL340" s="272">
        <f>AK340*(1+'2. GRI Pricing Inputs'!M$115)^((AL$16-AK$16)/365)</f>
        <v>0</v>
      </c>
      <c r="AM340" s="272">
        <f>AL340*(1+'2. GRI Pricing Inputs'!N$115)^((AM$16-AL$16)/365)</f>
        <v>0</v>
      </c>
      <c r="AN340" s="272">
        <f>AM340*(1+'2. GRI Pricing Inputs'!O$115)^((AN$16-AM$16)/365)</f>
        <v>0</v>
      </c>
      <c r="AO340" s="272">
        <f>AN340*(1+'2. GRI Pricing Inputs'!P$115)^((AO$16-AN$16)/365)</f>
        <v>0</v>
      </c>
      <c r="AP340" s="276">
        <f>AO340*(1+'2. GRI Pricing Inputs'!Q$115)^((AP$16-AO$16)/365)</f>
        <v>0</v>
      </c>
      <c r="AQ340" s="380">
        <f t="shared" si="18"/>
        <v>0</v>
      </c>
    </row>
    <row r="341" spans="3:43" ht="11.4" x14ac:dyDescent="0.2">
      <c r="C341" s="76">
        <f>'1. Accomodation'!N345</f>
        <v>0</v>
      </c>
      <c r="D341" s="362" t="str">
        <f>'1. Accomodation'!L345</f>
        <v>[Select]</v>
      </c>
      <c r="E341" s="69" t="str">
        <f>'1. Accomodation'!P345</f>
        <v>[Select]</v>
      </c>
      <c r="F341" s="69" t="str">
        <f>'1. Accomodation'!Q345</f>
        <v>[Select]</v>
      </c>
      <c r="G341" s="77">
        <f>'1. Accomodation'!O345</f>
        <v>0</v>
      </c>
      <c r="H341" s="69" t="str">
        <f>'1. Accomodation'!R345</f>
        <v>[Select]</v>
      </c>
      <c r="I341" s="69" t="str">
        <f>'1. Accomodation'!S345</f>
        <v>[Select]</v>
      </c>
      <c r="J341" s="62"/>
      <c r="L341" s="271">
        <f>IFERROR(INDEX('2. GRI Pricing Inputs'!$C$15:$AI$16,MATCH($L$16,'2. GRI Pricing Inputs'!$C$15:$C$16,0),MATCH(E341,'2. GRI Pricing Inputs'!$C$15:$AI$15,0)),0)</f>
        <v>0</v>
      </c>
      <c r="M341" s="272">
        <f>IFERROR(INDEX('2. GRI Pricing Inputs'!$C$22:$AI$23,MATCH($M$16,'2. GRI Pricing Inputs'!$C$22:$C$23,0),MATCH(F341,'2. GRI Pricing Inputs'!$C$22:$AI$22,0)),0)</f>
        <v>0</v>
      </c>
      <c r="N341" s="329">
        <f>IF(AND('3. GRI Pricing'!$G341&gt;='2. GRI Pricing Inputs'!$D$33,'3. GRI Pricing'!$G341&lt;='2. GRI Pricing Inputs'!$E$33),'2. GRI Pricing Inputs'!$D$32,IF(AND('3. GRI Pricing'!$G341&gt;='2. GRI Pricing Inputs'!$F$33,'3. GRI Pricing'!$G341&lt;='2. GRI Pricing Inputs'!$G$33),'2. GRI Pricing Inputs'!$F$32,IF(AND('3. GRI Pricing'!$G341&gt;='2. GRI Pricing Inputs'!$H$33,'3. GRI Pricing'!$G341&lt;='2. GRI Pricing Inputs'!$I$33),'2. GRI Pricing Inputs'!$H$32,IF(AND('3. GRI Pricing'!$G341&gt;='2. GRI Pricing Inputs'!$J$33,'3. GRI Pricing'!$G341&lt;='2. GRI Pricing Inputs'!$K$33),'2. GRI Pricing Inputs'!$J$32,IF(AND('3. GRI Pricing'!$G341&gt;='2. GRI Pricing Inputs'!$L$33,'3. GRI Pricing'!$G341&lt;='2. GRI Pricing Inputs'!$M$33),'2. GRI Pricing Inputs'!$L$32,IF(AND('3. GRI Pricing'!$G341&gt;='2. GRI Pricing Inputs'!$N$33,'3. GRI Pricing'!$G341&lt;='2. GRI Pricing Inputs'!$O$33),'2. GRI Pricing Inputs'!$N$32,IF(AND('3. GRI Pricing'!$G341&gt;='2. GRI Pricing Inputs'!$P$33,'3. GRI Pricing'!$G341&lt;='2. GRI Pricing Inputs'!$Q$33),'2. GRI Pricing Inputs'!$P$32,IF(AND('3. GRI Pricing'!$G341&gt;='2. GRI Pricing Inputs'!$R$33,'3. GRI Pricing'!$G341&lt;='2. GRI Pricing Inputs'!$S$33),'2. GRI Pricing Inputs'!$R$32,IF(AND('3. GRI Pricing'!$G341&gt;='2. GRI Pricing Inputs'!$T$33,'3. GRI Pricing'!$G341&lt;='2. GRI Pricing Inputs'!$U$33),'2. GRI Pricing Inputs'!$T$32,IF(AND('3. GRI Pricing'!$G341&gt;='2. GRI Pricing Inputs'!$V$33,'3. GRI Pricing'!$G341&lt;='2. GRI Pricing Inputs'!$W$33),'2. GRI Pricing Inputs'!$V$32,IF(AND('3. GRI Pricing'!$G341&gt;='2. GRI Pricing Inputs'!$X$33,'3. GRI Pricing'!$G341&lt;='2. GRI Pricing Inputs'!$Y$33),'2. GRI Pricing Inputs'!$X$32,IF(AND('3. GRI Pricing'!$G341&gt;='2. GRI Pricing Inputs'!$Z$33,'3. GRI Pricing'!$G341&lt;='2. GRI Pricing Inputs'!$AA$33),'2. GRI Pricing Inputs'!$Z$32,IF(AND('3. GRI Pricing'!$G341&gt;='2. GRI Pricing Inputs'!$AB$33,'3. GRI Pricing'!$G341&lt;='2. GRI Pricing Inputs'!$AC$33),'2. GRI Pricing Inputs'!$AB$32,IF(AND('3. GRI Pricing'!$G341&gt;='2. GRI Pricing Inputs'!$AD$33,'3. GRI Pricing'!$G341&lt;='2. GRI Pricing Inputs'!$AE$33),'2. GRI Pricing Inputs'!$AD$32,IF(AND('3. GRI Pricing'!$G341&gt;='2. GRI Pricing Inputs'!$AF$33,'3. GRI Pricing'!$G341&lt;='2. GRI Pricing Inputs'!$AG$33),'2. GRI Pricing Inputs'!$AF$32,IF(AND('3. GRI Pricing'!$G341&gt;='2. GRI Pricing Inputs'!$AH$33,'3. GRI Pricing'!$G341&lt;='2. GRI Pricing Inputs'!$AI$33),'2. GRI Pricing Inputs'!$AH$32,0))))))))))))))))</f>
        <v>0</v>
      </c>
      <c r="O341" s="272" cm="1">
        <f t="array" ref="O341">IFERROR(INDEX('2. GRI Pricing Inputs'!$C$32:$AI$39,MATCH('3. GRI Pricing'!E341,'2. GRI Pricing Inputs'!$C$32:$C$39,0),(MATCH('3. GRI Pricing'!N341,'2. GRI Pricing Inputs'!$D$32:$AI$32,0)+1)),0)</f>
        <v>0</v>
      </c>
      <c r="P341" s="272">
        <f>IFERROR(INDEX('2. GRI Pricing Inputs'!$C$45:$AI$46,MATCH($P$16,'2. GRI Pricing Inputs'!$C$45:$C$46,0),MATCH(H341,'2. GRI Pricing Inputs'!$C$45:$AI$45,0)),0)</f>
        <v>0</v>
      </c>
      <c r="Q341" s="272">
        <f>IFERROR(INDEX('2. GRI Pricing Inputs'!$C$53:$AI$54,MATCH('3. GRI Pricing'!$Q$16,'2. GRI Pricing Inputs'!$C$53:$C$54,0),MATCH('3. GRI Pricing'!I341,'2. GRI Pricing Inputs'!$C$53:$AI$53,0)),0)</f>
        <v>0</v>
      </c>
      <c r="R341" s="272">
        <f>IFERROR(INDEX('2. GRI Pricing Inputs'!$C$60:$AI$61,MATCH('3. GRI Pricing'!$R$16,'2. GRI Pricing Inputs'!$C$60:$C$61,0),MATCH('1. Accomodation'!T345,'2. GRI Pricing Inputs'!$C$60:$AI$60,0)),0)</f>
        <v>0</v>
      </c>
      <c r="S341" s="272">
        <f>IFERROR(INDEX('2. GRI Pricing Inputs'!$C$67:$AI$68,MATCH('3. GRI Pricing'!$S$16,'2. GRI Pricing Inputs'!$C$67:$C$68,0),MATCH('1. Accomodation'!U345,'2. GRI Pricing Inputs'!$C$67:$AI$67,0)),0)</f>
        <v>0</v>
      </c>
      <c r="T341" s="272">
        <f>IF(E341=0,0,'2. GRI Pricing Inputs'!$AI$75)</f>
        <v>0</v>
      </c>
      <c r="U341" s="272">
        <f>IFERROR(INDEX('2. GRI Pricing Inputs'!$C$82:$AI$83,MATCH('3. GRI Pricing'!$U$16,'2. GRI Pricing Inputs'!$C$82:$C$83,0),MATCH('1. Accomodation'!V345,'2. GRI Pricing Inputs'!$C$82:$AI$82,0)),0)</f>
        <v>0</v>
      </c>
      <c r="V341" s="272">
        <f>IFERROR(INDEX('2. GRI Pricing Inputs'!$C$89:$AI$90,MATCH('3. GRI Pricing'!$V$16,'2. GRI Pricing Inputs'!$C$89:$C$90,0),MATCH('1. Accomodation'!W345,'2. GRI Pricing Inputs'!$C$89:$AI$89,0)),0)</f>
        <v>0</v>
      </c>
      <c r="W341" s="272">
        <f>IFERROR(INDEX('2. GRI Pricing Inputs'!$C$97:$AI$98,MATCH('3. GRI Pricing'!$W$16,'2. GRI Pricing Inputs'!$C$97:$C$98,0),MATCH('1. Accomodation'!X345,'2. GRI Pricing Inputs'!$C$97:$AI$97,0)),0)</f>
        <v>0</v>
      </c>
      <c r="X341" s="272">
        <f>IFERROR(INDEX('2. GRI Pricing Inputs'!$C$104:$AI$105,MATCH('3. GRI Pricing'!$X$16,'2. GRI Pricing Inputs'!$C$104:$C$105,0),MATCH('1. Accomodation'!Y345,'2. GRI Pricing Inputs'!$C$104:$AI$104,0)),0)</f>
        <v>0</v>
      </c>
      <c r="Y341" s="273"/>
      <c r="Z341" s="274">
        <f t="shared" si="17"/>
        <v>0</v>
      </c>
      <c r="AA341" s="275"/>
      <c r="AB341" s="275"/>
      <c r="AC341" s="275"/>
      <c r="AD341" s="271">
        <f>Z341*(1+'2. GRI Pricing Inputs'!E$115)^(($AD$16-$AC$15)/365)</f>
        <v>0</v>
      </c>
      <c r="AE341" s="272">
        <f>AD341*(1+'2. GRI Pricing Inputs'!F$115)^((AE$16-AD$16)/365)</f>
        <v>0</v>
      </c>
      <c r="AF341" s="272">
        <f>AE341*(1+'2. GRI Pricing Inputs'!G$115)^((AF$16-AE$16)/365)</f>
        <v>0</v>
      </c>
      <c r="AG341" s="272">
        <f>AF341*(1+'2. GRI Pricing Inputs'!H$115)^((AG$16-AF$16)/365)</f>
        <v>0</v>
      </c>
      <c r="AH341" s="272">
        <f>AG341*(1+'2. GRI Pricing Inputs'!I$115)^((AH$16-AG$16)/365)</f>
        <v>0</v>
      </c>
      <c r="AI341" s="272">
        <f>AH341*(1+'2. GRI Pricing Inputs'!J$115)^((AI$16-AH$16)/365)</f>
        <v>0</v>
      </c>
      <c r="AJ341" s="272">
        <f>AI341*(1+'2. GRI Pricing Inputs'!K$115)^((AJ$16-AI$16)/365)</f>
        <v>0</v>
      </c>
      <c r="AK341" s="272">
        <f>AJ341*(1+'2. GRI Pricing Inputs'!L$115)^((AK$16-AJ$16)/365)</f>
        <v>0</v>
      </c>
      <c r="AL341" s="272">
        <f>AK341*(1+'2. GRI Pricing Inputs'!M$115)^((AL$16-AK$16)/365)</f>
        <v>0</v>
      </c>
      <c r="AM341" s="272">
        <f>AL341*(1+'2. GRI Pricing Inputs'!N$115)^((AM$16-AL$16)/365)</f>
        <v>0</v>
      </c>
      <c r="AN341" s="272">
        <f>AM341*(1+'2. GRI Pricing Inputs'!O$115)^((AN$16-AM$16)/365)</f>
        <v>0</v>
      </c>
      <c r="AO341" s="272">
        <f>AN341*(1+'2. GRI Pricing Inputs'!P$115)^((AO$16-AN$16)/365)</f>
        <v>0</v>
      </c>
      <c r="AP341" s="276">
        <f>AO341*(1+'2. GRI Pricing Inputs'!Q$115)^((AP$16-AO$16)/365)</f>
        <v>0</v>
      </c>
      <c r="AQ341" s="380">
        <f t="shared" si="18"/>
        <v>0</v>
      </c>
    </row>
    <row r="342" spans="3:43" ht="11.4" x14ac:dyDescent="0.2">
      <c r="C342" s="76">
        <f>'1. Accomodation'!N346</f>
        <v>0</v>
      </c>
      <c r="D342" s="362" t="str">
        <f>'1. Accomodation'!L346</f>
        <v>[Select]</v>
      </c>
      <c r="E342" s="69" t="str">
        <f>'1. Accomodation'!P346</f>
        <v>[Select]</v>
      </c>
      <c r="F342" s="69" t="str">
        <f>'1. Accomodation'!Q346</f>
        <v>[Select]</v>
      </c>
      <c r="G342" s="77">
        <f>'1. Accomodation'!O346</f>
        <v>0</v>
      </c>
      <c r="H342" s="69" t="str">
        <f>'1. Accomodation'!R346</f>
        <v>[Select]</v>
      </c>
      <c r="I342" s="69" t="str">
        <f>'1. Accomodation'!S346</f>
        <v>[Select]</v>
      </c>
      <c r="J342" s="62"/>
      <c r="L342" s="271">
        <f>IFERROR(INDEX('2. GRI Pricing Inputs'!$C$15:$AI$16,MATCH($L$16,'2. GRI Pricing Inputs'!$C$15:$C$16,0),MATCH(E342,'2. GRI Pricing Inputs'!$C$15:$AI$15,0)),0)</f>
        <v>0</v>
      </c>
      <c r="M342" s="272">
        <f>IFERROR(INDEX('2. GRI Pricing Inputs'!$C$22:$AI$23,MATCH($M$16,'2. GRI Pricing Inputs'!$C$22:$C$23,0),MATCH(F342,'2. GRI Pricing Inputs'!$C$22:$AI$22,0)),0)</f>
        <v>0</v>
      </c>
      <c r="N342" s="329">
        <f>IF(AND('3. GRI Pricing'!$G342&gt;='2. GRI Pricing Inputs'!$D$33,'3. GRI Pricing'!$G342&lt;='2. GRI Pricing Inputs'!$E$33),'2. GRI Pricing Inputs'!$D$32,IF(AND('3. GRI Pricing'!$G342&gt;='2. GRI Pricing Inputs'!$F$33,'3. GRI Pricing'!$G342&lt;='2. GRI Pricing Inputs'!$G$33),'2. GRI Pricing Inputs'!$F$32,IF(AND('3. GRI Pricing'!$G342&gt;='2. GRI Pricing Inputs'!$H$33,'3. GRI Pricing'!$G342&lt;='2. GRI Pricing Inputs'!$I$33),'2. GRI Pricing Inputs'!$H$32,IF(AND('3. GRI Pricing'!$G342&gt;='2. GRI Pricing Inputs'!$J$33,'3. GRI Pricing'!$G342&lt;='2. GRI Pricing Inputs'!$K$33),'2. GRI Pricing Inputs'!$J$32,IF(AND('3. GRI Pricing'!$G342&gt;='2. GRI Pricing Inputs'!$L$33,'3. GRI Pricing'!$G342&lt;='2. GRI Pricing Inputs'!$M$33),'2. GRI Pricing Inputs'!$L$32,IF(AND('3. GRI Pricing'!$G342&gt;='2. GRI Pricing Inputs'!$N$33,'3. GRI Pricing'!$G342&lt;='2. GRI Pricing Inputs'!$O$33),'2. GRI Pricing Inputs'!$N$32,IF(AND('3. GRI Pricing'!$G342&gt;='2. GRI Pricing Inputs'!$P$33,'3. GRI Pricing'!$G342&lt;='2. GRI Pricing Inputs'!$Q$33),'2. GRI Pricing Inputs'!$P$32,IF(AND('3. GRI Pricing'!$G342&gt;='2. GRI Pricing Inputs'!$R$33,'3. GRI Pricing'!$G342&lt;='2. GRI Pricing Inputs'!$S$33),'2. GRI Pricing Inputs'!$R$32,IF(AND('3. GRI Pricing'!$G342&gt;='2. GRI Pricing Inputs'!$T$33,'3. GRI Pricing'!$G342&lt;='2. GRI Pricing Inputs'!$U$33),'2. GRI Pricing Inputs'!$T$32,IF(AND('3. GRI Pricing'!$G342&gt;='2. GRI Pricing Inputs'!$V$33,'3. GRI Pricing'!$G342&lt;='2. GRI Pricing Inputs'!$W$33),'2. GRI Pricing Inputs'!$V$32,IF(AND('3. GRI Pricing'!$G342&gt;='2. GRI Pricing Inputs'!$X$33,'3. GRI Pricing'!$G342&lt;='2. GRI Pricing Inputs'!$Y$33),'2. GRI Pricing Inputs'!$X$32,IF(AND('3. GRI Pricing'!$G342&gt;='2. GRI Pricing Inputs'!$Z$33,'3. GRI Pricing'!$G342&lt;='2. GRI Pricing Inputs'!$AA$33),'2. GRI Pricing Inputs'!$Z$32,IF(AND('3. GRI Pricing'!$G342&gt;='2. GRI Pricing Inputs'!$AB$33,'3. GRI Pricing'!$G342&lt;='2. GRI Pricing Inputs'!$AC$33),'2. GRI Pricing Inputs'!$AB$32,IF(AND('3. GRI Pricing'!$G342&gt;='2. GRI Pricing Inputs'!$AD$33,'3. GRI Pricing'!$G342&lt;='2. GRI Pricing Inputs'!$AE$33),'2. GRI Pricing Inputs'!$AD$32,IF(AND('3. GRI Pricing'!$G342&gt;='2. GRI Pricing Inputs'!$AF$33,'3. GRI Pricing'!$G342&lt;='2. GRI Pricing Inputs'!$AG$33),'2. GRI Pricing Inputs'!$AF$32,IF(AND('3. GRI Pricing'!$G342&gt;='2. GRI Pricing Inputs'!$AH$33,'3. GRI Pricing'!$G342&lt;='2. GRI Pricing Inputs'!$AI$33),'2. GRI Pricing Inputs'!$AH$32,0))))))))))))))))</f>
        <v>0</v>
      </c>
      <c r="O342" s="272" cm="1">
        <f t="array" ref="O342">IFERROR(INDEX('2. GRI Pricing Inputs'!$C$32:$AI$39,MATCH('3. GRI Pricing'!E342,'2. GRI Pricing Inputs'!$C$32:$C$39,0),(MATCH('3. GRI Pricing'!N342,'2. GRI Pricing Inputs'!$D$32:$AI$32,0)+1)),0)</f>
        <v>0</v>
      </c>
      <c r="P342" s="272">
        <f>IFERROR(INDEX('2. GRI Pricing Inputs'!$C$45:$AI$46,MATCH($P$16,'2. GRI Pricing Inputs'!$C$45:$C$46,0),MATCH(H342,'2. GRI Pricing Inputs'!$C$45:$AI$45,0)),0)</f>
        <v>0</v>
      </c>
      <c r="Q342" s="272">
        <f>IFERROR(INDEX('2. GRI Pricing Inputs'!$C$53:$AI$54,MATCH('3. GRI Pricing'!$Q$16,'2. GRI Pricing Inputs'!$C$53:$C$54,0),MATCH('3. GRI Pricing'!I342,'2. GRI Pricing Inputs'!$C$53:$AI$53,0)),0)</f>
        <v>0</v>
      </c>
      <c r="R342" s="272">
        <f>IFERROR(INDEX('2. GRI Pricing Inputs'!$C$60:$AI$61,MATCH('3. GRI Pricing'!$R$16,'2. GRI Pricing Inputs'!$C$60:$C$61,0),MATCH('1. Accomodation'!T346,'2. GRI Pricing Inputs'!$C$60:$AI$60,0)),0)</f>
        <v>0</v>
      </c>
      <c r="S342" s="272">
        <f>IFERROR(INDEX('2. GRI Pricing Inputs'!$C$67:$AI$68,MATCH('3. GRI Pricing'!$S$16,'2. GRI Pricing Inputs'!$C$67:$C$68,0),MATCH('1. Accomodation'!U346,'2. GRI Pricing Inputs'!$C$67:$AI$67,0)),0)</f>
        <v>0</v>
      </c>
      <c r="T342" s="272">
        <f>IF(E342=0,0,'2. GRI Pricing Inputs'!$AI$75)</f>
        <v>0</v>
      </c>
      <c r="U342" s="272">
        <f>IFERROR(INDEX('2. GRI Pricing Inputs'!$C$82:$AI$83,MATCH('3. GRI Pricing'!$U$16,'2. GRI Pricing Inputs'!$C$82:$C$83,0),MATCH('1. Accomodation'!V346,'2. GRI Pricing Inputs'!$C$82:$AI$82,0)),0)</f>
        <v>0</v>
      </c>
      <c r="V342" s="272">
        <f>IFERROR(INDEX('2. GRI Pricing Inputs'!$C$89:$AI$90,MATCH('3. GRI Pricing'!$V$16,'2. GRI Pricing Inputs'!$C$89:$C$90,0),MATCH('1. Accomodation'!W346,'2. GRI Pricing Inputs'!$C$89:$AI$89,0)),0)</f>
        <v>0</v>
      </c>
      <c r="W342" s="272">
        <f>IFERROR(INDEX('2. GRI Pricing Inputs'!$C$97:$AI$98,MATCH('3. GRI Pricing'!$W$16,'2. GRI Pricing Inputs'!$C$97:$C$98,0),MATCH('1. Accomodation'!X346,'2. GRI Pricing Inputs'!$C$97:$AI$97,0)),0)</f>
        <v>0</v>
      </c>
      <c r="X342" s="272">
        <f>IFERROR(INDEX('2. GRI Pricing Inputs'!$C$104:$AI$105,MATCH('3. GRI Pricing'!$X$16,'2. GRI Pricing Inputs'!$C$104:$C$105,0),MATCH('1. Accomodation'!Y346,'2. GRI Pricing Inputs'!$C$104:$AI$104,0)),0)</f>
        <v>0</v>
      </c>
      <c r="Y342" s="273"/>
      <c r="Z342" s="274">
        <f t="shared" si="17"/>
        <v>0</v>
      </c>
      <c r="AA342" s="275"/>
      <c r="AB342" s="275"/>
      <c r="AC342" s="275"/>
      <c r="AD342" s="271">
        <f>Z342*(1+'2. GRI Pricing Inputs'!E$115)^(($AD$16-$AC$15)/365)</f>
        <v>0</v>
      </c>
      <c r="AE342" s="272">
        <f>AD342*(1+'2. GRI Pricing Inputs'!F$115)^((AE$16-AD$16)/365)</f>
        <v>0</v>
      </c>
      <c r="AF342" s="272">
        <f>AE342*(1+'2. GRI Pricing Inputs'!G$115)^((AF$16-AE$16)/365)</f>
        <v>0</v>
      </c>
      <c r="AG342" s="272">
        <f>AF342*(1+'2. GRI Pricing Inputs'!H$115)^((AG$16-AF$16)/365)</f>
        <v>0</v>
      </c>
      <c r="AH342" s="272">
        <f>AG342*(1+'2. GRI Pricing Inputs'!I$115)^((AH$16-AG$16)/365)</f>
        <v>0</v>
      </c>
      <c r="AI342" s="272">
        <f>AH342*(1+'2. GRI Pricing Inputs'!J$115)^((AI$16-AH$16)/365)</f>
        <v>0</v>
      </c>
      <c r="AJ342" s="272">
        <f>AI342*(1+'2. GRI Pricing Inputs'!K$115)^((AJ$16-AI$16)/365)</f>
        <v>0</v>
      </c>
      <c r="AK342" s="272">
        <f>AJ342*(1+'2. GRI Pricing Inputs'!L$115)^((AK$16-AJ$16)/365)</f>
        <v>0</v>
      </c>
      <c r="AL342" s="272">
        <f>AK342*(1+'2. GRI Pricing Inputs'!M$115)^((AL$16-AK$16)/365)</f>
        <v>0</v>
      </c>
      <c r="AM342" s="272">
        <f>AL342*(1+'2. GRI Pricing Inputs'!N$115)^((AM$16-AL$16)/365)</f>
        <v>0</v>
      </c>
      <c r="AN342" s="272">
        <f>AM342*(1+'2. GRI Pricing Inputs'!O$115)^((AN$16-AM$16)/365)</f>
        <v>0</v>
      </c>
      <c r="AO342" s="272">
        <f>AN342*(1+'2. GRI Pricing Inputs'!P$115)^((AO$16-AN$16)/365)</f>
        <v>0</v>
      </c>
      <c r="AP342" s="276">
        <f>AO342*(1+'2. GRI Pricing Inputs'!Q$115)^((AP$16-AO$16)/365)</f>
        <v>0</v>
      </c>
      <c r="AQ342" s="380">
        <f t="shared" si="18"/>
        <v>0</v>
      </c>
    </row>
    <row r="343" spans="3:43" ht="11.4" x14ac:dyDescent="0.2">
      <c r="C343" s="76">
        <f>'1. Accomodation'!N347</f>
        <v>0</v>
      </c>
      <c r="D343" s="362" t="str">
        <f>'1. Accomodation'!L347</f>
        <v>[Select]</v>
      </c>
      <c r="E343" s="69" t="str">
        <f>'1. Accomodation'!P347</f>
        <v>[Select]</v>
      </c>
      <c r="F343" s="69" t="str">
        <f>'1. Accomodation'!Q347</f>
        <v>[Select]</v>
      </c>
      <c r="G343" s="77">
        <f>'1. Accomodation'!O347</f>
        <v>0</v>
      </c>
      <c r="H343" s="69" t="str">
        <f>'1. Accomodation'!R347</f>
        <v>[Select]</v>
      </c>
      <c r="I343" s="69" t="str">
        <f>'1. Accomodation'!S347</f>
        <v>[Select]</v>
      </c>
      <c r="J343" s="62"/>
      <c r="L343" s="271">
        <f>IFERROR(INDEX('2. GRI Pricing Inputs'!$C$15:$AI$16,MATCH($L$16,'2. GRI Pricing Inputs'!$C$15:$C$16,0),MATCH(E343,'2. GRI Pricing Inputs'!$C$15:$AI$15,0)),0)</f>
        <v>0</v>
      </c>
      <c r="M343" s="272">
        <f>IFERROR(INDEX('2. GRI Pricing Inputs'!$C$22:$AI$23,MATCH($M$16,'2. GRI Pricing Inputs'!$C$22:$C$23,0),MATCH(F343,'2. GRI Pricing Inputs'!$C$22:$AI$22,0)),0)</f>
        <v>0</v>
      </c>
      <c r="N343" s="329">
        <f>IF(AND('3. GRI Pricing'!$G343&gt;='2. GRI Pricing Inputs'!$D$33,'3. GRI Pricing'!$G343&lt;='2. GRI Pricing Inputs'!$E$33),'2. GRI Pricing Inputs'!$D$32,IF(AND('3. GRI Pricing'!$G343&gt;='2. GRI Pricing Inputs'!$F$33,'3. GRI Pricing'!$G343&lt;='2. GRI Pricing Inputs'!$G$33),'2. GRI Pricing Inputs'!$F$32,IF(AND('3. GRI Pricing'!$G343&gt;='2. GRI Pricing Inputs'!$H$33,'3. GRI Pricing'!$G343&lt;='2. GRI Pricing Inputs'!$I$33),'2. GRI Pricing Inputs'!$H$32,IF(AND('3. GRI Pricing'!$G343&gt;='2. GRI Pricing Inputs'!$J$33,'3. GRI Pricing'!$G343&lt;='2. GRI Pricing Inputs'!$K$33),'2. GRI Pricing Inputs'!$J$32,IF(AND('3. GRI Pricing'!$G343&gt;='2. GRI Pricing Inputs'!$L$33,'3. GRI Pricing'!$G343&lt;='2. GRI Pricing Inputs'!$M$33),'2. GRI Pricing Inputs'!$L$32,IF(AND('3. GRI Pricing'!$G343&gt;='2. GRI Pricing Inputs'!$N$33,'3. GRI Pricing'!$G343&lt;='2. GRI Pricing Inputs'!$O$33),'2. GRI Pricing Inputs'!$N$32,IF(AND('3. GRI Pricing'!$G343&gt;='2. GRI Pricing Inputs'!$P$33,'3. GRI Pricing'!$G343&lt;='2. GRI Pricing Inputs'!$Q$33),'2. GRI Pricing Inputs'!$P$32,IF(AND('3. GRI Pricing'!$G343&gt;='2. GRI Pricing Inputs'!$R$33,'3. GRI Pricing'!$G343&lt;='2. GRI Pricing Inputs'!$S$33),'2. GRI Pricing Inputs'!$R$32,IF(AND('3. GRI Pricing'!$G343&gt;='2. GRI Pricing Inputs'!$T$33,'3. GRI Pricing'!$G343&lt;='2. GRI Pricing Inputs'!$U$33),'2. GRI Pricing Inputs'!$T$32,IF(AND('3. GRI Pricing'!$G343&gt;='2. GRI Pricing Inputs'!$V$33,'3. GRI Pricing'!$G343&lt;='2. GRI Pricing Inputs'!$W$33),'2. GRI Pricing Inputs'!$V$32,IF(AND('3. GRI Pricing'!$G343&gt;='2. GRI Pricing Inputs'!$X$33,'3. GRI Pricing'!$G343&lt;='2. GRI Pricing Inputs'!$Y$33),'2. GRI Pricing Inputs'!$X$32,IF(AND('3. GRI Pricing'!$G343&gt;='2. GRI Pricing Inputs'!$Z$33,'3. GRI Pricing'!$G343&lt;='2. GRI Pricing Inputs'!$AA$33),'2. GRI Pricing Inputs'!$Z$32,IF(AND('3. GRI Pricing'!$G343&gt;='2. GRI Pricing Inputs'!$AB$33,'3. GRI Pricing'!$G343&lt;='2. GRI Pricing Inputs'!$AC$33),'2. GRI Pricing Inputs'!$AB$32,IF(AND('3. GRI Pricing'!$G343&gt;='2. GRI Pricing Inputs'!$AD$33,'3. GRI Pricing'!$G343&lt;='2. GRI Pricing Inputs'!$AE$33),'2. GRI Pricing Inputs'!$AD$32,IF(AND('3. GRI Pricing'!$G343&gt;='2. GRI Pricing Inputs'!$AF$33,'3. GRI Pricing'!$G343&lt;='2. GRI Pricing Inputs'!$AG$33),'2. GRI Pricing Inputs'!$AF$32,IF(AND('3. GRI Pricing'!$G343&gt;='2. GRI Pricing Inputs'!$AH$33,'3. GRI Pricing'!$G343&lt;='2. GRI Pricing Inputs'!$AI$33),'2. GRI Pricing Inputs'!$AH$32,0))))))))))))))))</f>
        <v>0</v>
      </c>
      <c r="O343" s="272" cm="1">
        <f t="array" ref="O343">IFERROR(INDEX('2. GRI Pricing Inputs'!$C$32:$AI$39,MATCH('3. GRI Pricing'!E343,'2. GRI Pricing Inputs'!$C$32:$C$39,0),(MATCH('3. GRI Pricing'!N343,'2. GRI Pricing Inputs'!$D$32:$AI$32,0)+1)),0)</f>
        <v>0</v>
      </c>
      <c r="P343" s="272">
        <f>IFERROR(INDEX('2. GRI Pricing Inputs'!$C$45:$AI$46,MATCH($P$16,'2. GRI Pricing Inputs'!$C$45:$C$46,0),MATCH(H343,'2. GRI Pricing Inputs'!$C$45:$AI$45,0)),0)</f>
        <v>0</v>
      </c>
      <c r="Q343" s="272">
        <f>IFERROR(INDEX('2. GRI Pricing Inputs'!$C$53:$AI$54,MATCH('3. GRI Pricing'!$Q$16,'2. GRI Pricing Inputs'!$C$53:$C$54,0),MATCH('3. GRI Pricing'!I343,'2. GRI Pricing Inputs'!$C$53:$AI$53,0)),0)</f>
        <v>0</v>
      </c>
      <c r="R343" s="272">
        <f>IFERROR(INDEX('2. GRI Pricing Inputs'!$C$60:$AI$61,MATCH('3. GRI Pricing'!$R$16,'2. GRI Pricing Inputs'!$C$60:$C$61,0),MATCH('1. Accomodation'!T347,'2. GRI Pricing Inputs'!$C$60:$AI$60,0)),0)</f>
        <v>0</v>
      </c>
      <c r="S343" s="272">
        <f>IFERROR(INDEX('2. GRI Pricing Inputs'!$C$67:$AI$68,MATCH('3. GRI Pricing'!$S$16,'2. GRI Pricing Inputs'!$C$67:$C$68,0),MATCH('1. Accomodation'!U347,'2. GRI Pricing Inputs'!$C$67:$AI$67,0)),0)</f>
        <v>0</v>
      </c>
      <c r="T343" s="272">
        <f>IF(E343=0,0,'2. GRI Pricing Inputs'!$AI$75)</f>
        <v>0</v>
      </c>
      <c r="U343" s="272">
        <f>IFERROR(INDEX('2. GRI Pricing Inputs'!$C$82:$AI$83,MATCH('3. GRI Pricing'!$U$16,'2. GRI Pricing Inputs'!$C$82:$C$83,0),MATCH('1. Accomodation'!V347,'2. GRI Pricing Inputs'!$C$82:$AI$82,0)),0)</f>
        <v>0</v>
      </c>
      <c r="V343" s="272">
        <f>IFERROR(INDEX('2. GRI Pricing Inputs'!$C$89:$AI$90,MATCH('3. GRI Pricing'!$V$16,'2. GRI Pricing Inputs'!$C$89:$C$90,0),MATCH('1. Accomodation'!W347,'2. GRI Pricing Inputs'!$C$89:$AI$89,0)),0)</f>
        <v>0</v>
      </c>
      <c r="W343" s="272">
        <f>IFERROR(INDEX('2. GRI Pricing Inputs'!$C$97:$AI$98,MATCH('3. GRI Pricing'!$W$16,'2. GRI Pricing Inputs'!$C$97:$C$98,0),MATCH('1. Accomodation'!X347,'2. GRI Pricing Inputs'!$C$97:$AI$97,0)),0)</f>
        <v>0</v>
      </c>
      <c r="X343" s="272">
        <f>IFERROR(INDEX('2. GRI Pricing Inputs'!$C$104:$AI$105,MATCH('3. GRI Pricing'!$X$16,'2. GRI Pricing Inputs'!$C$104:$C$105,0),MATCH('1. Accomodation'!Y347,'2. GRI Pricing Inputs'!$C$104:$AI$104,0)),0)</f>
        <v>0</v>
      </c>
      <c r="Y343" s="273"/>
      <c r="Z343" s="274">
        <f t="shared" si="17"/>
        <v>0</v>
      </c>
      <c r="AA343" s="275"/>
      <c r="AB343" s="275"/>
      <c r="AC343" s="275"/>
      <c r="AD343" s="271">
        <f>Z343*(1+'2. GRI Pricing Inputs'!E$115)^(($AD$16-$AC$15)/365)</f>
        <v>0</v>
      </c>
      <c r="AE343" s="272">
        <f>AD343*(1+'2. GRI Pricing Inputs'!F$115)^((AE$16-AD$16)/365)</f>
        <v>0</v>
      </c>
      <c r="AF343" s="272">
        <f>AE343*(1+'2. GRI Pricing Inputs'!G$115)^((AF$16-AE$16)/365)</f>
        <v>0</v>
      </c>
      <c r="AG343" s="272">
        <f>AF343*(1+'2. GRI Pricing Inputs'!H$115)^((AG$16-AF$16)/365)</f>
        <v>0</v>
      </c>
      <c r="AH343" s="272">
        <f>AG343*(1+'2. GRI Pricing Inputs'!I$115)^((AH$16-AG$16)/365)</f>
        <v>0</v>
      </c>
      <c r="AI343" s="272">
        <f>AH343*(1+'2. GRI Pricing Inputs'!J$115)^((AI$16-AH$16)/365)</f>
        <v>0</v>
      </c>
      <c r="AJ343" s="272">
        <f>AI343*(1+'2. GRI Pricing Inputs'!K$115)^((AJ$16-AI$16)/365)</f>
        <v>0</v>
      </c>
      <c r="AK343" s="272">
        <f>AJ343*(1+'2. GRI Pricing Inputs'!L$115)^((AK$16-AJ$16)/365)</f>
        <v>0</v>
      </c>
      <c r="AL343" s="272">
        <f>AK343*(1+'2. GRI Pricing Inputs'!M$115)^((AL$16-AK$16)/365)</f>
        <v>0</v>
      </c>
      <c r="AM343" s="272">
        <f>AL343*(1+'2. GRI Pricing Inputs'!N$115)^((AM$16-AL$16)/365)</f>
        <v>0</v>
      </c>
      <c r="AN343" s="272">
        <f>AM343*(1+'2. GRI Pricing Inputs'!O$115)^((AN$16-AM$16)/365)</f>
        <v>0</v>
      </c>
      <c r="AO343" s="272">
        <f>AN343*(1+'2. GRI Pricing Inputs'!P$115)^((AO$16-AN$16)/365)</f>
        <v>0</v>
      </c>
      <c r="AP343" s="276">
        <f>AO343*(1+'2. GRI Pricing Inputs'!Q$115)^((AP$16-AO$16)/365)</f>
        <v>0</v>
      </c>
      <c r="AQ343" s="380">
        <f t="shared" si="18"/>
        <v>0</v>
      </c>
    </row>
    <row r="344" spans="3:43" ht="11.4" x14ac:dyDescent="0.2">
      <c r="C344" s="76">
        <f>'1. Accomodation'!N348</f>
        <v>0</v>
      </c>
      <c r="D344" s="362" t="str">
        <f>'1. Accomodation'!L348</f>
        <v>[Select]</v>
      </c>
      <c r="E344" s="69" t="str">
        <f>'1. Accomodation'!P348</f>
        <v>[Select]</v>
      </c>
      <c r="F344" s="69" t="str">
        <f>'1. Accomodation'!Q348</f>
        <v>[Select]</v>
      </c>
      <c r="G344" s="77">
        <f>'1. Accomodation'!O348</f>
        <v>0</v>
      </c>
      <c r="H344" s="69" t="str">
        <f>'1. Accomodation'!R348</f>
        <v>[Select]</v>
      </c>
      <c r="I344" s="69" t="str">
        <f>'1. Accomodation'!S348</f>
        <v>[Select]</v>
      </c>
      <c r="J344" s="62"/>
      <c r="L344" s="271">
        <f>IFERROR(INDEX('2. GRI Pricing Inputs'!$C$15:$AI$16,MATCH($L$16,'2. GRI Pricing Inputs'!$C$15:$C$16,0),MATCH(E344,'2. GRI Pricing Inputs'!$C$15:$AI$15,0)),0)</f>
        <v>0</v>
      </c>
      <c r="M344" s="272">
        <f>IFERROR(INDEX('2. GRI Pricing Inputs'!$C$22:$AI$23,MATCH($M$16,'2. GRI Pricing Inputs'!$C$22:$C$23,0),MATCH(F344,'2. GRI Pricing Inputs'!$C$22:$AI$22,0)),0)</f>
        <v>0</v>
      </c>
      <c r="N344" s="329">
        <f>IF(AND('3. GRI Pricing'!$G344&gt;='2. GRI Pricing Inputs'!$D$33,'3. GRI Pricing'!$G344&lt;='2. GRI Pricing Inputs'!$E$33),'2. GRI Pricing Inputs'!$D$32,IF(AND('3. GRI Pricing'!$G344&gt;='2. GRI Pricing Inputs'!$F$33,'3. GRI Pricing'!$G344&lt;='2. GRI Pricing Inputs'!$G$33),'2. GRI Pricing Inputs'!$F$32,IF(AND('3. GRI Pricing'!$G344&gt;='2. GRI Pricing Inputs'!$H$33,'3. GRI Pricing'!$G344&lt;='2. GRI Pricing Inputs'!$I$33),'2. GRI Pricing Inputs'!$H$32,IF(AND('3. GRI Pricing'!$G344&gt;='2. GRI Pricing Inputs'!$J$33,'3. GRI Pricing'!$G344&lt;='2. GRI Pricing Inputs'!$K$33),'2. GRI Pricing Inputs'!$J$32,IF(AND('3. GRI Pricing'!$G344&gt;='2. GRI Pricing Inputs'!$L$33,'3. GRI Pricing'!$G344&lt;='2. GRI Pricing Inputs'!$M$33),'2. GRI Pricing Inputs'!$L$32,IF(AND('3. GRI Pricing'!$G344&gt;='2. GRI Pricing Inputs'!$N$33,'3. GRI Pricing'!$G344&lt;='2. GRI Pricing Inputs'!$O$33),'2. GRI Pricing Inputs'!$N$32,IF(AND('3. GRI Pricing'!$G344&gt;='2. GRI Pricing Inputs'!$P$33,'3. GRI Pricing'!$G344&lt;='2. GRI Pricing Inputs'!$Q$33),'2. GRI Pricing Inputs'!$P$32,IF(AND('3. GRI Pricing'!$G344&gt;='2. GRI Pricing Inputs'!$R$33,'3. GRI Pricing'!$G344&lt;='2. GRI Pricing Inputs'!$S$33),'2. GRI Pricing Inputs'!$R$32,IF(AND('3. GRI Pricing'!$G344&gt;='2. GRI Pricing Inputs'!$T$33,'3. GRI Pricing'!$G344&lt;='2. GRI Pricing Inputs'!$U$33),'2. GRI Pricing Inputs'!$T$32,IF(AND('3. GRI Pricing'!$G344&gt;='2. GRI Pricing Inputs'!$V$33,'3. GRI Pricing'!$G344&lt;='2. GRI Pricing Inputs'!$W$33),'2. GRI Pricing Inputs'!$V$32,IF(AND('3. GRI Pricing'!$G344&gt;='2. GRI Pricing Inputs'!$X$33,'3. GRI Pricing'!$G344&lt;='2. GRI Pricing Inputs'!$Y$33),'2. GRI Pricing Inputs'!$X$32,IF(AND('3. GRI Pricing'!$G344&gt;='2. GRI Pricing Inputs'!$Z$33,'3. GRI Pricing'!$G344&lt;='2. GRI Pricing Inputs'!$AA$33),'2. GRI Pricing Inputs'!$Z$32,IF(AND('3. GRI Pricing'!$G344&gt;='2. GRI Pricing Inputs'!$AB$33,'3. GRI Pricing'!$G344&lt;='2. GRI Pricing Inputs'!$AC$33),'2. GRI Pricing Inputs'!$AB$32,IF(AND('3. GRI Pricing'!$G344&gt;='2. GRI Pricing Inputs'!$AD$33,'3. GRI Pricing'!$G344&lt;='2. GRI Pricing Inputs'!$AE$33),'2. GRI Pricing Inputs'!$AD$32,IF(AND('3. GRI Pricing'!$G344&gt;='2. GRI Pricing Inputs'!$AF$33,'3. GRI Pricing'!$G344&lt;='2. GRI Pricing Inputs'!$AG$33),'2. GRI Pricing Inputs'!$AF$32,IF(AND('3. GRI Pricing'!$G344&gt;='2. GRI Pricing Inputs'!$AH$33,'3. GRI Pricing'!$G344&lt;='2. GRI Pricing Inputs'!$AI$33),'2. GRI Pricing Inputs'!$AH$32,0))))))))))))))))</f>
        <v>0</v>
      </c>
      <c r="O344" s="272" cm="1">
        <f t="array" ref="O344">IFERROR(INDEX('2. GRI Pricing Inputs'!$C$32:$AI$39,MATCH('3. GRI Pricing'!E344,'2. GRI Pricing Inputs'!$C$32:$C$39,0),(MATCH('3. GRI Pricing'!N344,'2. GRI Pricing Inputs'!$D$32:$AI$32,0)+1)),0)</f>
        <v>0</v>
      </c>
      <c r="P344" s="272">
        <f>IFERROR(INDEX('2. GRI Pricing Inputs'!$C$45:$AI$46,MATCH($P$16,'2. GRI Pricing Inputs'!$C$45:$C$46,0),MATCH(H344,'2. GRI Pricing Inputs'!$C$45:$AI$45,0)),0)</f>
        <v>0</v>
      </c>
      <c r="Q344" s="272">
        <f>IFERROR(INDEX('2. GRI Pricing Inputs'!$C$53:$AI$54,MATCH('3. GRI Pricing'!$Q$16,'2. GRI Pricing Inputs'!$C$53:$C$54,0),MATCH('3. GRI Pricing'!I344,'2. GRI Pricing Inputs'!$C$53:$AI$53,0)),0)</f>
        <v>0</v>
      </c>
      <c r="R344" s="272">
        <f>IFERROR(INDEX('2. GRI Pricing Inputs'!$C$60:$AI$61,MATCH('3. GRI Pricing'!$R$16,'2. GRI Pricing Inputs'!$C$60:$C$61,0),MATCH('1. Accomodation'!T348,'2. GRI Pricing Inputs'!$C$60:$AI$60,0)),0)</f>
        <v>0</v>
      </c>
      <c r="S344" s="272">
        <f>IFERROR(INDEX('2. GRI Pricing Inputs'!$C$67:$AI$68,MATCH('3. GRI Pricing'!$S$16,'2. GRI Pricing Inputs'!$C$67:$C$68,0),MATCH('1. Accomodation'!U348,'2. GRI Pricing Inputs'!$C$67:$AI$67,0)),0)</f>
        <v>0</v>
      </c>
      <c r="T344" s="272">
        <f>IF(E344=0,0,'2. GRI Pricing Inputs'!$AI$75)</f>
        <v>0</v>
      </c>
      <c r="U344" s="272">
        <f>IFERROR(INDEX('2. GRI Pricing Inputs'!$C$82:$AI$83,MATCH('3. GRI Pricing'!$U$16,'2. GRI Pricing Inputs'!$C$82:$C$83,0),MATCH('1. Accomodation'!V348,'2. GRI Pricing Inputs'!$C$82:$AI$82,0)),0)</f>
        <v>0</v>
      </c>
      <c r="V344" s="272">
        <f>IFERROR(INDEX('2. GRI Pricing Inputs'!$C$89:$AI$90,MATCH('3. GRI Pricing'!$V$16,'2. GRI Pricing Inputs'!$C$89:$C$90,0),MATCH('1. Accomodation'!W348,'2. GRI Pricing Inputs'!$C$89:$AI$89,0)),0)</f>
        <v>0</v>
      </c>
      <c r="W344" s="272">
        <f>IFERROR(INDEX('2. GRI Pricing Inputs'!$C$97:$AI$98,MATCH('3. GRI Pricing'!$W$16,'2. GRI Pricing Inputs'!$C$97:$C$98,0),MATCH('1. Accomodation'!X348,'2. GRI Pricing Inputs'!$C$97:$AI$97,0)),0)</f>
        <v>0</v>
      </c>
      <c r="X344" s="272">
        <f>IFERROR(INDEX('2. GRI Pricing Inputs'!$C$104:$AI$105,MATCH('3. GRI Pricing'!$X$16,'2. GRI Pricing Inputs'!$C$104:$C$105,0),MATCH('1. Accomodation'!Y348,'2. GRI Pricing Inputs'!$C$104:$AI$104,0)),0)</f>
        <v>0</v>
      </c>
      <c r="Y344" s="273"/>
      <c r="Z344" s="274">
        <f t="shared" si="17"/>
        <v>0</v>
      </c>
      <c r="AA344" s="275"/>
      <c r="AB344" s="275"/>
      <c r="AC344" s="275"/>
      <c r="AD344" s="271">
        <f>Z344*(1+'2. GRI Pricing Inputs'!E$115)^(($AD$16-$AC$15)/365)</f>
        <v>0</v>
      </c>
      <c r="AE344" s="272">
        <f>AD344*(1+'2. GRI Pricing Inputs'!F$115)^((AE$16-AD$16)/365)</f>
        <v>0</v>
      </c>
      <c r="AF344" s="272">
        <f>AE344*(1+'2. GRI Pricing Inputs'!G$115)^((AF$16-AE$16)/365)</f>
        <v>0</v>
      </c>
      <c r="AG344" s="272">
        <f>AF344*(1+'2. GRI Pricing Inputs'!H$115)^((AG$16-AF$16)/365)</f>
        <v>0</v>
      </c>
      <c r="AH344" s="272">
        <f>AG344*(1+'2. GRI Pricing Inputs'!I$115)^((AH$16-AG$16)/365)</f>
        <v>0</v>
      </c>
      <c r="AI344" s="272">
        <f>AH344*(1+'2. GRI Pricing Inputs'!J$115)^((AI$16-AH$16)/365)</f>
        <v>0</v>
      </c>
      <c r="AJ344" s="272">
        <f>AI344*(1+'2. GRI Pricing Inputs'!K$115)^((AJ$16-AI$16)/365)</f>
        <v>0</v>
      </c>
      <c r="AK344" s="272">
        <f>AJ344*(1+'2. GRI Pricing Inputs'!L$115)^((AK$16-AJ$16)/365)</f>
        <v>0</v>
      </c>
      <c r="AL344" s="272">
        <f>AK344*(1+'2. GRI Pricing Inputs'!M$115)^((AL$16-AK$16)/365)</f>
        <v>0</v>
      </c>
      <c r="AM344" s="272">
        <f>AL344*(1+'2. GRI Pricing Inputs'!N$115)^((AM$16-AL$16)/365)</f>
        <v>0</v>
      </c>
      <c r="AN344" s="272">
        <f>AM344*(1+'2. GRI Pricing Inputs'!O$115)^((AN$16-AM$16)/365)</f>
        <v>0</v>
      </c>
      <c r="AO344" s="272">
        <f>AN344*(1+'2. GRI Pricing Inputs'!P$115)^((AO$16-AN$16)/365)</f>
        <v>0</v>
      </c>
      <c r="AP344" s="276">
        <f>AO344*(1+'2. GRI Pricing Inputs'!Q$115)^((AP$16-AO$16)/365)</f>
        <v>0</v>
      </c>
      <c r="AQ344" s="380">
        <f t="shared" si="18"/>
        <v>0</v>
      </c>
    </row>
    <row r="345" spans="3:43" ht="11.4" x14ac:dyDescent="0.2">
      <c r="C345" s="76">
        <f>'1. Accomodation'!N349</f>
        <v>0</v>
      </c>
      <c r="D345" s="362" t="str">
        <f>'1. Accomodation'!L349</f>
        <v>[Select]</v>
      </c>
      <c r="E345" s="69" t="str">
        <f>'1. Accomodation'!P349</f>
        <v>[Select]</v>
      </c>
      <c r="F345" s="69" t="str">
        <f>'1. Accomodation'!Q349</f>
        <v>[Select]</v>
      </c>
      <c r="G345" s="77">
        <f>'1. Accomodation'!O349</f>
        <v>0</v>
      </c>
      <c r="H345" s="69" t="str">
        <f>'1. Accomodation'!R349</f>
        <v>[Select]</v>
      </c>
      <c r="I345" s="69" t="str">
        <f>'1. Accomodation'!S349</f>
        <v>[Select]</v>
      </c>
      <c r="J345" s="62"/>
      <c r="L345" s="271">
        <f>IFERROR(INDEX('2. GRI Pricing Inputs'!$C$15:$AI$16,MATCH($L$16,'2. GRI Pricing Inputs'!$C$15:$C$16,0),MATCH(E345,'2. GRI Pricing Inputs'!$C$15:$AI$15,0)),0)</f>
        <v>0</v>
      </c>
      <c r="M345" s="272">
        <f>IFERROR(INDEX('2. GRI Pricing Inputs'!$C$22:$AI$23,MATCH($M$16,'2. GRI Pricing Inputs'!$C$22:$C$23,0),MATCH(F345,'2. GRI Pricing Inputs'!$C$22:$AI$22,0)),0)</f>
        <v>0</v>
      </c>
      <c r="N345" s="329">
        <f>IF(AND('3. GRI Pricing'!$G345&gt;='2. GRI Pricing Inputs'!$D$33,'3. GRI Pricing'!$G345&lt;='2. GRI Pricing Inputs'!$E$33),'2. GRI Pricing Inputs'!$D$32,IF(AND('3. GRI Pricing'!$G345&gt;='2. GRI Pricing Inputs'!$F$33,'3. GRI Pricing'!$G345&lt;='2. GRI Pricing Inputs'!$G$33),'2. GRI Pricing Inputs'!$F$32,IF(AND('3. GRI Pricing'!$G345&gt;='2. GRI Pricing Inputs'!$H$33,'3. GRI Pricing'!$G345&lt;='2. GRI Pricing Inputs'!$I$33),'2. GRI Pricing Inputs'!$H$32,IF(AND('3. GRI Pricing'!$G345&gt;='2. GRI Pricing Inputs'!$J$33,'3. GRI Pricing'!$G345&lt;='2. GRI Pricing Inputs'!$K$33),'2. GRI Pricing Inputs'!$J$32,IF(AND('3. GRI Pricing'!$G345&gt;='2. GRI Pricing Inputs'!$L$33,'3. GRI Pricing'!$G345&lt;='2. GRI Pricing Inputs'!$M$33),'2. GRI Pricing Inputs'!$L$32,IF(AND('3. GRI Pricing'!$G345&gt;='2. GRI Pricing Inputs'!$N$33,'3. GRI Pricing'!$G345&lt;='2. GRI Pricing Inputs'!$O$33),'2. GRI Pricing Inputs'!$N$32,IF(AND('3. GRI Pricing'!$G345&gt;='2. GRI Pricing Inputs'!$P$33,'3. GRI Pricing'!$G345&lt;='2. GRI Pricing Inputs'!$Q$33),'2. GRI Pricing Inputs'!$P$32,IF(AND('3. GRI Pricing'!$G345&gt;='2. GRI Pricing Inputs'!$R$33,'3. GRI Pricing'!$G345&lt;='2. GRI Pricing Inputs'!$S$33),'2. GRI Pricing Inputs'!$R$32,IF(AND('3. GRI Pricing'!$G345&gt;='2. GRI Pricing Inputs'!$T$33,'3. GRI Pricing'!$G345&lt;='2. GRI Pricing Inputs'!$U$33),'2. GRI Pricing Inputs'!$T$32,IF(AND('3. GRI Pricing'!$G345&gt;='2. GRI Pricing Inputs'!$V$33,'3. GRI Pricing'!$G345&lt;='2. GRI Pricing Inputs'!$W$33),'2. GRI Pricing Inputs'!$V$32,IF(AND('3. GRI Pricing'!$G345&gt;='2. GRI Pricing Inputs'!$X$33,'3. GRI Pricing'!$G345&lt;='2. GRI Pricing Inputs'!$Y$33),'2. GRI Pricing Inputs'!$X$32,IF(AND('3. GRI Pricing'!$G345&gt;='2. GRI Pricing Inputs'!$Z$33,'3. GRI Pricing'!$G345&lt;='2. GRI Pricing Inputs'!$AA$33),'2. GRI Pricing Inputs'!$Z$32,IF(AND('3. GRI Pricing'!$G345&gt;='2. GRI Pricing Inputs'!$AB$33,'3. GRI Pricing'!$G345&lt;='2. GRI Pricing Inputs'!$AC$33),'2. GRI Pricing Inputs'!$AB$32,IF(AND('3. GRI Pricing'!$G345&gt;='2. GRI Pricing Inputs'!$AD$33,'3. GRI Pricing'!$G345&lt;='2. GRI Pricing Inputs'!$AE$33),'2. GRI Pricing Inputs'!$AD$32,IF(AND('3. GRI Pricing'!$G345&gt;='2. GRI Pricing Inputs'!$AF$33,'3. GRI Pricing'!$G345&lt;='2. GRI Pricing Inputs'!$AG$33),'2. GRI Pricing Inputs'!$AF$32,IF(AND('3. GRI Pricing'!$G345&gt;='2. GRI Pricing Inputs'!$AH$33,'3. GRI Pricing'!$G345&lt;='2. GRI Pricing Inputs'!$AI$33),'2. GRI Pricing Inputs'!$AH$32,0))))))))))))))))</f>
        <v>0</v>
      </c>
      <c r="O345" s="272" cm="1">
        <f t="array" ref="O345">IFERROR(INDEX('2. GRI Pricing Inputs'!$C$32:$AI$39,MATCH('3. GRI Pricing'!E345,'2. GRI Pricing Inputs'!$C$32:$C$39,0),(MATCH('3. GRI Pricing'!N345,'2. GRI Pricing Inputs'!$D$32:$AI$32,0)+1)),0)</f>
        <v>0</v>
      </c>
      <c r="P345" s="272">
        <f>IFERROR(INDEX('2. GRI Pricing Inputs'!$C$45:$AI$46,MATCH($P$16,'2. GRI Pricing Inputs'!$C$45:$C$46,0),MATCH(H345,'2. GRI Pricing Inputs'!$C$45:$AI$45,0)),0)</f>
        <v>0</v>
      </c>
      <c r="Q345" s="272">
        <f>IFERROR(INDEX('2. GRI Pricing Inputs'!$C$53:$AI$54,MATCH('3. GRI Pricing'!$Q$16,'2. GRI Pricing Inputs'!$C$53:$C$54,0),MATCH('3. GRI Pricing'!I345,'2. GRI Pricing Inputs'!$C$53:$AI$53,0)),0)</f>
        <v>0</v>
      </c>
      <c r="R345" s="272">
        <f>IFERROR(INDEX('2. GRI Pricing Inputs'!$C$60:$AI$61,MATCH('3. GRI Pricing'!$R$16,'2. GRI Pricing Inputs'!$C$60:$C$61,0),MATCH('1. Accomodation'!T349,'2. GRI Pricing Inputs'!$C$60:$AI$60,0)),0)</f>
        <v>0</v>
      </c>
      <c r="S345" s="272">
        <f>IFERROR(INDEX('2. GRI Pricing Inputs'!$C$67:$AI$68,MATCH('3. GRI Pricing'!$S$16,'2. GRI Pricing Inputs'!$C$67:$C$68,0),MATCH('1. Accomodation'!U349,'2. GRI Pricing Inputs'!$C$67:$AI$67,0)),0)</f>
        <v>0</v>
      </c>
      <c r="T345" s="272">
        <f>IF(E345=0,0,'2. GRI Pricing Inputs'!$AI$75)</f>
        <v>0</v>
      </c>
      <c r="U345" s="272">
        <f>IFERROR(INDEX('2. GRI Pricing Inputs'!$C$82:$AI$83,MATCH('3. GRI Pricing'!$U$16,'2. GRI Pricing Inputs'!$C$82:$C$83,0),MATCH('1. Accomodation'!V349,'2. GRI Pricing Inputs'!$C$82:$AI$82,0)),0)</f>
        <v>0</v>
      </c>
      <c r="V345" s="272">
        <f>IFERROR(INDEX('2. GRI Pricing Inputs'!$C$89:$AI$90,MATCH('3. GRI Pricing'!$V$16,'2. GRI Pricing Inputs'!$C$89:$C$90,0),MATCH('1. Accomodation'!W349,'2. GRI Pricing Inputs'!$C$89:$AI$89,0)),0)</f>
        <v>0</v>
      </c>
      <c r="W345" s="272">
        <f>IFERROR(INDEX('2. GRI Pricing Inputs'!$C$97:$AI$98,MATCH('3. GRI Pricing'!$W$16,'2. GRI Pricing Inputs'!$C$97:$C$98,0),MATCH('1. Accomodation'!X349,'2. GRI Pricing Inputs'!$C$97:$AI$97,0)),0)</f>
        <v>0</v>
      </c>
      <c r="X345" s="272">
        <f>IFERROR(INDEX('2. GRI Pricing Inputs'!$C$104:$AI$105,MATCH('3. GRI Pricing'!$X$16,'2. GRI Pricing Inputs'!$C$104:$C$105,0),MATCH('1. Accomodation'!Y349,'2. GRI Pricing Inputs'!$C$104:$AI$104,0)),0)</f>
        <v>0</v>
      </c>
      <c r="Y345" s="273"/>
      <c r="Z345" s="274">
        <f t="shared" si="17"/>
        <v>0</v>
      </c>
      <c r="AA345" s="275"/>
      <c r="AB345" s="275"/>
      <c r="AC345" s="275"/>
      <c r="AD345" s="271">
        <f>Z345*(1+'2. GRI Pricing Inputs'!E$115)^(($AD$16-$AC$15)/365)</f>
        <v>0</v>
      </c>
      <c r="AE345" s="272">
        <f>AD345*(1+'2. GRI Pricing Inputs'!F$115)^((AE$16-AD$16)/365)</f>
        <v>0</v>
      </c>
      <c r="AF345" s="272">
        <f>AE345*(1+'2. GRI Pricing Inputs'!G$115)^((AF$16-AE$16)/365)</f>
        <v>0</v>
      </c>
      <c r="AG345" s="272">
        <f>AF345*(1+'2. GRI Pricing Inputs'!H$115)^((AG$16-AF$16)/365)</f>
        <v>0</v>
      </c>
      <c r="AH345" s="272">
        <f>AG345*(1+'2. GRI Pricing Inputs'!I$115)^((AH$16-AG$16)/365)</f>
        <v>0</v>
      </c>
      <c r="AI345" s="272">
        <f>AH345*(1+'2. GRI Pricing Inputs'!J$115)^((AI$16-AH$16)/365)</f>
        <v>0</v>
      </c>
      <c r="AJ345" s="272">
        <f>AI345*(1+'2. GRI Pricing Inputs'!K$115)^((AJ$16-AI$16)/365)</f>
        <v>0</v>
      </c>
      <c r="AK345" s="272">
        <f>AJ345*(1+'2. GRI Pricing Inputs'!L$115)^((AK$16-AJ$16)/365)</f>
        <v>0</v>
      </c>
      <c r="AL345" s="272">
        <f>AK345*(1+'2. GRI Pricing Inputs'!M$115)^((AL$16-AK$16)/365)</f>
        <v>0</v>
      </c>
      <c r="AM345" s="272">
        <f>AL345*(1+'2. GRI Pricing Inputs'!N$115)^((AM$16-AL$16)/365)</f>
        <v>0</v>
      </c>
      <c r="AN345" s="272">
        <f>AM345*(1+'2. GRI Pricing Inputs'!O$115)^((AN$16-AM$16)/365)</f>
        <v>0</v>
      </c>
      <c r="AO345" s="272">
        <f>AN345*(1+'2. GRI Pricing Inputs'!P$115)^((AO$16-AN$16)/365)</f>
        <v>0</v>
      </c>
      <c r="AP345" s="276">
        <f>AO345*(1+'2. GRI Pricing Inputs'!Q$115)^((AP$16-AO$16)/365)</f>
        <v>0</v>
      </c>
      <c r="AQ345" s="380">
        <f t="shared" si="18"/>
        <v>0</v>
      </c>
    </row>
    <row r="346" spans="3:43" ht="11.4" x14ac:dyDescent="0.2">
      <c r="C346" s="76">
        <f>'1. Accomodation'!N350</f>
        <v>0</v>
      </c>
      <c r="D346" s="362" t="str">
        <f>'1. Accomodation'!L350</f>
        <v>[Select]</v>
      </c>
      <c r="E346" s="69" t="str">
        <f>'1. Accomodation'!P350</f>
        <v>[Select]</v>
      </c>
      <c r="F346" s="69" t="str">
        <f>'1. Accomodation'!Q350</f>
        <v>[Select]</v>
      </c>
      <c r="G346" s="77">
        <f>'1. Accomodation'!O350</f>
        <v>0</v>
      </c>
      <c r="H346" s="69" t="str">
        <f>'1. Accomodation'!R350</f>
        <v>[Select]</v>
      </c>
      <c r="I346" s="69" t="str">
        <f>'1. Accomodation'!S350</f>
        <v>[Select]</v>
      </c>
      <c r="J346" s="62"/>
      <c r="L346" s="271">
        <f>IFERROR(INDEX('2. GRI Pricing Inputs'!$C$15:$AI$16,MATCH($L$16,'2. GRI Pricing Inputs'!$C$15:$C$16,0),MATCH(E346,'2. GRI Pricing Inputs'!$C$15:$AI$15,0)),0)</f>
        <v>0</v>
      </c>
      <c r="M346" s="272">
        <f>IFERROR(INDEX('2. GRI Pricing Inputs'!$C$22:$AI$23,MATCH($M$16,'2. GRI Pricing Inputs'!$C$22:$C$23,0),MATCH(F346,'2. GRI Pricing Inputs'!$C$22:$AI$22,0)),0)</f>
        <v>0</v>
      </c>
      <c r="N346" s="329">
        <f>IF(AND('3. GRI Pricing'!$G346&gt;='2. GRI Pricing Inputs'!$D$33,'3. GRI Pricing'!$G346&lt;='2. GRI Pricing Inputs'!$E$33),'2. GRI Pricing Inputs'!$D$32,IF(AND('3. GRI Pricing'!$G346&gt;='2. GRI Pricing Inputs'!$F$33,'3. GRI Pricing'!$G346&lt;='2. GRI Pricing Inputs'!$G$33),'2. GRI Pricing Inputs'!$F$32,IF(AND('3. GRI Pricing'!$G346&gt;='2. GRI Pricing Inputs'!$H$33,'3. GRI Pricing'!$G346&lt;='2. GRI Pricing Inputs'!$I$33),'2. GRI Pricing Inputs'!$H$32,IF(AND('3. GRI Pricing'!$G346&gt;='2. GRI Pricing Inputs'!$J$33,'3. GRI Pricing'!$G346&lt;='2. GRI Pricing Inputs'!$K$33),'2. GRI Pricing Inputs'!$J$32,IF(AND('3. GRI Pricing'!$G346&gt;='2. GRI Pricing Inputs'!$L$33,'3. GRI Pricing'!$G346&lt;='2. GRI Pricing Inputs'!$M$33),'2. GRI Pricing Inputs'!$L$32,IF(AND('3. GRI Pricing'!$G346&gt;='2. GRI Pricing Inputs'!$N$33,'3. GRI Pricing'!$G346&lt;='2. GRI Pricing Inputs'!$O$33),'2. GRI Pricing Inputs'!$N$32,IF(AND('3. GRI Pricing'!$G346&gt;='2. GRI Pricing Inputs'!$P$33,'3. GRI Pricing'!$G346&lt;='2. GRI Pricing Inputs'!$Q$33),'2. GRI Pricing Inputs'!$P$32,IF(AND('3. GRI Pricing'!$G346&gt;='2. GRI Pricing Inputs'!$R$33,'3. GRI Pricing'!$G346&lt;='2. GRI Pricing Inputs'!$S$33),'2. GRI Pricing Inputs'!$R$32,IF(AND('3. GRI Pricing'!$G346&gt;='2. GRI Pricing Inputs'!$T$33,'3. GRI Pricing'!$G346&lt;='2. GRI Pricing Inputs'!$U$33),'2. GRI Pricing Inputs'!$T$32,IF(AND('3. GRI Pricing'!$G346&gt;='2. GRI Pricing Inputs'!$V$33,'3. GRI Pricing'!$G346&lt;='2. GRI Pricing Inputs'!$W$33),'2. GRI Pricing Inputs'!$V$32,IF(AND('3. GRI Pricing'!$G346&gt;='2. GRI Pricing Inputs'!$X$33,'3. GRI Pricing'!$G346&lt;='2. GRI Pricing Inputs'!$Y$33),'2. GRI Pricing Inputs'!$X$32,IF(AND('3. GRI Pricing'!$G346&gt;='2. GRI Pricing Inputs'!$Z$33,'3. GRI Pricing'!$G346&lt;='2. GRI Pricing Inputs'!$AA$33),'2. GRI Pricing Inputs'!$Z$32,IF(AND('3. GRI Pricing'!$G346&gt;='2. GRI Pricing Inputs'!$AB$33,'3. GRI Pricing'!$G346&lt;='2. GRI Pricing Inputs'!$AC$33),'2. GRI Pricing Inputs'!$AB$32,IF(AND('3. GRI Pricing'!$G346&gt;='2. GRI Pricing Inputs'!$AD$33,'3. GRI Pricing'!$G346&lt;='2. GRI Pricing Inputs'!$AE$33),'2. GRI Pricing Inputs'!$AD$32,IF(AND('3. GRI Pricing'!$G346&gt;='2. GRI Pricing Inputs'!$AF$33,'3. GRI Pricing'!$G346&lt;='2. GRI Pricing Inputs'!$AG$33),'2. GRI Pricing Inputs'!$AF$32,IF(AND('3. GRI Pricing'!$G346&gt;='2. GRI Pricing Inputs'!$AH$33,'3. GRI Pricing'!$G346&lt;='2. GRI Pricing Inputs'!$AI$33),'2. GRI Pricing Inputs'!$AH$32,0))))))))))))))))</f>
        <v>0</v>
      </c>
      <c r="O346" s="272" cm="1">
        <f t="array" ref="O346">IFERROR(INDEX('2. GRI Pricing Inputs'!$C$32:$AI$39,MATCH('3. GRI Pricing'!E346,'2. GRI Pricing Inputs'!$C$32:$C$39,0),(MATCH('3. GRI Pricing'!N346,'2. GRI Pricing Inputs'!$D$32:$AI$32,0)+1)),0)</f>
        <v>0</v>
      </c>
      <c r="P346" s="272">
        <f>IFERROR(INDEX('2. GRI Pricing Inputs'!$C$45:$AI$46,MATCH($P$16,'2. GRI Pricing Inputs'!$C$45:$C$46,0),MATCH(H346,'2. GRI Pricing Inputs'!$C$45:$AI$45,0)),0)</f>
        <v>0</v>
      </c>
      <c r="Q346" s="272">
        <f>IFERROR(INDEX('2. GRI Pricing Inputs'!$C$53:$AI$54,MATCH('3. GRI Pricing'!$Q$16,'2. GRI Pricing Inputs'!$C$53:$C$54,0),MATCH('3. GRI Pricing'!I346,'2. GRI Pricing Inputs'!$C$53:$AI$53,0)),0)</f>
        <v>0</v>
      </c>
      <c r="R346" s="272">
        <f>IFERROR(INDEX('2. GRI Pricing Inputs'!$C$60:$AI$61,MATCH('3. GRI Pricing'!$R$16,'2. GRI Pricing Inputs'!$C$60:$C$61,0),MATCH('1. Accomodation'!T350,'2. GRI Pricing Inputs'!$C$60:$AI$60,0)),0)</f>
        <v>0</v>
      </c>
      <c r="S346" s="272">
        <f>IFERROR(INDEX('2. GRI Pricing Inputs'!$C$67:$AI$68,MATCH('3. GRI Pricing'!$S$16,'2. GRI Pricing Inputs'!$C$67:$C$68,0),MATCH('1. Accomodation'!U350,'2. GRI Pricing Inputs'!$C$67:$AI$67,0)),0)</f>
        <v>0</v>
      </c>
      <c r="T346" s="272">
        <f>IF(E346=0,0,'2. GRI Pricing Inputs'!$AI$75)</f>
        <v>0</v>
      </c>
      <c r="U346" s="272">
        <f>IFERROR(INDEX('2. GRI Pricing Inputs'!$C$82:$AI$83,MATCH('3. GRI Pricing'!$U$16,'2. GRI Pricing Inputs'!$C$82:$C$83,0),MATCH('1. Accomodation'!V350,'2. GRI Pricing Inputs'!$C$82:$AI$82,0)),0)</f>
        <v>0</v>
      </c>
      <c r="V346" s="272">
        <f>IFERROR(INDEX('2. GRI Pricing Inputs'!$C$89:$AI$90,MATCH('3. GRI Pricing'!$V$16,'2. GRI Pricing Inputs'!$C$89:$C$90,0),MATCH('1. Accomodation'!W350,'2. GRI Pricing Inputs'!$C$89:$AI$89,0)),0)</f>
        <v>0</v>
      </c>
      <c r="W346" s="272">
        <f>IFERROR(INDEX('2. GRI Pricing Inputs'!$C$97:$AI$98,MATCH('3. GRI Pricing'!$W$16,'2. GRI Pricing Inputs'!$C$97:$C$98,0),MATCH('1. Accomodation'!X350,'2. GRI Pricing Inputs'!$C$97:$AI$97,0)),0)</f>
        <v>0</v>
      </c>
      <c r="X346" s="272">
        <f>IFERROR(INDEX('2. GRI Pricing Inputs'!$C$104:$AI$105,MATCH('3. GRI Pricing'!$X$16,'2. GRI Pricing Inputs'!$C$104:$C$105,0),MATCH('1. Accomodation'!Y350,'2. GRI Pricing Inputs'!$C$104:$AI$104,0)),0)</f>
        <v>0</v>
      </c>
      <c r="Y346" s="273"/>
      <c r="Z346" s="274">
        <f t="shared" si="17"/>
        <v>0</v>
      </c>
      <c r="AA346" s="275"/>
      <c r="AB346" s="275"/>
      <c r="AC346" s="275"/>
      <c r="AD346" s="271">
        <f>Z346*(1+'2. GRI Pricing Inputs'!E$115)^(($AD$16-$AC$15)/365)</f>
        <v>0</v>
      </c>
      <c r="AE346" s="272">
        <f>AD346*(1+'2. GRI Pricing Inputs'!F$115)^((AE$16-AD$16)/365)</f>
        <v>0</v>
      </c>
      <c r="AF346" s="272">
        <f>AE346*(1+'2. GRI Pricing Inputs'!G$115)^((AF$16-AE$16)/365)</f>
        <v>0</v>
      </c>
      <c r="AG346" s="272">
        <f>AF346*(1+'2. GRI Pricing Inputs'!H$115)^((AG$16-AF$16)/365)</f>
        <v>0</v>
      </c>
      <c r="AH346" s="272">
        <f>AG346*(1+'2. GRI Pricing Inputs'!I$115)^((AH$16-AG$16)/365)</f>
        <v>0</v>
      </c>
      <c r="AI346" s="272">
        <f>AH346*(1+'2. GRI Pricing Inputs'!J$115)^((AI$16-AH$16)/365)</f>
        <v>0</v>
      </c>
      <c r="AJ346" s="272">
        <f>AI346*(1+'2. GRI Pricing Inputs'!K$115)^((AJ$16-AI$16)/365)</f>
        <v>0</v>
      </c>
      <c r="AK346" s="272">
        <f>AJ346*(1+'2. GRI Pricing Inputs'!L$115)^((AK$16-AJ$16)/365)</f>
        <v>0</v>
      </c>
      <c r="AL346" s="272">
        <f>AK346*(1+'2. GRI Pricing Inputs'!M$115)^((AL$16-AK$16)/365)</f>
        <v>0</v>
      </c>
      <c r="AM346" s="272">
        <f>AL346*(1+'2. GRI Pricing Inputs'!N$115)^((AM$16-AL$16)/365)</f>
        <v>0</v>
      </c>
      <c r="AN346" s="272">
        <f>AM346*(1+'2. GRI Pricing Inputs'!O$115)^((AN$16-AM$16)/365)</f>
        <v>0</v>
      </c>
      <c r="AO346" s="272">
        <f>AN346*(1+'2. GRI Pricing Inputs'!P$115)^((AO$16-AN$16)/365)</f>
        <v>0</v>
      </c>
      <c r="AP346" s="276">
        <f>AO346*(1+'2. GRI Pricing Inputs'!Q$115)^((AP$16-AO$16)/365)</f>
        <v>0</v>
      </c>
      <c r="AQ346" s="380">
        <f t="shared" si="18"/>
        <v>0</v>
      </c>
    </row>
    <row r="347" spans="3:43" ht="11.4" x14ac:dyDescent="0.2">
      <c r="C347" s="76">
        <f>'1. Accomodation'!N351</f>
        <v>0</v>
      </c>
      <c r="D347" s="362" t="str">
        <f>'1. Accomodation'!L351</f>
        <v>[Select]</v>
      </c>
      <c r="E347" s="69" t="str">
        <f>'1. Accomodation'!P351</f>
        <v>[Select]</v>
      </c>
      <c r="F347" s="69" t="str">
        <f>'1. Accomodation'!Q351</f>
        <v>[Select]</v>
      </c>
      <c r="G347" s="77">
        <f>'1. Accomodation'!O351</f>
        <v>0</v>
      </c>
      <c r="H347" s="69" t="str">
        <f>'1. Accomodation'!R351</f>
        <v>[Select]</v>
      </c>
      <c r="I347" s="69" t="str">
        <f>'1. Accomodation'!S351</f>
        <v>[Select]</v>
      </c>
      <c r="J347" s="62"/>
      <c r="L347" s="271">
        <f>IFERROR(INDEX('2. GRI Pricing Inputs'!$C$15:$AI$16,MATCH($L$16,'2. GRI Pricing Inputs'!$C$15:$C$16,0),MATCH(E347,'2. GRI Pricing Inputs'!$C$15:$AI$15,0)),0)</f>
        <v>0</v>
      </c>
      <c r="M347" s="272">
        <f>IFERROR(INDEX('2. GRI Pricing Inputs'!$C$22:$AI$23,MATCH($M$16,'2. GRI Pricing Inputs'!$C$22:$C$23,0),MATCH(F347,'2. GRI Pricing Inputs'!$C$22:$AI$22,0)),0)</f>
        <v>0</v>
      </c>
      <c r="N347" s="329">
        <f>IF(AND('3. GRI Pricing'!$G347&gt;='2. GRI Pricing Inputs'!$D$33,'3. GRI Pricing'!$G347&lt;='2. GRI Pricing Inputs'!$E$33),'2. GRI Pricing Inputs'!$D$32,IF(AND('3. GRI Pricing'!$G347&gt;='2. GRI Pricing Inputs'!$F$33,'3. GRI Pricing'!$G347&lt;='2. GRI Pricing Inputs'!$G$33),'2. GRI Pricing Inputs'!$F$32,IF(AND('3. GRI Pricing'!$G347&gt;='2. GRI Pricing Inputs'!$H$33,'3. GRI Pricing'!$G347&lt;='2. GRI Pricing Inputs'!$I$33),'2. GRI Pricing Inputs'!$H$32,IF(AND('3. GRI Pricing'!$G347&gt;='2. GRI Pricing Inputs'!$J$33,'3. GRI Pricing'!$G347&lt;='2. GRI Pricing Inputs'!$K$33),'2. GRI Pricing Inputs'!$J$32,IF(AND('3. GRI Pricing'!$G347&gt;='2. GRI Pricing Inputs'!$L$33,'3. GRI Pricing'!$G347&lt;='2. GRI Pricing Inputs'!$M$33),'2. GRI Pricing Inputs'!$L$32,IF(AND('3. GRI Pricing'!$G347&gt;='2. GRI Pricing Inputs'!$N$33,'3. GRI Pricing'!$G347&lt;='2. GRI Pricing Inputs'!$O$33),'2. GRI Pricing Inputs'!$N$32,IF(AND('3. GRI Pricing'!$G347&gt;='2. GRI Pricing Inputs'!$P$33,'3. GRI Pricing'!$G347&lt;='2. GRI Pricing Inputs'!$Q$33),'2. GRI Pricing Inputs'!$P$32,IF(AND('3. GRI Pricing'!$G347&gt;='2. GRI Pricing Inputs'!$R$33,'3. GRI Pricing'!$G347&lt;='2. GRI Pricing Inputs'!$S$33),'2. GRI Pricing Inputs'!$R$32,IF(AND('3. GRI Pricing'!$G347&gt;='2. GRI Pricing Inputs'!$T$33,'3. GRI Pricing'!$G347&lt;='2. GRI Pricing Inputs'!$U$33),'2. GRI Pricing Inputs'!$T$32,IF(AND('3. GRI Pricing'!$G347&gt;='2. GRI Pricing Inputs'!$V$33,'3. GRI Pricing'!$G347&lt;='2. GRI Pricing Inputs'!$W$33),'2. GRI Pricing Inputs'!$V$32,IF(AND('3. GRI Pricing'!$G347&gt;='2. GRI Pricing Inputs'!$X$33,'3. GRI Pricing'!$G347&lt;='2. GRI Pricing Inputs'!$Y$33),'2. GRI Pricing Inputs'!$X$32,IF(AND('3. GRI Pricing'!$G347&gt;='2. GRI Pricing Inputs'!$Z$33,'3. GRI Pricing'!$G347&lt;='2. GRI Pricing Inputs'!$AA$33),'2. GRI Pricing Inputs'!$Z$32,IF(AND('3. GRI Pricing'!$G347&gt;='2. GRI Pricing Inputs'!$AB$33,'3. GRI Pricing'!$G347&lt;='2. GRI Pricing Inputs'!$AC$33),'2. GRI Pricing Inputs'!$AB$32,IF(AND('3. GRI Pricing'!$G347&gt;='2. GRI Pricing Inputs'!$AD$33,'3. GRI Pricing'!$G347&lt;='2. GRI Pricing Inputs'!$AE$33),'2. GRI Pricing Inputs'!$AD$32,IF(AND('3. GRI Pricing'!$G347&gt;='2. GRI Pricing Inputs'!$AF$33,'3. GRI Pricing'!$G347&lt;='2. GRI Pricing Inputs'!$AG$33),'2. GRI Pricing Inputs'!$AF$32,IF(AND('3. GRI Pricing'!$G347&gt;='2. GRI Pricing Inputs'!$AH$33,'3. GRI Pricing'!$G347&lt;='2. GRI Pricing Inputs'!$AI$33),'2. GRI Pricing Inputs'!$AH$32,0))))))))))))))))</f>
        <v>0</v>
      </c>
      <c r="O347" s="272" cm="1">
        <f t="array" ref="O347">IFERROR(INDEX('2. GRI Pricing Inputs'!$C$32:$AI$39,MATCH('3. GRI Pricing'!E347,'2. GRI Pricing Inputs'!$C$32:$C$39,0),(MATCH('3. GRI Pricing'!N347,'2. GRI Pricing Inputs'!$D$32:$AI$32,0)+1)),0)</f>
        <v>0</v>
      </c>
      <c r="P347" s="272">
        <f>IFERROR(INDEX('2. GRI Pricing Inputs'!$C$45:$AI$46,MATCH($P$16,'2. GRI Pricing Inputs'!$C$45:$C$46,0),MATCH(H347,'2. GRI Pricing Inputs'!$C$45:$AI$45,0)),0)</f>
        <v>0</v>
      </c>
      <c r="Q347" s="272">
        <f>IFERROR(INDEX('2. GRI Pricing Inputs'!$C$53:$AI$54,MATCH('3. GRI Pricing'!$Q$16,'2. GRI Pricing Inputs'!$C$53:$C$54,0),MATCH('3. GRI Pricing'!I347,'2. GRI Pricing Inputs'!$C$53:$AI$53,0)),0)</f>
        <v>0</v>
      </c>
      <c r="R347" s="272">
        <f>IFERROR(INDEX('2. GRI Pricing Inputs'!$C$60:$AI$61,MATCH('3. GRI Pricing'!$R$16,'2. GRI Pricing Inputs'!$C$60:$C$61,0),MATCH('1. Accomodation'!T351,'2. GRI Pricing Inputs'!$C$60:$AI$60,0)),0)</f>
        <v>0</v>
      </c>
      <c r="S347" s="272">
        <f>IFERROR(INDEX('2. GRI Pricing Inputs'!$C$67:$AI$68,MATCH('3. GRI Pricing'!$S$16,'2. GRI Pricing Inputs'!$C$67:$C$68,0),MATCH('1. Accomodation'!U351,'2. GRI Pricing Inputs'!$C$67:$AI$67,0)),0)</f>
        <v>0</v>
      </c>
      <c r="T347" s="272">
        <f>IF(E347=0,0,'2. GRI Pricing Inputs'!$AI$75)</f>
        <v>0</v>
      </c>
      <c r="U347" s="272">
        <f>IFERROR(INDEX('2. GRI Pricing Inputs'!$C$82:$AI$83,MATCH('3. GRI Pricing'!$U$16,'2. GRI Pricing Inputs'!$C$82:$C$83,0),MATCH('1. Accomodation'!V351,'2. GRI Pricing Inputs'!$C$82:$AI$82,0)),0)</f>
        <v>0</v>
      </c>
      <c r="V347" s="272">
        <f>IFERROR(INDEX('2. GRI Pricing Inputs'!$C$89:$AI$90,MATCH('3. GRI Pricing'!$V$16,'2. GRI Pricing Inputs'!$C$89:$C$90,0),MATCH('1. Accomodation'!W351,'2. GRI Pricing Inputs'!$C$89:$AI$89,0)),0)</f>
        <v>0</v>
      </c>
      <c r="W347" s="272">
        <f>IFERROR(INDEX('2. GRI Pricing Inputs'!$C$97:$AI$98,MATCH('3. GRI Pricing'!$W$16,'2. GRI Pricing Inputs'!$C$97:$C$98,0),MATCH('1. Accomodation'!X351,'2. GRI Pricing Inputs'!$C$97:$AI$97,0)),0)</f>
        <v>0</v>
      </c>
      <c r="X347" s="272">
        <f>IFERROR(INDEX('2. GRI Pricing Inputs'!$C$104:$AI$105,MATCH('3. GRI Pricing'!$X$16,'2. GRI Pricing Inputs'!$C$104:$C$105,0),MATCH('1. Accomodation'!Y351,'2. GRI Pricing Inputs'!$C$104:$AI$104,0)),0)</f>
        <v>0</v>
      </c>
      <c r="Y347" s="273"/>
      <c r="Z347" s="274">
        <f t="shared" si="17"/>
        <v>0</v>
      </c>
      <c r="AA347" s="275"/>
      <c r="AB347" s="275"/>
      <c r="AC347" s="275"/>
      <c r="AD347" s="271">
        <f>Z347*(1+'2. GRI Pricing Inputs'!E$115)^(($AD$16-$AC$15)/365)</f>
        <v>0</v>
      </c>
      <c r="AE347" s="272">
        <f>AD347*(1+'2. GRI Pricing Inputs'!F$115)^((AE$16-AD$16)/365)</f>
        <v>0</v>
      </c>
      <c r="AF347" s="272">
        <f>AE347*(1+'2. GRI Pricing Inputs'!G$115)^((AF$16-AE$16)/365)</f>
        <v>0</v>
      </c>
      <c r="AG347" s="272">
        <f>AF347*(1+'2. GRI Pricing Inputs'!H$115)^((AG$16-AF$16)/365)</f>
        <v>0</v>
      </c>
      <c r="AH347" s="272">
        <f>AG347*(1+'2. GRI Pricing Inputs'!I$115)^((AH$16-AG$16)/365)</f>
        <v>0</v>
      </c>
      <c r="AI347" s="272">
        <f>AH347*(1+'2. GRI Pricing Inputs'!J$115)^((AI$16-AH$16)/365)</f>
        <v>0</v>
      </c>
      <c r="AJ347" s="272">
        <f>AI347*(1+'2. GRI Pricing Inputs'!K$115)^((AJ$16-AI$16)/365)</f>
        <v>0</v>
      </c>
      <c r="AK347" s="272">
        <f>AJ347*(1+'2. GRI Pricing Inputs'!L$115)^((AK$16-AJ$16)/365)</f>
        <v>0</v>
      </c>
      <c r="AL347" s="272">
        <f>AK347*(1+'2. GRI Pricing Inputs'!M$115)^((AL$16-AK$16)/365)</f>
        <v>0</v>
      </c>
      <c r="AM347" s="272">
        <f>AL347*(1+'2. GRI Pricing Inputs'!N$115)^((AM$16-AL$16)/365)</f>
        <v>0</v>
      </c>
      <c r="AN347" s="272">
        <f>AM347*(1+'2. GRI Pricing Inputs'!O$115)^((AN$16-AM$16)/365)</f>
        <v>0</v>
      </c>
      <c r="AO347" s="272">
        <f>AN347*(1+'2. GRI Pricing Inputs'!P$115)^((AO$16-AN$16)/365)</f>
        <v>0</v>
      </c>
      <c r="AP347" s="276">
        <f>AO347*(1+'2. GRI Pricing Inputs'!Q$115)^((AP$16-AO$16)/365)</f>
        <v>0</v>
      </c>
      <c r="AQ347" s="380">
        <f t="shared" si="18"/>
        <v>0</v>
      </c>
    </row>
    <row r="348" spans="3:43" ht="11.4" x14ac:dyDescent="0.2">
      <c r="C348" s="76">
        <f>'1. Accomodation'!N352</f>
        <v>0</v>
      </c>
      <c r="D348" s="362" t="str">
        <f>'1. Accomodation'!L352</f>
        <v>[Select]</v>
      </c>
      <c r="E348" s="69" t="str">
        <f>'1. Accomodation'!P352</f>
        <v>[Select]</v>
      </c>
      <c r="F348" s="69" t="str">
        <f>'1. Accomodation'!Q352</f>
        <v>[Select]</v>
      </c>
      <c r="G348" s="77">
        <f>'1. Accomodation'!O352</f>
        <v>0</v>
      </c>
      <c r="H348" s="69" t="str">
        <f>'1. Accomodation'!R352</f>
        <v>[Select]</v>
      </c>
      <c r="I348" s="69" t="str">
        <f>'1. Accomodation'!S352</f>
        <v>[Select]</v>
      </c>
      <c r="J348" s="62"/>
      <c r="L348" s="271">
        <f>IFERROR(INDEX('2. GRI Pricing Inputs'!$C$15:$AI$16,MATCH($L$16,'2. GRI Pricing Inputs'!$C$15:$C$16,0),MATCH(E348,'2. GRI Pricing Inputs'!$C$15:$AI$15,0)),0)</f>
        <v>0</v>
      </c>
      <c r="M348" s="272">
        <f>IFERROR(INDEX('2. GRI Pricing Inputs'!$C$22:$AI$23,MATCH($M$16,'2. GRI Pricing Inputs'!$C$22:$C$23,0),MATCH(F348,'2. GRI Pricing Inputs'!$C$22:$AI$22,0)),0)</f>
        <v>0</v>
      </c>
      <c r="N348" s="329">
        <f>IF(AND('3. GRI Pricing'!$G348&gt;='2. GRI Pricing Inputs'!$D$33,'3. GRI Pricing'!$G348&lt;='2. GRI Pricing Inputs'!$E$33),'2. GRI Pricing Inputs'!$D$32,IF(AND('3. GRI Pricing'!$G348&gt;='2. GRI Pricing Inputs'!$F$33,'3. GRI Pricing'!$G348&lt;='2. GRI Pricing Inputs'!$G$33),'2. GRI Pricing Inputs'!$F$32,IF(AND('3. GRI Pricing'!$G348&gt;='2. GRI Pricing Inputs'!$H$33,'3. GRI Pricing'!$G348&lt;='2. GRI Pricing Inputs'!$I$33),'2. GRI Pricing Inputs'!$H$32,IF(AND('3. GRI Pricing'!$G348&gt;='2. GRI Pricing Inputs'!$J$33,'3. GRI Pricing'!$G348&lt;='2. GRI Pricing Inputs'!$K$33),'2. GRI Pricing Inputs'!$J$32,IF(AND('3. GRI Pricing'!$G348&gt;='2. GRI Pricing Inputs'!$L$33,'3. GRI Pricing'!$G348&lt;='2. GRI Pricing Inputs'!$M$33),'2. GRI Pricing Inputs'!$L$32,IF(AND('3. GRI Pricing'!$G348&gt;='2. GRI Pricing Inputs'!$N$33,'3. GRI Pricing'!$G348&lt;='2. GRI Pricing Inputs'!$O$33),'2. GRI Pricing Inputs'!$N$32,IF(AND('3. GRI Pricing'!$G348&gt;='2. GRI Pricing Inputs'!$P$33,'3. GRI Pricing'!$G348&lt;='2. GRI Pricing Inputs'!$Q$33),'2. GRI Pricing Inputs'!$P$32,IF(AND('3. GRI Pricing'!$G348&gt;='2. GRI Pricing Inputs'!$R$33,'3. GRI Pricing'!$G348&lt;='2. GRI Pricing Inputs'!$S$33),'2. GRI Pricing Inputs'!$R$32,IF(AND('3. GRI Pricing'!$G348&gt;='2. GRI Pricing Inputs'!$T$33,'3. GRI Pricing'!$G348&lt;='2. GRI Pricing Inputs'!$U$33),'2. GRI Pricing Inputs'!$T$32,IF(AND('3. GRI Pricing'!$G348&gt;='2. GRI Pricing Inputs'!$V$33,'3. GRI Pricing'!$G348&lt;='2. GRI Pricing Inputs'!$W$33),'2. GRI Pricing Inputs'!$V$32,IF(AND('3. GRI Pricing'!$G348&gt;='2. GRI Pricing Inputs'!$X$33,'3. GRI Pricing'!$G348&lt;='2. GRI Pricing Inputs'!$Y$33),'2. GRI Pricing Inputs'!$X$32,IF(AND('3. GRI Pricing'!$G348&gt;='2. GRI Pricing Inputs'!$Z$33,'3. GRI Pricing'!$G348&lt;='2. GRI Pricing Inputs'!$AA$33),'2. GRI Pricing Inputs'!$Z$32,IF(AND('3. GRI Pricing'!$G348&gt;='2. GRI Pricing Inputs'!$AB$33,'3. GRI Pricing'!$G348&lt;='2. GRI Pricing Inputs'!$AC$33),'2. GRI Pricing Inputs'!$AB$32,IF(AND('3. GRI Pricing'!$G348&gt;='2. GRI Pricing Inputs'!$AD$33,'3. GRI Pricing'!$G348&lt;='2. GRI Pricing Inputs'!$AE$33),'2. GRI Pricing Inputs'!$AD$32,IF(AND('3. GRI Pricing'!$G348&gt;='2. GRI Pricing Inputs'!$AF$33,'3. GRI Pricing'!$G348&lt;='2. GRI Pricing Inputs'!$AG$33),'2. GRI Pricing Inputs'!$AF$32,IF(AND('3. GRI Pricing'!$G348&gt;='2. GRI Pricing Inputs'!$AH$33,'3. GRI Pricing'!$G348&lt;='2. GRI Pricing Inputs'!$AI$33),'2. GRI Pricing Inputs'!$AH$32,0))))))))))))))))</f>
        <v>0</v>
      </c>
      <c r="O348" s="272" cm="1">
        <f t="array" ref="O348">IFERROR(INDEX('2. GRI Pricing Inputs'!$C$32:$AI$39,MATCH('3. GRI Pricing'!E348,'2. GRI Pricing Inputs'!$C$32:$C$39,0),(MATCH('3. GRI Pricing'!N348,'2. GRI Pricing Inputs'!$D$32:$AI$32,0)+1)),0)</f>
        <v>0</v>
      </c>
      <c r="P348" s="272">
        <f>IFERROR(INDEX('2. GRI Pricing Inputs'!$C$45:$AI$46,MATCH($P$16,'2. GRI Pricing Inputs'!$C$45:$C$46,0),MATCH(H348,'2. GRI Pricing Inputs'!$C$45:$AI$45,0)),0)</f>
        <v>0</v>
      </c>
      <c r="Q348" s="272">
        <f>IFERROR(INDEX('2. GRI Pricing Inputs'!$C$53:$AI$54,MATCH('3. GRI Pricing'!$Q$16,'2. GRI Pricing Inputs'!$C$53:$C$54,0),MATCH('3. GRI Pricing'!I348,'2. GRI Pricing Inputs'!$C$53:$AI$53,0)),0)</f>
        <v>0</v>
      </c>
      <c r="R348" s="272">
        <f>IFERROR(INDEX('2. GRI Pricing Inputs'!$C$60:$AI$61,MATCH('3. GRI Pricing'!$R$16,'2. GRI Pricing Inputs'!$C$60:$C$61,0),MATCH('1. Accomodation'!T352,'2. GRI Pricing Inputs'!$C$60:$AI$60,0)),0)</f>
        <v>0</v>
      </c>
      <c r="S348" s="272">
        <f>IFERROR(INDEX('2. GRI Pricing Inputs'!$C$67:$AI$68,MATCH('3. GRI Pricing'!$S$16,'2. GRI Pricing Inputs'!$C$67:$C$68,0),MATCH('1. Accomodation'!U352,'2. GRI Pricing Inputs'!$C$67:$AI$67,0)),0)</f>
        <v>0</v>
      </c>
      <c r="T348" s="272">
        <f>IF(E348=0,0,'2. GRI Pricing Inputs'!$AI$75)</f>
        <v>0</v>
      </c>
      <c r="U348" s="272">
        <f>IFERROR(INDEX('2. GRI Pricing Inputs'!$C$82:$AI$83,MATCH('3. GRI Pricing'!$U$16,'2. GRI Pricing Inputs'!$C$82:$C$83,0),MATCH('1. Accomodation'!V352,'2. GRI Pricing Inputs'!$C$82:$AI$82,0)),0)</f>
        <v>0</v>
      </c>
      <c r="V348" s="272">
        <f>IFERROR(INDEX('2. GRI Pricing Inputs'!$C$89:$AI$90,MATCH('3. GRI Pricing'!$V$16,'2. GRI Pricing Inputs'!$C$89:$C$90,0),MATCH('1. Accomodation'!W352,'2. GRI Pricing Inputs'!$C$89:$AI$89,0)),0)</f>
        <v>0</v>
      </c>
      <c r="W348" s="272">
        <f>IFERROR(INDEX('2. GRI Pricing Inputs'!$C$97:$AI$98,MATCH('3. GRI Pricing'!$W$16,'2. GRI Pricing Inputs'!$C$97:$C$98,0),MATCH('1. Accomodation'!X352,'2. GRI Pricing Inputs'!$C$97:$AI$97,0)),0)</f>
        <v>0</v>
      </c>
      <c r="X348" s="272">
        <f>IFERROR(INDEX('2. GRI Pricing Inputs'!$C$104:$AI$105,MATCH('3. GRI Pricing'!$X$16,'2. GRI Pricing Inputs'!$C$104:$C$105,0),MATCH('1. Accomodation'!Y352,'2. GRI Pricing Inputs'!$C$104:$AI$104,0)),0)</f>
        <v>0</v>
      </c>
      <c r="Y348" s="273"/>
      <c r="Z348" s="274">
        <f t="shared" si="17"/>
        <v>0</v>
      </c>
      <c r="AA348" s="275"/>
      <c r="AB348" s="275"/>
      <c r="AC348" s="275"/>
      <c r="AD348" s="271">
        <f>Z348*(1+'2. GRI Pricing Inputs'!E$115)^(($AD$16-$AC$15)/365)</f>
        <v>0</v>
      </c>
      <c r="AE348" s="272">
        <f>AD348*(1+'2. GRI Pricing Inputs'!F$115)^((AE$16-AD$16)/365)</f>
        <v>0</v>
      </c>
      <c r="AF348" s="272">
        <f>AE348*(1+'2. GRI Pricing Inputs'!G$115)^((AF$16-AE$16)/365)</f>
        <v>0</v>
      </c>
      <c r="AG348" s="272">
        <f>AF348*(1+'2. GRI Pricing Inputs'!H$115)^((AG$16-AF$16)/365)</f>
        <v>0</v>
      </c>
      <c r="AH348" s="272">
        <f>AG348*(1+'2. GRI Pricing Inputs'!I$115)^((AH$16-AG$16)/365)</f>
        <v>0</v>
      </c>
      <c r="AI348" s="272">
        <f>AH348*(1+'2. GRI Pricing Inputs'!J$115)^((AI$16-AH$16)/365)</f>
        <v>0</v>
      </c>
      <c r="AJ348" s="272">
        <f>AI348*(1+'2. GRI Pricing Inputs'!K$115)^((AJ$16-AI$16)/365)</f>
        <v>0</v>
      </c>
      <c r="AK348" s="272">
        <f>AJ348*(1+'2. GRI Pricing Inputs'!L$115)^((AK$16-AJ$16)/365)</f>
        <v>0</v>
      </c>
      <c r="AL348" s="272">
        <f>AK348*(1+'2. GRI Pricing Inputs'!M$115)^((AL$16-AK$16)/365)</f>
        <v>0</v>
      </c>
      <c r="AM348" s="272">
        <f>AL348*(1+'2. GRI Pricing Inputs'!N$115)^((AM$16-AL$16)/365)</f>
        <v>0</v>
      </c>
      <c r="AN348" s="272">
        <f>AM348*(1+'2. GRI Pricing Inputs'!O$115)^((AN$16-AM$16)/365)</f>
        <v>0</v>
      </c>
      <c r="AO348" s="272">
        <f>AN348*(1+'2. GRI Pricing Inputs'!P$115)^((AO$16-AN$16)/365)</f>
        <v>0</v>
      </c>
      <c r="AP348" s="276">
        <f>AO348*(1+'2. GRI Pricing Inputs'!Q$115)^((AP$16-AO$16)/365)</f>
        <v>0</v>
      </c>
      <c r="AQ348" s="380">
        <f t="shared" si="18"/>
        <v>0</v>
      </c>
    </row>
    <row r="349" spans="3:43" ht="11.4" x14ac:dyDescent="0.2">
      <c r="C349" s="76">
        <f>'1. Accomodation'!N353</f>
        <v>0</v>
      </c>
      <c r="D349" s="362" t="str">
        <f>'1. Accomodation'!L353</f>
        <v>[Select]</v>
      </c>
      <c r="E349" s="69" t="str">
        <f>'1. Accomodation'!P353</f>
        <v>[Select]</v>
      </c>
      <c r="F349" s="69" t="str">
        <f>'1. Accomodation'!Q353</f>
        <v>[Select]</v>
      </c>
      <c r="G349" s="77">
        <f>'1. Accomodation'!O353</f>
        <v>0</v>
      </c>
      <c r="H349" s="69" t="str">
        <f>'1. Accomodation'!R353</f>
        <v>[Select]</v>
      </c>
      <c r="I349" s="69" t="str">
        <f>'1. Accomodation'!S353</f>
        <v>[Select]</v>
      </c>
      <c r="J349" s="62"/>
      <c r="L349" s="271">
        <f>IFERROR(INDEX('2. GRI Pricing Inputs'!$C$15:$AI$16,MATCH($L$16,'2. GRI Pricing Inputs'!$C$15:$C$16,0),MATCH(E349,'2. GRI Pricing Inputs'!$C$15:$AI$15,0)),0)</f>
        <v>0</v>
      </c>
      <c r="M349" s="272">
        <f>IFERROR(INDEX('2. GRI Pricing Inputs'!$C$22:$AI$23,MATCH($M$16,'2. GRI Pricing Inputs'!$C$22:$C$23,0),MATCH(F349,'2. GRI Pricing Inputs'!$C$22:$AI$22,0)),0)</f>
        <v>0</v>
      </c>
      <c r="N349" s="329">
        <f>IF(AND('3. GRI Pricing'!$G349&gt;='2. GRI Pricing Inputs'!$D$33,'3. GRI Pricing'!$G349&lt;='2. GRI Pricing Inputs'!$E$33),'2. GRI Pricing Inputs'!$D$32,IF(AND('3. GRI Pricing'!$G349&gt;='2. GRI Pricing Inputs'!$F$33,'3. GRI Pricing'!$G349&lt;='2. GRI Pricing Inputs'!$G$33),'2. GRI Pricing Inputs'!$F$32,IF(AND('3. GRI Pricing'!$G349&gt;='2. GRI Pricing Inputs'!$H$33,'3. GRI Pricing'!$G349&lt;='2. GRI Pricing Inputs'!$I$33),'2. GRI Pricing Inputs'!$H$32,IF(AND('3. GRI Pricing'!$G349&gt;='2. GRI Pricing Inputs'!$J$33,'3. GRI Pricing'!$G349&lt;='2. GRI Pricing Inputs'!$K$33),'2. GRI Pricing Inputs'!$J$32,IF(AND('3. GRI Pricing'!$G349&gt;='2. GRI Pricing Inputs'!$L$33,'3. GRI Pricing'!$G349&lt;='2. GRI Pricing Inputs'!$M$33),'2. GRI Pricing Inputs'!$L$32,IF(AND('3. GRI Pricing'!$G349&gt;='2. GRI Pricing Inputs'!$N$33,'3. GRI Pricing'!$G349&lt;='2. GRI Pricing Inputs'!$O$33),'2. GRI Pricing Inputs'!$N$32,IF(AND('3. GRI Pricing'!$G349&gt;='2. GRI Pricing Inputs'!$P$33,'3. GRI Pricing'!$G349&lt;='2. GRI Pricing Inputs'!$Q$33),'2. GRI Pricing Inputs'!$P$32,IF(AND('3. GRI Pricing'!$G349&gt;='2. GRI Pricing Inputs'!$R$33,'3. GRI Pricing'!$G349&lt;='2. GRI Pricing Inputs'!$S$33),'2. GRI Pricing Inputs'!$R$32,IF(AND('3. GRI Pricing'!$G349&gt;='2. GRI Pricing Inputs'!$T$33,'3. GRI Pricing'!$G349&lt;='2. GRI Pricing Inputs'!$U$33),'2. GRI Pricing Inputs'!$T$32,IF(AND('3. GRI Pricing'!$G349&gt;='2. GRI Pricing Inputs'!$V$33,'3. GRI Pricing'!$G349&lt;='2. GRI Pricing Inputs'!$W$33),'2. GRI Pricing Inputs'!$V$32,IF(AND('3. GRI Pricing'!$G349&gt;='2. GRI Pricing Inputs'!$X$33,'3. GRI Pricing'!$G349&lt;='2. GRI Pricing Inputs'!$Y$33),'2. GRI Pricing Inputs'!$X$32,IF(AND('3. GRI Pricing'!$G349&gt;='2. GRI Pricing Inputs'!$Z$33,'3. GRI Pricing'!$G349&lt;='2. GRI Pricing Inputs'!$AA$33),'2. GRI Pricing Inputs'!$Z$32,IF(AND('3. GRI Pricing'!$G349&gt;='2. GRI Pricing Inputs'!$AB$33,'3. GRI Pricing'!$G349&lt;='2. GRI Pricing Inputs'!$AC$33),'2. GRI Pricing Inputs'!$AB$32,IF(AND('3. GRI Pricing'!$G349&gt;='2. GRI Pricing Inputs'!$AD$33,'3. GRI Pricing'!$G349&lt;='2. GRI Pricing Inputs'!$AE$33),'2. GRI Pricing Inputs'!$AD$32,IF(AND('3. GRI Pricing'!$G349&gt;='2. GRI Pricing Inputs'!$AF$33,'3. GRI Pricing'!$G349&lt;='2. GRI Pricing Inputs'!$AG$33),'2. GRI Pricing Inputs'!$AF$32,IF(AND('3. GRI Pricing'!$G349&gt;='2. GRI Pricing Inputs'!$AH$33,'3. GRI Pricing'!$G349&lt;='2. GRI Pricing Inputs'!$AI$33),'2. GRI Pricing Inputs'!$AH$32,0))))))))))))))))</f>
        <v>0</v>
      </c>
      <c r="O349" s="272" cm="1">
        <f t="array" ref="O349">IFERROR(INDEX('2. GRI Pricing Inputs'!$C$32:$AI$39,MATCH('3. GRI Pricing'!E349,'2. GRI Pricing Inputs'!$C$32:$C$39,0),(MATCH('3. GRI Pricing'!N349,'2. GRI Pricing Inputs'!$D$32:$AI$32,0)+1)),0)</f>
        <v>0</v>
      </c>
      <c r="P349" s="272">
        <f>IFERROR(INDEX('2. GRI Pricing Inputs'!$C$45:$AI$46,MATCH($P$16,'2. GRI Pricing Inputs'!$C$45:$C$46,0),MATCH(H349,'2. GRI Pricing Inputs'!$C$45:$AI$45,0)),0)</f>
        <v>0</v>
      </c>
      <c r="Q349" s="272">
        <f>IFERROR(INDEX('2. GRI Pricing Inputs'!$C$53:$AI$54,MATCH('3. GRI Pricing'!$Q$16,'2. GRI Pricing Inputs'!$C$53:$C$54,0),MATCH('3. GRI Pricing'!I349,'2. GRI Pricing Inputs'!$C$53:$AI$53,0)),0)</f>
        <v>0</v>
      </c>
      <c r="R349" s="272">
        <f>IFERROR(INDEX('2. GRI Pricing Inputs'!$C$60:$AI$61,MATCH('3. GRI Pricing'!$R$16,'2. GRI Pricing Inputs'!$C$60:$C$61,0),MATCH('1. Accomodation'!T353,'2. GRI Pricing Inputs'!$C$60:$AI$60,0)),0)</f>
        <v>0</v>
      </c>
      <c r="S349" s="272">
        <f>IFERROR(INDEX('2. GRI Pricing Inputs'!$C$67:$AI$68,MATCH('3. GRI Pricing'!$S$16,'2. GRI Pricing Inputs'!$C$67:$C$68,0),MATCH('1. Accomodation'!U353,'2. GRI Pricing Inputs'!$C$67:$AI$67,0)),0)</f>
        <v>0</v>
      </c>
      <c r="T349" s="272">
        <f>IF(E349=0,0,'2. GRI Pricing Inputs'!$AI$75)</f>
        <v>0</v>
      </c>
      <c r="U349" s="272">
        <f>IFERROR(INDEX('2. GRI Pricing Inputs'!$C$82:$AI$83,MATCH('3. GRI Pricing'!$U$16,'2. GRI Pricing Inputs'!$C$82:$C$83,0),MATCH('1. Accomodation'!V353,'2. GRI Pricing Inputs'!$C$82:$AI$82,0)),0)</f>
        <v>0</v>
      </c>
      <c r="V349" s="272">
        <f>IFERROR(INDEX('2. GRI Pricing Inputs'!$C$89:$AI$90,MATCH('3. GRI Pricing'!$V$16,'2. GRI Pricing Inputs'!$C$89:$C$90,0),MATCH('1. Accomodation'!W353,'2. GRI Pricing Inputs'!$C$89:$AI$89,0)),0)</f>
        <v>0</v>
      </c>
      <c r="W349" s="272">
        <f>IFERROR(INDEX('2. GRI Pricing Inputs'!$C$97:$AI$98,MATCH('3. GRI Pricing'!$W$16,'2. GRI Pricing Inputs'!$C$97:$C$98,0),MATCH('1. Accomodation'!X353,'2. GRI Pricing Inputs'!$C$97:$AI$97,0)),0)</f>
        <v>0</v>
      </c>
      <c r="X349" s="272">
        <f>IFERROR(INDEX('2. GRI Pricing Inputs'!$C$104:$AI$105,MATCH('3. GRI Pricing'!$X$16,'2. GRI Pricing Inputs'!$C$104:$C$105,0),MATCH('1. Accomodation'!Y353,'2. GRI Pricing Inputs'!$C$104:$AI$104,0)),0)</f>
        <v>0</v>
      </c>
      <c r="Y349" s="273"/>
      <c r="Z349" s="274">
        <f t="shared" si="17"/>
        <v>0</v>
      </c>
      <c r="AA349" s="275"/>
      <c r="AB349" s="275"/>
      <c r="AC349" s="275"/>
      <c r="AD349" s="271">
        <f>Z349*(1+'2. GRI Pricing Inputs'!E$115)^(($AD$16-$AC$15)/365)</f>
        <v>0</v>
      </c>
      <c r="AE349" s="272">
        <f>AD349*(1+'2. GRI Pricing Inputs'!F$115)^((AE$16-AD$16)/365)</f>
        <v>0</v>
      </c>
      <c r="AF349" s="272">
        <f>AE349*(1+'2. GRI Pricing Inputs'!G$115)^((AF$16-AE$16)/365)</f>
        <v>0</v>
      </c>
      <c r="AG349" s="272">
        <f>AF349*(1+'2. GRI Pricing Inputs'!H$115)^((AG$16-AF$16)/365)</f>
        <v>0</v>
      </c>
      <c r="AH349" s="272">
        <f>AG349*(1+'2. GRI Pricing Inputs'!I$115)^((AH$16-AG$16)/365)</f>
        <v>0</v>
      </c>
      <c r="AI349" s="272">
        <f>AH349*(1+'2. GRI Pricing Inputs'!J$115)^((AI$16-AH$16)/365)</f>
        <v>0</v>
      </c>
      <c r="AJ349" s="272">
        <f>AI349*(1+'2. GRI Pricing Inputs'!K$115)^((AJ$16-AI$16)/365)</f>
        <v>0</v>
      </c>
      <c r="AK349" s="272">
        <f>AJ349*(1+'2. GRI Pricing Inputs'!L$115)^((AK$16-AJ$16)/365)</f>
        <v>0</v>
      </c>
      <c r="AL349" s="272">
        <f>AK349*(1+'2. GRI Pricing Inputs'!M$115)^((AL$16-AK$16)/365)</f>
        <v>0</v>
      </c>
      <c r="AM349" s="272">
        <f>AL349*(1+'2. GRI Pricing Inputs'!N$115)^((AM$16-AL$16)/365)</f>
        <v>0</v>
      </c>
      <c r="AN349" s="272">
        <f>AM349*(1+'2. GRI Pricing Inputs'!O$115)^((AN$16-AM$16)/365)</f>
        <v>0</v>
      </c>
      <c r="AO349" s="272">
        <f>AN349*(1+'2. GRI Pricing Inputs'!P$115)^((AO$16-AN$16)/365)</f>
        <v>0</v>
      </c>
      <c r="AP349" s="276">
        <f>AO349*(1+'2. GRI Pricing Inputs'!Q$115)^((AP$16-AO$16)/365)</f>
        <v>0</v>
      </c>
      <c r="AQ349" s="380">
        <f t="shared" si="18"/>
        <v>0</v>
      </c>
    </row>
    <row r="350" spans="3:43" ht="11.4" x14ac:dyDescent="0.2">
      <c r="C350" s="76">
        <f>'1. Accomodation'!N354</f>
        <v>0</v>
      </c>
      <c r="D350" s="362" t="str">
        <f>'1. Accomodation'!L354</f>
        <v>[Select]</v>
      </c>
      <c r="E350" s="69" t="str">
        <f>'1. Accomodation'!P354</f>
        <v>[Select]</v>
      </c>
      <c r="F350" s="69" t="str">
        <f>'1. Accomodation'!Q354</f>
        <v>[Select]</v>
      </c>
      <c r="G350" s="77">
        <f>'1. Accomodation'!O354</f>
        <v>0</v>
      </c>
      <c r="H350" s="69" t="str">
        <f>'1. Accomodation'!R354</f>
        <v>[Select]</v>
      </c>
      <c r="I350" s="69" t="str">
        <f>'1. Accomodation'!S354</f>
        <v>[Select]</v>
      </c>
      <c r="J350" s="62"/>
      <c r="L350" s="271">
        <f>IFERROR(INDEX('2. GRI Pricing Inputs'!$C$15:$AI$16,MATCH($L$16,'2. GRI Pricing Inputs'!$C$15:$C$16,0),MATCH(E350,'2. GRI Pricing Inputs'!$C$15:$AI$15,0)),0)</f>
        <v>0</v>
      </c>
      <c r="M350" s="272">
        <f>IFERROR(INDEX('2. GRI Pricing Inputs'!$C$22:$AI$23,MATCH($M$16,'2. GRI Pricing Inputs'!$C$22:$C$23,0),MATCH(F350,'2. GRI Pricing Inputs'!$C$22:$AI$22,0)),0)</f>
        <v>0</v>
      </c>
      <c r="N350" s="329">
        <f>IF(AND('3. GRI Pricing'!$G350&gt;='2. GRI Pricing Inputs'!$D$33,'3. GRI Pricing'!$G350&lt;='2. GRI Pricing Inputs'!$E$33),'2. GRI Pricing Inputs'!$D$32,IF(AND('3. GRI Pricing'!$G350&gt;='2. GRI Pricing Inputs'!$F$33,'3. GRI Pricing'!$G350&lt;='2. GRI Pricing Inputs'!$G$33),'2. GRI Pricing Inputs'!$F$32,IF(AND('3. GRI Pricing'!$G350&gt;='2. GRI Pricing Inputs'!$H$33,'3. GRI Pricing'!$G350&lt;='2. GRI Pricing Inputs'!$I$33),'2. GRI Pricing Inputs'!$H$32,IF(AND('3. GRI Pricing'!$G350&gt;='2. GRI Pricing Inputs'!$J$33,'3. GRI Pricing'!$G350&lt;='2. GRI Pricing Inputs'!$K$33),'2. GRI Pricing Inputs'!$J$32,IF(AND('3. GRI Pricing'!$G350&gt;='2. GRI Pricing Inputs'!$L$33,'3. GRI Pricing'!$G350&lt;='2. GRI Pricing Inputs'!$M$33),'2. GRI Pricing Inputs'!$L$32,IF(AND('3. GRI Pricing'!$G350&gt;='2. GRI Pricing Inputs'!$N$33,'3. GRI Pricing'!$G350&lt;='2. GRI Pricing Inputs'!$O$33),'2. GRI Pricing Inputs'!$N$32,IF(AND('3. GRI Pricing'!$G350&gt;='2. GRI Pricing Inputs'!$P$33,'3. GRI Pricing'!$G350&lt;='2. GRI Pricing Inputs'!$Q$33),'2. GRI Pricing Inputs'!$P$32,IF(AND('3. GRI Pricing'!$G350&gt;='2. GRI Pricing Inputs'!$R$33,'3. GRI Pricing'!$G350&lt;='2. GRI Pricing Inputs'!$S$33),'2. GRI Pricing Inputs'!$R$32,IF(AND('3. GRI Pricing'!$G350&gt;='2. GRI Pricing Inputs'!$T$33,'3. GRI Pricing'!$G350&lt;='2. GRI Pricing Inputs'!$U$33),'2. GRI Pricing Inputs'!$T$32,IF(AND('3. GRI Pricing'!$G350&gt;='2. GRI Pricing Inputs'!$V$33,'3. GRI Pricing'!$G350&lt;='2. GRI Pricing Inputs'!$W$33),'2. GRI Pricing Inputs'!$V$32,IF(AND('3. GRI Pricing'!$G350&gt;='2. GRI Pricing Inputs'!$X$33,'3. GRI Pricing'!$G350&lt;='2. GRI Pricing Inputs'!$Y$33),'2. GRI Pricing Inputs'!$X$32,IF(AND('3. GRI Pricing'!$G350&gt;='2. GRI Pricing Inputs'!$Z$33,'3. GRI Pricing'!$G350&lt;='2. GRI Pricing Inputs'!$AA$33),'2. GRI Pricing Inputs'!$Z$32,IF(AND('3. GRI Pricing'!$G350&gt;='2. GRI Pricing Inputs'!$AB$33,'3. GRI Pricing'!$G350&lt;='2. GRI Pricing Inputs'!$AC$33),'2. GRI Pricing Inputs'!$AB$32,IF(AND('3. GRI Pricing'!$G350&gt;='2. GRI Pricing Inputs'!$AD$33,'3. GRI Pricing'!$G350&lt;='2. GRI Pricing Inputs'!$AE$33),'2. GRI Pricing Inputs'!$AD$32,IF(AND('3. GRI Pricing'!$G350&gt;='2. GRI Pricing Inputs'!$AF$33,'3. GRI Pricing'!$G350&lt;='2. GRI Pricing Inputs'!$AG$33),'2. GRI Pricing Inputs'!$AF$32,IF(AND('3. GRI Pricing'!$G350&gt;='2. GRI Pricing Inputs'!$AH$33,'3. GRI Pricing'!$G350&lt;='2. GRI Pricing Inputs'!$AI$33),'2. GRI Pricing Inputs'!$AH$32,0))))))))))))))))</f>
        <v>0</v>
      </c>
      <c r="O350" s="272" cm="1">
        <f t="array" ref="O350">IFERROR(INDEX('2. GRI Pricing Inputs'!$C$32:$AI$39,MATCH('3. GRI Pricing'!E350,'2. GRI Pricing Inputs'!$C$32:$C$39,0),(MATCH('3. GRI Pricing'!N350,'2. GRI Pricing Inputs'!$D$32:$AI$32,0)+1)),0)</f>
        <v>0</v>
      </c>
      <c r="P350" s="272">
        <f>IFERROR(INDEX('2. GRI Pricing Inputs'!$C$45:$AI$46,MATCH($P$16,'2. GRI Pricing Inputs'!$C$45:$C$46,0),MATCH(H350,'2. GRI Pricing Inputs'!$C$45:$AI$45,0)),0)</f>
        <v>0</v>
      </c>
      <c r="Q350" s="272">
        <f>IFERROR(INDEX('2. GRI Pricing Inputs'!$C$53:$AI$54,MATCH('3. GRI Pricing'!$Q$16,'2. GRI Pricing Inputs'!$C$53:$C$54,0),MATCH('3. GRI Pricing'!I350,'2. GRI Pricing Inputs'!$C$53:$AI$53,0)),0)</f>
        <v>0</v>
      </c>
      <c r="R350" s="272">
        <f>IFERROR(INDEX('2. GRI Pricing Inputs'!$C$60:$AI$61,MATCH('3. GRI Pricing'!$R$16,'2. GRI Pricing Inputs'!$C$60:$C$61,0),MATCH('1. Accomodation'!T354,'2. GRI Pricing Inputs'!$C$60:$AI$60,0)),0)</f>
        <v>0</v>
      </c>
      <c r="S350" s="272">
        <f>IFERROR(INDEX('2. GRI Pricing Inputs'!$C$67:$AI$68,MATCH('3. GRI Pricing'!$S$16,'2. GRI Pricing Inputs'!$C$67:$C$68,0),MATCH('1. Accomodation'!U354,'2. GRI Pricing Inputs'!$C$67:$AI$67,0)),0)</f>
        <v>0</v>
      </c>
      <c r="T350" s="272">
        <f>IF(E350=0,0,'2. GRI Pricing Inputs'!$AI$75)</f>
        <v>0</v>
      </c>
      <c r="U350" s="272">
        <f>IFERROR(INDEX('2. GRI Pricing Inputs'!$C$82:$AI$83,MATCH('3. GRI Pricing'!$U$16,'2. GRI Pricing Inputs'!$C$82:$C$83,0),MATCH('1. Accomodation'!V354,'2. GRI Pricing Inputs'!$C$82:$AI$82,0)),0)</f>
        <v>0</v>
      </c>
      <c r="V350" s="272">
        <f>IFERROR(INDEX('2. GRI Pricing Inputs'!$C$89:$AI$90,MATCH('3. GRI Pricing'!$V$16,'2. GRI Pricing Inputs'!$C$89:$C$90,0),MATCH('1. Accomodation'!W354,'2. GRI Pricing Inputs'!$C$89:$AI$89,0)),0)</f>
        <v>0</v>
      </c>
      <c r="W350" s="272">
        <f>IFERROR(INDEX('2. GRI Pricing Inputs'!$C$97:$AI$98,MATCH('3. GRI Pricing'!$W$16,'2. GRI Pricing Inputs'!$C$97:$C$98,0),MATCH('1. Accomodation'!X354,'2. GRI Pricing Inputs'!$C$97:$AI$97,0)),0)</f>
        <v>0</v>
      </c>
      <c r="X350" s="272">
        <f>IFERROR(INDEX('2. GRI Pricing Inputs'!$C$104:$AI$105,MATCH('3. GRI Pricing'!$X$16,'2. GRI Pricing Inputs'!$C$104:$C$105,0),MATCH('1. Accomodation'!Y354,'2. GRI Pricing Inputs'!$C$104:$AI$104,0)),0)</f>
        <v>0</v>
      </c>
      <c r="Y350" s="273"/>
      <c r="Z350" s="274">
        <f t="shared" si="17"/>
        <v>0</v>
      </c>
      <c r="AA350" s="275"/>
      <c r="AB350" s="275"/>
      <c r="AC350" s="275"/>
      <c r="AD350" s="271">
        <f>Z350*(1+'2. GRI Pricing Inputs'!E$115)^(($AD$16-$AC$15)/365)</f>
        <v>0</v>
      </c>
      <c r="AE350" s="272">
        <f>AD350*(1+'2. GRI Pricing Inputs'!F$115)^((AE$16-AD$16)/365)</f>
        <v>0</v>
      </c>
      <c r="AF350" s="272">
        <f>AE350*(1+'2. GRI Pricing Inputs'!G$115)^((AF$16-AE$16)/365)</f>
        <v>0</v>
      </c>
      <c r="AG350" s="272">
        <f>AF350*(1+'2. GRI Pricing Inputs'!H$115)^((AG$16-AF$16)/365)</f>
        <v>0</v>
      </c>
      <c r="AH350" s="272">
        <f>AG350*(1+'2. GRI Pricing Inputs'!I$115)^((AH$16-AG$16)/365)</f>
        <v>0</v>
      </c>
      <c r="AI350" s="272">
        <f>AH350*(1+'2. GRI Pricing Inputs'!J$115)^((AI$16-AH$16)/365)</f>
        <v>0</v>
      </c>
      <c r="AJ350" s="272">
        <f>AI350*(1+'2. GRI Pricing Inputs'!K$115)^((AJ$16-AI$16)/365)</f>
        <v>0</v>
      </c>
      <c r="AK350" s="272">
        <f>AJ350*(1+'2. GRI Pricing Inputs'!L$115)^((AK$16-AJ$16)/365)</f>
        <v>0</v>
      </c>
      <c r="AL350" s="272">
        <f>AK350*(1+'2. GRI Pricing Inputs'!M$115)^((AL$16-AK$16)/365)</f>
        <v>0</v>
      </c>
      <c r="AM350" s="272">
        <f>AL350*(1+'2. GRI Pricing Inputs'!N$115)^((AM$16-AL$16)/365)</f>
        <v>0</v>
      </c>
      <c r="AN350" s="272">
        <f>AM350*(1+'2. GRI Pricing Inputs'!O$115)^((AN$16-AM$16)/365)</f>
        <v>0</v>
      </c>
      <c r="AO350" s="272">
        <f>AN350*(1+'2. GRI Pricing Inputs'!P$115)^((AO$16-AN$16)/365)</f>
        <v>0</v>
      </c>
      <c r="AP350" s="276">
        <f>AO350*(1+'2. GRI Pricing Inputs'!Q$115)^((AP$16-AO$16)/365)</f>
        <v>0</v>
      </c>
      <c r="AQ350" s="380">
        <f t="shared" si="18"/>
        <v>0</v>
      </c>
    </row>
    <row r="351" spans="3:43" ht="11.4" x14ac:dyDescent="0.2">
      <c r="C351" s="76">
        <f>'1. Accomodation'!N355</f>
        <v>0</v>
      </c>
      <c r="D351" s="362" t="str">
        <f>'1. Accomodation'!L355</f>
        <v>[Select]</v>
      </c>
      <c r="E351" s="69" t="str">
        <f>'1. Accomodation'!P355</f>
        <v>[Select]</v>
      </c>
      <c r="F351" s="69" t="str">
        <f>'1. Accomodation'!Q355</f>
        <v>[Select]</v>
      </c>
      <c r="G351" s="77">
        <f>'1. Accomodation'!O355</f>
        <v>0</v>
      </c>
      <c r="H351" s="69" t="str">
        <f>'1. Accomodation'!R355</f>
        <v>[Select]</v>
      </c>
      <c r="I351" s="69" t="str">
        <f>'1. Accomodation'!S355</f>
        <v>[Select]</v>
      </c>
      <c r="J351" s="62"/>
      <c r="L351" s="271">
        <f>IFERROR(INDEX('2. GRI Pricing Inputs'!$C$15:$AI$16,MATCH($L$16,'2. GRI Pricing Inputs'!$C$15:$C$16,0),MATCH(E351,'2. GRI Pricing Inputs'!$C$15:$AI$15,0)),0)</f>
        <v>0</v>
      </c>
      <c r="M351" s="272">
        <f>IFERROR(INDEX('2. GRI Pricing Inputs'!$C$22:$AI$23,MATCH($M$16,'2. GRI Pricing Inputs'!$C$22:$C$23,0),MATCH(F351,'2. GRI Pricing Inputs'!$C$22:$AI$22,0)),0)</f>
        <v>0</v>
      </c>
      <c r="N351" s="329">
        <f>IF(AND('3. GRI Pricing'!$G351&gt;='2. GRI Pricing Inputs'!$D$33,'3. GRI Pricing'!$G351&lt;='2. GRI Pricing Inputs'!$E$33),'2. GRI Pricing Inputs'!$D$32,IF(AND('3. GRI Pricing'!$G351&gt;='2. GRI Pricing Inputs'!$F$33,'3. GRI Pricing'!$G351&lt;='2. GRI Pricing Inputs'!$G$33),'2. GRI Pricing Inputs'!$F$32,IF(AND('3. GRI Pricing'!$G351&gt;='2. GRI Pricing Inputs'!$H$33,'3. GRI Pricing'!$G351&lt;='2. GRI Pricing Inputs'!$I$33),'2. GRI Pricing Inputs'!$H$32,IF(AND('3. GRI Pricing'!$G351&gt;='2. GRI Pricing Inputs'!$J$33,'3. GRI Pricing'!$G351&lt;='2. GRI Pricing Inputs'!$K$33),'2. GRI Pricing Inputs'!$J$32,IF(AND('3. GRI Pricing'!$G351&gt;='2. GRI Pricing Inputs'!$L$33,'3. GRI Pricing'!$G351&lt;='2. GRI Pricing Inputs'!$M$33),'2. GRI Pricing Inputs'!$L$32,IF(AND('3. GRI Pricing'!$G351&gt;='2. GRI Pricing Inputs'!$N$33,'3. GRI Pricing'!$G351&lt;='2. GRI Pricing Inputs'!$O$33),'2. GRI Pricing Inputs'!$N$32,IF(AND('3. GRI Pricing'!$G351&gt;='2. GRI Pricing Inputs'!$P$33,'3. GRI Pricing'!$G351&lt;='2. GRI Pricing Inputs'!$Q$33),'2. GRI Pricing Inputs'!$P$32,IF(AND('3. GRI Pricing'!$G351&gt;='2. GRI Pricing Inputs'!$R$33,'3. GRI Pricing'!$G351&lt;='2. GRI Pricing Inputs'!$S$33),'2. GRI Pricing Inputs'!$R$32,IF(AND('3. GRI Pricing'!$G351&gt;='2. GRI Pricing Inputs'!$T$33,'3. GRI Pricing'!$G351&lt;='2. GRI Pricing Inputs'!$U$33),'2. GRI Pricing Inputs'!$T$32,IF(AND('3. GRI Pricing'!$G351&gt;='2. GRI Pricing Inputs'!$V$33,'3. GRI Pricing'!$G351&lt;='2. GRI Pricing Inputs'!$W$33),'2. GRI Pricing Inputs'!$V$32,IF(AND('3. GRI Pricing'!$G351&gt;='2. GRI Pricing Inputs'!$X$33,'3. GRI Pricing'!$G351&lt;='2. GRI Pricing Inputs'!$Y$33),'2. GRI Pricing Inputs'!$X$32,IF(AND('3. GRI Pricing'!$G351&gt;='2. GRI Pricing Inputs'!$Z$33,'3. GRI Pricing'!$G351&lt;='2. GRI Pricing Inputs'!$AA$33),'2. GRI Pricing Inputs'!$Z$32,IF(AND('3. GRI Pricing'!$G351&gt;='2. GRI Pricing Inputs'!$AB$33,'3. GRI Pricing'!$G351&lt;='2. GRI Pricing Inputs'!$AC$33),'2. GRI Pricing Inputs'!$AB$32,IF(AND('3. GRI Pricing'!$G351&gt;='2. GRI Pricing Inputs'!$AD$33,'3. GRI Pricing'!$G351&lt;='2. GRI Pricing Inputs'!$AE$33),'2. GRI Pricing Inputs'!$AD$32,IF(AND('3. GRI Pricing'!$G351&gt;='2. GRI Pricing Inputs'!$AF$33,'3. GRI Pricing'!$G351&lt;='2. GRI Pricing Inputs'!$AG$33),'2. GRI Pricing Inputs'!$AF$32,IF(AND('3. GRI Pricing'!$G351&gt;='2. GRI Pricing Inputs'!$AH$33,'3. GRI Pricing'!$G351&lt;='2. GRI Pricing Inputs'!$AI$33),'2. GRI Pricing Inputs'!$AH$32,0))))))))))))))))</f>
        <v>0</v>
      </c>
      <c r="O351" s="272" cm="1">
        <f t="array" ref="O351">IFERROR(INDEX('2. GRI Pricing Inputs'!$C$32:$AI$39,MATCH('3. GRI Pricing'!E351,'2. GRI Pricing Inputs'!$C$32:$C$39,0),(MATCH('3. GRI Pricing'!N351,'2. GRI Pricing Inputs'!$D$32:$AI$32,0)+1)),0)</f>
        <v>0</v>
      </c>
      <c r="P351" s="272">
        <f>IFERROR(INDEX('2. GRI Pricing Inputs'!$C$45:$AI$46,MATCH($P$16,'2. GRI Pricing Inputs'!$C$45:$C$46,0),MATCH(H351,'2. GRI Pricing Inputs'!$C$45:$AI$45,0)),0)</f>
        <v>0</v>
      </c>
      <c r="Q351" s="272">
        <f>IFERROR(INDEX('2. GRI Pricing Inputs'!$C$53:$AI$54,MATCH('3. GRI Pricing'!$Q$16,'2. GRI Pricing Inputs'!$C$53:$C$54,0),MATCH('3. GRI Pricing'!I351,'2. GRI Pricing Inputs'!$C$53:$AI$53,0)),0)</f>
        <v>0</v>
      </c>
      <c r="R351" s="272">
        <f>IFERROR(INDEX('2. GRI Pricing Inputs'!$C$60:$AI$61,MATCH('3. GRI Pricing'!$R$16,'2. GRI Pricing Inputs'!$C$60:$C$61,0),MATCH('1. Accomodation'!T355,'2. GRI Pricing Inputs'!$C$60:$AI$60,0)),0)</f>
        <v>0</v>
      </c>
      <c r="S351" s="272">
        <f>IFERROR(INDEX('2. GRI Pricing Inputs'!$C$67:$AI$68,MATCH('3. GRI Pricing'!$S$16,'2. GRI Pricing Inputs'!$C$67:$C$68,0),MATCH('1. Accomodation'!U355,'2. GRI Pricing Inputs'!$C$67:$AI$67,0)),0)</f>
        <v>0</v>
      </c>
      <c r="T351" s="272">
        <f>IF(E351=0,0,'2. GRI Pricing Inputs'!$AI$75)</f>
        <v>0</v>
      </c>
      <c r="U351" s="272">
        <f>IFERROR(INDEX('2. GRI Pricing Inputs'!$C$82:$AI$83,MATCH('3. GRI Pricing'!$U$16,'2. GRI Pricing Inputs'!$C$82:$C$83,0),MATCH('1. Accomodation'!V355,'2. GRI Pricing Inputs'!$C$82:$AI$82,0)),0)</f>
        <v>0</v>
      </c>
      <c r="V351" s="272">
        <f>IFERROR(INDEX('2. GRI Pricing Inputs'!$C$89:$AI$90,MATCH('3. GRI Pricing'!$V$16,'2. GRI Pricing Inputs'!$C$89:$C$90,0),MATCH('1. Accomodation'!W355,'2. GRI Pricing Inputs'!$C$89:$AI$89,0)),0)</f>
        <v>0</v>
      </c>
      <c r="W351" s="272">
        <f>IFERROR(INDEX('2. GRI Pricing Inputs'!$C$97:$AI$98,MATCH('3. GRI Pricing'!$W$16,'2. GRI Pricing Inputs'!$C$97:$C$98,0),MATCH('1. Accomodation'!X355,'2. GRI Pricing Inputs'!$C$97:$AI$97,0)),0)</f>
        <v>0</v>
      </c>
      <c r="X351" s="272">
        <f>IFERROR(INDEX('2. GRI Pricing Inputs'!$C$104:$AI$105,MATCH('3. GRI Pricing'!$X$16,'2. GRI Pricing Inputs'!$C$104:$C$105,0),MATCH('1. Accomodation'!Y355,'2. GRI Pricing Inputs'!$C$104:$AI$104,0)),0)</f>
        <v>0</v>
      </c>
      <c r="Y351" s="273"/>
      <c r="Z351" s="274">
        <f t="shared" si="17"/>
        <v>0</v>
      </c>
      <c r="AA351" s="275"/>
      <c r="AB351" s="275"/>
      <c r="AC351" s="275"/>
      <c r="AD351" s="271">
        <f>Z351*(1+'2. GRI Pricing Inputs'!E$115)^(($AD$16-$AC$15)/365)</f>
        <v>0</v>
      </c>
      <c r="AE351" s="272">
        <f>AD351*(1+'2. GRI Pricing Inputs'!F$115)^((AE$16-AD$16)/365)</f>
        <v>0</v>
      </c>
      <c r="AF351" s="272">
        <f>AE351*(1+'2. GRI Pricing Inputs'!G$115)^((AF$16-AE$16)/365)</f>
        <v>0</v>
      </c>
      <c r="AG351" s="272">
        <f>AF351*(1+'2. GRI Pricing Inputs'!H$115)^((AG$16-AF$16)/365)</f>
        <v>0</v>
      </c>
      <c r="AH351" s="272">
        <f>AG351*(1+'2. GRI Pricing Inputs'!I$115)^((AH$16-AG$16)/365)</f>
        <v>0</v>
      </c>
      <c r="AI351" s="272">
        <f>AH351*(1+'2. GRI Pricing Inputs'!J$115)^((AI$16-AH$16)/365)</f>
        <v>0</v>
      </c>
      <c r="AJ351" s="272">
        <f>AI351*(1+'2. GRI Pricing Inputs'!K$115)^((AJ$16-AI$16)/365)</f>
        <v>0</v>
      </c>
      <c r="AK351" s="272">
        <f>AJ351*(1+'2. GRI Pricing Inputs'!L$115)^((AK$16-AJ$16)/365)</f>
        <v>0</v>
      </c>
      <c r="AL351" s="272">
        <f>AK351*(1+'2. GRI Pricing Inputs'!M$115)^((AL$16-AK$16)/365)</f>
        <v>0</v>
      </c>
      <c r="AM351" s="272">
        <f>AL351*(1+'2. GRI Pricing Inputs'!N$115)^((AM$16-AL$16)/365)</f>
        <v>0</v>
      </c>
      <c r="AN351" s="272">
        <f>AM351*(1+'2. GRI Pricing Inputs'!O$115)^((AN$16-AM$16)/365)</f>
        <v>0</v>
      </c>
      <c r="AO351" s="272">
        <f>AN351*(1+'2. GRI Pricing Inputs'!P$115)^((AO$16-AN$16)/365)</f>
        <v>0</v>
      </c>
      <c r="AP351" s="276">
        <f>AO351*(1+'2. GRI Pricing Inputs'!Q$115)^((AP$16-AO$16)/365)</f>
        <v>0</v>
      </c>
      <c r="AQ351" s="380">
        <f t="shared" si="18"/>
        <v>0</v>
      </c>
    </row>
    <row r="352" spans="3:43" ht="11.4" x14ac:dyDescent="0.2">
      <c r="C352" s="76">
        <f>'1. Accomodation'!N356</f>
        <v>0</v>
      </c>
      <c r="D352" s="362" t="str">
        <f>'1. Accomodation'!L356</f>
        <v>[Select]</v>
      </c>
      <c r="E352" s="69" t="str">
        <f>'1. Accomodation'!P356</f>
        <v>[Select]</v>
      </c>
      <c r="F352" s="69" t="str">
        <f>'1. Accomodation'!Q356</f>
        <v>[Select]</v>
      </c>
      <c r="G352" s="77">
        <f>'1. Accomodation'!O356</f>
        <v>0</v>
      </c>
      <c r="H352" s="69" t="str">
        <f>'1. Accomodation'!R356</f>
        <v>[Select]</v>
      </c>
      <c r="I352" s="69" t="str">
        <f>'1. Accomodation'!S356</f>
        <v>[Select]</v>
      </c>
      <c r="J352" s="62"/>
      <c r="L352" s="271">
        <f>IFERROR(INDEX('2. GRI Pricing Inputs'!$C$15:$AI$16,MATCH($L$16,'2. GRI Pricing Inputs'!$C$15:$C$16,0),MATCH(E352,'2. GRI Pricing Inputs'!$C$15:$AI$15,0)),0)</f>
        <v>0</v>
      </c>
      <c r="M352" s="272">
        <f>IFERROR(INDEX('2. GRI Pricing Inputs'!$C$22:$AI$23,MATCH($M$16,'2. GRI Pricing Inputs'!$C$22:$C$23,0),MATCH(F352,'2. GRI Pricing Inputs'!$C$22:$AI$22,0)),0)</f>
        <v>0</v>
      </c>
      <c r="N352" s="329">
        <f>IF(AND('3. GRI Pricing'!$G352&gt;='2. GRI Pricing Inputs'!$D$33,'3. GRI Pricing'!$G352&lt;='2. GRI Pricing Inputs'!$E$33),'2. GRI Pricing Inputs'!$D$32,IF(AND('3. GRI Pricing'!$G352&gt;='2. GRI Pricing Inputs'!$F$33,'3. GRI Pricing'!$G352&lt;='2. GRI Pricing Inputs'!$G$33),'2. GRI Pricing Inputs'!$F$32,IF(AND('3. GRI Pricing'!$G352&gt;='2. GRI Pricing Inputs'!$H$33,'3. GRI Pricing'!$G352&lt;='2. GRI Pricing Inputs'!$I$33),'2. GRI Pricing Inputs'!$H$32,IF(AND('3. GRI Pricing'!$G352&gt;='2. GRI Pricing Inputs'!$J$33,'3. GRI Pricing'!$G352&lt;='2. GRI Pricing Inputs'!$K$33),'2. GRI Pricing Inputs'!$J$32,IF(AND('3. GRI Pricing'!$G352&gt;='2. GRI Pricing Inputs'!$L$33,'3. GRI Pricing'!$G352&lt;='2. GRI Pricing Inputs'!$M$33),'2. GRI Pricing Inputs'!$L$32,IF(AND('3. GRI Pricing'!$G352&gt;='2. GRI Pricing Inputs'!$N$33,'3. GRI Pricing'!$G352&lt;='2. GRI Pricing Inputs'!$O$33),'2. GRI Pricing Inputs'!$N$32,IF(AND('3. GRI Pricing'!$G352&gt;='2. GRI Pricing Inputs'!$P$33,'3. GRI Pricing'!$G352&lt;='2. GRI Pricing Inputs'!$Q$33),'2. GRI Pricing Inputs'!$P$32,IF(AND('3. GRI Pricing'!$G352&gt;='2. GRI Pricing Inputs'!$R$33,'3. GRI Pricing'!$G352&lt;='2. GRI Pricing Inputs'!$S$33),'2. GRI Pricing Inputs'!$R$32,IF(AND('3. GRI Pricing'!$G352&gt;='2. GRI Pricing Inputs'!$T$33,'3. GRI Pricing'!$G352&lt;='2. GRI Pricing Inputs'!$U$33),'2. GRI Pricing Inputs'!$T$32,IF(AND('3. GRI Pricing'!$G352&gt;='2. GRI Pricing Inputs'!$V$33,'3. GRI Pricing'!$G352&lt;='2. GRI Pricing Inputs'!$W$33),'2. GRI Pricing Inputs'!$V$32,IF(AND('3. GRI Pricing'!$G352&gt;='2. GRI Pricing Inputs'!$X$33,'3. GRI Pricing'!$G352&lt;='2. GRI Pricing Inputs'!$Y$33),'2. GRI Pricing Inputs'!$X$32,IF(AND('3. GRI Pricing'!$G352&gt;='2. GRI Pricing Inputs'!$Z$33,'3. GRI Pricing'!$G352&lt;='2. GRI Pricing Inputs'!$AA$33),'2. GRI Pricing Inputs'!$Z$32,IF(AND('3. GRI Pricing'!$G352&gt;='2. GRI Pricing Inputs'!$AB$33,'3. GRI Pricing'!$G352&lt;='2. GRI Pricing Inputs'!$AC$33),'2. GRI Pricing Inputs'!$AB$32,IF(AND('3. GRI Pricing'!$G352&gt;='2. GRI Pricing Inputs'!$AD$33,'3. GRI Pricing'!$G352&lt;='2. GRI Pricing Inputs'!$AE$33),'2. GRI Pricing Inputs'!$AD$32,IF(AND('3. GRI Pricing'!$G352&gt;='2. GRI Pricing Inputs'!$AF$33,'3. GRI Pricing'!$G352&lt;='2. GRI Pricing Inputs'!$AG$33),'2. GRI Pricing Inputs'!$AF$32,IF(AND('3. GRI Pricing'!$G352&gt;='2. GRI Pricing Inputs'!$AH$33,'3. GRI Pricing'!$G352&lt;='2. GRI Pricing Inputs'!$AI$33),'2. GRI Pricing Inputs'!$AH$32,0))))))))))))))))</f>
        <v>0</v>
      </c>
      <c r="O352" s="272" cm="1">
        <f t="array" ref="O352">IFERROR(INDEX('2. GRI Pricing Inputs'!$C$32:$AI$39,MATCH('3. GRI Pricing'!E352,'2. GRI Pricing Inputs'!$C$32:$C$39,0),(MATCH('3. GRI Pricing'!N352,'2. GRI Pricing Inputs'!$D$32:$AI$32,0)+1)),0)</f>
        <v>0</v>
      </c>
      <c r="P352" s="272">
        <f>IFERROR(INDEX('2. GRI Pricing Inputs'!$C$45:$AI$46,MATCH($P$16,'2. GRI Pricing Inputs'!$C$45:$C$46,0),MATCH(H352,'2. GRI Pricing Inputs'!$C$45:$AI$45,0)),0)</f>
        <v>0</v>
      </c>
      <c r="Q352" s="272">
        <f>IFERROR(INDEX('2. GRI Pricing Inputs'!$C$53:$AI$54,MATCH('3. GRI Pricing'!$Q$16,'2. GRI Pricing Inputs'!$C$53:$C$54,0),MATCH('3. GRI Pricing'!I352,'2. GRI Pricing Inputs'!$C$53:$AI$53,0)),0)</f>
        <v>0</v>
      </c>
      <c r="R352" s="272">
        <f>IFERROR(INDEX('2. GRI Pricing Inputs'!$C$60:$AI$61,MATCH('3. GRI Pricing'!$R$16,'2. GRI Pricing Inputs'!$C$60:$C$61,0),MATCH('1. Accomodation'!T356,'2. GRI Pricing Inputs'!$C$60:$AI$60,0)),0)</f>
        <v>0</v>
      </c>
      <c r="S352" s="272">
        <f>IFERROR(INDEX('2. GRI Pricing Inputs'!$C$67:$AI$68,MATCH('3. GRI Pricing'!$S$16,'2. GRI Pricing Inputs'!$C$67:$C$68,0),MATCH('1. Accomodation'!U356,'2. GRI Pricing Inputs'!$C$67:$AI$67,0)),0)</f>
        <v>0</v>
      </c>
      <c r="T352" s="272">
        <f>IF(E352=0,0,'2. GRI Pricing Inputs'!$AI$75)</f>
        <v>0</v>
      </c>
      <c r="U352" s="272">
        <f>IFERROR(INDEX('2. GRI Pricing Inputs'!$C$82:$AI$83,MATCH('3. GRI Pricing'!$U$16,'2. GRI Pricing Inputs'!$C$82:$C$83,0),MATCH('1. Accomodation'!V356,'2. GRI Pricing Inputs'!$C$82:$AI$82,0)),0)</f>
        <v>0</v>
      </c>
      <c r="V352" s="272">
        <f>IFERROR(INDEX('2. GRI Pricing Inputs'!$C$89:$AI$90,MATCH('3. GRI Pricing'!$V$16,'2. GRI Pricing Inputs'!$C$89:$C$90,0),MATCH('1. Accomodation'!W356,'2. GRI Pricing Inputs'!$C$89:$AI$89,0)),0)</f>
        <v>0</v>
      </c>
      <c r="W352" s="272">
        <f>IFERROR(INDEX('2. GRI Pricing Inputs'!$C$97:$AI$98,MATCH('3. GRI Pricing'!$W$16,'2. GRI Pricing Inputs'!$C$97:$C$98,0),MATCH('1. Accomodation'!X356,'2. GRI Pricing Inputs'!$C$97:$AI$97,0)),0)</f>
        <v>0</v>
      </c>
      <c r="X352" s="272">
        <f>IFERROR(INDEX('2. GRI Pricing Inputs'!$C$104:$AI$105,MATCH('3. GRI Pricing'!$X$16,'2. GRI Pricing Inputs'!$C$104:$C$105,0),MATCH('1. Accomodation'!Y356,'2. GRI Pricing Inputs'!$C$104:$AI$104,0)),0)</f>
        <v>0</v>
      </c>
      <c r="Y352" s="273"/>
      <c r="Z352" s="274">
        <f t="shared" si="17"/>
        <v>0</v>
      </c>
      <c r="AA352" s="275"/>
      <c r="AB352" s="275"/>
      <c r="AC352" s="275"/>
      <c r="AD352" s="271">
        <f>Z352*(1+'2. GRI Pricing Inputs'!E$115)^(($AD$16-$AC$15)/365)</f>
        <v>0</v>
      </c>
      <c r="AE352" s="272">
        <f>AD352*(1+'2. GRI Pricing Inputs'!F$115)^((AE$16-AD$16)/365)</f>
        <v>0</v>
      </c>
      <c r="AF352" s="272">
        <f>AE352*(1+'2. GRI Pricing Inputs'!G$115)^((AF$16-AE$16)/365)</f>
        <v>0</v>
      </c>
      <c r="AG352" s="272">
        <f>AF352*(1+'2. GRI Pricing Inputs'!H$115)^((AG$16-AF$16)/365)</f>
        <v>0</v>
      </c>
      <c r="AH352" s="272">
        <f>AG352*(1+'2. GRI Pricing Inputs'!I$115)^((AH$16-AG$16)/365)</f>
        <v>0</v>
      </c>
      <c r="AI352" s="272">
        <f>AH352*(1+'2. GRI Pricing Inputs'!J$115)^((AI$16-AH$16)/365)</f>
        <v>0</v>
      </c>
      <c r="AJ352" s="272">
        <f>AI352*(1+'2. GRI Pricing Inputs'!K$115)^((AJ$16-AI$16)/365)</f>
        <v>0</v>
      </c>
      <c r="AK352" s="272">
        <f>AJ352*(1+'2. GRI Pricing Inputs'!L$115)^((AK$16-AJ$16)/365)</f>
        <v>0</v>
      </c>
      <c r="AL352" s="272">
        <f>AK352*(1+'2. GRI Pricing Inputs'!M$115)^((AL$16-AK$16)/365)</f>
        <v>0</v>
      </c>
      <c r="AM352" s="272">
        <f>AL352*(1+'2. GRI Pricing Inputs'!N$115)^((AM$16-AL$16)/365)</f>
        <v>0</v>
      </c>
      <c r="AN352" s="272">
        <f>AM352*(1+'2. GRI Pricing Inputs'!O$115)^((AN$16-AM$16)/365)</f>
        <v>0</v>
      </c>
      <c r="AO352" s="272">
        <f>AN352*(1+'2. GRI Pricing Inputs'!P$115)^((AO$16-AN$16)/365)</f>
        <v>0</v>
      </c>
      <c r="AP352" s="276">
        <f>AO352*(1+'2. GRI Pricing Inputs'!Q$115)^((AP$16-AO$16)/365)</f>
        <v>0</v>
      </c>
      <c r="AQ352" s="380">
        <f t="shared" si="18"/>
        <v>0</v>
      </c>
    </row>
    <row r="353" spans="3:43" ht="11.4" x14ac:dyDescent="0.2">
      <c r="C353" s="76">
        <f>'1. Accomodation'!N357</f>
        <v>0</v>
      </c>
      <c r="D353" s="362" t="str">
        <f>'1. Accomodation'!L357</f>
        <v>[Select]</v>
      </c>
      <c r="E353" s="69" t="str">
        <f>'1. Accomodation'!P357</f>
        <v>[Select]</v>
      </c>
      <c r="F353" s="69" t="str">
        <f>'1. Accomodation'!Q357</f>
        <v>[Select]</v>
      </c>
      <c r="G353" s="77">
        <f>'1. Accomodation'!O357</f>
        <v>0</v>
      </c>
      <c r="H353" s="69" t="str">
        <f>'1. Accomodation'!R357</f>
        <v>[Select]</v>
      </c>
      <c r="I353" s="69" t="str">
        <f>'1. Accomodation'!S357</f>
        <v>[Select]</v>
      </c>
      <c r="J353" s="62"/>
      <c r="L353" s="271">
        <f>IFERROR(INDEX('2. GRI Pricing Inputs'!$C$15:$AI$16,MATCH($L$16,'2. GRI Pricing Inputs'!$C$15:$C$16,0),MATCH(E353,'2. GRI Pricing Inputs'!$C$15:$AI$15,0)),0)</f>
        <v>0</v>
      </c>
      <c r="M353" s="272">
        <f>IFERROR(INDEX('2. GRI Pricing Inputs'!$C$22:$AI$23,MATCH($M$16,'2. GRI Pricing Inputs'!$C$22:$C$23,0),MATCH(F353,'2. GRI Pricing Inputs'!$C$22:$AI$22,0)),0)</f>
        <v>0</v>
      </c>
      <c r="N353" s="329">
        <f>IF(AND('3. GRI Pricing'!$G353&gt;='2. GRI Pricing Inputs'!$D$33,'3. GRI Pricing'!$G353&lt;='2. GRI Pricing Inputs'!$E$33),'2. GRI Pricing Inputs'!$D$32,IF(AND('3. GRI Pricing'!$G353&gt;='2. GRI Pricing Inputs'!$F$33,'3. GRI Pricing'!$G353&lt;='2. GRI Pricing Inputs'!$G$33),'2. GRI Pricing Inputs'!$F$32,IF(AND('3. GRI Pricing'!$G353&gt;='2. GRI Pricing Inputs'!$H$33,'3. GRI Pricing'!$G353&lt;='2. GRI Pricing Inputs'!$I$33),'2. GRI Pricing Inputs'!$H$32,IF(AND('3. GRI Pricing'!$G353&gt;='2. GRI Pricing Inputs'!$J$33,'3. GRI Pricing'!$G353&lt;='2. GRI Pricing Inputs'!$K$33),'2. GRI Pricing Inputs'!$J$32,IF(AND('3. GRI Pricing'!$G353&gt;='2. GRI Pricing Inputs'!$L$33,'3. GRI Pricing'!$G353&lt;='2. GRI Pricing Inputs'!$M$33),'2. GRI Pricing Inputs'!$L$32,IF(AND('3. GRI Pricing'!$G353&gt;='2. GRI Pricing Inputs'!$N$33,'3. GRI Pricing'!$G353&lt;='2. GRI Pricing Inputs'!$O$33),'2. GRI Pricing Inputs'!$N$32,IF(AND('3. GRI Pricing'!$G353&gt;='2. GRI Pricing Inputs'!$P$33,'3. GRI Pricing'!$G353&lt;='2. GRI Pricing Inputs'!$Q$33),'2. GRI Pricing Inputs'!$P$32,IF(AND('3. GRI Pricing'!$G353&gt;='2. GRI Pricing Inputs'!$R$33,'3. GRI Pricing'!$G353&lt;='2. GRI Pricing Inputs'!$S$33),'2. GRI Pricing Inputs'!$R$32,IF(AND('3. GRI Pricing'!$G353&gt;='2. GRI Pricing Inputs'!$T$33,'3. GRI Pricing'!$G353&lt;='2. GRI Pricing Inputs'!$U$33),'2. GRI Pricing Inputs'!$T$32,IF(AND('3. GRI Pricing'!$G353&gt;='2. GRI Pricing Inputs'!$V$33,'3. GRI Pricing'!$G353&lt;='2. GRI Pricing Inputs'!$W$33),'2. GRI Pricing Inputs'!$V$32,IF(AND('3. GRI Pricing'!$G353&gt;='2. GRI Pricing Inputs'!$X$33,'3. GRI Pricing'!$G353&lt;='2. GRI Pricing Inputs'!$Y$33),'2. GRI Pricing Inputs'!$X$32,IF(AND('3. GRI Pricing'!$G353&gt;='2. GRI Pricing Inputs'!$Z$33,'3. GRI Pricing'!$G353&lt;='2. GRI Pricing Inputs'!$AA$33),'2. GRI Pricing Inputs'!$Z$32,IF(AND('3. GRI Pricing'!$G353&gt;='2. GRI Pricing Inputs'!$AB$33,'3. GRI Pricing'!$G353&lt;='2. GRI Pricing Inputs'!$AC$33),'2. GRI Pricing Inputs'!$AB$32,IF(AND('3. GRI Pricing'!$G353&gt;='2. GRI Pricing Inputs'!$AD$33,'3. GRI Pricing'!$G353&lt;='2. GRI Pricing Inputs'!$AE$33),'2. GRI Pricing Inputs'!$AD$32,IF(AND('3. GRI Pricing'!$G353&gt;='2. GRI Pricing Inputs'!$AF$33,'3. GRI Pricing'!$G353&lt;='2. GRI Pricing Inputs'!$AG$33),'2. GRI Pricing Inputs'!$AF$32,IF(AND('3. GRI Pricing'!$G353&gt;='2. GRI Pricing Inputs'!$AH$33,'3. GRI Pricing'!$G353&lt;='2. GRI Pricing Inputs'!$AI$33),'2. GRI Pricing Inputs'!$AH$32,0))))))))))))))))</f>
        <v>0</v>
      </c>
      <c r="O353" s="272" cm="1">
        <f t="array" ref="O353">IFERROR(INDEX('2. GRI Pricing Inputs'!$C$32:$AI$39,MATCH('3. GRI Pricing'!E353,'2. GRI Pricing Inputs'!$C$32:$C$39,0),(MATCH('3. GRI Pricing'!N353,'2. GRI Pricing Inputs'!$D$32:$AI$32,0)+1)),0)</f>
        <v>0</v>
      </c>
      <c r="P353" s="272">
        <f>IFERROR(INDEX('2. GRI Pricing Inputs'!$C$45:$AI$46,MATCH($P$16,'2. GRI Pricing Inputs'!$C$45:$C$46,0),MATCH(H353,'2. GRI Pricing Inputs'!$C$45:$AI$45,0)),0)</f>
        <v>0</v>
      </c>
      <c r="Q353" s="272">
        <f>IFERROR(INDEX('2. GRI Pricing Inputs'!$C$53:$AI$54,MATCH('3. GRI Pricing'!$Q$16,'2. GRI Pricing Inputs'!$C$53:$C$54,0),MATCH('3. GRI Pricing'!I353,'2. GRI Pricing Inputs'!$C$53:$AI$53,0)),0)</f>
        <v>0</v>
      </c>
      <c r="R353" s="272">
        <f>IFERROR(INDEX('2. GRI Pricing Inputs'!$C$60:$AI$61,MATCH('3. GRI Pricing'!$R$16,'2. GRI Pricing Inputs'!$C$60:$C$61,0),MATCH('1. Accomodation'!T357,'2. GRI Pricing Inputs'!$C$60:$AI$60,0)),0)</f>
        <v>0</v>
      </c>
      <c r="S353" s="272">
        <f>IFERROR(INDEX('2. GRI Pricing Inputs'!$C$67:$AI$68,MATCH('3. GRI Pricing'!$S$16,'2. GRI Pricing Inputs'!$C$67:$C$68,0),MATCH('1. Accomodation'!U357,'2. GRI Pricing Inputs'!$C$67:$AI$67,0)),0)</f>
        <v>0</v>
      </c>
      <c r="T353" s="272">
        <f>IF(E353=0,0,'2. GRI Pricing Inputs'!$AI$75)</f>
        <v>0</v>
      </c>
      <c r="U353" s="272">
        <f>IFERROR(INDEX('2. GRI Pricing Inputs'!$C$82:$AI$83,MATCH('3. GRI Pricing'!$U$16,'2. GRI Pricing Inputs'!$C$82:$C$83,0),MATCH('1. Accomodation'!V357,'2. GRI Pricing Inputs'!$C$82:$AI$82,0)),0)</f>
        <v>0</v>
      </c>
      <c r="V353" s="272">
        <f>IFERROR(INDEX('2. GRI Pricing Inputs'!$C$89:$AI$90,MATCH('3. GRI Pricing'!$V$16,'2. GRI Pricing Inputs'!$C$89:$C$90,0),MATCH('1. Accomodation'!W357,'2. GRI Pricing Inputs'!$C$89:$AI$89,0)),0)</f>
        <v>0</v>
      </c>
      <c r="W353" s="272">
        <f>IFERROR(INDEX('2. GRI Pricing Inputs'!$C$97:$AI$98,MATCH('3. GRI Pricing'!$W$16,'2. GRI Pricing Inputs'!$C$97:$C$98,0),MATCH('1. Accomodation'!X357,'2. GRI Pricing Inputs'!$C$97:$AI$97,0)),0)</f>
        <v>0</v>
      </c>
      <c r="X353" s="272">
        <f>IFERROR(INDEX('2. GRI Pricing Inputs'!$C$104:$AI$105,MATCH('3. GRI Pricing'!$X$16,'2. GRI Pricing Inputs'!$C$104:$C$105,0),MATCH('1. Accomodation'!Y357,'2. GRI Pricing Inputs'!$C$104:$AI$104,0)),0)</f>
        <v>0</v>
      </c>
      <c r="Y353" s="273"/>
      <c r="Z353" s="274">
        <f t="shared" si="17"/>
        <v>0</v>
      </c>
      <c r="AA353" s="275"/>
      <c r="AB353" s="275"/>
      <c r="AC353" s="275"/>
      <c r="AD353" s="271">
        <f>Z353*(1+'2. GRI Pricing Inputs'!E$115)^(($AD$16-$AC$15)/365)</f>
        <v>0</v>
      </c>
      <c r="AE353" s="272">
        <f>AD353*(1+'2. GRI Pricing Inputs'!F$115)^((AE$16-AD$16)/365)</f>
        <v>0</v>
      </c>
      <c r="AF353" s="272">
        <f>AE353*(1+'2. GRI Pricing Inputs'!G$115)^((AF$16-AE$16)/365)</f>
        <v>0</v>
      </c>
      <c r="AG353" s="272">
        <f>AF353*(1+'2. GRI Pricing Inputs'!H$115)^((AG$16-AF$16)/365)</f>
        <v>0</v>
      </c>
      <c r="AH353" s="272">
        <f>AG353*(1+'2. GRI Pricing Inputs'!I$115)^((AH$16-AG$16)/365)</f>
        <v>0</v>
      </c>
      <c r="AI353" s="272">
        <f>AH353*(1+'2. GRI Pricing Inputs'!J$115)^((AI$16-AH$16)/365)</f>
        <v>0</v>
      </c>
      <c r="AJ353" s="272">
        <f>AI353*(1+'2. GRI Pricing Inputs'!K$115)^((AJ$16-AI$16)/365)</f>
        <v>0</v>
      </c>
      <c r="AK353" s="272">
        <f>AJ353*(1+'2. GRI Pricing Inputs'!L$115)^((AK$16-AJ$16)/365)</f>
        <v>0</v>
      </c>
      <c r="AL353" s="272">
        <f>AK353*(1+'2. GRI Pricing Inputs'!M$115)^((AL$16-AK$16)/365)</f>
        <v>0</v>
      </c>
      <c r="AM353" s="272">
        <f>AL353*(1+'2. GRI Pricing Inputs'!N$115)^((AM$16-AL$16)/365)</f>
        <v>0</v>
      </c>
      <c r="AN353" s="272">
        <f>AM353*(1+'2. GRI Pricing Inputs'!O$115)^((AN$16-AM$16)/365)</f>
        <v>0</v>
      </c>
      <c r="AO353" s="272">
        <f>AN353*(1+'2. GRI Pricing Inputs'!P$115)^((AO$16-AN$16)/365)</f>
        <v>0</v>
      </c>
      <c r="AP353" s="276">
        <f>AO353*(1+'2. GRI Pricing Inputs'!Q$115)^((AP$16-AO$16)/365)</f>
        <v>0</v>
      </c>
      <c r="AQ353" s="380">
        <f t="shared" si="18"/>
        <v>0</v>
      </c>
    </row>
    <row r="354" spans="3:43" ht="11.4" x14ac:dyDescent="0.2">
      <c r="C354" s="76">
        <f>'1. Accomodation'!N358</f>
        <v>0</v>
      </c>
      <c r="D354" s="362" t="str">
        <f>'1. Accomodation'!L358</f>
        <v>[Select]</v>
      </c>
      <c r="E354" s="69" t="str">
        <f>'1. Accomodation'!P358</f>
        <v>[Select]</v>
      </c>
      <c r="F354" s="69" t="str">
        <f>'1. Accomodation'!Q358</f>
        <v>[Select]</v>
      </c>
      <c r="G354" s="77">
        <f>'1. Accomodation'!O358</f>
        <v>0</v>
      </c>
      <c r="H354" s="69" t="str">
        <f>'1. Accomodation'!R358</f>
        <v>[Select]</v>
      </c>
      <c r="I354" s="69" t="str">
        <f>'1. Accomodation'!S358</f>
        <v>[Select]</v>
      </c>
      <c r="J354" s="62"/>
      <c r="L354" s="271">
        <f>IFERROR(INDEX('2. GRI Pricing Inputs'!$C$15:$AI$16,MATCH($L$16,'2. GRI Pricing Inputs'!$C$15:$C$16,0),MATCH(E354,'2. GRI Pricing Inputs'!$C$15:$AI$15,0)),0)</f>
        <v>0</v>
      </c>
      <c r="M354" s="272">
        <f>IFERROR(INDEX('2. GRI Pricing Inputs'!$C$22:$AI$23,MATCH($M$16,'2. GRI Pricing Inputs'!$C$22:$C$23,0),MATCH(F354,'2. GRI Pricing Inputs'!$C$22:$AI$22,0)),0)</f>
        <v>0</v>
      </c>
      <c r="N354" s="329">
        <f>IF(AND('3. GRI Pricing'!$G354&gt;='2. GRI Pricing Inputs'!$D$33,'3. GRI Pricing'!$G354&lt;='2. GRI Pricing Inputs'!$E$33),'2. GRI Pricing Inputs'!$D$32,IF(AND('3. GRI Pricing'!$G354&gt;='2. GRI Pricing Inputs'!$F$33,'3. GRI Pricing'!$G354&lt;='2. GRI Pricing Inputs'!$G$33),'2. GRI Pricing Inputs'!$F$32,IF(AND('3. GRI Pricing'!$G354&gt;='2. GRI Pricing Inputs'!$H$33,'3. GRI Pricing'!$G354&lt;='2. GRI Pricing Inputs'!$I$33),'2. GRI Pricing Inputs'!$H$32,IF(AND('3. GRI Pricing'!$G354&gt;='2. GRI Pricing Inputs'!$J$33,'3. GRI Pricing'!$G354&lt;='2. GRI Pricing Inputs'!$K$33),'2. GRI Pricing Inputs'!$J$32,IF(AND('3. GRI Pricing'!$G354&gt;='2. GRI Pricing Inputs'!$L$33,'3. GRI Pricing'!$G354&lt;='2. GRI Pricing Inputs'!$M$33),'2. GRI Pricing Inputs'!$L$32,IF(AND('3. GRI Pricing'!$G354&gt;='2. GRI Pricing Inputs'!$N$33,'3. GRI Pricing'!$G354&lt;='2. GRI Pricing Inputs'!$O$33),'2. GRI Pricing Inputs'!$N$32,IF(AND('3. GRI Pricing'!$G354&gt;='2. GRI Pricing Inputs'!$P$33,'3. GRI Pricing'!$G354&lt;='2. GRI Pricing Inputs'!$Q$33),'2. GRI Pricing Inputs'!$P$32,IF(AND('3. GRI Pricing'!$G354&gt;='2. GRI Pricing Inputs'!$R$33,'3. GRI Pricing'!$G354&lt;='2. GRI Pricing Inputs'!$S$33),'2. GRI Pricing Inputs'!$R$32,IF(AND('3. GRI Pricing'!$G354&gt;='2. GRI Pricing Inputs'!$T$33,'3. GRI Pricing'!$G354&lt;='2. GRI Pricing Inputs'!$U$33),'2. GRI Pricing Inputs'!$T$32,IF(AND('3. GRI Pricing'!$G354&gt;='2. GRI Pricing Inputs'!$V$33,'3. GRI Pricing'!$G354&lt;='2. GRI Pricing Inputs'!$W$33),'2. GRI Pricing Inputs'!$V$32,IF(AND('3. GRI Pricing'!$G354&gt;='2. GRI Pricing Inputs'!$X$33,'3. GRI Pricing'!$G354&lt;='2. GRI Pricing Inputs'!$Y$33),'2. GRI Pricing Inputs'!$X$32,IF(AND('3. GRI Pricing'!$G354&gt;='2. GRI Pricing Inputs'!$Z$33,'3. GRI Pricing'!$G354&lt;='2. GRI Pricing Inputs'!$AA$33),'2. GRI Pricing Inputs'!$Z$32,IF(AND('3. GRI Pricing'!$G354&gt;='2. GRI Pricing Inputs'!$AB$33,'3. GRI Pricing'!$G354&lt;='2. GRI Pricing Inputs'!$AC$33),'2. GRI Pricing Inputs'!$AB$32,IF(AND('3. GRI Pricing'!$G354&gt;='2. GRI Pricing Inputs'!$AD$33,'3. GRI Pricing'!$G354&lt;='2. GRI Pricing Inputs'!$AE$33),'2. GRI Pricing Inputs'!$AD$32,IF(AND('3. GRI Pricing'!$G354&gt;='2. GRI Pricing Inputs'!$AF$33,'3. GRI Pricing'!$G354&lt;='2. GRI Pricing Inputs'!$AG$33),'2. GRI Pricing Inputs'!$AF$32,IF(AND('3. GRI Pricing'!$G354&gt;='2. GRI Pricing Inputs'!$AH$33,'3. GRI Pricing'!$G354&lt;='2. GRI Pricing Inputs'!$AI$33),'2. GRI Pricing Inputs'!$AH$32,0))))))))))))))))</f>
        <v>0</v>
      </c>
      <c r="O354" s="272" cm="1">
        <f t="array" ref="O354">IFERROR(INDEX('2. GRI Pricing Inputs'!$C$32:$AI$39,MATCH('3. GRI Pricing'!E354,'2. GRI Pricing Inputs'!$C$32:$C$39,0),(MATCH('3. GRI Pricing'!N354,'2. GRI Pricing Inputs'!$D$32:$AI$32,0)+1)),0)</f>
        <v>0</v>
      </c>
      <c r="P354" s="272">
        <f>IFERROR(INDEX('2. GRI Pricing Inputs'!$C$45:$AI$46,MATCH($P$16,'2. GRI Pricing Inputs'!$C$45:$C$46,0),MATCH(H354,'2. GRI Pricing Inputs'!$C$45:$AI$45,0)),0)</f>
        <v>0</v>
      </c>
      <c r="Q354" s="272">
        <f>IFERROR(INDEX('2. GRI Pricing Inputs'!$C$53:$AI$54,MATCH('3. GRI Pricing'!$Q$16,'2. GRI Pricing Inputs'!$C$53:$C$54,0),MATCH('3. GRI Pricing'!I354,'2. GRI Pricing Inputs'!$C$53:$AI$53,0)),0)</f>
        <v>0</v>
      </c>
      <c r="R354" s="272">
        <f>IFERROR(INDEX('2. GRI Pricing Inputs'!$C$60:$AI$61,MATCH('3. GRI Pricing'!$R$16,'2. GRI Pricing Inputs'!$C$60:$C$61,0),MATCH('1. Accomodation'!T358,'2. GRI Pricing Inputs'!$C$60:$AI$60,0)),0)</f>
        <v>0</v>
      </c>
      <c r="S354" s="272">
        <f>IFERROR(INDEX('2. GRI Pricing Inputs'!$C$67:$AI$68,MATCH('3. GRI Pricing'!$S$16,'2. GRI Pricing Inputs'!$C$67:$C$68,0),MATCH('1. Accomodation'!U358,'2. GRI Pricing Inputs'!$C$67:$AI$67,0)),0)</f>
        <v>0</v>
      </c>
      <c r="T354" s="272">
        <f>IF(E354=0,0,'2. GRI Pricing Inputs'!$AI$75)</f>
        <v>0</v>
      </c>
      <c r="U354" s="272">
        <f>IFERROR(INDEX('2. GRI Pricing Inputs'!$C$82:$AI$83,MATCH('3. GRI Pricing'!$U$16,'2. GRI Pricing Inputs'!$C$82:$C$83,0),MATCH('1. Accomodation'!V358,'2. GRI Pricing Inputs'!$C$82:$AI$82,0)),0)</f>
        <v>0</v>
      </c>
      <c r="V354" s="272">
        <f>IFERROR(INDEX('2. GRI Pricing Inputs'!$C$89:$AI$90,MATCH('3. GRI Pricing'!$V$16,'2. GRI Pricing Inputs'!$C$89:$C$90,0),MATCH('1. Accomodation'!W358,'2. GRI Pricing Inputs'!$C$89:$AI$89,0)),0)</f>
        <v>0</v>
      </c>
      <c r="W354" s="272">
        <f>IFERROR(INDEX('2. GRI Pricing Inputs'!$C$97:$AI$98,MATCH('3. GRI Pricing'!$W$16,'2. GRI Pricing Inputs'!$C$97:$C$98,0),MATCH('1. Accomodation'!X358,'2. GRI Pricing Inputs'!$C$97:$AI$97,0)),0)</f>
        <v>0</v>
      </c>
      <c r="X354" s="272">
        <f>IFERROR(INDEX('2. GRI Pricing Inputs'!$C$104:$AI$105,MATCH('3. GRI Pricing'!$X$16,'2. GRI Pricing Inputs'!$C$104:$C$105,0),MATCH('1. Accomodation'!Y358,'2. GRI Pricing Inputs'!$C$104:$AI$104,0)),0)</f>
        <v>0</v>
      </c>
      <c r="Y354" s="273"/>
      <c r="Z354" s="274">
        <f t="shared" si="17"/>
        <v>0</v>
      </c>
      <c r="AA354" s="275"/>
      <c r="AB354" s="275"/>
      <c r="AC354" s="275"/>
      <c r="AD354" s="271">
        <f>Z354*(1+'2. GRI Pricing Inputs'!E$115)^(($AD$16-$AC$15)/365)</f>
        <v>0</v>
      </c>
      <c r="AE354" s="272">
        <f>AD354*(1+'2. GRI Pricing Inputs'!F$115)^((AE$16-AD$16)/365)</f>
        <v>0</v>
      </c>
      <c r="AF354" s="272">
        <f>AE354*(1+'2. GRI Pricing Inputs'!G$115)^((AF$16-AE$16)/365)</f>
        <v>0</v>
      </c>
      <c r="AG354" s="272">
        <f>AF354*(1+'2. GRI Pricing Inputs'!H$115)^((AG$16-AF$16)/365)</f>
        <v>0</v>
      </c>
      <c r="AH354" s="272">
        <f>AG354*(1+'2. GRI Pricing Inputs'!I$115)^((AH$16-AG$16)/365)</f>
        <v>0</v>
      </c>
      <c r="AI354" s="272">
        <f>AH354*(1+'2. GRI Pricing Inputs'!J$115)^((AI$16-AH$16)/365)</f>
        <v>0</v>
      </c>
      <c r="AJ354" s="272">
        <f>AI354*(1+'2. GRI Pricing Inputs'!K$115)^((AJ$16-AI$16)/365)</f>
        <v>0</v>
      </c>
      <c r="AK354" s="272">
        <f>AJ354*(1+'2. GRI Pricing Inputs'!L$115)^((AK$16-AJ$16)/365)</f>
        <v>0</v>
      </c>
      <c r="AL354" s="272">
        <f>AK354*(1+'2. GRI Pricing Inputs'!M$115)^((AL$16-AK$16)/365)</f>
        <v>0</v>
      </c>
      <c r="AM354" s="272">
        <f>AL354*(1+'2. GRI Pricing Inputs'!N$115)^((AM$16-AL$16)/365)</f>
        <v>0</v>
      </c>
      <c r="AN354" s="272">
        <f>AM354*(1+'2. GRI Pricing Inputs'!O$115)^((AN$16-AM$16)/365)</f>
        <v>0</v>
      </c>
      <c r="AO354" s="272">
        <f>AN354*(1+'2. GRI Pricing Inputs'!P$115)^((AO$16-AN$16)/365)</f>
        <v>0</v>
      </c>
      <c r="AP354" s="276">
        <f>AO354*(1+'2. GRI Pricing Inputs'!Q$115)^((AP$16-AO$16)/365)</f>
        <v>0</v>
      </c>
      <c r="AQ354" s="380">
        <f t="shared" si="18"/>
        <v>0</v>
      </c>
    </row>
    <row r="355" spans="3:43" ht="11.4" x14ac:dyDescent="0.2">
      <c r="C355" s="76">
        <f>'1. Accomodation'!N359</f>
        <v>0</v>
      </c>
      <c r="D355" s="362" t="str">
        <f>'1. Accomodation'!L359</f>
        <v>[Select]</v>
      </c>
      <c r="E355" s="69" t="str">
        <f>'1. Accomodation'!P359</f>
        <v>[Select]</v>
      </c>
      <c r="F355" s="69" t="str">
        <f>'1. Accomodation'!Q359</f>
        <v>[Select]</v>
      </c>
      <c r="G355" s="77">
        <f>'1. Accomodation'!O359</f>
        <v>0</v>
      </c>
      <c r="H355" s="69" t="str">
        <f>'1. Accomodation'!R359</f>
        <v>[Select]</v>
      </c>
      <c r="I355" s="69" t="str">
        <f>'1. Accomodation'!S359</f>
        <v>[Select]</v>
      </c>
      <c r="J355" s="62"/>
      <c r="L355" s="271">
        <f>IFERROR(INDEX('2. GRI Pricing Inputs'!$C$15:$AI$16,MATCH($L$16,'2. GRI Pricing Inputs'!$C$15:$C$16,0),MATCH(E355,'2. GRI Pricing Inputs'!$C$15:$AI$15,0)),0)</f>
        <v>0</v>
      </c>
      <c r="M355" s="272">
        <f>IFERROR(INDEX('2. GRI Pricing Inputs'!$C$22:$AI$23,MATCH($M$16,'2. GRI Pricing Inputs'!$C$22:$C$23,0),MATCH(F355,'2. GRI Pricing Inputs'!$C$22:$AI$22,0)),0)</f>
        <v>0</v>
      </c>
      <c r="N355" s="329">
        <f>IF(AND('3. GRI Pricing'!$G355&gt;='2. GRI Pricing Inputs'!$D$33,'3. GRI Pricing'!$G355&lt;='2. GRI Pricing Inputs'!$E$33),'2. GRI Pricing Inputs'!$D$32,IF(AND('3. GRI Pricing'!$G355&gt;='2. GRI Pricing Inputs'!$F$33,'3. GRI Pricing'!$G355&lt;='2. GRI Pricing Inputs'!$G$33),'2. GRI Pricing Inputs'!$F$32,IF(AND('3. GRI Pricing'!$G355&gt;='2. GRI Pricing Inputs'!$H$33,'3. GRI Pricing'!$G355&lt;='2. GRI Pricing Inputs'!$I$33),'2. GRI Pricing Inputs'!$H$32,IF(AND('3. GRI Pricing'!$G355&gt;='2. GRI Pricing Inputs'!$J$33,'3. GRI Pricing'!$G355&lt;='2. GRI Pricing Inputs'!$K$33),'2. GRI Pricing Inputs'!$J$32,IF(AND('3. GRI Pricing'!$G355&gt;='2. GRI Pricing Inputs'!$L$33,'3. GRI Pricing'!$G355&lt;='2. GRI Pricing Inputs'!$M$33),'2. GRI Pricing Inputs'!$L$32,IF(AND('3. GRI Pricing'!$G355&gt;='2. GRI Pricing Inputs'!$N$33,'3. GRI Pricing'!$G355&lt;='2. GRI Pricing Inputs'!$O$33),'2. GRI Pricing Inputs'!$N$32,IF(AND('3. GRI Pricing'!$G355&gt;='2. GRI Pricing Inputs'!$P$33,'3. GRI Pricing'!$G355&lt;='2. GRI Pricing Inputs'!$Q$33),'2. GRI Pricing Inputs'!$P$32,IF(AND('3. GRI Pricing'!$G355&gt;='2. GRI Pricing Inputs'!$R$33,'3. GRI Pricing'!$G355&lt;='2. GRI Pricing Inputs'!$S$33),'2. GRI Pricing Inputs'!$R$32,IF(AND('3. GRI Pricing'!$G355&gt;='2. GRI Pricing Inputs'!$T$33,'3. GRI Pricing'!$G355&lt;='2. GRI Pricing Inputs'!$U$33),'2. GRI Pricing Inputs'!$T$32,IF(AND('3. GRI Pricing'!$G355&gt;='2. GRI Pricing Inputs'!$V$33,'3. GRI Pricing'!$G355&lt;='2. GRI Pricing Inputs'!$W$33),'2. GRI Pricing Inputs'!$V$32,IF(AND('3. GRI Pricing'!$G355&gt;='2. GRI Pricing Inputs'!$X$33,'3. GRI Pricing'!$G355&lt;='2. GRI Pricing Inputs'!$Y$33),'2. GRI Pricing Inputs'!$X$32,IF(AND('3. GRI Pricing'!$G355&gt;='2. GRI Pricing Inputs'!$Z$33,'3. GRI Pricing'!$G355&lt;='2. GRI Pricing Inputs'!$AA$33),'2. GRI Pricing Inputs'!$Z$32,IF(AND('3. GRI Pricing'!$G355&gt;='2. GRI Pricing Inputs'!$AB$33,'3. GRI Pricing'!$G355&lt;='2. GRI Pricing Inputs'!$AC$33),'2. GRI Pricing Inputs'!$AB$32,IF(AND('3. GRI Pricing'!$G355&gt;='2. GRI Pricing Inputs'!$AD$33,'3. GRI Pricing'!$G355&lt;='2. GRI Pricing Inputs'!$AE$33),'2. GRI Pricing Inputs'!$AD$32,IF(AND('3. GRI Pricing'!$G355&gt;='2. GRI Pricing Inputs'!$AF$33,'3. GRI Pricing'!$G355&lt;='2. GRI Pricing Inputs'!$AG$33),'2. GRI Pricing Inputs'!$AF$32,IF(AND('3. GRI Pricing'!$G355&gt;='2. GRI Pricing Inputs'!$AH$33,'3. GRI Pricing'!$G355&lt;='2. GRI Pricing Inputs'!$AI$33),'2. GRI Pricing Inputs'!$AH$32,0))))))))))))))))</f>
        <v>0</v>
      </c>
      <c r="O355" s="272" cm="1">
        <f t="array" ref="O355">IFERROR(INDEX('2. GRI Pricing Inputs'!$C$32:$AI$39,MATCH('3. GRI Pricing'!E355,'2. GRI Pricing Inputs'!$C$32:$C$39,0),(MATCH('3. GRI Pricing'!N355,'2. GRI Pricing Inputs'!$D$32:$AI$32,0)+1)),0)</f>
        <v>0</v>
      </c>
      <c r="P355" s="272">
        <f>IFERROR(INDEX('2. GRI Pricing Inputs'!$C$45:$AI$46,MATCH($P$16,'2. GRI Pricing Inputs'!$C$45:$C$46,0),MATCH(H355,'2. GRI Pricing Inputs'!$C$45:$AI$45,0)),0)</f>
        <v>0</v>
      </c>
      <c r="Q355" s="272">
        <f>IFERROR(INDEX('2. GRI Pricing Inputs'!$C$53:$AI$54,MATCH('3. GRI Pricing'!$Q$16,'2. GRI Pricing Inputs'!$C$53:$C$54,0),MATCH('3. GRI Pricing'!I355,'2. GRI Pricing Inputs'!$C$53:$AI$53,0)),0)</f>
        <v>0</v>
      </c>
      <c r="R355" s="272">
        <f>IFERROR(INDEX('2. GRI Pricing Inputs'!$C$60:$AI$61,MATCH('3. GRI Pricing'!$R$16,'2. GRI Pricing Inputs'!$C$60:$C$61,0),MATCH('1. Accomodation'!T359,'2. GRI Pricing Inputs'!$C$60:$AI$60,0)),0)</f>
        <v>0</v>
      </c>
      <c r="S355" s="272">
        <f>IFERROR(INDEX('2. GRI Pricing Inputs'!$C$67:$AI$68,MATCH('3. GRI Pricing'!$S$16,'2. GRI Pricing Inputs'!$C$67:$C$68,0),MATCH('1. Accomodation'!U359,'2. GRI Pricing Inputs'!$C$67:$AI$67,0)),0)</f>
        <v>0</v>
      </c>
      <c r="T355" s="272">
        <f>IF(E355=0,0,'2. GRI Pricing Inputs'!$AI$75)</f>
        <v>0</v>
      </c>
      <c r="U355" s="272">
        <f>IFERROR(INDEX('2. GRI Pricing Inputs'!$C$82:$AI$83,MATCH('3. GRI Pricing'!$U$16,'2. GRI Pricing Inputs'!$C$82:$C$83,0),MATCH('1. Accomodation'!V359,'2. GRI Pricing Inputs'!$C$82:$AI$82,0)),0)</f>
        <v>0</v>
      </c>
      <c r="V355" s="272">
        <f>IFERROR(INDEX('2. GRI Pricing Inputs'!$C$89:$AI$90,MATCH('3. GRI Pricing'!$V$16,'2. GRI Pricing Inputs'!$C$89:$C$90,0),MATCH('1. Accomodation'!W359,'2. GRI Pricing Inputs'!$C$89:$AI$89,0)),0)</f>
        <v>0</v>
      </c>
      <c r="W355" s="272">
        <f>IFERROR(INDEX('2. GRI Pricing Inputs'!$C$97:$AI$98,MATCH('3. GRI Pricing'!$W$16,'2. GRI Pricing Inputs'!$C$97:$C$98,0),MATCH('1. Accomodation'!X359,'2. GRI Pricing Inputs'!$C$97:$AI$97,0)),0)</f>
        <v>0</v>
      </c>
      <c r="X355" s="272">
        <f>IFERROR(INDEX('2. GRI Pricing Inputs'!$C$104:$AI$105,MATCH('3. GRI Pricing'!$X$16,'2. GRI Pricing Inputs'!$C$104:$C$105,0),MATCH('1. Accomodation'!Y359,'2. GRI Pricing Inputs'!$C$104:$AI$104,0)),0)</f>
        <v>0</v>
      </c>
      <c r="Y355" s="273"/>
      <c r="Z355" s="274">
        <f t="shared" si="17"/>
        <v>0</v>
      </c>
      <c r="AA355" s="275"/>
      <c r="AB355" s="275"/>
      <c r="AC355" s="275"/>
      <c r="AD355" s="271">
        <f>Z355*(1+'2. GRI Pricing Inputs'!E$115)^(($AD$16-$AC$15)/365)</f>
        <v>0</v>
      </c>
      <c r="AE355" s="272">
        <f>AD355*(1+'2. GRI Pricing Inputs'!F$115)^((AE$16-AD$16)/365)</f>
        <v>0</v>
      </c>
      <c r="AF355" s="272">
        <f>AE355*(1+'2. GRI Pricing Inputs'!G$115)^((AF$16-AE$16)/365)</f>
        <v>0</v>
      </c>
      <c r="AG355" s="272">
        <f>AF355*(1+'2. GRI Pricing Inputs'!H$115)^((AG$16-AF$16)/365)</f>
        <v>0</v>
      </c>
      <c r="AH355" s="272">
        <f>AG355*(1+'2. GRI Pricing Inputs'!I$115)^((AH$16-AG$16)/365)</f>
        <v>0</v>
      </c>
      <c r="AI355" s="272">
        <f>AH355*(1+'2. GRI Pricing Inputs'!J$115)^((AI$16-AH$16)/365)</f>
        <v>0</v>
      </c>
      <c r="AJ355" s="272">
        <f>AI355*(1+'2. GRI Pricing Inputs'!K$115)^((AJ$16-AI$16)/365)</f>
        <v>0</v>
      </c>
      <c r="AK355" s="272">
        <f>AJ355*(1+'2. GRI Pricing Inputs'!L$115)^((AK$16-AJ$16)/365)</f>
        <v>0</v>
      </c>
      <c r="AL355" s="272">
        <f>AK355*(1+'2. GRI Pricing Inputs'!M$115)^((AL$16-AK$16)/365)</f>
        <v>0</v>
      </c>
      <c r="AM355" s="272">
        <f>AL355*(1+'2. GRI Pricing Inputs'!N$115)^((AM$16-AL$16)/365)</f>
        <v>0</v>
      </c>
      <c r="AN355" s="272">
        <f>AM355*(1+'2. GRI Pricing Inputs'!O$115)^((AN$16-AM$16)/365)</f>
        <v>0</v>
      </c>
      <c r="AO355" s="272">
        <f>AN355*(1+'2. GRI Pricing Inputs'!P$115)^((AO$16-AN$16)/365)</f>
        <v>0</v>
      </c>
      <c r="AP355" s="276">
        <f>AO355*(1+'2. GRI Pricing Inputs'!Q$115)^((AP$16-AO$16)/365)</f>
        <v>0</v>
      </c>
      <c r="AQ355" s="380">
        <f t="shared" si="18"/>
        <v>0</v>
      </c>
    </row>
    <row r="356" spans="3:43" ht="11.4" x14ac:dyDescent="0.2">
      <c r="C356" s="76">
        <f>'1. Accomodation'!N360</f>
        <v>0</v>
      </c>
      <c r="D356" s="362" t="str">
        <f>'1. Accomodation'!L360</f>
        <v>[Select]</v>
      </c>
      <c r="E356" s="69" t="str">
        <f>'1. Accomodation'!P360</f>
        <v>[Select]</v>
      </c>
      <c r="F356" s="69" t="str">
        <f>'1. Accomodation'!Q360</f>
        <v>[Select]</v>
      </c>
      <c r="G356" s="77">
        <f>'1. Accomodation'!O360</f>
        <v>0</v>
      </c>
      <c r="H356" s="69" t="str">
        <f>'1. Accomodation'!R360</f>
        <v>[Select]</v>
      </c>
      <c r="I356" s="69" t="str">
        <f>'1. Accomodation'!S360</f>
        <v>[Select]</v>
      </c>
      <c r="J356" s="62"/>
      <c r="L356" s="271">
        <f>IFERROR(INDEX('2. GRI Pricing Inputs'!$C$15:$AI$16,MATCH($L$16,'2. GRI Pricing Inputs'!$C$15:$C$16,0),MATCH(E356,'2. GRI Pricing Inputs'!$C$15:$AI$15,0)),0)</f>
        <v>0</v>
      </c>
      <c r="M356" s="272">
        <f>IFERROR(INDEX('2. GRI Pricing Inputs'!$C$22:$AI$23,MATCH($M$16,'2. GRI Pricing Inputs'!$C$22:$C$23,0),MATCH(F356,'2. GRI Pricing Inputs'!$C$22:$AI$22,0)),0)</f>
        <v>0</v>
      </c>
      <c r="N356" s="329">
        <f>IF(AND('3. GRI Pricing'!$G356&gt;='2. GRI Pricing Inputs'!$D$33,'3. GRI Pricing'!$G356&lt;='2. GRI Pricing Inputs'!$E$33),'2. GRI Pricing Inputs'!$D$32,IF(AND('3. GRI Pricing'!$G356&gt;='2. GRI Pricing Inputs'!$F$33,'3. GRI Pricing'!$G356&lt;='2. GRI Pricing Inputs'!$G$33),'2. GRI Pricing Inputs'!$F$32,IF(AND('3. GRI Pricing'!$G356&gt;='2. GRI Pricing Inputs'!$H$33,'3. GRI Pricing'!$G356&lt;='2. GRI Pricing Inputs'!$I$33),'2. GRI Pricing Inputs'!$H$32,IF(AND('3. GRI Pricing'!$G356&gt;='2. GRI Pricing Inputs'!$J$33,'3. GRI Pricing'!$G356&lt;='2. GRI Pricing Inputs'!$K$33),'2. GRI Pricing Inputs'!$J$32,IF(AND('3. GRI Pricing'!$G356&gt;='2. GRI Pricing Inputs'!$L$33,'3. GRI Pricing'!$G356&lt;='2. GRI Pricing Inputs'!$M$33),'2. GRI Pricing Inputs'!$L$32,IF(AND('3. GRI Pricing'!$G356&gt;='2. GRI Pricing Inputs'!$N$33,'3. GRI Pricing'!$G356&lt;='2. GRI Pricing Inputs'!$O$33),'2. GRI Pricing Inputs'!$N$32,IF(AND('3. GRI Pricing'!$G356&gt;='2. GRI Pricing Inputs'!$P$33,'3. GRI Pricing'!$G356&lt;='2. GRI Pricing Inputs'!$Q$33),'2. GRI Pricing Inputs'!$P$32,IF(AND('3. GRI Pricing'!$G356&gt;='2. GRI Pricing Inputs'!$R$33,'3. GRI Pricing'!$G356&lt;='2. GRI Pricing Inputs'!$S$33),'2. GRI Pricing Inputs'!$R$32,IF(AND('3. GRI Pricing'!$G356&gt;='2. GRI Pricing Inputs'!$T$33,'3. GRI Pricing'!$G356&lt;='2. GRI Pricing Inputs'!$U$33),'2. GRI Pricing Inputs'!$T$32,IF(AND('3. GRI Pricing'!$G356&gt;='2. GRI Pricing Inputs'!$V$33,'3. GRI Pricing'!$G356&lt;='2. GRI Pricing Inputs'!$W$33),'2. GRI Pricing Inputs'!$V$32,IF(AND('3. GRI Pricing'!$G356&gt;='2. GRI Pricing Inputs'!$X$33,'3. GRI Pricing'!$G356&lt;='2. GRI Pricing Inputs'!$Y$33),'2. GRI Pricing Inputs'!$X$32,IF(AND('3. GRI Pricing'!$G356&gt;='2. GRI Pricing Inputs'!$Z$33,'3. GRI Pricing'!$G356&lt;='2. GRI Pricing Inputs'!$AA$33),'2. GRI Pricing Inputs'!$Z$32,IF(AND('3. GRI Pricing'!$G356&gt;='2. GRI Pricing Inputs'!$AB$33,'3. GRI Pricing'!$G356&lt;='2. GRI Pricing Inputs'!$AC$33),'2. GRI Pricing Inputs'!$AB$32,IF(AND('3. GRI Pricing'!$G356&gt;='2. GRI Pricing Inputs'!$AD$33,'3. GRI Pricing'!$G356&lt;='2. GRI Pricing Inputs'!$AE$33),'2. GRI Pricing Inputs'!$AD$32,IF(AND('3. GRI Pricing'!$G356&gt;='2. GRI Pricing Inputs'!$AF$33,'3. GRI Pricing'!$G356&lt;='2. GRI Pricing Inputs'!$AG$33),'2. GRI Pricing Inputs'!$AF$32,IF(AND('3. GRI Pricing'!$G356&gt;='2. GRI Pricing Inputs'!$AH$33,'3. GRI Pricing'!$G356&lt;='2. GRI Pricing Inputs'!$AI$33),'2. GRI Pricing Inputs'!$AH$32,0))))))))))))))))</f>
        <v>0</v>
      </c>
      <c r="O356" s="272" cm="1">
        <f t="array" ref="O356">IFERROR(INDEX('2. GRI Pricing Inputs'!$C$32:$AI$39,MATCH('3. GRI Pricing'!E356,'2. GRI Pricing Inputs'!$C$32:$C$39,0),(MATCH('3. GRI Pricing'!N356,'2. GRI Pricing Inputs'!$D$32:$AI$32,0)+1)),0)</f>
        <v>0</v>
      </c>
      <c r="P356" s="272">
        <f>IFERROR(INDEX('2. GRI Pricing Inputs'!$C$45:$AI$46,MATCH($P$16,'2. GRI Pricing Inputs'!$C$45:$C$46,0),MATCH(H356,'2. GRI Pricing Inputs'!$C$45:$AI$45,0)),0)</f>
        <v>0</v>
      </c>
      <c r="Q356" s="272">
        <f>IFERROR(INDEX('2. GRI Pricing Inputs'!$C$53:$AI$54,MATCH('3. GRI Pricing'!$Q$16,'2. GRI Pricing Inputs'!$C$53:$C$54,0),MATCH('3. GRI Pricing'!I356,'2. GRI Pricing Inputs'!$C$53:$AI$53,0)),0)</f>
        <v>0</v>
      </c>
      <c r="R356" s="272">
        <f>IFERROR(INDEX('2. GRI Pricing Inputs'!$C$60:$AI$61,MATCH('3. GRI Pricing'!$R$16,'2. GRI Pricing Inputs'!$C$60:$C$61,0),MATCH('1. Accomodation'!T360,'2. GRI Pricing Inputs'!$C$60:$AI$60,0)),0)</f>
        <v>0</v>
      </c>
      <c r="S356" s="272">
        <f>IFERROR(INDEX('2. GRI Pricing Inputs'!$C$67:$AI$68,MATCH('3. GRI Pricing'!$S$16,'2. GRI Pricing Inputs'!$C$67:$C$68,0),MATCH('1. Accomodation'!U360,'2. GRI Pricing Inputs'!$C$67:$AI$67,0)),0)</f>
        <v>0</v>
      </c>
      <c r="T356" s="272">
        <f>IF(E356=0,0,'2. GRI Pricing Inputs'!$AI$75)</f>
        <v>0</v>
      </c>
      <c r="U356" s="272">
        <f>IFERROR(INDEX('2. GRI Pricing Inputs'!$C$82:$AI$83,MATCH('3. GRI Pricing'!$U$16,'2. GRI Pricing Inputs'!$C$82:$C$83,0),MATCH('1. Accomodation'!V360,'2. GRI Pricing Inputs'!$C$82:$AI$82,0)),0)</f>
        <v>0</v>
      </c>
      <c r="V356" s="272">
        <f>IFERROR(INDEX('2. GRI Pricing Inputs'!$C$89:$AI$90,MATCH('3. GRI Pricing'!$V$16,'2. GRI Pricing Inputs'!$C$89:$C$90,0),MATCH('1. Accomodation'!W360,'2. GRI Pricing Inputs'!$C$89:$AI$89,0)),0)</f>
        <v>0</v>
      </c>
      <c r="W356" s="272">
        <f>IFERROR(INDEX('2. GRI Pricing Inputs'!$C$97:$AI$98,MATCH('3. GRI Pricing'!$W$16,'2. GRI Pricing Inputs'!$C$97:$C$98,0),MATCH('1. Accomodation'!X360,'2. GRI Pricing Inputs'!$C$97:$AI$97,0)),0)</f>
        <v>0</v>
      </c>
      <c r="X356" s="272">
        <f>IFERROR(INDEX('2. GRI Pricing Inputs'!$C$104:$AI$105,MATCH('3. GRI Pricing'!$X$16,'2. GRI Pricing Inputs'!$C$104:$C$105,0),MATCH('1. Accomodation'!Y360,'2. GRI Pricing Inputs'!$C$104:$AI$104,0)),0)</f>
        <v>0</v>
      </c>
      <c r="Y356" s="273"/>
      <c r="Z356" s="274">
        <f t="shared" si="17"/>
        <v>0</v>
      </c>
      <c r="AA356" s="275"/>
      <c r="AB356" s="275"/>
      <c r="AC356" s="275"/>
      <c r="AD356" s="271">
        <f>Z356*(1+'2. GRI Pricing Inputs'!E$115)^(($AD$16-$AC$15)/365)</f>
        <v>0</v>
      </c>
      <c r="AE356" s="272">
        <f>AD356*(1+'2. GRI Pricing Inputs'!F$115)^((AE$16-AD$16)/365)</f>
        <v>0</v>
      </c>
      <c r="AF356" s="272">
        <f>AE356*(1+'2. GRI Pricing Inputs'!G$115)^((AF$16-AE$16)/365)</f>
        <v>0</v>
      </c>
      <c r="AG356" s="272">
        <f>AF356*(1+'2. GRI Pricing Inputs'!H$115)^((AG$16-AF$16)/365)</f>
        <v>0</v>
      </c>
      <c r="AH356" s="272">
        <f>AG356*(1+'2. GRI Pricing Inputs'!I$115)^((AH$16-AG$16)/365)</f>
        <v>0</v>
      </c>
      <c r="AI356" s="272">
        <f>AH356*(1+'2. GRI Pricing Inputs'!J$115)^((AI$16-AH$16)/365)</f>
        <v>0</v>
      </c>
      <c r="AJ356" s="272">
        <f>AI356*(1+'2. GRI Pricing Inputs'!K$115)^((AJ$16-AI$16)/365)</f>
        <v>0</v>
      </c>
      <c r="AK356" s="272">
        <f>AJ356*(1+'2. GRI Pricing Inputs'!L$115)^((AK$16-AJ$16)/365)</f>
        <v>0</v>
      </c>
      <c r="AL356" s="272">
        <f>AK356*(1+'2. GRI Pricing Inputs'!M$115)^((AL$16-AK$16)/365)</f>
        <v>0</v>
      </c>
      <c r="AM356" s="272">
        <f>AL356*(1+'2. GRI Pricing Inputs'!N$115)^((AM$16-AL$16)/365)</f>
        <v>0</v>
      </c>
      <c r="AN356" s="272">
        <f>AM356*(1+'2. GRI Pricing Inputs'!O$115)^((AN$16-AM$16)/365)</f>
        <v>0</v>
      </c>
      <c r="AO356" s="272">
        <f>AN356*(1+'2. GRI Pricing Inputs'!P$115)^((AO$16-AN$16)/365)</f>
        <v>0</v>
      </c>
      <c r="AP356" s="276">
        <f>AO356*(1+'2. GRI Pricing Inputs'!Q$115)^((AP$16-AO$16)/365)</f>
        <v>0</v>
      </c>
      <c r="AQ356" s="380">
        <f t="shared" si="18"/>
        <v>0</v>
      </c>
    </row>
    <row r="357" spans="3:43" ht="11.4" x14ac:dyDescent="0.2">
      <c r="C357" s="76">
        <f>'1. Accomodation'!N361</f>
        <v>0</v>
      </c>
      <c r="D357" s="362" t="str">
        <f>'1. Accomodation'!L361</f>
        <v>[Select]</v>
      </c>
      <c r="E357" s="69" t="str">
        <f>'1. Accomodation'!P361</f>
        <v>[Select]</v>
      </c>
      <c r="F357" s="69" t="str">
        <f>'1. Accomodation'!Q361</f>
        <v>[Select]</v>
      </c>
      <c r="G357" s="77">
        <f>'1. Accomodation'!O361</f>
        <v>0</v>
      </c>
      <c r="H357" s="69" t="str">
        <f>'1. Accomodation'!R361</f>
        <v>[Select]</v>
      </c>
      <c r="I357" s="69" t="str">
        <f>'1. Accomodation'!S361</f>
        <v>[Select]</v>
      </c>
      <c r="J357" s="62"/>
      <c r="L357" s="271">
        <f>IFERROR(INDEX('2. GRI Pricing Inputs'!$C$15:$AI$16,MATCH($L$16,'2. GRI Pricing Inputs'!$C$15:$C$16,0),MATCH(E357,'2. GRI Pricing Inputs'!$C$15:$AI$15,0)),0)</f>
        <v>0</v>
      </c>
      <c r="M357" s="272">
        <f>IFERROR(INDEX('2. GRI Pricing Inputs'!$C$22:$AI$23,MATCH($M$16,'2. GRI Pricing Inputs'!$C$22:$C$23,0),MATCH(F357,'2. GRI Pricing Inputs'!$C$22:$AI$22,0)),0)</f>
        <v>0</v>
      </c>
      <c r="N357" s="329">
        <f>IF(AND('3. GRI Pricing'!$G357&gt;='2. GRI Pricing Inputs'!$D$33,'3. GRI Pricing'!$G357&lt;='2. GRI Pricing Inputs'!$E$33),'2. GRI Pricing Inputs'!$D$32,IF(AND('3. GRI Pricing'!$G357&gt;='2. GRI Pricing Inputs'!$F$33,'3. GRI Pricing'!$G357&lt;='2. GRI Pricing Inputs'!$G$33),'2. GRI Pricing Inputs'!$F$32,IF(AND('3. GRI Pricing'!$G357&gt;='2. GRI Pricing Inputs'!$H$33,'3. GRI Pricing'!$G357&lt;='2. GRI Pricing Inputs'!$I$33),'2. GRI Pricing Inputs'!$H$32,IF(AND('3. GRI Pricing'!$G357&gt;='2. GRI Pricing Inputs'!$J$33,'3. GRI Pricing'!$G357&lt;='2. GRI Pricing Inputs'!$K$33),'2. GRI Pricing Inputs'!$J$32,IF(AND('3. GRI Pricing'!$G357&gt;='2. GRI Pricing Inputs'!$L$33,'3. GRI Pricing'!$G357&lt;='2. GRI Pricing Inputs'!$M$33),'2. GRI Pricing Inputs'!$L$32,IF(AND('3. GRI Pricing'!$G357&gt;='2. GRI Pricing Inputs'!$N$33,'3. GRI Pricing'!$G357&lt;='2. GRI Pricing Inputs'!$O$33),'2. GRI Pricing Inputs'!$N$32,IF(AND('3. GRI Pricing'!$G357&gt;='2. GRI Pricing Inputs'!$P$33,'3. GRI Pricing'!$G357&lt;='2. GRI Pricing Inputs'!$Q$33),'2. GRI Pricing Inputs'!$P$32,IF(AND('3. GRI Pricing'!$G357&gt;='2. GRI Pricing Inputs'!$R$33,'3. GRI Pricing'!$G357&lt;='2. GRI Pricing Inputs'!$S$33),'2. GRI Pricing Inputs'!$R$32,IF(AND('3. GRI Pricing'!$G357&gt;='2. GRI Pricing Inputs'!$T$33,'3. GRI Pricing'!$G357&lt;='2. GRI Pricing Inputs'!$U$33),'2. GRI Pricing Inputs'!$T$32,IF(AND('3. GRI Pricing'!$G357&gt;='2. GRI Pricing Inputs'!$V$33,'3. GRI Pricing'!$G357&lt;='2. GRI Pricing Inputs'!$W$33),'2. GRI Pricing Inputs'!$V$32,IF(AND('3. GRI Pricing'!$G357&gt;='2. GRI Pricing Inputs'!$X$33,'3. GRI Pricing'!$G357&lt;='2. GRI Pricing Inputs'!$Y$33),'2. GRI Pricing Inputs'!$X$32,IF(AND('3. GRI Pricing'!$G357&gt;='2. GRI Pricing Inputs'!$Z$33,'3. GRI Pricing'!$G357&lt;='2. GRI Pricing Inputs'!$AA$33),'2. GRI Pricing Inputs'!$Z$32,IF(AND('3. GRI Pricing'!$G357&gt;='2. GRI Pricing Inputs'!$AB$33,'3. GRI Pricing'!$G357&lt;='2. GRI Pricing Inputs'!$AC$33),'2. GRI Pricing Inputs'!$AB$32,IF(AND('3. GRI Pricing'!$G357&gt;='2. GRI Pricing Inputs'!$AD$33,'3. GRI Pricing'!$G357&lt;='2. GRI Pricing Inputs'!$AE$33),'2. GRI Pricing Inputs'!$AD$32,IF(AND('3. GRI Pricing'!$G357&gt;='2. GRI Pricing Inputs'!$AF$33,'3. GRI Pricing'!$G357&lt;='2. GRI Pricing Inputs'!$AG$33),'2. GRI Pricing Inputs'!$AF$32,IF(AND('3. GRI Pricing'!$G357&gt;='2. GRI Pricing Inputs'!$AH$33,'3. GRI Pricing'!$G357&lt;='2. GRI Pricing Inputs'!$AI$33),'2. GRI Pricing Inputs'!$AH$32,0))))))))))))))))</f>
        <v>0</v>
      </c>
      <c r="O357" s="272" cm="1">
        <f t="array" ref="O357">IFERROR(INDEX('2. GRI Pricing Inputs'!$C$32:$AI$39,MATCH('3. GRI Pricing'!E357,'2. GRI Pricing Inputs'!$C$32:$C$39,0),(MATCH('3. GRI Pricing'!N357,'2. GRI Pricing Inputs'!$D$32:$AI$32,0)+1)),0)</f>
        <v>0</v>
      </c>
      <c r="P357" s="272">
        <f>IFERROR(INDEX('2. GRI Pricing Inputs'!$C$45:$AI$46,MATCH($P$16,'2. GRI Pricing Inputs'!$C$45:$C$46,0),MATCH(H357,'2. GRI Pricing Inputs'!$C$45:$AI$45,0)),0)</f>
        <v>0</v>
      </c>
      <c r="Q357" s="272">
        <f>IFERROR(INDEX('2. GRI Pricing Inputs'!$C$53:$AI$54,MATCH('3. GRI Pricing'!$Q$16,'2. GRI Pricing Inputs'!$C$53:$C$54,0),MATCH('3. GRI Pricing'!I357,'2. GRI Pricing Inputs'!$C$53:$AI$53,0)),0)</f>
        <v>0</v>
      </c>
      <c r="R357" s="272">
        <f>IFERROR(INDEX('2. GRI Pricing Inputs'!$C$60:$AI$61,MATCH('3. GRI Pricing'!$R$16,'2. GRI Pricing Inputs'!$C$60:$C$61,0),MATCH('1. Accomodation'!T361,'2. GRI Pricing Inputs'!$C$60:$AI$60,0)),0)</f>
        <v>0</v>
      </c>
      <c r="S357" s="272">
        <f>IFERROR(INDEX('2. GRI Pricing Inputs'!$C$67:$AI$68,MATCH('3. GRI Pricing'!$S$16,'2. GRI Pricing Inputs'!$C$67:$C$68,0),MATCH('1. Accomodation'!U361,'2. GRI Pricing Inputs'!$C$67:$AI$67,0)),0)</f>
        <v>0</v>
      </c>
      <c r="T357" s="272">
        <f>IF(E357=0,0,'2. GRI Pricing Inputs'!$AI$75)</f>
        <v>0</v>
      </c>
      <c r="U357" s="272">
        <f>IFERROR(INDEX('2. GRI Pricing Inputs'!$C$82:$AI$83,MATCH('3. GRI Pricing'!$U$16,'2. GRI Pricing Inputs'!$C$82:$C$83,0),MATCH('1. Accomodation'!V361,'2. GRI Pricing Inputs'!$C$82:$AI$82,0)),0)</f>
        <v>0</v>
      </c>
      <c r="V357" s="272">
        <f>IFERROR(INDEX('2. GRI Pricing Inputs'!$C$89:$AI$90,MATCH('3. GRI Pricing'!$V$16,'2. GRI Pricing Inputs'!$C$89:$C$90,0),MATCH('1. Accomodation'!W361,'2. GRI Pricing Inputs'!$C$89:$AI$89,0)),0)</f>
        <v>0</v>
      </c>
      <c r="W357" s="272">
        <f>IFERROR(INDEX('2. GRI Pricing Inputs'!$C$97:$AI$98,MATCH('3. GRI Pricing'!$W$16,'2. GRI Pricing Inputs'!$C$97:$C$98,0),MATCH('1. Accomodation'!X361,'2. GRI Pricing Inputs'!$C$97:$AI$97,0)),0)</f>
        <v>0</v>
      </c>
      <c r="X357" s="272">
        <f>IFERROR(INDEX('2. GRI Pricing Inputs'!$C$104:$AI$105,MATCH('3. GRI Pricing'!$X$16,'2. GRI Pricing Inputs'!$C$104:$C$105,0),MATCH('1. Accomodation'!Y361,'2. GRI Pricing Inputs'!$C$104:$AI$104,0)),0)</f>
        <v>0</v>
      </c>
      <c r="Y357" s="273"/>
      <c r="Z357" s="274">
        <f t="shared" si="17"/>
        <v>0</v>
      </c>
      <c r="AA357" s="275"/>
      <c r="AB357" s="275"/>
      <c r="AC357" s="275"/>
      <c r="AD357" s="271">
        <f>Z357*(1+'2. GRI Pricing Inputs'!E$115)^(($AD$16-$AC$15)/365)</f>
        <v>0</v>
      </c>
      <c r="AE357" s="272">
        <f>AD357*(1+'2. GRI Pricing Inputs'!F$115)^((AE$16-AD$16)/365)</f>
        <v>0</v>
      </c>
      <c r="AF357" s="272">
        <f>AE357*(1+'2. GRI Pricing Inputs'!G$115)^((AF$16-AE$16)/365)</f>
        <v>0</v>
      </c>
      <c r="AG357" s="272">
        <f>AF357*(1+'2. GRI Pricing Inputs'!H$115)^((AG$16-AF$16)/365)</f>
        <v>0</v>
      </c>
      <c r="AH357" s="272">
        <f>AG357*(1+'2. GRI Pricing Inputs'!I$115)^((AH$16-AG$16)/365)</f>
        <v>0</v>
      </c>
      <c r="AI357" s="272">
        <f>AH357*(1+'2. GRI Pricing Inputs'!J$115)^((AI$16-AH$16)/365)</f>
        <v>0</v>
      </c>
      <c r="AJ357" s="272">
        <f>AI357*(1+'2. GRI Pricing Inputs'!K$115)^((AJ$16-AI$16)/365)</f>
        <v>0</v>
      </c>
      <c r="AK357" s="272">
        <f>AJ357*(1+'2. GRI Pricing Inputs'!L$115)^((AK$16-AJ$16)/365)</f>
        <v>0</v>
      </c>
      <c r="AL357" s="272">
        <f>AK357*(1+'2. GRI Pricing Inputs'!M$115)^((AL$16-AK$16)/365)</f>
        <v>0</v>
      </c>
      <c r="AM357" s="272">
        <f>AL357*(1+'2. GRI Pricing Inputs'!N$115)^((AM$16-AL$16)/365)</f>
        <v>0</v>
      </c>
      <c r="AN357" s="272">
        <f>AM357*(1+'2. GRI Pricing Inputs'!O$115)^((AN$16-AM$16)/365)</f>
        <v>0</v>
      </c>
      <c r="AO357" s="272">
        <f>AN357*(1+'2. GRI Pricing Inputs'!P$115)^((AO$16-AN$16)/365)</f>
        <v>0</v>
      </c>
      <c r="AP357" s="276">
        <f>AO357*(1+'2. GRI Pricing Inputs'!Q$115)^((AP$16-AO$16)/365)</f>
        <v>0</v>
      </c>
      <c r="AQ357" s="380">
        <f t="shared" si="18"/>
        <v>0</v>
      </c>
    </row>
    <row r="358" spans="3:43" ht="11.4" x14ac:dyDescent="0.2">
      <c r="C358" s="76">
        <f>'1. Accomodation'!N362</f>
        <v>0</v>
      </c>
      <c r="D358" s="362" t="str">
        <f>'1. Accomodation'!L362</f>
        <v>[Select]</v>
      </c>
      <c r="E358" s="69" t="str">
        <f>'1. Accomodation'!P362</f>
        <v>[Select]</v>
      </c>
      <c r="F358" s="69" t="str">
        <f>'1. Accomodation'!Q362</f>
        <v>[Select]</v>
      </c>
      <c r="G358" s="77">
        <f>'1. Accomodation'!O362</f>
        <v>0</v>
      </c>
      <c r="H358" s="69" t="str">
        <f>'1. Accomodation'!R362</f>
        <v>[Select]</v>
      </c>
      <c r="I358" s="69" t="str">
        <f>'1. Accomodation'!S362</f>
        <v>[Select]</v>
      </c>
      <c r="J358" s="62"/>
      <c r="L358" s="271">
        <f>IFERROR(INDEX('2. GRI Pricing Inputs'!$C$15:$AI$16,MATCH($L$16,'2. GRI Pricing Inputs'!$C$15:$C$16,0),MATCH(E358,'2. GRI Pricing Inputs'!$C$15:$AI$15,0)),0)</f>
        <v>0</v>
      </c>
      <c r="M358" s="272">
        <f>IFERROR(INDEX('2. GRI Pricing Inputs'!$C$22:$AI$23,MATCH($M$16,'2. GRI Pricing Inputs'!$C$22:$C$23,0),MATCH(F358,'2. GRI Pricing Inputs'!$C$22:$AI$22,0)),0)</f>
        <v>0</v>
      </c>
      <c r="N358" s="329">
        <f>IF(AND('3. GRI Pricing'!$G358&gt;='2. GRI Pricing Inputs'!$D$33,'3. GRI Pricing'!$G358&lt;='2. GRI Pricing Inputs'!$E$33),'2. GRI Pricing Inputs'!$D$32,IF(AND('3. GRI Pricing'!$G358&gt;='2. GRI Pricing Inputs'!$F$33,'3. GRI Pricing'!$G358&lt;='2. GRI Pricing Inputs'!$G$33),'2. GRI Pricing Inputs'!$F$32,IF(AND('3. GRI Pricing'!$G358&gt;='2. GRI Pricing Inputs'!$H$33,'3. GRI Pricing'!$G358&lt;='2. GRI Pricing Inputs'!$I$33),'2. GRI Pricing Inputs'!$H$32,IF(AND('3. GRI Pricing'!$G358&gt;='2. GRI Pricing Inputs'!$J$33,'3. GRI Pricing'!$G358&lt;='2. GRI Pricing Inputs'!$K$33),'2. GRI Pricing Inputs'!$J$32,IF(AND('3. GRI Pricing'!$G358&gt;='2. GRI Pricing Inputs'!$L$33,'3. GRI Pricing'!$G358&lt;='2. GRI Pricing Inputs'!$M$33),'2. GRI Pricing Inputs'!$L$32,IF(AND('3. GRI Pricing'!$G358&gt;='2. GRI Pricing Inputs'!$N$33,'3. GRI Pricing'!$G358&lt;='2. GRI Pricing Inputs'!$O$33),'2. GRI Pricing Inputs'!$N$32,IF(AND('3. GRI Pricing'!$G358&gt;='2. GRI Pricing Inputs'!$P$33,'3. GRI Pricing'!$G358&lt;='2. GRI Pricing Inputs'!$Q$33),'2. GRI Pricing Inputs'!$P$32,IF(AND('3. GRI Pricing'!$G358&gt;='2. GRI Pricing Inputs'!$R$33,'3. GRI Pricing'!$G358&lt;='2. GRI Pricing Inputs'!$S$33),'2. GRI Pricing Inputs'!$R$32,IF(AND('3. GRI Pricing'!$G358&gt;='2. GRI Pricing Inputs'!$T$33,'3. GRI Pricing'!$G358&lt;='2. GRI Pricing Inputs'!$U$33),'2. GRI Pricing Inputs'!$T$32,IF(AND('3. GRI Pricing'!$G358&gt;='2. GRI Pricing Inputs'!$V$33,'3. GRI Pricing'!$G358&lt;='2. GRI Pricing Inputs'!$W$33),'2. GRI Pricing Inputs'!$V$32,IF(AND('3. GRI Pricing'!$G358&gt;='2. GRI Pricing Inputs'!$X$33,'3. GRI Pricing'!$G358&lt;='2. GRI Pricing Inputs'!$Y$33),'2. GRI Pricing Inputs'!$X$32,IF(AND('3. GRI Pricing'!$G358&gt;='2. GRI Pricing Inputs'!$Z$33,'3. GRI Pricing'!$G358&lt;='2. GRI Pricing Inputs'!$AA$33),'2. GRI Pricing Inputs'!$Z$32,IF(AND('3. GRI Pricing'!$G358&gt;='2. GRI Pricing Inputs'!$AB$33,'3. GRI Pricing'!$G358&lt;='2. GRI Pricing Inputs'!$AC$33),'2. GRI Pricing Inputs'!$AB$32,IF(AND('3. GRI Pricing'!$G358&gt;='2. GRI Pricing Inputs'!$AD$33,'3. GRI Pricing'!$G358&lt;='2. GRI Pricing Inputs'!$AE$33),'2. GRI Pricing Inputs'!$AD$32,IF(AND('3. GRI Pricing'!$G358&gt;='2. GRI Pricing Inputs'!$AF$33,'3. GRI Pricing'!$G358&lt;='2. GRI Pricing Inputs'!$AG$33),'2. GRI Pricing Inputs'!$AF$32,IF(AND('3. GRI Pricing'!$G358&gt;='2. GRI Pricing Inputs'!$AH$33,'3. GRI Pricing'!$G358&lt;='2. GRI Pricing Inputs'!$AI$33),'2. GRI Pricing Inputs'!$AH$32,0))))))))))))))))</f>
        <v>0</v>
      </c>
      <c r="O358" s="272" cm="1">
        <f t="array" ref="O358">IFERROR(INDEX('2. GRI Pricing Inputs'!$C$32:$AI$39,MATCH('3. GRI Pricing'!E358,'2. GRI Pricing Inputs'!$C$32:$C$39,0),(MATCH('3. GRI Pricing'!N358,'2. GRI Pricing Inputs'!$D$32:$AI$32,0)+1)),0)</f>
        <v>0</v>
      </c>
      <c r="P358" s="272">
        <f>IFERROR(INDEX('2. GRI Pricing Inputs'!$C$45:$AI$46,MATCH($P$16,'2. GRI Pricing Inputs'!$C$45:$C$46,0),MATCH(H358,'2. GRI Pricing Inputs'!$C$45:$AI$45,0)),0)</f>
        <v>0</v>
      </c>
      <c r="Q358" s="272">
        <f>IFERROR(INDEX('2. GRI Pricing Inputs'!$C$53:$AI$54,MATCH('3. GRI Pricing'!$Q$16,'2. GRI Pricing Inputs'!$C$53:$C$54,0),MATCH('3. GRI Pricing'!I358,'2. GRI Pricing Inputs'!$C$53:$AI$53,0)),0)</f>
        <v>0</v>
      </c>
      <c r="R358" s="272">
        <f>IFERROR(INDEX('2. GRI Pricing Inputs'!$C$60:$AI$61,MATCH('3. GRI Pricing'!$R$16,'2. GRI Pricing Inputs'!$C$60:$C$61,0),MATCH('1. Accomodation'!T362,'2. GRI Pricing Inputs'!$C$60:$AI$60,0)),0)</f>
        <v>0</v>
      </c>
      <c r="S358" s="272">
        <f>IFERROR(INDEX('2. GRI Pricing Inputs'!$C$67:$AI$68,MATCH('3. GRI Pricing'!$S$16,'2. GRI Pricing Inputs'!$C$67:$C$68,0),MATCH('1. Accomodation'!U362,'2. GRI Pricing Inputs'!$C$67:$AI$67,0)),0)</f>
        <v>0</v>
      </c>
      <c r="T358" s="272">
        <f>IF(E358=0,0,'2. GRI Pricing Inputs'!$AI$75)</f>
        <v>0</v>
      </c>
      <c r="U358" s="272">
        <f>IFERROR(INDEX('2. GRI Pricing Inputs'!$C$82:$AI$83,MATCH('3. GRI Pricing'!$U$16,'2. GRI Pricing Inputs'!$C$82:$C$83,0),MATCH('1. Accomodation'!V362,'2. GRI Pricing Inputs'!$C$82:$AI$82,0)),0)</f>
        <v>0</v>
      </c>
      <c r="V358" s="272">
        <f>IFERROR(INDEX('2. GRI Pricing Inputs'!$C$89:$AI$90,MATCH('3. GRI Pricing'!$V$16,'2. GRI Pricing Inputs'!$C$89:$C$90,0),MATCH('1. Accomodation'!W362,'2. GRI Pricing Inputs'!$C$89:$AI$89,0)),0)</f>
        <v>0</v>
      </c>
      <c r="W358" s="272">
        <f>IFERROR(INDEX('2. GRI Pricing Inputs'!$C$97:$AI$98,MATCH('3. GRI Pricing'!$W$16,'2. GRI Pricing Inputs'!$C$97:$C$98,0),MATCH('1. Accomodation'!X362,'2. GRI Pricing Inputs'!$C$97:$AI$97,0)),0)</f>
        <v>0</v>
      </c>
      <c r="X358" s="272">
        <f>IFERROR(INDEX('2. GRI Pricing Inputs'!$C$104:$AI$105,MATCH('3. GRI Pricing'!$X$16,'2. GRI Pricing Inputs'!$C$104:$C$105,0),MATCH('1. Accomodation'!Y362,'2. GRI Pricing Inputs'!$C$104:$AI$104,0)),0)</f>
        <v>0</v>
      </c>
      <c r="Y358" s="273"/>
      <c r="Z358" s="274">
        <f t="shared" si="17"/>
        <v>0</v>
      </c>
      <c r="AA358" s="275"/>
      <c r="AB358" s="275"/>
      <c r="AC358" s="275"/>
      <c r="AD358" s="271">
        <f>Z358*(1+'2. GRI Pricing Inputs'!E$115)^(($AD$16-$AC$15)/365)</f>
        <v>0</v>
      </c>
      <c r="AE358" s="272">
        <f>AD358*(1+'2. GRI Pricing Inputs'!F$115)^((AE$16-AD$16)/365)</f>
        <v>0</v>
      </c>
      <c r="AF358" s="272">
        <f>AE358*(1+'2. GRI Pricing Inputs'!G$115)^((AF$16-AE$16)/365)</f>
        <v>0</v>
      </c>
      <c r="AG358" s="272">
        <f>AF358*(1+'2. GRI Pricing Inputs'!H$115)^((AG$16-AF$16)/365)</f>
        <v>0</v>
      </c>
      <c r="AH358" s="272">
        <f>AG358*(1+'2. GRI Pricing Inputs'!I$115)^((AH$16-AG$16)/365)</f>
        <v>0</v>
      </c>
      <c r="AI358" s="272">
        <f>AH358*(1+'2. GRI Pricing Inputs'!J$115)^((AI$16-AH$16)/365)</f>
        <v>0</v>
      </c>
      <c r="AJ358" s="272">
        <f>AI358*(1+'2. GRI Pricing Inputs'!K$115)^((AJ$16-AI$16)/365)</f>
        <v>0</v>
      </c>
      <c r="AK358" s="272">
        <f>AJ358*(1+'2. GRI Pricing Inputs'!L$115)^((AK$16-AJ$16)/365)</f>
        <v>0</v>
      </c>
      <c r="AL358" s="272">
        <f>AK358*(1+'2. GRI Pricing Inputs'!M$115)^((AL$16-AK$16)/365)</f>
        <v>0</v>
      </c>
      <c r="AM358" s="272">
        <f>AL358*(1+'2. GRI Pricing Inputs'!N$115)^((AM$16-AL$16)/365)</f>
        <v>0</v>
      </c>
      <c r="AN358" s="272">
        <f>AM358*(1+'2. GRI Pricing Inputs'!O$115)^((AN$16-AM$16)/365)</f>
        <v>0</v>
      </c>
      <c r="AO358" s="272">
        <f>AN358*(1+'2. GRI Pricing Inputs'!P$115)^((AO$16-AN$16)/365)</f>
        <v>0</v>
      </c>
      <c r="AP358" s="276">
        <f>AO358*(1+'2. GRI Pricing Inputs'!Q$115)^((AP$16-AO$16)/365)</f>
        <v>0</v>
      </c>
      <c r="AQ358" s="380">
        <f t="shared" si="18"/>
        <v>0</v>
      </c>
    </row>
    <row r="359" spans="3:43" ht="11.4" x14ac:dyDescent="0.2">
      <c r="C359" s="76">
        <f>'1. Accomodation'!N363</f>
        <v>0</v>
      </c>
      <c r="D359" s="362" t="str">
        <f>'1. Accomodation'!L363</f>
        <v>[Select]</v>
      </c>
      <c r="E359" s="69" t="str">
        <f>'1. Accomodation'!P363</f>
        <v>[Select]</v>
      </c>
      <c r="F359" s="69" t="str">
        <f>'1. Accomodation'!Q363</f>
        <v>[Select]</v>
      </c>
      <c r="G359" s="77">
        <f>'1. Accomodation'!O363</f>
        <v>0</v>
      </c>
      <c r="H359" s="69" t="str">
        <f>'1. Accomodation'!R363</f>
        <v>[Select]</v>
      </c>
      <c r="I359" s="69" t="str">
        <f>'1. Accomodation'!S363</f>
        <v>[Select]</v>
      </c>
      <c r="J359" s="62"/>
      <c r="L359" s="271">
        <f>IFERROR(INDEX('2. GRI Pricing Inputs'!$C$15:$AI$16,MATCH($L$16,'2. GRI Pricing Inputs'!$C$15:$C$16,0),MATCH(E359,'2. GRI Pricing Inputs'!$C$15:$AI$15,0)),0)</f>
        <v>0</v>
      </c>
      <c r="M359" s="272">
        <f>IFERROR(INDEX('2. GRI Pricing Inputs'!$C$22:$AI$23,MATCH($M$16,'2. GRI Pricing Inputs'!$C$22:$C$23,0),MATCH(F359,'2. GRI Pricing Inputs'!$C$22:$AI$22,0)),0)</f>
        <v>0</v>
      </c>
      <c r="N359" s="329">
        <f>IF(AND('3. GRI Pricing'!$G359&gt;='2. GRI Pricing Inputs'!$D$33,'3. GRI Pricing'!$G359&lt;='2. GRI Pricing Inputs'!$E$33),'2. GRI Pricing Inputs'!$D$32,IF(AND('3. GRI Pricing'!$G359&gt;='2. GRI Pricing Inputs'!$F$33,'3. GRI Pricing'!$G359&lt;='2. GRI Pricing Inputs'!$G$33),'2. GRI Pricing Inputs'!$F$32,IF(AND('3. GRI Pricing'!$G359&gt;='2. GRI Pricing Inputs'!$H$33,'3. GRI Pricing'!$G359&lt;='2. GRI Pricing Inputs'!$I$33),'2. GRI Pricing Inputs'!$H$32,IF(AND('3. GRI Pricing'!$G359&gt;='2. GRI Pricing Inputs'!$J$33,'3. GRI Pricing'!$G359&lt;='2. GRI Pricing Inputs'!$K$33),'2. GRI Pricing Inputs'!$J$32,IF(AND('3. GRI Pricing'!$G359&gt;='2. GRI Pricing Inputs'!$L$33,'3. GRI Pricing'!$G359&lt;='2. GRI Pricing Inputs'!$M$33),'2. GRI Pricing Inputs'!$L$32,IF(AND('3. GRI Pricing'!$G359&gt;='2. GRI Pricing Inputs'!$N$33,'3. GRI Pricing'!$G359&lt;='2. GRI Pricing Inputs'!$O$33),'2. GRI Pricing Inputs'!$N$32,IF(AND('3. GRI Pricing'!$G359&gt;='2. GRI Pricing Inputs'!$P$33,'3. GRI Pricing'!$G359&lt;='2. GRI Pricing Inputs'!$Q$33),'2. GRI Pricing Inputs'!$P$32,IF(AND('3. GRI Pricing'!$G359&gt;='2. GRI Pricing Inputs'!$R$33,'3. GRI Pricing'!$G359&lt;='2. GRI Pricing Inputs'!$S$33),'2. GRI Pricing Inputs'!$R$32,IF(AND('3. GRI Pricing'!$G359&gt;='2. GRI Pricing Inputs'!$T$33,'3. GRI Pricing'!$G359&lt;='2. GRI Pricing Inputs'!$U$33),'2. GRI Pricing Inputs'!$T$32,IF(AND('3. GRI Pricing'!$G359&gt;='2. GRI Pricing Inputs'!$V$33,'3. GRI Pricing'!$G359&lt;='2. GRI Pricing Inputs'!$W$33),'2. GRI Pricing Inputs'!$V$32,IF(AND('3. GRI Pricing'!$G359&gt;='2. GRI Pricing Inputs'!$X$33,'3. GRI Pricing'!$G359&lt;='2. GRI Pricing Inputs'!$Y$33),'2. GRI Pricing Inputs'!$X$32,IF(AND('3. GRI Pricing'!$G359&gt;='2. GRI Pricing Inputs'!$Z$33,'3. GRI Pricing'!$G359&lt;='2. GRI Pricing Inputs'!$AA$33),'2. GRI Pricing Inputs'!$Z$32,IF(AND('3. GRI Pricing'!$G359&gt;='2. GRI Pricing Inputs'!$AB$33,'3. GRI Pricing'!$G359&lt;='2. GRI Pricing Inputs'!$AC$33),'2. GRI Pricing Inputs'!$AB$32,IF(AND('3. GRI Pricing'!$G359&gt;='2. GRI Pricing Inputs'!$AD$33,'3. GRI Pricing'!$G359&lt;='2. GRI Pricing Inputs'!$AE$33),'2. GRI Pricing Inputs'!$AD$32,IF(AND('3. GRI Pricing'!$G359&gt;='2. GRI Pricing Inputs'!$AF$33,'3. GRI Pricing'!$G359&lt;='2. GRI Pricing Inputs'!$AG$33),'2. GRI Pricing Inputs'!$AF$32,IF(AND('3. GRI Pricing'!$G359&gt;='2. GRI Pricing Inputs'!$AH$33,'3. GRI Pricing'!$G359&lt;='2. GRI Pricing Inputs'!$AI$33),'2. GRI Pricing Inputs'!$AH$32,0))))))))))))))))</f>
        <v>0</v>
      </c>
      <c r="O359" s="272" cm="1">
        <f t="array" ref="O359">IFERROR(INDEX('2. GRI Pricing Inputs'!$C$32:$AI$39,MATCH('3. GRI Pricing'!E359,'2. GRI Pricing Inputs'!$C$32:$C$39,0),(MATCH('3. GRI Pricing'!N359,'2. GRI Pricing Inputs'!$D$32:$AI$32,0)+1)),0)</f>
        <v>0</v>
      </c>
      <c r="P359" s="272">
        <f>IFERROR(INDEX('2. GRI Pricing Inputs'!$C$45:$AI$46,MATCH($P$16,'2. GRI Pricing Inputs'!$C$45:$C$46,0),MATCH(H359,'2. GRI Pricing Inputs'!$C$45:$AI$45,0)),0)</f>
        <v>0</v>
      </c>
      <c r="Q359" s="272">
        <f>IFERROR(INDEX('2. GRI Pricing Inputs'!$C$53:$AI$54,MATCH('3. GRI Pricing'!$Q$16,'2. GRI Pricing Inputs'!$C$53:$C$54,0),MATCH('3. GRI Pricing'!I359,'2. GRI Pricing Inputs'!$C$53:$AI$53,0)),0)</f>
        <v>0</v>
      </c>
      <c r="R359" s="272">
        <f>IFERROR(INDEX('2. GRI Pricing Inputs'!$C$60:$AI$61,MATCH('3. GRI Pricing'!$R$16,'2. GRI Pricing Inputs'!$C$60:$C$61,0),MATCH('1. Accomodation'!T363,'2. GRI Pricing Inputs'!$C$60:$AI$60,0)),0)</f>
        <v>0</v>
      </c>
      <c r="S359" s="272">
        <f>IFERROR(INDEX('2. GRI Pricing Inputs'!$C$67:$AI$68,MATCH('3. GRI Pricing'!$S$16,'2. GRI Pricing Inputs'!$C$67:$C$68,0),MATCH('1. Accomodation'!U363,'2. GRI Pricing Inputs'!$C$67:$AI$67,0)),0)</f>
        <v>0</v>
      </c>
      <c r="T359" s="272">
        <f>IF(E359=0,0,'2. GRI Pricing Inputs'!$AI$75)</f>
        <v>0</v>
      </c>
      <c r="U359" s="272">
        <f>IFERROR(INDEX('2. GRI Pricing Inputs'!$C$82:$AI$83,MATCH('3. GRI Pricing'!$U$16,'2. GRI Pricing Inputs'!$C$82:$C$83,0),MATCH('1. Accomodation'!V363,'2. GRI Pricing Inputs'!$C$82:$AI$82,0)),0)</f>
        <v>0</v>
      </c>
      <c r="V359" s="272">
        <f>IFERROR(INDEX('2. GRI Pricing Inputs'!$C$89:$AI$90,MATCH('3. GRI Pricing'!$V$16,'2. GRI Pricing Inputs'!$C$89:$C$90,0),MATCH('1. Accomodation'!W363,'2. GRI Pricing Inputs'!$C$89:$AI$89,0)),0)</f>
        <v>0</v>
      </c>
      <c r="W359" s="272">
        <f>IFERROR(INDEX('2. GRI Pricing Inputs'!$C$97:$AI$98,MATCH('3. GRI Pricing'!$W$16,'2. GRI Pricing Inputs'!$C$97:$C$98,0),MATCH('1. Accomodation'!X363,'2. GRI Pricing Inputs'!$C$97:$AI$97,0)),0)</f>
        <v>0</v>
      </c>
      <c r="X359" s="272">
        <f>IFERROR(INDEX('2. GRI Pricing Inputs'!$C$104:$AI$105,MATCH('3. GRI Pricing'!$X$16,'2. GRI Pricing Inputs'!$C$104:$C$105,0),MATCH('1. Accomodation'!Y363,'2. GRI Pricing Inputs'!$C$104:$AI$104,0)),0)</f>
        <v>0</v>
      </c>
      <c r="Y359" s="273"/>
      <c r="Z359" s="274">
        <f t="shared" si="17"/>
        <v>0</v>
      </c>
      <c r="AA359" s="275"/>
      <c r="AB359" s="275"/>
      <c r="AC359" s="275"/>
      <c r="AD359" s="271">
        <f>Z359*(1+'2. GRI Pricing Inputs'!E$115)^(($AD$16-$AC$15)/365)</f>
        <v>0</v>
      </c>
      <c r="AE359" s="272">
        <f>AD359*(1+'2. GRI Pricing Inputs'!F$115)^((AE$16-AD$16)/365)</f>
        <v>0</v>
      </c>
      <c r="AF359" s="272">
        <f>AE359*(1+'2. GRI Pricing Inputs'!G$115)^((AF$16-AE$16)/365)</f>
        <v>0</v>
      </c>
      <c r="AG359" s="272">
        <f>AF359*(1+'2. GRI Pricing Inputs'!H$115)^((AG$16-AF$16)/365)</f>
        <v>0</v>
      </c>
      <c r="AH359" s="272">
        <f>AG359*(1+'2. GRI Pricing Inputs'!I$115)^((AH$16-AG$16)/365)</f>
        <v>0</v>
      </c>
      <c r="AI359" s="272">
        <f>AH359*(1+'2. GRI Pricing Inputs'!J$115)^((AI$16-AH$16)/365)</f>
        <v>0</v>
      </c>
      <c r="AJ359" s="272">
        <f>AI359*(1+'2. GRI Pricing Inputs'!K$115)^((AJ$16-AI$16)/365)</f>
        <v>0</v>
      </c>
      <c r="AK359" s="272">
        <f>AJ359*(1+'2. GRI Pricing Inputs'!L$115)^((AK$16-AJ$16)/365)</f>
        <v>0</v>
      </c>
      <c r="AL359" s="272">
        <f>AK359*(1+'2. GRI Pricing Inputs'!M$115)^((AL$16-AK$16)/365)</f>
        <v>0</v>
      </c>
      <c r="AM359" s="272">
        <f>AL359*(1+'2. GRI Pricing Inputs'!N$115)^((AM$16-AL$16)/365)</f>
        <v>0</v>
      </c>
      <c r="AN359" s="272">
        <f>AM359*(1+'2. GRI Pricing Inputs'!O$115)^((AN$16-AM$16)/365)</f>
        <v>0</v>
      </c>
      <c r="AO359" s="272">
        <f>AN359*(1+'2. GRI Pricing Inputs'!P$115)^((AO$16-AN$16)/365)</f>
        <v>0</v>
      </c>
      <c r="AP359" s="276">
        <f>AO359*(1+'2. GRI Pricing Inputs'!Q$115)^((AP$16-AO$16)/365)</f>
        <v>0</v>
      </c>
      <c r="AQ359" s="380">
        <f t="shared" si="18"/>
        <v>0</v>
      </c>
    </row>
    <row r="360" spans="3:43" ht="11.4" x14ac:dyDescent="0.2">
      <c r="C360" s="76">
        <f>'1. Accomodation'!N364</f>
        <v>0</v>
      </c>
      <c r="D360" s="362" t="str">
        <f>'1. Accomodation'!L364</f>
        <v>[Select]</v>
      </c>
      <c r="E360" s="69" t="str">
        <f>'1. Accomodation'!P364</f>
        <v>[Select]</v>
      </c>
      <c r="F360" s="69" t="str">
        <f>'1. Accomodation'!Q364</f>
        <v>[Select]</v>
      </c>
      <c r="G360" s="77">
        <f>'1. Accomodation'!O364</f>
        <v>0</v>
      </c>
      <c r="H360" s="69" t="str">
        <f>'1. Accomodation'!R364</f>
        <v>[Select]</v>
      </c>
      <c r="I360" s="69" t="str">
        <f>'1. Accomodation'!S364</f>
        <v>[Select]</v>
      </c>
      <c r="J360" s="62"/>
      <c r="L360" s="271">
        <f>IFERROR(INDEX('2. GRI Pricing Inputs'!$C$15:$AI$16,MATCH($L$16,'2. GRI Pricing Inputs'!$C$15:$C$16,0),MATCH(E360,'2. GRI Pricing Inputs'!$C$15:$AI$15,0)),0)</f>
        <v>0</v>
      </c>
      <c r="M360" s="272">
        <f>IFERROR(INDEX('2. GRI Pricing Inputs'!$C$22:$AI$23,MATCH($M$16,'2. GRI Pricing Inputs'!$C$22:$C$23,0),MATCH(F360,'2. GRI Pricing Inputs'!$C$22:$AI$22,0)),0)</f>
        <v>0</v>
      </c>
      <c r="N360" s="329">
        <f>IF(AND('3. GRI Pricing'!$G360&gt;='2. GRI Pricing Inputs'!$D$33,'3. GRI Pricing'!$G360&lt;='2. GRI Pricing Inputs'!$E$33),'2. GRI Pricing Inputs'!$D$32,IF(AND('3. GRI Pricing'!$G360&gt;='2. GRI Pricing Inputs'!$F$33,'3. GRI Pricing'!$G360&lt;='2. GRI Pricing Inputs'!$G$33),'2. GRI Pricing Inputs'!$F$32,IF(AND('3. GRI Pricing'!$G360&gt;='2. GRI Pricing Inputs'!$H$33,'3. GRI Pricing'!$G360&lt;='2. GRI Pricing Inputs'!$I$33),'2. GRI Pricing Inputs'!$H$32,IF(AND('3. GRI Pricing'!$G360&gt;='2. GRI Pricing Inputs'!$J$33,'3. GRI Pricing'!$G360&lt;='2. GRI Pricing Inputs'!$K$33),'2. GRI Pricing Inputs'!$J$32,IF(AND('3. GRI Pricing'!$G360&gt;='2. GRI Pricing Inputs'!$L$33,'3. GRI Pricing'!$G360&lt;='2. GRI Pricing Inputs'!$M$33),'2. GRI Pricing Inputs'!$L$32,IF(AND('3. GRI Pricing'!$G360&gt;='2. GRI Pricing Inputs'!$N$33,'3. GRI Pricing'!$G360&lt;='2. GRI Pricing Inputs'!$O$33),'2. GRI Pricing Inputs'!$N$32,IF(AND('3. GRI Pricing'!$G360&gt;='2. GRI Pricing Inputs'!$P$33,'3. GRI Pricing'!$G360&lt;='2. GRI Pricing Inputs'!$Q$33),'2. GRI Pricing Inputs'!$P$32,IF(AND('3. GRI Pricing'!$G360&gt;='2. GRI Pricing Inputs'!$R$33,'3. GRI Pricing'!$G360&lt;='2. GRI Pricing Inputs'!$S$33),'2. GRI Pricing Inputs'!$R$32,IF(AND('3. GRI Pricing'!$G360&gt;='2. GRI Pricing Inputs'!$T$33,'3. GRI Pricing'!$G360&lt;='2. GRI Pricing Inputs'!$U$33),'2. GRI Pricing Inputs'!$T$32,IF(AND('3. GRI Pricing'!$G360&gt;='2. GRI Pricing Inputs'!$V$33,'3. GRI Pricing'!$G360&lt;='2. GRI Pricing Inputs'!$W$33),'2. GRI Pricing Inputs'!$V$32,IF(AND('3. GRI Pricing'!$G360&gt;='2. GRI Pricing Inputs'!$X$33,'3. GRI Pricing'!$G360&lt;='2. GRI Pricing Inputs'!$Y$33),'2. GRI Pricing Inputs'!$X$32,IF(AND('3. GRI Pricing'!$G360&gt;='2. GRI Pricing Inputs'!$Z$33,'3. GRI Pricing'!$G360&lt;='2. GRI Pricing Inputs'!$AA$33),'2. GRI Pricing Inputs'!$Z$32,IF(AND('3. GRI Pricing'!$G360&gt;='2. GRI Pricing Inputs'!$AB$33,'3. GRI Pricing'!$G360&lt;='2. GRI Pricing Inputs'!$AC$33),'2. GRI Pricing Inputs'!$AB$32,IF(AND('3. GRI Pricing'!$G360&gt;='2. GRI Pricing Inputs'!$AD$33,'3. GRI Pricing'!$G360&lt;='2. GRI Pricing Inputs'!$AE$33),'2. GRI Pricing Inputs'!$AD$32,IF(AND('3. GRI Pricing'!$G360&gt;='2. GRI Pricing Inputs'!$AF$33,'3. GRI Pricing'!$G360&lt;='2. GRI Pricing Inputs'!$AG$33),'2. GRI Pricing Inputs'!$AF$32,IF(AND('3. GRI Pricing'!$G360&gt;='2. GRI Pricing Inputs'!$AH$33,'3. GRI Pricing'!$G360&lt;='2. GRI Pricing Inputs'!$AI$33),'2. GRI Pricing Inputs'!$AH$32,0))))))))))))))))</f>
        <v>0</v>
      </c>
      <c r="O360" s="272" cm="1">
        <f t="array" ref="O360">IFERROR(INDEX('2. GRI Pricing Inputs'!$C$32:$AI$39,MATCH('3. GRI Pricing'!E360,'2. GRI Pricing Inputs'!$C$32:$C$39,0),(MATCH('3. GRI Pricing'!N360,'2. GRI Pricing Inputs'!$D$32:$AI$32,0)+1)),0)</f>
        <v>0</v>
      </c>
      <c r="P360" s="272">
        <f>IFERROR(INDEX('2. GRI Pricing Inputs'!$C$45:$AI$46,MATCH($P$16,'2. GRI Pricing Inputs'!$C$45:$C$46,0),MATCH(H360,'2. GRI Pricing Inputs'!$C$45:$AI$45,0)),0)</f>
        <v>0</v>
      </c>
      <c r="Q360" s="272">
        <f>IFERROR(INDEX('2. GRI Pricing Inputs'!$C$53:$AI$54,MATCH('3. GRI Pricing'!$Q$16,'2. GRI Pricing Inputs'!$C$53:$C$54,0),MATCH('3. GRI Pricing'!I360,'2. GRI Pricing Inputs'!$C$53:$AI$53,0)),0)</f>
        <v>0</v>
      </c>
      <c r="R360" s="272">
        <f>IFERROR(INDEX('2. GRI Pricing Inputs'!$C$60:$AI$61,MATCH('3. GRI Pricing'!$R$16,'2. GRI Pricing Inputs'!$C$60:$C$61,0),MATCH('1. Accomodation'!T364,'2. GRI Pricing Inputs'!$C$60:$AI$60,0)),0)</f>
        <v>0</v>
      </c>
      <c r="S360" s="272">
        <f>IFERROR(INDEX('2. GRI Pricing Inputs'!$C$67:$AI$68,MATCH('3. GRI Pricing'!$S$16,'2. GRI Pricing Inputs'!$C$67:$C$68,0),MATCH('1. Accomodation'!U364,'2. GRI Pricing Inputs'!$C$67:$AI$67,0)),0)</f>
        <v>0</v>
      </c>
      <c r="T360" s="272">
        <f>IF(E360=0,0,'2. GRI Pricing Inputs'!$AI$75)</f>
        <v>0</v>
      </c>
      <c r="U360" s="272">
        <f>IFERROR(INDEX('2. GRI Pricing Inputs'!$C$82:$AI$83,MATCH('3. GRI Pricing'!$U$16,'2. GRI Pricing Inputs'!$C$82:$C$83,0),MATCH('1. Accomodation'!V364,'2. GRI Pricing Inputs'!$C$82:$AI$82,0)),0)</f>
        <v>0</v>
      </c>
      <c r="V360" s="272">
        <f>IFERROR(INDEX('2. GRI Pricing Inputs'!$C$89:$AI$90,MATCH('3. GRI Pricing'!$V$16,'2. GRI Pricing Inputs'!$C$89:$C$90,0),MATCH('1. Accomodation'!W364,'2. GRI Pricing Inputs'!$C$89:$AI$89,0)),0)</f>
        <v>0</v>
      </c>
      <c r="W360" s="272">
        <f>IFERROR(INDEX('2. GRI Pricing Inputs'!$C$97:$AI$98,MATCH('3. GRI Pricing'!$W$16,'2. GRI Pricing Inputs'!$C$97:$C$98,0),MATCH('1. Accomodation'!X364,'2. GRI Pricing Inputs'!$C$97:$AI$97,0)),0)</f>
        <v>0</v>
      </c>
      <c r="X360" s="272">
        <f>IFERROR(INDEX('2. GRI Pricing Inputs'!$C$104:$AI$105,MATCH('3. GRI Pricing'!$X$16,'2. GRI Pricing Inputs'!$C$104:$C$105,0),MATCH('1. Accomodation'!Y364,'2. GRI Pricing Inputs'!$C$104:$AI$104,0)),0)</f>
        <v>0</v>
      </c>
      <c r="Y360" s="273"/>
      <c r="Z360" s="274">
        <f t="shared" si="17"/>
        <v>0</v>
      </c>
      <c r="AA360" s="275"/>
      <c r="AB360" s="275"/>
      <c r="AC360" s="275"/>
      <c r="AD360" s="271">
        <f>Z360*(1+'2. GRI Pricing Inputs'!E$115)^(($AD$16-$AC$15)/365)</f>
        <v>0</v>
      </c>
      <c r="AE360" s="272">
        <f>AD360*(1+'2. GRI Pricing Inputs'!F$115)^((AE$16-AD$16)/365)</f>
        <v>0</v>
      </c>
      <c r="AF360" s="272">
        <f>AE360*(1+'2. GRI Pricing Inputs'!G$115)^((AF$16-AE$16)/365)</f>
        <v>0</v>
      </c>
      <c r="AG360" s="272">
        <f>AF360*(1+'2. GRI Pricing Inputs'!H$115)^((AG$16-AF$16)/365)</f>
        <v>0</v>
      </c>
      <c r="AH360" s="272">
        <f>AG360*(1+'2. GRI Pricing Inputs'!I$115)^((AH$16-AG$16)/365)</f>
        <v>0</v>
      </c>
      <c r="AI360" s="272">
        <f>AH360*(1+'2. GRI Pricing Inputs'!J$115)^((AI$16-AH$16)/365)</f>
        <v>0</v>
      </c>
      <c r="AJ360" s="272">
        <f>AI360*(1+'2. GRI Pricing Inputs'!K$115)^((AJ$16-AI$16)/365)</f>
        <v>0</v>
      </c>
      <c r="AK360" s="272">
        <f>AJ360*(1+'2. GRI Pricing Inputs'!L$115)^((AK$16-AJ$16)/365)</f>
        <v>0</v>
      </c>
      <c r="AL360" s="272">
        <f>AK360*(1+'2. GRI Pricing Inputs'!M$115)^((AL$16-AK$16)/365)</f>
        <v>0</v>
      </c>
      <c r="AM360" s="272">
        <f>AL360*(1+'2. GRI Pricing Inputs'!N$115)^((AM$16-AL$16)/365)</f>
        <v>0</v>
      </c>
      <c r="AN360" s="272">
        <f>AM360*(1+'2. GRI Pricing Inputs'!O$115)^((AN$16-AM$16)/365)</f>
        <v>0</v>
      </c>
      <c r="AO360" s="272">
        <f>AN360*(1+'2. GRI Pricing Inputs'!P$115)^((AO$16-AN$16)/365)</f>
        <v>0</v>
      </c>
      <c r="AP360" s="276">
        <f>AO360*(1+'2. GRI Pricing Inputs'!Q$115)^((AP$16-AO$16)/365)</f>
        <v>0</v>
      </c>
      <c r="AQ360" s="380">
        <f t="shared" si="18"/>
        <v>0</v>
      </c>
    </row>
    <row r="361" spans="3:43" ht="11.4" x14ac:dyDescent="0.2">
      <c r="C361" s="76">
        <f>'1. Accomodation'!N365</f>
        <v>0</v>
      </c>
      <c r="D361" s="362" t="str">
        <f>'1. Accomodation'!L365</f>
        <v>[Select]</v>
      </c>
      <c r="E361" s="69" t="str">
        <f>'1. Accomodation'!P365</f>
        <v>[Select]</v>
      </c>
      <c r="F361" s="69" t="str">
        <f>'1. Accomodation'!Q365</f>
        <v>[Select]</v>
      </c>
      <c r="G361" s="77">
        <f>'1. Accomodation'!O365</f>
        <v>0</v>
      </c>
      <c r="H361" s="69" t="str">
        <f>'1. Accomodation'!R365</f>
        <v>[Select]</v>
      </c>
      <c r="I361" s="69" t="str">
        <f>'1. Accomodation'!S365</f>
        <v>[Select]</v>
      </c>
      <c r="J361" s="62"/>
      <c r="L361" s="271">
        <f>IFERROR(INDEX('2. GRI Pricing Inputs'!$C$15:$AI$16,MATCH($L$16,'2. GRI Pricing Inputs'!$C$15:$C$16,0),MATCH(E361,'2. GRI Pricing Inputs'!$C$15:$AI$15,0)),0)</f>
        <v>0</v>
      </c>
      <c r="M361" s="272">
        <f>IFERROR(INDEX('2. GRI Pricing Inputs'!$C$22:$AI$23,MATCH($M$16,'2. GRI Pricing Inputs'!$C$22:$C$23,0),MATCH(F361,'2. GRI Pricing Inputs'!$C$22:$AI$22,0)),0)</f>
        <v>0</v>
      </c>
      <c r="N361" s="329">
        <f>IF(AND('3. GRI Pricing'!$G361&gt;='2. GRI Pricing Inputs'!$D$33,'3. GRI Pricing'!$G361&lt;='2. GRI Pricing Inputs'!$E$33),'2. GRI Pricing Inputs'!$D$32,IF(AND('3. GRI Pricing'!$G361&gt;='2. GRI Pricing Inputs'!$F$33,'3. GRI Pricing'!$G361&lt;='2. GRI Pricing Inputs'!$G$33),'2. GRI Pricing Inputs'!$F$32,IF(AND('3. GRI Pricing'!$G361&gt;='2. GRI Pricing Inputs'!$H$33,'3. GRI Pricing'!$G361&lt;='2. GRI Pricing Inputs'!$I$33),'2. GRI Pricing Inputs'!$H$32,IF(AND('3. GRI Pricing'!$G361&gt;='2. GRI Pricing Inputs'!$J$33,'3. GRI Pricing'!$G361&lt;='2. GRI Pricing Inputs'!$K$33),'2. GRI Pricing Inputs'!$J$32,IF(AND('3. GRI Pricing'!$G361&gt;='2. GRI Pricing Inputs'!$L$33,'3. GRI Pricing'!$G361&lt;='2. GRI Pricing Inputs'!$M$33),'2. GRI Pricing Inputs'!$L$32,IF(AND('3. GRI Pricing'!$G361&gt;='2. GRI Pricing Inputs'!$N$33,'3. GRI Pricing'!$G361&lt;='2. GRI Pricing Inputs'!$O$33),'2. GRI Pricing Inputs'!$N$32,IF(AND('3. GRI Pricing'!$G361&gt;='2. GRI Pricing Inputs'!$P$33,'3. GRI Pricing'!$G361&lt;='2. GRI Pricing Inputs'!$Q$33),'2. GRI Pricing Inputs'!$P$32,IF(AND('3. GRI Pricing'!$G361&gt;='2. GRI Pricing Inputs'!$R$33,'3. GRI Pricing'!$G361&lt;='2. GRI Pricing Inputs'!$S$33),'2. GRI Pricing Inputs'!$R$32,IF(AND('3. GRI Pricing'!$G361&gt;='2. GRI Pricing Inputs'!$T$33,'3. GRI Pricing'!$G361&lt;='2. GRI Pricing Inputs'!$U$33),'2. GRI Pricing Inputs'!$T$32,IF(AND('3. GRI Pricing'!$G361&gt;='2. GRI Pricing Inputs'!$V$33,'3. GRI Pricing'!$G361&lt;='2. GRI Pricing Inputs'!$W$33),'2. GRI Pricing Inputs'!$V$32,IF(AND('3. GRI Pricing'!$G361&gt;='2. GRI Pricing Inputs'!$X$33,'3. GRI Pricing'!$G361&lt;='2. GRI Pricing Inputs'!$Y$33),'2. GRI Pricing Inputs'!$X$32,IF(AND('3. GRI Pricing'!$G361&gt;='2. GRI Pricing Inputs'!$Z$33,'3. GRI Pricing'!$G361&lt;='2. GRI Pricing Inputs'!$AA$33),'2. GRI Pricing Inputs'!$Z$32,IF(AND('3. GRI Pricing'!$G361&gt;='2. GRI Pricing Inputs'!$AB$33,'3. GRI Pricing'!$G361&lt;='2. GRI Pricing Inputs'!$AC$33),'2. GRI Pricing Inputs'!$AB$32,IF(AND('3. GRI Pricing'!$G361&gt;='2. GRI Pricing Inputs'!$AD$33,'3. GRI Pricing'!$G361&lt;='2. GRI Pricing Inputs'!$AE$33),'2. GRI Pricing Inputs'!$AD$32,IF(AND('3. GRI Pricing'!$G361&gt;='2. GRI Pricing Inputs'!$AF$33,'3. GRI Pricing'!$G361&lt;='2. GRI Pricing Inputs'!$AG$33),'2. GRI Pricing Inputs'!$AF$32,IF(AND('3. GRI Pricing'!$G361&gt;='2. GRI Pricing Inputs'!$AH$33,'3. GRI Pricing'!$G361&lt;='2. GRI Pricing Inputs'!$AI$33),'2. GRI Pricing Inputs'!$AH$32,0))))))))))))))))</f>
        <v>0</v>
      </c>
      <c r="O361" s="272" cm="1">
        <f t="array" ref="O361">IFERROR(INDEX('2. GRI Pricing Inputs'!$C$32:$AI$39,MATCH('3. GRI Pricing'!E361,'2. GRI Pricing Inputs'!$C$32:$C$39,0),(MATCH('3. GRI Pricing'!N361,'2. GRI Pricing Inputs'!$D$32:$AI$32,0)+1)),0)</f>
        <v>0</v>
      </c>
      <c r="P361" s="272">
        <f>IFERROR(INDEX('2. GRI Pricing Inputs'!$C$45:$AI$46,MATCH($P$16,'2. GRI Pricing Inputs'!$C$45:$C$46,0),MATCH(H361,'2. GRI Pricing Inputs'!$C$45:$AI$45,0)),0)</f>
        <v>0</v>
      </c>
      <c r="Q361" s="272">
        <f>IFERROR(INDEX('2. GRI Pricing Inputs'!$C$53:$AI$54,MATCH('3. GRI Pricing'!$Q$16,'2. GRI Pricing Inputs'!$C$53:$C$54,0),MATCH('3. GRI Pricing'!I361,'2. GRI Pricing Inputs'!$C$53:$AI$53,0)),0)</f>
        <v>0</v>
      </c>
      <c r="R361" s="272">
        <f>IFERROR(INDEX('2. GRI Pricing Inputs'!$C$60:$AI$61,MATCH('3. GRI Pricing'!$R$16,'2. GRI Pricing Inputs'!$C$60:$C$61,0),MATCH('1. Accomodation'!T365,'2. GRI Pricing Inputs'!$C$60:$AI$60,0)),0)</f>
        <v>0</v>
      </c>
      <c r="S361" s="272">
        <f>IFERROR(INDEX('2. GRI Pricing Inputs'!$C$67:$AI$68,MATCH('3. GRI Pricing'!$S$16,'2. GRI Pricing Inputs'!$C$67:$C$68,0),MATCH('1. Accomodation'!U365,'2. GRI Pricing Inputs'!$C$67:$AI$67,0)),0)</f>
        <v>0</v>
      </c>
      <c r="T361" s="272">
        <f>IF(E361=0,0,'2. GRI Pricing Inputs'!$AI$75)</f>
        <v>0</v>
      </c>
      <c r="U361" s="272">
        <f>IFERROR(INDEX('2. GRI Pricing Inputs'!$C$82:$AI$83,MATCH('3. GRI Pricing'!$U$16,'2. GRI Pricing Inputs'!$C$82:$C$83,0),MATCH('1. Accomodation'!V365,'2. GRI Pricing Inputs'!$C$82:$AI$82,0)),0)</f>
        <v>0</v>
      </c>
      <c r="V361" s="272">
        <f>IFERROR(INDEX('2. GRI Pricing Inputs'!$C$89:$AI$90,MATCH('3. GRI Pricing'!$V$16,'2. GRI Pricing Inputs'!$C$89:$C$90,0),MATCH('1. Accomodation'!W365,'2. GRI Pricing Inputs'!$C$89:$AI$89,0)),0)</f>
        <v>0</v>
      </c>
      <c r="W361" s="272">
        <f>IFERROR(INDEX('2. GRI Pricing Inputs'!$C$97:$AI$98,MATCH('3. GRI Pricing'!$W$16,'2. GRI Pricing Inputs'!$C$97:$C$98,0),MATCH('1. Accomodation'!X365,'2. GRI Pricing Inputs'!$C$97:$AI$97,0)),0)</f>
        <v>0</v>
      </c>
      <c r="X361" s="272">
        <f>IFERROR(INDEX('2. GRI Pricing Inputs'!$C$104:$AI$105,MATCH('3. GRI Pricing'!$X$16,'2. GRI Pricing Inputs'!$C$104:$C$105,0),MATCH('1. Accomodation'!Y365,'2. GRI Pricing Inputs'!$C$104:$AI$104,0)),0)</f>
        <v>0</v>
      </c>
      <c r="Y361" s="273"/>
      <c r="Z361" s="274">
        <f t="shared" si="17"/>
        <v>0</v>
      </c>
      <c r="AA361" s="275"/>
      <c r="AB361" s="275"/>
      <c r="AC361" s="275"/>
      <c r="AD361" s="271">
        <f>Z361*(1+'2. GRI Pricing Inputs'!E$115)^(($AD$16-$AC$15)/365)</f>
        <v>0</v>
      </c>
      <c r="AE361" s="272">
        <f>AD361*(1+'2. GRI Pricing Inputs'!F$115)^((AE$16-AD$16)/365)</f>
        <v>0</v>
      </c>
      <c r="AF361" s="272">
        <f>AE361*(1+'2. GRI Pricing Inputs'!G$115)^((AF$16-AE$16)/365)</f>
        <v>0</v>
      </c>
      <c r="AG361" s="272">
        <f>AF361*(1+'2. GRI Pricing Inputs'!H$115)^((AG$16-AF$16)/365)</f>
        <v>0</v>
      </c>
      <c r="AH361" s="272">
        <f>AG361*(1+'2. GRI Pricing Inputs'!I$115)^((AH$16-AG$16)/365)</f>
        <v>0</v>
      </c>
      <c r="AI361" s="272">
        <f>AH361*(1+'2. GRI Pricing Inputs'!J$115)^((AI$16-AH$16)/365)</f>
        <v>0</v>
      </c>
      <c r="AJ361" s="272">
        <f>AI361*(1+'2. GRI Pricing Inputs'!K$115)^((AJ$16-AI$16)/365)</f>
        <v>0</v>
      </c>
      <c r="AK361" s="272">
        <f>AJ361*(1+'2. GRI Pricing Inputs'!L$115)^((AK$16-AJ$16)/365)</f>
        <v>0</v>
      </c>
      <c r="AL361" s="272">
        <f>AK361*(1+'2. GRI Pricing Inputs'!M$115)^((AL$16-AK$16)/365)</f>
        <v>0</v>
      </c>
      <c r="AM361" s="272">
        <f>AL361*(1+'2. GRI Pricing Inputs'!N$115)^((AM$16-AL$16)/365)</f>
        <v>0</v>
      </c>
      <c r="AN361" s="272">
        <f>AM361*(1+'2. GRI Pricing Inputs'!O$115)^((AN$16-AM$16)/365)</f>
        <v>0</v>
      </c>
      <c r="AO361" s="272">
        <f>AN361*(1+'2. GRI Pricing Inputs'!P$115)^((AO$16-AN$16)/365)</f>
        <v>0</v>
      </c>
      <c r="AP361" s="276">
        <f>AO361*(1+'2. GRI Pricing Inputs'!Q$115)^((AP$16-AO$16)/365)</f>
        <v>0</v>
      </c>
      <c r="AQ361" s="380">
        <f t="shared" si="18"/>
        <v>0</v>
      </c>
    </row>
    <row r="362" spans="3:43" ht="11.4" x14ac:dyDescent="0.2">
      <c r="C362" s="76">
        <f>'1. Accomodation'!N366</f>
        <v>0</v>
      </c>
      <c r="D362" s="362" t="str">
        <f>'1. Accomodation'!L366</f>
        <v>[Select]</v>
      </c>
      <c r="E362" s="69" t="str">
        <f>'1. Accomodation'!P366</f>
        <v>[Select]</v>
      </c>
      <c r="F362" s="69" t="str">
        <f>'1. Accomodation'!Q366</f>
        <v>[Select]</v>
      </c>
      <c r="G362" s="77">
        <f>'1. Accomodation'!O366</f>
        <v>0</v>
      </c>
      <c r="H362" s="69" t="str">
        <f>'1. Accomodation'!R366</f>
        <v>[Select]</v>
      </c>
      <c r="I362" s="69" t="str">
        <f>'1. Accomodation'!S366</f>
        <v>[Select]</v>
      </c>
      <c r="J362" s="62"/>
      <c r="L362" s="271">
        <f>IFERROR(INDEX('2. GRI Pricing Inputs'!$C$15:$AI$16,MATCH($L$16,'2. GRI Pricing Inputs'!$C$15:$C$16,0),MATCH(E362,'2. GRI Pricing Inputs'!$C$15:$AI$15,0)),0)</f>
        <v>0</v>
      </c>
      <c r="M362" s="272">
        <f>IFERROR(INDEX('2. GRI Pricing Inputs'!$C$22:$AI$23,MATCH($M$16,'2. GRI Pricing Inputs'!$C$22:$C$23,0),MATCH(F362,'2. GRI Pricing Inputs'!$C$22:$AI$22,0)),0)</f>
        <v>0</v>
      </c>
      <c r="N362" s="329">
        <f>IF(AND('3. GRI Pricing'!$G362&gt;='2. GRI Pricing Inputs'!$D$33,'3. GRI Pricing'!$G362&lt;='2. GRI Pricing Inputs'!$E$33),'2. GRI Pricing Inputs'!$D$32,IF(AND('3. GRI Pricing'!$G362&gt;='2. GRI Pricing Inputs'!$F$33,'3. GRI Pricing'!$G362&lt;='2. GRI Pricing Inputs'!$G$33),'2. GRI Pricing Inputs'!$F$32,IF(AND('3. GRI Pricing'!$G362&gt;='2. GRI Pricing Inputs'!$H$33,'3. GRI Pricing'!$G362&lt;='2. GRI Pricing Inputs'!$I$33),'2. GRI Pricing Inputs'!$H$32,IF(AND('3. GRI Pricing'!$G362&gt;='2. GRI Pricing Inputs'!$J$33,'3. GRI Pricing'!$G362&lt;='2. GRI Pricing Inputs'!$K$33),'2. GRI Pricing Inputs'!$J$32,IF(AND('3. GRI Pricing'!$G362&gt;='2. GRI Pricing Inputs'!$L$33,'3. GRI Pricing'!$G362&lt;='2. GRI Pricing Inputs'!$M$33),'2. GRI Pricing Inputs'!$L$32,IF(AND('3. GRI Pricing'!$G362&gt;='2. GRI Pricing Inputs'!$N$33,'3. GRI Pricing'!$G362&lt;='2. GRI Pricing Inputs'!$O$33),'2. GRI Pricing Inputs'!$N$32,IF(AND('3. GRI Pricing'!$G362&gt;='2. GRI Pricing Inputs'!$P$33,'3. GRI Pricing'!$G362&lt;='2. GRI Pricing Inputs'!$Q$33),'2. GRI Pricing Inputs'!$P$32,IF(AND('3. GRI Pricing'!$G362&gt;='2. GRI Pricing Inputs'!$R$33,'3. GRI Pricing'!$G362&lt;='2. GRI Pricing Inputs'!$S$33),'2. GRI Pricing Inputs'!$R$32,IF(AND('3. GRI Pricing'!$G362&gt;='2. GRI Pricing Inputs'!$T$33,'3. GRI Pricing'!$G362&lt;='2. GRI Pricing Inputs'!$U$33),'2. GRI Pricing Inputs'!$T$32,IF(AND('3. GRI Pricing'!$G362&gt;='2. GRI Pricing Inputs'!$V$33,'3. GRI Pricing'!$G362&lt;='2. GRI Pricing Inputs'!$W$33),'2. GRI Pricing Inputs'!$V$32,IF(AND('3. GRI Pricing'!$G362&gt;='2. GRI Pricing Inputs'!$X$33,'3. GRI Pricing'!$G362&lt;='2. GRI Pricing Inputs'!$Y$33),'2. GRI Pricing Inputs'!$X$32,IF(AND('3. GRI Pricing'!$G362&gt;='2. GRI Pricing Inputs'!$Z$33,'3. GRI Pricing'!$G362&lt;='2. GRI Pricing Inputs'!$AA$33),'2. GRI Pricing Inputs'!$Z$32,IF(AND('3. GRI Pricing'!$G362&gt;='2. GRI Pricing Inputs'!$AB$33,'3. GRI Pricing'!$G362&lt;='2. GRI Pricing Inputs'!$AC$33),'2. GRI Pricing Inputs'!$AB$32,IF(AND('3. GRI Pricing'!$G362&gt;='2. GRI Pricing Inputs'!$AD$33,'3. GRI Pricing'!$G362&lt;='2. GRI Pricing Inputs'!$AE$33),'2. GRI Pricing Inputs'!$AD$32,IF(AND('3. GRI Pricing'!$G362&gt;='2. GRI Pricing Inputs'!$AF$33,'3. GRI Pricing'!$G362&lt;='2. GRI Pricing Inputs'!$AG$33),'2. GRI Pricing Inputs'!$AF$32,IF(AND('3. GRI Pricing'!$G362&gt;='2. GRI Pricing Inputs'!$AH$33,'3. GRI Pricing'!$G362&lt;='2. GRI Pricing Inputs'!$AI$33),'2. GRI Pricing Inputs'!$AH$32,0))))))))))))))))</f>
        <v>0</v>
      </c>
      <c r="O362" s="272" cm="1">
        <f t="array" ref="O362">IFERROR(INDEX('2. GRI Pricing Inputs'!$C$32:$AI$39,MATCH('3. GRI Pricing'!E362,'2. GRI Pricing Inputs'!$C$32:$C$39,0),(MATCH('3. GRI Pricing'!N362,'2. GRI Pricing Inputs'!$D$32:$AI$32,0)+1)),0)</f>
        <v>0</v>
      </c>
      <c r="P362" s="272">
        <f>IFERROR(INDEX('2. GRI Pricing Inputs'!$C$45:$AI$46,MATCH($P$16,'2. GRI Pricing Inputs'!$C$45:$C$46,0),MATCH(H362,'2. GRI Pricing Inputs'!$C$45:$AI$45,0)),0)</f>
        <v>0</v>
      </c>
      <c r="Q362" s="272">
        <f>IFERROR(INDEX('2. GRI Pricing Inputs'!$C$53:$AI$54,MATCH('3. GRI Pricing'!$Q$16,'2. GRI Pricing Inputs'!$C$53:$C$54,0),MATCH('3. GRI Pricing'!I362,'2. GRI Pricing Inputs'!$C$53:$AI$53,0)),0)</f>
        <v>0</v>
      </c>
      <c r="R362" s="272">
        <f>IFERROR(INDEX('2. GRI Pricing Inputs'!$C$60:$AI$61,MATCH('3. GRI Pricing'!$R$16,'2. GRI Pricing Inputs'!$C$60:$C$61,0),MATCH('1. Accomodation'!T366,'2. GRI Pricing Inputs'!$C$60:$AI$60,0)),0)</f>
        <v>0</v>
      </c>
      <c r="S362" s="272">
        <f>IFERROR(INDEX('2. GRI Pricing Inputs'!$C$67:$AI$68,MATCH('3. GRI Pricing'!$S$16,'2. GRI Pricing Inputs'!$C$67:$C$68,0),MATCH('1. Accomodation'!U366,'2. GRI Pricing Inputs'!$C$67:$AI$67,0)),0)</f>
        <v>0</v>
      </c>
      <c r="T362" s="272">
        <f>IF(E362=0,0,'2. GRI Pricing Inputs'!$AI$75)</f>
        <v>0</v>
      </c>
      <c r="U362" s="272">
        <f>IFERROR(INDEX('2. GRI Pricing Inputs'!$C$82:$AI$83,MATCH('3. GRI Pricing'!$U$16,'2. GRI Pricing Inputs'!$C$82:$C$83,0),MATCH('1. Accomodation'!V366,'2. GRI Pricing Inputs'!$C$82:$AI$82,0)),0)</f>
        <v>0</v>
      </c>
      <c r="V362" s="272">
        <f>IFERROR(INDEX('2. GRI Pricing Inputs'!$C$89:$AI$90,MATCH('3. GRI Pricing'!$V$16,'2. GRI Pricing Inputs'!$C$89:$C$90,0),MATCH('1. Accomodation'!W366,'2. GRI Pricing Inputs'!$C$89:$AI$89,0)),0)</f>
        <v>0</v>
      </c>
      <c r="W362" s="272">
        <f>IFERROR(INDEX('2. GRI Pricing Inputs'!$C$97:$AI$98,MATCH('3. GRI Pricing'!$W$16,'2. GRI Pricing Inputs'!$C$97:$C$98,0),MATCH('1. Accomodation'!X366,'2. GRI Pricing Inputs'!$C$97:$AI$97,0)),0)</f>
        <v>0</v>
      </c>
      <c r="X362" s="272">
        <f>IFERROR(INDEX('2. GRI Pricing Inputs'!$C$104:$AI$105,MATCH('3. GRI Pricing'!$X$16,'2. GRI Pricing Inputs'!$C$104:$C$105,0),MATCH('1. Accomodation'!Y366,'2. GRI Pricing Inputs'!$C$104:$AI$104,0)),0)</f>
        <v>0</v>
      </c>
      <c r="Y362" s="273"/>
      <c r="Z362" s="274">
        <f t="shared" si="17"/>
        <v>0</v>
      </c>
      <c r="AA362" s="275"/>
      <c r="AB362" s="275"/>
      <c r="AC362" s="275"/>
      <c r="AD362" s="271">
        <f>Z362*(1+'2. GRI Pricing Inputs'!E$115)^(($AD$16-$AC$15)/365)</f>
        <v>0</v>
      </c>
      <c r="AE362" s="272">
        <f>AD362*(1+'2. GRI Pricing Inputs'!F$115)^((AE$16-AD$16)/365)</f>
        <v>0</v>
      </c>
      <c r="AF362" s="272">
        <f>AE362*(1+'2. GRI Pricing Inputs'!G$115)^((AF$16-AE$16)/365)</f>
        <v>0</v>
      </c>
      <c r="AG362" s="272">
        <f>AF362*(1+'2. GRI Pricing Inputs'!H$115)^((AG$16-AF$16)/365)</f>
        <v>0</v>
      </c>
      <c r="AH362" s="272">
        <f>AG362*(1+'2. GRI Pricing Inputs'!I$115)^((AH$16-AG$16)/365)</f>
        <v>0</v>
      </c>
      <c r="AI362" s="272">
        <f>AH362*(1+'2. GRI Pricing Inputs'!J$115)^((AI$16-AH$16)/365)</f>
        <v>0</v>
      </c>
      <c r="AJ362" s="272">
        <f>AI362*(1+'2. GRI Pricing Inputs'!K$115)^((AJ$16-AI$16)/365)</f>
        <v>0</v>
      </c>
      <c r="AK362" s="272">
        <f>AJ362*(1+'2. GRI Pricing Inputs'!L$115)^((AK$16-AJ$16)/365)</f>
        <v>0</v>
      </c>
      <c r="AL362" s="272">
        <f>AK362*(1+'2. GRI Pricing Inputs'!M$115)^((AL$16-AK$16)/365)</f>
        <v>0</v>
      </c>
      <c r="AM362" s="272">
        <f>AL362*(1+'2. GRI Pricing Inputs'!N$115)^((AM$16-AL$16)/365)</f>
        <v>0</v>
      </c>
      <c r="AN362" s="272">
        <f>AM362*(1+'2. GRI Pricing Inputs'!O$115)^((AN$16-AM$16)/365)</f>
        <v>0</v>
      </c>
      <c r="AO362" s="272">
        <f>AN362*(1+'2. GRI Pricing Inputs'!P$115)^((AO$16-AN$16)/365)</f>
        <v>0</v>
      </c>
      <c r="AP362" s="276">
        <f>AO362*(1+'2. GRI Pricing Inputs'!Q$115)^((AP$16-AO$16)/365)</f>
        <v>0</v>
      </c>
      <c r="AQ362" s="380">
        <f t="shared" si="18"/>
        <v>0</v>
      </c>
    </row>
    <row r="363" spans="3:43" ht="11.4" x14ac:dyDescent="0.2">
      <c r="C363" s="76">
        <f>'1. Accomodation'!N367</f>
        <v>0</v>
      </c>
      <c r="D363" s="362" t="str">
        <f>'1. Accomodation'!L367</f>
        <v>[Select]</v>
      </c>
      <c r="E363" s="69" t="str">
        <f>'1. Accomodation'!P367</f>
        <v>[Select]</v>
      </c>
      <c r="F363" s="69" t="str">
        <f>'1. Accomodation'!Q367</f>
        <v>[Select]</v>
      </c>
      <c r="G363" s="77">
        <f>'1. Accomodation'!O367</f>
        <v>0</v>
      </c>
      <c r="H363" s="69" t="str">
        <f>'1. Accomodation'!R367</f>
        <v>[Select]</v>
      </c>
      <c r="I363" s="69" t="str">
        <f>'1. Accomodation'!S367</f>
        <v>[Select]</v>
      </c>
      <c r="J363" s="62"/>
      <c r="L363" s="271">
        <f>IFERROR(INDEX('2. GRI Pricing Inputs'!$C$15:$AI$16,MATCH($L$16,'2. GRI Pricing Inputs'!$C$15:$C$16,0),MATCH(E363,'2. GRI Pricing Inputs'!$C$15:$AI$15,0)),0)</f>
        <v>0</v>
      </c>
      <c r="M363" s="272">
        <f>IFERROR(INDEX('2. GRI Pricing Inputs'!$C$22:$AI$23,MATCH($M$16,'2. GRI Pricing Inputs'!$C$22:$C$23,0),MATCH(F363,'2. GRI Pricing Inputs'!$C$22:$AI$22,0)),0)</f>
        <v>0</v>
      </c>
      <c r="N363" s="329">
        <f>IF(AND('3. GRI Pricing'!$G363&gt;='2. GRI Pricing Inputs'!$D$33,'3. GRI Pricing'!$G363&lt;='2. GRI Pricing Inputs'!$E$33),'2. GRI Pricing Inputs'!$D$32,IF(AND('3. GRI Pricing'!$G363&gt;='2. GRI Pricing Inputs'!$F$33,'3. GRI Pricing'!$G363&lt;='2. GRI Pricing Inputs'!$G$33),'2. GRI Pricing Inputs'!$F$32,IF(AND('3. GRI Pricing'!$G363&gt;='2. GRI Pricing Inputs'!$H$33,'3. GRI Pricing'!$G363&lt;='2. GRI Pricing Inputs'!$I$33),'2. GRI Pricing Inputs'!$H$32,IF(AND('3. GRI Pricing'!$G363&gt;='2. GRI Pricing Inputs'!$J$33,'3. GRI Pricing'!$G363&lt;='2. GRI Pricing Inputs'!$K$33),'2. GRI Pricing Inputs'!$J$32,IF(AND('3. GRI Pricing'!$G363&gt;='2. GRI Pricing Inputs'!$L$33,'3. GRI Pricing'!$G363&lt;='2. GRI Pricing Inputs'!$M$33),'2. GRI Pricing Inputs'!$L$32,IF(AND('3. GRI Pricing'!$G363&gt;='2. GRI Pricing Inputs'!$N$33,'3. GRI Pricing'!$G363&lt;='2. GRI Pricing Inputs'!$O$33),'2. GRI Pricing Inputs'!$N$32,IF(AND('3. GRI Pricing'!$G363&gt;='2. GRI Pricing Inputs'!$P$33,'3. GRI Pricing'!$G363&lt;='2. GRI Pricing Inputs'!$Q$33),'2. GRI Pricing Inputs'!$P$32,IF(AND('3. GRI Pricing'!$G363&gt;='2. GRI Pricing Inputs'!$R$33,'3. GRI Pricing'!$G363&lt;='2. GRI Pricing Inputs'!$S$33),'2. GRI Pricing Inputs'!$R$32,IF(AND('3. GRI Pricing'!$G363&gt;='2. GRI Pricing Inputs'!$T$33,'3. GRI Pricing'!$G363&lt;='2. GRI Pricing Inputs'!$U$33),'2. GRI Pricing Inputs'!$T$32,IF(AND('3. GRI Pricing'!$G363&gt;='2. GRI Pricing Inputs'!$V$33,'3. GRI Pricing'!$G363&lt;='2. GRI Pricing Inputs'!$W$33),'2. GRI Pricing Inputs'!$V$32,IF(AND('3. GRI Pricing'!$G363&gt;='2. GRI Pricing Inputs'!$X$33,'3. GRI Pricing'!$G363&lt;='2. GRI Pricing Inputs'!$Y$33),'2. GRI Pricing Inputs'!$X$32,IF(AND('3. GRI Pricing'!$G363&gt;='2. GRI Pricing Inputs'!$Z$33,'3. GRI Pricing'!$G363&lt;='2. GRI Pricing Inputs'!$AA$33),'2. GRI Pricing Inputs'!$Z$32,IF(AND('3. GRI Pricing'!$G363&gt;='2. GRI Pricing Inputs'!$AB$33,'3. GRI Pricing'!$G363&lt;='2. GRI Pricing Inputs'!$AC$33),'2. GRI Pricing Inputs'!$AB$32,IF(AND('3. GRI Pricing'!$G363&gt;='2. GRI Pricing Inputs'!$AD$33,'3. GRI Pricing'!$G363&lt;='2. GRI Pricing Inputs'!$AE$33),'2. GRI Pricing Inputs'!$AD$32,IF(AND('3. GRI Pricing'!$G363&gt;='2. GRI Pricing Inputs'!$AF$33,'3. GRI Pricing'!$G363&lt;='2. GRI Pricing Inputs'!$AG$33),'2. GRI Pricing Inputs'!$AF$32,IF(AND('3. GRI Pricing'!$G363&gt;='2. GRI Pricing Inputs'!$AH$33,'3. GRI Pricing'!$G363&lt;='2. GRI Pricing Inputs'!$AI$33),'2. GRI Pricing Inputs'!$AH$32,0))))))))))))))))</f>
        <v>0</v>
      </c>
      <c r="O363" s="272" cm="1">
        <f t="array" ref="O363">IFERROR(INDEX('2. GRI Pricing Inputs'!$C$32:$AI$39,MATCH('3. GRI Pricing'!E363,'2. GRI Pricing Inputs'!$C$32:$C$39,0),(MATCH('3. GRI Pricing'!N363,'2. GRI Pricing Inputs'!$D$32:$AI$32,0)+1)),0)</f>
        <v>0</v>
      </c>
      <c r="P363" s="272">
        <f>IFERROR(INDEX('2. GRI Pricing Inputs'!$C$45:$AI$46,MATCH($P$16,'2. GRI Pricing Inputs'!$C$45:$C$46,0),MATCH(H363,'2. GRI Pricing Inputs'!$C$45:$AI$45,0)),0)</f>
        <v>0</v>
      </c>
      <c r="Q363" s="272">
        <f>IFERROR(INDEX('2. GRI Pricing Inputs'!$C$53:$AI$54,MATCH('3. GRI Pricing'!$Q$16,'2. GRI Pricing Inputs'!$C$53:$C$54,0),MATCH('3. GRI Pricing'!I363,'2. GRI Pricing Inputs'!$C$53:$AI$53,0)),0)</f>
        <v>0</v>
      </c>
      <c r="R363" s="272">
        <f>IFERROR(INDEX('2. GRI Pricing Inputs'!$C$60:$AI$61,MATCH('3. GRI Pricing'!$R$16,'2. GRI Pricing Inputs'!$C$60:$C$61,0),MATCH('1. Accomodation'!T367,'2. GRI Pricing Inputs'!$C$60:$AI$60,0)),0)</f>
        <v>0</v>
      </c>
      <c r="S363" s="272">
        <f>IFERROR(INDEX('2. GRI Pricing Inputs'!$C$67:$AI$68,MATCH('3. GRI Pricing'!$S$16,'2. GRI Pricing Inputs'!$C$67:$C$68,0),MATCH('1. Accomodation'!U367,'2. GRI Pricing Inputs'!$C$67:$AI$67,0)),0)</f>
        <v>0</v>
      </c>
      <c r="T363" s="272">
        <f>IF(E363=0,0,'2. GRI Pricing Inputs'!$AI$75)</f>
        <v>0</v>
      </c>
      <c r="U363" s="272">
        <f>IFERROR(INDEX('2. GRI Pricing Inputs'!$C$82:$AI$83,MATCH('3. GRI Pricing'!$U$16,'2. GRI Pricing Inputs'!$C$82:$C$83,0),MATCH('1. Accomodation'!V367,'2. GRI Pricing Inputs'!$C$82:$AI$82,0)),0)</f>
        <v>0</v>
      </c>
      <c r="V363" s="272">
        <f>IFERROR(INDEX('2. GRI Pricing Inputs'!$C$89:$AI$90,MATCH('3. GRI Pricing'!$V$16,'2. GRI Pricing Inputs'!$C$89:$C$90,0),MATCH('1. Accomodation'!W367,'2. GRI Pricing Inputs'!$C$89:$AI$89,0)),0)</f>
        <v>0</v>
      </c>
      <c r="W363" s="272">
        <f>IFERROR(INDEX('2. GRI Pricing Inputs'!$C$97:$AI$98,MATCH('3. GRI Pricing'!$W$16,'2. GRI Pricing Inputs'!$C$97:$C$98,0),MATCH('1. Accomodation'!X367,'2. GRI Pricing Inputs'!$C$97:$AI$97,0)),0)</f>
        <v>0</v>
      </c>
      <c r="X363" s="272">
        <f>IFERROR(INDEX('2. GRI Pricing Inputs'!$C$104:$AI$105,MATCH('3. GRI Pricing'!$X$16,'2. GRI Pricing Inputs'!$C$104:$C$105,0),MATCH('1. Accomodation'!Y367,'2. GRI Pricing Inputs'!$C$104:$AI$104,0)),0)</f>
        <v>0</v>
      </c>
      <c r="Y363" s="273"/>
      <c r="Z363" s="274">
        <f t="shared" si="17"/>
        <v>0</v>
      </c>
      <c r="AA363" s="275"/>
      <c r="AB363" s="275"/>
      <c r="AC363" s="275"/>
      <c r="AD363" s="271">
        <f>Z363*(1+'2. GRI Pricing Inputs'!E$115)^(($AD$16-$AC$15)/365)</f>
        <v>0</v>
      </c>
      <c r="AE363" s="272">
        <f>AD363*(1+'2. GRI Pricing Inputs'!F$115)^((AE$16-AD$16)/365)</f>
        <v>0</v>
      </c>
      <c r="AF363" s="272">
        <f>AE363*(1+'2. GRI Pricing Inputs'!G$115)^((AF$16-AE$16)/365)</f>
        <v>0</v>
      </c>
      <c r="AG363" s="272">
        <f>AF363*(1+'2. GRI Pricing Inputs'!H$115)^((AG$16-AF$16)/365)</f>
        <v>0</v>
      </c>
      <c r="AH363" s="272">
        <f>AG363*(1+'2. GRI Pricing Inputs'!I$115)^((AH$16-AG$16)/365)</f>
        <v>0</v>
      </c>
      <c r="AI363" s="272">
        <f>AH363*(1+'2. GRI Pricing Inputs'!J$115)^((AI$16-AH$16)/365)</f>
        <v>0</v>
      </c>
      <c r="AJ363" s="272">
        <f>AI363*(1+'2. GRI Pricing Inputs'!K$115)^((AJ$16-AI$16)/365)</f>
        <v>0</v>
      </c>
      <c r="AK363" s="272">
        <f>AJ363*(1+'2. GRI Pricing Inputs'!L$115)^((AK$16-AJ$16)/365)</f>
        <v>0</v>
      </c>
      <c r="AL363" s="272">
        <f>AK363*(1+'2. GRI Pricing Inputs'!M$115)^((AL$16-AK$16)/365)</f>
        <v>0</v>
      </c>
      <c r="AM363" s="272">
        <f>AL363*(1+'2. GRI Pricing Inputs'!N$115)^((AM$16-AL$16)/365)</f>
        <v>0</v>
      </c>
      <c r="AN363" s="272">
        <f>AM363*(1+'2. GRI Pricing Inputs'!O$115)^((AN$16-AM$16)/365)</f>
        <v>0</v>
      </c>
      <c r="AO363" s="272">
        <f>AN363*(1+'2. GRI Pricing Inputs'!P$115)^((AO$16-AN$16)/365)</f>
        <v>0</v>
      </c>
      <c r="AP363" s="276">
        <f>AO363*(1+'2. GRI Pricing Inputs'!Q$115)^((AP$16-AO$16)/365)</f>
        <v>0</v>
      </c>
      <c r="AQ363" s="380">
        <f t="shared" si="18"/>
        <v>0</v>
      </c>
    </row>
    <row r="364" spans="3:43" ht="11.4" x14ac:dyDescent="0.2">
      <c r="C364" s="76">
        <f>'1. Accomodation'!N368</f>
        <v>0</v>
      </c>
      <c r="D364" s="362" t="str">
        <f>'1. Accomodation'!L368</f>
        <v>[Select]</v>
      </c>
      <c r="E364" s="69" t="str">
        <f>'1. Accomodation'!P368</f>
        <v>[Select]</v>
      </c>
      <c r="F364" s="69" t="str">
        <f>'1. Accomodation'!Q368</f>
        <v>[Select]</v>
      </c>
      <c r="G364" s="77">
        <f>'1. Accomodation'!O368</f>
        <v>0</v>
      </c>
      <c r="H364" s="69" t="str">
        <f>'1. Accomodation'!R368</f>
        <v>[Select]</v>
      </c>
      <c r="I364" s="69" t="str">
        <f>'1. Accomodation'!S368</f>
        <v>[Select]</v>
      </c>
      <c r="J364" s="62"/>
      <c r="L364" s="271">
        <f>IFERROR(INDEX('2. GRI Pricing Inputs'!$C$15:$AI$16,MATCH($L$16,'2. GRI Pricing Inputs'!$C$15:$C$16,0),MATCH(E364,'2. GRI Pricing Inputs'!$C$15:$AI$15,0)),0)</f>
        <v>0</v>
      </c>
      <c r="M364" s="272">
        <f>IFERROR(INDEX('2. GRI Pricing Inputs'!$C$22:$AI$23,MATCH($M$16,'2. GRI Pricing Inputs'!$C$22:$C$23,0),MATCH(F364,'2. GRI Pricing Inputs'!$C$22:$AI$22,0)),0)</f>
        <v>0</v>
      </c>
      <c r="N364" s="329">
        <f>IF(AND('3. GRI Pricing'!$G364&gt;='2. GRI Pricing Inputs'!$D$33,'3. GRI Pricing'!$G364&lt;='2. GRI Pricing Inputs'!$E$33),'2. GRI Pricing Inputs'!$D$32,IF(AND('3. GRI Pricing'!$G364&gt;='2. GRI Pricing Inputs'!$F$33,'3. GRI Pricing'!$G364&lt;='2. GRI Pricing Inputs'!$G$33),'2. GRI Pricing Inputs'!$F$32,IF(AND('3. GRI Pricing'!$G364&gt;='2. GRI Pricing Inputs'!$H$33,'3. GRI Pricing'!$G364&lt;='2. GRI Pricing Inputs'!$I$33),'2. GRI Pricing Inputs'!$H$32,IF(AND('3. GRI Pricing'!$G364&gt;='2. GRI Pricing Inputs'!$J$33,'3. GRI Pricing'!$G364&lt;='2. GRI Pricing Inputs'!$K$33),'2. GRI Pricing Inputs'!$J$32,IF(AND('3. GRI Pricing'!$G364&gt;='2. GRI Pricing Inputs'!$L$33,'3. GRI Pricing'!$G364&lt;='2. GRI Pricing Inputs'!$M$33),'2. GRI Pricing Inputs'!$L$32,IF(AND('3. GRI Pricing'!$G364&gt;='2. GRI Pricing Inputs'!$N$33,'3. GRI Pricing'!$G364&lt;='2. GRI Pricing Inputs'!$O$33),'2. GRI Pricing Inputs'!$N$32,IF(AND('3. GRI Pricing'!$G364&gt;='2. GRI Pricing Inputs'!$P$33,'3. GRI Pricing'!$G364&lt;='2. GRI Pricing Inputs'!$Q$33),'2. GRI Pricing Inputs'!$P$32,IF(AND('3. GRI Pricing'!$G364&gt;='2. GRI Pricing Inputs'!$R$33,'3. GRI Pricing'!$G364&lt;='2. GRI Pricing Inputs'!$S$33),'2. GRI Pricing Inputs'!$R$32,IF(AND('3. GRI Pricing'!$G364&gt;='2. GRI Pricing Inputs'!$T$33,'3. GRI Pricing'!$G364&lt;='2. GRI Pricing Inputs'!$U$33),'2. GRI Pricing Inputs'!$T$32,IF(AND('3. GRI Pricing'!$G364&gt;='2. GRI Pricing Inputs'!$V$33,'3. GRI Pricing'!$G364&lt;='2. GRI Pricing Inputs'!$W$33),'2. GRI Pricing Inputs'!$V$32,IF(AND('3. GRI Pricing'!$G364&gt;='2. GRI Pricing Inputs'!$X$33,'3. GRI Pricing'!$G364&lt;='2. GRI Pricing Inputs'!$Y$33),'2. GRI Pricing Inputs'!$X$32,IF(AND('3. GRI Pricing'!$G364&gt;='2. GRI Pricing Inputs'!$Z$33,'3. GRI Pricing'!$G364&lt;='2. GRI Pricing Inputs'!$AA$33),'2. GRI Pricing Inputs'!$Z$32,IF(AND('3. GRI Pricing'!$G364&gt;='2. GRI Pricing Inputs'!$AB$33,'3. GRI Pricing'!$G364&lt;='2. GRI Pricing Inputs'!$AC$33),'2. GRI Pricing Inputs'!$AB$32,IF(AND('3. GRI Pricing'!$G364&gt;='2. GRI Pricing Inputs'!$AD$33,'3. GRI Pricing'!$G364&lt;='2. GRI Pricing Inputs'!$AE$33),'2. GRI Pricing Inputs'!$AD$32,IF(AND('3. GRI Pricing'!$G364&gt;='2. GRI Pricing Inputs'!$AF$33,'3. GRI Pricing'!$G364&lt;='2. GRI Pricing Inputs'!$AG$33),'2. GRI Pricing Inputs'!$AF$32,IF(AND('3. GRI Pricing'!$G364&gt;='2. GRI Pricing Inputs'!$AH$33,'3. GRI Pricing'!$G364&lt;='2. GRI Pricing Inputs'!$AI$33),'2. GRI Pricing Inputs'!$AH$32,0))))))))))))))))</f>
        <v>0</v>
      </c>
      <c r="O364" s="272" cm="1">
        <f t="array" ref="O364">IFERROR(INDEX('2. GRI Pricing Inputs'!$C$32:$AI$39,MATCH('3. GRI Pricing'!E364,'2. GRI Pricing Inputs'!$C$32:$C$39,0),(MATCH('3. GRI Pricing'!N364,'2. GRI Pricing Inputs'!$D$32:$AI$32,0)+1)),0)</f>
        <v>0</v>
      </c>
      <c r="P364" s="272">
        <f>IFERROR(INDEX('2. GRI Pricing Inputs'!$C$45:$AI$46,MATCH($P$16,'2. GRI Pricing Inputs'!$C$45:$C$46,0),MATCH(H364,'2. GRI Pricing Inputs'!$C$45:$AI$45,0)),0)</f>
        <v>0</v>
      </c>
      <c r="Q364" s="272">
        <f>IFERROR(INDEX('2. GRI Pricing Inputs'!$C$53:$AI$54,MATCH('3. GRI Pricing'!$Q$16,'2. GRI Pricing Inputs'!$C$53:$C$54,0),MATCH('3. GRI Pricing'!I364,'2. GRI Pricing Inputs'!$C$53:$AI$53,0)),0)</f>
        <v>0</v>
      </c>
      <c r="R364" s="272">
        <f>IFERROR(INDEX('2. GRI Pricing Inputs'!$C$60:$AI$61,MATCH('3. GRI Pricing'!$R$16,'2. GRI Pricing Inputs'!$C$60:$C$61,0),MATCH('1. Accomodation'!T368,'2. GRI Pricing Inputs'!$C$60:$AI$60,0)),0)</f>
        <v>0</v>
      </c>
      <c r="S364" s="272">
        <f>IFERROR(INDEX('2. GRI Pricing Inputs'!$C$67:$AI$68,MATCH('3. GRI Pricing'!$S$16,'2. GRI Pricing Inputs'!$C$67:$C$68,0),MATCH('1. Accomodation'!U368,'2. GRI Pricing Inputs'!$C$67:$AI$67,0)),0)</f>
        <v>0</v>
      </c>
      <c r="T364" s="272">
        <f>IF(E364=0,0,'2. GRI Pricing Inputs'!$AI$75)</f>
        <v>0</v>
      </c>
      <c r="U364" s="272">
        <f>IFERROR(INDEX('2. GRI Pricing Inputs'!$C$82:$AI$83,MATCH('3. GRI Pricing'!$U$16,'2. GRI Pricing Inputs'!$C$82:$C$83,0),MATCH('1. Accomodation'!V368,'2. GRI Pricing Inputs'!$C$82:$AI$82,0)),0)</f>
        <v>0</v>
      </c>
      <c r="V364" s="272">
        <f>IFERROR(INDEX('2. GRI Pricing Inputs'!$C$89:$AI$90,MATCH('3. GRI Pricing'!$V$16,'2. GRI Pricing Inputs'!$C$89:$C$90,0),MATCH('1. Accomodation'!W368,'2. GRI Pricing Inputs'!$C$89:$AI$89,0)),0)</f>
        <v>0</v>
      </c>
      <c r="W364" s="272">
        <f>IFERROR(INDEX('2. GRI Pricing Inputs'!$C$97:$AI$98,MATCH('3. GRI Pricing'!$W$16,'2. GRI Pricing Inputs'!$C$97:$C$98,0),MATCH('1. Accomodation'!X368,'2. GRI Pricing Inputs'!$C$97:$AI$97,0)),0)</f>
        <v>0</v>
      </c>
      <c r="X364" s="272">
        <f>IFERROR(INDEX('2. GRI Pricing Inputs'!$C$104:$AI$105,MATCH('3. GRI Pricing'!$X$16,'2. GRI Pricing Inputs'!$C$104:$C$105,0),MATCH('1. Accomodation'!Y368,'2. GRI Pricing Inputs'!$C$104:$AI$104,0)),0)</f>
        <v>0</v>
      </c>
      <c r="Y364" s="273"/>
      <c r="Z364" s="274">
        <f t="shared" si="17"/>
        <v>0</v>
      </c>
      <c r="AA364" s="275"/>
      <c r="AB364" s="275"/>
      <c r="AC364" s="275"/>
      <c r="AD364" s="271">
        <f>Z364*(1+'2. GRI Pricing Inputs'!E$115)^(($AD$16-$AC$15)/365)</f>
        <v>0</v>
      </c>
      <c r="AE364" s="272">
        <f>AD364*(1+'2. GRI Pricing Inputs'!F$115)^((AE$16-AD$16)/365)</f>
        <v>0</v>
      </c>
      <c r="AF364" s="272">
        <f>AE364*(1+'2. GRI Pricing Inputs'!G$115)^((AF$16-AE$16)/365)</f>
        <v>0</v>
      </c>
      <c r="AG364" s="272">
        <f>AF364*(1+'2. GRI Pricing Inputs'!H$115)^((AG$16-AF$16)/365)</f>
        <v>0</v>
      </c>
      <c r="AH364" s="272">
        <f>AG364*(1+'2. GRI Pricing Inputs'!I$115)^((AH$16-AG$16)/365)</f>
        <v>0</v>
      </c>
      <c r="AI364" s="272">
        <f>AH364*(1+'2. GRI Pricing Inputs'!J$115)^((AI$16-AH$16)/365)</f>
        <v>0</v>
      </c>
      <c r="AJ364" s="272">
        <f>AI364*(1+'2. GRI Pricing Inputs'!K$115)^((AJ$16-AI$16)/365)</f>
        <v>0</v>
      </c>
      <c r="AK364" s="272">
        <f>AJ364*(1+'2. GRI Pricing Inputs'!L$115)^((AK$16-AJ$16)/365)</f>
        <v>0</v>
      </c>
      <c r="AL364" s="272">
        <f>AK364*(1+'2. GRI Pricing Inputs'!M$115)^((AL$16-AK$16)/365)</f>
        <v>0</v>
      </c>
      <c r="AM364" s="272">
        <f>AL364*(1+'2. GRI Pricing Inputs'!N$115)^((AM$16-AL$16)/365)</f>
        <v>0</v>
      </c>
      <c r="AN364" s="272">
        <f>AM364*(1+'2. GRI Pricing Inputs'!O$115)^((AN$16-AM$16)/365)</f>
        <v>0</v>
      </c>
      <c r="AO364" s="272">
        <f>AN364*(1+'2. GRI Pricing Inputs'!P$115)^((AO$16-AN$16)/365)</f>
        <v>0</v>
      </c>
      <c r="AP364" s="276">
        <f>AO364*(1+'2. GRI Pricing Inputs'!Q$115)^((AP$16-AO$16)/365)</f>
        <v>0</v>
      </c>
      <c r="AQ364" s="380">
        <f t="shared" si="18"/>
        <v>0</v>
      </c>
    </row>
    <row r="365" spans="3:43" ht="11.4" x14ac:dyDescent="0.2">
      <c r="C365" s="76">
        <f>'1. Accomodation'!N369</f>
        <v>0</v>
      </c>
      <c r="D365" s="362" t="str">
        <f>'1. Accomodation'!L369</f>
        <v>[Select]</v>
      </c>
      <c r="E365" s="69" t="str">
        <f>'1. Accomodation'!P369</f>
        <v>[Select]</v>
      </c>
      <c r="F365" s="69" t="str">
        <f>'1. Accomodation'!Q369</f>
        <v>[Select]</v>
      </c>
      <c r="G365" s="77">
        <f>'1. Accomodation'!O369</f>
        <v>0</v>
      </c>
      <c r="H365" s="69" t="str">
        <f>'1. Accomodation'!R369</f>
        <v>[Select]</v>
      </c>
      <c r="I365" s="69" t="str">
        <f>'1. Accomodation'!S369</f>
        <v>[Select]</v>
      </c>
      <c r="J365" s="62"/>
      <c r="L365" s="271">
        <f>IFERROR(INDEX('2. GRI Pricing Inputs'!$C$15:$AI$16,MATCH($L$16,'2. GRI Pricing Inputs'!$C$15:$C$16,0),MATCH(E365,'2. GRI Pricing Inputs'!$C$15:$AI$15,0)),0)</f>
        <v>0</v>
      </c>
      <c r="M365" s="272">
        <f>IFERROR(INDEX('2. GRI Pricing Inputs'!$C$22:$AI$23,MATCH($M$16,'2. GRI Pricing Inputs'!$C$22:$C$23,0),MATCH(F365,'2. GRI Pricing Inputs'!$C$22:$AI$22,0)),0)</f>
        <v>0</v>
      </c>
      <c r="N365" s="329">
        <f>IF(AND('3. GRI Pricing'!$G365&gt;='2. GRI Pricing Inputs'!$D$33,'3. GRI Pricing'!$G365&lt;='2. GRI Pricing Inputs'!$E$33),'2. GRI Pricing Inputs'!$D$32,IF(AND('3. GRI Pricing'!$G365&gt;='2. GRI Pricing Inputs'!$F$33,'3. GRI Pricing'!$G365&lt;='2. GRI Pricing Inputs'!$G$33),'2. GRI Pricing Inputs'!$F$32,IF(AND('3. GRI Pricing'!$G365&gt;='2. GRI Pricing Inputs'!$H$33,'3. GRI Pricing'!$G365&lt;='2. GRI Pricing Inputs'!$I$33),'2. GRI Pricing Inputs'!$H$32,IF(AND('3. GRI Pricing'!$G365&gt;='2. GRI Pricing Inputs'!$J$33,'3. GRI Pricing'!$G365&lt;='2. GRI Pricing Inputs'!$K$33),'2. GRI Pricing Inputs'!$J$32,IF(AND('3. GRI Pricing'!$G365&gt;='2. GRI Pricing Inputs'!$L$33,'3. GRI Pricing'!$G365&lt;='2. GRI Pricing Inputs'!$M$33),'2. GRI Pricing Inputs'!$L$32,IF(AND('3. GRI Pricing'!$G365&gt;='2. GRI Pricing Inputs'!$N$33,'3. GRI Pricing'!$G365&lt;='2. GRI Pricing Inputs'!$O$33),'2. GRI Pricing Inputs'!$N$32,IF(AND('3. GRI Pricing'!$G365&gt;='2. GRI Pricing Inputs'!$P$33,'3. GRI Pricing'!$G365&lt;='2. GRI Pricing Inputs'!$Q$33),'2. GRI Pricing Inputs'!$P$32,IF(AND('3. GRI Pricing'!$G365&gt;='2. GRI Pricing Inputs'!$R$33,'3. GRI Pricing'!$G365&lt;='2. GRI Pricing Inputs'!$S$33),'2. GRI Pricing Inputs'!$R$32,IF(AND('3. GRI Pricing'!$G365&gt;='2. GRI Pricing Inputs'!$T$33,'3. GRI Pricing'!$G365&lt;='2. GRI Pricing Inputs'!$U$33),'2. GRI Pricing Inputs'!$T$32,IF(AND('3. GRI Pricing'!$G365&gt;='2. GRI Pricing Inputs'!$V$33,'3. GRI Pricing'!$G365&lt;='2. GRI Pricing Inputs'!$W$33),'2. GRI Pricing Inputs'!$V$32,IF(AND('3. GRI Pricing'!$G365&gt;='2. GRI Pricing Inputs'!$X$33,'3. GRI Pricing'!$G365&lt;='2. GRI Pricing Inputs'!$Y$33),'2. GRI Pricing Inputs'!$X$32,IF(AND('3. GRI Pricing'!$G365&gt;='2. GRI Pricing Inputs'!$Z$33,'3. GRI Pricing'!$G365&lt;='2. GRI Pricing Inputs'!$AA$33),'2. GRI Pricing Inputs'!$Z$32,IF(AND('3. GRI Pricing'!$G365&gt;='2. GRI Pricing Inputs'!$AB$33,'3. GRI Pricing'!$G365&lt;='2. GRI Pricing Inputs'!$AC$33),'2. GRI Pricing Inputs'!$AB$32,IF(AND('3. GRI Pricing'!$G365&gt;='2. GRI Pricing Inputs'!$AD$33,'3. GRI Pricing'!$G365&lt;='2. GRI Pricing Inputs'!$AE$33),'2. GRI Pricing Inputs'!$AD$32,IF(AND('3. GRI Pricing'!$G365&gt;='2. GRI Pricing Inputs'!$AF$33,'3. GRI Pricing'!$G365&lt;='2. GRI Pricing Inputs'!$AG$33),'2. GRI Pricing Inputs'!$AF$32,IF(AND('3. GRI Pricing'!$G365&gt;='2. GRI Pricing Inputs'!$AH$33,'3. GRI Pricing'!$G365&lt;='2. GRI Pricing Inputs'!$AI$33),'2. GRI Pricing Inputs'!$AH$32,0))))))))))))))))</f>
        <v>0</v>
      </c>
      <c r="O365" s="272" cm="1">
        <f t="array" ref="O365">IFERROR(INDEX('2. GRI Pricing Inputs'!$C$32:$AI$39,MATCH('3. GRI Pricing'!E365,'2. GRI Pricing Inputs'!$C$32:$C$39,0),(MATCH('3. GRI Pricing'!N365,'2. GRI Pricing Inputs'!$D$32:$AI$32,0)+1)),0)</f>
        <v>0</v>
      </c>
      <c r="P365" s="272">
        <f>IFERROR(INDEX('2. GRI Pricing Inputs'!$C$45:$AI$46,MATCH($P$16,'2. GRI Pricing Inputs'!$C$45:$C$46,0),MATCH(H365,'2. GRI Pricing Inputs'!$C$45:$AI$45,0)),0)</f>
        <v>0</v>
      </c>
      <c r="Q365" s="272">
        <f>IFERROR(INDEX('2. GRI Pricing Inputs'!$C$53:$AI$54,MATCH('3. GRI Pricing'!$Q$16,'2. GRI Pricing Inputs'!$C$53:$C$54,0),MATCH('3. GRI Pricing'!I365,'2. GRI Pricing Inputs'!$C$53:$AI$53,0)),0)</f>
        <v>0</v>
      </c>
      <c r="R365" s="272">
        <f>IFERROR(INDEX('2. GRI Pricing Inputs'!$C$60:$AI$61,MATCH('3. GRI Pricing'!$R$16,'2. GRI Pricing Inputs'!$C$60:$C$61,0),MATCH('1. Accomodation'!T369,'2. GRI Pricing Inputs'!$C$60:$AI$60,0)),0)</f>
        <v>0</v>
      </c>
      <c r="S365" s="272">
        <f>IFERROR(INDEX('2. GRI Pricing Inputs'!$C$67:$AI$68,MATCH('3. GRI Pricing'!$S$16,'2. GRI Pricing Inputs'!$C$67:$C$68,0),MATCH('1. Accomodation'!U369,'2. GRI Pricing Inputs'!$C$67:$AI$67,0)),0)</f>
        <v>0</v>
      </c>
      <c r="T365" s="272">
        <f>IF(E365=0,0,'2. GRI Pricing Inputs'!$AI$75)</f>
        <v>0</v>
      </c>
      <c r="U365" s="272">
        <f>IFERROR(INDEX('2. GRI Pricing Inputs'!$C$82:$AI$83,MATCH('3. GRI Pricing'!$U$16,'2. GRI Pricing Inputs'!$C$82:$C$83,0),MATCH('1. Accomodation'!V369,'2. GRI Pricing Inputs'!$C$82:$AI$82,0)),0)</f>
        <v>0</v>
      </c>
      <c r="V365" s="272">
        <f>IFERROR(INDEX('2. GRI Pricing Inputs'!$C$89:$AI$90,MATCH('3. GRI Pricing'!$V$16,'2. GRI Pricing Inputs'!$C$89:$C$90,0),MATCH('1. Accomodation'!W369,'2. GRI Pricing Inputs'!$C$89:$AI$89,0)),0)</f>
        <v>0</v>
      </c>
      <c r="W365" s="272">
        <f>IFERROR(INDEX('2. GRI Pricing Inputs'!$C$97:$AI$98,MATCH('3. GRI Pricing'!$W$16,'2. GRI Pricing Inputs'!$C$97:$C$98,0),MATCH('1. Accomodation'!X369,'2. GRI Pricing Inputs'!$C$97:$AI$97,0)),0)</f>
        <v>0</v>
      </c>
      <c r="X365" s="272">
        <f>IFERROR(INDEX('2. GRI Pricing Inputs'!$C$104:$AI$105,MATCH('3. GRI Pricing'!$X$16,'2. GRI Pricing Inputs'!$C$104:$C$105,0),MATCH('1. Accomodation'!Y369,'2. GRI Pricing Inputs'!$C$104:$AI$104,0)),0)</f>
        <v>0</v>
      </c>
      <c r="Y365" s="273"/>
      <c r="Z365" s="274">
        <f t="shared" si="17"/>
        <v>0</v>
      </c>
      <c r="AA365" s="275"/>
      <c r="AB365" s="275"/>
      <c r="AC365" s="275"/>
      <c r="AD365" s="271">
        <f>Z365*(1+'2. GRI Pricing Inputs'!E$115)^(($AD$16-$AC$15)/365)</f>
        <v>0</v>
      </c>
      <c r="AE365" s="272">
        <f>AD365*(1+'2. GRI Pricing Inputs'!F$115)^((AE$16-AD$16)/365)</f>
        <v>0</v>
      </c>
      <c r="AF365" s="272">
        <f>AE365*(1+'2. GRI Pricing Inputs'!G$115)^((AF$16-AE$16)/365)</f>
        <v>0</v>
      </c>
      <c r="AG365" s="272">
        <f>AF365*(1+'2. GRI Pricing Inputs'!H$115)^((AG$16-AF$16)/365)</f>
        <v>0</v>
      </c>
      <c r="AH365" s="272">
        <f>AG365*(1+'2. GRI Pricing Inputs'!I$115)^((AH$16-AG$16)/365)</f>
        <v>0</v>
      </c>
      <c r="AI365" s="272">
        <f>AH365*(1+'2. GRI Pricing Inputs'!J$115)^((AI$16-AH$16)/365)</f>
        <v>0</v>
      </c>
      <c r="AJ365" s="272">
        <f>AI365*(1+'2. GRI Pricing Inputs'!K$115)^((AJ$16-AI$16)/365)</f>
        <v>0</v>
      </c>
      <c r="AK365" s="272">
        <f>AJ365*(1+'2. GRI Pricing Inputs'!L$115)^((AK$16-AJ$16)/365)</f>
        <v>0</v>
      </c>
      <c r="AL365" s="272">
        <f>AK365*(1+'2. GRI Pricing Inputs'!M$115)^((AL$16-AK$16)/365)</f>
        <v>0</v>
      </c>
      <c r="AM365" s="272">
        <f>AL365*(1+'2. GRI Pricing Inputs'!N$115)^((AM$16-AL$16)/365)</f>
        <v>0</v>
      </c>
      <c r="AN365" s="272">
        <f>AM365*(1+'2. GRI Pricing Inputs'!O$115)^((AN$16-AM$16)/365)</f>
        <v>0</v>
      </c>
      <c r="AO365" s="272">
        <f>AN365*(1+'2. GRI Pricing Inputs'!P$115)^((AO$16-AN$16)/365)</f>
        <v>0</v>
      </c>
      <c r="AP365" s="276">
        <f>AO365*(1+'2. GRI Pricing Inputs'!Q$115)^((AP$16-AO$16)/365)</f>
        <v>0</v>
      </c>
      <c r="AQ365" s="380">
        <f t="shared" si="18"/>
        <v>0</v>
      </c>
    </row>
    <row r="366" spans="3:43" ht="11.4" x14ac:dyDescent="0.2">
      <c r="C366" s="76">
        <f>'1. Accomodation'!N370</f>
        <v>0</v>
      </c>
      <c r="D366" s="362" t="str">
        <f>'1. Accomodation'!L370</f>
        <v>[Select]</v>
      </c>
      <c r="E366" s="69" t="str">
        <f>'1. Accomodation'!P370</f>
        <v>[Select]</v>
      </c>
      <c r="F366" s="69" t="str">
        <f>'1. Accomodation'!Q370</f>
        <v>[Select]</v>
      </c>
      <c r="G366" s="77">
        <f>'1. Accomodation'!O370</f>
        <v>0</v>
      </c>
      <c r="H366" s="69" t="str">
        <f>'1. Accomodation'!R370</f>
        <v>[Select]</v>
      </c>
      <c r="I366" s="69" t="str">
        <f>'1. Accomodation'!S370</f>
        <v>[Select]</v>
      </c>
      <c r="J366" s="62"/>
      <c r="L366" s="271">
        <f>IFERROR(INDEX('2. GRI Pricing Inputs'!$C$15:$AI$16,MATCH($L$16,'2. GRI Pricing Inputs'!$C$15:$C$16,0),MATCH(E366,'2. GRI Pricing Inputs'!$C$15:$AI$15,0)),0)</f>
        <v>0</v>
      </c>
      <c r="M366" s="272">
        <f>IFERROR(INDEX('2. GRI Pricing Inputs'!$C$22:$AI$23,MATCH($M$16,'2. GRI Pricing Inputs'!$C$22:$C$23,0),MATCH(F366,'2. GRI Pricing Inputs'!$C$22:$AI$22,0)),0)</f>
        <v>0</v>
      </c>
      <c r="N366" s="329">
        <f>IF(AND('3. GRI Pricing'!$G366&gt;='2. GRI Pricing Inputs'!$D$33,'3. GRI Pricing'!$G366&lt;='2. GRI Pricing Inputs'!$E$33),'2. GRI Pricing Inputs'!$D$32,IF(AND('3. GRI Pricing'!$G366&gt;='2. GRI Pricing Inputs'!$F$33,'3. GRI Pricing'!$G366&lt;='2. GRI Pricing Inputs'!$G$33),'2. GRI Pricing Inputs'!$F$32,IF(AND('3. GRI Pricing'!$G366&gt;='2. GRI Pricing Inputs'!$H$33,'3. GRI Pricing'!$G366&lt;='2. GRI Pricing Inputs'!$I$33),'2. GRI Pricing Inputs'!$H$32,IF(AND('3. GRI Pricing'!$G366&gt;='2. GRI Pricing Inputs'!$J$33,'3. GRI Pricing'!$G366&lt;='2. GRI Pricing Inputs'!$K$33),'2. GRI Pricing Inputs'!$J$32,IF(AND('3. GRI Pricing'!$G366&gt;='2. GRI Pricing Inputs'!$L$33,'3. GRI Pricing'!$G366&lt;='2. GRI Pricing Inputs'!$M$33),'2. GRI Pricing Inputs'!$L$32,IF(AND('3. GRI Pricing'!$G366&gt;='2. GRI Pricing Inputs'!$N$33,'3. GRI Pricing'!$G366&lt;='2. GRI Pricing Inputs'!$O$33),'2. GRI Pricing Inputs'!$N$32,IF(AND('3. GRI Pricing'!$G366&gt;='2. GRI Pricing Inputs'!$P$33,'3. GRI Pricing'!$G366&lt;='2. GRI Pricing Inputs'!$Q$33),'2. GRI Pricing Inputs'!$P$32,IF(AND('3. GRI Pricing'!$G366&gt;='2. GRI Pricing Inputs'!$R$33,'3. GRI Pricing'!$G366&lt;='2. GRI Pricing Inputs'!$S$33),'2. GRI Pricing Inputs'!$R$32,IF(AND('3. GRI Pricing'!$G366&gt;='2. GRI Pricing Inputs'!$T$33,'3. GRI Pricing'!$G366&lt;='2. GRI Pricing Inputs'!$U$33),'2. GRI Pricing Inputs'!$T$32,IF(AND('3. GRI Pricing'!$G366&gt;='2. GRI Pricing Inputs'!$V$33,'3. GRI Pricing'!$G366&lt;='2. GRI Pricing Inputs'!$W$33),'2. GRI Pricing Inputs'!$V$32,IF(AND('3. GRI Pricing'!$G366&gt;='2. GRI Pricing Inputs'!$X$33,'3. GRI Pricing'!$G366&lt;='2. GRI Pricing Inputs'!$Y$33),'2. GRI Pricing Inputs'!$X$32,IF(AND('3. GRI Pricing'!$G366&gt;='2. GRI Pricing Inputs'!$Z$33,'3. GRI Pricing'!$G366&lt;='2. GRI Pricing Inputs'!$AA$33),'2. GRI Pricing Inputs'!$Z$32,IF(AND('3. GRI Pricing'!$G366&gt;='2. GRI Pricing Inputs'!$AB$33,'3. GRI Pricing'!$G366&lt;='2. GRI Pricing Inputs'!$AC$33),'2. GRI Pricing Inputs'!$AB$32,IF(AND('3. GRI Pricing'!$G366&gt;='2. GRI Pricing Inputs'!$AD$33,'3. GRI Pricing'!$G366&lt;='2. GRI Pricing Inputs'!$AE$33),'2. GRI Pricing Inputs'!$AD$32,IF(AND('3. GRI Pricing'!$G366&gt;='2. GRI Pricing Inputs'!$AF$33,'3. GRI Pricing'!$G366&lt;='2. GRI Pricing Inputs'!$AG$33),'2. GRI Pricing Inputs'!$AF$32,IF(AND('3. GRI Pricing'!$G366&gt;='2. GRI Pricing Inputs'!$AH$33,'3. GRI Pricing'!$G366&lt;='2. GRI Pricing Inputs'!$AI$33),'2. GRI Pricing Inputs'!$AH$32,0))))))))))))))))</f>
        <v>0</v>
      </c>
      <c r="O366" s="272" cm="1">
        <f t="array" ref="O366">IFERROR(INDEX('2. GRI Pricing Inputs'!$C$32:$AI$39,MATCH('3. GRI Pricing'!E366,'2. GRI Pricing Inputs'!$C$32:$C$39,0),(MATCH('3. GRI Pricing'!N366,'2. GRI Pricing Inputs'!$D$32:$AI$32,0)+1)),0)</f>
        <v>0</v>
      </c>
      <c r="P366" s="272">
        <f>IFERROR(INDEX('2. GRI Pricing Inputs'!$C$45:$AI$46,MATCH($P$16,'2. GRI Pricing Inputs'!$C$45:$C$46,0),MATCH(H366,'2. GRI Pricing Inputs'!$C$45:$AI$45,0)),0)</f>
        <v>0</v>
      </c>
      <c r="Q366" s="272">
        <f>IFERROR(INDEX('2. GRI Pricing Inputs'!$C$53:$AI$54,MATCH('3. GRI Pricing'!$Q$16,'2. GRI Pricing Inputs'!$C$53:$C$54,0),MATCH('3. GRI Pricing'!I366,'2. GRI Pricing Inputs'!$C$53:$AI$53,0)),0)</f>
        <v>0</v>
      </c>
      <c r="R366" s="272">
        <f>IFERROR(INDEX('2. GRI Pricing Inputs'!$C$60:$AI$61,MATCH('3. GRI Pricing'!$R$16,'2. GRI Pricing Inputs'!$C$60:$C$61,0),MATCH('1. Accomodation'!T370,'2. GRI Pricing Inputs'!$C$60:$AI$60,0)),0)</f>
        <v>0</v>
      </c>
      <c r="S366" s="272">
        <f>IFERROR(INDEX('2. GRI Pricing Inputs'!$C$67:$AI$68,MATCH('3. GRI Pricing'!$S$16,'2. GRI Pricing Inputs'!$C$67:$C$68,0),MATCH('1. Accomodation'!U370,'2. GRI Pricing Inputs'!$C$67:$AI$67,0)),0)</f>
        <v>0</v>
      </c>
      <c r="T366" s="272">
        <f>IF(E366=0,0,'2. GRI Pricing Inputs'!$AI$75)</f>
        <v>0</v>
      </c>
      <c r="U366" s="272">
        <f>IFERROR(INDEX('2. GRI Pricing Inputs'!$C$82:$AI$83,MATCH('3. GRI Pricing'!$U$16,'2. GRI Pricing Inputs'!$C$82:$C$83,0),MATCH('1. Accomodation'!V370,'2. GRI Pricing Inputs'!$C$82:$AI$82,0)),0)</f>
        <v>0</v>
      </c>
      <c r="V366" s="272">
        <f>IFERROR(INDEX('2. GRI Pricing Inputs'!$C$89:$AI$90,MATCH('3. GRI Pricing'!$V$16,'2. GRI Pricing Inputs'!$C$89:$C$90,0),MATCH('1. Accomodation'!W370,'2. GRI Pricing Inputs'!$C$89:$AI$89,0)),0)</f>
        <v>0</v>
      </c>
      <c r="W366" s="272">
        <f>IFERROR(INDEX('2. GRI Pricing Inputs'!$C$97:$AI$98,MATCH('3. GRI Pricing'!$W$16,'2. GRI Pricing Inputs'!$C$97:$C$98,0),MATCH('1. Accomodation'!X370,'2. GRI Pricing Inputs'!$C$97:$AI$97,0)),0)</f>
        <v>0</v>
      </c>
      <c r="X366" s="272">
        <f>IFERROR(INDEX('2. GRI Pricing Inputs'!$C$104:$AI$105,MATCH('3. GRI Pricing'!$X$16,'2. GRI Pricing Inputs'!$C$104:$C$105,0),MATCH('1. Accomodation'!Y370,'2. GRI Pricing Inputs'!$C$104:$AI$104,0)),0)</f>
        <v>0</v>
      </c>
      <c r="Y366" s="273"/>
      <c r="Z366" s="274">
        <f t="shared" si="17"/>
        <v>0</v>
      </c>
      <c r="AA366" s="275"/>
      <c r="AB366" s="275"/>
      <c r="AC366" s="275"/>
      <c r="AD366" s="271">
        <f>Z366*(1+'2. GRI Pricing Inputs'!E$115)^(($AD$16-$AC$15)/365)</f>
        <v>0</v>
      </c>
      <c r="AE366" s="272">
        <f>AD366*(1+'2. GRI Pricing Inputs'!F$115)^((AE$16-AD$16)/365)</f>
        <v>0</v>
      </c>
      <c r="AF366" s="272">
        <f>AE366*(1+'2. GRI Pricing Inputs'!G$115)^((AF$16-AE$16)/365)</f>
        <v>0</v>
      </c>
      <c r="AG366" s="272">
        <f>AF366*(1+'2. GRI Pricing Inputs'!H$115)^((AG$16-AF$16)/365)</f>
        <v>0</v>
      </c>
      <c r="AH366" s="272">
        <f>AG366*(1+'2. GRI Pricing Inputs'!I$115)^((AH$16-AG$16)/365)</f>
        <v>0</v>
      </c>
      <c r="AI366" s="272">
        <f>AH366*(1+'2. GRI Pricing Inputs'!J$115)^((AI$16-AH$16)/365)</f>
        <v>0</v>
      </c>
      <c r="AJ366" s="272">
        <f>AI366*(1+'2. GRI Pricing Inputs'!K$115)^((AJ$16-AI$16)/365)</f>
        <v>0</v>
      </c>
      <c r="AK366" s="272">
        <f>AJ366*(1+'2. GRI Pricing Inputs'!L$115)^((AK$16-AJ$16)/365)</f>
        <v>0</v>
      </c>
      <c r="AL366" s="272">
        <f>AK366*(1+'2. GRI Pricing Inputs'!M$115)^((AL$16-AK$16)/365)</f>
        <v>0</v>
      </c>
      <c r="AM366" s="272">
        <f>AL366*(1+'2. GRI Pricing Inputs'!N$115)^((AM$16-AL$16)/365)</f>
        <v>0</v>
      </c>
      <c r="AN366" s="272">
        <f>AM366*(1+'2. GRI Pricing Inputs'!O$115)^((AN$16-AM$16)/365)</f>
        <v>0</v>
      </c>
      <c r="AO366" s="272">
        <f>AN366*(1+'2. GRI Pricing Inputs'!P$115)^((AO$16-AN$16)/365)</f>
        <v>0</v>
      </c>
      <c r="AP366" s="276">
        <f>AO366*(1+'2. GRI Pricing Inputs'!Q$115)^((AP$16-AO$16)/365)</f>
        <v>0</v>
      </c>
      <c r="AQ366" s="380">
        <f t="shared" si="18"/>
        <v>0</v>
      </c>
    </row>
    <row r="367" spans="3:43" ht="11.4" x14ac:dyDescent="0.2">
      <c r="C367" s="76">
        <f>'1. Accomodation'!N371</f>
        <v>0</v>
      </c>
      <c r="D367" s="362" t="str">
        <f>'1. Accomodation'!L371</f>
        <v>[Select]</v>
      </c>
      <c r="E367" s="69" t="str">
        <f>'1. Accomodation'!P371</f>
        <v>[Select]</v>
      </c>
      <c r="F367" s="69" t="str">
        <f>'1. Accomodation'!Q371</f>
        <v>[Select]</v>
      </c>
      <c r="G367" s="77">
        <f>'1. Accomodation'!O371</f>
        <v>0</v>
      </c>
      <c r="H367" s="69" t="str">
        <f>'1. Accomodation'!R371</f>
        <v>[Select]</v>
      </c>
      <c r="I367" s="69" t="str">
        <f>'1. Accomodation'!S371</f>
        <v>[Select]</v>
      </c>
      <c r="J367" s="62"/>
      <c r="L367" s="271">
        <f>IFERROR(INDEX('2. GRI Pricing Inputs'!$C$15:$AI$16,MATCH($L$16,'2. GRI Pricing Inputs'!$C$15:$C$16,0),MATCH(E367,'2. GRI Pricing Inputs'!$C$15:$AI$15,0)),0)</f>
        <v>0</v>
      </c>
      <c r="M367" s="272">
        <f>IFERROR(INDEX('2. GRI Pricing Inputs'!$C$22:$AI$23,MATCH($M$16,'2. GRI Pricing Inputs'!$C$22:$C$23,0),MATCH(F367,'2. GRI Pricing Inputs'!$C$22:$AI$22,0)),0)</f>
        <v>0</v>
      </c>
      <c r="N367" s="329">
        <f>IF(AND('3. GRI Pricing'!$G367&gt;='2. GRI Pricing Inputs'!$D$33,'3. GRI Pricing'!$G367&lt;='2. GRI Pricing Inputs'!$E$33),'2. GRI Pricing Inputs'!$D$32,IF(AND('3. GRI Pricing'!$G367&gt;='2. GRI Pricing Inputs'!$F$33,'3. GRI Pricing'!$G367&lt;='2. GRI Pricing Inputs'!$G$33),'2. GRI Pricing Inputs'!$F$32,IF(AND('3. GRI Pricing'!$G367&gt;='2. GRI Pricing Inputs'!$H$33,'3. GRI Pricing'!$G367&lt;='2. GRI Pricing Inputs'!$I$33),'2. GRI Pricing Inputs'!$H$32,IF(AND('3. GRI Pricing'!$G367&gt;='2. GRI Pricing Inputs'!$J$33,'3. GRI Pricing'!$G367&lt;='2. GRI Pricing Inputs'!$K$33),'2. GRI Pricing Inputs'!$J$32,IF(AND('3. GRI Pricing'!$G367&gt;='2. GRI Pricing Inputs'!$L$33,'3. GRI Pricing'!$G367&lt;='2. GRI Pricing Inputs'!$M$33),'2. GRI Pricing Inputs'!$L$32,IF(AND('3. GRI Pricing'!$G367&gt;='2. GRI Pricing Inputs'!$N$33,'3. GRI Pricing'!$G367&lt;='2. GRI Pricing Inputs'!$O$33),'2. GRI Pricing Inputs'!$N$32,IF(AND('3. GRI Pricing'!$G367&gt;='2. GRI Pricing Inputs'!$P$33,'3. GRI Pricing'!$G367&lt;='2. GRI Pricing Inputs'!$Q$33),'2. GRI Pricing Inputs'!$P$32,IF(AND('3. GRI Pricing'!$G367&gt;='2. GRI Pricing Inputs'!$R$33,'3. GRI Pricing'!$G367&lt;='2. GRI Pricing Inputs'!$S$33),'2. GRI Pricing Inputs'!$R$32,IF(AND('3. GRI Pricing'!$G367&gt;='2. GRI Pricing Inputs'!$T$33,'3. GRI Pricing'!$G367&lt;='2. GRI Pricing Inputs'!$U$33),'2. GRI Pricing Inputs'!$T$32,IF(AND('3. GRI Pricing'!$G367&gt;='2. GRI Pricing Inputs'!$V$33,'3. GRI Pricing'!$G367&lt;='2. GRI Pricing Inputs'!$W$33),'2. GRI Pricing Inputs'!$V$32,IF(AND('3. GRI Pricing'!$G367&gt;='2. GRI Pricing Inputs'!$X$33,'3. GRI Pricing'!$G367&lt;='2. GRI Pricing Inputs'!$Y$33),'2. GRI Pricing Inputs'!$X$32,IF(AND('3. GRI Pricing'!$G367&gt;='2. GRI Pricing Inputs'!$Z$33,'3. GRI Pricing'!$G367&lt;='2. GRI Pricing Inputs'!$AA$33),'2. GRI Pricing Inputs'!$Z$32,IF(AND('3. GRI Pricing'!$G367&gt;='2. GRI Pricing Inputs'!$AB$33,'3. GRI Pricing'!$G367&lt;='2. GRI Pricing Inputs'!$AC$33),'2. GRI Pricing Inputs'!$AB$32,IF(AND('3. GRI Pricing'!$G367&gt;='2. GRI Pricing Inputs'!$AD$33,'3. GRI Pricing'!$G367&lt;='2. GRI Pricing Inputs'!$AE$33),'2. GRI Pricing Inputs'!$AD$32,IF(AND('3. GRI Pricing'!$G367&gt;='2. GRI Pricing Inputs'!$AF$33,'3. GRI Pricing'!$G367&lt;='2. GRI Pricing Inputs'!$AG$33),'2. GRI Pricing Inputs'!$AF$32,IF(AND('3. GRI Pricing'!$G367&gt;='2. GRI Pricing Inputs'!$AH$33,'3. GRI Pricing'!$G367&lt;='2. GRI Pricing Inputs'!$AI$33),'2. GRI Pricing Inputs'!$AH$32,0))))))))))))))))</f>
        <v>0</v>
      </c>
      <c r="O367" s="272" cm="1">
        <f t="array" ref="O367">IFERROR(INDEX('2. GRI Pricing Inputs'!$C$32:$AI$39,MATCH('3. GRI Pricing'!E367,'2. GRI Pricing Inputs'!$C$32:$C$39,0),(MATCH('3. GRI Pricing'!N367,'2. GRI Pricing Inputs'!$D$32:$AI$32,0)+1)),0)</f>
        <v>0</v>
      </c>
      <c r="P367" s="272">
        <f>IFERROR(INDEX('2. GRI Pricing Inputs'!$C$45:$AI$46,MATCH($P$16,'2. GRI Pricing Inputs'!$C$45:$C$46,0),MATCH(H367,'2. GRI Pricing Inputs'!$C$45:$AI$45,0)),0)</f>
        <v>0</v>
      </c>
      <c r="Q367" s="272">
        <f>IFERROR(INDEX('2. GRI Pricing Inputs'!$C$53:$AI$54,MATCH('3. GRI Pricing'!$Q$16,'2. GRI Pricing Inputs'!$C$53:$C$54,0),MATCH('3. GRI Pricing'!I367,'2. GRI Pricing Inputs'!$C$53:$AI$53,0)),0)</f>
        <v>0</v>
      </c>
      <c r="R367" s="272">
        <f>IFERROR(INDEX('2. GRI Pricing Inputs'!$C$60:$AI$61,MATCH('3. GRI Pricing'!$R$16,'2. GRI Pricing Inputs'!$C$60:$C$61,0),MATCH('1. Accomodation'!T371,'2. GRI Pricing Inputs'!$C$60:$AI$60,0)),0)</f>
        <v>0</v>
      </c>
      <c r="S367" s="272">
        <f>IFERROR(INDEX('2. GRI Pricing Inputs'!$C$67:$AI$68,MATCH('3. GRI Pricing'!$S$16,'2. GRI Pricing Inputs'!$C$67:$C$68,0),MATCH('1. Accomodation'!U371,'2. GRI Pricing Inputs'!$C$67:$AI$67,0)),0)</f>
        <v>0</v>
      </c>
      <c r="T367" s="272">
        <f>IF(E367=0,0,'2. GRI Pricing Inputs'!$AI$75)</f>
        <v>0</v>
      </c>
      <c r="U367" s="272">
        <f>IFERROR(INDEX('2. GRI Pricing Inputs'!$C$82:$AI$83,MATCH('3. GRI Pricing'!$U$16,'2. GRI Pricing Inputs'!$C$82:$C$83,0),MATCH('1. Accomodation'!V371,'2. GRI Pricing Inputs'!$C$82:$AI$82,0)),0)</f>
        <v>0</v>
      </c>
      <c r="V367" s="272">
        <f>IFERROR(INDEX('2. GRI Pricing Inputs'!$C$89:$AI$90,MATCH('3. GRI Pricing'!$V$16,'2. GRI Pricing Inputs'!$C$89:$C$90,0),MATCH('1. Accomodation'!W371,'2. GRI Pricing Inputs'!$C$89:$AI$89,0)),0)</f>
        <v>0</v>
      </c>
      <c r="W367" s="272">
        <f>IFERROR(INDEX('2. GRI Pricing Inputs'!$C$97:$AI$98,MATCH('3. GRI Pricing'!$W$16,'2. GRI Pricing Inputs'!$C$97:$C$98,0),MATCH('1. Accomodation'!X371,'2. GRI Pricing Inputs'!$C$97:$AI$97,0)),0)</f>
        <v>0</v>
      </c>
      <c r="X367" s="272">
        <f>IFERROR(INDEX('2. GRI Pricing Inputs'!$C$104:$AI$105,MATCH('3. GRI Pricing'!$X$16,'2. GRI Pricing Inputs'!$C$104:$C$105,0),MATCH('1. Accomodation'!Y371,'2. GRI Pricing Inputs'!$C$104:$AI$104,0)),0)</f>
        <v>0</v>
      </c>
      <c r="Y367" s="273"/>
      <c r="Z367" s="274">
        <f t="shared" si="17"/>
        <v>0</v>
      </c>
      <c r="AA367" s="275"/>
      <c r="AB367" s="275"/>
      <c r="AC367" s="275"/>
      <c r="AD367" s="271">
        <f>Z367*(1+'2. GRI Pricing Inputs'!E$115)^(($AD$16-$AC$15)/365)</f>
        <v>0</v>
      </c>
      <c r="AE367" s="272">
        <f>AD367*(1+'2. GRI Pricing Inputs'!F$115)^((AE$16-AD$16)/365)</f>
        <v>0</v>
      </c>
      <c r="AF367" s="272">
        <f>AE367*(1+'2. GRI Pricing Inputs'!G$115)^((AF$16-AE$16)/365)</f>
        <v>0</v>
      </c>
      <c r="AG367" s="272">
        <f>AF367*(1+'2. GRI Pricing Inputs'!H$115)^((AG$16-AF$16)/365)</f>
        <v>0</v>
      </c>
      <c r="AH367" s="272">
        <f>AG367*(1+'2. GRI Pricing Inputs'!I$115)^((AH$16-AG$16)/365)</f>
        <v>0</v>
      </c>
      <c r="AI367" s="272">
        <f>AH367*(1+'2. GRI Pricing Inputs'!J$115)^((AI$16-AH$16)/365)</f>
        <v>0</v>
      </c>
      <c r="AJ367" s="272">
        <f>AI367*(1+'2. GRI Pricing Inputs'!K$115)^((AJ$16-AI$16)/365)</f>
        <v>0</v>
      </c>
      <c r="AK367" s="272">
        <f>AJ367*(1+'2. GRI Pricing Inputs'!L$115)^((AK$16-AJ$16)/365)</f>
        <v>0</v>
      </c>
      <c r="AL367" s="272">
        <f>AK367*(1+'2. GRI Pricing Inputs'!M$115)^((AL$16-AK$16)/365)</f>
        <v>0</v>
      </c>
      <c r="AM367" s="272">
        <f>AL367*(1+'2. GRI Pricing Inputs'!N$115)^((AM$16-AL$16)/365)</f>
        <v>0</v>
      </c>
      <c r="AN367" s="272">
        <f>AM367*(1+'2. GRI Pricing Inputs'!O$115)^((AN$16-AM$16)/365)</f>
        <v>0</v>
      </c>
      <c r="AO367" s="272">
        <f>AN367*(1+'2. GRI Pricing Inputs'!P$115)^((AO$16-AN$16)/365)</f>
        <v>0</v>
      </c>
      <c r="AP367" s="276">
        <f>AO367*(1+'2. GRI Pricing Inputs'!Q$115)^((AP$16-AO$16)/365)</f>
        <v>0</v>
      </c>
      <c r="AQ367" s="380">
        <f t="shared" si="18"/>
        <v>0</v>
      </c>
    </row>
    <row r="368" spans="3:43" ht="11.4" x14ac:dyDescent="0.2">
      <c r="C368" s="76">
        <f>'1. Accomodation'!N372</f>
        <v>0</v>
      </c>
      <c r="D368" s="362" t="str">
        <f>'1. Accomodation'!L372</f>
        <v>[Select]</v>
      </c>
      <c r="E368" s="69" t="str">
        <f>'1. Accomodation'!P372</f>
        <v>[Select]</v>
      </c>
      <c r="F368" s="69" t="str">
        <f>'1. Accomodation'!Q372</f>
        <v>[Select]</v>
      </c>
      <c r="G368" s="77">
        <f>'1. Accomodation'!O372</f>
        <v>0</v>
      </c>
      <c r="H368" s="69" t="str">
        <f>'1. Accomodation'!R372</f>
        <v>[Select]</v>
      </c>
      <c r="I368" s="69" t="str">
        <f>'1. Accomodation'!S372</f>
        <v>[Select]</v>
      </c>
      <c r="J368" s="62"/>
      <c r="L368" s="271">
        <f>IFERROR(INDEX('2. GRI Pricing Inputs'!$C$15:$AI$16,MATCH($L$16,'2. GRI Pricing Inputs'!$C$15:$C$16,0),MATCH(E368,'2. GRI Pricing Inputs'!$C$15:$AI$15,0)),0)</f>
        <v>0</v>
      </c>
      <c r="M368" s="272">
        <f>IFERROR(INDEX('2. GRI Pricing Inputs'!$C$22:$AI$23,MATCH($M$16,'2. GRI Pricing Inputs'!$C$22:$C$23,0),MATCH(F368,'2. GRI Pricing Inputs'!$C$22:$AI$22,0)),0)</f>
        <v>0</v>
      </c>
      <c r="N368" s="329">
        <f>IF(AND('3. GRI Pricing'!$G368&gt;='2. GRI Pricing Inputs'!$D$33,'3. GRI Pricing'!$G368&lt;='2. GRI Pricing Inputs'!$E$33),'2. GRI Pricing Inputs'!$D$32,IF(AND('3. GRI Pricing'!$G368&gt;='2. GRI Pricing Inputs'!$F$33,'3. GRI Pricing'!$G368&lt;='2. GRI Pricing Inputs'!$G$33),'2. GRI Pricing Inputs'!$F$32,IF(AND('3. GRI Pricing'!$G368&gt;='2. GRI Pricing Inputs'!$H$33,'3. GRI Pricing'!$G368&lt;='2. GRI Pricing Inputs'!$I$33),'2. GRI Pricing Inputs'!$H$32,IF(AND('3. GRI Pricing'!$G368&gt;='2. GRI Pricing Inputs'!$J$33,'3. GRI Pricing'!$G368&lt;='2. GRI Pricing Inputs'!$K$33),'2. GRI Pricing Inputs'!$J$32,IF(AND('3. GRI Pricing'!$G368&gt;='2. GRI Pricing Inputs'!$L$33,'3. GRI Pricing'!$G368&lt;='2. GRI Pricing Inputs'!$M$33),'2. GRI Pricing Inputs'!$L$32,IF(AND('3. GRI Pricing'!$G368&gt;='2. GRI Pricing Inputs'!$N$33,'3. GRI Pricing'!$G368&lt;='2. GRI Pricing Inputs'!$O$33),'2. GRI Pricing Inputs'!$N$32,IF(AND('3. GRI Pricing'!$G368&gt;='2. GRI Pricing Inputs'!$P$33,'3. GRI Pricing'!$G368&lt;='2. GRI Pricing Inputs'!$Q$33),'2. GRI Pricing Inputs'!$P$32,IF(AND('3. GRI Pricing'!$G368&gt;='2. GRI Pricing Inputs'!$R$33,'3. GRI Pricing'!$G368&lt;='2. GRI Pricing Inputs'!$S$33),'2. GRI Pricing Inputs'!$R$32,IF(AND('3. GRI Pricing'!$G368&gt;='2. GRI Pricing Inputs'!$T$33,'3. GRI Pricing'!$G368&lt;='2. GRI Pricing Inputs'!$U$33),'2. GRI Pricing Inputs'!$T$32,IF(AND('3. GRI Pricing'!$G368&gt;='2. GRI Pricing Inputs'!$V$33,'3. GRI Pricing'!$G368&lt;='2. GRI Pricing Inputs'!$W$33),'2. GRI Pricing Inputs'!$V$32,IF(AND('3. GRI Pricing'!$G368&gt;='2. GRI Pricing Inputs'!$X$33,'3. GRI Pricing'!$G368&lt;='2. GRI Pricing Inputs'!$Y$33),'2. GRI Pricing Inputs'!$X$32,IF(AND('3. GRI Pricing'!$G368&gt;='2. GRI Pricing Inputs'!$Z$33,'3. GRI Pricing'!$G368&lt;='2. GRI Pricing Inputs'!$AA$33),'2. GRI Pricing Inputs'!$Z$32,IF(AND('3. GRI Pricing'!$G368&gt;='2. GRI Pricing Inputs'!$AB$33,'3. GRI Pricing'!$G368&lt;='2. GRI Pricing Inputs'!$AC$33),'2. GRI Pricing Inputs'!$AB$32,IF(AND('3. GRI Pricing'!$G368&gt;='2. GRI Pricing Inputs'!$AD$33,'3. GRI Pricing'!$G368&lt;='2. GRI Pricing Inputs'!$AE$33),'2. GRI Pricing Inputs'!$AD$32,IF(AND('3. GRI Pricing'!$G368&gt;='2. GRI Pricing Inputs'!$AF$33,'3. GRI Pricing'!$G368&lt;='2. GRI Pricing Inputs'!$AG$33),'2. GRI Pricing Inputs'!$AF$32,IF(AND('3. GRI Pricing'!$G368&gt;='2. GRI Pricing Inputs'!$AH$33,'3. GRI Pricing'!$G368&lt;='2. GRI Pricing Inputs'!$AI$33),'2. GRI Pricing Inputs'!$AH$32,0))))))))))))))))</f>
        <v>0</v>
      </c>
      <c r="O368" s="272" cm="1">
        <f t="array" ref="O368">IFERROR(INDEX('2. GRI Pricing Inputs'!$C$32:$AI$39,MATCH('3. GRI Pricing'!E368,'2. GRI Pricing Inputs'!$C$32:$C$39,0),(MATCH('3. GRI Pricing'!N368,'2. GRI Pricing Inputs'!$D$32:$AI$32,0)+1)),0)</f>
        <v>0</v>
      </c>
      <c r="P368" s="272">
        <f>IFERROR(INDEX('2. GRI Pricing Inputs'!$C$45:$AI$46,MATCH($P$16,'2. GRI Pricing Inputs'!$C$45:$C$46,0),MATCH(H368,'2. GRI Pricing Inputs'!$C$45:$AI$45,0)),0)</f>
        <v>0</v>
      </c>
      <c r="Q368" s="272">
        <f>IFERROR(INDEX('2. GRI Pricing Inputs'!$C$53:$AI$54,MATCH('3. GRI Pricing'!$Q$16,'2. GRI Pricing Inputs'!$C$53:$C$54,0),MATCH('3. GRI Pricing'!I368,'2. GRI Pricing Inputs'!$C$53:$AI$53,0)),0)</f>
        <v>0</v>
      </c>
      <c r="R368" s="272">
        <f>IFERROR(INDEX('2. GRI Pricing Inputs'!$C$60:$AI$61,MATCH('3. GRI Pricing'!$R$16,'2. GRI Pricing Inputs'!$C$60:$C$61,0),MATCH('1. Accomodation'!T372,'2. GRI Pricing Inputs'!$C$60:$AI$60,0)),0)</f>
        <v>0</v>
      </c>
      <c r="S368" s="272">
        <f>IFERROR(INDEX('2. GRI Pricing Inputs'!$C$67:$AI$68,MATCH('3. GRI Pricing'!$S$16,'2. GRI Pricing Inputs'!$C$67:$C$68,0),MATCH('1. Accomodation'!U372,'2. GRI Pricing Inputs'!$C$67:$AI$67,0)),0)</f>
        <v>0</v>
      </c>
      <c r="T368" s="272">
        <f>IF(E368=0,0,'2. GRI Pricing Inputs'!$AI$75)</f>
        <v>0</v>
      </c>
      <c r="U368" s="272">
        <f>IFERROR(INDEX('2. GRI Pricing Inputs'!$C$82:$AI$83,MATCH('3. GRI Pricing'!$U$16,'2. GRI Pricing Inputs'!$C$82:$C$83,0),MATCH('1. Accomodation'!V372,'2. GRI Pricing Inputs'!$C$82:$AI$82,0)),0)</f>
        <v>0</v>
      </c>
      <c r="V368" s="272">
        <f>IFERROR(INDEX('2. GRI Pricing Inputs'!$C$89:$AI$90,MATCH('3. GRI Pricing'!$V$16,'2. GRI Pricing Inputs'!$C$89:$C$90,0),MATCH('1. Accomodation'!W372,'2. GRI Pricing Inputs'!$C$89:$AI$89,0)),0)</f>
        <v>0</v>
      </c>
      <c r="W368" s="272">
        <f>IFERROR(INDEX('2. GRI Pricing Inputs'!$C$97:$AI$98,MATCH('3. GRI Pricing'!$W$16,'2. GRI Pricing Inputs'!$C$97:$C$98,0),MATCH('1. Accomodation'!X372,'2. GRI Pricing Inputs'!$C$97:$AI$97,0)),0)</f>
        <v>0</v>
      </c>
      <c r="X368" s="272">
        <f>IFERROR(INDEX('2. GRI Pricing Inputs'!$C$104:$AI$105,MATCH('3. GRI Pricing'!$X$16,'2. GRI Pricing Inputs'!$C$104:$C$105,0),MATCH('1. Accomodation'!Y372,'2. GRI Pricing Inputs'!$C$104:$AI$104,0)),0)</f>
        <v>0</v>
      </c>
      <c r="Y368" s="273"/>
      <c r="Z368" s="274">
        <f t="shared" si="17"/>
        <v>0</v>
      </c>
      <c r="AA368" s="275"/>
      <c r="AB368" s="275"/>
      <c r="AC368" s="275"/>
      <c r="AD368" s="271">
        <f>Z368*(1+'2. GRI Pricing Inputs'!E$115)^(($AD$16-$AC$15)/365)</f>
        <v>0</v>
      </c>
      <c r="AE368" s="272">
        <f>AD368*(1+'2. GRI Pricing Inputs'!F$115)^((AE$16-AD$16)/365)</f>
        <v>0</v>
      </c>
      <c r="AF368" s="272">
        <f>AE368*(1+'2. GRI Pricing Inputs'!G$115)^((AF$16-AE$16)/365)</f>
        <v>0</v>
      </c>
      <c r="AG368" s="272">
        <f>AF368*(1+'2. GRI Pricing Inputs'!H$115)^((AG$16-AF$16)/365)</f>
        <v>0</v>
      </c>
      <c r="AH368" s="272">
        <f>AG368*(1+'2. GRI Pricing Inputs'!I$115)^((AH$16-AG$16)/365)</f>
        <v>0</v>
      </c>
      <c r="AI368" s="272">
        <f>AH368*(1+'2. GRI Pricing Inputs'!J$115)^((AI$16-AH$16)/365)</f>
        <v>0</v>
      </c>
      <c r="AJ368" s="272">
        <f>AI368*(1+'2. GRI Pricing Inputs'!K$115)^((AJ$16-AI$16)/365)</f>
        <v>0</v>
      </c>
      <c r="AK368" s="272">
        <f>AJ368*(1+'2. GRI Pricing Inputs'!L$115)^((AK$16-AJ$16)/365)</f>
        <v>0</v>
      </c>
      <c r="AL368" s="272">
        <f>AK368*(1+'2. GRI Pricing Inputs'!M$115)^((AL$16-AK$16)/365)</f>
        <v>0</v>
      </c>
      <c r="AM368" s="272">
        <f>AL368*(1+'2. GRI Pricing Inputs'!N$115)^((AM$16-AL$16)/365)</f>
        <v>0</v>
      </c>
      <c r="AN368" s="272">
        <f>AM368*(1+'2. GRI Pricing Inputs'!O$115)^((AN$16-AM$16)/365)</f>
        <v>0</v>
      </c>
      <c r="AO368" s="272">
        <f>AN368*(1+'2. GRI Pricing Inputs'!P$115)^((AO$16-AN$16)/365)</f>
        <v>0</v>
      </c>
      <c r="AP368" s="276">
        <f>AO368*(1+'2. GRI Pricing Inputs'!Q$115)^((AP$16-AO$16)/365)</f>
        <v>0</v>
      </c>
      <c r="AQ368" s="380">
        <f t="shared" si="18"/>
        <v>0</v>
      </c>
    </row>
    <row r="369" spans="3:43" ht="11.4" x14ac:dyDescent="0.2">
      <c r="C369" s="76">
        <f>'1. Accomodation'!N373</f>
        <v>0</v>
      </c>
      <c r="D369" s="362" t="str">
        <f>'1. Accomodation'!L373</f>
        <v>[Select]</v>
      </c>
      <c r="E369" s="69" t="str">
        <f>'1. Accomodation'!P373</f>
        <v>[Select]</v>
      </c>
      <c r="F369" s="69" t="str">
        <f>'1. Accomodation'!Q373</f>
        <v>[Select]</v>
      </c>
      <c r="G369" s="77">
        <f>'1. Accomodation'!O373</f>
        <v>0</v>
      </c>
      <c r="H369" s="69" t="str">
        <f>'1. Accomodation'!R373</f>
        <v>[Select]</v>
      </c>
      <c r="I369" s="69" t="str">
        <f>'1. Accomodation'!S373</f>
        <v>[Select]</v>
      </c>
      <c r="J369" s="62"/>
      <c r="L369" s="271">
        <f>IFERROR(INDEX('2. GRI Pricing Inputs'!$C$15:$AI$16,MATCH($L$16,'2. GRI Pricing Inputs'!$C$15:$C$16,0),MATCH(E369,'2. GRI Pricing Inputs'!$C$15:$AI$15,0)),0)</f>
        <v>0</v>
      </c>
      <c r="M369" s="272">
        <f>IFERROR(INDEX('2. GRI Pricing Inputs'!$C$22:$AI$23,MATCH($M$16,'2. GRI Pricing Inputs'!$C$22:$C$23,0),MATCH(F369,'2. GRI Pricing Inputs'!$C$22:$AI$22,0)),0)</f>
        <v>0</v>
      </c>
      <c r="N369" s="329">
        <f>IF(AND('3. GRI Pricing'!$G369&gt;='2. GRI Pricing Inputs'!$D$33,'3. GRI Pricing'!$G369&lt;='2. GRI Pricing Inputs'!$E$33),'2. GRI Pricing Inputs'!$D$32,IF(AND('3. GRI Pricing'!$G369&gt;='2. GRI Pricing Inputs'!$F$33,'3. GRI Pricing'!$G369&lt;='2. GRI Pricing Inputs'!$G$33),'2. GRI Pricing Inputs'!$F$32,IF(AND('3. GRI Pricing'!$G369&gt;='2. GRI Pricing Inputs'!$H$33,'3. GRI Pricing'!$G369&lt;='2. GRI Pricing Inputs'!$I$33),'2. GRI Pricing Inputs'!$H$32,IF(AND('3. GRI Pricing'!$G369&gt;='2. GRI Pricing Inputs'!$J$33,'3. GRI Pricing'!$G369&lt;='2. GRI Pricing Inputs'!$K$33),'2. GRI Pricing Inputs'!$J$32,IF(AND('3. GRI Pricing'!$G369&gt;='2. GRI Pricing Inputs'!$L$33,'3. GRI Pricing'!$G369&lt;='2. GRI Pricing Inputs'!$M$33),'2. GRI Pricing Inputs'!$L$32,IF(AND('3. GRI Pricing'!$G369&gt;='2. GRI Pricing Inputs'!$N$33,'3. GRI Pricing'!$G369&lt;='2. GRI Pricing Inputs'!$O$33),'2. GRI Pricing Inputs'!$N$32,IF(AND('3. GRI Pricing'!$G369&gt;='2. GRI Pricing Inputs'!$P$33,'3. GRI Pricing'!$G369&lt;='2. GRI Pricing Inputs'!$Q$33),'2. GRI Pricing Inputs'!$P$32,IF(AND('3. GRI Pricing'!$G369&gt;='2. GRI Pricing Inputs'!$R$33,'3. GRI Pricing'!$G369&lt;='2. GRI Pricing Inputs'!$S$33),'2. GRI Pricing Inputs'!$R$32,IF(AND('3. GRI Pricing'!$G369&gt;='2. GRI Pricing Inputs'!$T$33,'3. GRI Pricing'!$G369&lt;='2. GRI Pricing Inputs'!$U$33),'2. GRI Pricing Inputs'!$T$32,IF(AND('3. GRI Pricing'!$G369&gt;='2. GRI Pricing Inputs'!$V$33,'3. GRI Pricing'!$G369&lt;='2. GRI Pricing Inputs'!$W$33),'2. GRI Pricing Inputs'!$V$32,IF(AND('3. GRI Pricing'!$G369&gt;='2. GRI Pricing Inputs'!$X$33,'3. GRI Pricing'!$G369&lt;='2. GRI Pricing Inputs'!$Y$33),'2. GRI Pricing Inputs'!$X$32,IF(AND('3. GRI Pricing'!$G369&gt;='2. GRI Pricing Inputs'!$Z$33,'3. GRI Pricing'!$G369&lt;='2. GRI Pricing Inputs'!$AA$33),'2. GRI Pricing Inputs'!$Z$32,IF(AND('3. GRI Pricing'!$G369&gt;='2. GRI Pricing Inputs'!$AB$33,'3. GRI Pricing'!$G369&lt;='2. GRI Pricing Inputs'!$AC$33),'2. GRI Pricing Inputs'!$AB$32,IF(AND('3. GRI Pricing'!$G369&gt;='2. GRI Pricing Inputs'!$AD$33,'3. GRI Pricing'!$G369&lt;='2. GRI Pricing Inputs'!$AE$33),'2. GRI Pricing Inputs'!$AD$32,IF(AND('3. GRI Pricing'!$G369&gt;='2. GRI Pricing Inputs'!$AF$33,'3. GRI Pricing'!$G369&lt;='2. GRI Pricing Inputs'!$AG$33),'2. GRI Pricing Inputs'!$AF$32,IF(AND('3. GRI Pricing'!$G369&gt;='2. GRI Pricing Inputs'!$AH$33,'3. GRI Pricing'!$G369&lt;='2. GRI Pricing Inputs'!$AI$33),'2. GRI Pricing Inputs'!$AH$32,0))))))))))))))))</f>
        <v>0</v>
      </c>
      <c r="O369" s="272" cm="1">
        <f t="array" ref="O369">IFERROR(INDEX('2. GRI Pricing Inputs'!$C$32:$AI$39,MATCH('3. GRI Pricing'!E369,'2. GRI Pricing Inputs'!$C$32:$C$39,0),(MATCH('3. GRI Pricing'!N369,'2. GRI Pricing Inputs'!$D$32:$AI$32,0)+1)),0)</f>
        <v>0</v>
      </c>
      <c r="P369" s="272">
        <f>IFERROR(INDEX('2. GRI Pricing Inputs'!$C$45:$AI$46,MATCH($P$16,'2. GRI Pricing Inputs'!$C$45:$C$46,0),MATCH(H369,'2. GRI Pricing Inputs'!$C$45:$AI$45,0)),0)</f>
        <v>0</v>
      </c>
      <c r="Q369" s="272">
        <f>IFERROR(INDEX('2. GRI Pricing Inputs'!$C$53:$AI$54,MATCH('3. GRI Pricing'!$Q$16,'2. GRI Pricing Inputs'!$C$53:$C$54,0),MATCH('3. GRI Pricing'!I369,'2. GRI Pricing Inputs'!$C$53:$AI$53,0)),0)</f>
        <v>0</v>
      </c>
      <c r="R369" s="272">
        <f>IFERROR(INDEX('2. GRI Pricing Inputs'!$C$60:$AI$61,MATCH('3. GRI Pricing'!$R$16,'2. GRI Pricing Inputs'!$C$60:$C$61,0),MATCH('1. Accomodation'!T373,'2. GRI Pricing Inputs'!$C$60:$AI$60,0)),0)</f>
        <v>0</v>
      </c>
      <c r="S369" s="272">
        <f>IFERROR(INDEX('2. GRI Pricing Inputs'!$C$67:$AI$68,MATCH('3. GRI Pricing'!$S$16,'2. GRI Pricing Inputs'!$C$67:$C$68,0),MATCH('1. Accomodation'!U373,'2. GRI Pricing Inputs'!$C$67:$AI$67,0)),0)</f>
        <v>0</v>
      </c>
      <c r="T369" s="272">
        <f>IF(E369=0,0,'2. GRI Pricing Inputs'!$AI$75)</f>
        <v>0</v>
      </c>
      <c r="U369" s="272">
        <f>IFERROR(INDEX('2. GRI Pricing Inputs'!$C$82:$AI$83,MATCH('3. GRI Pricing'!$U$16,'2. GRI Pricing Inputs'!$C$82:$C$83,0),MATCH('1. Accomodation'!V373,'2. GRI Pricing Inputs'!$C$82:$AI$82,0)),0)</f>
        <v>0</v>
      </c>
      <c r="V369" s="272">
        <f>IFERROR(INDEX('2. GRI Pricing Inputs'!$C$89:$AI$90,MATCH('3. GRI Pricing'!$V$16,'2. GRI Pricing Inputs'!$C$89:$C$90,0),MATCH('1. Accomodation'!W373,'2. GRI Pricing Inputs'!$C$89:$AI$89,0)),0)</f>
        <v>0</v>
      </c>
      <c r="W369" s="272">
        <f>IFERROR(INDEX('2. GRI Pricing Inputs'!$C$97:$AI$98,MATCH('3. GRI Pricing'!$W$16,'2. GRI Pricing Inputs'!$C$97:$C$98,0),MATCH('1. Accomodation'!X373,'2. GRI Pricing Inputs'!$C$97:$AI$97,0)),0)</f>
        <v>0</v>
      </c>
      <c r="X369" s="272">
        <f>IFERROR(INDEX('2. GRI Pricing Inputs'!$C$104:$AI$105,MATCH('3. GRI Pricing'!$X$16,'2. GRI Pricing Inputs'!$C$104:$C$105,0),MATCH('1. Accomodation'!Y373,'2. GRI Pricing Inputs'!$C$104:$AI$104,0)),0)</f>
        <v>0</v>
      </c>
      <c r="Y369" s="273"/>
      <c r="Z369" s="274">
        <f t="shared" si="17"/>
        <v>0</v>
      </c>
      <c r="AA369" s="275"/>
      <c r="AB369" s="275"/>
      <c r="AC369" s="275"/>
      <c r="AD369" s="271">
        <f>Z369*(1+'2. GRI Pricing Inputs'!E$115)^(($AD$16-$AC$15)/365)</f>
        <v>0</v>
      </c>
      <c r="AE369" s="272">
        <f>AD369*(1+'2. GRI Pricing Inputs'!F$115)^((AE$16-AD$16)/365)</f>
        <v>0</v>
      </c>
      <c r="AF369" s="272">
        <f>AE369*(1+'2. GRI Pricing Inputs'!G$115)^((AF$16-AE$16)/365)</f>
        <v>0</v>
      </c>
      <c r="AG369" s="272">
        <f>AF369*(1+'2. GRI Pricing Inputs'!H$115)^((AG$16-AF$16)/365)</f>
        <v>0</v>
      </c>
      <c r="AH369" s="272">
        <f>AG369*(1+'2. GRI Pricing Inputs'!I$115)^((AH$16-AG$16)/365)</f>
        <v>0</v>
      </c>
      <c r="AI369" s="272">
        <f>AH369*(1+'2. GRI Pricing Inputs'!J$115)^((AI$16-AH$16)/365)</f>
        <v>0</v>
      </c>
      <c r="AJ369" s="272">
        <f>AI369*(1+'2. GRI Pricing Inputs'!K$115)^((AJ$16-AI$16)/365)</f>
        <v>0</v>
      </c>
      <c r="AK369" s="272">
        <f>AJ369*(1+'2. GRI Pricing Inputs'!L$115)^((AK$16-AJ$16)/365)</f>
        <v>0</v>
      </c>
      <c r="AL369" s="272">
        <f>AK369*(1+'2. GRI Pricing Inputs'!M$115)^((AL$16-AK$16)/365)</f>
        <v>0</v>
      </c>
      <c r="AM369" s="272">
        <f>AL369*(1+'2. GRI Pricing Inputs'!N$115)^((AM$16-AL$16)/365)</f>
        <v>0</v>
      </c>
      <c r="AN369" s="272">
        <f>AM369*(1+'2. GRI Pricing Inputs'!O$115)^((AN$16-AM$16)/365)</f>
        <v>0</v>
      </c>
      <c r="AO369" s="272">
        <f>AN369*(1+'2. GRI Pricing Inputs'!P$115)^((AO$16-AN$16)/365)</f>
        <v>0</v>
      </c>
      <c r="AP369" s="276">
        <f>AO369*(1+'2. GRI Pricing Inputs'!Q$115)^((AP$16-AO$16)/365)</f>
        <v>0</v>
      </c>
      <c r="AQ369" s="380">
        <f t="shared" si="18"/>
        <v>0</v>
      </c>
    </row>
    <row r="370" spans="3:43" ht="11.4" x14ac:dyDescent="0.2">
      <c r="C370" s="76">
        <f>'1. Accomodation'!N374</f>
        <v>0</v>
      </c>
      <c r="D370" s="362" t="str">
        <f>'1. Accomodation'!L374</f>
        <v>[Select]</v>
      </c>
      <c r="E370" s="69" t="str">
        <f>'1. Accomodation'!P374</f>
        <v>[Select]</v>
      </c>
      <c r="F370" s="69" t="str">
        <f>'1. Accomodation'!Q374</f>
        <v>[Select]</v>
      </c>
      <c r="G370" s="77">
        <f>'1. Accomodation'!O374</f>
        <v>0</v>
      </c>
      <c r="H370" s="69" t="str">
        <f>'1. Accomodation'!R374</f>
        <v>[Select]</v>
      </c>
      <c r="I370" s="69" t="str">
        <f>'1. Accomodation'!S374</f>
        <v>[Select]</v>
      </c>
      <c r="J370" s="62"/>
      <c r="L370" s="271">
        <f>IFERROR(INDEX('2. GRI Pricing Inputs'!$C$15:$AI$16,MATCH($L$16,'2. GRI Pricing Inputs'!$C$15:$C$16,0),MATCH(E370,'2. GRI Pricing Inputs'!$C$15:$AI$15,0)),0)</f>
        <v>0</v>
      </c>
      <c r="M370" s="272">
        <f>IFERROR(INDEX('2. GRI Pricing Inputs'!$C$22:$AI$23,MATCH($M$16,'2. GRI Pricing Inputs'!$C$22:$C$23,0),MATCH(F370,'2. GRI Pricing Inputs'!$C$22:$AI$22,0)),0)</f>
        <v>0</v>
      </c>
      <c r="N370" s="329">
        <f>IF(AND('3. GRI Pricing'!$G370&gt;='2. GRI Pricing Inputs'!$D$33,'3. GRI Pricing'!$G370&lt;='2. GRI Pricing Inputs'!$E$33),'2. GRI Pricing Inputs'!$D$32,IF(AND('3. GRI Pricing'!$G370&gt;='2. GRI Pricing Inputs'!$F$33,'3. GRI Pricing'!$G370&lt;='2. GRI Pricing Inputs'!$G$33),'2. GRI Pricing Inputs'!$F$32,IF(AND('3. GRI Pricing'!$G370&gt;='2. GRI Pricing Inputs'!$H$33,'3. GRI Pricing'!$G370&lt;='2. GRI Pricing Inputs'!$I$33),'2. GRI Pricing Inputs'!$H$32,IF(AND('3. GRI Pricing'!$G370&gt;='2. GRI Pricing Inputs'!$J$33,'3. GRI Pricing'!$G370&lt;='2. GRI Pricing Inputs'!$K$33),'2. GRI Pricing Inputs'!$J$32,IF(AND('3. GRI Pricing'!$G370&gt;='2. GRI Pricing Inputs'!$L$33,'3. GRI Pricing'!$G370&lt;='2. GRI Pricing Inputs'!$M$33),'2. GRI Pricing Inputs'!$L$32,IF(AND('3. GRI Pricing'!$G370&gt;='2. GRI Pricing Inputs'!$N$33,'3. GRI Pricing'!$G370&lt;='2. GRI Pricing Inputs'!$O$33),'2. GRI Pricing Inputs'!$N$32,IF(AND('3. GRI Pricing'!$G370&gt;='2. GRI Pricing Inputs'!$P$33,'3. GRI Pricing'!$G370&lt;='2. GRI Pricing Inputs'!$Q$33),'2. GRI Pricing Inputs'!$P$32,IF(AND('3. GRI Pricing'!$G370&gt;='2. GRI Pricing Inputs'!$R$33,'3. GRI Pricing'!$G370&lt;='2. GRI Pricing Inputs'!$S$33),'2. GRI Pricing Inputs'!$R$32,IF(AND('3. GRI Pricing'!$G370&gt;='2. GRI Pricing Inputs'!$T$33,'3. GRI Pricing'!$G370&lt;='2. GRI Pricing Inputs'!$U$33),'2. GRI Pricing Inputs'!$T$32,IF(AND('3. GRI Pricing'!$G370&gt;='2. GRI Pricing Inputs'!$V$33,'3. GRI Pricing'!$G370&lt;='2. GRI Pricing Inputs'!$W$33),'2. GRI Pricing Inputs'!$V$32,IF(AND('3. GRI Pricing'!$G370&gt;='2. GRI Pricing Inputs'!$X$33,'3. GRI Pricing'!$G370&lt;='2. GRI Pricing Inputs'!$Y$33),'2. GRI Pricing Inputs'!$X$32,IF(AND('3. GRI Pricing'!$G370&gt;='2. GRI Pricing Inputs'!$Z$33,'3. GRI Pricing'!$G370&lt;='2. GRI Pricing Inputs'!$AA$33),'2. GRI Pricing Inputs'!$Z$32,IF(AND('3. GRI Pricing'!$G370&gt;='2. GRI Pricing Inputs'!$AB$33,'3. GRI Pricing'!$G370&lt;='2. GRI Pricing Inputs'!$AC$33),'2. GRI Pricing Inputs'!$AB$32,IF(AND('3. GRI Pricing'!$G370&gt;='2. GRI Pricing Inputs'!$AD$33,'3. GRI Pricing'!$G370&lt;='2. GRI Pricing Inputs'!$AE$33),'2. GRI Pricing Inputs'!$AD$32,IF(AND('3. GRI Pricing'!$G370&gt;='2. GRI Pricing Inputs'!$AF$33,'3. GRI Pricing'!$G370&lt;='2. GRI Pricing Inputs'!$AG$33),'2. GRI Pricing Inputs'!$AF$32,IF(AND('3. GRI Pricing'!$G370&gt;='2. GRI Pricing Inputs'!$AH$33,'3. GRI Pricing'!$G370&lt;='2. GRI Pricing Inputs'!$AI$33),'2. GRI Pricing Inputs'!$AH$32,0))))))))))))))))</f>
        <v>0</v>
      </c>
      <c r="O370" s="272" cm="1">
        <f t="array" ref="O370">IFERROR(INDEX('2. GRI Pricing Inputs'!$C$32:$AI$39,MATCH('3. GRI Pricing'!E370,'2. GRI Pricing Inputs'!$C$32:$C$39,0),(MATCH('3. GRI Pricing'!N370,'2. GRI Pricing Inputs'!$D$32:$AI$32,0)+1)),0)</f>
        <v>0</v>
      </c>
      <c r="P370" s="272">
        <f>IFERROR(INDEX('2. GRI Pricing Inputs'!$C$45:$AI$46,MATCH($P$16,'2. GRI Pricing Inputs'!$C$45:$C$46,0),MATCH(H370,'2. GRI Pricing Inputs'!$C$45:$AI$45,0)),0)</f>
        <v>0</v>
      </c>
      <c r="Q370" s="272">
        <f>IFERROR(INDEX('2. GRI Pricing Inputs'!$C$53:$AI$54,MATCH('3. GRI Pricing'!$Q$16,'2. GRI Pricing Inputs'!$C$53:$C$54,0),MATCH('3. GRI Pricing'!I370,'2. GRI Pricing Inputs'!$C$53:$AI$53,0)),0)</f>
        <v>0</v>
      </c>
      <c r="R370" s="272">
        <f>IFERROR(INDEX('2. GRI Pricing Inputs'!$C$60:$AI$61,MATCH('3. GRI Pricing'!$R$16,'2. GRI Pricing Inputs'!$C$60:$C$61,0),MATCH('1. Accomodation'!T374,'2. GRI Pricing Inputs'!$C$60:$AI$60,0)),0)</f>
        <v>0</v>
      </c>
      <c r="S370" s="272">
        <f>IFERROR(INDEX('2. GRI Pricing Inputs'!$C$67:$AI$68,MATCH('3. GRI Pricing'!$S$16,'2. GRI Pricing Inputs'!$C$67:$C$68,0),MATCH('1. Accomodation'!U374,'2. GRI Pricing Inputs'!$C$67:$AI$67,0)),0)</f>
        <v>0</v>
      </c>
      <c r="T370" s="272">
        <f>IF(E370=0,0,'2. GRI Pricing Inputs'!$AI$75)</f>
        <v>0</v>
      </c>
      <c r="U370" s="272">
        <f>IFERROR(INDEX('2. GRI Pricing Inputs'!$C$82:$AI$83,MATCH('3. GRI Pricing'!$U$16,'2. GRI Pricing Inputs'!$C$82:$C$83,0),MATCH('1. Accomodation'!V374,'2. GRI Pricing Inputs'!$C$82:$AI$82,0)),0)</f>
        <v>0</v>
      </c>
      <c r="V370" s="272">
        <f>IFERROR(INDEX('2. GRI Pricing Inputs'!$C$89:$AI$90,MATCH('3. GRI Pricing'!$V$16,'2. GRI Pricing Inputs'!$C$89:$C$90,0),MATCH('1. Accomodation'!W374,'2. GRI Pricing Inputs'!$C$89:$AI$89,0)),0)</f>
        <v>0</v>
      </c>
      <c r="W370" s="272">
        <f>IFERROR(INDEX('2. GRI Pricing Inputs'!$C$97:$AI$98,MATCH('3. GRI Pricing'!$W$16,'2. GRI Pricing Inputs'!$C$97:$C$98,0),MATCH('1. Accomodation'!X374,'2. GRI Pricing Inputs'!$C$97:$AI$97,0)),0)</f>
        <v>0</v>
      </c>
      <c r="X370" s="272">
        <f>IFERROR(INDEX('2. GRI Pricing Inputs'!$C$104:$AI$105,MATCH('3. GRI Pricing'!$X$16,'2. GRI Pricing Inputs'!$C$104:$C$105,0),MATCH('1. Accomodation'!Y374,'2. GRI Pricing Inputs'!$C$104:$AI$104,0)),0)</f>
        <v>0</v>
      </c>
      <c r="Y370" s="273"/>
      <c r="Z370" s="274">
        <f t="shared" si="17"/>
        <v>0</v>
      </c>
      <c r="AA370" s="275"/>
      <c r="AB370" s="275"/>
      <c r="AC370" s="275"/>
      <c r="AD370" s="271">
        <f>Z370*(1+'2. GRI Pricing Inputs'!E$115)^(($AD$16-$AC$15)/365)</f>
        <v>0</v>
      </c>
      <c r="AE370" s="272">
        <f>AD370*(1+'2. GRI Pricing Inputs'!F$115)^((AE$16-AD$16)/365)</f>
        <v>0</v>
      </c>
      <c r="AF370" s="272">
        <f>AE370*(1+'2. GRI Pricing Inputs'!G$115)^((AF$16-AE$16)/365)</f>
        <v>0</v>
      </c>
      <c r="AG370" s="272">
        <f>AF370*(1+'2. GRI Pricing Inputs'!H$115)^((AG$16-AF$16)/365)</f>
        <v>0</v>
      </c>
      <c r="AH370" s="272">
        <f>AG370*(1+'2. GRI Pricing Inputs'!I$115)^((AH$16-AG$16)/365)</f>
        <v>0</v>
      </c>
      <c r="AI370" s="272">
        <f>AH370*(1+'2. GRI Pricing Inputs'!J$115)^((AI$16-AH$16)/365)</f>
        <v>0</v>
      </c>
      <c r="AJ370" s="272">
        <f>AI370*(1+'2. GRI Pricing Inputs'!K$115)^((AJ$16-AI$16)/365)</f>
        <v>0</v>
      </c>
      <c r="AK370" s="272">
        <f>AJ370*(1+'2. GRI Pricing Inputs'!L$115)^((AK$16-AJ$16)/365)</f>
        <v>0</v>
      </c>
      <c r="AL370" s="272">
        <f>AK370*(1+'2. GRI Pricing Inputs'!M$115)^((AL$16-AK$16)/365)</f>
        <v>0</v>
      </c>
      <c r="AM370" s="272">
        <f>AL370*(1+'2. GRI Pricing Inputs'!N$115)^((AM$16-AL$16)/365)</f>
        <v>0</v>
      </c>
      <c r="AN370" s="272">
        <f>AM370*(1+'2. GRI Pricing Inputs'!O$115)^((AN$16-AM$16)/365)</f>
        <v>0</v>
      </c>
      <c r="AO370" s="272">
        <f>AN370*(1+'2. GRI Pricing Inputs'!P$115)^((AO$16-AN$16)/365)</f>
        <v>0</v>
      </c>
      <c r="AP370" s="276">
        <f>AO370*(1+'2. GRI Pricing Inputs'!Q$115)^((AP$16-AO$16)/365)</f>
        <v>0</v>
      </c>
      <c r="AQ370" s="380">
        <f t="shared" si="18"/>
        <v>0</v>
      </c>
    </row>
    <row r="371" spans="3:43" ht="11.4" x14ac:dyDescent="0.2">
      <c r="C371" s="76">
        <f>'1. Accomodation'!N375</f>
        <v>0</v>
      </c>
      <c r="D371" s="362" t="str">
        <f>'1. Accomodation'!L375</f>
        <v>[Select]</v>
      </c>
      <c r="E371" s="69" t="str">
        <f>'1. Accomodation'!P375</f>
        <v>[Select]</v>
      </c>
      <c r="F371" s="69" t="str">
        <f>'1. Accomodation'!Q375</f>
        <v>[Select]</v>
      </c>
      <c r="G371" s="77">
        <f>'1. Accomodation'!O375</f>
        <v>0</v>
      </c>
      <c r="H371" s="69" t="str">
        <f>'1. Accomodation'!R375</f>
        <v>[Select]</v>
      </c>
      <c r="I371" s="69" t="str">
        <f>'1. Accomodation'!S375</f>
        <v>[Select]</v>
      </c>
      <c r="J371" s="62"/>
      <c r="L371" s="271">
        <f>IFERROR(INDEX('2. GRI Pricing Inputs'!$C$15:$AI$16,MATCH($L$16,'2. GRI Pricing Inputs'!$C$15:$C$16,0),MATCH(E371,'2. GRI Pricing Inputs'!$C$15:$AI$15,0)),0)</f>
        <v>0</v>
      </c>
      <c r="M371" s="272">
        <f>IFERROR(INDEX('2. GRI Pricing Inputs'!$C$22:$AI$23,MATCH($M$16,'2. GRI Pricing Inputs'!$C$22:$C$23,0),MATCH(F371,'2. GRI Pricing Inputs'!$C$22:$AI$22,0)),0)</f>
        <v>0</v>
      </c>
      <c r="N371" s="329">
        <f>IF(AND('3. GRI Pricing'!$G371&gt;='2. GRI Pricing Inputs'!$D$33,'3. GRI Pricing'!$G371&lt;='2. GRI Pricing Inputs'!$E$33),'2. GRI Pricing Inputs'!$D$32,IF(AND('3. GRI Pricing'!$G371&gt;='2. GRI Pricing Inputs'!$F$33,'3. GRI Pricing'!$G371&lt;='2. GRI Pricing Inputs'!$G$33),'2. GRI Pricing Inputs'!$F$32,IF(AND('3. GRI Pricing'!$G371&gt;='2. GRI Pricing Inputs'!$H$33,'3. GRI Pricing'!$G371&lt;='2. GRI Pricing Inputs'!$I$33),'2. GRI Pricing Inputs'!$H$32,IF(AND('3. GRI Pricing'!$G371&gt;='2. GRI Pricing Inputs'!$J$33,'3. GRI Pricing'!$G371&lt;='2. GRI Pricing Inputs'!$K$33),'2. GRI Pricing Inputs'!$J$32,IF(AND('3. GRI Pricing'!$G371&gt;='2. GRI Pricing Inputs'!$L$33,'3. GRI Pricing'!$G371&lt;='2. GRI Pricing Inputs'!$M$33),'2. GRI Pricing Inputs'!$L$32,IF(AND('3. GRI Pricing'!$G371&gt;='2. GRI Pricing Inputs'!$N$33,'3. GRI Pricing'!$G371&lt;='2. GRI Pricing Inputs'!$O$33),'2. GRI Pricing Inputs'!$N$32,IF(AND('3. GRI Pricing'!$G371&gt;='2. GRI Pricing Inputs'!$P$33,'3. GRI Pricing'!$G371&lt;='2. GRI Pricing Inputs'!$Q$33),'2. GRI Pricing Inputs'!$P$32,IF(AND('3. GRI Pricing'!$G371&gt;='2. GRI Pricing Inputs'!$R$33,'3. GRI Pricing'!$G371&lt;='2. GRI Pricing Inputs'!$S$33),'2. GRI Pricing Inputs'!$R$32,IF(AND('3. GRI Pricing'!$G371&gt;='2. GRI Pricing Inputs'!$T$33,'3. GRI Pricing'!$G371&lt;='2. GRI Pricing Inputs'!$U$33),'2. GRI Pricing Inputs'!$T$32,IF(AND('3. GRI Pricing'!$G371&gt;='2. GRI Pricing Inputs'!$V$33,'3. GRI Pricing'!$G371&lt;='2. GRI Pricing Inputs'!$W$33),'2. GRI Pricing Inputs'!$V$32,IF(AND('3. GRI Pricing'!$G371&gt;='2. GRI Pricing Inputs'!$X$33,'3. GRI Pricing'!$G371&lt;='2. GRI Pricing Inputs'!$Y$33),'2. GRI Pricing Inputs'!$X$32,IF(AND('3. GRI Pricing'!$G371&gt;='2. GRI Pricing Inputs'!$Z$33,'3. GRI Pricing'!$G371&lt;='2. GRI Pricing Inputs'!$AA$33),'2. GRI Pricing Inputs'!$Z$32,IF(AND('3. GRI Pricing'!$G371&gt;='2. GRI Pricing Inputs'!$AB$33,'3. GRI Pricing'!$G371&lt;='2. GRI Pricing Inputs'!$AC$33),'2. GRI Pricing Inputs'!$AB$32,IF(AND('3. GRI Pricing'!$G371&gt;='2. GRI Pricing Inputs'!$AD$33,'3. GRI Pricing'!$G371&lt;='2. GRI Pricing Inputs'!$AE$33),'2. GRI Pricing Inputs'!$AD$32,IF(AND('3. GRI Pricing'!$G371&gt;='2. GRI Pricing Inputs'!$AF$33,'3. GRI Pricing'!$G371&lt;='2. GRI Pricing Inputs'!$AG$33),'2. GRI Pricing Inputs'!$AF$32,IF(AND('3. GRI Pricing'!$G371&gt;='2. GRI Pricing Inputs'!$AH$33,'3. GRI Pricing'!$G371&lt;='2. GRI Pricing Inputs'!$AI$33),'2. GRI Pricing Inputs'!$AH$32,0))))))))))))))))</f>
        <v>0</v>
      </c>
      <c r="O371" s="272" cm="1">
        <f t="array" ref="O371">IFERROR(INDEX('2. GRI Pricing Inputs'!$C$32:$AI$39,MATCH('3. GRI Pricing'!E371,'2. GRI Pricing Inputs'!$C$32:$C$39,0),(MATCH('3. GRI Pricing'!N371,'2. GRI Pricing Inputs'!$D$32:$AI$32,0)+1)),0)</f>
        <v>0</v>
      </c>
      <c r="P371" s="272">
        <f>IFERROR(INDEX('2. GRI Pricing Inputs'!$C$45:$AI$46,MATCH($P$16,'2. GRI Pricing Inputs'!$C$45:$C$46,0),MATCH(H371,'2. GRI Pricing Inputs'!$C$45:$AI$45,0)),0)</f>
        <v>0</v>
      </c>
      <c r="Q371" s="272">
        <f>IFERROR(INDEX('2. GRI Pricing Inputs'!$C$53:$AI$54,MATCH('3. GRI Pricing'!$Q$16,'2. GRI Pricing Inputs'!$C$53:$C$54,0),MATCH('3. GRI Pricing'!I371,'2. GRI Pricing Inputs'!$C$53:$AI$53,0)),0)</f>
        <v>0</v>
      </c>
      <c r="R371" s="272">
        <f>IFERROR(INDEX('2. GRI Pricing Inputs'!$C$60:$AI$61,MATCH('3. GRI Pricing'!$R$16,'2. GRI Pricing Inputs'!$C$60:$C$61,0),MATCH('1. Accomodation'!T375,'2. GRI Pricing Inputs'!$C$60:$AI$60,0)),0)</f>
        <v>0</v>
      </c>
      <c r="S371" s="272">
        <f>IFERROR(INDEX('2. GRI Pricing Inputs'!$C$67:$AI$68,MATCH('3. GRI Pricing'!$S$16,'2. GRI Pricing Inputs'!$C$67:$C$68,0),MATCH('1. Accomodation'!U375,'2. GRI Pricing Inputs'!$C$67:$AI$67,0)),0)</f>
        <v>0</v>
      </c>
      <c r="T371" s="272">
        <f>IF(E371=0,0,'2. GRI Pricing Inputs'!$AI$75)</f>
        <v>0</v>
      </c>
      <c r="U371" s="272">
        <f>IFERROR(INDEX('2. GRI Pricing Inputs'!$C$82:$AI$83,MATCH('3. GRI Pricing'!$U$16,'2. GRI Pricing Inputs'!$C$82:$C$83,0),MATCH('1. Accomodation'!V375,'2. GRI Pricing Inputs'!$C$82:$AI$82,0)),0)</f>
        <v>0</v>
      </c>
      <c r="V371" s="272">
        <f>IFERROR(INDEX('2. GRI Pricing Inputs'!$C$89:$AI$90,MATCH('3. GRI Pricing'!$V$16,'2. GRI Pricing Inputs'!$C$89:$C$90,0),MATCH('1. Accomodation'!W375,'2. GRI Pricing Inputs'!$C$89:$AI$89,0)),0)</f>
        <v>0</v>
      </c>
      <c r="W371" s="272">
        <f>IFERROR(INDEX('2. GRI Pricing Inputs'!$C$97:$AI$98,MATCH('3. GRI Pricing'!$W$16,'2. GRI Pricing Inputs'!$C$97:$C$98,0),MATCH('1. Accomodation'!X375,'2. GRI Pricing Inputs'!$C$97:$AI$97,0)),0)</f>
        <v>0</v>
      </c>
      <c r="X371" s="272">
        <f>IFERROR(INDEX('2. GRI Pricing Inputs'!$C$104:$AI$105,MATCH('3. GRI Pricing'!$X$16,'2. GRI Pricing Inputs'!$C$104:$C$105,0),MATCH('1. Accomodation'!Y375,'2. GRI Pricing Inputs'!$C$104:$AI$104,0)),0)</f>
        <v>0</v>
      </c>
      <c r="Y371" s="273"/>
      <c r="Z371" s="274">
        <f t="shared" si="17"/>
        <v>0</v>
      </c>
      <c r="AA371" s="275"/>
      <c r="AB371" s="275"/>
      <c r="AC371" s="275"/>
      <c r="AD371" s="271">
        <f>Z371*(1+'2. GRI Pricing Inputs'!E$115)^(($AD$16-$AC$15)/365)</f>
        <v>0</v>
      </c>
      <c r="AE371" s="272">
        <f>AD371*(1+'2. GRI Pricing Inputs'!F$115)^((AE$16-AD$16)/365)</f>
        <v>0</v>
      </c>
      <c r="AF371" s="272">
        <f>AE371*(1+'2. GRI Pricing Inputs'!G$115)^((AF$16-AE$16)/365)</f>
        <v>0</v>
      </c>
      <c r="AG371" s="272">
        <f>AF371*(1+'2. GRI Pricing Inputs'!H$115)^((AG$16-AF$16)/365)</f>
        <v>0</v>
      </c>
      <c r="AH371" s="272">
        <f>AG371*(1+'2. GRI Pricing Inputs'!I$115)^((AH$16-AG$16)/365)</f>
        <v>0</v>
      </c>
      <c r="AI371" s="272">
        <f>AH371*(1+'2. GRI Pricing Inputs'!J$115)^((AI$16-AH$16)/365)</f>
        <v>0</v>
      </c>
      <c r="AJ371" s="272">
        <f>AI371*(1+'2. GRI Pricing Inputs'!K$115)^((AJ$16-AI$16)/365)</f>
        <v>0</v>
      </c>
      <c r="AK371" s="272">
        <f>AJ371*(1+'2. GRI Pricing Inputs'!L$115)^((AK$16-AJ$16)/365)</f>
        <v>0</v>
      </c>
      <c r="AL371" s="272">
        <f>AK371*(1+'2. GRI Pricing Inputs'!M$115)^((AL$16-AK$16)/365)</f>
        <v>0</v>
      </c>
      <c r="AM371" s="272">
        <f>AL371*(1+'2. GRI Pricing Inputs'!N$115)^((AM$16-AL$16)/365)</f>
        <v>0</v>
      </c>
      <c r="AN371" s="272">
        <f>AM371*(1+'2. GRI Pricing Inputs'!O$115)^((AN$16-AM$16)/365)</f>
        <v>0</v>
      </c>
      <c r="AO371" s="272">
        <f>AN371*(1+'2. GRI Pricing Inputs'!P$115)^((AO$16-AN$16)/365)</f>
        <v>0</v>
      </c>
      <c r="AP371" s="276">
        <f>AO371*(1+'2. GRI Pricing Inputs'!Q$115)^((AP$16-AO$16)/365)</f>
        <v>0</v>
      </c>
      <c r="AQ371" s="380">
        <f t="shared" si="18"/>
        <v>0</v>
      </c>
    </row>
    <row r="372" spans="3:43" ht="11.4" x14ac:dyDescent="0.2">
      <c r="C372" s="76">
        <f>'1. Accomodation'!N376</f>
        <v>0</v>
      </c>
      <c r="D372" s="362" t="str">
        <f>'1. Accomodation'!L376</f>
        <v>[Select]</v>
      </c>
      <c r="E372" s="69" t="str">
        <f>'1. Accomodation'!P376</f>
        <v>[Select]</v>
      </c>
      <c r="F372" s="69" t="str">
        <f>'1. Accomodation'!Q376</f>
        <v>[Select]</v>
      </c>
      <c r="G372" s="77">
        <f>'1. Accomodation'!O376</f>
        <v>0</v>
      </c>
      <c r="H372" s="69" t="str">
        <f>'1. Accomodation'!R376</f>
        <v>[Select]</v>
      </c>
      <c r="I372" s="69" t="str">
        <f>'1. Accomodation'!S376</f>
        <v>[Select]</v>
      </c>
      <c r="J372" s="62"/>
      <c r="L372" s="271">
        <f>IFERROR(INDEX('2. GRI Pricing Inputs'!$C$15:$AI$16,MATCH($L$16,'2. GRI Pricing Inputs'!$C$15:$C$16,0),MATCH(E372,'2. GRI Pricing Inputs'!$C$15:$AI$15,0)),0)</f>
        <v>0</v>
      </c>
      <c r="M372" s="272">
        <f>IFERROR(INDEX('2. GRI Pricing Inputs'!$C$22:$AI$23,MATCH($M$16,'2. GRI Pricing Inputs'!$C$22:$C$23,0),MATCH(F372,'2. GRI Pricing Inputs'!$C$22:$AI$22,0)),0)</f>
        <v>0</v>
      </c>
      <c r="N372" s="329">
        <f>IF(AND('3. GRI Pricing'!$G372&gt;='2. GRI Pricing Inputs'!$D$33,'3. GRI Pricing'!$G372&lt;='2. GRI Pricing Inputs'!$E$33),'2. GRI Pricing Inputs'!$D$32,IF(AND('3. GRI Pricing'!$G372&gt;='2. GRI Pricing Inputs'!$F$33,'3. GRI Pricing'!$G372&lt;='2. GRI Pricing Inputs'!$G$33),'2. GRI Pricing Inputs'!$F$32,IF(AND('3. GRI Pricing'!$G372&gt;='2. GRI Pricing Inputs'!$H$33,'3. GRI Pricing'!$G372&lt;='2. GRI Pricing Inputs'!$I$33),'2. GRI Pricing Inputs'!$H$32,IF(AND('3. GRI Pricing'!$G372&gt;='2. GRI Pricing Inputs'!$J$33,'3. GRI Pricing'!$G372&lt;='2. GRI Pricing Inputs'!$K$33),'2. GRI Pricing Inputs'!$J$32,IF(AND('3. GRI Pricing'!$G372&gt;='2. GRI Pricing Inputs'!$L$33,'3. GRI Pricing'!$G372&lt;='2. GRI Pricing Inputs'!$M$33),'2. GRI Pricing Inputs'!$L$32,IF(AND('3. GRI Pricing'!$G372&gt;='2. GRI Pricing Inputs'!$N$33,'3. GRI Pricing'!$G372&lt;='2. GRI Pricing Inputs'!$O$33),'2. GRI Pricing Inputs'!$N$32,IF(AND('3. GRI Pricing'!$G372&gt;='2. GRI Pricing Inputs'!$P$33,'3. GRI Pricing'!$G372&lt;='2. GRI Pricing Inputs'!$Q$33),'2. GRI Pricing Inputs'!$P$32,IF(AND('3. GRI Pricing'!$G372&gt;='2. GRI Pricing Inputs'!$R$33,'3. GRI Pricing'!$G372&lt;='2. GRI Pricing Inputs'!$S$33),'2. GRI Pricing Inputs'!$R$32,IF(AND('3. GRI Pricing'!$G372&gt;='2. GRI Pricing Inputs'!$T$33,'3. GRI Pricing'!$G372&lt;='2. GRI Pricing Inputs'!$U$33),'2. GRI Pricing Inputs'!$T$32,IF(AND('3. GRI Pricing'!$G372&gt;='2. GRI Pricing Inputs'!$V$33,'3. GRI Pricing'!$G372&lt;='2. GRI Pricing Inputs'!$W$33),'2. GRI Pricing Inputs'!$V$32,IF(AND('3. GRI Pricing'!$G372&gt;='2. GRI Pricing Inputs'!$X$33,'3. GRI Pricing'!$G372&lt;='2. GRI Pricing Inputs'!$Y$33),'2. GRI Pricing Inputs'!$X$32,IF(AND('3. GRI Pricing'!$G372&gt;='2. GRI Pricing Inputs'!$Z$33,'3. GRI Pricing'!$G372&lt;='2. GRI Pricing Inputs'!$AA$33),'2. GRI Pricing Inputs'!$Z$32,IF(AND('3. GRI Pricing'!$G372&gt;='2. GRI Pricing Inputs'!$AB$33,'3. GRI Pricing'!$G372&lt;='2. GRI Pricing Inputs'!$AC$33),'2. GRI Pricing Inputs'!$AB$32,IF(AND('3. GRI Pricing'!$G372&gt;='2. GRI Pricing Inputs'!$AD$33,'3. GRI Pricing'!$G372&lt;='2. GRI Pricing Inputs'!$AE$33),'2. GRI Pricing Inputs'!$AD$32,IF(AND('3. GRI Pricing'!$G372&gt;='2. GRI Pricing Inputs'!$AF$33,'3. GRI Pricing'!$G372&lt;='2. GRI Pricing Inputs'!$AG$33),'2. GRI Pricing Inputs'!$AF$32,IF(AND('3. GRI Pricing'!$G372&gt;='2. GRI Pricing Inputs'!$AH$33,'3. GRI Pricing'!$G372&lt;='2. GRI Pricing Inputs'!$AI$33),'2. GRI Pricing Inputs'!$AH$32,0))))))))))))))))</f>
        <v>0</v>
      </c>
      <c r="O372" s="272" cm="1">
        <f t="array" ref="O372">IFERROR(INDEX('2. GRI Pricing Inputs'!$C$32:$AI$39,MATCH('3. GRI Pricing'!E372,'2. GRI Pricing Inputs'!$C$32:$C$39,0),(MATCH('3. GRI Pricing'!N372,'2. GRI Pricing Inputs'!$D$32:$AI$32,0)+1)),0)</f>
        <v>0</v>
      </c>
      <c r="P372" s="272">
        <f>IFERROR(INDEX('2. GRI Pricing Inputs'!$C$45:$AI$46,MATCH($P$16,'2. GRI Pricing Inputs'!$C$45:$C$46,0),MATCH(H372,'2. GRI Pricing Inputs'!$C$45:$AI$45,0)),0)</f>
        <v>0</v>
      </c>
      <c r="Q372" s="272">
        <f>IFERROR(INDEX('2. GRI Pricing Inputs'!$C$53:$AI$54,MATCH('3. GRI Pricing'!$Q$16,'2. GRI Pricing Inputs'!$C$53:$C$54,0),MATCH('3. GRI Pricing'!I372,'2. GRI Pricing Inputs'!$C$53:$AI$53,0)),0)</f>
        <v>0</v>
      </c>
      <c r="R372" s="272">
        <f>IFERROR(INDEX('2. GRI Pricing Inputs'!$C$60:$AI$61,MATCH('3. GRI Pricing'!$R$16,'2. GRI Pricing Inputs'!$C$60:$C$61,0),MATCH('1. Accomodation'!T376,'2. GRI Pricing Inputs'!$C$60:$AI$60,0)),0)</f>
        <v>0</v>
      </c>
      <c r="S372" s="272">
        <f>IFERROR(INDEX('2. GRI Pricing Inputs'!$C$67:$AI$68,MATCH('3. GRI Pricing'!$S$16,'2. GRI Pricing Inputs'!$C$67:$C$68,0),MATCH('1. Accomodation'!U376,'2. GRI Pricing Inputs'!$C$67:$AI$67,0)),0)</f>
        <v>0</v>
      </c>
      <c r="T372" s="272">
        <f>IF(E372=0,0,'2. GRI Pricing Inputs'!$AI$75)</f>
        <v>0</v>
      </c>
      <c r="U372" s="272">
        <f>IFERROR(INDEX('2. GRI Pricing Inputs'!$C$82:$AI$83,MATCH('3. GRI Pricing'!$U$16,'2. GRI Pricing Inputs'!$C$82:$C$83,0),MATCH('1. Accomodation'!V376,'2. GRI Pricing Inputs'!$C$82:$AI$82,0)),0)</f>
        <v>0</v>
      </c>
      <c r="V372" s="272">
        <f>IFERROR(INDEX('2. GRI Pricing Inputs'!$C$89:$AI$90,MATCH('3. GRI Pricing'!$V$16,'2. GRI Pricing Inputs'!$C$89:$C$90,0),MATCH('1. Accomodation'!W376,'2. GRI Pricing Inputs'!$C$89:$AI$89,0)),0)</f>
        <v>0</v>
      </c>
      <c r="W372" s="272">
        <f>IFERROR(INDEX('2. GRI Pricing Inputs'!$C$97:$AI$98,MATCH('3. GRI Pricing'!$W$16,'2. GRI Pricing Inputs'!$C$97:$C$98,0),MATCH('1. Accomodation'!X376,'2. GRI Pricing Inputs'!$C$97:$AI$97,0)),0)</f>
        <v>0</v>
      </c>
      <c r="X372" s="272">
        <f>IFERROR(INDEX('2. GRI Pricing Inputs'!$C$104:$AI$105,MATCH('3. GRI Pricing'!$X$16,'2. GRI Pricing Inputs'!$C$104:$C$105,0),MATCH('1. Accomodation'!Y376,'2. GRI Pricing Inputs'!$C$104:$AI$104,0)),0)</f>
        <v>0</v>
      </c>
      <c r="Y372" s="273"/>
      <c r="Z372" s="274">
        <f t="shared" si="17"/>
        <v>0</v>
      </c>
      <c r="AA372" s="275"/>
      <c r="AB372" s="275"/>
      <c r="AC372" s="275"/>
      <c r="AD372" s="271">
        <f>Z372*(1+'2. GRI Pricing Inputs'!E$115)^(($AD$16-$AC$15)/365)</f>
        <v>0</v>
      </c>
      <c r="AE372" s="272">
        <f>AD372*(1+'2. GRI Pricing Inputs'!F$115)^((AE$16-AD$16)/365)</f>
        <v>0</v>
      </c>
      <c r="AF372" s="272">
        <f>AE372*(1+'2. GRI Pricing Inputs'!G$115)^((AF$16-AE$16)/365)</f>
        <v>0</v>
      </c>
      <c r="AG372" s="272">
        <f>AF372*(1+'2. GRI Pricing Inputs'!H$115)^((AG$16-AF$16)/365)</f>
        <v>0</v>
      </c>
      <c r="AH372" s="272">
        <f>AG372*(1+'2. GRI Pricing Inputs'!I$115)^((AH$16-AG$16)/365)</f>
        <v>0</v>
      </c>
      <c r="AI372" s="272">
        <f>AH372*(1+'2. GRI Pricing Inputs'!J$115)^((AI$16-AH$16)/365)</f>
        <v>0</v>
      </c>
      <c r="AJ372" s="272">
        <f>AI372*(1+'2. GRI Pricing Inputs'!K$115)^((AJ$16-AI$16)/365)</f>
        <v>0</v>
      </c>
      <c r="AK372" s="272">
        <f>AJ372*(1+'2. GRI Pricing Inputs'!L$115)^((AK$16-AJ$16)/365)</f>
        <v>0</v>
      </c>
      <c r="AL372" s="272">
        <f>AK372*(1+'2. GRI Pricing Inputs'!M$115)^((AL$16-AK$16)/365)</f>
        <v>0</v>
      </c>
      <c r="AM372" s="272">
        <f>AL372*(1+'2. GRI Pricing Inputs'!N$115)^((AM$16-AL$16)/365)</f>
        <v>0</v>
      </c>
      <c r="AN372" s="272">
        <f>AM372*(1+'2. GRI Pricing Inputs'!O$115)^((AN$16-AM$16)/365)</f>
        <v>0</v>
      </c>
      <c r="AO372" s="272">
        <f>AN372*(1+'2. GRI Pricing Inputs'!P$115)^((AO$16-AN$16)/365)</f>
        <v>0</v>
      </c>
      <c r="AP372" s="276">
        <f>AO372*(1+'2. GRI Pricing Inputs'!Q$115)^((AP$16-AO$16)/365)</f>
        <v>0</v>
      </c>
      <c r="AQ372" s="380">
        <f t="shared" si="18"/>
        <v>0</v>
      </c>
    </row>
    <row r="373" spans="3:43" ht="11.4" x14ac:dyDescent="0.2">
      <c r="C373" s="76">
        <f>'1. Accomodation'!N377</f>
        <v>0</v>
      </c>
      <c r="D373" s="362" t="str">
        <f>'1. Accomodation'!L377</f>
        <v>[Select]</v>
      </c>
      <c r="E373" s="69" t="str">
        <f>'1. Accomodation'!P377</f>
        <v>[Select]</v>
      </c>
      <c r="F373" s="69" t="str">
        <f>'1. Accomodation'!Q377</f>
        <v>[Select]</v>
      </c>
      <c r="G373" s="77">
        <f>'1. Accomodation'!O377</f>
        <v>0</v>
      </c>
      <c r="H373" s="69" t="str">
        <f>'1. Accomodation'!R377</f>
        <v>[Select]</v>
      </c>
      <c r="I373" s="69" t="str">
        <f>'1. Accomodation'!S377</f>
        <v>[Select]</v>
      </c>
      <c r="J373" s="62"/>
      <c r="L373" s="271">
        <f>IFERROR(INDEX('2. GRI Pricing Inputs'!$C$15:$AI$16,MATCH($L$16,'2. GRI Pricing Inputs'!$C$15:$C$16,0),MATCH(E373,'2. GRI Pricing Inputs'!$C$15:$AI$15,0)),0)</f>
        <v>0</v>
      </c>
      <c r="M373" s="272">
        <f>IFERROR(INDEX('2. GRI Pricing Inputs'!$C$22:$AI$23,MATCH($M$16,'2. GRI Pricing Inputs'!$C$22:$C$23,0),MATCH(F373,'2. GRI Pricing Inputs'!$C$22:$AI$22,0)),0)</f>
        <v>0</v>
      </c>
      <c r="N373" s="329">
        <f>IF(AND('3. GRI Pricing'!$G373&gt;='2. GRI Pricing Inputs'!$D$33,'3. GRI Pricing'!$G373&lt;='2. GRI Pricing Inputs'!$E$33),'2. GRI Pricing Inputs'!$D$32,IF(AND('3. GRI Pricing'!$G373&gt;='2. GRI Pricing Inputs'!$F$33,'3. GRI Pricing'!$G373&lt;='2. GRI Pricing Inputs'!$G$33),'2. GRI Pricing Inputs'!$F$32,IF(AND('3. GRI Pricing'!$G373&gt;='2. GRI Pricing Inputs'!$H$33,'3. GRI Pricing'!$G373&lt;='2. GRI Pricing Inputs'!$I$33),'2. GRI Pricing Inputs'!$H$32,IF(AND('3. GRI Pricing'!$G373&gt;='2. GRI Pricing Inputs'!$J$33,'3. GRI Pricing'!$G373&lt;='2. GRI Pricing Inputs'!$K$33),'2. GRI Pricing Inputs'!$J$32,IF(AND('3. GRI Pricing'!$G373&gt;='2. GRI Pricing Inputs'!$L$33,'3. GRI Pricing'!$G373&lt;='2. GRI Pricing Inputs'!$M$33),'2. GRI Pricing Inputs'!$L$32,IF(AND('3. GRI Pricing'!$G373&gt;='2. GRI Pricing Inputs'!$N$33,'3. GRI Pricing'!$G373&lt;='2. GRI Pricing Inputs'!$O$33),'2. GRI Pricing Inputs'!$N$32,IF(AND('3. GRI Pricing'!$G373&gt;='2. GRI Pricing Inputs'!$P$33,'3. GRI Pricing'!$G373&lt;='2. GRI Pricing Inputs'!$Q$33),'2. GRI Pricing Inputs'!$P$32,IF(AND('3. GRI Pricing'!$G373&gt;='2. GRI Pricing Inputs'!$R$33,'3. GRI Pricing'!$G373&lt;='2. GRI Pricing Inputs'!$S$33),'2. GRI Pricing Inputs'!$R$32,IF(AND('3. GRI Pricing'!$G373&gt;='2. GRI Pricing Inputs'!$T$33,'3. GRI Pricing'!$G373&lt;='2. GRI Pricing Inputs'!$U$33),'2. GRI Pricing Inputs'!$T$32,IF(AND('3. GRI Pricing'!$G373&gt;='2. GRI Pricing Inputs'!$V$33,'3. GRI Pricing'!$G373&lt;='2. GRI Pricing Inputs'!$W$33),'2. GRI Pricing Inputs'!$V$32,IF(AND('3. GRI Pricing'!$G373&gt;='2. GRI Pricing Inputs'!$X$33,'3. GRI Pricing'!$G373&lt;='2. GRI Pricing Inputs'!$Y$33),'2. GRI Pricing Inputs'!$X$32,IF(AND('3. GRI Pricing'!$G373&gt;='2. GRI Pricing Inputs'!$Z$33,'3. GRI Pricing'!$G373&lt;='2. GRI Pricing Inputs'!$AA$33),'2. GRI Pricing Inputs'!$Z$32,IF(AND('3. GRI Pricing'!$G373&gt;='2. GRI Pricing Inputs'!$AB$33,'3. GRI Pricing'!$G373&lt;='2. GRI Pricing Inputs'!$AC$33),'2. GRI Pricing Inputs'!$AB$32,IF(AND('3. GRI Pricing'!$G373&gt;='2. GRI Pricing Inputs'!$AD$33,'3. GRI Pricing'!$G373&lt;='2. GRI Pricing Inputs'!$AE$33),'2. GRI Pricing Inputs'!$AD$32,IF(AND('3. GRI Pricing'!$G373&gt;='2. GRI Pricing Inputs'!$AF$33,'3. GRI Pricing'!$G373&lt;='2. GRI Pricing Inputs'!$AG$33),'2. GRI Pricing Inputs'!$AF$32,IF(AND('3. GRI Pricing'!$G373&gt;='2. GRI Pricing Inputs'!$AH$33,'3. GRI Pricing'!$G373&lt;='2. GRI Pricing Inputs'!$AI$33),'2. GRI Pricing Inputs'!$AH$32,0))))))))))))))))</f>
        <v>0</v>
      </c>
      <c r="O373" s="272" cm="1">
        <f t="array" ref="O373">IFERROR(INDEX('2. GRI Pricing Inputs'!$C$32:$AI$39,MATCH('3. GRI Pricing'!E373,'2. GRI Pricing Inputs'!$C$32:$C$39,0),(MATCH('3. GRI Pricing'!N373,'2. GRI Pricing Inputs'!$D$32:$AI$32,0)+1)),0)</f>
        <v>0</v>
      </c>
      <c r="P373" s="272">
        <f>IFERROR(INDEX('2. GRI Pricing Inputs'!$C$45:$AI$46,MATCH($P$16,'2. GRI Pricing Inputs'!$C$45:$C$46,0),MATCH(H373,'2. GRI Pricing Inputs'!$C$45:$AI$45,0)),0)</f>
        <v>0</v>
      </c>
      <c r="Q373" s="272">
        <f>IFERROR(INDEX('2. GRI Pricing Inputs'!$C$53:$AI$54,MATCH('3. GRI Pricing'!$Q$16,'2. GRI Pricing Inputs'!$C$53:$C$54,0),MATCH('3. GRI Pricing'!I373,'2. GRI Pricing Inputs'!$C$53:$AI$53,0)),0)</f>
        <v>0</v>
      </c>
      <c r="R373" s="272">
        <f>IFERROR(INDEX('2. GRI Pricing Inputs'!$C$60:$AI$61,MATCH('3. GRI Pricing'!$R$16,'2. GRI Pricing Inputs'!$C$60:$C$61,0),MATCH('1. Accomodation'!T377,'2. GRI Pricing Inputs'!$C$60:$AI$60,0)),0)</f>
        <v>0</v>
      </c>
      <c r="S373" s="272">
        <f>IFERROR(INDEX('2. GRI Pricing Inputs'!$C$67:$AI$68,MATCH('3. GRI Pricing'!$S$16,'2. GRI Pricing Inputs'!$C$67:$C$68,0),MATCH('1. Accomodation'!U377,'2. GRI Pricing Inputs'!$C$67:$AI$67,0)),0)</f>
        <v>0</v>
      </c>
      <c r="T373" s="272">
        <f>IF(E373=0,0,'2. GRI Pricing Inputs'!$AI$75)</f>
        <v>0</v>
      </c>
      <c r="U373" s="272">
        <f>IFERROR(INDEX('2. GRI Pricing Inputs'!$C$82:$AI$83,MATCH('3. GRI Pricing'!$U$16,'2. GRI Pricing Inputs'!$C$82:$C$83,0),MATCH('1. Accomodation'!V377,'2. GRI Pricing Inputs'!$C$82:$AI$82,0)),0)</f>
        <v>0</v>
      </c>
      <c r="V373" s="272">
        <f>IFERROR(INDEX('2. GRI Pricing Inputs'!$C$89:$AI$90,MATCH('3. GRI Pricing'!$V$16,'2. GRI Pricing Inputs'!$C$89:$C$90,0),MATCH('1. Accomodation'!W377,'2. GRI Pricing Inputs'!$C$89:$AI$89,0)),0)</f>
        <v>0</v>
      </c>
      <c r="W373" s="272">
        <f>IFERROR(INDEX('2. GRI Pricing Inputs'!$C$97:$AI$98,MATCH('3. GRI Pricing'!$W$16,'2. GRI Pricing Inputs'!$C$97:$C$98,0),MATCH('1. Accomodation'!X377,'2. GRI Pricing Inputs'!$C$97:$AI$97,0)),0)</f>
        <v>0</v>
      </c>
      <c r="X373" s="272">
        <f>IFERROR(INDEX('2. GRI Pricing Inputs'!$C$104:$AI$105,MATCH('3. GRI Pricing'!$X$16,'2. GRI Pricing Inputs'!$C$104:$C$105,0),MATCH('1. Accomodation'!Y377,'2. GRI Pricing Inputs'!$C$104:$AI$104,0)),0)</f>
        <v>0</v>
      </c>
      <c r="Y373" s="273"/>
      <c r="Z373" s="274">
        <f t="shared" si="17"/>
        <v>0</v>
      </c>
      <c r="AA373" s="275"/>
      <c r="AB373" s="275"/>
      <c r="AC373" s="275"/>
      <c r="AD373" s="271">
        <f>Z373*(1+'2. GRI Pricing Inputs'!E$115)^(($AD$16-$AC$15)/365)</f>
        <v>0</v>
      </c>
      <c r="AE373" s="272">
        <f>AD373*(1+'2. GRI Pricing Inputs'!F$115)^((AE$16-AD$16)/365)</f>
        <v>0</v>
      </c>
      <c r="AF373" s="272">
        <f>AE373*(1+'2. GRI Pricing Inputs'!G$115)^((AF$16-AE$16)/365)</f>
        <v>0</v>
      </c>
      <c r="AG373" s="272">
        <f>AF373*(1+'2. GRI Pricing Inputs'!H$115)^((AG$16-AF$16)/365)</f>
        <v>0</v>
      </c>
      <c r="AH373" s="272">
        <f>AG373*(1+'2. GRI Pricing Inputs'!I$115)^((AH$16-AG$16)/365)</f>
        <v>0</v>
      </c>
      <c r="AI373" s="272">
        <f>AH373*(1+'2. GRI Pricing Inputs'!J$115)^((AI$16-AH$16)/365)</f>
        <v>0</v>
      </c>
      <c r="AJ373" s="272">
        <f>AI373*(1+'2. GRI Pricing Inputs'!K$115)^((AJ$16-AI$16)/365)</f>
        <v>0</v>
      </c>
      <c r="AK373" s="272">
        <f>AJ373*(1+'2. GRI Pricing Inputs'!L$115)^((AK$16-AJ$16)/365)</f>
        <v>0</v>
      </c>
      <c r="AL373" s="272">
        <f>AK373*(1+'2. GRI Pricing Inputs'!M$115)^((AL$16-AK$16)/365)</f>
        <v>0</v>
      </c>
      <c r="AM373" s="272">
        <f>AL373*(1+'2. GRI Pricing Inputs'!N$115)^((AM$16-AL$16)/365)</f>
        <v>0</v>
      </c>
      <c r="AN373" s="272">
        <f>AM373*(1+'2. GRI Pricing Inputs'!O$115)^((AN$16-AM$16)/365)</f>
        <v>0</v>
      </c>
      <c r="AO373" s="272">
        <f>AN373*(1+'2. GRI Pricing Inputs'!P$115)^((AO$16-AN$16)/365)</f>
        <v>0</v>
      </c>
      <c r="AP373" s="276">
        <f>AO373*(1+'2. GRI Pricing Inputs'!Q$115)^((AP$16-AO$16)/365)</f>
        <v>0</v>
      </c>
      <c r="AQ373" s="380">
        <f t="shared" si="18"/>
        <v>0</v>
      </c>
    </row>
    <row r="374" spans="3:43" ht="11.4" x14ac:dyDescent="0.2">
      <c r="C374" s="76">
        <f>'1. Accomodation'!N378</f>
        <v>0</v>
      </c>
      <c r="D374" s="362" t="str">
        <f>'1. Accomodation'!L378</f>
        <v>[Select]</v>
      </c>
      <c r="E374" s="69" t="str">
        <f>'1. Accomodation'!P378</f>
        <v>[Select]</v>
      </c>
      <c r="F374" s="69" t="str">
        <f>'1. Accomodation'!Q378</f>
        <v>[Select]</v>
      </c>
      <c r="G374" s="77">
        <f>'1. Accomodation'!O378</f>
        <v>0</v>
      </c>
      <c r="H374" s="69" t="str">
        <f>'1. Accomodation'!R378</f>
        <v>[Select]</v>
      </c>
      <c r="I374" s="69" t="str">
        <f>'1. Accomodation'!S378</f>
        <v>[Select]</v>
      </c>
      <c r="J374" s="62"/>
      <c r="L374" s="271">
        <f>IFERROR(INDEX('2. GRI Pricing Inputs'!$C$15:$AI$16,MATCH($L$16,'2. GRI Pricing Inputs'!$C$15:$C$16,0),MATCH(E374,'2. GRI Pricing Inputs'!$C$15:$AI$15,0)),0)</f>
        <v>0</v>
      </c>
      <c r="M374" s="272">
        <f>IFERROR(INDEX('2. GRI Pricing Inputs'!$C$22:$AI$23,MATCH($M$16,'2. GRI Pricing Inputs'!$C$22:$C$23,0),MATCH(F374,'2. GRI Pricing Inputs'!$C$22:$AI$22,0)),0)</f>
        <v>0</v>
      </c>
      <c r="N374" s="329">
        <f>IF(AND('3. GRI Pricing'!$G374&gt;='2. GRI Pricing Inputs'!$D$33,'3. GRI Pricing'!$G374&lt;='2. GRI Pricing Inputs'!$E$33),'2. GRI Pricing Inputs'!$D$32,IF(AND('3. GRI Pricing'!$G374&gt;='2. GRI Pricing Inputs'!$F$33,'3. GRI Pricing'!$G374&lt;='2. GRI Pricing Inputs'!$G$33),'2. GRI Pricing Inputs'!$F$32,IF(AND('3. GRI Pricing'!$G374&gt;='2. GRI Pricing Inputs'!$H$33,'3. GRI Pricing'!$G374&lt;='2. GRI Pricing Inputs'!$I$33),'2. GRI Pricing Inputs'!$H$32,IF(AND('3. GRI Pricing'!$G374&gt;='2. GRI Pricing Inputs'!$J$33,'3. GRI Pricing'!$G374&lt;='2. GRI Pricing Inputs'!$K$33),'2. GRI Pricing Inputs'!$J$32,IF(AND('3. GRI Pricing'!$G374&gt;='2. GRI Pricing Inputs'!$L$33,'3. GRI Pricing'!$G374&lt;='2. GRI Pricing Inputs'!$M$33),'2. GRI Pricing Inputs'!$L$32,IF(AND('3. GRI Pricing'!$G374&gt;='2. GRI Pricing Inputs'!$N$33,'3. GRI Pricing'!$G374&lt;='2. GRI Pricing Inputs'!$O$33),'2. GRI Pricing Inputs'!$N$32,IF(AND('3. GRI Pricing'!$G374&gt;='2. GRI Pricing Inputs'!$P$33,'3. GRI Pricing'!$G374&lt;='2. GRI Pricing Inputs'!$Q$33),'2. GRI Pricing Inputs'!$P$32,IF(AND('3. GRI Pricing'!$G374&gt;='2. GRI Pricing Inputs'!$R$33,'3. GRI Pricing'!$G374&lt;='2. GRI Pricing Inputs'!$S$33),'2. GRI Pricing Inputs'!$R$32,IF(AND('3. GRI Pricing'!$G374&gt;='2. GRI Pricing Inputs'!$T$33,'3. GRI Pricing'!$G374&lt;='2. GRI Pricing Inputs'!$U$33),'2. GRI Pricing Inputs'!$T$32,IF(AND('3. GRI Pricing'!$G374&gt;='2. GRI Pricing Inputs'!$V$33,'3. GRI Pricing'!$G374&lt;='2. GRI Pricing Inputs'!$W$33),'2. GRI Pricing Inputs'!$V$32,IF(AND('3. GRI Pricing'!$G374&gt;='2. GRI Pricing Inputs'!$X$33,'3. GRI Pricing'!$G374&lt;='2. GRI Pricing Inputs'!$Y$33),'2. GRI Pricing Inputs'!$X$32,IF(AND('3. GRI Pricing'!$G374&gt;='2. GRI Pricing Inputs'!$Z$33,'3. GRI Pricing'!$G374&lt;='2. GRI Pricing Inputs'!$AA$33),'2. GRI Pricing Inputs'!$Z$32,IF(AND('3. GRI Pricing'!$G374&gt;='2. GRI Pricing Inputs'!$AB$33,'3. GRI Pricing'!$G374&lt;='2. GRI Pricing Inputs'!$AC$33),'2. GRI Pricing Inputs'!$AB$32,IF(AND('3. GRI Pricing'!$G374&gt;='2. GRI Pricing Inputs'!$AD$33,'3. GRI Pricing'!$G374&lt;='2. GRI Pricing Inputs'!$AE$33),'2. GRI Pricing Inputs'!$AD$32,IF(AND('3. GRI Pricing'!$G374&gt;='2. GRI Pricing Inputs'!$AF$33,'3. GRI Pricing'!$G374&lt;='2. GRI Pricing Inputs'!$AG$33),'2. GRI Pricing Inputs'!$AF$32,IF(AND('3. GRI Pricing'!$G374&gt;='2. GRI Pricing Inputs'!$AH$33,'3. GRI Pricing'!$G374&lt;='2. GRI Pricing Inputs'!$AI$33),'2. GRI Pricing Inputs'!$AH$32,0))))))))))))))))</f>
        <v>0</v>
      </c>
      <c r="O374" s="272" cm="1">
        <f t="array" ref="O374">IFERROR(INDEX('2. GRI Pricing Inputs'!$C$32:$AI$39,MATCH('3. GRI Pricing'!E374,'2. GRI Pricing Inputs'!$C$32:$C$39,0),(MATCH('3. GRI Pricing'!N374,'2. GRI Pricing Inputs'!$D$32:$AI$32,0)+1)),0)</f>
        <v>0</v>
      </c>
      <c r="P374" s="272">
        <f>IFERROR(INDEX('2. GRI Pricing Inputs'!$C$45:$AI$46,MATCH($P$16,'2. GRI Pricing Inputs'!$C$45:$C$46,0),MATCH(H374,'2. GRI Pricing Inputs'!$C$45:$AI$45,0)),0)</f>
        <v>0</v>
      </c>
      <c r="Q374" s="272">
        <f>IFERROR(INDEX('2. GRI Pricing Inputs'!$C$53:$AI$54,MATCH('3. GRI Pricing'!$Q$16,'2. GRI Pricing Inputs'!$C$53:$C$54,0),MATCH('3. GRI Pricing'!I374,'2. GRI Pricing Inputs'!$C$53:$AI$53,0)),0)</f>
        <v>0</v>
      </c>
      <c r="R374" s="272">
        <f>IFERROR(INDEX('2. GRI Pricing Inputs'!$C$60:$AI$61,MATCH('3. GRI Pricing'!$R$16,'2. GRI Pricing Inputs'!$C$60:$C$61,0),MATCH('1. Accomodation'!T378,'2. GRI Pricing Inputs'!$C$60:$AI$60,0)),0)</f>
        <v>0</v>
      </c>
      <c r="S374" s="272">
        <f>IFERROR(INDEX('2. GRI Pricing Inputs'!$C$67:$AI$68,MATCH('3. GRI Pricing'!$S$16,'2. GRI Pricing Inputs'!$C$67:$C$68,0),MATCH('1. Accomodation'!U378,'2. GRI Pricing Inputs'!$C$67:$AI$67,0)),0)</f>
        <v>0</v>
      </c>
      <c r="T374" s="272">
        <f>IF(E374=0,0,'2. GRI Pricing Inputs'!$AI$75)</f>
        <v>0</v>
      </c>
      <c r="U374" s="272">
        <f>IFERROR(INDEX('2. GRI Pricing Inputs'!$C$82:$AI$83,MATCH('3. GRI Pricing'!$U$16,'2. GRI Pricing Inputs'!$C$82:$C$83,0),MATCH('1. Accomodation'!V378,'2. GRI Pricing Inputs'!$C$82:$AI$82,0)),0)</f>
        <v>0</v>
      </c>
      <c r="V374" s="272">
        <f>IFERROR(INDEX('2. GRI Pricing Inputs'!$C$89:$AI$90,MATCH('3. GRI Pricing'!$V$16,'2. GRI Pricing Inputs'!$C$89:$C$90,0),MATCH('1. Accomodation'!W378,'2. GRI Pricing Inputs'!$C$89:$AI$89,0)),0)</f>
        <v>0</v>
      </c>
      <c r="W374" s="272">
        <f>IFERROR(INDEX('2. GRI Pricing Inputs'!$C$97:$AI$98,MATCH('3. GRI Pricing'!$W$16,'2. GRI Pricing Inputs'!$C$97:$C$98,0),MATCH('1. Accomodation'!X378,'2. GRI Pricing Inputs'!$C$97:$AI$97,0)),0)</f>
        <v>0</v>
      </c>
      <c r="X374" s="272">
        <f>IFERROR(INDEX('2. GRI Pricing Inputs'!$C$104:$AI$105,MATCH('3. GRI Pricing'!$X$16,'2. GRI Pricing Inputs'!$C$104:$C$105,0),MATCH('1. Accomodation'!Y378,'2. GRI Pricing Inputs'!$C$104:$AI$104,0)),0)</f>
        <v>0</v>
      </c>
      <c r="Y374" s="273"/>
      <c r="Z374" s="274">
        <f t="shared" si="17"/>
        <v>0</v>
      </c>
      <c r="AA374" s="275"/>
      <c r="AB374" s="275"/>
      <c r="AC374" s="275"/>
      <c r="AD374" s="271">
        <f>Z374*(1+'2. GRI Pricing Inputs'!E$115)^(($AD$16-$AC$15)/365)</f>
        <v>0</v>
      </c>
      <c r="AE374" s="272">
        <f>AD374*(1+'2. GRI Pricing Inputs'!F$115)^((AE$16-AD$16)/365)</f>
        <v>0</v>
      </c>
      <c r="AF374" s="272">
        <f>AE374*(1+'2. GRI Pricing Inputs'!G$115)^((AF$16-AE$16)/365)</f>
        <v>0</v>
      </c>
      <c r="AG374" s="272">
        <f>AF374*(1+'2. GRI Pricing Inputs'!H$115)^((AG$16-AF$16)/365)</f>
        <v>0</v>
      </c>
      <c r="AH374" s="272">
        <f>AG374*(1+'2. GRI Pricing Inputs'!I$115)^((AH$16-AG$16)/365)</f>
        <v>0</v>
      </c>
      <c r="AI374" s="272">
        <f>AH374*(1+'2. GRI Pricing Inputs'!J$115)^((AI$16-AH$16)/365)</f>
        <v>0</v>
      </c>
      <c r="AJ374" s="272">
        <f>AI374*(1+'2. GRI Pricing Inputs'!K$115)^((AJ$16-AI$16)/365)</f>
        <v>0</v>
      </c>
      <c r="AK374" s="272">
        <f>AJ374*(1+'2. GRI Pricing Inputs'!L$115)^((AK$16-AJ$16)/365)</f>
        <v>0</v>
      </c>
      <c r="AL374" s="272">
        <f>AK374*(1+'2. GRI Pricing Inputs'!M$115)^((AL$16-AK$16)/365)</f>
        <v>0</v>
      </c>
      <c r="AM374" s="272">
        <f>AL374*(1+'2. GRI Pricing Inputs'!N$115)^((AM$16-AL$16)/365)</f>
        <v>0</v>
      </c>
      <c r="AN374" s="272">
        <f>AM374*(1+'2. GRI Pricing Inputs'!O$115)^((AN$16-AM$16)/365)</f>
        <v>0</v>
      </c>
      <c r="AO374" s="272">
        <f>AN374*(1+'2. GRI Pricing Inputs'!P$115)^((AO$16-AN$16)/365)</f>
        <v>0</v>
      </c>
      <c r="AP374" s="276">
        <f>AO374*(1+'2. GRI Pricing Inputs'!Q$115)^((AP$16-AO$16)/365)</f>
        <v>0</v>
      </c>
      <c r="AQ374" s="380">
        <f t="shared" si="18"/>
        <v>0</v>
      </c>
    </row>
    <row r="375" spans="3:43" ht="11.4" x14ac:dyDescent="0.2">
      <c r="C375" s="76">
        <f>'1. Accomodation'!N379</f>
        <v>0</v>
      </c>
      <c r="D375" s="362" t="str">
        <f>'1. Accomodation'!L379</f>
        <v>[Select]</v>
      </c>
      <c r="E375" s="69" t="str">
        <f>'1. Accomodation'!P379</f>
        <v>[Select]</v>
      </c>
      <c r="F375" s="69" t="str">
        <f>'1. Accomodation'!Q379</f>
        <v>[Select]</v>
      </c>
      <c r="G375" s="77">
        <f>'1. Accomodation'!O379</f>
        <v>0</v>
      </c>
      <c r="H375" s="69" t="str">
        <f>'1. Accomodation'!R379</f>
        <v>[Select]</v>
      </c>
      <c r="I375" s="69" t="str">
        <f>'1. Accomodation'!S379</f>
        <v>[Select]</v>
      </c>
      <c r="J375" s="62"/>
      <c r="L375" s="271">
        <f>IFERROR(INDEX('2. GRI Pricing Inputs'!$C$15:$AI$16,MATCH($L$16,'2. GRI Pricing Inputs'!$C$15:$C$16,0),MATCH(E375,'2. GRI Pricing Inputs'!$C$15:$AI$15,0)),0)</f>
        <v>0</v>
      </c>
      <c r="M375" s="272">
        <f>IFERROR(INDEX('2. GRI Pricing Inputs'!$C$22:$AI$23,MATCH($M$16,'2. GRI Pricing Inputs'!$C$22:$C$23,0),MATCH(F375,'2. GRI Pricing Inputs'!$C$22:$AI$22,0)),0)</f>
        <v>0</v>
      </c>
      <c r="N375" s="329">
        <f>IF(AND('3. GRI Pricing'!$G375&gt;='2. GRI Pricing Inputs'!$D$33,'3. GRI Pricing'!$G375&lt;='2. GRI Pricing Inputs'!$E$33),'2. GRI Pricing Inputs'!$D$32,IF(AND('3. GRI Pricing'!$G375&gt;='2. GRI Pricing Inputs'!$F$33,'3. GRI Pricing'!$G375&lt;='2. GRI Pricing Inputs'!$G$33),'2. GRI Pricing Inputs'!$F$32,IF(AND('3. GRI Pricing'!$G375&gt;='2. GRI Pricing Inputs'!$H$33,'3. GRI Pricing'!$G375&lt;='2. GRI Pricing Inputs'!$I$33),'2. GRI Pricing Inputs'!$H$32,IF(AND('3. GRI Pricing'!$G375&gt;='2. GRI Pricing Inputs'!$J$33,'3. GRI Pricing'!$G375&lt;='2. GRI Pricing Inputs'!$K$33),'2. GRI Pricing Inputs'!$J$32,IF(AND('3. GRI Pricing'!$G375&gt;='2. GRI Pricing Inputs'!$L$33,'3. GRI Pricing'!$G375&lt;='2. GRI Pricing Inputs'!$M$33),'2. GRI Pricing Inputs'!$L$32,IF(AND('3. GRI Pricing'!$G375&gt;='2. GRI Pricing Inputs'!$N$33,'3. GRI Pricing'!$G375&lt;='2. GRI Pricing Inputs'!$O$33),'2. GRI Pricing Inputs'!$N$32,IF(AND('3. GRI Pricing'!$G375&gt;='2. GRI Pricing Inputs'!$P$33,'3. GRI Pricing'!$G375&lt;='2. GRI Pricing Inputs'!$Q$33),'2. GRI Pricing Inputs'!$P$32,IF(AND('3. GRI Pricing'!$G375&gt;='2. GRI Pricing Inputs'!$R$33,'3. GRI Pricing'!$G375&lt;='2. GRI Pricing Inputs'!$S$33),'2. GRI Pricing Inputs'!$R$32,IF(AND('3. GRI Pricing'!$G375&gt;='2. GRI Pricing Inputs'!$T$33,'3. GRI Pricing'!$G375&lt;='2. GRI Pricing Inputs'!$U$33),'2. GRI Pricing Inputs'!$T$32,IF(AND('3. GRI Pricing'!$G375&gt;='2. GRI Pricing Inputs'!$V$33,'3. GRI Pricing'!$G375&lt;='2. GRI Pricing Inputs'!$W$33),'2. GRI Pricing Inputs'!$V$32,IF(AND('3. GRI Pricing'!$G375&gt;='2. GRI Pricing Inputs'!$X$33,'3. GRI Pricing'!$G375&lt;='2. GRI Pricing Inputs'!$Y$33),'2. GRI Pricing Inputs'!$X$32,IF(AND('3. GRI Pricing'!$G375&gt;='2. GRI Pricing Inputs'!$Z$33,'3. GRI Pricing'!$G375&lt;='2. GRI Pricing Inputs'!$AA$33),'2. GRI Pricing Inputs'!$Z$32,IF(AND('3. GRI Pricing'!$G375&gt;='2. GRI Pricing Inputs'!$AB$33,'3. GRI Pricing'!$G375&lt;='2. GRI Pricing Inputs'!$AC$33),'2. GRI Pricing Inputs'!$AB$32,IF(AND('3. GRI Pricing'!$G375&gt;='2. GRI Pricing Inputs'!$AD$33,'3. GRI Pricing'!$G375&lt;='2. GRI Pricing Inputs'!$AE$33),'2. GRI Pricing Inputs'!$AD$32,IF(AND('3. GRI Pricing'!$G375&gt;='2. GRI Pricing Inputs'!$AF$33,'3. GRI Pricing'!$G375&lt;='2. GRI Pricing Inputs'!$AG$33),'2. GRI Pricing Inputs'!$AF$32,IF(AND('3. GRI Pricing'!$G375&gt;='2. GRI Pricing Inputs'!$AH$33,'3. GRI Pricing'!$G375&lt;='2. GRI Pricing Inputs'!$AI$33),'2. GRI Pricing Inputs'!$AH$32,0))))))))))))))))</f>
        <v>0</v>
      </c>
      <c r="O375" s="272" cm="1">
        <f t="array" ref="O375">IFERROR(INDEX('2. GRI Pricing Inputs'!$C$32:$AI$39,MATCH('3. GRI Pricing'!E375,'2. GRI Pricing Inputs'!$C$32:$C$39,0),(MATCH('3. GRI Pricing'!N375,'2. GRI Pricing Inputs'!$D$32:$AI$32,0)+1)),0)</f>
        <v>0</v>
      </c>
      <c r="P375" s="272">
        <f>IFERROR(INDEX('2. GRI Pricing Inputs'!$C$45:$AI$46,MATCH($P$16,'2. GRI Pricing Inputs'!$C$45:$C$46,0),MATCH(H375,'2. GRI Pricing Inputs'!$C$45:$AI$45,0)),0)</f>
        <v>0</v>
      </c>
      <c r="Q375" s="272">
        <f>IFERROR(INDEX('2. GRI Pricing Inputs'!$C$53:$AI$54,MATCH('3. GRI Pricing'!$Q$16,'2. GRI Pricing Inputs'!$C$53:$C$54,0),MATCH('3. GRI Pricing'!I375,'2. GRI Pricing Inputs'!$C$53:$AI$53,0)),0)</f>
        <v>0</v>
      </c>
      <c r="R375" s="272">
        <f>IFERROR(INDEX('2. GRI Pricing Inputs'!$C$60:$AI$61,MATCH('3. GRI Pricing'!$R$16,'2. GRI Pricing Inputs'!$C$60:$C$61,0),MATCH('1. Accomodation'!T379,'2. GRI Pricing Inputs'!$C$60:$AI$60,0)),0)</f>
        <v>0</v>
      </c>
      <c r="S375" s="272">
        <f>IFERROR(INDEX('2. GRI Pricing Inputs'!$C$67:$AI$68,MATCH('3. GRI Pricing'!$S$16,'2. GRI Pricing Inputs'!$C$67:$C$68,0),MATCH('1. Accomodation'!U379,'2. GRI Pricing Inputs'!$C$67:$AI$67,0)),0)</f>
        <v>0</v>
      </c>
      <c r="T375" s="272">
        <f>IF(E375=0,0,'2. GRI Pricing Inputs'!$AI$75)</f>
        <v>0</v>
      </c>
      <c r="U375" s="272">
        <f>IFERROR(INDEX('2. GRI Pricing Inputs'!$C$82:$AI$83,MATCH('3. GRI Pricing'!$U$16,'2. GRI Pricing Inputs'!$C$82:$C$83,0),MATCH('1. Accomodation'!V379,'2. GRI Pricing Inputs'!$C$82:$AI$82,0)),0)</f>
        <v>0</v>
      </c>
      <c r="V375" s="272">
        <f>IFERROR(INDEX('2. GRI Pricing Inputs'!$C$89:$AI$90,MATCH('3. GRI Pricing'!$V$16,'2. GRI Pricing Inputs'!$C$89:$C$90,0),MATCH('1. Accomodation'!W379,'2. GRI Pricing Inputs'!$C$89:$AI$89,0)),0)</f>
        <v>0</v>
      </c>
      <c r="W375" s="272">
        <f>IFERROR(INDEX('2. GRI Pricing Inputs'!$C$97:$AI$98,MATCH('3. GRI Pricing'!$W$16,'2. GRI Pricing Inputs'!$C$97:$C$98,0),MATCH('1. Accomodation'!X379,'2. GRI Pricing Inputs'!$C$97:$AI$97,0)),0)</f>
        <v>0</v>
      </c>
      <c r="X375" s="272">
        <f>IFERROR(INDEX('2. GRI Pricing Inputs'!$C$104:$AI$105,MATCH('3. GRI Pricing'!$X$16,'2. GRI Pricing Inputs'!$C$104:$C$105,0),MATCH('1. Accomodation'!Y379,'2. GRI Pricing Inputs'!$C$104:$AI$104,0)),0)</f>
        <v>0</v>
      </c>
      <c r="Y375" s="273"/>
      <c r="Z375" s="274">
        <f t="shared" si="17"/>
        <v>0</v>
      </c>
      <c r="AA375" s="275"/>
      <c r="AB375" s="275"/>
      <c r="AC375" s="275"/>
      <c r="AD375" s="271">
        <f>Z375*(1+'2. GRI Pricing Inputs'!E$115)^(($AD$16-$AC$15)/365)</f>
        <v>0</v>
      </c>
      <c r="AE375" s="272">
        <f>AD375*(1+'2. GRI Pricing Inputs'!F$115)^((AE$16-AD$16)/365)</f>
        <v>0</v>
      </c>
      <c r="AF375" s="272">
        <f>AE375*(1+'2. GRI Pricing Inputs'!G$115)^((AF$16-AE$16)/365)</f>
        <v>0</v>
      </c>
      <c r="AG375" s="272">
        <f>AF375*(1+'2. GRI Pricing Inputs'!H$115)^((AG$16-AF$16)/365)</f>
        <v>0</v>
      </c>
      <c r="AH375" s="272">
        <f>AG375*(1+'2. GRI Pricing Inputs'!I$115)^((AH$16-AG$16)/365)</f>
        <v>0</v>
      </c>
      <c r="AI375" s="272">
        <f>AH375*(1+'2. GRI Pricing Inputs'!J$115)^((AI$16-AH$16)/365)</f>
        <v>0</v>
      </c>
      <c r="AJ375" s="272">
        <f>AI375*(1+'2. GRI Pricing Inputs'!K$115)^((AJ$16-AI$16)/365)</f>
        <v>0</v>
      </c>
      <c r="AK375" s="272">
        <f>AJ375*(1+'2. GRI Pricing Inputs'!L$115)^((AK$16-AJ$16)/365)</f>
        <v>0</v>
      </c>
      <c r="AL375" s="272">
        <f>AK375*(1+'2. GRI Pricing Inputs'!M$115)^((AL$16-AK$16)/365)</f>
        <v>0</v>
      </c>
      <c r="AM375" s="272">
        <f>AL375*(1+'2. GRI Pricing Inputs'!N$115)^((AM$16-AL$16)/365)</f>
        <v>0</v>
      </c>
      <c r="AN375" s="272">
        <f>AM375*(1+'2. GRI Pricing Inputs'!O$115)^((AN$16-AM$16)/365)</f>
        <v>0</v>
      </c>
      <c r="AO375" s="272">
        <f>AN375*(1+'2. GRI Pricing Inputs'!P$115)^((AO$16-AN$16)/365)</f>
        <v>0</v>
      </c>
      <c r="AP375" s="276">
        <f>AO375*(1+'2. GRI Pricing Inputs'!Q$115)^((AP$16-AO$16)/365)</f>
        <v>0</v>
      </c>
      <c r="AQ375" s="380">
        <f t="shared" si="18"/>
        <v>0</v>
      </c>
    </row>
    <row r="376" spans="3:43" ht="11.4" x14ac:dyDescent="0.2">
      <c r="C376" s="76">
        <f>'1. Accomodation'!N380</f>
        <v>0</v>
      </c>
      <c r="D376" s="362" t="str">
        <f>'1. Accomodation'!L380</f>
        <v>[Select]</v>
      </c>
      <c r="E376" s="69" t="str">
        <f>'1. Accomodation'!P380</f>
        <v>[Select]</v>
      </c>
      <c r="F376" s="69" t="str">
        <f>'1. Accomodation'!Q380</f>
        <v>[Select]</v>
      </c>
      <c r="G376" s="77">
        <f>'1. Accomodation'!O380</f>
        <v>0</v>
      </c>
      <c r="H376" s="69" t="str">
        <f>'1. Accomodation'!R380</f>
        <v>[Select]</v>
      </c>
      <c r="I376" s="69" t="str">
        <f>'1. Accomodation'!S380</f>
        <v>[Select]</v>
      </c>
      <c r="J376" s="62"/>
      <c r="L376" s="271">
        <f>IFERROR(INDEX('2. GRI Pricing Inputs'!$C$15:$AI$16,MATCH($L$16,'2. GRI Pricing Inputs'!$C$15:$C$16,0),MATCH(E376,'2. GRI Pricing Inputs'!$C$15:$AI$15,0)),0)</f>
        <v>0</v>
      </c>
      <c r="M376" s="272">
        <f>IFERROR(INDEX('2. GRI Pricing Inputs'!$C$22:$AI$23,MATCH($M$16,'2. GRI Pricing Inputs'!$C$22:$C$23,0),MATCH(F376,'2. GRI Pricing Inputs'!$C$22:$AI$22,0)),0)</f>
        <v>0</v>
      </c>
      <c r="N376" s="329">
        <f>IF(AND('3. GRI Pricing'!$G376&gt;='2. GRI Pricing Inputs'!$D$33,'3. GRI Pricing'!$G376&lt;='2. GRI Pricing Inputs'!$E$33),'2. GRI Pricing Inputs'!$D$32,IF(AND('3. GRI Pricing'!$G376&gt;='2. GRI Pricing Inputs'!$F$33,'3. GRI Pricing'!$G376&lt;='2. GRI Pricing Inputs'!$G$33),'2. GRI Pricing Inputs'!$F$32,IF(AND('3. GRI Pricing'!$G376&gt;='2. GRI Pricing Inputs'!$H$33,'3. GRI Pricing'!$G376&lt;='2. GRI Pricing Inputs'!$I$33),'2. GRI Pricing Inputs'!$H$32,IF(AND('3. GRI Pricing'!$G376&gt;='2. GRI Pricing Inputs'!$J$33,'3. GRI Pricing'!$G376&lt;='2. GRI Pricing Inputs'!$K$33),'2. GRI Pricing Inputs'!$J$32,IF(AND('3. GRI Pricing'!$G376&gt;='2. GRI Pricing Inputs'!$L$33,'3. GRI Pricing'!$G376&lt;='2. GRI Pricing Inputs'!$M$33),'2. GRI Pricing Inputs'!$L$32,IF(AND('3. GRI Pricing'!$G376&gt;='2. GRI Pricing Inputs'!$N$33,'3. GRI Pricing'!$G376&lt;='2. GRI Pricing Inputs'!$O$33),'2. GRI Pricing Inputs'!$N$32,IF(AND('3. GRI Pricing'!$G376&gt;='2. GRI Pricing Inputs'!$P$33,'3. GRI Pricing'!$G376&lt;='2. GRI Pricing Inputs'!$Q$33),'2. GRI Pricing Inputs'!$P$32,IF(AND('3. GRI Pricing'!$G376&gt;='2. GRI Pricing Inputs'!$R$33,'3. GRI Pricing'!$G376&lt;='2. GRI Pricing Inputs'!$S$33),'2. GRI Pricing Inputs'!$R$32,IF(AND('3. GRI Pricing'!$G376&gt;='2. GRI Pricing Inputs'!$T$33,'3. GRI Pricing'!$G376&lt;='2. GRI Pricing Inputs'!$U$33),'2. GRI Pricing Inputs'!$T$32,IF(AND('3. GRI Pricing'!$G376&gt;='2. GRI Pricing Inputs'!$V$33,'3. GRI Pricing'!$G376&lt;='2. GRI Pricing Inputs'!$W$33),'2. GRI Pricing Inputs'!$V$32,IF(AND('3. GRI Pricing'!$G376&gt;='2. GRI Pricing Inputs'!$X$33,'3. GRI Pricing'!$G376&lt;='2. GRI Pricing Inputs'!$Y$33),'2. GRI Pricing Inputs'!$X$32,IF(AND('3. GRI Pricing'!$G376&gt;='2. GRI Pricing Inputs'!$Z$33,'3. GRI Pricing'!$G376&lt;='2. GRI Pricing Inputs'!$AA$33),'2. GRI Pricing Inputs'!$Z$32,IF(AND('3. GRI Pricing'!$G376&gt;='2. GRI Pricing Inputs'!$AB$33,'3. GRI Pricing'!$G376&lt;='2. GRI Pricing Inputs'!$AC$33),'2. GRI Pricing Inputs'!$AB$32,IF(AND('3. GRI Pricing'!$G376&gt;='2. GRI Pricing Inputs'!$AD$33,'3. GRI Pricing'!$G376&lt;='2. GRI Pricing Inputs'!$AE$33),'2. GRI Pricing Inputs'!$AD$32,IF(AND('3. GRI Pricing'!$G376&gt;='2. GRI Pricing Inputs'!$AF$33,'3. GRI Pricing'!$G376&lt;='2. GRI Pricing Inputs'!$AG$33),'2. GRI Pricing Inputs'!$AF$32,IF(AND('3. GRI Pricing'!$G376&gt;='2. GRI Pricing Inputs'!$AH$33,'3. GRI Pricing'!$G376&lt;='2. GRI Pricing Inputs'!$AI$33),'2. GRI Pricing Inputs'!$AH$32,0))))))))))))))))</f>
        <v>0</v>
      </c>
      <c r="O376" s="272" cm="1">
        <f t="array" ref="O376">IFERROR(INDEX('2. GRI Pricing Inputs'!$C$32:$AI$39,MATCH('3. GRI Pricing'!E376,'2. GRI Pricing Inputs'!$C$32:$C$39,0),(MATCH('3. GRI Pricing'!N376,'2. GRI Pricing Inputs'!$D$32:$AI$32,0)+1)),0)</f>
        <v>0</v>
      </c>
      <c r="P376" s="272">
        <f>IFERROR(INDEX('2. GRI Pricing Inputs'!$C$45:$AI$46,MATCH($P$16,'2. GRI Pricing Inputs'!$C$45:$C$46,0),MATCH(H376,'2. GRI Pricing Inputs'!$C$45:$AI$45,0)),0)</f>
        <v>0</v>
      </c>
      <c r="Q376" s="272">
        <f>IFERROR(INDEX('2. GRI Pricing Inputs'!$C$53:$AI$54,MATCH('3. GRI Pricing'!$Q$16,'2. GRI Pricing Inputs'!$C$53:$C$54,0),MATCH('3. GRI Pricing'!I376,'2. GRI Pricing Inputs'!$C$53:$AI$53,0)),0)</f>
        <v>0</v>
      </c>
      <c r="R376" s="272">
        <f>IFERROR(INDEX('2. GRI Pricing Inputs'!$C$60:$AI$61,MATCH('3. GRI Pricing'!$R$16,'2. GRI Pricing Inputs'!$C$60:$C$61,0),MATCH('1. Accomodation'!T380,'2. GRI Pricing Inputs'!$C$60:$AI$60,0)),0)</f>
        <v>0</v>
      </c>
      <c r="S376" s="272">
        <f>IFERROR(INDEX('2. GRI Pricing Inputs'!$C$67:$AI$68,MATCH('3. GRI Pricing'!$S$16,'2. GRI Pricing Inputs'!$C$67:$C$68,0),MATCH('1. Accomodation'!U380,'2. GRI Pricing Inputs'!$C$67:$AI$67,0)),0)</f>
        <v>0</v>
      </c>
      <c r="T376" s="272">
        <f>IF(E376=0,0,'2. GRI Pricing Inputs'!$AI$75)</f>
        <v>0</v>
      </c>
      <c r="U376" s="272">
        <f>IFERROR(INDEX('2. GRI Pricing Inputs'!$C$82:$AI$83,MATCH('3. GRI Pricing'!$U$16,'2. GRI Pricing Inputs'!$C$82:$C$83,0),MATCH('1. Accomodation'!V380,'2. GRI Pricing Inputs'!$C$82:$AI$82,0)),0)</f>
        <v>0</v>
      </c>
      <c r="V376" s="272">
        <f>IFERROR(INDEX('2. GRI Pricing Inputs'!$C$89:$AI$90,MATCH('3. GRI Pricing'!$V$16,'2. GRI Pricing Inputs'!$C$89:$C$90,0),MATCH('1. Accomodation'!W380,'2. GRI Pricing Inputs'!$C$89:$AI$89,0)),0)</f>
        <v>0</v>
      </c>
      <c r="W376" s="272">
        <f>IFERROR(INDEX('2. GRI Pricing Inputs'!$C$97:$AI$98,MATCH('3. GRI Pricing'!$W$16,'2. GRI Pricing Inputs'!$C$97:$C$98,0),MATCH('1. Accomodation'!X380,'2. GRI Pricing Inputs'!$C$97:$AI$97,0)),0)</f>
        <v>0</v>
      </c>
      <c r="X376" s="272">
        <f>IFERROR(INDEX('2. GRI Pricing Inputs'!$C$104:$AI$105,MATCH('3. GRI Pricing'!$X$16,'2. GRI Pricing Inputs'!$C$104:$C$105,0),MATCH('1. Accomodation'!Y380,'2. GRI Pricing Inputs'!$C$104:$AI$104,0)),0)</f>
        <v>0</v>
      </c>
      <c r="Y376" s="273"/>
      <c r="Z376" s="274">
        <f t="shared" si="17"/>
        <v>0</v>
      </c>
      <c r="AA376" s="275"/>
      <c r="AB376" s="275"/>
      <c r="AC376" s="275"/>
      <c r="AD376" s="271">
        <f>Z376*(1+'2. GRI Pricing Inputs'!E$115)^(($AD$16-$AC$15)/365)</f>
        <v>0</v>
      </c>
      <c r="AE376" s="272">
        <f>AD376*(1+'2. GRI Pricing Inputs'!F$115)^((AE$16-AD$16)/365)</f>
        <v>0</v>
      </c>
      <c r="AF376" s="272">
        <f>AE376*(1+'2. GRI Pricing Inputs'!G$115)^((AF$16-AE$16)/365)</f>
        <v>0</v>
      </c>
      <c r="AG376" s="272">
        <f>AF376*(1+'2. GRI Pricing Inputs'!H$115)^((AG$16-AF$16)/365)</f>
        <v>0</v>
      </c>
      <c r="AH376" s="272">
        <f>AG376*(1+'2. GRI Pricing Inputs'!I$115)^((AH$16-AG$16)/365)</f>
        <v>0</v>
      </c>
      <c r="AI376" s="272">
        <f>AH376*(1+'2. GRI Pricing Inputs'!J$115)^((AI$16-AH$16)/365)</f>
        <v>0</v>
      </c>
      <c r="AJ376" s="272">
        <f>AI376*(1+'2. GRI Pricing Inputs'!K$115)^((AJ$16-AI$16)/365)</f>
        <v>0</v>
      </c>
      <c r="AK376" s="272">
        <f>AJ376*(1+'2. GRI Pricing Inputs'!L$115)^((AK$16-AJ$16)/365)</f>
        <v>0</v>
      </c>
      <c r="AL376" s="272">
        <f>AK376*(1+'2. GRI Pricing Inputs'!M$115)^((AL$16-AK$16)/365)</f>
        <v>0</v>
      </c>
      <c r="AM376" s="272">
        <f>AL376*(1+'2. GRI Pricing Inputs'!N$115)^((AM$16-AL$16)/365)</f>
        <v>0</v>
      </c>
      <c r="AN376" s="272">
        <f>AM376*(1+'2. GRI Pricing Inputs'!O$115)^((AN$16-AM$16)/365)</f>
        <v>0</v>
      </c>
      <c r="AO376" s="272">
        <f>AN376*(1+'2. GRI Pricing Inputs'!P$115)^((AO$16-AN$16)/365)</f>
        <v>0</v>
      </c>
      <c r="AP376" s="276">
        <f>AO376*(1+'2. GRI Pricing Inputs'!Q$115)^((AP$16-AO$16)/365)</f>
        <v>0</v>
      </c>
      <c r="AQ376" s="380">
        <f t="shared" si="18"/>
        <v>0</v>
      </c>
    </row>
    <row r="377" spans="3:43" ht="11.4" x14ac:dyDescent="0.2">
      <c r="C377" s="76">
        <f>'1. Accomodation'!N381</f>
        <v>0</v>
      </c>
      <c r="D377" s="362" t="str">
        <f>'1. Accomodation'!L381</f>
        <v>[Select]</v>
      </c>
      <c r="E377" s="69" t="str">
        <f>'1. Accomodation'!P381</f>
        <v>[Select]</v>
      </c>
      <c r="F377" s="69" t="str">
        <f>'1. Accomodation'!Q381</f>
        <v>[Select]</v>
      </c>
      <c r="G377" s="77">
        <f>'1. Accomodation'!O381</f>
        <v>0</v>
      </c>
      <c r="H377" s="69" t="str">
        <f>'1. Accomodation'!R381</f>
        <v>[Select]</v>
      </c>
      <c r="I377" s="69" t="str">
        <f>'1. Accomodation'!S381</f>
        <v>[Select]</v>
      </c>
      <c r="J377" s="62"/>
      <c r="L377" s="271">
        <f>IFERROR(INDEX('2. GRI Pricing Inputs'!$C$15:$AI$16,MATCH($L$16,'2. GRI Pricing Inputs'!$C$15:$C$16,0),MATCH(E377,'2. GRI Pricing Inputs'!$C$15:$AI$15,0)),0)</f>
        <v>0</v>
      </c>
      <c r="M377" s="272">
        <f>IFERROR(INDEX('2. GRI Pricing Inputs'!$C$22:$AI$23,MATCH($M$16,'2. GRI Pricing Inputs'!$C$22:$C$23,0),MATCH(F377,'2. GRI Pricing Inputs'!$C$22:$AI$22,0)),0)</f>
        <v>0</v>
      </c>
      <c r="N377" s="329">
        <f>IF(AND('3. GRI Pricing'!$G377&gt;='2. GRI Pricing Inputs'!$D$33,'3. GRI Pricing'!$G377&lt;='2. GRI Pricing Inputs'!$E$33),'2. GRI Pricing Inputs'!$D$32,IF(AND('3. GRI Pricing'!$G377&gt;='2. GRI Pricing Inputs'!$F$33,'3. GRI Pricing'!$G377&lt;='2. GRI Pricing Inputs'!$G$33),'2. GRI Pricing Inputs'!$F$32,IF(AND('3. GRI Pricing'!$G377&gt;='2. GRI Pricing Inputs'!$H$33,'3. GRI Pricing'!$G377&lt;='2. GRI Pricing Inputs'!$I$33),'2. GRI Pricing Inputs'!$H$32,IF(AND('3. GRI Pricing'!$G377&gt;='2. GRI Pricing Inputs'!$J$33,'3. GRI Pricing'!$G377&lt;='2. GRI Pricing Inputs'!$K$33),'2. GRI Pricing Inputs'!$J$32,IF(AND('3. GRI Pricing'!$G377&gt;='2. GRI Pricing Inputs'!$L$33,'3. GRI Pricing'!$G377&lt;='2. GRI Pricing Inputs'!$M$33),'2. GRI Pricing Inputs'!$L$32,IF(AND('3. GRI Pricing'!$G377&gt;='2. GRI Pricing Inputs'!$N$33,'3. GRI Pricing'!$G377&lt;='2. GRI Pricing Inputs'!$O$33),'2. GRI Pricing Inputs'!$N$32,IF(AND('3. GRI Pricing'!$G377&gt;='2. GRI Pricing Inputs'!$P$33,'3. GRI Pricing'!$G377&lt;='2. GRI Pricing Inputs'!$Q$33),'2. GRI Pricing Inputs'!$P$32,IF(AND('3. GRI Pricing'!$G377&gt;='2. GRI Pricing Inputs'!$R$33,'3. GRI Pricing'!$G377&lt;='2. GRI Pricing Inputs'!$S$33),'2. GRI Pricing Inputs'!$R$32,IF(AND('3. GRI Pricing'!$G377&gt;='2. GRI Pricing Inputs'!$T$33,'3. GRI Pricing'!$G377&lt;='2. GRI Pricing Inputs'!$U$33),'2. GRI Pricing Inputs'!$T$32,IF(AND('3. GRI Pricing'!$G377&gt;='2. GRI Pricing Inputs'!$V$33,'3. GRI Pricing'!$G377&lt;='2. GRI Pricing Inputs'!$W$33),'2. GRI Pricing Inputs'!$V$32,IF(AND('3. GRI Pricing'!$G377&gt;='2. GRI Pricing Inputs'!$X$33,'3. GRI Pricing'!$G377&lt;='2. GRI Pricing Inputs'!$Y$33),'2. GRI Pricing Inputs'!$X$32,IF(AND('3. GRI Pricing'!$G377&gt;='2. GRI Pricing Inputs'!$Z$33,'3. GRI Pricing'!$G377&lt;='2. GRI Pricing Inputs'!$AA$33),'2. GRI Pricing Inputs'!$Z$32,IF(AND('3. GRI Pricing'!$G377&gt;='2. GRI Pricing Inputs'!$AB$33,'3. GRI Pricing'!$G377&lt;='2. GRI Pricing Inputs'!$AC$33),'2. GRI Pricing Inputs'!$AB$32,IF(AND('3. GRI Pricing'!$G377&gt;='2. GRI Pricing Inputs'!$AD$33,'3. GRI Pricing'!$G377&lt;='2. GRI Pricing Inputs'!$AE$33),'2. GRI Pricing Inputs'!$AD$32,IF(AND('3. GRI Pricing'!$G377&gt;='2. GRI Pricing Inputs'!$AF$33,'3. GRI Pricing'!$G377&lt;='2. GRI Pricing Inputs'!$AG$33),'2. GRI Pricing Inputs'!$AF$32,IF(AND('3. GRI Pricing'!$G377&gt;='2. GRI Pricing Inputs'!$AH$33,'3. GRI Pricing'!$G377&lt;='2. GRI Pricing Inputs'!$AI$33),'2. GRI Pricing Inputs'!$AH$32,0))))))))))))))))</f>
        <v>0</v>
      </c>
      <c r="O377" s="272" cm="1">
        <f t="array" ref="O377">IFERROR(INDEX('2. GRI Pricing Inputs'!$C$32:$AI$39,MATCH('3. GRI Pricing'!E377,'2. GRI Pricing Inputs'!$C$32:$C$39,0),(MATCH('3. GRI Pricing'!N377,'2. GRI Pricing Inputs'!$D$32:$AI$32,0)+1)),0)</f>
        <v>0</v>
      </c>
      <c r="P377" s="272">
        <f>IFERROR(INDEX('2. GRI Pricing Inputs'!$C$45:$AI$46,MATCH($P$16,'2. GRI Pricing Inputs'!$C$45:$C$46,0),MATCH(H377,'2. GRI Pricing Inputs'!$C$45:$AI$45,0)),0)</f>
        <v>0</v>
      </c>
      <c r="Q377" s="272">
        <f>IFERROR(INDEX('2. GRI Pricing Inputs'!$C$53:$AI$54,MATCH('3. GRI Pricing'!$Q$16,'2. GRI Pricing Inputs'!$C$53:$C$54,0),MATCH('3. GRI Pricing'!I377,'2. GRI Pricing Inputs'!$C$53:$AI$53,0)),0)</f>
        <v>0</v>
      </c>
      <c r="R377" s="272">
        <f>IFERROR(INDEX('2. GRI Pricing Inputs'!$C$60:$AI$61,MATCH('3. GRI Pricing'!$R$16,'2. GRI Pricing Inputs'!$C$60:$C$61,0),MATCH('1. Accomodation'!T381,'2. GRI Pricing Inputs'!$C$60:$AI$60,0)),0)</f>
        <v>0</v>
      </c>
      <c r="S377" s="272">
        <f>IFERROR(INDEX('2. GRI Pricing Inputs'!$C$67:$AI$68,MATCH('3. GRI Pricing'!$S$16,'2. GRI Pricing Inputs'!$C$67:$C$68,0),MATCH('1. Accomodation'!U381,'2. GRI Pricing Inputs'!$C$67:$AI$67,0)),0)</f>
        <v>0</v>
      </c>
      <c r="T377" s="272">
        <f>IF(E377=0,0,'2. GRI Pricing Inputs'!$AI$75)</f>
        <v>0</v>
      </c>
      <c r="U377" s="272">
        <f>IFERROR(INDEX('2. GRI Pricing Inputs'!$C$82:$AI$83,MATCH('3. GRI Pricing'!$U$16,'2. GRI Pricing Inputs'!$C$82:$C$83,0),MATCH('1. Accomodation'!V381,'2. GRI Pricing Inputs'!$C$82:$AI$82,0)),0)</f>
        <v>0</v>
      </c>
      <c r="V377" s="272">
        <f>IFERROR(INDEX('2. GRI Pricing Inputs'!$C$89:$AI$90,MATCH('3. GRI Pricing'!$V$16,'2. GRI Pricing Inputs'!$C$89:$C$90,0),MATCH('1. Accomodation'!W381,'2. GRI Pricing Inputs'!$C$89:$AI$89,0)),0)</f>
        <v>0</v>
      </c>
      <c r="W377" s="272">
        <f>IFERROR(INDEX('2. GRI Pricing Inputs'!$C$97:$AI$98,MATCH('3. GRI Pricing'!$W$16,'2. GRI Pricing Inputs'!$C$97:$C$98,0),MATCH('1. Accomodation'!X381,'2. GRI Pricing Inputs'!$C$97:$AI$97,0)),0)</f>
        <v>0</v>
      </c>
      <c r="X377" s="272">
        <f>IFERROR(INDEX('2. GRI Pricing Inputs'!$C$104:$AI$105,MATCH('3. GRI Pricing'!$X$16,'2. GRI Pricing Inputs'!$C$104:$C$105,0),MATCH('1. Accomodation'!Y381,'2. GRI Pricing Inputs'!$C$104:$AI$104,0)),0)</f>
        <v>0</v>
      </c>
      <c r="Y377" s="273"/>
      <c r="Z377" s="274">
        <f t="shared" si="17"/>
        <v>0</v>
      </c>
      <c r="AA377" s="275"/>
      <c r="AB377" s="275"/>
      <c r="AC377" s="275"/>
      <c r="AD377" s="271">
        <f>Z377*(1+'2. GRI Pricing Inputs'!E$115)^(($AD$16-$AC$15)/365)</f>
        <v>0</v>
      </c>
      <c r="AE377" s="272">
        <f>AD377*(1+'2. GRI Pricing Inputs'!F$115)^((AE$16-AD$16)/365)</f>
        <v>0</v>
      </c>
      <c r="AF377" s="272">
        <f>AE377*(1+'2. GRI Pricing Inputs'!G$115)^((AF$16-AE$16)/365)</f>
        <v>0</v>
      </c>
      <c r="AG377" s="272">
        <f>AF377*(1+'2. GRI Pricing Inputs'!H$115)^((AG$16-AF$16)/365)</f>
        <v>0</v>
      </c>
      <c r="AH377" s="272">
        <f>AG377*(1+'2. GRI Pricing Inputs'!I$115)^((AH$16-AG$16)/365)</f>
        <v>0</v>
      </c>
      <c r="AI377" s="272">
        <f>AH377*(1+'2. GRI Pricing Inputs'!J$115)^((AI$16-AH$16)/365)</f>
        <v>0</v>
      </c>
      <c r="AJ377" s="272">
        <f>AI377*(1+'2. GRI Pricing Inputs'!K$115)^((AJ$16-AI$16)/365)</f>
        <v>0</v>
      </c>
      <c r="AK377" s="272">
        <f>AJ377*(1+'2. GRI Pricing Inputs'!L$115)^((AK$16-AJ$16)/365)</f>
        <v>0</v>
      </c>
      <c r="AL377" s="272">
        <f>AK377*(1+'2. GRI Pricing Inputs'!M$115)^((AL$16-AK$16)/365)</f>
        <v>0</v>
      </c>
      <c r="AM377" s="272">
        <f>AL377*(1+'2. GRI Pricing Inputs'!N$115)^((AM$16-AL$16)/365)</f>
        <v>0</v>
      </c>
      <c r="AN377" s="272">
        <f>AM377*(1+'2. GRI Pricing Inputs'!O$115)^((AN$16-AM$16)/365)</f>
        <v>0</v>
      </c>
      <c r="AO377" s="272">
        <f>AN377*(1+'2. GRI Pricing Inputs'!P$115)^((AO$16-AN$16)/365)</f>
        <v>0</v>
      </c>
      <c r="AP377" s="276">
        <f>AO377*(1+'2. GRI Pricing Inputs'!Q$115)^((AP$16-AO$16)/365)</f>
        <v>0</v>
      </c>
      <c r="AQ377" s="380">
        <f t="shared" si="18"/>
        <v>0</v>
      </c>
    </row>
    <row r="378" spans="3:43" ht="11.4" x14ac:dyDescent="0.2">
      <c r="C378" s="76">
        <f>'1. Accomodation'!N382</f>
        <v>0</v>
      </c>
      <c r="D378" s="362" t="str">
        <f>'1. Accomodation'!L382</f>
        <v>[Select]</v>
      </c>
      <c r="E378" s="69" t="str">
        <f>'1. Accomodation'!P382</f>
        <v>[Select]</v>
      </c>
      <c r="F378" s="69" t="str">
        <f>'1. Accomodation'!Q382</f>
        <v>[Select]</v>
      </c>
      <c r="G378" s="77">
        <f>'1. Accomodation'!O382</f>
        <v>0</v>
      </c>
      <c r="H378" s="69" t="str">
        <f>'1. Accomodation'!R382</f>
        <v>[Select]</v>
      </c>
      <c r="I378" s="69" t="str">
        <f>'1. Accomodation'!S382</f>
        <v>[Select]</v>
      </c>
      <c r="J378" s="62"/>
      <c r="L378" s="271">
        <f>IFERROR(INDEX('2. GRI Pricing Inputs'!$C$15:$AI$16,MATCH($L$16,'2. GRI Pricing Inputs'!$C$15:$C$16,0),MATCH(E378,'2. GRI Pricing Inputs'!$C$15:$AI$15,0)),0)</f>
        <v>0</v>
      </c>
      <c r="M378" s="272">
        <f>IFERROR(INDEX('2. GRI Pricing Inputs'!$C$22:$AI$23,MATCH($M$16,'2. GRI Pricing Inputs'!$C$22:$C$23,0),MATCH(F378,'2. GRI Pricing Inputs'!$C$22:$AI$22,0)),0)</f>
        <v>0</v>
      </c>
      <c r="N378" s="329">
        <f>IF(AND('3. GRI Pricing'!$G378&gt;='2. GRI Pricing Inputs'!$D$33,'3. GRI Pricing'!$G378&lt;='2. GRI Pricing Inputs'!$E$33),'2. GRI Pricing Inputs'!$D$32,IF(AND('3. GRI Pricing'!$G378&gt;='2. GRI Pricing Inputs'!$F$33,'3. GRI Pricing'!$G378&lt;='2. GRI Pricing Inputs'!$G$33),'2. GRI Pricing Inputs'!$F$32,IF(AND('3. GRI Pricing'!$G378&gt;='2. GRI Pricing Inputs'!$H$33,'3. GRI Pricing'!$G378&lt;='2. GRI Pricing Inputs'!$I$33),'2. GRI Pricing Inputs'!$H$32,IF(AND('3. GRI Pricing'!$G378&gt;='2. GRI Pricing Inputs'!$J$33,'3. GRI Pricing'!$G378&lt;='2. GRI Pricing Inputs'!$K$33),'2. GRI Pricing Inputs'!$J$32,IF(AND('3. GRI Pricing'!$G378&gt;='2. GRI Pricing Inputs'!$L$33,'3. GRI Pricing'!$G378&lt;='2. GRI Pricing Inputs'!$M$33),'2. GRI Pricing Inputs'!$L$32,IF(AND('3. GRI Pricing'!$G378&gt;='2. GRI Pricing Inputs'!$N$33,'3. GRI Pricing'!$G378&lt;='2. GRI Pricing Inputs'!$O$33),'2. GRI Pricing Inputs'!$N$32,IF(AND('3. GRI Pricing'!$G378&gt;='2. GRI Pricing Inputs'!$P$33,'3. GRI Pricing'!$G378&lt;='2. GRI Pricing Inputs'!$Q$33),'2. GRI Pricing Inputs'!$P$32,IF(AND('3. GRI Pricing'!$G378&gt;='2. GRI Pricing Inputs'!$R$33,'3. GRI Pricing'!$G378&lt;='2. GRI Pricing Inputs'!$S$33),'2. GRI Pricing Inputs'!$R$32,IF(AND('3. GRI Pricing'!$G378&gt;='2. GRI Pricing Inputs'!$T$33,'3. GRI Pricing'!$G378&lt;='2. GRI Pricing Inputs'!$U$33),'2. GRI Pricing Inputs'!$T$32,IF(AND('3. GRI Pricing'!$G378&gt;='2. GRI Pricing Inputs'!$V$33,'3. GRI Pricing'!$G378&lt;='2. GRI Pricing Inputs'!$W$33),'2. GRI Pricing Inputs'!$V$32,IF(AND('3. GRI Pricing'!$G378&gt;='2. GRI Pricing Inputs'!$X$33,'3. GRI Pricing'!$G378&lt;='2. GRI Pricing Inputs'!$Y$33),'2. GRI Pricing Inputs'!$X$32,IF(AND('3. GRI Pricing'!$G378&gt;='2. GRI Pricing Inputs'!$Z$33,'3. GRI Pricing'!$G378&lt;='2. GRI Pricing Inputs'!$AA$33),'2. GRI Pricing Inputs'!$Z$32,IF(AND('3. GRI Pricing'!$G378&gt;='2. GRI Pricing Inputs'!$AB$33,'3. GRI Pricing'!$G378&lt;='2. GRI Pricing Inputs'!$AC$33),'2. GRI Pricing Inputs'!$AB$32,IF(AND('3. GRI Pricing'!$G378&gt;='2. GRI Pricing Inputs'!$AD$33,'3. GRI Pricing'!$G378&lt;='2. GRI Pricing Inputs'!$AE$33),'2. GRI Pricing Inputs'!$AD$32,IF(AND('3. GRI Pricing'!$G378&gt;='2. GRI Pricing Inputs'!$AF$33,'3. GRI Pricing'!$G378&lt;='2. GRI Pricing Inputs'!$AG$33),'2. GRI Pricing Inputs'!$AF$32,IF(AND('3. GRI Pricing'!$G378&gt;='2. GRI Pricing Inputs'!$AH$33,'3. GRI Pricing'!$G378&lt;='2. GRI Pricing Inputs'!$AI$33),'2. GRI Pricing Inputs'!$AH$32,0))))))))))))))))</f>
        <v>0</v>
      </c>
      <c r="O378" s="272" cm="1">
        <f t="array" ref="O378">IFERROR(INDEX('2. GRI Pricing Inputs'!$C$32:$AI$39,MATCH('3. GRI Pricing'!E378,'2. GRI Pricing Inputs'!$C$32:$C$39,0),(MATCH('3. GRI Pricing'!N378,'2. GRI Pricing Inputs'!$D$32:$AI$32,0)+1)),0)</f>
        <v>0</v>
      </c>
      <c r="P378" s="272">
        <f>IFERROR(INDEX('2. GRI Pricing Inputs'!$C$45:$AI$46,MATCH($P$16,'2. GRI Pricing Inputs'!$C$45:$C$46,0),MATCH(H378,'2. GRI Pricing Inputs'!$C$45:$AI$45,0)),0)</f>
        <v>0</v>
      </c>
      <c r="Q378" s="272">
        <f>IFERROR(INDEX('2. GRI Pricing Inputs'!$C$53:$AI$54,MATCH('3. GRI Pricing'!$Q$16,'2. GRI Pricing Inputs'!$C$53:$C$54,0),MATCH('3. GRI Pricing'!I378,'2. GRI Pricing Inputs'!$C$53:$AI$53,0)),0)</f>
        <v>0</v>
      </c>
      <c r="R378" s="272">
        <f>IFERROR(INDEX('2. GRI Pricing Inputs'!$C$60:$AI$61,MATCH('3. GRI Pricing'!$R$16,'2. GRI Pricing Inputs'!$C$60:$C$61,0),MATCH('1. Accomodation'!T382,'2. GRI Pricing Inputs'!$C$60:$AI$60,0)),0)</f>
        <v>0</v>
      </c>
      <c r="S378" s="272">
        <f>IFERROR(INDEX('2. GRI Pricing Inputs'!$C$67:$AI$68,MATCH('3. GRI Pricing'!$S$16,'2. GRI Pricing Inputs'!$C$67:$C$68,0),MATCH('1. Accomodation'!U382,'2. GRI Pricing Inputs'!$C$67:$AI$67,0)),0)</f>
        <v>0</v>
      </c>
      <c r="T378" s="272">
        <f>IF(E378=0,0,'2. GRI Pricing Inputs'!$AI$75)</f>
        <v>0</v>
      </c>
      <c r="U378" s="272">
        <f>IFERROR(INDEX('2. GRI Pricing Inputs'!$C$82:$AI$83,MATCH('3. GRI Pricing'!$U$16,'2. GRI Pricing Inputs'!$C$82:$C$83,0),MATCH('1. Accomodation'!V382,'2. GRI Pricing Inputs'!$C$82:$AI$82,0)),0)</f>
        <v>0</v>
      </c>
      <c r="V378" s="272">
        <f>IFERROR(INDEX('2. GRI Pricing Inputs'!$C$89:$AI$90,MATCH('3. GRI Pricing'!$V$16,'2. GRI Pricing Inputs'!$C$89:$C$90,0),MATCH('1. Accomodation'!W382,'2. GRI Pricing Inputs'!$C$89:$AI$89,0)),0)</f>
        <v>0</v>
      </c>
      <c r="W378" s="272">
        <f>IFERROR(INDEX('2. GRI Pricing Inputs'!$C$97:$AI$98,MATCH('3. GRI Pricing'!$W$16,'2. GRI Pricing Inputs'!$C$97:$C$98,0),MATCH('1. Accomodation'!X382,'2. GRI Pricing Inputs'!$C$97:$AI$97,0)),0)</f>
        <v>0</v>
      </c>
      <c r="X378" s="272">
        <f>IFERROR(INDEX('2. GRI Pricing Inputs'!$C$104:$AI$105,MATCH('3. GRI Pricing'!$X$16,'2. GRI Pricing Inputs'!$C$104:$C$105,0),MATCH('1. Accomodation'!Y382,'2. GRI Pricing Inputs'!$C$104:$AI$104,0)),0)</f>
        <v>0</v>
      </c>
      <c r="Y378" s="273"/>
      <c r="Z378" s="274">
        <f t="shared" si="17"/>
        <v>0</v>
      </c>
      <c r="AA378" s="275"/>
      <c r="AB378" s="275"/>
      <c r="AC378" s="275"/>
      <c r="AD378" s="271">
        <f>Z378*(1+'2. GRI Pricing Inputs'!E$115)^(($AD$16-$AC$15)/365)</f>
        <v>0</v>
      </c>
      <c r="AE378" s="272">
        <f>AD378*(1+'2. GRI Pricing Inputs'!F$115)^((AE$16-AD$16)/365)</f>
        <v>0</v>
      </c>
      <c r="AF378" s="272">
        <f>AE378*(1+'2. GRI Pricing Inputs'!G$115)^((AF$16-AE$16)/365)</f>
        <v>0</v>
      </c>
      <c r="AG378" s="272">
        <f>AF378*(1+'2. GRI Pricing Inputs'!H$115)^((AG$16-AF$16)/365)</f>
        <v>0</v>
      </c>
      <c r="AH378" s="272">
        <f>AG378*(1+'2. GRI Pricing Inputs'!I$115)^((AH$16-AG$16)/365)</f>
        <v>0</v>
      </c>
      <c r="AI378" s="272">
        <f>AH378*(1+'2. GRI Pricing Inputs'!J$115)^((AI$16-AH$16)/365)</f>
        <v>0</v>
      </c>
      <c r="AJ378" s="272">
        <f>AI378*(1+'2. GRI Pricing Inputs'!K$115)^((AJ$16-AI$16)/365)</f>
        <v>0</v>
      </c>
      <c r="AK378" s="272">
        <f>AJ378*(1+'2. GRI Pricing Inputs'!L$115)^((AK$16-AJ$16)/365)</f>
        <v>0</v>
      </c>
      <c r="AL378" s="272">
        <f>AK378*(1+'2. GRI Pricing Inputs'!M$115)^((AL$16-AK$16)/365)</f>
        <v>0</v>
      </c>
      <c r="AM378" s="272">
        <f>AL378*(1+'2. GRI Pricing Inputs'!N$115)^((AM$16-AL$16)/365)</f>
        <v>0</v>
      </c>
      <c r="AN378" s="272">
        <f>AM378*(1+'2. GRI Pricing Inputs'!O$115)^((AN$16-AM$16)/365)</f>
        <v>0</v>
      </c>
      <c r="AO378" s="272">
        <f>AN378*(1+'2. GRI Pricing Inputs'!P$115)^((AO$16-AN$16)/365)</f>
        <v>0</v>
      </c>
      <c r="AP378" s="276">
        <f>AO378*(1+'2. GRI Pricing Inputs'!Q$115)^((AP$16-AO$16)/365)</f>
        <v>0</v>
      </c>
      <c r="AQ378" s="380">
        <f t="shared" si="18"/>
        <v>0</v>
      </c>
    </row>
    <row r="379" spans="3:43" ht="11.4" x14ac:dyDescent="0.2">
      <c r="C379" s="76">
        <f>'1. Accomodation'!N383</f>
        <v>0</v>
      </c>
      <c r="D379" s="362" t="str">
        <f>'1. Accomodation'!L383</f>
        <v>[Select]</v>
      </c>
      <c r="E379" s="69" t="str">
        <f>'1. Accomodation'!P383</f>
        <v>[Select]</v>
      </c>
      <c r="F379" s="69" t="str">
        <f>'1. Accomodation'!Q383</f>
        <v>[Select]</v>
      </c>
      <c r="G379" s="77">
        <f>'1. Accomodation'!O383</f>
        <v>0</v>
      </c>
      <c r="H379" s="69" t="str">
        <f>'1. Accomodation'!R383</f>
        <v>[Select]</v>
      </c>
      <c r="I379" s="69" t="str">
        <f>'1. Accomodation'!S383</f>
        <v>[Select]</v>
      </c>
      <c r="J379" s="62"/>
      <c r="L379" s="271">
        <f>IFERROR(INDEX('2. GRI Pricing Inputs'!$C$15:$AI$16,MATCH($L$16,'2. GRI Pricing Inputs'!$C$15:$C$16,0),MATCH(E379,'2. GRI Pricing Inputs'!$C$15:$AI$15,0)),0)</f>
        <v>0</v>
      </c>
      <c r="M379" s="272">
        <f>IFERROR(INDEX('2. GRI Pricing Inputs'!$C$22:$AI$23,MATCH($M$16,'2. GRI Pricing Inputs'!$C$22:$C$23,0),MATCH(F379,'2. GRI Pricing Inputs'!$C$22:$AI$22,0)),0)</f>
        <v>0</v>
      </c>
      <c r="N379" s="329">
        <f>IF(AND('3. GRI Pricing'!$G379&gt;='2. GRI Pricing Inputs'!$D$33,'3. GRI Pricing'!$G379&lt;='2. GRI Pricing Inputs'!$E$33),'2. GRI Pricing Inputs'!$D$32,IF(AND('3. GRI Pricing'!$G379&gt;='2. GRI Pricing Inputs'!$F$33,'3. GRI Pricing'!$G379&lt;='2. GRI Pricing Inputs'!$G$33),'2. GRI Pricing Inputs'!$F$32,IF(AND('3. GRI Pricing'!$G379&gt;='2. GRI Pricing Inputs'!$H$33,'3. GRI Pricing'!$G379&lt;='2. GRI Pricing Inputs'!$I$33),'2. GRI Pricing Inputs'!$H$32,IF(AND('3. GRI Pricing'!$G379&gt;='2. GRI Pricing Inputs'!$J$33,'3. GRI Pricing'!$G379&lt;='2. GRI Pricing Inputs'!$K$33),'2. GRI Pricing Inputs'!$J$32,IF(AND('3. GRI Pricing'!$G379&gt;='2. GRI Pricing Inputs'!$L$33,'3. GRI Pricing'!$G379&lt;='2. GRI Pricing Inputs'!$M$33),'2. GRI Pricing Inputs'!$L$32,IF(AND('3. GRI Pricing'!$G379&gt;='2. GRI Pricing Inputs'!$N$33,'3. GRI Pricing'!$G379&lt;='2. GRI Pricing Inputs'!$O$33),'2. GRI Pricing Inputs'!$N$32,IF(AND('3. GRI Pricing'!$G379&gt;='2. GRI Pricing Inputs'!$P$33,'3. GRI Pricing'!$G379&lt;='2. GRI Pricing Inputs'!$Q$33),'2. GRI Pricing Inputs'!$P$32,IF(AND('3. GRI Pricing'!$G379&gt;='2. GRI Pricing Inputs'!$R$33,'3. GRI Pricing'!$G379&lt;='2. GRI Pricing Inputs'!$S$33),'2. GRI Pricing Inputs'!$R$32,IF(AND('3. GRI Pricing'!$G379&gt;='2. GRI Pricing Inputs'!$T$33,'3. GRI Pricing'!$G379&lt;='2. GRI Pricing Inputs'!$U$33),'2. GRI Pricing Inputs'!$T$32,IF(AND('3. GRI Pricing'!$G379&gt;='2. GRI Pricing Inputs'!$V$33,'3. GRI Pricing'!$G379&lt;='2. GRI Pricing Inputs'!$W$33),'2. GRI Pricing Inputs'!$V$32,IF(AND('3. GRI Pricing'!$G379&gt;='2. GRI Pricing Inputs'!$X$33,'3. GRI Pricing'!$G379&lt;='2. GRI Pricing Inputs'!$Y$33),'2. GRI Pricing Inputs'!$X$32,IF(AND('3. GRI Pricing'!$G379&gt;='2. GRI Pricing Inputs'!$Z$33,'3. GRI Pricing'!$G379&lt;='2. GRI Pricing Inputs'!$AA$33),'2. GRI Pricing Inputs'!$Z$32,IF(AND('3. GRI Pricing'!$G379&gt;='2. GRI Pricing Inputs'!$AB$33,'3. GRI Pricing'!$G379&lt;='2. GRI Pricing Inputs'!$AC$33),'2. GRI Pricing Inputs'!$AB$32,IF(AND('3. GRI Pricing'!$G379&gt;='2. GRI Pricing Inputs'!$AD$33,'3. GRI Pricing'!$G379&lt;='2. GRI Pricing Inputs'!$AE$33),'2. GRI Pricing Inputs'!$AD$32,IF(AND('3. GRI Pricing'!$G379&gt;='2. GRI Pricing Inputs'!$AF$33,'3. GRI Pricing'!$G379&lt;='2. GRI Pricing Inputs'!$AG$33),'2. GRI Pricing Inputs'!$AF$32,IF(AND('3. GRI Pricing'!$G379&gt;='2. GRI Pricing Inputs'!$AH$33,'3. GRI Pricing'!$G379&lt;='2. GRI Pricing Inputs'!$AI$33),'2. GRI Pricing Inputs'!$AH$32,0))))))))))))))))</f>
        <v>0</v>
      </c>
      <c r="O379" s="272" cm="1">
        <f t="array" ref="O379">IFERROR(INDEX('2. GRI Pricing Inputs'!$C$32:$AI$39,MATCH('3. GRI Pricing'!E379,'2. GRI Pricing Inputs'!$C$32:$C$39,0),(MATCH('3. GRI Pricing'!N379,'2. GRI Pricing Inputs'!$D$32:$AI$32,0)+1)),0)</f>
        <v>0</v>
      </c>
      <c r="P379" s="272">
        <f>IFERROR(INDEX('2. GRI Pricing Inputs'!$C$45:$AI$46,MATCH($P$16,'2. GRI Pricing Inputs'!$C$45:$C$46,0),MATCH(H379,'2. GRI Pricing Inputs'!$C$45:$AI$45,0)),0)</f>
        <v>0</v>
      </c>
      <c r="Q379" s="272">
        <f>IFERROR(INDEX('2. GRI Pricing Inputs'!$C$53:$AI$54,MATCH('3. GRI Pricing'!$Q$16,'2. GRI Pricing Inputs'!$C$53:$C$54,0),MATCH('3. GRI Pricing'!I379,'2. GRI Pricing Inputs'!$C$53:$AI$53,0)),0)</f>
        <v>0</v>
      </c>
      <c r="R379" s="272">
        <f>IFERROR(INDEX('2. GRI Pricing Inputs'!$C$60:$AI$61,MATCH('3. GRI Pricing'!$R$16,'2. GRI Pricing Inputs'!$C$60:$C$61,0),MATCH('1. Accomodation'!T383,'2. GRI Pricing Inputs'!$C$60:$AI$60,0)),0)</f>
        <v>0</v>
      </c>
      <c r="S379" s="272">
        <f>IFERROR(INDEX('2. GRI Pricing Inputs'!$C$67:$AI$68,MATCH('3. GRI Pricing'!$S$16,'2. GRI Pricing Inputs'!$C$67:$C$68,0),MATCH('1. Accomodation'!U383,'2. GRI Pricing Inputs'!$C$67:$AI$67,0)),0)</f>
        <v>0</v>
      </c>
      <c r="T379" s="272">
        <f>IF(E379=0,0,'2. GRI Pricing Inputs'!$AI$75)</f>
        <v>0</v>
      </c>
      <c r="U379" s="272">
        <f>IFERROR(INDEX('2. GRI Pricing Inputs'!$C$82:$AI$83,MATCH('3. GRI Pricing'!$U$16,'2. GRI Pricing Inputs'!$C$82:$C$83,0),MATCH('1. Accomodation'!V383,'2. GRI Pricing Inputs'!$C$82:$AI$82,0)),0)</f>
        <v>0</v>
      </c>
      <c r="V379" s="272">
        <f>IFERROR(INDEX('2. GRI Pricing Inputs'!$C$89:$AI$90,MATCH('3. GRI Pricing'!$V$16,'2. GRI Pricing Inputs'!$C$89:$C$90,0),MATCH('1. Accomodation'!W383,'2. GRI Pricing Inputs'!$C$89:$AI$89,0)),0)</f>
        <v>0</v>
      </c>
      <c r="W379" s="272">
        <f>IFERROR(INDEX('2. GRI Pricing Inputs'!$C$97:$AI$98,MATCH('3. GRI Pricing'!$W$16,'2. GRI Pricing Inputs'!$C$97:$C$98,0),MATCH('1. Accomodation'!X383,'2. GRI Pricing Inputs'!$C$97:$AI$97,0)),0)</f>
        <v>0</v>
      </c>
      <c r="X379" s="272">
        <f>IFERROR(INDEX('2. GRI Pricing Inputs'!$C$104:$AI$105,MATCH('3. GRI Pricing'!$X$16,'2. GRI Pricing Inputs'!$C$104:$C$105,0),MATCH('1. Accomodation'!Y383,'2. GRI Pricing Inputs'!$C$104:$AI$104,0)),0)</f>
        <v>0</v>
      </c>
      <c r="Y379" s="273"/>
      <c r="Z379" s="274">
        <f t="shared" si="17"/>
        <v>0</v>
      </c>
      <c r="AA379" s="275"/>
      <c r="AB379" s="275"/>
      <c r="AC379" s="275"/>
      <c r="AD379" s="271">
        <f>Z379*(1+'2. GRI Pricing Inputs'!E$115)^(($AD$16-$AC$15)/365)</f>
        <v>0</v>
      </c>
      <c r="AE379" s="272">
        <f>AD379*(1+'2. GRI Pricing Inputs'!F$115)^((AE$16-AD$16)/365)</f>
        <v>0</v>
      </c>
      <c r="AF379" s="272">
        <f>AE379*(1+'2. GRI Pricing Inputs'!G$115)^((AF$16-AE$16)/365)</f>
        <v>0</v>
      </c>
      <c r="AG379" s="272">
        <f>AF379*(1+'2. GRI Pricing Inputs'!H$115)^((AG$16-AF$16)/365)</f>
        <v>0</v>
      </c>
      <c r="AH379" s="272">
        <f>AG379*(1+'2. GRI Pricing Inputs'!I$115)^((AH$16-AG$16)/365)</f>
        <v>0</v>
      </c>
      <c r="AI379" s="272">
        <f>AH379*(1+'2. GRI Pricing Inputs'!J$115)^((AI$16-AH$16)/365)</f>
        <v>0</v>
      </c>
      <c r="AJ379" s="272">
        <f>AI379*(1+'2. GRI Pricing Inputs'!K$115)^((AJ$16-AI$16)/365)</f>
        <v>0</v>
      </c>
      <c r="AK379" s="272">
        <f>AJ379*(1+'2. GRI Pricing Inputs'!L$115)^((AK$16-AJ$16)/365)</f>
        <v>0</v>
      </c>
      <c r="AL379" s="272">
        <f>AK379*(1+'2. GRI Pricing Inputs'!M$115)^((AL$16-AK$16)/365)</f>
        <v>0</v>
      </c>
      <c r="AM379" s="272">
        <f>AL379*(1+'2. GRI Pricing Inputs'!N$115)^((AM$16-AL$16)/365)</f>
        <v>0</v>
      </c>
      <c r="AN379" s="272">
        <f>AM379*(1+'2. GRI Pricing Inputs'!O$115)^((AN$16-AM$16)/365)</f>
        <v>0</v>
      </c>
      <c r="AO379" s="272">
        <f>AN379*(1+'2. GRI Pricing Inputs'!P$115)^((AO$16-AN$16)/365)</f>
        <v>0</v>
      </c>
      <c r="AP379" s="276">
        <f>AO379*(1+'2. GRI Pricing Inputs'!Q$115)^((AP$16-AO$16)/365)</f>
        <v>0</v>
      </c>
      <c r="AQ379" s="380">
        <f t="shared" si="18"/>
        <v>0</v>
      </c>
    </row>
    <row r="380" spans="3:43" ht="11.4" x14ac:dyDescent="0.2">
      <c r="C380" s="76">
        <f>'1. Accomodation'!N384</f>
        <v>0</v>
      </c>
      <c r="D380" s="362" t="str">
        <f>'1. Accomodation'!L384</f>
        <v>[Select]</v>
      </c>
      <c r="E380" s="69" t="str">
        <f>'1. Accomodation'!P384</f>
        <v>[Select]</v>
      </c>
      <c r="F380" s="69" t="str">
        <f>'1. Accomodation'!Q384</f>
        <v>[Select]</v>
      </c>
      <c r="G380" s="77">
        <f>'1. Accomodation'!O384</f>
        <v>0</v>
      </c>
      <c r="H380" s="69" t="str">
        <f>'1. Accomodation'!R384</f>
        <v>[Select]</v>
      </c>
      <c r="I380" s="69" t="str">
        <f>'1. Accomodation'!S384</f>
        <v>[Select]</v>
      </c>
      <c r="J380" s="62"/>
      <c r="L380" s="271">
        <f>IFERROR(INDEX('2. GRI Pricing Inputs'!$C$15:$AI$16,MATCH($L$16,'2. GRI Pricing Inputs'!$C$15:$C$16,0),MATCH(E380,'2. GRI Pricing Inputs'!$C$15:$AI$15,0)),0)</f>
        <v>0</v>
      </c>
      <c r="M380" s="272">
        <f>IFERROR(INDEX('2. GRI Pricing Inputs'!$C$22:$AI$23,MATCH($M$16,'2. GRI Pricing Inputs'!$C$22:$C$23,0),MATCH(F380,'2. GRI Pricing Inputs'!$C$22:$AI$22,0)),0)</f>
        <v>0</v>
      </c>
      <c r="N380" s="329">
        <f>IF(AND('3. GRI Pricing'!$G380&gt;='2. GRI Pricing Inputs'!$D$33,'3. GRI Pricing'!$G380&lt;='2. GRI Pricing Inputs'!$E$33),'2. GRI Pricing Inputs'!$D$32,IF(AND('3. GRI Pricing'!$G380&gt;='2. GRI Pricing Inputs'!$F$33,'3. GRI Pricing'!$G380&lt;='2. GRI Pricing Inputs'!$G$33),'2. GRI Pricing Inputs'!$F$32,IF(AND('3. GRI Pricing'!$G380&gt;='2. GRI Pricing Inputs'!$H$33,'3. GRI Pricing'!$G380&lt;='2. GRI Pricing Inputs'!$I$33),'2. GRI Pricing Inputs'!$H$32,IF(AND('3. GRI Pricing'!$G380&gt;='2. GRI Pricing Inputs'!$J$33,'3. GRI Pricing'!$G380&lt;='2. GRI Pricing Inputs'!$K$33),'2. GRI Pricing Inputs'!$J$32,IF(AND('3. GRI Pricing'!$G380&gt;='2. GRI Pricing Inputs'!$L$33,'3. GRI Pricing'!$G380&lt;='2. GRI Pricing Inputs'!$M$33),'2. GRI Pricing Inputs'!$L$32,IF(AND('3. GRI Pricing'!$G380&gt;='2. GRI Pricing Inputs'!$N$33,'3. GRI Pricing'!$G380&lt;='2. GRI Pricing Inputs'!$O$33),'2. GRI Pricing Inputs'!$N$32,IF(AND('3. GRI Pricing'!$G380&gt;='2. GRI Pricing Inputs'!$P$33,'3. GRI Pricing'!$G380&lt;='2. GRI Pricing Inputs'!$Q$33),'2. GRI Pricing Inputs'!$P$32,IF(AND('3. GRI Pricing'!$G380&gt;='2. GRI Pricing Inputs'!$R$33,'3. GRI Pricing'!$G380&lt;='2. GRI Pricing Inputs'!$S$33),'2. GRI Pricing Inputs'!$R$32,IF(AND('3. GRI Pricing'!$G380&gt;='2. GRI Pricing Inputs'!$T$33,'3. GRI Pricing'!$G380&lt;='2. GRI Pricing Inputs'!$U$33),'2. GRI Pricing Inputs'!$T$32,IF(AND('3. GRI Pricing'!$G380&gt;='2. GRI Pricing Inputs'!$V$33,'3. GRI Pricing'!$G380&lt;='2. GRI Pricing Inputs'!$W$33),'2. GRI Pricing Inputs'!$V$32,IF(AND('3. GRI Pricing'!$G380&gt;='2. GRI Pricing Inputs'!$X$33,'3. GRI Pricing'!$G380&lt;='2. GRI Pricing Inputs'!$Y$33),'2. GRI Pricing Inputs'!$X$32,IF(AND('3. GRI Pricing'!$G380&gt;='2. GRI Pricing Inputs'!$Z$33,'3. GRI Pricing'!$G380&lt;='2. GRI Pricing Inputs'!$AA$33),'2. GRI Pricing Inputs'!$Z$32,IF(AND('3. GRI Pricing'!$G380&gt;='2. GRI Pricing Inputs'!$AB$33,'3. GRI Pricing'!$G380&lt;='2. GRI Pricing Inputs'!$AC$33),'2. GRI Pricing Inputs'!$AB$32,IF(AND('3. GRI Pricing'!$G380&gt;='2. GRI Pricing Inputs'!$AD$33,'3. GRI Pricing'!$G380&lt;='2. GRI Pricing Inputs'!$AE$33),'2. GRI Pricing Inputs'!$AD$32,IF(AND('3. GRI Pricing'!$G380&gt;='2. GRI Pricing Inputs'!$AF$33,'3. GRI Pricing'!$G380&lt;='2. GRI Pricing Inputs'!$AG$33),'2. GRI Pricing Inputs'!$AF$32,IF(AND('3. GRI Pricing'!$G380&gt;='2. GRI Pricing Inputs'!$AH$33,'3. GRI Pricing'!$G380&lt;='2. GRI Pricing Inputs'!$AI$33),'2. GRI Pricing Inputs'!$AH$32,0))))))))))))))))</f>
        <v>0</v>
      </c>
      <c r="O380" s="272" cm="1">
        <f t="array" ref="O380">IFERROR(INDEX('2. GRI Pricing Inputs'!$C$32:$AI$39,MATCH('3. GRI Pricing'!E380,'2. GRI Pricing Inputs'!$C$32:$C$39,0),(MATCH('3. GRI Pricing'!N380,'2. GRI Pricing Inputs'!$D$32:$AI$32,0)+1)),0)</f>
        <v>0</v>
      </c>
      <c r="P380" s="272">
        <f>IFERROR(INDEX('2. GRI Pricing Inputs'!$C$45:$AI$46,MATCH($P$16,'2. GRI Pricing Inputs'!$C$45:$C$46,0),MATCH(H380,'2. GRI Pricing Inputs'!$C$45:$AI$45,0)),0)</f>
        <v>0</v>
      </c>
      <c r="Q380" s="272">
        <f>IFERROR(INDEX('2. GRI Pricing Inputs'!$C$53:$AI$54,MATCH('3. GRI Pricing'!$Q$16,'2. GRI Pricing Inputs'!$C$53:$C$54,0),MATCH('3. GRI Pricing'!I380,'2. GRI Pricing Inputs'!$C$53:$AI$53,0)),0)</f>
        <v>0</v>
      </c>
      <c r="R380" s="272">
        <f>IFERROR(INDEX('2. GRI Pricing Inputs'!$C$60:$AI$61,MATCH('3. GRI Pricing'!$R$16,'2. GRI Pricing Inputs'!$C$60:$C$61,0),MATCH('1. Accomodation'!T384,'2. GRI Pricing Inputs'!$C$60:$AI$60,0)),0)</f>
        <v>0</v>
      </c>
      <c r="S380" s="272">
        <f>IFERROR(INDEX('2. GRI Pricing Inputs'!$C$67:$AI$68,MATCH('3. GRI Pricing'!$S$16,'2. GRI Pricing Inputs'!$C$67:$C$68,0),MATCH('1. Accomodation'!U384,'2. GRI Pricing Inputs'!$C$67:$AI$67,0)),0)</f>
        <v>0</v>
      </c>
      <c r="T380" s="272">
        <f>IF(E380=0,0,'2. GRI Pricing Inputs'!$AI$75)</f>
        <v>0</v>
      </c>
      <c r="U380" s="272">
        <f>IFERROR(INDEX('2. GRI Pricing Inputs'!$C$82:$AI$83,MATCH('3. GRI Pricing'!$U$16,'2. GRI Pricing Inputs'!$C$82:$C$83,0),MATCH('1. Accomodation'!V384,'2. GRI Pricing Inputs'!$C$82:$AI$82,0)),0)</f>
        <v>0</v>
      </c>
      <c r="V380" s="272">
        <f>IFERROR(INDEX('2. GRI Pricing Inputs'!$C$89:$AI$90,MATCH('3. GRI Pricing'!$V$16,'2. GRI Pricing Inputs'!$C$89:$C$90,0),MATCH('1. Accomodation'!W384,'2. GRI Pricing Inputs'!$C$89:$AI$89,0)),0)</f>
        <v>0</v>
      </c>
      <c r="W380" s="272">
        <f>IFERROR(INDEX('2. GRI Pricing Inputs'!$C$97:$AI$98,MATCH('3. GRI Pricing'!$W$16,'2. GRI Pricing Inputs'!$C$97:$C$98,0),MATCH('1. Accomodation'!X384,'2. GRI Pricing Inputs'!$C$97:$AI$97,0)),0)</f>
        <v>0</v>
      </c>
      <c r="X380" s="272">
        <f>IFERROR(INDEX('2. GRI Pricing Inputs'!$C$104:$AI$105,MATCH('3. GRI Pricing'!$X$16,'2. GRI Pricing Inputs'!$C$104:$C$105,0),MATCH('1. Accomodation'!Y384,'2. GRI Pricing Inputs'!$C$104:$AI$104,0)),0)</f>
        <v>0</v>
      </c>
      <c r="Y380" s="273"/>
      <c r="Z380" s="274">
        <f t="shared" si="17"/>
        <v>0</v>
      </c>
      <c r="AA380" s="275"/>
      <c r="AB380" s="275"/>
      <c r="AC380" s="275"/>
      <c r="AD380" s="271">
        <f>Z380*(1+'2. GRI Pricing Inputs'!E$115)^(($AD$16-$AC$15)/365)</f>
        <v>0</v>
      </c>
      <c r="AE380" s="272">
        <f>AD380*(1+'2. GRI Pricing Inputs'!F$115)^((AE$16-AD$16)/365)</f>
        <v>0</v>
      </c>
      <c r="AF380" s="272">
        <f>AE380*(1+'2. GRI Pricing Inputs'!G$115)^((AF$16-AE$16)/365)</f>
        <v>0</v>
      </c>
      <c r="AG380" s="272">
        <f>AF380*(1+'2. GRI Pricing Inputs'!H$115)^((AG$16-AF$16)/365)</f>
        <v>0</v>
      </c>
      <c r="AH380" s="272">
        <f>AG380*(1+'2. GRI Pricing Inputs'!I$115)^((AH$16-AG$16)/365)</f>
        <v>0</v>
      </c>
      <c r="AI380" s="272">
        <f>AH380*(1+'2. GRI Pricing Inputs'!J$115)^((AI$16-AH$16)/365)</f>
        <v>0</v>
      </c>
      <c r="AJ380" s="272">
        <f>AI380*(1+'2. GRI Pricing Inputs'!K$115)^((AJ$16-AI$16)/365)</f>
        <v>0</v>
      </c>
      <c r="AK380" s="272">
        <f>AJ380*(1+'2. GRI Pricing Inputs'!L$115)^((AK$16-AJ$16)/365)</f>
        <v>0</v>
      </c>
      <c r="AL380" s="272">
        <f>AK380*(1+'2. GRI Pricing Inputs'!M$115)^((AL$16-AK$16)/365)</f>
        <v>0</v>
      </c>
      <c r="AM380" s="272">
        <f>AL380*(1+'2. GRI Pricing Inputs'!N$115)^((AM$16-AL$16)/365)</f>
        <v>0</v>
      </c>
      <c r="AN380" s="272">
        <f>AM380*(1+'2. GRI Pricing Inputs'!O$115)^((AN$16-AM$16)/365)</f>
        <v>0</v>
      </c>
      <c r="AO380" s="272">
        <f>AN380*(1+'2. GRI Pricing Inputs'!P$115)^((AO$16-AN$16)/365)</f>
        <v>0</v>
      </c>
      <c r="AP380" s="276">
        <f>AO380*(1+'2. GRI Pricing Inputs'!Q$115)^((AP$16-AO$16)/365)</f>
        <v>0</v>
      </c>
      <c r="AQ380" s="380">
        <f t="shared" si="18"/>
        <v>0</v>
      </c>
    </row>
    <row r="381" spans="3:43" ht="11.4" x14ac:dyDescent="0.2">
      <c r="C381" s="76">
        <f>'1. Accomodation'!N385</f>
        <v>0</v>
      </c>
      <c r="D381" s="362" t="str">
        <f>'1. Accomodation'!L385</f>
        <v>[Select]</v>
      </c>
      <c r="E381" s="69" t="str">
        <f>'1. Accomodation'!P385</f>
        <v>[Select]</v>
      </c>
      <c r="F381" s="69" t="str">
        <f>'1. Accomodation'!Q385</f>
        <v>[Select]</v>
      </c>
      <c r="G381" s="77">
        <f>'1. Accomodation'!O385</f>
        <v>0</v>
      </c>
      <c r="H381" s="69" t="str">
        <f>'1. Accomodation'!R385</f>
        <v>[Select]</v>
      </c>
      <c r="I381" s="69" t="str">
        <f>'1. Accomodation'!S385</f>
        <v>[Select]</v>
      </c>
      <c r="J381" s="62"/>
      <c r="L381" s="271">
        <f>IFERROR(INDEX('2. GRI Pricing Inputs'!$C$15:$AI$16,MATCH($L$16,'2. GRI Pricing Inputs'!$C$15:$C$16,0),MATCH(E381,'2. GRI Pricing Inputs'!$C$15:$AI$15,0)),0)</f>
        <v>0</v>
      </c>
      <c r="M381" s="272">
        <f>IFERROR(INDEX('2. GRI Pricing Inputs'!$C$22:$AI$23,MATCH($M$16,'2. GRI Pricing Inputs'!$C$22:$C$23,0),MATCH(F381,'2. GRI Pricing Inputs'!$C$22:$AI$22,0)),0)</f>
        <v>0</v>
      </c>
      <c r="N381" s="329">
        <f>IF(AND('3. GRI Pricing'!$G381&gt;='2. GRI Pricing Inputs'!$D$33,'3. GRI Pricing'!$G381&lt;='2. GRI Pricing Inputs'!$E$33),'2. GRI Pricing Inputs'!$D$32,IF(AND('3. GRI Pricing'!$G381&gt;='2. GRI Pricing Inputs'!$F$33,'3. GRI Pricing'!$G381&lt;='2. GRI Pricing Inputs'!$G$33),'2. GRI Pricing Inputs'!$F$32,IF(AND('3. GRI Pricing'!$G381&gt;='2. GRI Pricing Inputs'!$H$33,'3. GRI Pricing'!$G381&lt;='2. GRI Pricing Inputs'!$I$33),'2. GRI Pricing Inputs'!$H$32,IF(AND('3. GRI Pricing'!$G381&gt;='2. GRI Pricing Inputs'!$J$33,'3. GRI Pricing'!$G381&lt;='2. GRI Pricing Inputs'!$K$33),'2. GRI Pricing Inputs'!$J$32,IF(AND('3. GRI Pricing'!$G381&gt;='2. GRI Pricing Inputs'!$L$33,'3. GRI Pricing'!$G381&lt;='2. GRI Pricing Inputs'!$M$33),'2. GRI Pricing Inputs'!$L$32,IF(AND('3. GRI Pricing'!$G381&gt;='2. GRI Pricing Inputs'!$N$33,'3. GRI Pricing'!$G381&lt;='2. GRI Pricing Inputs'!$O$33),'2. GRI Pricing Inputs'!$N$32,IF(AND('3. GRI Pricing'!$G381&gt;='2. GRI Pricing Inputs'!$P$33,'3. GRI Pricing'!$G381&lt;='2. GRI Pricing Inputs'!$Q$33),'2. GRI Pricing Inputs'!$P$32,IF(AND('3. GRI Pricing'!$G381&gt;='2. GRI Pricing Inputs'!$R$33,'3. GRI Pricing'!$G381&lt;='2. GRI Pricing Inputs'!$S$33),'2. GRI Pricing Inputs'!$R$32,IF(AND('3. GRI Pricing'!$G381&gt;='2. GRI Pricing Inputs'!$T$33,'3. GRI Pricing'!$G381&lt;='2. GRI Pricing Inputs'!$U$33),'2. GRI Pricing Inputs'!$T$32,IF(AND('3. GRI Pricing'!$G381&gt;='2. GRI Pricing Inputs'!$V$33,'3. GRI Pricing'!$G381&lt;='2. GRI Pricing Inputs'!$W$33),'2. GRI Pricing Inputs'!$V$32,IF(AND('3. GRI Pricing'!$G381&gt;='2. GRI Pricing Inputs'!$X$33,'3. GRI Pricing'!$G381&lt;='2. GRI Pricing Inputs'!$Y$33),'2. GRI Pricing Inputs'!$X$32,IF(AND('3. GRI Pricing'!$G381&gt;='2. GRI Pricing Inputs'!$Z$33,'3. GRI Pricing'!$G381&lt;='2. GRI Pricing Inputs'!$AA$33),'2. GRI Pricing Inputs'!$Z$32,IF(AND('3. GRI Pricing'!$G381&gt;='2. GRI Pricing Inputs'!$AB$33,'3. GRI Pricing'!$G381&lt;='2. GRI Pricing Inputs'!$AC$33),'2. GRI Pricing Inputs'!$AB$32,IF(AND('3. GRI Pricing'!$G381&gt;='2. GRI Pricing Inputs'!$AD$33,'3. GRI Pricing'!$G381&lt;='2. GRI Pricing Inputs'!$AE$33),'2. GRI Pricing Inputs'!$AD$32,IF(AND('3. GRI Pricing'!$G381&gt;='2. GRI Pricing Inputs'!$AF$33,'3. GRI Pricing'!$G381&lt;='2. GRI Pricing Inputs'!$AG$33),'2. GRI Pricing Inputs'!$AF$32,IF(AND('3. GRI Pricing'!$G381&gt;='2. GRI Pricing Inputs'!$AH$33,'3. GRI Pricing'!$G381&lt;='2. GRI Pricing Inputs'!$AI$33),'2. GRI Pricing Inputs'!$AH$32,0))))))))))))))))</f>
        <v>0</v>
      </c>
      <c r="O381" s="272" cm="1">
        <f t="array" ref="O381">IFERROR(INDEX('2. GRI Pricing Inputs'!$C$32:$AI$39,MATCH('3. GRI Pricing'!E381,'2. GRI Pricing Inputs'!$C$32:$C$39,0),(MATCH('3. GRI Pricing'!N381,'2. GRI Pricing Inputs'!$D$32:$AI$32,0)+1)),0)</f>
        <v>0</v>
      </c>
      <c r="P381" s="272">
        <f>IFERROR(INDEX('2. GRI Pricing Inputs'!$C$45:$AI$46,MATCH($P$16,'2. GRI Pricing Inputs'!$C$45:$C$46,0),MATCH(H381,'2. GRI Pricing Inputs'!$C$45:$AI$45,0)),0)</f>
        <v>0</v>
      </c>
      <c r="Q381" s="272">
        <f>IFERROR(INDEX('2. GRI Pricing Inputs'!$C$53:$AI$54,MATCH('3. GRI Pricing'!$Q$16,'2. GRI Pricing Inputs'!$C$53:$C$54,0),MATCH('3. GRI Pricing'!I381,'2. GRI Pricing Inputs'!$C$53:$AI$53,0)),0)</f>
        <v>0</v>
      </c>
      <c r="R381" s="272">
        <f>IFERROR(INDEX('2. GRI Pricing Inputs'!$C$60:$AI$61,MATCH('3. GRI Pricing'!$R$16,'2. GRI Pricing Inputs'!$C$60:$C$61,0),MATCH('1. Accomodation'!T385,'2. GRI Pricing Inputs'!$C$60:$AI$60,0)),0)</f>
        <v>0</v>
      </c>
      <c r="S381" s="272">
        <f>IFERROR(INDEX('2. GRI Pricing Inputs'!$C$67:$AI$68,MATCH('3. GRI Pricing'!$S$16,'2. GRI Pricing Inputs'!$C$67:$C$68,0),MATCH('1. Accomodation'!U385,'2. GRI Pricing Inputs'!$C$67:$AI$67,0)),0)</f>
        <v>0</v>
      </c>
      <c r="T381" s="272">
        <f>IF(E381=0,0,'2. GRI Pricing Inputs'!$AI$75)</f>
        <v>0</v>
      </c>
      <c r="U381" s="272">
        <f>IFERROR(INDEX('2. GRI Pricing Inputs'!$C$82:$AI$83,MATCH('3. GRI Pricing'!$U$16,'2. GRI Pricing Inputs'!$C$82:$C$83,0),MATCH('1. Accomodation'!V385,'2. GRI Pricing Inputs'!$C$82:$AI$82,0)),0)</f>
        <v>0</v>
      </c>
      <c r="V381" s="272">
        <f>IFERROR(INDEX('2. GRI Pricing Inputs'!$C$89:$AI$90,MATCH('3. GRI Pricing'!$V$16,'2. GRI Pricing Inputs'!$C$89:$C$90,0),MATCH('1. Accomodation'!W385,'2. GRI Pricing Inputs'!$C$89:$AI$89,0)),0)</f>
        <v>0</v>
      </c>
      <c r="W381" s="272">
        <f>IFERROR(INDEX('2. GRI Pricing Inputs'!$C$97:$AI$98,MATCH('3. GRI Pricing'!$W$16,'2. GRI Pricing Inputs'!$C$97:$C$98,0),MATCH('1. Accomodation'!X385,'2. GRI Pricing Inputs'!$C$97:$AI$97,0)),0)</f>
        <v>0</v>
      </c>
      <c r="X381" s="272">
        <f>IFERROR(INDEX('2. GRI Pricing Inputs'!$C$104:$AI$105,MATCH('3. GRI Pricing'!$X$16,'2. GRI Pricing Inputs'!$C$104:$C$105,0),MATCH('1. Accomodation'!Y385,'2. GRI Pricing Inputs'!$C$104:$AI$104,0)),0)</f>
        <v>0</v>
      </c>
      <c r="Y381" s="273"/>
      <c r="Z381" s="274">
        <f t="shared" si="17"/>
        <v>0</v>
      </c>
      <c r="AA381" s="275"/>
      <c r="AB381" s="275"/>
      <c r="AC381" s="275"/>
      <c r="AD381" s="271">
        <f>Z381*(1+'2. GRI Pricing Inputs'!E$115)^(($AD$16-$AC$15)/365)</f>
        <v>0</v>
      </c>
      <c r="AE381" s="272">
        <f>AD381*(1+'2. GRI Pricing Inputs'!F$115)^((AE$16-AD$16)/365)</f>
        <v>0</v>
      </c>
      <c r="AF381" s="272">
        <f>AE381*(1+'2. GRI Pricing Inputs'!G$115)^((AF$16-AE$16)/365)</f>
        <v>0</v>
      </c>
      <c r="AG381" s="272">
        <f>AF381*(1+'2. GRI Pricing Inputs'!H$115)^((AG$16-AF$16)/365)</f>
        <v>0</v>
      </c>
      <c r="AH381" s="272">
        <f>AG381*(1+'2. GRI Pricing Inputs'!I$115)^((AH$16-AG$16)/365)</f>
        <v>0</v>
      </c>
      <c r="AI381" s="272">
        <f>AH381*(1+'2. GRI Pricing Inputs'!J$115)^((AI$16-AH$16)/365)</f>
        <v>0</v>
      </c>
      <c r="AJ381" s="272">
        <f>AI381*(1+'2. GRI Pricing Inputs'!K$115)^((AJ$16-AI$16)/365)</f>
        <v>0</v>
      </c>
      <c r="AK381" s="272">
        <f>AJ381*(1+'2. GRI Pricing Inputs'!L$115)^((AK$16-AJ$16)/365)</f>
        <v>0</v>
      </c>
      <c r="AL381" s="272">
        <f>AK381*(1+'2. GRI Pricing Inputs'!M$115)^((AL$16-AK$16)/365)</f>
        <v>0</v>
      </c>
      <c r="AM381" s="272">
        <f>AL381*(1+'2. GRI Pricing Inputs'!N$115)^((AM$16-AL$16)/365)</f>
        <v>0</v>
      </c>
      <c r="AN381" s="272">
        <f>AM381*(1+'2. GRI Pricing Inputs'!O$115)^((AN$16-AM$16)/365)</f>
        <v>0</v>
      </c>
      <c r="AO381" s="272">
        <f>AN381*(1+'2. GRI Pricing Inputs'!P$115)^((AO$16-AN$16)/365)</f>
        <v>0</v>
      </c>
      <c r="AP381" s="276">
        <f>AO381*(1+'2. GRI Pricing Inputs'!Q$115)^((AP$16-AO$16)/365)</f>
        <v>0</v>
      </c>
      <c r="AQ381" s="380">
        <f t="shared" si="18"/>
        <v>0</v>
      </c>
    </row>
    <row r="382" spans="3:43" ht="11.4" x14ac:dyDescent="0.2">
      <c r="C382" s="76">
        <f>'1. Accomodation'!N386</f>
        <v>0</v>
      </c>
      <c r="D382" s="362" t="str">
        <f>'1. Accomodation'!L386</f>
        <v>[Select]</v>
      </c>
      <c r="E382" s="69" t="str">
        <f>'1. Accomodation'!P386</f>
        <v>[Select]</v>
      </c>
      <c r="F382" s="69" t="str">
        <f>'1. Accomodation'!Q386</f>
        <v>[Select]</v>
      </c>
      <c r="G382" s="77">
        <f>'1. Accomodation'!O386</f>
        <v>0</v>
      </c>
      <c r="H382" s="69" t="str">
        <f>'1. Accomodation'!R386</f>
        <v>[Select]</v>
      </c>
      <c r="I382" s="69" t="str">
        <f>'1. Accomodation'!S386</f>
        <v>[Select]</v>
      </c>
      <c r="J382" s="62"/>
      <c r="L382" s="271">
        <f>IFERROR(INDEX('2. GRI Pricing Inputs'!$C$15:$AI$16,MATCH($L$16,'2. GRI Pricing Inputs'!$C$15:$C$16,0),MATCH(E382,'2. GRI Pricing Inputs'!$C$15:$AI$15,0)),0)</f>
        <v>0</v>
      </c>
      <c r="M382" s="272">
        <f>IFERROR(INDEX('2. GRI Pricing Inputs'!$C$22:$AI$23,MATCH($M$16,'2. GRI Pricing Inputs'!$C$22:$C$23,0),MATCH(F382,'2. GRI Pricing Inputs'!$C$22:$AI$22,0)),0)</f>
        <v>0</v>
      </c>
      <c r="N382" s="329">
        <f>IF(AND('3. GRI Pricing'!$G382&gt;='2. GRI Pricing Inputs'!$D$33,'3. GRI Pricing'!$G382&lt;='2. GRI Pricing Inputs'!$E$33),'2. GRI Pricing Inputs'!$D$32,IF(AND('3. GRI Pricing'!$G382&gt;='2. GRI Pricing Inputs'!$F$33,'3. GRI Pricing'!$G382&lt;='2. GRI Pricing Inputs'!$G$33),'2. GRI Pricing Inputs'!$F$32,IF(AND('3. GRI Pricing'!$G382&gt;='2. GRI Pricing Inputs'!$H$33,'3. GRI Pricing'!$G382&lt;='2. GRI Pricing Inputs'!$I$33),'2. GRI Pricing Inputs'!$H$32,IF(AND('3. GRI Pricing'!$G382&gt;='2. GRI Pricing Inputs'!$J$33,'3. GRI Pricing'!$G382&lt;='2. GRI Pricing Inputs'!$K$33),'2. GRI Pricing Inputs'!$J$32,IF(AND('3. GRI Pricing'!$G382&gt;='2. GRI Pricing Inputs'!$L$33,'3. GRI Pricing'!$G382&lt;='2. GRI Pricing Inputs'!$M$33),'2. GRI Pricing Inputs'!$L$32,IF(AND('3. GRI Pricing'!$G382&gt;='2. GRI Pricing Inputs'!$N$33,'3. GRI Pricing'!$G382&lt;='2. GRI Pricing Inputs'!$O$33),'2. GRI Pricing Inputs'!$N$32,IF(AND('3. GRI Pricing'!$G382&gt;='2. GRI Pricing Inputs'!$P$33,'3. GRI Pricing'!$G382&lt;='2. GRI Pricing Inputs'!$Q$33),'2. GRI Pricing Inputs'!$P$32,IF(AND('3. GRI Pricing'!$G382&gt;='2. GRI Pricing Inputs'!$R$33,'3. GRI Pricing'!$G382&lt;='2. GRI Pricing Inputs'!$S$33),'2. GRI Pricing Inputs'!$R$32,IF(AND('3. GRI Pricing'!$G382&gt;='2. GRI Pricing Inputs'!$T$33,'3. GRI Pricing'!$G382&lt;='2. GRI Pricing Inputs'!$U$33),'2. GRI Pricing Inputs'!$T$32,IF(AND('3. GRI Pricing'!$G382&gt;='2. GRI Pricing Inputs'!$V$33,'3. GRI Pricing'!$G382&lt;='2. GRI Pricing Inputs'!$W$33),'2. GRI Pricing Inputs'!$V$32,IF(AND('3. GRI Pricing'!$G382&gt;='2. GRI Pricing Inputs'!$X$33,'3. GRI Pricing'!$G382&lt;='2. GRI Pricing Inputs'!$Y$33),'2. GRI Pricing Inputs'!$X$32,IF(AND('3. GRI Pricing'!$G382&gt;='2. GRI Pricing Inputs'!$Z$33,'3. GRI Pricing'!$G382&lt;='2. GRI Pricing Inputs'!$AA$33),'2. GRI Pricing Inputs'!$Z$32,IF(AND('3. GRI Pricing'!$G382&gt;='2. GRI Pricing Inputs'!$AB$33,'3. GRI Pricing'!$G382&lt;='2. GRI Pricing Inputs'!$AC$33),'2. GRI Pricing Inputs'!$AB$32,IF(AND('3. GRI Pricing'!$G382&gt;='2. GRI Pricing Inputs'!$AD$33,'3. GRI Pricing'!$G382&lt;='2. GRI Pricing Inputs'!$AE$33),'2. GRI Pricing Inputs'!$AD$32,IF(AND('3. GRI Pricing'!$G382&gt;='2. GRI Pricing Inputs'!$AF$33,'3. GRI Pricing'!$G382&lt;='2. GRI Pricing Inputs'!$AG$33),'2. GRI Pricing Inputs'!$AF$32,IF(AND('3. GRI Pricing'!$G382&gt;='2. GRI Pricing Inputs'!$AH$33,'3. GRI Pricing'!$G382&lt;='2. GRI Pricing Inputs'!$AI$33),'2. GRI Pricing Inputs'!$AH$32,0))))))))))))))))</f>
        <v>0</v>
      </c>
      <c r="O382" s="272" cm="1">
        <f t="array" ref="O382">IFERROR(INDEX('2. GRI Pricing Inputs'!$C$32:$AI$39,MATCH('3. GRI Pricing'!E382,'2. GRI Pricing Inputs'!$C$32:$C$39,0),(MATCH('3. GRI Pricing'!N382,'2. GRI Pricing Inputs'!$D$32:$AI$32,0)+1)),0)</f>
        <v>0</v>
      </c>
      <c r="P382" s="272">
        <f>IFERROR(INDEX('2. GRI Pricing Inputs'!$C$45:$AI$46,MATCH($P$16,'2. GRI Pricing Inputs'!$C$45:$C$46,0),MATCH(H382,'2. GRI Pricing Inputs'!$C$45:$AI$45,0)),0)</f>
        <v>0</v>
      </c>
      <c r="Q382" s="272">
        <f>IFERROR(INDEX('2. GRI Pricing Inputs'!$C$53:$AI$54,MATCH('3. GRI Pricing'!$Q$16,'2. GRI Pricing Inputs'!$C$53:$C$54,0),MATCH('3. GRI Pricing'!I382,'2. GRI Pricing Inputs'!$C$53:$AI$53,0)),0)</f>
        <v>0</v>
      </c>
      <c r="R382" s="272">
        <f>IFERROR(INDEX('2. GRI Pricing Inputs'!$C$60:$AI$61,MATCH('3. GRI Pricing'!$R$16,'2. GRI Pricing Inputs'!$C$60:$C$61,0),MATCH('1. Accomodation'!T386,'2. GRI Pricing Inputs'!$C$60:$AI$60,0)),0)</f>
        <v>0</v>
      </c>
      <c r="S382" s="272">
        <f>IFERROR(INDEX('2. GRI Pricing Inputs'!$C$67:$AI$68,MATCH('3. GRI Pricing'!$S$16,'2. GRI Pricing Inputs'!$C$67:$C$68,0),MATCH('1. Accomodation'!U386,'2. GRI Pricing Inputs'!$C$67:$AI$67,0)),0)</f>
        <v>0</v>
      </c>
      <c r="T382" s="272">
        <f>IF(E382=0,0,'2. GRI Pricing Inputs'!$AI$75)</f>
        <v>0</v>
      </c>
      <c r="U382" s="272">
        <f>IFERROR(INDEX('2. GRI Pricing Inputs'!$C$82:$AI$83,MATCH('3. GRI Pricing'!$U$16,'2. GRI Pricing Inputs'!$C$82:$C$83,0),MATCH('1. Accomodation'!V386,'2. GRI Pricing Inputs'!$C$82:$AI$82,0)),0)</f>
        <v>0</v>
      </c>
      <c r="V382" s="272">
        <f>IFERROR(INDEX('2. GRI Pricing Inputs'!$C$89:$AI$90,MATCH('3. GRI Pricing'!$V$16,'2. GRI Pricing Inputs'!$C$89:$C$90,0),MATCH('1. Accomodation'!W386,'2. GRI Pricing Inputs'!$C$89:$AI$89,0)),0)</f>
        <v>0</v>
      </c>
      <c r="W382" s="272">
        <f>IFERROR(INDEX('2. GRI Pricing Inputs'!$C$97:$AI$98,MATCH('3. GRI Pricing'!$W$16,'2. GRI Pricing Inputs'!$C$97:$C$98,0),MATCH('1. Accomodation'!X386,'2. GRI Pricing Inputs'!$C$97:$AI$97,0)),0)</f>
        <v>0</v>
      </c>
      <c r="X382" s="272">
        <f>IFERROR(INDEX('2. GRI Pricing Inputs'!$C$104:$AI$105,MATCH('3. GRI Pricing'!$X$16,'2. GRI Pricing Inputs'!$C$104:$C$105,0),MATCH('1. Accomodation'!Y386,'2. GRI Pricing Inputs'!$C$104:$AI$104,0)),0)</f>
        <v>0</v>
      </c>
      <c r="Y382" s="273"/>
      <c r="Z382" s="274">
        <f t="shared" si="17"/>
        <v>0</v>
      </c>
      <c r="AA382" s="275"/>
      <c r="AB382" s="275"/>
      <c r="AC382" s="275"/>
      <c r="AD382" s="271">
        <f>Z382*(1+'2. GRI Pricing Inputs'!E$115)^(($AD$16-$AC$15)/365)</f>
        <v>0</v>
      </c>
      <c r="AE382" s="272">
        <f>AD382*(1+'2. GRI Pricing Inputs'!F$115)^((AE$16-AD$16)/365)</f>
        <v>0</v>
      </c>
      <c r="AF382" s="272">
        <f>AE382*(1+'2. GRI Pricing Inputs'!G$115)^((AF$16-AE$16)/365)</f>
        <v>0</v>
      </c>
      <c r="AG382" s="272">
        <f>AF382*(1+'2. GRI Pricing Inputs'!H$115)^((AG$16-AF$16)/365)</f>
        <v>0</v>
      </c>
      <c r="AH382" s="272">
        <f>AG382*(1+'2. GRI Pricing Inputs'!I$115)^((AH$16-AG$16)/365)</f>
        <v>0</v>
      </c>
      <c r="AI382" s="272">
        <f>AH382*(1+'2. GRI Pricing Inputs'!J$115)^((AI$16-AH$16)/365)</f>
        <v>0</v>
      </c>
      <c r="AJ382" s="272">
        <f>AI382*(1+'2. GRI Pricing Inputs'!K$115)^((AJ$16-AI$16)/365)</f>
        <v>0</v>
      </c>
      <c r="AK382" s="272">
        <f>AJ382*(1+'2. GRI Pricing Inputs'!L$115)^((AK$16-AJ$16)/365)</f>
        <v>0</v>
      </c>
      <c r="AL382" s="272">
        <f>AK382*(1+'2. GRI Pricing Inputs'!M$115)^((AL$16-AK$16)/365)</f>
        <v>0</v>
      </c>
      <c r="AM382" s="272">
        <f>AL382*(1+'2. GRI Pricing Inputs'!N$115)^((AM$16-AL$16)/365)</f>
        <v>0</v>
      </c>
      <c r="AN382" s="272">
        <f>AM382*(1+'2. GRI Pricing Inputs'!O$115)^((AN$16-AM$16)/365)</f>
        <v>0</v>
      </c>
      <c r="AO382" s="272">
        <f>AN382*(1+'2. GRI Pricing Inputs'!P$115)^((AO$16-AN$16)/365)</f>
        <v>0</v>
      </c>
      <c r="AP382" s="276">
        <f>AO382*(1+'2. GRI Pricing Inputs'!Q$115)^((AP$16-AO$16)/365)</f>
        <v>0</v>
      </c>
      <c r="AQ382" s="380">
        <f t="shared" si="18"/>
        <v>0</v>
      </c>
    </row>
    <row r="383" spans="3:43" ht="11.4" x14ac:dyDescent="0.2">
      <c r="C383" s="76">
        <f>'1. Accomodation'!N387</f>
        <v>0</v>
      </c>
      <c r="D383" s="362" t="str">
        <f>'1. Accomodation'!L387</f>
        <v>[Select]</v>
      </c>
      <c r="E383" s="69" t="str">
        <f>'1. Accomodation'!P387</f>
        <v>[Select]</v>
      </c>
      <c r="F383" s="69" t="str">
        <f>'1. Accomodation'!Q387</f>
        <v>[Select]</v>
      </c>
      <c r="G383" s="77">
        <f>'1. Accomodation'!O387</f>
        <v>0</v>
      </c>
      <c r="H383" s="69" t="str">
        <f>'1. Accomodation'!R387</f>
        <v>[Select]</v>
      </c>
      <c r="I383" s="69" t="str">
        <f>'1. Accomodation'!S387</f>
        <v>[Select]</v>
      </c>
      <c r="J383" s="62"/>
      <c r="L383" s="271">
        <f>IFERROR(INDEX('2. GRI Pricing Inputs'!$C$15:$AI$16,MATCH($L$16,'2. GRI Pricing Inputs'!$C$15:$C$16,0),MATCH(E383,'2. GRI Pricing Inputs'!$C$15:$AI$15,0)),0)</f>
        <v>0</v>
      </c>
      <c r="M383" s="272">
        <f>IFERROR(INDEX('2. GRI Pricing Inputs'!$C$22:$AI$23,MATCH($M$16,'2. GRI Pricing Inputs'!$C$22:$C$23,0),MATCH(F383,'2. GRI Pricing Inputs'!$C$22:$AI$22,0)),0)</f>
        <v>0</v>
      </c>
      <c r="N383" s="329">
        <f>IF(AND('3. GRI Pricing'!$G383&gt;='2. GRI Pricing Inputs'!$D$33,'3. GRI Pricing'!$G383&lt;='2. GRI Pricing Inputs'!$E$33),'2. GRI Pricing Inputs'!$D$32,IF(AND('3. GRI Pricing'!$G383&gt;='2. GRI Pricing Inputs'!$F$33,'3. GRI Pricing'!$G383&lt;='2. GRI Pricing Inputs'!$G$33),'2. GRI Pricing Inputs'!$F$32,IF(AND('3. GRI Pricing'!$G383&gt;='2. GRI Pricing Inputs'!$H$33,'3. GRI Pricing'!$G383&lt;='2. GRI Pricing Inputs'!$I$33),'2. GRI Pricing Inputs'!$H$32,IF(AND('3. GRI Pricing'!$G383&gt;='2. GRI Pricing Inputs'!$J$33,'3. GRI Pricing'!$G383&lt;='2. GRI Pricing Inputs'!$K$33),'2. GRI Pricing Inputs'!$J$32,IF(AND('3. GRI Pricing'!$G383&gt;='2. GRI Pricing Inputs'!$L$33,'3. GRI Pricing'!$G383&lt;='2. GRI Pricing Inputs'!$M$33),'2. GRI Pricing Inputs'!$L$32,IF(AND('3. GRI Pricing'!$G383&gt;='2. GRI Pricing Inputs'!$N$33,'3. GRI Pricing'!$G383&lt;='2. GRI Pricing Inputs'!$O$33),'2. GRI Pricing Inputs'!$N$32,IF(AND('3. GRI Pricing'!$G383&gt;='2. GRI Pricing Inputs'!$P$33,'3. GRI Pricing'!$G383&lt;='2. GRI Pricing Inputs'!$Q$33),'2. GRI Pricing Inputs'!$P$32,IF(AND('3. GRI Pricing'!$G383&gt;='2. GRI Pricing Inputs'!$R$33,'3. GRI Pricing'!$G383&lt;='2. GRI Pricing Inputs'!$S$33),'2. GRI Pricing Inputs'!$R$32,IF(AND('3. GRI Pricing'!$G383&gt;='2. GRI Pricing Inputs'!$T$33,'3. GRI Pricing'!$G383&lt;='2. GRI Pricing Inputs'!$U$33),'2. GRI Pricing Inputs'!$T$32,IF(AND('3. GRI Pricing'!$G383&gt;='2. GRI Pricing Inputs'!$V$33,'3. GRI Pricing'!$G383&lt;='2. GRI Pricing Inputs'!$W$33),'2. GRI Pricing Inputs'!$V$32,IF(AND('3. GRI Pricing'!$G383&gt;='2. GRI Pricing Inputs'!$X$33,'3. GRI Pricing'!$G383&lt;='2. GRI Pricing Inputs'!$Y$33),'2. GRI Pricing Inputs'!$X$32,IF(AND('3. GRI Pricing'!$G383&gt;='2. GRI Pricing Inputs'!$Z$33,'3. GRI Pricing'!$G383&lt;='2. GRI Pricing Inputs'!$AA$33),'2. GRI Pricing Inputs'!$Z$32,IF(AND('3. GRI Pricing'!$G383&gt;='2. GRI Pricing Inputs'!$AB$33,'3. GRI Pricing'!$G383&lt;='2. GRI Pricing Inputs'!$AC$33),'2. GRI Pricing Inputs'!$AB$32,IF(AND('3. GRI Pricing'!$G383&gt;='2. GRI Pricing Inputs'!$AD$33,'3. GRI Pricing'!$G383&lt;='2. GRI Pricing Inputs'!$AE$33),'2. GRI Pricing Inputs'!$AD$32,IF(AND('3. GRI Pricing'!$G383&gt;='2. GRI Pricing Inputs'!$AF$33,'3. GRI Pricing'!$G383&lt;='2. GRI Pricing Inputs'!$AG$33),'2. GRI Pricing Inputs'!$AF$32,IF(AND('3. GRI Pricing'!$G383&gt;='2. GRI Pricing Inputs'!$AH$33,'3. GRI Pricing'!$G383&lt;='2. GRI Pricing Inputs'!$AI$33),'2. GRI Pricing Inputs'!$AH$32,0))))))))))))))))</f>
        <v>0</v>
      </c>
      <c r="O383" s="272" cm="1">
        <f t="array" ref="O383">IFERROR(INDEX('2. GRI Pricing Inputs'!$C$32:$AI$39,MATCH('3. GRI Pricing'!E383,'2. GRI Pricing Inputs'!$C$32:$C$39,0),(MATCH('3. GRI Pricing'!N383,'2. GRI Pricing Inputs'!$D$32:$AI$32,0)+1)),0)</f>
        <v>0</v>
      </c>
      <c r="P383" s="272">
        <f>IFERROR(INDEX('2. GRI Pricing Inputs'!$C$45:$AI$46,MATCH($P$16,'2. GRI Pricing Inputs'!$C$45:$C$46,0),MATCH(H383,'2. GRI Pricing Inputs'!$C$45:$AI$45,0)),0)</f>
        <v>0</v>
      </c>
      <c r="Q383" s="272">
        <f>IFERROR(INDEX('2. GRI Pricing Inputs'!$C$53:$AI$54,MATCH('3. GRI Pricing'!$Q$16,'2. GRI Pricing Inputs'!$C$53:$C$54,0),MATCH('3. GRI Pricing'!I383,'2. GRI Pricing Inputs'!$C$53:$AI$53,0)),0)</f>
        <v>0</v>
      </c>
      <c r="R383" s="272">
        <f>IFERROR(INDEX('2. GRI Pricing Inputs'!$C$60:$AI$61,MATCH('3. GRI Pricing'!$R$16,'2. GRI Pricing Inputs'!$C$60:$C$61,0),MATCH('1. Accomodation'!T387,'2. GRI Pricing Inputs'!$C$60:$AI$60,0)),0)</f>
        <v>0</v>
      </c>
      <c r="S383" s="272">
        <f>IFERROR(INDEX('2. GRI Pricing Inputs'!$C$67:$AI$68,MATCH('3. GRI Pricing'!$S$16,'2. GRI Pricing Inputs'!$C$67:$C$68,0),MATCH('1. Accomodation'!U387,'2. GRI Pricing Inputs'!$C$67:$AI$67,0)),0)</f>
        <v>0</v>
      </c>
      <c r="T383" s="272">
        <f>IF(E383=0,0,'2. GRI Pricing Inputs'!$AI$75)</f>
        <v>0</v>
      </c>
      <c r="U383" s="272">
        <f>IFERROR(INDEX('2. GRI Pricing Inputs'!$C$82:$AI$83,MATCH('3. GRI Pricing'!$U$16,'2. GRI Pricing Inputs'!$C$82:$C$83,0),MATCH('1. Accomodation'!V387,'2. GRI Pricing Inputs'!$C$82:$AI$82,0)),0)</f>
        <v>0</v>
      </c>
      <c r="V383" s="272">
        <f>IFERROR(INDEX('2. GRI Pricing Inputs'!$C$89:$AI$90,MATCH('3. GRI Pricing'!$V$16,'2. GRI Pricing Inputs'!$C$89:$C$90,0),MATCH('1. Accomodation'!W387,'2. GRI Pricing Inputs'!$C$89:$AI$89,0)),0)</f>
        <v>0</v>
      </c>
      <c r="W383" s="272">
        <f>IFERROR(INDEX('2. GRI Pricing Inputs'!$C$97:$AI$98,MATCH('3. GRI Pricing'!$W$16,'2. GRI Pricing Inputs'!$C$97:$C$98,0),MATCH('1. Accomodation'!X387,'2. GRI Pricing Inputs'!$C$97:$AI$97,0)),0)</f>
        <v>0</v>
      </c>
      <c r="X383" s="272">
        <f>IFERROR(INDEX('2. GRI Pricing Inputs'!$C$104:$AI$105,MATCH('3. GRI Pricing'!$X$16,'2. GRI Pricing Inputs'!$C$104:$C$105,0),MATCH('1. Accomodation'!Y387,'2. GRI Pricing Inputs'!$C$104:$AI$104,0)),0)</f>
        <v>0</v>
      </c>
      <c r="Y383" s="273"/>
      <c r="Z383" s="274">
        <f t="shared" si="17"/>
        <v>0</v>
      </c>
      <c r="AA383" s="275"/>
      <c r="AB383" s="275"/>
      <c r="AC383" s="275"/>
      <c r="AD383" s="271">
        <f>Z383*(1+'2. GRI Pricing Inputs'!E$115)^(($AD$16-$AC$15)/365)</f>
        <v>0</v>
      </c>
      <c r="AE383" s="272">
        <f>AD383*(1+'2. GRI Pricing Inputs'!F$115)^((AE$16-AD$16)/365)</f>
        <v>0</v>
      </c>
      <c r="AF383" s="272">
        <f>AE383*(1+'2. GRI Pricing Inputs'!G$115)^((AF$16-AE$16)/365)</f>
        <v>0</v>
      </c>
      <c r="AG383" s="272">
        <f>AF383*(1+'2. GRI Pricing Inputs'!H$115)^((AG$16-AF$16)/365)</f>
        <v>0</v>
      </c>
      <c r="AH383" s="272">
        <f>AG383*(1+'2. GRI Pricing Inputs'!I$115)^((AH$16-AG$16)/365)</f>
        <v>0</v>
      </c>
      <c r="AI383" s="272">
        <f>AH383*(1+'2. GRI Pricing Inputs'!J$115)^((AI$16-AH$16)/365)</f>
        <v>0</v>
      </c>
      <c r="AJ383" s="272">
        <f>AI383*(1+'2. GRI Pricing Inputs'!K$115)^((AJ$16-AI$16)/365)</f>
        <v>0</v>
      </c>
      <c r="AK383" s="272">
        <f>AJ383*(1+'2. GRI Pricing Inputs'!L$115)^((AK$16-AJ$16)/365)</f>
        <v>0</v>
      </c>
      <c r="AL383" s="272">
        <f>AK383*(1+'2. GRI Pricing Inputs'!M$115)^((AL$16-AK$16)/365)</f>
        <v>0</v>
      </c>
      <c r="AM383" s="272">
        <f>AL383*(1+'2. GRI Pricing Inputs'!N$115)^((AM$16-AL$16)/365)</f>
        <v>0</v>
      </c>
      <c r="AN383" s="272">
        <f>AM383*(1+'2. GRI Pricing Inputs'!O$115)^((AN$16-AM$16)/365)</f>
        <v>0</v>
      </c>
      <c r="AO383" s="272">
        <f>AN383*(1+'2. GRI Pricing Inputs'!P$115)^((AO$16-AN$16)/365)</f>
        <v>0</v>
      </c>
      <c r="AP383" s="276">
        <f>AO383*(1+'2. GRI Pricing Inputs'!Q$115)^((AP$16-AO$16)/365)</f>
        <v>0</v>
      </c>
      <c r="AQ383" s="380">
        <f t="shared" si="18"/>
        <v>0</v>
      </c>
    </row>
    <row r="384" spans="3:43" ht="11.4" x14ac:dyDescent="0.2">
      <c r="C384" s="76">
        <f>'1. Accomodation'!N388</f>
        <v>0</v>
      </c>
      <c r="D384" s="362" t="str">
        <f>'1. Accomodation'!L388</f>
        <v>[Select]</v>
      </c>
      <c r="E384" s="69" t="str">
        <f>'1. Accomodation'!P388</f>
        <v>[Select]</v>
      </c>
      <c r="F384" s="69" t="str">
        <f>'1. Accomodation'!Q388</f>
        <v>[Select]</v>
      </c>
      <c r="G384" s="77">
        <f>'1. Accomodation'!O388</f>
        <v>0</v>
      </c>
      <c r="H384" s="69" t="str">
        <f>'1. Accomodation'!R388</f>
        <v>[Select]</v>
      </c>
      <c r="I384" s="69" t="str">
        <f>'1. Accomodation'!S388</f>
        <v>[Select]</v>
      </c>
      <c r="J384" s="62"/>
      <c r="L384" s="271">
        <f>IFERROR(INDEX('2. GRI Pricing Inputs'!$C$15:$AI$16,MATCH($L$16,'2. GRI Pricing Inputs'!$C$15:$C$16,0),MATCH(E384,'2. GRI Pricing Inputs'!$C$15:$AI$15,0)),0)</f>
        <v>0</v>
      </c>
      <c r="M384" s="272">
        <f>IFERROR(INDEX('2. GRI Pricing Inputs'!$C$22:$AI$23,MATCH($M$16,'2. GRI Pricing Inputs'!$C$22:$C$23,0),MATCH(F384,'2. GRI Pricing Inputs'!$C$22:$AI$22,0)),0)</f>
        <v>0</v>
      </c>
      <c r="N384" s="329">
        <f>IF(AND('3. GRI Pricing'!$G384&gt;='2. GRI Pricing Inputs'!$D$33,'3. GRI Pricing'!$G384&lt;='2. GRI Pricing Inputs'!$E$33),'2. GRI Pricing Inputs'!$D$32,IF(AND('3. GRI Pricing'!$G384&gt;='2. GRI Pricing Inputs'!$F$33,'3. GRI Pricing'!$G384&lt;='2. GRI Pricing Inputs'!$G$33),'2. GRI Pricing Inputs'!$F$32,IF(AND('3. GRI Pricing'!$G384&gt;='2. GRI Pricing Inputs'!$H$33,'3. GRI Pricing'!$G384&lt;='2. GRI Pricing Inputs'!$I$33),'2. GRI Pricing Inputs'!$H$32,IF(AND('3. GRI Pricing'!$G384&gt;='2. GRI Pricing Inputs'!$J$33,'3. GRI Pricing'!$G384&lt;='2. GRI Pricing Inputs'!$K$33),'2. GRI Pricing Inputs'!$J$32,IF(AND('3. GRI Pricing'!$G384&gt;='2. GRI Pricing Inputs'!$L$33,'3. GRI Pricing'!$G384&lt;='2. GRI Pricing Inputs'!$M$33),'2. GRI Pricing Inputs'!$L$32,IF(AND('3. GRI Pricing'!$G384&gt;='2. GRI Pricing Inputs'!$N$33,'3. GRI Pricing'!$G384&lt;='2. GRI Pricing Inputs'!$O$33),'2. GRI Pricing Inputs'!$N$32,IF(AND('3. GRI Pricing'!$G384&gt;='2. GRI Pricing Inputs'!$P$33,'3. GRI Pricing'!$G384&lt;='2. GRI Pricing Inputs'!$Q$33),'2. GRI Pricing Inputs'!$P$32,IF(AND('3. GRI Pricing'!$G384&gt;='2. GRI Pricing Inputs'!$R$33,'3. GRI Pricing'!$G384&lt;='2. GRI Pricing Inputs'!$S$33),'2. GRI Pricing Inputs'!$R$32,IF(AND('3. GRI Pricing'!$G384&gt;='2. GRI Pricing Inputs'!$T$33,'3. GRI Pricing'!$G384&lt;='2. GRI Pricing Inputs'!$U$33),'2. GRI Pricing Inputs'!$T$32,IF(AND('3. GRI Pricing'!$G384&gt;='2. GRI Pricing Inputs'!$V$33,'3. GRI Pricing'!$G384&lt;='2. GRI Pricing Inputs'!$W$33),'2. GRI Pricing Inputs'!$V$32,IF(AND('3. GRI Pricing'!$G384&gt;='2. GRI Pricing Inputs'!$X$33,'3. GRI Pricing'!$G384&lt;='2. GRI Pricing Inputs'!$Y$33),'2. GRI Pricing Inputs'!$X$32,IF(AND('3. GRI Pricing'!$G384&gt;='2. GRI Pricing Inputs'!$Z$33,'3. GRI Pricing'!$G384&lt;='2. GRI Pricing Inputs'!$AA$33),'2. GRI Pricing Inputs'!$Z$32,IF(AND('3. GRI Pricing'!$G384&gt;='2. GRI Pricing Inputs'!$AB$33,'3. GRI Pricing'!$G384&lt;='2. GRI Pricing Inputs'!$AC$33),'2. GRI Pricing Inputs'!$AB$32,IF(AND('3. GRI Pricing'!$G384&gt;='2. GRI Pricing Inputs'!$AD$33,'3. GRI Pricing'!$G384&lt;='2. GRI Pricing Inputs'!$AE$33),'2. GRI Pricing Inputs'!$AD$32,IF(AND('3. GRI Pricing'!$G384&gt;='2. GRI Pricing Inputs'!$AF$33,'3. GRI Pricing'!$G384&lt;='2. GRI Pricing Inputs'!$AG$33),'2. GRI Pricing Inputs'!$AF$32,IF(AND('3. GRI Pricing'!$G384&gt;='2. GRI Pricing Inputs'!$AH$33,'3. GRI Pricing'!$G384&lt;='2. GRI Pricing Inputs'!$AI$33),'2. GRI Pricing Inputs'!$AH$32,0))))))))))))))))</f>
        <v>0</v>
      </c>
      <c r="O384" s="272" cm="1">
        <f t="array" ref="O384">IFERROR(INDEX('2. GRI Pricing Inputs'!$C$32:$AI$39,MATCH('3. GRI Pricing'!E384,'2. GRI Pricing Inputs'!$C$32:$C$39,0),(MATCH('3. GRI Pricing'!N384,'2. GRI Pricing Inputs'!$D$32:$AI$32,0)+1)),0)</f>
        <v>0</v>
      </c>
      <c r="P384" s="272">
        <f>IFERROR(INDEX('2. GRI Pricing Inputs'!$C$45:$AI$46,MATCH($P$16,'2. GRI Pricing Inputs'!$C$45:$C$46,0),MATCH(H384,'2. GRI Pricing Inputs'!$C$45:$AI$45,0)),0)</f>
        <v>0</v>
      </c>
      <c r="Q384" s="272">
        <f>IFERROR(INDEX('2. GRI Pricing Inputs'!$C$53:$AI$54,MATCH('3. GRI Pricing'!$Q$16,'2. GRI Pricing Inputs'!$C$53:$C$54,0),MATCH('3. GRI Pricing'!I384,'2. GRI Pricing Inputs'!$C$53:$AI$53,0)),0)</f>
        <v>0</v>
      </c>
      <c r="R384" s="272">
        <f>IFERROR(INDEX('2. GRI Pricing Inputs'!$C$60:$AI$61,MATCH('3. GRI Pricing'!$R$16,'2. GRI Pricing Inputs'!$C$60:$C$61,0),MATCH('1. Accomodation'!T388,'2. GRI Pricing Inputs'!$C$60:$AI$60,0)),0)</f>
        <v>0</v>
      </c>
      <c r="S384" s="272">
        <f>IFERROR(INDEX('2. GRI Pricing Inputs'!$C$67:$AI$68,MATCH('3. GRI Pricing'!$S$16,'2. GRI Pricing Inputs'!$C$67:$C$68,0),MATCH('1. Accomodation'!U388,'2. GRI Pricing Inputs'!$C$67:$AI$67,0)),0)</f>
        <v>0</v>
      </c>
      <c r="T384" s="272">
        <f>IF(E384=0,0,'2. GRI Pricing Inputs'!$AI$75)</f>
        <v>0</v>
      </c>
      <c r="U384" s="272">
        <f>IFERROR(INDEX('2. GRI Pricing Inputs'!$C$82:$AI$83,MATCH('3. GRI Pricing'!$U$16,'2. GRI Pricing Inputs'!$C$82:$C$83,0),MATCH('1. Accomodation'!V388,'2. GRI Pricing Inputs'!$C$82:$AI$82,0)),0)</f>
        <v>0</v>
      </c>
      <c r="V384" s="272">
        <f>IFERROR(INDEX('2. GRI Pricing Inputs'!$C$89:$AI$90,MATCH('3. GRI Pricing'!$V$16,'2. GRI Pricing Inputs'!$C$89:$C$90,0),MATCH('1. Accomodation'!W388,'2. GRI Pricing Inputs'!$C$89:$AI$89,0)),0)</f>
        <v>0</v>
      </c>
      <c r="W384" s="272">
        <f>IFERROR(INDEX('2. GRI Pricing Inputs'!$C$97:$AI$98,MATCH('3. GRI Pricing'!$W$16,'2. GRI Pricing Inputs'!$C$97:$C$98,0),MATCH('1. Accomodation'!X388,'2. GRI Pricing Inputs'!$C$97:$AI$97,0)),0)</f>
        <v>0</v>
      </c>
      <c r="X384" s="272">
        <f>IFERROR(INDEX('2. GRI Pricing Inputs'!$C$104:$AI$105,MATCH('3. GRI Pricing'!$X$16,'2. GRI Pricing Inputs'!$C$104:$C$105,0),MATCH('1. Accomodation'!Y388,'2. GRI Pricing Inputs'!$C$104:$AI$104,0)),0)</f>
        <v>0</v>
      </c>
      <c r="Y384" s="273"/>
      <c r="Z384" s="274">
        <f t="shared" si="17"/>
        <v>0</v>
      </c>
      <c r="AA384" s="275"/>
      <c r="AB384" s="275"/>
      <c r="AC384" s="275"/>
      <c r="AD384" s="271">
        <f>Z384*(1+'2. GRI Pricing Inputs'!E$115)^(($AD$16-$AC$15)/365)</f>
        <v>0</v>
      </c>
      <c r="AE384" s="272">
        <f>AD384*(1+'2. GRI Pricing Inputs'!F$115)^((AE$16-AD$16)/365)</f>
        <v>0</v>
      </c>
      <c r="AF384" s="272">
        <f>AE384*(1+'2. GRI Pricing Inputs'!G$115)^((AF$16-AE$16)/365)</f>
        <v>0</v>
      </c>
      <c r="AG384" s="272">
        <f>AF384*(1+'2. GRI Pricing Inputs'!H$115)^((AG$16-AF$16)/365)</f>
        <v>0</v>
      </c>
      <c r="AH384" s="272">
        <f>AG384*(1+'2. GRI Pricing Inputs'!I$115)^((AH$16-AG$16)/365)</f>
        <v>0</v>
      </c>
      <c r="AI384" s="272">
        <f>AH384*(1+'2. GRI Pricing Inputs'!J$115)^((AI$16-AH$16)/365)</f>
        <v>0</v>
      </c>
      <c r="AJ384" s="272">
        <f>AI384*(1+'2. GRI Pricing Inputs'!K$115)^((AJ$16-AI$16)/365)</f>
        <v>0</v>
      </c>
      <c r="AK384" s="272">
        <f>AJ384*(1+'2. GRI Pricing Inputs'!L$115)^((AK$16-AJ$16)/365)</f>
        <v>0</v>
      </c>
      <c r="AL384" s="272">
        <f>AK384*(1+'2. GRI Pricing Inputs'!M$115)^((AL$16-AK$16)/365)</f>
        <v>0</v>
      </c>
      <c r="AM384" s="272">
        <f>AL384*(1+'2. GRI Pricing Inputs'!N$115)^((AM$16-AL$16)/365)</f>
        <v>0</v>
      </c>
      <c r="AN384" s="272">
        <f>AM384*(1+'2. GRI Pricing Inputs'!O$115)^((AN$16-AM$16)/365)</f>
        <v>0</v>
      </c>
      <c r="AO384" s="272">
        <f>AN384*(1+'2. GRI Pricing Inputs'!P$115)^((AO$16-AN$16)/365)</f>
        <v>0</v>
      </c>
      <c r="AP384" s="276">
        <f>AO384*(1+'2. GRI Pricing Inputs'!Q$115)^((AP$16-AO$16)/365)</f>
        <v>0</v>
      </c>
      <c r="AQ384" s="380">
        <f t="shared" si="18"/>
        <v>0</v>
      </c>
    </row>
    <row r="385" spans="3:43" ht="11.4" x14ac:dyDescent="0.2">
      <c r="C385" s="76">
        <f>'1. Accomodation'!N389</f>
        <v>0</v>
      </c>
      <c r="D385" s="362" t="str">
        <f>'1. Accomodation'!L389</f>
        <v>[Select]</v>
      </c>
      <c r="E385" s="69" t="str">
        <f>'1. Accomodation'!P389</f>
        <v>[Select]</v>
      </c>
      <c r="F385" s="69" t="str">
        <f>'1. Accomodation'!Q389</f>
        <v>[Select]</v>
      </c>
      <c r="G385" s="77">
        <f>'1. Accomodation'!O389</f>
        <v>0</v>
      </c>
      <c r="H385" s="69" t="str">
        <f>'1. Accomodation'!R389</f>
        <v>[Select]</v>
      </c>
      <c r="I385" s="69" t="str">
        <f>'1. Accomodation'!S389</f>
        <v>[Select]</v>
      </c>
      <c r="J385" s="62"/>
      <c r="L385" s="271">
        <f>IFERROR(INDEX('2. GRI Pricing Inputs'!$C$15:$AI$16,MATCH($L$16,'2. GRI Pricing Inputs'!$C$15:$C$16,0),MATCH(E385,'2. GRI Pricing Inputs'!$C$15:$AI$15,0)),0)</f>
        <v>0</v>
      </c>
      <c r="M385" s="272">
        <f>IFERROR(INDEX('2. GRI Pricing Inputs'!$C$22:$AI$23,MATCH($M$16,'2. GRI Pricing Inputs'!$C$22:$C$23,0),MATCH(F385,'2. GRI Pricing Inputs'!$C$22:$AI$22,0)),0)</f>
        <v>0</v>
      </c>
      <c r="N385" s="329">
        <f>IF(AND('3. GRI Pricing'!$G385&gt;='2. GRI Pricing Inputs'!$D$33,'3. GRI Pricing'!$G385&lt;='2. GRI Pricing Inputs'!$E$33),'2. GRI Pricing Inputs'!$D$32,IF(AND('3. GRI Pricing'!$G385&gt;='2. GRI Pricing Inputs'!$F$33,'3. GRI Pricing'!$G385&lt;='2. GRI Pricing Inputs'!$G$33),'2. GRI Pricing Inputs'!$F$32,IF(AND('3. GRI Pricing'!$G385&gt;='2. GRI Pricing Inputs'!$H$33,'3. GRI Pricing'!$G385&lt;='2. GRI Pricing Inputs'!$I$33),'2. GRI Pricing Inputs'!$H$32,IF(AND('3. GRI Pricing'!$G385&gt;='2. GRI Pricing Inputs'!$J$33,'3. GRI Pricing'!$G385&lt;='2. GRI Pricing Inputs'!$K$33),'2. GRI Pricing Inputs'!$J$32,IF(AND('3. GRI Pricing'!$G385&gt;='2. GRI Pricing Inputs'!$L$33,'3. GRI Pricing'!$G385&lt;='2. GRI Pricing Inputs'!$M$33),'2. GRI Pricing Inputs'!$L$32,IF(AND('3. GRI Pricing'!$G385&gt;='2. GRI Pricing Inputs'!$N$33,'3. GRI Pricing'!$G385&lt;='2. GRI Pricing Inputs'!$O$33),'2. GRI Pricing Inputs'!$N$32,IF(AND('3. GRI Pricing'!$G385&gt;='2. GRI Pricing Inputs'!$P$33,'3. GRI Pricing'!$G385&lt;='2. GRI Pricing Inputs'!$Q$33),'2. GRI Pricing Inputs'!$P$32,IF(AND('3. GRI Pricing'!$G385&gt;='2. GRI Pricing Inputs'!$R$33,'3. GRI Pricing'!$G385&lt;='2. GRI Pricing Inputs'!$S$33),'2. GRI Pricing Inputs'!$R$32,IF(AND('3. GRI Pricing'!$G385&gt;='2. GRI Pricing Inputs'!$T$33,'3. GRI Pricing'!$G385&lt;='2. GRI Pricing Inputs'!$U$33),'2. GRI Pricing Inputs'!$T$32,IF(AND('3. GRI Pricing'!$G385&gt;='2. GRI Pricing Inputs'!$V$33,'3. GRI Pricing'!$G385&lt;='2. GRI Pricing Inputs'!$W$33),'2. GRI Pricing Inputs'!$V$32,IF(AND('3. GRI Pricing'!$G385&gt;='2. GRI Pricing Inputs'!$X$33,'3. GRI Pricing'!$G385&lt;='2. GRI Pricing Inputs'!$Y$33),'2. GRI Pricing Inputs'!$X$32,IF(AND('3. GRI Pricing'!$G385&gt;='2. GRI Pricing Inputs'!$Z$33,'3. GRI Pricing'!$G385&lt;='2. GRI Pricing Inputs'!$AA$33),'2. GRI Pricing Inputs'!$Z$32,IF(AND('3. GRI Pricing'!$G385&gt;='2. GRI Pricing Inputs'!$AB$33,'3. GRI Pricing'!$G385&lt;='2. GRI Pricing Inputs'!$AC$33),'2. GRI Pricing Inputs'!$AB$32,IF(AND('3. GRI Pricing'!$G385&gt;='2. GRI Pricing Inputs'!$AD$33,'3. GRI Pricing'!$G385&lt;='2. GRI Pricing Inputs'!$AE$33),'2. GRI Pricing Inputs'!$AD$32,IF(AND('3. GRI Pricing'!$G385&gt;='2. GRI Pricing Inputs'!$AF$33,'3. GRI Pricing'!$G385&lt;='2. GRI Pricing Inputs'!$AG$33),'2. GRI Pricing Inputs'!$AF$32,IF(AND('3. GRI Pricing'!$G385&gt;='2. GRI Pricing Inputs'!$AH$33,'3. GRI Pricing'!$G385&lt;='2. GRI Pricing Inputs'!$AI$33),'2. GRI Pricing Inputs'!$AH$32,0))))))))))))))))</f>
        <v>0</v>
      </c>
      <c r="O385" s="272" cm="1">
        <f t="array" ref="O385">IFERROR(INDEX('2. GRI Pricing Inputs'!$C$32:$AI$39,MATCH('3. GRI Pricing'!E385,'2. GRI Pricing Inputs'!$C$32:$C$39,0),(MATCH('3. GRI Pricing'!N385,'2. GRI Pricing Inputs'!$D$32:$AI$32,0)+1)),0)</f>
        <v>0</v>
      </c>
      <c r="P385" s="272">
        <f>IFERROR(INDEX('2. GRI Pricing Inputs'!$C$45:$AI$46,MATCH($P$16,'2. GRI Pricing Inputs'!$C$45:$C$46,0),MATCH(H385,'2. GRI Pricing Inputs'!$C$45:$AI$45,0)),0)</f>
        <v>0</v>
      </c>
      <c r="Q385" s="272">
        <f>IFERROR(INDEX('2. GRI Pricing Inputs'!$C$53:$AI$54,MATCH('3. GRI Pricing'!$Q$16,'2. GRI Pricing Inputs'!$C$53:$C$54,0),MATCH('3. GRI Pricing'!I385,'2. GRI Pricing Inputs'!$C$53:$AI$53,0)),0)</f>
        <v>0</v>
      </c>
      <c r="R385" s="272">
        <f>IFERROR(INDEX('2. GRI Pricing Inputs'!$C$60:$AI$61,MATCH('3. GRI Pricing'!$R$16,'2. GRI Pricing Inputs'!$C$60:$C$61,0),MATCH('1. Accomodation'!T389,'2. GRI Pricing Inputs'!$C$60:$AI$60,0)),0)</f>
        <v>0</v>
      </c>
      <c r="S385" s="272">
        <f>IFERROR(INDEX('2. GRI Pricing Inputs'!$C$67:$AI$68,MATCH('3. GRI Pricing'!$S$16,'2. GRI Pricing Inputs'!$C$67:$C$68,0),MATCH('1. Accomodation'!U389,'2. GRI Pricing Inputs'!$C$67:$AI$67,0)),0)</f>
        <v>0</v>
      </c>
      <c r="T385" s="272">
        <f>IF(E385=0,0,'2. GRI Pricing Inputs'!$AI$75)</f>
        <v>0</v>
      </c>
      <c r="U385" s="272">
        <f>IFERROR(INDEX('2. GRI Pricing Inputs'!$C$82:$AI$83,MATCH('3. GRI Pricing'!$U$16,'2. GRI Pricing Inputs'!$C$82:$C$83,0),MATCH('1. Accomodation'!V389,'2. GRI Pricing Inputs'!$C$82:$AI$82,0)),0)</f>
        <v>0</v>
      </c>
      <c r="V385" s="272">
        <f>IFERROR(INDEX('2. GRI Pricing Inputs'!$C$89:$AI$90,MATCH('3. GRI Pricing'!$V$16,'2. GRI Pricing Inputs'!$C$89:$C$90,0),MATCH('1. Accomodation'!W389,'2. GRI Pricing Inputs'!$C$89:$AI$89,0)),0)</f>
        <v>0</v>
      </c>
      <c r="W385" s="272">
        <f>IFERROR(INDEX('2. GRI Pricing Inputs'!$C$97:$AI$98,MATCH('3. GRI Pricing'!$W$16,'2. GRI Pricing Inputs'!$C$97:$C$98,0),MATCH('1. Accomodation'!X389,'2. GRI Pricing Inputs'!$C$97:$AI$97,0)),0)</f>
        <v>0</v>
      </c>
      <c r="X385" s="272">
        <f>IFERROR(INDEX('2. GRI Pricing Inputs'!$C$104:$AI$105,MATCH('3. GRI Pricing'!$X$16,'2. GRI Pricing Inputs'!$C$104:$C$105,0),MATCH('1. Accomodation'!Y389,'2. GRI Pricing Inputs'!$C$104:$AI$104,0)),0)</f>
        <v>0</v>
      </c>
      <c r="Y385" s="273"/>
      <c r="Z385" s="274">
        <f t="shared" si="17"/>
        <v>0</v>
      </c>
      <c r="AA385" s="275"/>
      <c r="AB385" s="275"/>
      <c r="AC385" s="275"/>
      <c r="AD385" s="271">
        <f>Z385*(1+'2. GRI Pricing Inputs'!E$115)^(($AD$16-$AC$15)/365)</f>
        <v>0</v>
      </c>
      <c r="AE385" s="272">
        <f>AD385*(1+'2. GRI Pricing Inputs'!F$115)^((AE$16-AD$16)/365)</f>
        <v>0</v>
      </c>
      <c r="AF385" s="272">
        <f>AE385*(1+'2. GRI Pricing Inputs'!G$115)^((AF$16-AE$16)/365)</f>
        <v>0</v>
      </c>
      <c r="AG385" s="272">
        <f>AF385*(1+'2. GRI Pricing Inputs'!H$115)^((AG$16-AF$16)/365)</f>
        <v>0</v>
      </c>
      <c r="AH385" s="272">
        <f>AG385*(1+'2. GRI Pricing Inputs'!I$115)^((AH$16-AG$16)/365)</f>
        <v>0</v>
      </c>
      <c r="AI385" s="272">
        <f>AH385*(1+'2. GRI Pricing Inputs'!J$115)^((AI$16-AH$16)/365)</f>
        <v>0</v>
      </c>
      <c r="AJ385" s="272">
        <f>AI385*(1+'2. GRI Pricing Inputs'!K$115)^((AJ$16-AI$16)/365)</f>
        <v>0</v>
      </c>
      <c r="AK385" s="272">
        <f>AJ385*(1+'2. GRI Pricing Inputs'!L$115)^((AK$16-AJ$16)/365)</f>
        <v>0</v>
      </c>
      <c r="AL385" s="272">
        <f>AK385*(1+'2. GRI Pricing Inputs'!M$115)^((AL$16-AK$16)/365)</f>
        <v>0</v>
      </c>
      <c r="AM385" s="272">
        <f>AL385*(1+'2. GRI Pricing Inputs'!N$115)^((AM$16-AL$16)/365)</f>
        <v>0</v>
      </c>
      <c r="AN385" s="272">
        <f>AM385*(1+'2. GRI Pricing Inputs'!O$115)^((AN$16-AM$16)/365)</f>
        <v>0</v>
      </c>
      <c r="AO385" s="272">
        <f>AN385*(1+'2. GRI Pricing Inputs'!P$115)^((AO$16-AN$16)/365)</f>
        <v>0</v>
      </c>
      <c r="AP385" s="276">
        <f>AO385*(1+'2. GRI Pricing Inputs'!Q$115)^((AP$16-AO$16)/365)</f>
        <v>0</v>
      </c>
      <c r="AQ385" s="380">
        <f t="shared" si="18"/>
        <v>0</v>
      </c>
    </row>
    <row r="386" spans="3:43" ht="11.4" x14ac:dyDescent="0.2">
      <c r="C386" s="76">
        <f>'1. Accomodation'!N390</f>
        <v>0</v>
      </c>
      <c r="D386" s="362" t="str">
        <f>'1. Accomodation'!L390</f>
        <v>[Select]</v>
      </c>
      <c r="E386" s="69" t="str">
        <f>'1. Accomodation'!P390</f>
        <v>[Select]</v>
      </c>
      <c r="F386" s="69" t="str">
        <f>'1. Accomodation'!Q390</f>
        <v>[Select]</v>
      </c>
      <c r="G386" s="77">
        <f>'1. Accomodation'!O390</f>
        <v>0</v>
      </c>
      <c r="H386" s="69" t="str">
        <f>'1. Accomodation'!R390</f>
        <v>[Select]</v>
      </c>
      <c r="I386" s="69" t="str">
        <f>'1. Accomodation'!S390</f>
        <v>[Select]</v>
      </c>
      <c r="J386" s="62"/>
      <c r="L386" s="271">
        <f>IFERROR(INDEX('2. GRI Pricing Inputs'!$C$15:$AI$16,MATCH($L$16,'2. GRI Pricing Inputs'!$C$15:$C$16,0),MATCH(E386,'2. GRI Pricing Inputs'!$C$15:$AI$15,0)),0)</f>
        <v>0</v>
      </c>
      <c r="M386" s="272">
        <f>IFERROR(INDEX('2. GRI Pricing Inputs'!$C$22:$AI$23,MATCH($M$16,'2. GRI Pricing Inputs'!$C$22:$C$23,0),MATCH(F386,'2. GRI Pricing Inputs'!$C$22:$AI$22,0)),0)</f>
        <v>0</v>
      </c>
      <c r="N386" s="329">
        <f>IF(AND('3. GRI Pricing'!$G386&gt;='2. GRI Pricing Inputs'!$D$33,'3. GRI Pricing'!$G386&lt;='2. GRI Pricing Inputs'!$E$33),'2. GRI Pricing Inputs'!$D$32,IF(AND('3. GRI Pricing'!$G386&gt;='2. GRI Pricing Inputs'!$F$33,'3. GRI Pricing'!$G386&lt;='2. GRI Pricing Inputs'!$G$33),'2. GRI Pricing Inputs'!$F$32,IF(AND('3. GRI Pricing'!$G386&gt;='2. GRI Pricing Inputs'!$H$33,'3. GRI Pricing'!$G386&lt;='2. GRI Pricing Inputs'!$I$33),'2. GRI Pricing Inputs'!$H$32,IF(AND('3. GRI Pricing'!$G386&gt;='2. GRI Pricing Inputs'!$J$33,'3. GRI Pricing'!$G386&lt;='2. GRI Pricing Inputs'!$K$33),'2. GRI Pricing Inputs'!$J$32,IF(AND('3. GRI Pricing'!$G386&gt;='2. GRI Pricing Inputs'!$L$33,'3. GRI Pricing'!$G386&lt;='2. GRI Pricing Inputs'!$M$33),'2. GRI Pricing Inputs'!$L$32,IF(AND('3. GRI Pricing'!$G386&gt;='2. GRI Pricing Inputs'!$N$33,'3. GRI Pricing'!$G386&lt;='2. GRI Pricing Inputs'!$O$33),'2. GRI Pricing Inputs'!$N$32,IF(AND('3. GRI Pricing'!$G386&gt;='2. GRI Pricing Inputs'!$P$33,'3. GRI Pricing'!$G386&lt;='2. GRI Pricing Inputs'!$Q$33),'2. GRI Pricing Inputs'!$P$32,IF(AND('3. GRI Pricing'!$G386&gt;='2. GRI Pricing Inputs'!$R$33,'3. GRI Pricing'!$G386&lt;='2. GRI Pricing Inputs'!$S$33),'2. GRI Pricing Inputs'!$R$32,IF(AND('3. GRI Pricing'!$G386&gt;='2. GRI Pricing Inputs'!$T$33,'3. GRI Pricing'!$G386&lt;='2. GRI Pricing Inputs'!$U$33),'2. GRI Pricing Inputs'!$T$32,IF(AND('3. GRI Pricing'!$G386&gt;='2. GRI Pricing Inputs'!$V$33,'3. GRI Pricing'!$G386&lt;='2. GRI Pricing Inputs'!$W$33),'2. GRI Pricing Inputs'!$V$32,IF(AND('3. GRI Pricing'!$G386&gt;='2. GRI Pricing Inputs'!$X$33,'3. GRI Pricing'!$G386&lt;='2. GRI Pricing Inputs'!$Y$33),'2. GRI Pricing Inputs'!$X$32,IF(AND('3. GRI Pricing'!$G386&gt;='2. GRI Pricing Inputs'!$Z$33,'3. GRI Pricing'!$G386&lt;='2. GRI Pricing Inputs'!$AA$33),'2. GRI Pricing Inputs'!$Z$32,IF(AND('3. GRI Pricing'!$G386&gt;='2. GRI Pricing Inputs'!$AB$33,'3. GRI Pricing'!$G386&lt;='2. GRI Pricing Inputs'!$AC$33),'2. GRI Pricing Inputs'!$AB$32,IF(AND('3. GRI Pricing'!$G386&gt;='2. GRI Pricing Inputs'!$AD$33,'3. GRI Pricing'!$G386&lt;='2. GRI Pricing Inputs'!$AE$33),'2. GRI Pricing Inputs'!$AD$32,IF(AND('3. GRI Pricing'!$G386&gt;='2. GRI Pricing Inputs'!$AF$33,'3. GRI Pricing'!$G386&lt;='2. GRI Pricing Inputs'!$AG$33),'2. GRI Pricing Inputs'!$AF$32,IF(AND('3. GRI Pricing'!$G386&gt;='2. GRI Pricing Inputs'!$AH$33,'3. GRI Pricing'!$G386&lt;='2. GRI Pricing Inputs'!$AI$33),'2. GRI Pricing Inputs'!$AH$32,0))))))))))))))))</f>
        <v>0</v>
      </c>
      <c r="O386" s="272" cm="1">
        <f t="array" ref="O386">IFERROR(INDEX('2. GRI Pricing Inputs'!$C$32:$AI$39,MATCH('3. GRI Pricing'!E386,'2. GRI Pricing Inputs'!$C$32:$C$39,0),(MATCH('3. GRI Pricing'!N386,'2. GRI Pricing Inputs'!$D$32:$AI$32,0)+1)),0)</f>
        <v>0</v>
      </c>
      <c r="P386" s="272">
        <f>IFERROR(INDEX('2. GRI Pricing Inputs'!$C$45:$AI$46,MATCH($P$16,'2. GRI Pricing Inputs'!$C$45:$C$46,0),MATCH(H386,'2. GRI Pricing Inputs'!$C$45:$AI$45,0)),0)</f>
        <v>0</v>
      </c>
      <c r="Q386" s="272">
        <f>IFERROR(INDEX('2. GRI Pricing Inputs'!$C$53:$AI$54,MATCH('3. GRI Pricing'!$Q$16,'2. GRI Pricing Inputs'!$C$53:$C$54,0),MATCH('3. GRI Pricing'!I386,'2. GRI Pricing Inputs'!$C$53:$AI$53,0)),0)</f>
        <v>0</v>
      </c>
      <c r="R386" s="272">
        <f>IFERROR(INDEX('2. GRI Pricing Inputs'!$C$60:$AI$61,MATCH('3. GRI Pricing'!$R$16,'2. GRI Pricing Inputs'!$C$60:$C$61,0),MATCH('1. Accomodation'!T390,'2. GRI Pricing Inputs'!$C$60:$AI$60,0)),0)</f>
        <v>0</v>
      </c>
      <c r="S386" s="272">
        <f>IFERROR(INDEX('2. GRI Pricing Inputs'!$C$67:$AI$68,MATCH('3. GRI Pricing'!$S$16,'2. GRI Pricing Inputs'!$C$67:$C$68,0),MATCH('1. Accomodation'!U390,'2. GRI Pricing Inputs'!$C$67:$AI$67,0)),0)</f>
        <v>0</v>
      </c>
      <c r="T386" s="272">
        <f>IF(E386=0,0,'2. GRI Pricing Inputs'!$AI$75)</f>
        <v>0</v>
      </c>
      <c r="U386" s="272">
        <f>IFERROR(INDEX('2. GRI Pricing Inputs'!$C$82:$AI$83,MATCH('3. GRI Pricing'!$U$16,'2. GRI Pricing Inputs'!$C$82:$C$83,0),MATCH('1. Accomodation'!V390,'2. GRI Pricing Inputs'!$C$82:$AI$82,0)),0)</f>
        <v>0</v>
      </c>
      <c r="V386" s="272">
        <f>IFERROR(INDEX('2. GRI Pricing Inputs'!$C$89:$AI$90,MATCH('3. GRI Pricing'!$V$16,'2. GRI Pricing Inputs'!$C$89:$C$90,0),MATCH('1. Accomodation'!W390,'2. GRI Pricing Inputs'!$C$89:$AI$89,0)),0)</f>
        <v>0</v>
      </c>
      <c r="W386" s="272">
        <f>IFERROR(INDEX('2. GRI Pricing Inputs'!$C$97:$AI$98,MATCH('3. GRI Pricing'!$W$16,'2. GRI Pricing Inputs'!$C$97:$C$98,0),MATCH('1. Accomodation'!X390,'2. GRI Pricing Inputs'!$C$97:$AI$97,0)),0)</f>
        <v>0</v>
      </c>
      <c r="X386" s="272">
        <f>IFERROR(INDEX('2. GRI Pricing Inputs'!$C$104:$AI$105,MATCH('3. GRI Pricing'!$X$16,'2. GRI Pricing Inputs'!$C$104:$C$105,0),MATCH('1. Accomodation'!Y390,'2. GRI Pricing Inputs'!$C$104:$AI$104,0)),0)</f>
        <v>0</v>
      </c>
      <c r="Y386" s="273"/>
      <c r="Z386" s="274">
        <f t="shared" si="17"/>
        <v>0</v>
      </c>
      <c r="AA386" s="275"/>
      <c r="AB386" s="275"/>
      <c r="AC386" s="275"/>
      <c r="AD386" s="271">
        <f>Z386*(1+'2. GRI Pricing Inputs'!E$115)^(($AD$16-$AC$15)/365)</f>
        <v>0</v>
      </c>
      <c r="AE386" s="272">
        <f>AD386*(1+'2. GRI Pricing Inputs'!F$115)^((AE$16-AD$16)/365)</f>
        <v>0</v>
      </c>
      <c r="AF386" s="272">
        <f>AE386*(1+'2. GRI Pricing Inputs'!G$115)^((AF$16-AE$16)/365)</f>
        <v>0</v>
      </c>
      <c r="AG386" s="272">
        <f>AF386*(1+'2. GRI Pricing Inputs'!H$115)^((AG$16-AF$16)/365)</f>
        <v>0</v>
      </c>
      <c r="AH386" s="272">
        <f>AG386*(1+'2. GRI Pricing Inputs'!I$115)^((AH$16-AG$16)/365)</f>
        <v>0</v>
      </c>
      <c r="AI386" s="272">
        <f>AH386*(1+'2. GRI Pricing Inputs'!J$115)^((AI$16-AH$16)/365)</f>
        <v>0</v>
      </c>
      <c r="AJ386" s="272">
        <f>AI386*(1+'2. GRI Pricing Inputs'!K$115)^((AJ$16-AI$16)/365)</f>
        <v>0</v>
      </c>
      <c r="AK386" s="272">
        <f>AJ386*(1+'2. GRI Pricing Inputs'!L$115)^((AK$16-AJ$16)/365)</f>
        <v>0</v>
      </c>
      <c r="AL386" s="272">
        <f>AK386*(1+'2. GRI Pricing Inputs'!M$115)^((AL$16-AK$16)/365)</f>
        <v>0</v>
      </c>
      <c r="AM386" s="272">
        <f>AL386*(1+'2. GRI Pricing Inputs'!N$115)^((AM$16-AL$16)/365)</f>
        <v>0</v>
      </c>
      <c r="AN386" s="272">
        <f>AM386*(1+'2. GRI Pricing Inputs'!O$115)^((AN$16-AM$16)/365)</f>
        <v>0</v>
      </c>
      <c r="AO386" s="272">
        <f>AN386*(1+'2. GRI Pricing Inputs'!P$115)^((AO$16-AN$16)/365)</f>
        <v>0</v>
      </c>
      <c r="AP386" s="276">
        <f>AO386*(1+'2. GRI Pricing Inputs'!Q$115)^((AP$16-AO$16)/365)</f>
        <v>0</v>
      </c>
      <c r="AQ386" s="380">
        <f t="shared" si="18"/>
        <v>0</v>
      </c>
    </row>
    <row r="387" spans="3:43" ht="11.4" x14ac:dyDescent="0.2">
      <c r="C387" s="76">
        <f>'1. Accomodation'!N391</f>
        <v>0</v>
      </c>
      <c r="D387" s="362" t="str">
        <f>'1. Accomodation'!L391</f>
        <v>[Select]</v>
      </c>
      <c r="E387" s="69" t="str">
        <f>'1. Accomodation'!P391</f>
        <v>[Select]</v>
      </c>
      <c r="F387" s="69" t="str">
        <f>'1. Accomodation'!Q391</f>
        <v>[Select]</v>
      </c>
      <c r="G387" s="77">
        <f>'1. Accomodation'!O391</f>
        <v>0</v>
      </c>
      <c r="H387" s="69" t="str">
        <f>'1. Accomodation'!R391</f>
        <v>[Select]</v>
      </c>
      <c r="I387" s="69" t="str">
        <f>'1. Accomodation'!S391</f>
        <v>[Select]</v>
      </c>
      <c r="J387" s="62"/>
      <c r="L387" s="271">
        <f>IFERROR(INDEX('2. GRI Pricing Inputs'!$C$15:$AI$16,MATCH($L$16,'2. GRI Pricing Inputs'!$C$15:$C$16,0),MATCH(E387,'2. GRI Pricing Inputs'!$C$15:$AI$15,0)),0)</f>
        <v>0</v>
      </c>
      <c r="M387" s="272">
        <f>IFERROR(INDEX('2. GRI Pricing Inputs'!$C$22:$AI$23,MATCH($M$16,'2. GRI Pricing Inputs'!$C$22:$C$23,0),MATCH(F387,'2. GRI Pricing Inputs'!$C$22:$AI$22,0)),0)</f>
        <v>0</v>
      </c>
      <c r="N387" s="329">
        <f>IF(AND('3. GRI Pricing'!$G387&gt;='2. GRI Pricing Inputs'!$D$33,'3. GRI Pricing'!$G387&lt;='2. GRI Pricing Inputs'!$E$33),'2. GRI Pricing Inputs'!$D$32,IF(AND('3. GRI Pricing'!$G387&gt;='2. GRI Pricing Inputs'!$F$33,'3. GRI Pricing'!$G387&lt;='2. GRI Pricing Inputs'!$G$33),'2. GRI Pricing Inputs'!$F$32,IF(AND('3. GRI Pricing'!$G387&gt;='2. GRI Pricing Inputs'!$H$33,'3. GRI Pricing'!$G387&lt;='2. GRI Pricing Inputs'!$I$33),'2. GRI Pricing Inputs'!$H$32,IF(AND('3. GRI Pricing'!$G387&gt;='2. GRI Pricing Inputs'!$J$33,'3. GRI Pricing'!$G387&lt;='2. GRI Pricing Inputs'!$K$33),'2. GRI Pricing Inputs'!$J$32,IF(AND('3. GRI Pricing'!$G387&gt;='2. GRI Pricing Inputs'!$L$33,'3. GRI Pricing'!$G387&lt;='2. GRI Pricing Inputs'!$M$33),'2. GRI Pricing Inputs'!$L$32,IF(AND('3. GRI Pricing'!$G387&gt;='2. GRI Pricing Inputs'!$N$33,'3. GRI Pricing'!$G387&lt;='2. GRI Pricing Inputs'!$O$33),'2. GRI Pricing Inputs'!$N$32,IF(AND('3. GRI Pricing'!$G387&gt;='2. GRI Pricing Inputs'!$P$33,'3. GRI Pricing'!$G387&lt;='2. GRI Pricing Inputs'!$Q$33),'2. GRI Pricing Inputs'!$P$32,IF(AND('3. GRI Pricing'!$G387&gt;='2. GRI Pricing Inputs'!$R$33,'3. GRI Pricing'!$G387&lt;='2. GRI Pricing Inputs'!$S$33),'2. GRI Pricing Inputs'!$R$32,IF(AND('3. GRI Pricing'!$G387&gt;='2. GRI Pricing Inputs'!$T$33,'3. GRI Pricing'!$G387&lt;='2. GRI Pricing Inputs'!$U$33),'2. GRI Pricing Inputs'!$T$32,IF(AND('3. GRI Pricing'!$G387&gt;='2. GRI Pricing Inputs'!$V$33,'3. GRI Pricing'!$G387&lt;='2. GRI Pricing Inputs'!$W$33),'2. GRI Pricing Inputs'!$V$32,IF(AND('3. GRI Pricing'!$G387&gt;='2. GRI Pricing Inputs'!$X$33,'3. GRI Pricing'!$G387&lt;='2. GRI Pricing Inputs'!$Y$33),'2. GRI Pricing Inputs'!$X$32,IF(AND('3. GRI Pricing'!$G387&gt;='2. GRI Pricing Inputs'!$Z$33,'3. GRI Pricing'!$G387&lt;='2. GRI Pricing Inputs'!$AA$33),'2. GRI Pricing Inputs'!$Z$32,IF(AND('3. GRI Pricing'!$G387&gt;='2. GRI Pricing Inputs'!$AB$33,'3. GRI Pricing'!$G387&lt;='2. GRI Pricing Inputs'!$AC$33),'2. GRI Pricing Inputs'!$AB$32,IF(AND('3. GRI Pricing'!$G387&gt;='2. GRI Pricing Inputs'!$AD$33,'3. GRI Pricing'!$G387&lt;='2. GRI Pricing Inputs'!$AE$33),'2. GRI Pricing Inputs'!$AD$32,IF(AND('3. GRI Pricing'!$G387&gt;='2. GRI Pricing Inputs'!$AF$33,'3. GRI Pricing'!$G387&lt;='2. GRI Pricing Inputs'!$AG$33),'2. GRI Pricing Inputs'!$AF$32,IF(AND('3. GRI Pricing'!$G387&gt;='2. GRI Pricing Inputs'!$AH$33,'3. GRI Pricing'!$G387&lt;='2. GRI Pricing Inputs'!$AI$33),'2. GRI Pricing Inputs'!$AH$32,0))))))))))))))))</f>
        <v>0</v>
      </c>
      <c r="O387" s="272" cm="1">
        <f t="array" ref="O387">IFERROR(INDEX('2. GRI Pricing Inputs'!$C$32:$AI$39,MATCH('3. GRI Pricing'!E387,'2. GRI Pricing Inputs'!$C$32:$C$39,0),(MATCH('3. GRI Pricing'!N387,'2. GRI Pricing Inputs'!$D$32:$AI$32,0)+1)),0)</f>
        <v>0</v>
      </c>
      <c r="P387" s="272">
        <f>IFERROR(INDEX('2. GRI Pricing Inputs'!$C$45:$AI$46,MATCH($P$16,'2. GRI Pricing Inputs'!$C$45:$C$46,0),MATCH(H387,'2. GRI Pricing Inputs'!$C$45:$AI$45,0)),0)</f>
        <v>0</v>
      </c>
      <c r="Q387" s="272">
        <f>IFERROR(INDEX('2. GRI Pricing Inputs'!$C$53:$AI$54,MATCH('3. GRI Pricing'!$Q$16,'2. GRI Pricing Inputs'!$C$53:$C$54,0),MATCH('3. GRI Pricing'!I387,'2. GRI Pricing Inputs'!$C$53:$AI$53,0)),0)</f>
        <v>0</v>
      </c>
      <c r="R387" s="272">
        <f>IFERROR(INDEX('2. GRI Pricing Inputs'!$C$60:$AI$61,MATCH('3. GRI Pricing'!$R$16,'2. GRI Pricing Inputs'!$C$60:$C$61,0),MATCH('1. Accomodation'!T391,'2. GRI Pricing Inputs'!$C$60:$AI$60,0)),0)</f>
        <v>0</v>
      </c>
      <c r="S387" s="272">
        <f>IFERROR(INDEX('2. GRI Pricing Inputs'!$C$67:$AI$68,MATCH('3. GRI Pricing'!$S$16,'2. GRI Pricing Inputs'!$C$67:$C$68,0),MATCH('1. Accomodation'!U391,'2. GRI Pricing Inputs'!$C$67:$AI$67,0)),0)</f>
        <v>0</v>
      </c>
      <c r="T387" s="272">
        <f>IF(E387=0,0,'2. GRI Pricing Inputs'!$AI$75)</f>
        <v>0</v>
      </c>
      <c r="U387" s="272">
        <f>IFERROR(INDEX('2. GRI Pricing Inputs'!$C$82:$AI$83,MATCH('3. GRI Pricing'!$U$16,'2. GRI Pricing Inputs'!$C$82:$C$83,0),MATCH('1. Accomodation'!V391,'2. GRI Pricing Inputs'!$C$82:$AI$82,0)),0)</f>
        <v>0</v>
      </c>
      <c r="V387" s="272">
        <f>IFERROR(INDEX('2. GRI Pricing Inputs'!$C$89:$AI$90,MATCH('3. GRI Pricing'!$V$16,'2. GRI Pricing Inputs'!$C$89:$C$90,0),MATCH('1. Accomodation'!W391,'2. GRI Pricing Inputs'!$C$89:$AI$89,0)),0)</f>
        <v>0</v>
      </c>
      <c r="W387" s="272">
        <f>IFERROR(INDEX('2. GRI Pricing Inputs'!$C$97:$AI$98,MATCH('3. GRI Pricing'!$W$16,'2. GRI Pricing Inputs'!$C$97:$C$98,0),MATCH('1. Accomodation'!X391,'2. GRI Pricing Inputs'!$C$97:$AI$97,0)),0)</f>
        <v>0</v>
      </c>
      <c r="X387" s="272">
        <f>IFERROR(INDEX('2. GRI Pricing Inputs'!$C$104:$AI$105,MATCH('3. GRI Pricing'!$X$16,'2. GRI Pricing Inputs'!$C$104:$C$105,0),MATCH('1. Accomodation'!Y391,'2. GRI Pricing Inputs'!$C$104:$AI$104,0)),0)</f>
        <v>0</v>
      </c>
      <c r="Y387" s="273"/>
      <c r="Z387" s="274">
        <f t="shared" si="17"/>
        <v>0</v>
      </c>
      <c r="AA387" s="275"/>
      <c r="AB387" s="275"/>
      <c r="AC387" s="275"/>
      <c r="AD387" s="271">
        <f>Z387*(1+'2. GRI Pricing Inputs'!E$115)^(($AD$16-$AC$15)/365)</f>
        <v>0</v>
      </c>
      <c r="AE387" s="272">
        <f>AD387*(1+'2. GRI Pricing Inputs'!F$115)^((AE$16-AD$16)/365)</f>
        <v>0</v>
      </c>
      <c r="AF387" s="272">
        <f>AE387*(1+'2. GRI Pricing Inputs'!G$115)^((AF$16-AE$16)/365)</f>
        <v>0</v>
      </c>
      <c r="AG387" s="272">
        <f>AF387*(1+'2. GRI Pricing Inputs'!H$115)^((AG$16-AF$16)/365)</f>
        <v>0</v>
      </c>
      <c r="AH387" s="272">
        <f>AG387*(1+'2. GRI Pricing Inputs'!I$115)^((AH$16-AG$16)/365)</f>
        <v>0</v>
      </c>
      <c r="AI387" s="272">
        <f>AH387*(1+'2. GRI Pricing Inputs'!J$115)^((AI$16-AH$16)/365)</f>
        <v>0</v>
      </c>
      <c r="AJ387" s="272">
        <f>AI387*(1+'2. GRI Pricing Inputs'!K$115)^((AJ$16-AI$16)/365)</f>
        <v>0</v>
      </c>
      <c r="AK387" s="272">
        <f>AJ387*(1+'2. GRI Pricing Inputs'!L$115)^((AK$16-AJ$16)/365)</f>
        <v>0</v>
      </c>
      <c r="AL387" s="272">
        <f>AK387*(1+'2. GRI Pricing Inputs'!M$115)^((AL$16-AK$16)/365)</f>
        <v>0</v>
      </c>
      <c r="AM387" s="272">
        <f>AL387*(1+'2. GRI Pricing Inputs'!N$115)^((AM$16-AL$16)/365)</f>
        <v>0</v>
      </c>
      <c r="AN387" s="272">
        <f>AM387*(1+'2. GRI Pricing Inputs'!O$115)^((AN$16-AM$16)/365)</f>
        <v>0</v>
      </c>
      <c r="AO387" s="272">
        <f>AN387*(1+'2. GRI Pricing Inputs'!P$115)^((AO$16-AN$16)/365)</f>
        <v>0</v>
      </c>
      <c r="AP387" s="276">
        <f>AO387*(1+'2. GRI Pricing Inputs'!Q$115)^((AP$16-AO$16)/365)</f>
        <v>0</v>
      </c>
      <c r="AQ387" s="380">
        <f t="shared" si="18"/>
        <v>0</v>
      </c>
    </row>
    <row r="388" spans="3:43" ht="11.4" x14ac:dyDescent="0.2">
      <c r="C388" s="76">
        <f>'1. Accomodation'!N392</f>
        <v>0</v>
      </c>
      <c r="D388" s="362" t="str">
        <f>'1. Accomodation'!L392</f>
        <v>[Select]</v>
      </c>
      <c r="E388" s="69" t="str">
        <f>'1. Accomodation'!P392</f>
        <v>[Select]</v>
      </c>
      <c r="F388" s="69" t="str">
        <f>'1. Accomodation'!Q392</f>
        <v>[Select]</v>
      </c>
      <c r="G388" s="77">
        <f>'1. Accomodation'!O392</f>
        <v>0</v>
      </c>
      <c r="H388" s="69" t="str">
        <f>'1. Accomodation'!R392</f>
        <v>[Select]</v>
      </c>
      <c r="I388" s="69" t="str">
        <f>'1. Accomodation'!S392</f>
        <v>[Select]</v>
      </c>
      <c r="J388" s="62"/>
      <c r="L388" s="271">
        <f>IFERROR(INDEX('2. GRI Pricing Inputs'!$C$15:$AI$16,MATCH($L$16,'2. GRI Pricing Inputs'!$C$15:$C$16,0),MATCH(E388,'2. GRI Pricing Inputs'!$C$15:$AI$15,0)),0)</f>
        <v>0</v>
      </c>
      <c r="M388" s="272">
        <f>IFERROR(INDEX('2. GRI Pricing Inputs'!$C$22:$AI$23,MATCH($M$16,'2. GRI Pricing Inputs'!$C$22:$C$23,0),MATCH(F388,'2. GRI Pricing Inputs'!$C$22:$AI$22,0)),0)</f>
        <v>0</v>
      </c>
      <c r="N388" s="329">
        <f>IF(AND('3. GRI Pricing'!$G388&gt;='2. GRI Pricing Inputs'!$D$33,'3. GRI Pricing'!$G388&lt;='2. GRI Pricing Inputs'!$E$33),'2. GRI Pricing Inputs'!$D$32,IF(AND('3. GRI Pricing'!$G388&gt;='2. GRI Pricing Inputs'!$F$33,'3. GRI Pricing'!$G388&lt;='2. GRI Pricing Inputs'!$G$33),'2. GRI Pricing Inputs'!$F$32,IF(AND('3. GRI Pricing'!$G388&gt;='2. GRI Pricing Inputs'!$H$33,'3. GRI Pricing'!$G388&lt;='2. GRI Pricing Inputs'!$I$33),'2. GRI Pricing Inputs'!$H$32,IF(AND('3. GRI Pricing'!$G388&gt;='2. GRI Pricing Inputs'!$J$33,'3. GRI Pricing'!$G388&lt;='2. GRI Pricing Inputs'!$K$33),'2. GRI Pricing Inputs'!$J$32,IF(AND('3. GRI Pricing'!$G388&gt;='2. GRI Pricing Inputs'!$L$33,'3. GRI Pricing'!$G388&lt;='2. GRI Pricing Inputs'!$M$33),'2. GRI Pricing Inputs'!$L$32,IF(AND('3. GRI Pricing'!$G388&gt;='2. GRI Pricing Inputs'!$N$33,'3. GRI Pricing'!$G388&lt;='2. GRI Pricing Inputs'!$O$33),'2. GRI Pricing Inputs'!$N$32,IF(AND('3. GRI Pricing'!$G388&gt;='2. GRI Pricing Inputs'!$P$33,'3. GRI Pricing'!$G388&lt;='2. GRI Pricing Inputs'!$Q$33),'2. GRI Pricing Inputs'!$P$32,IF(AND('3. GRI Pricing'!$G388&gt;='2. GRI Pricing Inputs'!$R$33,'3. GRI Pricing'!$G388&lt;='2. GRI Pricing Inputs'!$S$33),'2. GRI Pricing Inputs'!$R$32,IF(AND('3. GRI Pricing'!$G388&gt;='2. GRI Pricing Inputs'!$T$33,'3. GRI Pricing'!$G388&lt;='2. GRI Pricing Inputs'!$U$33),'2. GRI Pricing Inputs'!$T$32,IF(AND('3. GRI Pricing'!$G388&gt;='2. GRI Pricing Inputs'!$V$33,'3. GRI Pricing'!$G388&lt;='2. GRI Pricing Inputs'!$W$33),'2. GRI Pricing Inputs'!$V$32,IF(AND('3. GRI Pricing'!$G388&gt;='2. GRI Pricing Inputs'!$X$33,'3. GRI Pricing'!$G388&lt;='2. GRI Pricing Inputs'!$Y$33),'2. GRI Pricing Inputs'!$X$32,IF(AND('3. GRI Pricing'!$G388&gt;='2. GRI Pricing Inputs'!$Z$33,'3. GRI Pricing'!$G388&lt;='2. GRI Pricing Inputs'!$AA$33),'2. GRI Pricing Inputs'!$Z$32,IF(AND('3. GRI Pricing'!$G388&gt;='2. GRI Pricing Inputs'!$AB$33,'3. GRI Pricing'!$G388&lt;='2. GRI Pricing Inputs'!$AC$33),'2. GRI Pricing Inputs'!$AB$32,IF(AND('3. GRI Pricing'!$G388&gt;='2. GRI Pricing Inputs'!$AD$33,'3. GRI Pricing'!$G388&lt;='2. GRI Pricing Inputs'!$AE$33),'2. GRI Pricing Inputs'!$AD$32,IF(AND('3. GRI Pricing'!$G388&gt;='2. GRI Pricing Inputs'!$AF$33,'3. GRI Pricing'!$G388&lt;='2. GRI Pricing Inputs'!$AG$33),'2. GRI Pricing Inputs'!$AF$32,IF(AND('3. GRI Pricing'!$G388&gt;='2. GRI Pricing Inputs'!$AH$33,'3. GRI Pricing'!$G388&lt;='2. GRI Pricing Inputs'!$AI$33),'2. GRI Pricing Inputs'!$AH$32,0))))))))))))))))</f>
        <v>0</v>
      </c>
      <c r="O388" s="272" cm="1">
        <f t="array" ref="O388">IFERROR(INDEX('2. GRI Pricing Inputs'!$C$32:$AI$39,MATCH('3. GRI Pricing'!E388,'2. GRI Pricing Inputs'!$C$32:$C$39,0),(MATCH('3. GRI Pricing'!N388,'2. GRI Pricing Inputs'!$D$32:$AI$32,0)+1)),0)</f>
        <v>0</v>
      </c>
      <c r="P388" s="272">
        <f>IFERROR(INDEX('2. GRI Pricing Inputs'!$C$45:$AI$46,MATCH($P$16,'2. GRI Pricing Inputs'!$C$45:$C$46,0),MATCH(H388,'2. GRI Pricing Inputs'!$C$45:$AI$45,0)),0)</f>
        <v>0</v>
      </c>
      <c r="Q388" s="272">
        <f>IFERROR(INDEX('2. GRI Pricing Inputs'!$C$53:$AI$54,MATCH('3. GRI Pricing'!$Q$16,'2. GRI Pricing Inputs'!$C$53:$C$54,0),MATCH('3. GRI Pricing'!I388,'2. GRI Pricing Inputs'!$C$53:$AI$53,0)),0)</f>
        <v>0</v>
      </c>
      <c r="R388" s="272">
        <f>IFERROR(INDEX('2. GRI Pricing Inputs'!$C$60:$AI$61,MATCH('3. GRI Pricing'!$R$16,'2. GRI Pricing Inputs'!$C$60:$C$61,0),MATCH('1. Accomodation'!T392,'2. GRI Pricing Inputs'!$C$60:$AI$60,0)),0)</f>
        <v>0</v>
      </c>
      <c r="S388" s="272">
        <f>IFERROR(INDEX('2. GRI Pricing Inputs'!$C$67:$AI$68,MATCH('3. GRI Pricing'!$S$16,'2. GRI Pricing Inputs'!$C$67:$C$68,0),MATCH('1. Accomodation'!U392,'2. GRI Pricing Inputs'!$C$67:$AI$67,0)),0)</f>
        <v>0</v>
      </c>
      <c r="T388" s="272">
        <f>IF(E388=0,0,'2. GRI Pricing Inputs'!$AI$75)</f>
        <v>0</v>
      </c>
      <c r="U388" s="272">
        <f>IFERROR(INDEX('2. GRI Pricing Inputs'!$C$82:$AI$83,MATCH('3. GRI Pricing'!$U$16,'2. GRI Pricing Inputs'!$C$82:$C$83,0),MATCH('1. Accomodation'!V392,'2. GRI Pricing Inputs'!$C$82:$AI$82,0)),0)</f>
        <v>0</v>
      </c>
      <c r="V388" s="272">
        <f>IFERROR(INDEX('2. GRI Pricing Inputs'!$C$89:$AI$90,MATCH('3. GRI Pricing'!$V$16,'2. GRI Pricing Inputs'!$C$89:$C$90,0),MATCH('1. Accomodation'!W392,'2. GRI Pricing Inputs'!$C$89:$AI$89,0)),0)</f>
        <v>0</v>
      </c>
      <c r="W388" s="272">
        <f>IFERROR(INDEX('2. GRI Pricing Inputs'!$C$97:$AI$98,MATCH('3. GRI Pricing'!$W$16,'2. GRI Pricing Inputs'!$C$97:$C$98,0),MATCH('1. Accomodation'!X392,'2. GRI Pricing Inputs'!$C$97:$AI$97,0)),0)</f>
        <v>0</v>
      </c>
      <c r="X388" s="272">
        <f>IFERROR(INDEX('2. GRI Pricing Inputs'!$C$104:$AI$105,MATCH('3. GRI Pricing'!$X$16,'2. GRI Pricing Inputs'!$C$104:$C$105,0),MATCH('1. Accomodation'!Y392,'2. GRI Pricing Inputs'!$C$104:$AI$104,0)),0)</f>
        <v>0</v>
      </c>
      <c r="Y388" s="273"/>
      <c r="Z388" s="274">
        <f t="shared" si="17"/>
        <v>0</v>
      </c>
      <c r="AA388" s="275"/>
      <c r="AB388" s="275"/>
      <c r="AC388" s="275"/>
      <c r="AD388" s="271">
        <f>Z388*(1+'2. GRI Pricing Inputs'!E$115)^(($AD$16-$AC$15)/365)</f>
        <v>0</v>
      </c>
      <c r="AE388" s="272">
        <f>AD388*(1+'2. GRI Pricing Inputs'!F$115)^((AE$16-AD$16)/365)</f>
        <v>0</v>
      </c>
      <c r="AF388" s="272">
        <f>AE388*(1+'2. GRI Pricing Inputs'!G$115)^((AF$16-AE$16)/365)</f>
        <v>0</v>
      </c>
      <c r="AG388" s="272">
        <f>AF388*(1+'2. GRI Pricing Inputs'!H$115)^((AG$16-AF$16)/365)</f>
        <v>0</v>
      </c>
      <c r="AH388" s="272">
        <f>AG388*(1+'2. GRI Pricing Inputs'!I$115)^((AH$16-AG$16)/365)</f>
        <v>0</v>
      </c>
      <c r="AI388" s="272">
        <f>AH388*(1+'2. GRI Pricing Inputs'!J$115)^((AI$16-AH$16)/365)</f>
        <v>0</v>
      </c>
      <c r="AJ388" s="272">
        <f>AI388*(1+'2. GRI Pricing Inputs'!K$115)^((AJ$16-AI$16)/365)</f>
        <v>0</v>
      </c>
      <c r="AK388" s="272">
        <f>AJ388*(1+'2. GRI Pricing Inputs'!L$115)^((AK$16-AJ$16)/365)</f>
        <v>0</v>
      </c>
      <c r="AL388" s="272">
        <f>AK388*(1+'2. GRI Pricing Inputs'!M$115)^((AL$16-AK$16)/365)</f>
        <v>0</v>
      </c>
      <c r="AM388" s="272">
        <f>AL388*(1+'2. GRI Pricing Inputs'!N$115)^((AM$16-AL$16)/365)</f>
        <v>0</v>
      </c>
      <c r="AN388" s="272">
        <f>AM388*(1+'2. GRI Pricing Inputs'!O$115)^((AN$16-AM$16)/365)</f>
        <v>0</v>
      </c>
      <c r="AO388" s="272">
        <f>AN388*(1+'2. GRI Pricing Inputs'!P$115)^((AO$16-AN$16)/365)</f>
        <v>0</v>
      </c>
      <c r="AP388" s="276">
        <f>AO388*(1+'2. GRI Pricing Inputs'!Q$115)^((AP$16-AO$16)/365)</f>
        <v>0</v>
      </c>
      <c r="AQ388" s="380">
        <f t="shared" si="18"/>
        <v>0</v>
      </c>
    </row>
    <row r="389" spans="3:43" ht="11.4" x14ac:dyDescent="0.2">
      <c r="C389" s="76">
        <f>'1. Accomodation'!N393</f>
        <v>0</v>
      </c>
      <c r="D389" s="362" t="str">
        <f>'1. Accomodation'!L393</f>
        <v>[Select]</v>
      </c>
      <c r="E389" s="69" t="str">
        <f>'1. Accomodation'!P393</f>
        <v>[Select]</v>
      </c>
      <c r="F389" s="69" t="str">
        <f>'1. Accomodation'!Q393</f>
        <v>[Select]</v>
      </c>
      <c r="G389" s="77">
        <f>'1. Accomodation'!O393</f>
        <v>0</v>
      </c>
      <c r="H389" s="69" t="str">
        <f>'1. Accomodation'!R393</f>
        <v>[Select]</v>
      </c>
      <c r="I389" s="69" t="str">
        <f>'1. Accomodation'!S393</f>
        <v>[Select]</v>
      </c>
      <c r="J389" s="62"/>
      <c r="L389" s="271">
        <f>IFERROR(INDEX('2. GRI Pricing Inputs'!$C$15:$AI$16,MATCH($L$16,'2. GRI Pricing Inputs'!$C$15:$C$16,0),MATCH(E389,'2. GRI Pricing Inputs'!$C$15:$AI$15,0)),0)</f>
        <v>0</v>
      </c>
      <c r="M389" s="272">
        <f>IFERROR(INDEX('2. GRI Pricing Inputs'!$C$22:$AI$23,MATCH($M$16,'2. GRI Pricing Inputs'!$C$22:$C$23,0),MATCH(F389,'2. GRI Pricing Inputs'!$C$22:$AI$22,0)),0)</f>
        <v>0</v>
      </c>
      <c r="N389" s="329">
        <f>IF(AND('3. GRI Pricing'!$G389&gt;='2. GRI Pricing Inputs'!$D$33,'3. GRI Pricing'!$G389&lt;='2. GRI Pricing Inputs'!$E$33),'2. GRI Pricing Inputs'!$D$32,IF(AND('3. GRI Pricing'!$G389&gt;='2. GRI Pricing Inputs'!$F$33,'3. GRI Pricing'!$G389&lt;='2. GRI Pricing Inputs'!$G$33),'2. GRI Pricing Inputs'!$F$32,IF(AND('3. GRI Pricing'!$G389&gt;='2. GRI Pricing Inputs'!$H$33,'3. GRI Pricing'!$G389&lt;='2. GRI Pricing Inputs'!$I$33),'2. GRI Pricing Inputs'!$H$32,IF(AND('3. GRI Pricing'!$G389&gt;='2. GRI Pricing Inputs'!$J$33,'3. GRI Pricing'!$G389&lt;='2. GRI Pricing Inputs'!$K$33),'2. GRI Pricing Inputs'!$J$32,IF(AND('3. GRI Pricing'!$G389&gt;='2. GRI Pricing Inputs'!$L$33,'3. GRI Pricing'!$G389&lt;='2. GRI Pricing Inputs'!$M$33),'2. GRI Pricing Inputs'!$L$32,IF(AND('3. GRI Pricing'!$G389&gt;='2. GRI Pricing Inputs'!$N$33,'3. GRI Pricing'!$G389&lt;='2. GRI Pricing Inputs'!$O$33),'2. GRI Pricing Inputs'!$N$32,IF(AND('3. GRI Pricing'!$G389&gt;='2. GRI Pricing Inputs'!$P$33,'3. GRI Pricing'!$G389&lt;='2. GRI Pricing Inputs'!$Q$33),'2. GRI Pricing Inputs'!$P$32,IF(AND('3. GRI Pricing'!$G389&gt;='2. GRI Pricing Inputs'!$R$33,'3. GRI Pricing'!$G389&lt;='2. GRI Pricing Inputs'!$S$33),'2. GRI Pricing Inputs'!$R$32,IF(AND('3. GRI Pricing'!$G389&gt;='2. GRI Pricing Inputs'!$T$33,'3. GRI Pricing'!$G389&lt;='2. GRI Pricing Inputs'!$U$33),'2. GRI Pricing Inputs'!$T$32,IF(AND('3. GRI Pricing'!$G389&gt;='2. GRI Pricing Inputs'!$V$33,'3. GRI Pricing'!$G389&lt;='2. GRI Pricing Inputs'!$W$33),'2. GRI Pricing Inputs'!$V$32,IF(AND('3. GRI Pricing'!$G389&gt;='2. GRI Pricing Inputs'!$X$33,'3. GRI Pricing'!$G389&lt;='2. GRI Pricing Inputs'!$Y$33),'2. GRI Pricing Inputs'!$X$32,IF(AND('3. GRI Pricing'!$G389&gt;='2. GRI Pricing Inputs'!$Z$33,'3. GRI Pricing'!$G389&lt;='2. GRI Pricing Inputs'!$AA$33),'2. GRI Pricing Inputs'!$Z$32,IF(AND('3. GRI Pricing'!$G389&gt;='2. GRI Pricing Inputs'!$AB$33,'3. GRI Pricing'!$G389&lt;='2. GRI Pricing Inputs'!$AC$33),'2. GRI Pricing Inputs'!$AB$32,IF(AND('3. GRI Pricing'!$G389&gt;='2. GRI Pricing Inputs'!$AD$33,'3. GRI Pricing'!$G389&lt;='2. GRI Pricing Inputs'!$AE$33),'2. GRI Pricing Inputs'!$AD$32,IF(AND('3. GRI Pricing'!$G389&gt;='2. GRI Pricing Inputs'!$AF$33,'3. GRI Pricing'!$G389&lt;='2. GRI Pricing Inputs'!$AG$33),'2. GRI Pricing Inputs'!$AF$32,IF(AND('3. GRI Pricing'!$G389&gt;='2. GRI Pricing Inputs'!$AH$33,'3. GRI Pricing'!$G389&lt;='2. GRI Pricing Inputs'!$AI$33),'2. GRI Pricing Inputs'!$AH$32,0))))))))))))))))</f>
        <v>0</v>
      </c>
      <c r="O389" s="272" cm="1">
        <f t="array" ref="O389">IFERROR(INDEX('2. GRI Pricing Inputs'!$C$32:$AI$39,MATCH('3. GRI Pricing'!E389,'2. GRI Pricing Inputs'!$C$32:$C$39,0),(MATCH('3. GRI Pricing'!N389,'2. GRI Pricing Inputs'!$D$32:$AI$32,0)+1)),0)</f>
        <v>0</v>
      </c>
      <c r="P389" s="272">
        <f>IFERROR(INDEX('2. GRI Pricing Inputs'!$C$45:$AI$46,MATCH($P$16,'2. GRI Pricing Inputs'!$C$45:$C$46,0),MATCH(H389,'2. GRI Pricing Inputs'!$C$45:$AI$45,0)),0)</f>
        <v>0</v>
      </c>
      <c r="Q389" s="272">
        <f>IFERROR(INDEX('2. GRI Pricing Inputs'!$C$53:$AI$54,MATCH('3. GRI Pricing'!$Q$16,'2. GRI Pricing Inputs'!$C$53:$C$54,0),MATCH('3. GRI Pricing'!I389,'2. GRI Pricing Inputs'!$C$53:$AI$53,0)),0)</f>
        <v>0</v>
      </c>
      <c r="R389" s="272">
        <f>IFERROR(INDEX('2. GRI Pricing Inputs'!$C$60:$AI$61,MATCH('3. GRI Pricing'!$R$16,'2. GRI Pricing Inputs'!$C$60:$C$61,0),MATCH('1. Accomodation'!T393,'2. GRI Pricing Inputs'!$C$60:$AI$60,0)),0)</f>
        <v>0</v>
      </c>
      <c r="S389" s="272">
        <f>IFERROR(INDEX('2. GRI Pricing Inputs'!$C$67:$AI$68,MATCH('3. GRI Pricing'!$S$16,'2. GRI Pricing Inputs'!$C$67:$C$68,0),MATCH('1. Accomodation'!U393,'2. GRI Pricing Inputs'!$C$67:$AI$67,0)),0)</f>
        <v>0</v>
      </c>
      <c r="T389" s="272">
        <f>IF(E389=0,0,'2. GRI Pricing Inputs'!$AI$75)</f>
        <v>0</v>
      </c>
      <c r="U389" s="272">
        <f>IFERROR(INDEX('2. GRI Pricing Inputs'!$C$82:$AI$83,MATCH('3. GRI Pricing'!$U$16,'2. GRI Pricing Inputs'!$C$82:$C$83,0),MATCH('1. Accomodation'!V393,'2. GRI Pricing Inputs'!$C$82:$AI$82,0)),0)</f>
        <v>0</v>
      </c>
      <c r="V389" s="272">
        <f>IFERROR(INDEX('2. GRI Pricing Inputs'!$C$89:$AI$90,MATCH('3. GRI Pricing'!$V$16,'2. GRI Pricing Inputs'!$C$89:$C$90,0),MATCH('1. Accomodation'!W393,'2. GRI Pricing Inputs'!$C$89:$AI$89,0)),0)</f>
        <v>0</v>
      </c>
      <c r="W389" s="272">
        <f>IFERROR(INDEX('2. GRI Pricing Inputs'!$C$97:$AI$98,MATCH('3. GRI Pricing'!$W$16,'2. GRI Pricing Inputs'!$C$97:$C$98,0),MATCH('1. Accomodation'!X393,'2. GRI Pricing Inputs'!$C$97:$AI$97,0)),0)</f>
        <v>0</v>
      </c>
      <c r="X389" s="272">
        <f>IFERROR(INDEX('2. GRI Pricing Inputs'!$C$104:$AI$105,MATCH('3. GRI Pricing'!$X$16,'2. GRI Pricing Inputs'!$C$104:$C$105,0),MATCH('1. Accomodation'!Y393,'2. GRI Pricing Inputs'!$C$104:$AI$104,0)),0)</f>
        <v>0</v>
      </c>
      <c r="Y389" s="273"/>
      <c r="Z389" s="274">
        <f t="shared" si="17"/>
        <v>0</v>
      </c>
      <c r="AA389" s="275"/>
      <c r="AB389" s="275"/>
      <c r="AC389" s="275"/>
      <c r="AD389" s="271">
        <f>Z389*(1+'2. GRI Pricing Inputs'!E$115)^(($AD$16-$AC$15)/365)</f>
        <v>0</v>
      </c>
      <c r="AE389" s="272">
        <f>AD389*(1+'2. GRI Pricing Inputs'!F$115)^((AE$16-AD$16)/365)</f>
        <v>0</v>
      </c>
      <c r="AF389" s="272">
        <f>AE389*(1+'2. GRI Pricing Inputs'!G$115)^((AF$16-AE$16)/365)</f>
        <v>0</v>
      </c>
      <c r="AG389" s="272">
        <f>AF389*(1+'2. GRI Pricing Inputs'!H$115)^((AG$16-AF$16)/365)</f>
        <v>0</v>
      </c>
      <c r="AH389" s="272">
        <f>AG389*(1+'2. GRI Pricing Inputs'!I$115)^((AH$16-AG$16)/365)</f>
        <v>0</v>
      </c>
      <c r="AI389" s="272">
        <f>AH389*(1+'2. GRI Pricing Inputs'!J$115)^((AI$16-AH$16)/365)</f>
        <v>0</v>
      </c>
      <c r="AJ389" s="272">
        <f>AI389*(1+'2. GRI Pricing Inputs'!K$115)^((AJ$16-AI$16)/365)</f>
        <v>0</v>
      </c>
      <c r="AK389" s="272">
        <f>AJ389*(1+'2. GRI Pricing Inputs'!L$115)^((AK$16-AJ$16)/365)</f>
        <v>0</v>
      </c>
      <c r="AL389" s="272">
        <f>AK389*(1+'2. GRI Pricing Inputs'!M$115)^((AL$16-AK$16)/365)</f>
        <v>0</v>
      </c>
      <c r="AM389" s="272">
        <f>AL389*(1+'2. GRI Pricing Inputs'!N$115)^((AM$16-AL$16)/365)</f>
        <v>0</v>
      </c>
      <c r="AN389" s="272">
        <f>AM389*(1+'2. GRI Pricing Inputs'!O$115)^((AN$16-AM$16)/365)</f>
        <v>0</v>
      </c>
      <c r="AO389" s="272">
        <f>AN389*(1+'2. GRI Pricing Inputs'!P$115)^((AO$16-AN$16)/365)</f>
        <v>0</v>
      </c>
      <c r="AP389" s="276">
        <f>AO389*(1+'2. GRI Pricing Inputs'!Q$115)^((AP$16-AO$16)/365)</f>
        <v>0</v>
      </c>
      <c r="AQ389" s="380">
        <f t="shared" si="18"/>
        <v>0</v>
      </c>
    </row>
    <row r="390" spans="3:43" ht="11.4" x14ac:dyDescent="0.2">
      <c r="C390" s="76">
        <f>'1. Accomodation'!N394</f>
        <v>0</v>
      </c>
      <c r="D390" s="362" t="str">
        <f>'1. Accomodation'!L394</f>
        <v>[Select]</v>
      </c>
      <c r="E390" s="69" t="str">
        <f>'1. Accomodation'!P394</f>
        <v>[Select]</v>
      </c>
      <c r="F390" s="69" t="str">
        <f>'1. Accomodation'!Q394</f>
        <v>[Select]</v>
      </c>
      <c r="G390" s="77">
        <f>'1. Accomodation'!O394</f>
        <v>0</v>
      </c>
      <c r="H390" s="69" t="str">
        <f>'1. Accomodation'!R394</f>
        <v>[Select]</v>
      </c>
      <c r="I390" s="69" t="str">
        <f>'1. Accomodation'!S394</f>
        <v>[Select]</v>
      </c>
      <c r="J390" s="62"/>
      <c r="L390" s="271">
        <f>IFERROR(INDEX('2. GRI Pricing Inputs'!$C$15:$AI$16,MATCH($L$16,'2. GRI Pricing Inputs'!$C$15:$C$16,0),MATCH(E390,'2. GRI Pricing Inputs'!$C$15:$AI$15,0)),0)</f>
        <v>0</v>
      </c>
      <c r="M390" s="272">
        <f>IFERROR(INDEX('2. GRI Pricing Inputs'!$C$22:$AI$23,MATCH($M$16,'2. GRI Pricing Inputs'!$C$22:$C$23,0),MATCH(F390,'2. GRI Pricing Inputs'!$C$22:$AI$22,0)),0)</f>
        <v>0</v>
      </c>
      <c r="N390" s="329">
        <f>IF(AND('3. GRI Pricing'!$G390&gt;='2. GRI Pricing Inputs'!$D$33,'3. GRI Pricing'!$G390&lt;='2. GRI Pricing Inputs'!$E$33),'2. GRI Pricing Inputs'!$D$32,IF(AND('3. GRI Pricing'!$G390&gt;='2. GRI Pricing Inputs'!$F$33,'3. GRI Pricing'!$G390&lt;='2. GRI Pricing Inputs'!$G$33),'2. GRI Pricing Inputs'!$F$32,IF(AND('3. GRI Pricing'!$G390&gt;='2. GRI Pricing Inputs'!$H$33,'3. GRI Pricing'!$G390&lt;='2. GRI Pricing Inputs'!$I$33),'2. GRI Pricing Inputs'!$H$32,IF(AND('3. GRI Pricing'!$G390&gt;='2. GRI Pricing Inputs'!$J$33,'3. GRI Pricing'!$G390&lt;='2. GRI Pricing Inputs'!$K$33),'2. GRI Pricing Inputs'!$J$32,IF(AND('3. GRI Pricing'!$G390&gt;='2. GRI Pricing Inputs'!$L$33,'3. GRI Pricing'!$G390&lt;='2. GRI Pricing Inputs'!$M$33),'2. GRI Pricing Inputs'!$L$32,IF(AND('3. GRI Pricing'!$G390&gt;='2. GRI Pricing Inputs'!$N$33,'3. GRI Pricing'!$G390&lt;='2. GRI Pricing Inputs'!$O$33),'2. GRI Pricing Inputs'!$N$32,IF(AND('3. GRI Pricing'!$G390&gt;='2. GRI Pricing Inputs'!$P$33,'3. GRI Pricing'!$G390&lt;='2. GRI Pricing Inputs'!$Q$33),'2. GRI Pricing Inputs'!$P$32,IF(AND('3. GRI Pricing'!$G390&gt;='2. GRI Pricing Inputs'!$R$33,'3. GRI Pricing'!$G390&lt;='2. GRI Pricing Inputs'!$S$33),'2. GRI Pricing Inputs'!$R$32,IF(AND('3. GRI Pricing'!$G390&gt;='2. GRI Pricing Inputs'!$T$33,'3. GRI Pricing'!$G390&lt;='2. GRI Pricing Inputs'!$U$33),'2. GRI Pricing Inputs'!$T$32,IF(AND('3. GRI Pricing'!$G390&gt;='2. GRI Pricing Inputs'!$V$33,'3. GRI Pricing'!$G390&lt;='2. GRI Pricing Inputs'!$W$33),'2. GRI Pricing Inputs'!$V$32,IF(AND('3. GRI Pricing'!$G390&gt;='2. GRI Pricing Inputs'!$X$33,'3. GRI Pricing'!$G390&lt;='2. GRI Pricing Inputs'!$Y$33),'2. GRI Pricing Inputs'!$X$32,IF(AND('3. GRI Pricing'!$G390&gt;='2. GRI Pricing Inputs'!$Z$33,'3. GRI Pricing'!$G390&lt;='2. GRI Pricing Inputs'!$AA$33),'2. GRI Pricing Inputs'!$Z$32,IF(AND('3. GRI Pricing'!$G390&gt;='2. GRI Pricing Inputs'!$AB$33,'3. GRI Pricing'!$G390&lt;='2. GRI Pricing Inputs'!$AC$33),'2. GRI Pricing Inputs'!$AB$32,IF(AND('3. GRI Pricing'!$G390&gt;='2. GRI Pricing Inputs'!$AD$33,'3. GRI Pricing'!$G390&lt;='2. GRI Pricing Inputs'!$AE$33),'2. GRI Pricing Inputs'!$AD$32,IF(AND('3. GRI Pricing'!$G390&gt;='2. GRI Pricing Inputs'!$AF$33,'3. GRI Pricing'!$G390&lt;='2. GRI Pricing Inputs'!$AG$33),'2. GRI Pricing Inputs'!$AF$32,IF(AND('3. GRI Pricing'!$G390&gt;='2. GRI Pricing Inputs'!$AH$33,'3. GRI Pricing'!$G390&lt;='2. GRI Pricing Inputs'!$AI$33),'2. GRI Pricing Inputs'!$AH$32,0))))))))))))))))</f>
        <v>0</v>
      </c>
      <c r="O390" s="272" cm="1">
        <f t="array" ref="O390">IFERROR(INDEX('2. GRI Pricing Inputs'!$C$32:$AI$39,MATCH('3. GRI Pricing'!E390,'2. GRI Pricing Inputs'!$C$32:$C$39,0),(MATCH('3. GRI Pricing'!N390,'2. GRI Pricing Inputs'!$D$32:$AI$32,0)+1)),0)</f>
        <v>0</v>
      </c>
      <c r="P390" s="272">
        <f>IFERROR(INDEX('2. GRI Pricing Inputs'!$C$45:$AI$46,MATCH($P$16,'2. GRI Pricing Inputs'!$C$45:$C$46,0),MATCH(H390,'2. GRI Pricing Inputs'!$C$45:$AI$45,0)),0)</f>
        <v>0</v>
      </c>
      <c r="Q390" s="272">
        <f>IFERROR(INDEX('2. GRI Pricing Inputs'!$C$53:$AI$54,MATCH('3. GRI Pricing'!$Q$16,'2. GRI Pricing Inputs'!$C$53:$C$54,0),MATCH('3. GRI Pricing'!I390,'2. GRI Pricing Inputs'!$C$53:$AI$53,0)),0)</f>
        <v>0</v>
      </c>
      <c r="R390" s="272">
        <f>IFERROR(INDEX('2. GRI Pricing Inputs'!$C$60:$AI$61,MATCH('3. GRI Pricing'!$R$16,'2. GRI Pricing Inputs'!$C$60:$C$61,0),MATCH('1. Accomodation'!T394,'2. GRI Pricing Inputs'!$C$60:$AI$60,0)),0)</f>
        <v>0</v>
      </c>
      <c r="S390" s="272">
        <f>IFERROR(INDEX('2. GRI Pricing Inputs'!$C$67:$AI$68,MATCH('3. GRI Pricing'!$S$16,'2. GRI Pricing Inputs'!$C$67:$C$68,0),MATCH('1. Accomodation'!U394,'2. GRI Pricing Inputs'!$C$67:$AI$67,0)),0)</f>
        <v>0</v>
      </c>
      <c r="T390" s="272">
        <f>IF(E390=0,0,'2. GRI Pricing Inputs'!$AI$75)</f>
        <v>0</v>
      </c>
      <c r="U390" s="272">
        <f>IFERROR(INDEX('2. GRI Pricing Inputs'!$C$82:$AI$83,MATCH('3. GRI Pricing'!$U$16,'2. GRI Pricing Inputs'!$C$82:$C$83,0),MATCH('1. Accomodation'!V394,'2. GRI Pricing Inputs'!$C$82:$AI$82,0)),0)</f>
        <v>0</v>
      </c>
      <c r="V390" s="272">
        <f>IFERROR(INDEX('2. GRI Pricing Inputs'!$C$89:$AI$90,MATCH('3. GRI Pricing'!$V$16,'2. GRI Pricing Inputs'!$C$89:$C$90,0),MATCH('1. Accomodation'!W394,'2. GRI Pricing Inputs'!$C$89:$AI$89,0)),0)</f>
        <v>0</v>
      </c>
      <c r="W390" s="272">
        <f>IFERROR(INDEX('2. GRI Pricing Inputs'!$C$97:$AI$98,MATCH('3. GRI Pricing'!$W$16,'2. GRI Pricing Inputs'!$C$97:$C$98,0),MATCH('1. Accomodation'!X394,'2. GRI Pricing Inputs'!$C$97:$AI$97,0)),0)</f>
        <v>0</v>
      </c>
      <c r="X390" s="272">
        <f>IFERROR(INDEX('2. GRI Pricing Inputs'!$C$104:$AI$105,MATCH('3. GRI Pricing'!$X$16,'2. GRI Pricing Inputs'!$C$104:$C$105,0),MATCH('1. Accomodation'!Y394,'2. GRI Pricing Inputs'!$C$104:$AI$104,0)),0)</f>
        <v>0</v>
      </c>
      <c r="Y390" s="273"/>
      <c r="Z390" s="274">
        <f t="shared" si="17"/>
        <v>0</v>
      </c>
      <c r="AA390" s="275"/>
      <c r="AB390" s="275"/>
      <c r="AC390" s="275"/>
      <c r="AD390" s="271">
        <f>Z390*(1+'2. GRI Pricing Inputs'!E$115)^(($AD$16-$AC$15)/365)</f>
        <v>0</v>
      </c>
      <c r="AE390" s="272">
        <f>AD390*(1+'2. GRI Pricing Inputs'!F$115)^((AE$16-AD$16)/365)</f>
        <v>0</v>
      </c>
      <c r="AF390" s="272">
        <f>AE390*(1+'2. GRI Pricing Inputs'!G$115)^((AF$16-AE$16)/365)</f>
        <v>0</v>
      </c>
      <c r="AG390" s="272">
        <f>AF390*(1+'2. GRI Pricing Inputs'!H$115)^((AG$16-AF$16)/365)</f>
        <v>0</v>
      </c>
      <c r="AH390" s="272">
        <f>AG390*(1+'2. GRI Pricing Inputs'!I$115)^((AH$16-AG$16)/365)</f>
        <v>0</v>
      </c>
      <c r="AI390" s="272">
        <f>AH390*(1+'2. GRI Pricing Inputs'!J$115)^((AI$16-AH$16)/365)</f>
        <v>0</v>
      </c>
      <c r="AJ390" s="272">
        <f>AI390*(1+'2. GRI Pricing Inputs'!K$115)^((AJ$16-AI$16)/365)</f>
        <v>0</v>
      </c>
      <c r="AK390" s="272">
        <f>AJ390*(1+'2. GRI Pricing Inputs'!L$115)^((AK$16-AJ$16)/365)</f>
        <v>0</v>
      </c>
      <c r="AL390" s="272">
        <f>AK390*(1+'2. GRI Pricing Inputs'!M$115)^((AL$16-AK$16)/365)</f>
        <v>0</v>
      </c>
      <c r="AM390" s="272">
        <f>AL390*(1+'2. GRI Pricing Inputs'!N$115)^((AM$16-AL$16)/365)</f>
        <v>0</v>
      </c>
      <c r="AN390" s="272">
        <f>AM390*(1+'2. GRI Pricing Inputs'!O$115)^((AN$16-AM$16)/365)</f>
        <v>0</v>
      </c>
      <c r="AO390" s="272">
        <f>AN390*(1+'2. GRI Pricing Inputs'!P$115)^((AO$16-AN$16)/365)</f>
        <v>0</v>
      </c>
      <c r="AP390" s="276">
        <f>AO390*(1+'2. GRI Pricing Inputs'!Q$115)^((AP$16-AO$16)/365)</f>
        <v>0</v>
      </c>
      <c r="AQ390" s="380">
        <f t="shared" si="18"/>
        <v>0</v>
      </c>
    </row>
    <row r="391" spans="3:43" ht="11.4" x14ac:dyDescent="0.2">
      <c r="C391" s="76">
        <f>'1. Accomodation'!N395</f>
        <v>0</v>
      </c>
      <c r="D391" s="362" t="str">
        <f>'1. Accomodation'!L395</f>
        <v>[Select]</v>
      </c>
      <c r="E391" s="69" t="str">
        <f>'1. Accomodation'!P395</f>
        <v>[Select]</v>
      </c>
      <c r="F391" s="69" t="str">
        <f>'1. Accomodation'!Q395</f>
        <v>[Select]</v>
      </c>
      <c r="G391" s="77">
        <f>'1. Accomodation'!O395</f>
        <v>0</v>
      </c>
      <c r="H391" s="69" t="str">
        <f>'1. Accomodation'!R395</f>
        <v>[Select]</v>
      </c>
      <c r="I391" s="69" t="str">
        <f>'1. Accomodation'!S395</f>
        <v>[Select]</v>
      </c>
      <c r="J391" s="62"/>
      <c r="L391" s="271">
        <f>IFERROR(INDEX('2. GRI Pricing Inputs'!$C$15:$AI$16,MATCH($L$16,'2. GRI Pricing Inputs'!$C$15:$C$16,0),MATCH(E391,'2. GRI Pricing Inputs'!$C$15:$AI$15,0)),0)</f>
        <v>0</v>
      </c>
      <c r="M391" s="272">
        <f>IFERROR(INDEX('2. GRI Pricing Inputs'!$C$22:$AI$23,MATCH($M$16,'2. GRI Pricing Inputs'!$C$22:$C$23,0),MATCH(F391,'2. GRI Pricing Inputs'!$C$22:$AI$22,0)),0)</f>
        <v>0</v>
      </c>
      <c r="N391" s="329">
        <f>IF(AND('3. GRI Pricing'!$G391&gt;='2. GRI Pricing Inputs'!$D$33,'3. GRI Pricing'!$G391&lt;='2. GRI Pricing Inputs'!$E$33),'2. GRI Pricing Inputs'!$D$32,IF(AND('3. GRI Pricing'!$G391&gt;='2. GRI Pricing Inputs'!$F$33,'3. GRI Pricing'!$G391&lt;='2. GRI Pricing Inputs'!$G$33),'2. GRI Pricing Inputs'!$F$32,IF(AND('3. GRI Pricing'!$G391&gt;='2. GRI Pricing Inputs'!$H$33,'3. GRI Pricing'!$G391&lt;='2. GRI Pricing Inputs'!$I$33),'2. GRI Pricing Inputs'!$H$32,IF(AND('3. GRI Pricing'!$G391&gt;='2. GRI Pricing Inputs'!$J$33,'3. GRI Pricing'!$G391&lt;='2. GRI Pricing Inputs'!$K$33),'2. GRI Pricing Inputs'!$J$32,IF(AND('3. GRI Pricing'!$G391&gt;='2. GRI Pricing Inputs'!$L$33,'3. GRI Pricing'!$G391&lt;='2. GRI Pricing Inputs'!$M$33),'2. GRI Pricing Inputs'!$L$32,IF(AND('3. GRI Pricing'!$G391&gt;='2. GRI Pricing Inputs'!$N$33,'3. GRI Pricing'!$G391&lt;='2. GRI Pricing Inputs'!$O$33),'2. GRI Pricing Inputs'!$N$32,IF(AND('3. GRI Pricing'!$G391&gt;='2. GRI Pricing Inputs'!$P$33,'3. GRI Pricing'!$G391&lt;='2. GRI Pricing Inputs'!$Q$33),'2. GRI Pricing Inputs'!$P$32,IF(AND('3. GRI Pricing'!$G391&gt;='2. GRI Pricing Inputs'!$R$33,'3. GRI Pricing'!$G391&lt;='2. GRI Pricing Inputs'!$S$33),'2. GRI Pricing Inputs'!$R$32,IF(AND('3. GRI Pricing'!$G391&gt;='2. GRI Pricing Inputs'!$T$33,'3. GRI Pricing'!$G391&lt;='2. GRI Pricing Inputs'!$U$33),'2. GRI Pricing Inputs'!$T$32,IF(AND('3. GRI Pricing'!$G391&gt;='2. GRI Pricing Inputs'!$V$33,'3. GRI Pricing'!$G391&lt;='2. GRI Pricing Inputs'!$W$33),'2. GRI Pricing Inputs'!$V$32,IF(AND('3. GRI Pricing'!$G391&gt;='2. GRI Pricing Inputs'!$X$33,'3. GRI Pricing'!$G391&lt;='2. GRI Pricing Inputs'!$Y$33),'2. GRI Pricing Inputs'!$X$32,IF(AND('3. GRI Pricing'!$G391&gt;='2. GRI Pricing Inputs'!$Z$33,'3. GRI Pricing'!$G391&lt;='2. GRI Pricing Inputs'!$AA$33),'2. GRI Pricing Inputs'!$Z$32,IF(AND('3. GRI Pricing'!$G391&gt;='2. GRI Pricing Inputs'!$AB$33,'3. GRI Pricing'!$G391&lt;='2. GRI Pricing Inputs'!$AC$33),'2. GRI Pricing Inputs'!$AB$32,IF(AND('3. GRI Pricing'!$G391&gt;='2. GRI Pricing Inputs'!$AD$33,'3. GRI Pricing'!$G391&lt;='2. GRI Pricing Inputs'!$AE$33),'2. GRI Pricing Inputs'!$AD$32,IF(AND('3. GRI Pricing'!$G391&gt;='2. GRI Pricing Inputs'!$AF$33,'3. GRI Pricing'!$G391&lt;='2. GRI Pricing Inputs'!$AG$33),'2. GRI Pricing Inputs'!$AF$32,IF(AND('3. GRI Pricing'!$G391&gt;='2. GRI Pricing Inputs'!$AH$33,'3. GRI Pricing'!$G391&lt;='2. GRI Pricing Inputs'!$AI$33),'2. GRI Pricing Inputs'!$AH$32,0))))))))))))))))</f>
        <v>0</v>
      </c>
      <c r="O391" s="272" cm="1">
        <f t="array" ref="O391">IFERROR(INDEX('2. GRI Pricing Inputs'!$C$32:$AI$39,MATCH('3. GRI Pricing'!E391,'2. GRI Pricing Inputs'!$C$32:$C$39,0),(MATCH('3. GRI Pricing'!N391,'2. GRI Pricing Inputs'!$D$32:$AI$32,0)+1)),0)</f>
        <v>0</v>
      </c>
      <c r="P391" s="272">
        <f>IFERROR(INDEX('2. GRI Pricing Inputs'!$C$45:$AI$46,MATCH($P$16,'2. GRI Pricing Inputs'!$C$45:$C$46,0),MATCH(H391,'2. GRI Pricing Inputs'!$C$45:$AI$45,0)),0)</f>
        <v>0</v>
      </c>
      <c r="Q391" s="272">
        <f>IFERROR(INDEX('2. GRI Pricing Inputs'!$C$53:$AI$54,MATCH('3. GRI Pricing'!$Q$16,'2. GRI Pricing Inputs'!$C$53:$C$54,0),MATCH('3. GRI Pricing'!I391,'2. GRI Pricing Inputs'!$C$53:$AI$53,0)),0)</f>
        <v>0</v>
      </c>
      <c r="R391" s="272">
        <f>IFERROR(INDEX('2. GRI Pricing Inputs'!$C$60:$AI$61,MATCH('3. GRI Pricing'!$R$16,'2. GRI Pricing Inputs'!$C$60:$C$61,0),MATCH('1. Accomodation'!T395,'2. GRI Pricing Inputs'!$C$60:$AI$60,0)),0)</f>
        <v>0</v>
      </c>
      <c r="S391" s="272">
        <f>IFERROR(INDEX('2. GRI Pricing Inputs'!$C$67:$AI$68,MATCH('3. GRI Pricing'!$S$16,'2. GRI Pricing Inputs'!$C$67:$C$68,0),MATCH('1. Accomodation'!U395,'2. GRI Pricing Inputs'!$C$67:$AI$67,0)),0)</f>
        <v>0</v>
      </c>
      <c r="T391" s="272">
        <f>IF(E391=0,0,'2. GRI Pricing Inputs'!$AI$75)</f>
        <v>0</v>
      </c>
      <c r="U391" s="272">
        <f>IFERROR(INDEX('2. GRI Pricing Inputs'!$C$82:$AI$83,MATCH('3. GRI Pricing'!$U$16,'2. GRI Pricing Inputs'!$C$82:$C$83,0),MATCH('1. Accomodation'!V395,'2. GRI Pricing Inputs'!$C$82:$AI$82,0)),0)</f>
        <v>0</v>
      </c>
      <c r="V391" s="272">
        <f>IFERROR(INDEX('2. GRI Pricing Inputs'!$C$89:$AI$90,MATCH('3. GRI Pricing'!$V$16,'2. GRI Pricing Inputs'!$C$89:$C$90,0),MATCH('1. Accomodation'!W395,'2. GRI Pricing Inputs'!$C$89:$AI$89,0)),0)</f>
        <v>0</v>
      </c>
      <c r="W391" s="272">
        <f>IFERROR(INDEX('2. GRI Pricing Inputs'!$C$97:$AI$98,MATCH('3. GRI Pricing'!$W$16,'2. GRI Pricing Inputs'!$C$97:$C$98,0),MATCH('1. Accomodation'!X395,'2. GRI Pricing Inputs'!$C$97:$AI$97,0)),0)</f>
        <v>0</v>
      </c>
      <c r="X391" s="272">
        <f>IFERROR(INDEX('2. GRI Pricing Inputs'!$C$104:$AI$105,MATCH('3. GRI Pricing'!$X$16,'2. GRI Pricing Inputs'!$C$104:$C$105,0),MATCH('1. Accomodation'!Y395,'2. GRI Pricing Inputs'!$C$104:$AI$104,0)),0)</f>
        <v>0</v>
      </c>
      <c r="Y391" s="273"/>
      <c r="Z391" s="274">
        <f t="shared" si="17"/>
        <v>0</v>
      </c>
      <c r="AA391" s="275"/>
      <c r="AB391" s="275"/>
      <c r="AC391" s="275"/>
      <c r="AD391" s="271">
        <f>Z391*(1+'2. GRI Pricing Inputs'!E$115)^(($AD$16-$AC$15)/365)</f>
        <v>0</v>
      </c>
      <c r="AE391" s="272">
        <f>AD391*(1+'2. GRI Pricing Inputs'!F$115)^((AE$16-AD$16)/365)</f>
        <v>0</v>
      </c>
      <c r="AF391" s="272">
        <f>AE391*(1+'2. GRI Pricing Inputs'!G$115)^((AF$16-AE$16)/365)</f>
        <v>0</v>
      </c>
      <c r="AG391" s="272">
        <f>AF391*(1+'2. GRI Pricing Inputs'!H$115)^((AG$16-AF$16)/365)</f>
        <v>0</v>
      </c>
      <c r="AH391" s="272">
        <f>AG391*(1+'2. GRI Pricing Inputs'!I$115)^((AH$16-AG$16)/365)</f>
        <v>0</v>
      </c>
      <c r="AI391" s="272">
        <f>AH391*(1+'2. GRI Pricing Inputs'!J$115)^((AI$16-AH$16)/365)</f>
        <v>0</v>
      </c>
      <c r="AJ391" s="272">
        <f>AI391*(1+'2. GRI Pricing Inputs'!K$115)^((AJ$16-AI$16)/365)</f>
        <v>0</v>
      </c>
      <c r="AK391" s="272">
        <f>AJ391*(1+'2. GRI Pricing Inputs'!L$115)^((AK$16-AJ$16)/365)</f>
        <v>0</v>
      </c>
      <c r="AL391" s="272">
        <f>AK391*(1+'2. GRI Pricing Inputs'!M$115)^((AL$16-AK$16)/365)</f>
        <v>0</v>
      </c>
      <c r="AM391" s="272">
        <f>AL391*(1+'2. GRI Pricing Inputs'!N$115)^((AM$16-AL$16)/365)</f>
        <v>0</v>
      </c>
      <c r="AN391" s="272">
        <f>AM391*(1+'2. GRI Pricing Inputs'!O$115)^((AN$16-AM$16)/365)</f>
        <v>0</v>
      </c>
      <c r="AO391" s="272">
        <f>AN391*(1+'2. GRI Pricing Inputs'!P$115)^((AO$16-AN$16)/365)</f>
        <v>0</v>
      </c>
      <c r="AP391" s="276">
        <f>AO391*(1+'2. GRI Pricing Inputs'!Q$115)^((AP$16-AO$16)/365)</f>
        <v>0</v>
      </c>
      <c r="AQ391" s="380">
        <f t="shared" si="18"/>
        <v>0</v>
      </c>
    </row>
    <row r="392" spans="3:43" ht="11.4" x14ac:dyDescent="0.2">
      <c r="C392" s="76">
        <f>'1. Accomodation'!N396</f>
        <v>0</v>
      </c>
      <c r="D392" s="362" t="str">
        <f>'1. Accomodation'!L396</f>
        <v>[Select]</v>
      </c>
      <c r="E392" s="69" t="str">
        <f>'1. Accomodation'!P396</f>
        <v>[Select]</v>
      </c>
      <c r="F392" s="69" t="str">
        <f>'1. Accomodation'!Q396</f>
        <v>[Select]</v>
      </c>
      <c r="G392" s="77">
        <f>'1. Accomodation'!O396</f>
        <v>0</v>
      </c>
      <c r="H392" s="69" t="str">
        <f>'1. Accomodation'!R396</f>
        <v>[Select]</v>
      </c>
      <c r="I392" s="69" t="str">
        <f>'1. Accomodation'!S396</f>
        <v>[Select]</v>
      </c>
      <c r="J392" s="62"/>
      <c r="L392" s="271">
        <f>IFERROR(INDEX('2. GRI Pricing Inputs'!$C$15:$AI$16,MATCH($L$16,'2. GRI Pricing Inputs'!$C$15:$C$16,0),MATCH(E392,'2. GRI Pricing Inputs'!$C$15:$AI$15,0)),0)</f>
        <v>0</v>
      </c>
      <c r="M392" s="272">
        <f>IFERROR(INDEX('2. GRI Pricing Inputs'!$C$22:$AI$23,MATCH($M$16,'2. GRI Pricing Inputs'!$C$22:$C$23,0),MATCH(F392,'2. GRI Pricing Inputs'!$C$22:$AI$22,0)),0)</f>
        <v>0</v>
      </c>
      <c r="N392" s="329">
        <f>IF(AND('3. GRI Pricing'!$G392&gt;='2. GRI Pricing Inputs'!$D$33,'3. GRI Pricing'!$G392&lt;='2. GRI Pricing Inputs'!$E$33),'2. GRI Pricing Inputs'!$D$32,IF(AND('3. GRI Pricing'!$G392&gt;='2. GRI Pricing Inputs'!$F$33,'3. GRI Pricing'!$G392&lt;='2. GRI Pricing Inputs'!$G$33),'2. GRI Pricing Inputs'!$F$32,IF(AND('3. GRI Pricing'!$G392&gt;='2. GRI Pricing Inputs'!$H$33,'3. GRI Pricing'!$G392&lt;='2. GRI Pricing Inputs'!$I$33),'2. GRI Pricing Inputs'!$H$32,IF(AND('3. GRI Pricing'!$G392&gt;='2. GRI Pricing Inputs'!$J$33,'3. GRI Pricing'!$G392&lt;='2. GRI Pricing Inputs'!$K$33),'2. GRI Pricing Inputs'!$J$32,IF(AND('3. GRI Pricing'!$G392&gt;='2. GRI Pricing Inputs'!$L$33,'3. GRI Pricing'!$G392&lt;='2. GRI Pricing Inputs'!$M$33),'2. GRI Pricing Inputs'!$L$32,IF(AND('3. GRI Pricing'!$G392&gt;='2. GRI Pricing Inputs'!$N$33,'3. GRI Pricing'!$G392&lt;='2. GRI Pricing Inputs'!$O$33),'2. GRI Pricing Inputs'!$N$32,IF(AND('3. GRI Pricing'!$G392&gt;='2. GRI Pricing Inputs'!$P$33,'3. GRI Pricing'!$G392&lt;='2. GRI Pricing Inputs'!$Q$33),'2. GRI Pricing Inputs'!$P$32,IF(AND('3. GRI Pricing'!$G392&gt;='2. GRI Pricing Inputs'!$R$33,'3. GRI Pricing'!$G392&lt;='2. GRI Pricing Inputs'!$S$33),'2. GRI Pricing Inputs'!$R$32,IF(AND('3. GRI Pricing'!$G392&gt;='2. GRI Pricing Inputs'!$T$33,'3. GRI Pricing'!$G392&lt;='2. GRI Pricing Inputs'!$U$33),'2. GRI Pricing Inputs'!$T$32,IF(AND('3. GRI Pricing'!$G392&gt;='2. GRI Pricing Inputs'!$V$33,'3. GRI Pricing'!$G392&lt;='2. GRI Pricing Inputs'!$W$33),'2. GRI Pricing Inputs'!$V$32,IF(AND('3. GRI Pricing'!$G392&gt;='2. GRI Pricing Inputs'!$X$33,'3. GRI Pricing'!$G392&lt;='2. GRI Pricing Inputs'!$Y$33),'2. GRI Pricing Inputs'!$X$32,IF(AND('3. GRI Pricing'!$G392&gt;='2. GRI Pricing Inputs'!$Z$33,'3. GRI Pricing'!$G392&lt;='2. GRI Pricing Inputs'!$AA$33),'2. GRI Pricing Inputs'!$Z$32,IF(AND('3. GRI Pricing'!$G392&gt;='2. GRI Pricing Inputs'!$AB$33,'3. GRI Pricing'!$G392&lt;='2. GRI Pricing Inputs'!$AC$33),'2. GRI Pricing Inputs'!$AB$32,IF(AND('3. GRI Pricing'!$G392&gt;='2. GRI Pricing Inputs'!$AD$33,'3. GRI Pricing'!$G392&lt;='2. GRI Pricing Inputs'!$AE$33),'2. GRI Pricing Inputs'!$AD$32,IF(AND('3. GRI Pricing'!$G392&gt;='2. GRI Pricing Inputs'!$AF$33,'3. GRI Pricing'!$G392&lt;='2. GRI Pricing Inputs'!$AG$33),'2. GRI Pricing Inputs'!$AF$32,IF(AND('3. GRI Pricing'!$G392&gt;='2. GRI Pricing Inputs'!$AH$33,'3. GRI Pricing'!$G392&lt;='2. GRI Pricing Inputs'!$AI$33),'2. GRI Pricing Inputs'!$AH$32,0))))))))))))))))</f>
        <v>0</v>
      </c>
      <c r="O392" s="272" cm="1">
        <f t="array" ref="O392">IFERROR(INDEX('2. GRI Pricing Inputs'!$C$32:$AI$39,MATCH('3. GRI Pricing'!E392,'2. GRI Pricing Inputs'!$C$32:$C$39,0),(MATCH('3. GRI Pricing'!N392,'2. GRI Pricing Inputs'!$D$32:$AI$32,0)+1)),0)</f>
        <v>0</v>
      </c>
      <c r="P392" s="272">
        <f>IFERROR(INDEX('2. GRI Pricing Inputs'!$C$45:$AI$46,MATCH($P$16,'2. GRI Pricing Inputs'!$C$45:$C$46,0),MATCH(H392,'2. GRI Pricing Inputs'!$C$45:$AI$45,0)),0)</f>
        <v>0</v>
      </c>
      <c r="Q392" s="272">
        <f>IFERROR(INDEX('2. GRI Pricing Inputs'!$C$53:$AI$54,MATCH('3. GRI Pricing'!$Q$16,'2. GRI Pricing Inputs'!$C$53:$C$54,0),MATCH('3. GRI Pricing'!I392,'2. GRI Pricing Inputs'!$C$53:$AI$53,0)),0)</f>
        <v>0</v>
      </c>
      <c r="R392" s="272">
        <f>IFERROR(INDEX('2. GRI Pricing Inputs'!$C$60:$AI$61,MATCH('3. GRI Pricing'!$R$16,'2. GRI Pricing Inputs'!$C$60:$C$61,0),MATCH('1. Accomodation'!T396,'2. GRI Pricing Inputs'!$C$60:$AI$60,0)),0)</f>
        <v>0</v>
      </c>
      <c r="S392" s="272">
        <f>IFERROR(INDEX('2. GRI Pricing Inputs'!$C$67:$AI$68,MATCH('3. GRI Pricing'!$S$16,'2. GRI Pricing Inputs'!$C$67:$C$68,0),MATCH('1. Accomodation'!U396,'2. GRI Pricing Inputs'!$C$67:$AI$67,0)),0)</f>
        <v>0</v>
      </c>
      <c r="T392" s="272">
        <f>IF(E392=0,0,'2. GRI Pricing Inputs'!$AI$75)</f>
        <v>0</v>
      </c>
      <c r="U392" s="272">
        <f>IFERROR(INDEX('2. GRI Pricing Inputs'!$C$82:$AI$83,MATCH('3. GRI Pricing'!$U$16,'2. GRI Pricing Inputs'!$C$82:$C$83,0),MATCH('1. Accomodation'!V396,'2. GRI Pricing Inputs'!$C$82:$AI$82,0)),0)</f>
        <v>0</v>
      </c>
      <c r="V392" s="272">
        <f>IFERROR(INDEX('2. GRI Pricing Inputs'!$C$89:$AI$90,MATCH('3. GRI Pricing'!$V$16,'2. GRI Pricing Inputs'!$C$89:$C$90,0),MATCH('1. Accomodation'!W396,'2. GRI Pricing Inputs'!$C$89:$AI$89,0)),0)</f>
        <v>0</v>
      </c>
      <c r="W392" s="272">
        <f>IFERROR(INDEX('2. GRI Pricing Inputs'!$C$97:$AI$98,MATCH('3. GRI Pricing'!$W$16,'2. GRI Pricing Inputs'!$C$97:$C$98,0),MATCH('1. Accomodation'!X396,'2. GRI Pricing Inputs'!$C$97:$AI$97,0)),0)</f>
        <v>0</v>
      </c>
      <c r="X392" s="272">
        <f>IFERROR(INDEX('2. GRI Pricing Inputs'!$C$104:$AI$105,MATCH('3. GRI Pricing'!$X$16,'2. GRI Pricing Inputs'!$C$104:$C$105,0),MATCH('1. Accomodation'!Y396,'2. GRI Pricing Inputs'!$C$104:$AI$104,0)),0)</f>
        <v>0</v>
      </c>
      <c r="Y392" s="273"/>
      <c r="Z392" s="274">
        <f t="shared" si="17"/>
        <v>0</v>
      </c>
      <c r="AA392" s="275"/>
      <c r="AB392" s="275"/>
      <c r="AC392" s="275"/>
      <c r="AD392" s="271">
        <f>Z392*(1+'2. GRI Pricing Inputs'!E$115)^(($AD$16-$AC$15)/365)</f>
        <v>0</v>
      </c>
      <c r="AE392" s="272">
        <f>AD392*(1+'2. GRI Pricing Inputs'!F$115)^((AE$16-AD$16)/365)</f>
        <v>0</v>
      </c>
      <c r="AF392" s="272">
        <f>AE392*(1+'2. GRI Pricing Inputs'!G$115)^((AF$16-AE$16)/365)</f>
        <v>0</v>
      </c>
      <c r="AG392" s="272">
        <f>AF392*(1+'2. GRI Pricing Inputs'!H$115)^((AG$16-AF$16)/365)</f>
        <v>0</v>
      </c>
      <c r="AH392" s="272">
        <f>AG392*(1+'2. GRI Pricing Inputs'!I$115)^((AH$16-AG$16)/365)</f>
        <v>0</v>
      </c>
      <c r="AI392" s="272">
        <f>AH392*(1+'2. GRI Pricing Inputs'!J$115)^((AI$16-AH$16)/365)</f>
        <v>0</v>
      </c>
      <c r="AJ392" s="272">
        <f>AI392*(1+'2. GRI Pricing Inputs'!K$115)^((AJ$16-AI$16)/365)</f>
        <v>0</v>
      </c>
      <c r="AK392" s="272">
        <f>AJ392*(1+'2. GRI Pricing Inputs'!L$115)^((AK$16-AJ$16)/365)</f>
        <v>0</v>
      </c>
      <c r="AL392" s="272">
        <f>AK392*(1+'2. GRI Pricing Inputs'!M$115)^((AL$16-AK$16)/365)</f>
        <v>0</v>
      </c>
      <c r="AM392" s="272">
        <f>AL392*(1+'2. GRI Pricing Inputs'!N$115)^((AM$16-AL$16)/365)</f>
        <v>0</v>
      </c>
      <c r="AN392" s="272">
        <f>AM392*(1+'2. GRI Pricing Inputs'!O$115)^((AN$16-AM$16)/365)</f>
        <v>0</v>
      </c>
      <c r="AO392" s="272">
        <f>AN392*(1+'2. GRI Pricing Inputs'!P$115)^((AO$16-AN$16)/365)</f>
        <v>0</v>
      </c>
      <c r="AP392" s="276">
        <f>AO392*(1+'2. GRI Pricing Inputs'!Q$115)^((AP$16-AO$16)/365)</f>
        <v>0</v>
      </c>
      <c r="AQ392" s="380">
        <f t="shared" si="18"/>
        <v>0</v>
      </c>
    </row>
    <row r="393" spans="3:43" ht="11.4" x14ac:dyDescent="0.2">
      <c r="C393" s="76">
        <f>'1. Accomodation'!N397</f>
        <v>0</v>
      </c>
      <c r="D393" s="362" t="str">
        <f>'1. Accomodation'!L397</f>
        <v>[Select]</v>
      </c>
      <c r="E393" s="69" t="str">
        <f>'1. Accomodation'!P397</f>
        <v>[Select]</v>
      </c>
      <c r="F393" s="69" t="str">
        <f>'1. Accomodation'!Q397</f>
        <v>[Select]</v>
      </c>
      <c r="G393" s="77">
        <f>'1. Accomodation'!O397</f>
        <v>0</v>
      </c>
      <c r="H393" s="69" t="str">
        <f>'1. Accomodation'!R397</f>
        <v>[Select]</v>
      </c>
      <c r="I393" s="69" t="str">
        <f>'1. Accomodation'!S397</f>
        <v>[Select]</v>
      </c>
      <c r="J393" s="62"/>
      <c r="L393" s="271">
        <f>IFERROR(INDEX('2. GRI Pricing Inputs'!$C$15:$AI$16,MATCH($L$16,'2. GRI Pricing Inputs'!$C$15:$C$16,0),MATCH(E393,'2. GRI Pricing Inputs'!$C$15:$AI$15,0)),0)</f>
        <v>0</v>
      </c>
      <c r="M393" s="272">
        <f>IFERROR(INDEX('2. GRI Pricing Inputs'!$C$22:$AI$23,MATCH($M$16,'2. GRI Pricing Inputs'!$C$22:$C$23,0),MATCH(F393,'2. GRI Pricing Inputs'!$C$22:$AI$22,0)),0)</f>
        <v>0</v>
      </c>
      <c r="N393" s="329">
        <f>IF(AND('3. GRI Pricing'!$G393&gt;='2. GRI Pricing Inputs'!$D$33,'3. GRI Pricing'!$G393&lt;='2. GRI Pricing Inputs'!$E$33),'2. GRI Pricing Inputs'!$D$32,IF(AND('3. GRI Pricing'!$G393&gt;='2. GRI Pricing Inputs'!$F$33,'3. GRI Pricing'!$G393&lt;='2. GRI Pricing Inputs'!$G$33),'2. GRI Pricing Inputs'!$F$32,IF(AND('3. GRI Pricing'!$G393&gt;='2. GRI Pricing Inputs'!$H$33,'3. GRI Pricing'!$G393&lt;='2. GRI Pricing Inputs'!$I$33),'2. GRI Pricing Inputs'!$H$32,IF(AND('3. GRI Pricing'!$G393&gt;='2. GRI Pricing Inputs'!$J$33,'3. GRI Pricing'!$G393&lt;='2. GRI Pricing Inputs'!$K$33),'2. GRI Pricing Inputs'!$J$32,IF(AND('3. GRI Pricing'!$G393&gt;='2. GRI Pricing Inputs'!$L$33,'3. GRI Pricing'!$G393&lt;='2. GRI Pricing Inputs'!$M$33),'2. GRI Pricing Inputs'!$L$32,IF(AND('3. GRI Pricing'!$G393&gt;='2. GRI Pricing Inputs'!$N$33,'3. GRI Pricing'!$G393&lt;='2. GRI Pricing Inputs'!$O$33),'2. GRI Pricing Inputs'!$N$32,IF(AND('3. GRI Pricing'!$G393&gt;='2. GRI Pricing Inputs'!$P$33,'3. GRI Pricing'!$G393&lt;='2. GRI Pricing Inputs'!$Q$33),'2. GRI Pricing Inputs'!$P$32,IF(AND('3. GRI Pricing'!$G393&gt;='2. GRI Pricing Inputs'!$R$33,'3. GRI Pricing'!$G393&lt;='2. GRI Pricing Inputs'!$S$33),'2. GRI Pricing Inputs'!$R$32,IF(AND('3. GRI Pricing'!$G393&gt;='2. GRI Pricing Inputs'!$T$33,'3. GRI Pricing'!$G393&lt;='2. GRI Pricing Inputs'!$U$33),'2. GRI Pricing Inputs'!$T$32,IF(AND('3. GRI Pricing'!$G393&gt;='2. GRI Pricing Inputs'!$V$33,'3. GRI Pricing'!$G393&lt;='2. GRI Pricing Inputs'!$W$33),'2. GRI Pricing Inputs'!$V$32,IF(AND('3. GRI Pricing'!$G393&gt;='2. GRI Pricing Inputs'!$X$33,'3. GRI Pricing'!$G393&lt;='2. GRI Pricing Inputs'!$Y$33),'2. GRI Pricing Inputs'!$X$32,IF(AND('3. GRI Pricing'!$G393&gt;='2. GRI Pricing Inputs'!$Z$33,'3. GRI Pricing'!$G393&lt;='2. GRI Pricing Inputs'!$AA$33),'2. GRI Pricing Inputs'!$Z$32,IF(AND('3. GRI Pricing'!$G393&gt;='2. GRI Pricing Inputs'!$AB$33,'3. GRI Pricing'!$G393&lt;='2. GRI Pricing Inputs'!$AC$33),'2. GRI Pricing Inputs'!$AB$32,IF(AND('3. GRI Pricing'!$G393&gt;='2. GRI Pricing Inputs'!$AD$33,'3. GRI Pricing'!$G393&lt;='2. GRI Pricing Inputs'!$AE$33),'2. GRI Pricing Inputs'!$AD$32,IF(AND('3. GRI Pricing'!$G393&gt;='2. GRI Pricing Inputs'!$AF$33,'3. GRI Pricing'!$G393&lt;='2. GRI Pricing Inputs'!$AG$33),'2. GRI Pricing Inputs'!$AF$32,IF(AND('3. GRI Pricing'!$G393&gt;='2. GRI Pricing Inputs'!$AH$33,'3. GRI Pricing'!$G393&lt;='2. GRI Pricing Inputs'!$AI$33),'2. GRI Pricing Inputs'!$AH$32,0))))))))))))))))</f>
        <v>0</v>
      </c>
      <c r="O393" s="272" cm="1">
        <f t="array" ref="O393">IFERROR(INDEX('2. GRI Pricing Inputs'!$C$32:$AI$39,MATCH('3. GRI Pricing'!E393,'2. GRI Pricing Inputs'!$C$32:$C$39,0),(MATCH('3. GRI Pricing'!N393,'2. GRI Pricing Inputs'!$D$32:$AI$32,0)+1)),0)</f>
        <v>0</v>
      </c>
      <c r="P393" s="272">
        <f>IFERROR(INDEX('2. GRI Pricing Inputs'!$C$45:$AI$46,MATCH($P$16,'2. GRI Pricing Inputs'!$C$45:$C$46,0),MATCH(H393,'2. GRI Pricing Inputs'!$C$45:$AI$45,0)),0)</f>
        <v>0</v>
      </c>
      <c r="Q393" s="272">
        <f>IFERROR(INDEX('2. GRI Pricing Inputs'!$C$53:$AI$54,MATCH('3. GRI Pricing'!$Q$16,'2. GRI Pricing Inputs'!$C$53:$C$54,0),MATCH('3. GRI Pricing'!I393,'2. GRI Pricing Inputs'!$C$53:$AI$53,0)),0)</f>
        <v>0</v>
      </c>
      <c r="R393" s="272">
        <f>IFERROR(INDEX('2. GRI Pricing Inputs'!$C$60:$AI$61,MATCH('3. GRI Pricing'!$R$16,'2. GRI Pricing Inputs'!$C$60:$C$61,0),MATCH('1. Accomodation'!T397,'2. GRI Pricing Inputs'!$C$60:$AI$60,0)),0)</f>
        <v>0</v>
      </c>
      <c r="S393" s="272">
        <f>IFERROR(INDEX('2. GRI Pricing Inputs'!$C$67:$AI$68,MATCH('3. GRI Pricing'!$S$16,'2. GRI Pricing Inputs'!$C$67:$C$68,0),MATCH('1. Accomodation'!U397,'2. GRI Pricing Inputs'!$C$67:$AI$67,0)),0)</f>
        <v>0</v>
      </c>
      <c r="T393" s="272">
        <f>IF(E393=0,0,'2. GRI Pricing Inputs'!$AI$75)</f>
        <v>0</v>
      </c>
      <c r="U393" s="272">
        <f>IFERROR(INDEX('2. GRI Pricing Inputs'!$C$82:$AI$83,MATCH('3. GRI Pricing'!$U$16,'2. GRI Pricing Inputs'!$C$82:$C$83,0),MATCH('1. Accomodation'!V397,'2. GRI Pricing Inputs'!$C$82:$AI$82,0)),0)</f>
        <v>0</v>
      </c>
      <c r="V393" s="272">
        <f>IFERROR(INDEX('2. GRI Pricing Inputs'!$C$89:$AI$90,MATCH('3. GRI Pricing'!$V$16,'2. GRI Pricing Inputs'!$C$89:$C$90,0),MATCH('1. Accomodation'!W397,'2. GRI Pricing Inputs'!$C$89:$AI$89,0)),0)</f>
        <v>0</v>
      </c>
      <c r="W393" s="272">
        <f>IFERROR(INDEX('2. GRI Pricing Inputs'!$C$97:$AI$98,MATCH('3. GRI Pricing'!$W$16,'2. GRI Pricing Inputs'!$C$97:$C$98,0),MATCH('1. Accomodation'!X397,'2. GRI Pricing Inputs'!$C$97:$AI$97,0)),0)</f>
        <v>0</v>
      </c>
      <c r="X393" s="272">
        <f>IFERROR(INDEX('2. GRI Pricing Inputs'!$C$104:$AI$105,MATCH('3. GRI Pricing'!$X$16,'2. GRI Pricing Inputs'!$C$104:$C$105,0),MATCH('1. Accomodation'!Y397,'2. GRI Pricing Inputs'!$C$104:$AI$104,0)),0)</f>
        <v>0</v>
      </c>
      <c r="Y393" s="273"/>
      <c r="Z393" s="274">
        <f t="shared" si="17"/>
        <v>0</v>
      </c>
      <c r="AA393" s="275"/>
      <c r="AB393" s="275"/>
      <c r="AC393" s="275"/>
      <c r="AD393" s="271">
        <f>Z393*(1+'2. GRI Pricing Inputs'!E$115)^(($AD$16-$AC$15)/365)</f>
        <v>0</v>
      </c>
      <c r="AE393" s="272">
        <f>AD393*(1+'2. GRI Pricing Inputs'!F$115)^((AE$16-AD$16)/365)</f>
        <v>0</v>
      </c>
      <c r="AF393" s="272">
        <f>AE393*(1+'2. GRI Pricing Inputs'!G$115)^((AF$16-AE$16)/365)</f>
        <v>0</v>
      </c>
      <c r="AG393" s="272">
        <f>AF393*(1+'2. GRI Pricing Inputs'!H$115)^((AG$16-AF$16)/365)</f>
        <v>0</v>
      </c>
      <c r="AH393" s="272">
        <f>AG393*(1+'2. GRI Pricing Inputs'!I$115)^((AH$16-AG$16)/365)</f>
        <v>0</v>
      </c>
      <c r="AI393" s="272">
        <f>AH393*(1+'2. GRI Pricing Inputs'!J$115)^((AI$16-AH$16)/365)</f>
        <v>0</v>
      </c>
      <c r="AJ393" s="272">
        <f>AI393*(1+'2. GRI Pricing Inputs'!K$115)^((AJ$16-AI$16)/365)</f>
        <v>0</v>
      </c>
      <c r="AK393" s="272">
        <f>AJ393*(1+'2. GRI Pricing Inputs'!L$115)^((AK$16-AJ$16)/365)</f>
        <v>0</v>
      </c>
      <c r="AL393" s="272">
        <f>AK393*(1+'2. GRI Pricing Inputs'!M$115)^((AL$16-AK$16)/365)</f>
        <v>0</v>
      </c>
      <c r="AM393" s="272">
        <f>AL393*(1+'2. GRI Pricing Inputs'!N$115)^((AM$16-AL$16)/365)</f>
        <v>0</v>
      </c>
      <c r="AN393" s="272">
        <f>AM393*(1+'2. GRI Pricing Inputs'!O$115)^((AN$16-AM$16)/365)</f>
        <v>0</v>
      </c>
      <c r="AO393" s="272">
        <f>AN393*(1+'2. GRI Pricing Inputs'!P$115)^((AO$16-AN$16)/365)</f>
        <v>0</v>
      </c>
      <c r="AP393" s="276">
        <f>AO393*(1+'2. GRI Pricing Inputs'!Q$115)^((AP$16-AO$16)/365)</f>
        <v>0</v>
      </c>
      <c r="AQ393" s="380">
        <f t="shared" si="18"/>
        <v>0</v>
      </c>
    </row>
    <row r="394" spans="3:43" ht="11.4" x14ac:dyDescent="0.2">
      <c r="C394" s="76">
        <f>'1. Accomodation'!N398</f>
        <v>0</v>
      </c>
      <c r="D394" s="362" t="str">
        <f>'1. Accomodation'!L398</f>
        <v>[Select]</v>
      </c>
      <c r="E394" s="69" t="str">
        <f>'1. Accomodation'!P398</f>
        <v>[Select]</v>
      </c>
      <c r="F394" s="69" t="str">
        <f>'1. Accomodation'!Q398</f>
        <v>[Select]</v>
      </c>
      <c r="G394" s="77">
        <f>'1. Accomodation'!O398</f>
        <v>0</v>
      </c>
      <c r="H394" s="69" t="str">
        <f>'1. Accomodation'!R398</f>
        <v>[Select]</v>
      </c>
      <c r="I394" s="69" t="str">
        <f>'1. Accomodation'!S398</f>
        <v>[Select]</v>
      </c>
      <c r="J394" s="62"/>
      <c r="L394" s="271">
        <f>IFERROR(INDEX('2. GRI Pricing Inputs'!$C$15:$AI$16,MATCH($L$16,'2. GRI Pricing Inputs'!$C$15:$C$16,0),MATCH(E394,'2. GRI Pricing Inputs'!$C$15:$AI$15,0)),0)</f>
        <v>0</v>
      </c>
      <c r="M394" s="272">
        <f>IFERROR(INDEX('2. GRI Pricing Inputs'!$C$22:$AI$23,MATCH($M$16,'2. GRI Pricing Inputs'!$C$22:$C$23,0),MATCH(F394,'2. GRI Pricing Inputs'!$C$22:$AI$22,0)),0)</f>
        <v>0</v>
      </c>
      <c r="N394" s="329">
        <f>IF(AND('3. GRI Pricing'!$G394&gt;='2. GRI Pricing Inputs'!$D$33,'3. GRI Pricing'!$G394&lt;='2. GRI Pricing Inputs'!$E$33),'2. GRI Pricing Inputs'!$D$32,IF(AND('3. GRI Pricing'!$G394&gt;='2. GRI Pricing Inputs'!$F$33,'3. GRI Pricing'!$G394&lt;='2. GRI Pricing Inputs'!$G$33),'2. GRI Pricing Inputs'!$F$32,IF(AND('3. GRI Pricing'!$G394&gt;='2. GRI Pricing Inputs'!$H$33,'3. GRI Pricing'!$G394&lt;='2. GRI Pricing Inputs'!$I$33),'2. GRI Pricing Inputs'!$H$32,IF(AND('3. GRI Pricing'!$G394&gt;='2. GRI Pricing Inputs'!$J$33,'3. GRI Pricing'!$G394&lt;='2. GRI Pricing Inputs'!$K$33),'2. GRI Pricing Inputs'!$J$32,IF(AND('3. GRI Pricing'!$G394&gt;='2. GRI Pricing Inputs'!$L$33,'3. GRI Pricing'!$G394&lt;='2. GRI Pricing Inputs'!$M$33),'2. GRI Pricing Inputs'!$L$32,IF(AND('3. GRI Pricing'!$G394&gt;='2. GRI Pricing Inputs'!$N$33,'3. GRI Pricing'!$G394&lt;='2. GRI Pricing Inputs'!$O$33),'2. GRI Pricing Inputs'!$N$32,IF(AND('3. GRI Pricing'!$G394&gt;='2. GRI Pricing Inputs'!$P$33,'3. GRI Pricing'!$G394&lt;='2. GRI Pricing Inputs'!$Q$33),'2. GRI Pricing Inputs'!$P$32,IF(AND('3. GRI Pricing'!$G394&gt;='2. GRI Pricing Inputs'!$R$33,'3. GRI Pricing'!$G394&lt;='2. GRI Pricing Inputs'!$S$33),'2. GRI Pricing Inputs'!$R$32,IF(AND('3. GRI Pricing'!$G394&gt;='2. GRI Pricing Inputs'!$T$33,'3. GRI Pricing'!$G394&lt;='2. GRI Pricing Inputs'!$U$33),'2. GRI Pricing Inputs'!$T$32,IF(AND('3. GRI Pricing'!$G394&gt;='2. GRI Pricing Inputs'!$V$33,'3. GRI Pricing'!$G394&lt;='2. GRI Pricing Inputs'!$W$33),'2. GRI Pricing Inputs'!$V$32,IF(AND('3. GRI Pricing'!$G394&gt;='2. GRI Pricing Inputs'!$X$33,'3. GRI Pricing'!$G394&lt;='2. GRI Pricing Inputs'!$Y$33),'2. GRI Pricing Inputs'!$X$32,IF(AND('3. GRI Pricing'!$G394&gt;='2. GRI Pricing Inputs'!$Z$33,'3. GRI Pricing'!$G394&lt;='2. GRI Pricing Inputs'!$AA$33),'2. GRI Pricing Inputs'!$Z$32,IF(AND('3. GRI Pricing'!$G394&gt;='2. GRI Pricing Inputs'!$AB$33,'3. GRI Pricing'!$G394&lt;='2. GRI Pricing Inputs'!$AC$33),'2. GRI Pricing Inputs'!$AB$32,IF(AND('3. GRI Pricing'!$G394&gt;='2. GRI Pricing Inputs'!$AD$33,'3. GRI Pricing'!$G394&lt;='2. GRI Pricing Inputs'!$AE$33),'2. GRI Pricing Inputs'!$AD$32,IF(AND('3. GRI Pricing'!$G394&gt;='2. GRI Pricing Inputs'!$AF$33,'3. GRI Pricing'!$G394&lt;='2. GRI Pricing Inputs'!$AG$33),'2. GRI Pricing Inputs'!$AF$32,IF(AND('3. GRI Pricing'!$G394&gt;='2. GRI Pricing Inputs'!$AH$33,'3. GRI Pricing'!$G394&lt;='2. GRI Pricing Inputs'!$AI$33),'2. GRI Pricing Inputs'!$AH$32,0))))))))))))))))</f>
        <v>0</v>
      </c>
      <c r="O394" s="272" cm="1">
        <f t="array" ref="O394">IFERROR(INDEX('2. GRI Pricing Inputs'!$C$32:$AI$39,MATCH('3. GRI Pricing'!E394,'2. GRI Pricing Inputs'!$C$32:$C$39,0),(MATCH('3. GRI Pricing'!N394,'2. GRI Pricing Inputs'!$D$32:$AI$32,0)+1)),0)</f>
        <v>0</v>
      </c>
      <c r="P394" s="272">
        <f>IFERROR(INDEX('2. GRI Pricing Inputs'!$C$45:$AI$46,MATCH($P$16,'2. GRI Pricing Inputs'!$C$45:$C$46,0),MATCH(H394,'2. GRI Pricing Inputs'!$C$45:$AI$45,0)),0)</f>
        <v>0</v>
      </c>
      <c r="Q394" s="272">
        <f>IFERROR(INDEX('2. GRI Pricing Inputs'!$C$53:$AI$54,MATCH('3. GRI Pricing'!$Q$16,'2. GRI Pricing Inputs'!$C$53:$C$54,0),MATCH('3. GRI Pricing'!I394,'2. GRI Pricing Inputs'!$C$53:$AI$53,0)),0)</f>
        <v>0</v>
      </c>
      <c r="R394" s="272">
        <f>IFERROR(INDEX('2. GRI Pricing Inputs'!$C$60:$AI$61,MATCH('3. GRI Pricing'!$R$16,'2. GRI Pricing Inputs'!$C$60:$C$61,0),MATCH('1. Accomodation'!T398,'2. GRI Pricing Inputs'!$C$60:$AI$60,0)),0)</f>
        <v>0</v>
      </c>
      <c r="S394" s="272">
        <f>IFERROR(INDEX('2. GRI Pricing Inputs'!$C$67:$AI$68,MATCH('3. GRI Pricing'!$S$16,'2. GRI Pricing Inputs'!$C$67:$C$68,0),MATCH('1. Accomodation'!U398,'2. GRI Pricing Inputs'!$C$67:$AI$67,0)),0)</f>
        <v>0</v>
      </c>
      <c r="T394" s="272">
        <f>IF(E394=0,0,'2. GRI Pricing Inputs'!$AI$75)</f>
        <v>0</v>
      </c>
      <c r="U394" s="272">
        <f>IFERROR(INDEX('2. GRI Pricing Inputs'!$C$82:$AI$83,MATCH('3. GRI Pricing'!$U$16,'2. GRI Pricing Inputs'!$C$82:$C$83,0),MATCH('1. Accomodation'!V398,'2. GRI Pricing Inputs'!$C$82:$AI$82,0)),0)</f>
        <v>0</v>
      </c>
      <c r="V394" s="272">
        <f>IFERROR(INDEX('2. GRI Pricing Inputs'!$C$89:$AI$90,MATCH('3. GRI Pricing'!$V$16,'2. GRI Pricing Inputs'!$C$89:$C$90,0),MATCH('1. Accomodation'!W398,'2. GRI Pricing Inputs'!$C$89:$AI$89,0)),0)</f>
        <v>0</v>
      </c>
      <c r="W394" s="272">
        <f>IFERROR(INDEX('2. GRI Pricing Inputs'!$C$97:$AI$98,MATCH('3. GRI Pricing'!$W$16,'2. GRI Pricing Inputs'!$C$97:$C$98,0),MATCH('1. Accomodation'!X398,'2. GRI Pricing Inputs'!$C$97:$AI$97,0)),0)</f>
        <v>0</v>
      </c>
      <c r="X394" s="272">
        <f>IFERROR(INDEX('2. GRI Pricing Inputs'!$C$104:$AI$105,MATCH('3. GRI Pricing'!$X$16,'2. GRI Pricing Inputs'!$C$104:$C$105,0),MATCH('1. Accomodation'!Y398,'2. GRI Pricing Inputs'!$C$104:$AI$104,0)),0)</f>
        <v>0</v>
      </c>
      <c r="Y394" s="273"/>
      <c r="Z394" s="274">
        <f t="shared" si="17"/>
        <v>0</v>
      </c>
      <c r="AA394" s="275"/>
      <c r="AB394" s="275"/>
      <c r="AC394" s="275"/>
      <c r="AD394" s="271">
        <f>Z394*(1+'2. GRI Pricing Inputs'!E$115)^(($AD$16-$AC$15)/365)</f>
        <v>0</v>
      </c>
      <c r="AE394" s="272">
        <f>AD394*(1+'2. GRI Pricing Inputs'!F$115)^((AE$16-AD$16)/365)</f>
        <v>0</v>
      </c>
      <c r="AF394" s="272">
        <f>AE394*(1+'2. GRI Pricing Inputs'!G$115)^((AF$16-AE$16)/365)</f>
        <v>0</v>
      </c>
      <c r="AG394" s="272">
        <f>AF394*(1+'2. GRI Pricing Inputs'!H$115)^((AG$16-AF$16)/365)</f>
        <v>0</v>
      </c>
      <c r="AH394" s="272">
        <f>AG394*(1+'2. GRI Pricing Inputs'!I$115)^((AH$16-AG$16)/365)</f>
        <v>0</v>
      </c>
      <c r="AI394" s="272">
        <f>AH394*(1+'2. GRI Pricing Inputs'!J$115)^((AI$16-AH$16)/365)</f>
        <v>0</v>
      </c>
      <c r="AJ394" s="272">
        <f>AI394*(1+'2. GRI Pricing Inputs'!K$115)^((AJ$16-AI$16)/365)</f>
        <v>0</v>
      </c>
      <c r="AK394" s="272">
        <f>AJ394*(1+'2. GRI Pricing Inputs'!L$115)^((AK$16-AJ$16)/365)</f>
        <v>0</v>
      </c>
      <c r="AL394" s="272">
        <f>AK394*(1+'2. GRI Pricing Inputs'!M$115)^((AL$16-AK$16)/365)</f>
        <v>0</v>
      </c>
      <c r="AM394" s="272">
        <f>AL394*(1+'2. GRI Pricing Inputs'!N$115)^((AM$16-AL$16)/365)</f>
        <v>0</v>
      </c>
      <c r="AN394" s="272">
        <f>AM394*(1+'2. GRI Pricing Inputs'!O$115)^((AN$16-AM$16)/365)</f>
        <v>0</v>
      </c>
      <c r="AO394" s="272">
        <f>AN394*(1+'2. GRI Pricing Inputs'!P$115)^((AO$16-AN$16)/365)</f>
        <v>0</v>
      </c>
      <c r="AP394" s="276">
        <f>AO394*(1+'2. GRI Pricing Inputs'!Q$115)^((AP$16-AO$16)/365)</f>
        <v>0</v>
      </c>
      <c r="AQ394" s="380">
        <f t="shared" si="18"/>
        <v>0</v>
      </c>
    </row>
    <row r="395" spans="3:43" ht="11.4" x14ac:dyDescent="0.2">
      <c r="C395" s="76">
        <f>'1. Accomodation'!N399</f>
        <v>0</v>
      </c>
      <c r="D395" s="362" t="str">
        <f>'1. Accomodation'!L399</f>
        <v>[Select]</v>
      </c>
      <c r="E395" s="69" t="str">
        <f>'1. Accomodation'!P399</f>
        <v>[Select]</v>
      </c>
      <c r="F395" s="69" t="str">
        <f>'1. Accomodation'!Q399</f>
        <v>[Select]</v>
      </c>
      <c r="G395" s="77">
        <f>'1. Accomodation'!O399</f>
        <v>0</v>
      </c>
      <c r="H395" s="69" t="str">
        <f>'1. Accomodation'!R399</f>
        <v>[Select]</v>
      </c>
      <c r="I395" s="69" t="str">
        <f>'1. Accomodation'!S399</f>
        <v>[Select]</v>
      </c>
      <c r="J395" s="62"/>
      <c r="L395" s="271">
        <f>IFERROR(INDEX('2. GRI Pricing Inputs'!$C$15:$AI$16,MATCH($L$16,'2. GRI Pricing Inputs'!$C$15:$C$16,0),MATCH(E395,'2. GRI Pricing Inputs'!$C$15:$AI$15,0)),0)</f>
        <v>0</v>
      </c>
      <c r="M395" s="272">
        <f>IFERROR(INDEX('2. GRI Pricing Inputs'!$C$22:$AI$23,MATCH($M$16,'2. GRI Pricing Inputs'!$C$22:$C$23,0),MATCH(F395,'2. GRI Pricing Inputs'!$C$22:$AI$22,0)),0)</f>
        <v>0</v>
      </c>
      <c r="N395" s="329">
        <f>IF(AND('3. GRI Pricing'!$G395&gt;='2. GRI Pricing Inputs'!$D$33,'3. GRI Pricing'!$G395&lt;='2. GRI Pricing Inputs'!$E$33),'2. GRI Pricing Inputs'!$D$32,IF(AND('3. GRI Pricing'!$G395&gt;='2. GRI Pricing Inputs'!$F$33,'3. GRI Pricing'!$G395&lt;='2. GRI Pricing Inputs'!$G$33),'2. GRI Pricing Inputs'!$F$32,IF(AND('3. GRI Pricing'!$G395&gt;='2. GRI Pricing Inputs'!$H$33,'3. GRI Pricing'!$G395&lt;='2. GRI Pricing Inputs'!$I$33),'2. GRI Pricing Inputs'!$H$32,IF(AND('3. GRI Pricing'!$G395&gt;='2. GRI Pricing Inputs'!$J$33,'3. GRI Pricing'!$G395&lt;='2. GRI Pricing Inputs'!$K$33),'2. GRI Pricing Inputs'!$J$32,IF(AND('3. GRI Pricing'!$G395&gt;='2. GRI Pricing Inputs'!$L$33,'3. GRI Pricing'!$G395&lt;='2. GRI Pricing Inputs'!$M$33),'2. GRI Pricing Inputs'!$L$32,IF(AND('3. GRI Pricing'!$G395&gt;='2. GRI Pricing Inputs'!$N$33,'3. GRI Pricing'!$G395&lt;='2. GRI Pricing Inputs'!$O$33),'2. GRI Pricing Inputs'!$N$32,IF(AND('3. GRI Pricing'!$G395&gt;='2. GRI Pricing Inputs'!$P$33,'3. GRI Pricing'!$G395&lt;='2. GRI Pricing Inputs'!$Q$33),'2. GRI Pricing Inputs'!$P$32,IF(AND('3. GRI Pricing'!$G395&gt;='2. GRI Pricing Inputs'!$R$33,'3. GRI Pricing'!$G395&lt;='2. GRI Pricing Inputs'!$S$33),'2. GRI Pricing Inputs'!$R$32,IF(AND('3. GRI Pricing'!$G395&gt;='2. GRI Pricing Inputs'!$T$33,'3. GRI Pricing'!$G395&lt;='2. GRI Pricing Inputs'!$U$33),'2. GRI Pricing Inputs'!$T$32,IF(AND('3. GRI Pricing'!$G395&gt;='2. GRI Pricing Inputs'!$V$33,'3. GRI Pricing'!$G395&lt;='2. GRI Pricing Inputs'!$W$33),'2. GRI Pricing Inputs'!$V$32,IF(AND('3. GRI Pricing'!$G395&gt;='2. GRI Pricing Inputs'!$X$33,'3. GRI Pricing'!$G395&lt;='2. GRI Pricing Inputs'!$Y$33),'2. GRI Pricing Inputs'!$X$32,IF(AND('3. GRI Pricing'!$G395&gt;='2. GRI Pricing Inputs'!$Z$33,'3. GRI Pricing'!$G395&lt;='2. GRI Pricing Inputs'!$AA$33),'2. GRI Pricing Inputs'!$Z$32,IF(AND('3. GRI Pricing'!$G395&gt;='2. GRI Pricing Inputs'!$AB$33,'3. GRI Pricing'!$G395&lt;='2. GRI Pricing Inputs'!$AC$33),'2. GRI Pricing Inputs'!$AB$32,IF(AND('3. GRI Pricing'!$G395&gt;='2. GRI Pricing Inputs'!$AD$33,'3. GRI Pricing'!$G395&lt;='2. GRI Pricing Inputs'!$AE$33),'2. GRI Pricing Inputs'!$AD$32,IF(AND('3. GRI Pricing'!$G395&gt;='2. GRI Pricing Inputs'!$AF$33,'3. GRI Pricing'!$G395&lt;='2. GRI Pricing Inputs'!$AG$33),'2. GRI Pricing Inputs'!$AF$32,IF(AND('3. GRI Pricing'!$G395&gt;='2. GRI Pricing Inputs'!$AH$33,'3. GRI Pricing'!$G395&lt;='2. GRI Pricing Inputs'!$AI$33),'2. GRI Pricing Inputs'!$AH$32,0))))))))))))))))</f>
        <v>0</v>
      </c>
      <c r="O395" s="272" cm="1">
        <f t="array" ref="O395">IFERROR(INDEX('2. GRI Pricing Inputs'!$C$32:$AI$39,MATCH('3. GRI Pricing'!E395,'2. GRI Pricing Inputs'!$C$32:$C$39,0),(MATCH('3. GRI Pricing'!N395,'2. GRI Pricing Inputs'!$D$32:$AI$32,0)+1)),0)</f>
        <v>0</v>
      </c>
      <c r="P395" s="272">
        <f>IFERROR(INDEX('2. GRI Pricing Inputs'!$C$45:$AI$46,MATCH($P$16,'2. GRI Pricing Inputs'!$C$45:$C$46,0),MATCH(H395,'2. GRI Pricing Inputs'!$C$45:$AI$45,0)),0)</f>
        <v>0</v>
      </c>
      <c r="Q395" s="272">
        <f>IFERROR(INDEX('2. GRI Pricing Inputs'!$C$53:$AI$54,MATCH('3. GRI Pricing'!$Q$16,'2. GRI Pricing Inputs'!$C$53:$C$54,0),MATCH('3. GRI Pricing'!I395,'2. GRI Pricing Inputs'!$C$53:$AI$53,0)),0)</f>
        <v>0</v>
      </c>
      <c r="R395" s="272">
        <f>IFERROR(INDEX('2. GRI Pricing Inputs'!$C$60:$AI$61,MATCH('3. GRI Pricing'!$R$16,'2. GRI Pricing Inputs'!$C$60:$C$61,0),MATCH('1. Accomodation'!T399,'2. GRI Pricing Inputs'!$C$60:$AI$60,0)),0)</f>
        <v>0</v>
      </c>
      <c r="S395" s="272">
        <f>IFERROR(INDEX('2. GRI Pricing Inputs'!$C$67:$AI$68,MATCH('3. GRI Pricing'!$S$16,'2. GRI Pricing Inputs'!$C$67:$C$68,0),MATCH('1. Accomodation'!U399,'2. GRI Pricing Inputs'!$C$67:$AI$67,0)),0)</f>
        <v>0</v>
      </c>
      <c r="T395" s="272">
        <f>IF(E395=0,0,'2. GRI Pricing Inputs'!$AI$75)</f>
        <v>0</v>
      </c>
      <c r="U395" s="272">
        <f>IFERROR(INDEX('2. GRI Pricing Inputs'!$C$82:$AI$83,MATCH('3. GRI Pricing'!$U$16,'2. GRI Pricing Inputs'!$C$82:$C$83,0),MATCH('1. Accomodation'!V399,'2. GRI Pricing Inputs'!$C$82:$AI$82,0)),0)</f>
        <v>0</v>
      </c>
      <c r="V395" s="272">
        <f>IFERROR(INDEX('2. GRI Pricing Inputs'!$C$89:$AI$90,MATCH('3. GRI Pricing'!$V$16,'2. GRI Pricing Inputs'!$C$89:$C$90,0),MATCH('1. Accomodation'!W399,'2. GRI Pricing Inputs'!$C$89:$AI$89,0)),0)</f>
        <v>0</v>
      </c>
      <c r="W395" s="272">
        <f>IFERROR(INDEX('2. GRI Pricing Inputs'!$C$97:$AI$98,MATCH('3. GRI Pricing'!$W$16,'2. GRI Pricing Inputs'!$C$97:$C$98,0),MATCH('1. Accomodation'!X399,'2. GRI Pricing Inputs'!$C$97:$AI$97,0)),0)</f>
        <v>0</v>
      </c>
      <c r="X395" s="272">
        <f>IFERROR(INDEX('2. GRI Pricing Inputs'!$C$104:$AI$105,MATCH('3. GRI Pricing'!$X$16,'2. GRI Pricing Inputs'!$C$104:$C$105,0),MATCH('1. Accomodation'!Y399,'2. GRI Pricing Inputs'!$C$104:$AI$104,0)),0)</f>
        <v>0</v>
      </c>
      <c r="Y395" s="273"/>
      <c r="Z395" s="274">
        <f t="shared" si="17"/>
        <v>0</v>
      </c>
      <c r="AA395" s="275"/>
      <c r="AB395" s="275"/>
      <c r="AC395" s="275"/>
      <c r="AD395" s="271">
        <f>Z395*(1+'2. GRI Pricing Inputs'!E$115)^(($AD$16-$AC$15)/365)</f>
        <v>0</v>
      </c>
      <c r="AE395" s="272">
        <f>AD395*(1+'2. GRI Pricing Inputs'!F$115)^((AE$16-AD$16)/365)</f>
        <v>0</v>
      </c>
      <c r="AF395" s="272">
        <f>AE395*(1+'2. GRI Pricing Inputs'!G$115)^((AF$16-AE$16)/365)</f>
        <v>0</v>
      </c>
      <c r="AG395" s="272">
        <f>AF395*(1+'2. GRI Pricing Inputs'!H$115)^((AG$16-AF$16)/365)</f>
        <v>0</v>
      </c>
      <c r="AH395" s="272">
        <f>AG395*(1+'2. GRI Pricing Inputs'!I$115)^((AH$16-AG$16)/365)</f>
        <v>0</v>
      </c>
      <c r="AI395" s="272">
        <f>AH395*(1+'2. GRI Pricing Inputs'!J$115)^((AI$16-AH$16)/365)</f>
        <v>0</v>
      </c>
      <c r="AJ395" s="272">
        <f>AI395*(1+'2. GRI Pricing Inputs'!K$115)^((AJ$16-AI$16)/365)</f>
        <v>0</v>
      </c>
      <c r="AK395" s="272">
        <f>AJ395*(1+'2. GRI Pricing Inputs'!L$115)^((AK$16-AJ$16)/365)</f>
        <v>0</v>
      </c>
      <c r="AL395" s="272">
        <f>AK395*(1+'2. GRI Pricing Inputs'!M$115)^((AL$16-AK$16)/365)</f>
        <v>0</v>
      </c>
      <c r="AM395" s="272">
        <f>AL395*(1+'2. GRI Pricing Inputs'!N$115)^((AM$16-AL$16)/365)</f>
        <v>0</v>
      </c>
      <c r="AN395" s="272">
        <f>AM395*(1+'2. GRI Pricing Inputs'!O$115)^((AN$16-AM$16)/365)</f>
        <v>0</v>
      </c>
      <c r="AO395" s="272">
        <f>AN395*(1+'2. GRI Pricing Inputs'!P$115)^((AO$16-AN$16)/365)</f>
        <v>0</v>
      </c>
      <c r="AP395" s="276">
        <f>AO395*(1+'2. GRI Pricing Inputs'!Q$115)^((AP$16-AO$16)/365)</f>
        <v>0</v>
      </c>
      <c r="AQ395" s="380">
        <f t="shared" si="18"/>
        <v>0</v>
      </c>
    </row>
    <row r="396" spans="3:43" ht="11.4" x14ac:dyDescent="0.2">
      <c r="C396" s="76">
        <f>'1. Accomodation'!N400</f>
        <v>0</v>
      </c>
      <c r="D396" s="362" t="str">
        <f>'1. Accomodation'!L400</f>
        <v>[Select]</v>
      </c>
      <c r="E396" s="69" t="str">
        <f>'1. Accomodation'!P400</f>
        <v>[Select]</v>
      </c>
      <c r="F396" s="69" t="str">
        <f>'1. Accomodation'!Q400</f>
        <v>[Select]</v>
      </c>
      <c r="G396" s="77">
        <f>'1. Accomodation'!O400</f>
        <v>0</v>
      </c>
      <c r="H396" s="69" t="str">
        <f>'1. Accomodation'!R400</f>
        <v>[Select]</v>
      </c>
      <c r="I396" s="69" t="str">
        <f>'1. Accomodation'!S400</f>
        <v>[Select]</v>
      </c>
      <c r="J396" s="62"/>
      <c r="L396" s="271">
        <f>IFERROR(INDEX('2. GRI Pricing Inputs'!$C$15:$AI$16,MATCH($L$16,'2. GRI Pricing Inputs'!$C$15:$C$16,0),MATCH(E396,'2. GRI Pricing Inputs'!$C$15:$AI$15,0)),0)</f>
        <v>0</v>
      </c>
      <c r="M396" s="272">
        <f>IFERROR(INDEX('2. GRI Pricing Inputs'!$C$22:$AI$23,MATCH($M$16,'2. GRI Pricing Inputs'!$C$22:$C$23,0),MATCH(F396,'2. GRI Pricing Inputs'!$C$22:$AI$22,0)),0)</f>
        <v>0</v>
      </c>
      <c r="N396" s="329">
        <f>IF(AND('3. GRI Pricing'!$G396&gt;='2. GRI Pricing Inputs'!$D$33,'3. GRI Pricing'!$G396&lt;='2. GRI Pricing Inputs'!$E$33),'2. GRI Pricing Inputs'!$D$32,IF(AND('3. GRI Pricing'!$G396&gt;='2. GRI Pricing Inputs'!$F$33,'3. GRI Pricing'!$G396&lt;='2. GRI Pricing Inputs'!$G$33),'2. GRI Pricing Inputs'!$F$32,IF(AND('3. GRI Pricing'!$G396&gt;='2. GRI Pricing Inputs'!$H$33,'3. GRI Pricing'!$G396&lt;='2. GRI Pricing Inputs'!$I$33),'2. GRI Pricing Inputs'!$H$32,IF(AND('3. GRI Pricing'!$G396&gt;='2. GRI Pricing Inputs'!$J$33,'3. GRI Pricing'!$G396&lt;='2. GRI Pricing Inputs'!$K$33),'2. GRI Pricing Inputs'!$J$32,IF(AND('3. GRI Pricing'!$G396&gt;='2. GRI Pricing Inputs'!$L$33,'3. GRI Pricing'!$G396&lt;='2. GRI Pricing Inputs'!$M$33),'2. GRI Pricing Inputs'!$L$32,IF(AND('3. GRI Pricing'!$G396&gt;='2. GRI Pricing Inputs'!$N$33,'3. GRI Pricing'!$G396&lt;='2. GRI Pricing Inputs'!$O$33),'2. GRI Pricing Inputs'!$N$32,IF(AND('3. GRI Pricing'!$G396&gt;='2. GRI Pricing Inputs'!$P$33,'3. GRI Pricing'!$G396&lt;='2. GRI Pricing Inputs'!$Q$33),'2. GRI Pricing Inputs'!$P$32,IF(AND('3. GRI Pricing'!$G396&gt;='2. GRI Pricing Inputs'!$R$33,'3. GRI Pricing'!$G396&lt;='2. GRI Pricing Inputs'!$S$33),'2. GRI Pricing Inputs'!$R$32,IF(AND('3. GRI Pricing'!$G396&gt;='2. GRI Pricing Inputs'!$T$33,'3. GRI Pricing'!$G396&lt;='2. GRI Pricing Inputs'!$U$33),'2. GRI Pricing Inputs'!$T$32,IF(AND('3. GRI Pricing'!$G396&gt;='2. GRI Pricing Inputs'!$V$33,'3. GRI Pricing'!$G396&lt;='2. GRI Pricing Inputs'!$W$33),'2. GRI Pricing Inputs'!$V$32,IF(AND('3. GRI Pricing'!$G396&gt;='2. GRI Pricing Inputs'!$X$33,'3. GRI Pricing'!$G396&lt;='2. GRI Pricing Inputs'!$Y$33),'2. GRI Pricing Inputs'!$X$32,IF(AND('3. GRI Pricing'!$G396&gt;='2. GRI Pricing Inputs'!$Z$33,'3. GRI Pricing'!$G396&lt;='2. GRI Pricing Inputs'!$AA$33),'2. GRI Pricing Inputs'!$Z$32,IF(AND('3. GRI Pricing'!$G396&gt;='2. GRI Pricing Inputs'!$AB$33,'3. GRI Pricing'!$G396&lt;='2. GRI Pricing Inputs'!$AC$33),'2. GRI Pricing Inputs'!$AB$32,IF(AND('3. GRI Pricing'!$G396&gt;='2. GRI Pricing Inputs'!$AD$33,'3. GRI Pricing'!$G396&lt;='2. GRI Pricing Inputs'!$AE$33),'2. GRI Pricing Inputs'!$AD$32,IF(AND('3. GRI Pricing'!$G396&gt;='2. GRI Pricing Inputs'!$AF$33,'3. GRI Pricing'!$G396&lt;='2. GRI Pricing Inputs'!$AG$33),'2. GRI Pricing Inputs'!$AF$32,IF(AND('3. GRI Pricing'!$G396&gt;='2. GRI Pricing Inputs'!$AH$33,'3. GRI Pricing'!$G396&lt;='2. GRI Pricing Inputs'!$AI$33),'2. GRI Pricing Inputs'!$AH$32,0))))))))))))))))</f>
        <v>0</v>
      </c>
      <c r="O396" s="272" cm="1">
        <f t="array" ref="O396">IFERROR(INDEX('2. GRI Pricing Inputs'!$C$32:$AI$39,MATCH('3. GRI Pricing'!E396,'2. GRI Pricing Inputs'!$C$32:$C$39,0),(MATCH('3. GRI Pricing'!N396,'2. GRI Pricing Inputs'!$D$32:$AI$32,0)+1)),0)</f>
        <v>0</v>
      </c>
      <c r="P396" s="272">
        <f>IFERROR(INDEX('2. GRI Pricing Inputs'!$C$45:$AI$46,MATCH($P$16,'2. GRI Pricing Inputs'!$C$45:$C$46,0),MATCH(H396,'2. GRI Pricing Inputs'!$C$45:$AI$45,0)),0)</f>
        <v>0</v>
      </c>
      <c r="Q396" s="272">
        <f>IFERROR(INDEX('2. GRI Pricing Inputs'!$C$53:$AI$54,MATCH('3. GRI Pricing'!$Q$16,'2. GRI Pricing Inputs'!$C$53:$C$54,0),MATCH('3. GRI Pricing'!I396,'2. GRI Pricing Inputs'!$C$53:$AI$53,0)),0)</f>
        <v>0</v>
      </c>
      <c r="R396" s="272">
        <f>IFERROR(INDEX('2. GRI Pricing Inputs'!$C$60:$AI$61,MATCH('3. GRI Pricing'!$R$16,'2. GRI Pricing Inputs'!$C$60:$C$61,0),MATCH('1. Accomodation'!T400,'2. GRI Pricing Inputs'!$C$60:$AI$60,0)),0)</f>
        <v>0</v>
      </c>
      <c r="S396" s="272">
        <f>IFERROR(INDEX('2. GRI Pricing Inputs'!$C$67:$AI$68,MATCH('3. GRI Pricing'!$S$16,'2. GRI Pricing Inputs'!$C$67:$C$68,0),MATCH('1. Accomodation'!U400,'2. GRI Pricing Inputs'!$C$67:$AI$67,0)),0)</f>
        <v>0</v>
      </c>
      <c r="T396" s="272">
        <f>IF(E396=0,0,'2. GRI Pricing Inputs'!$AI$75)</f>
        <v>0</v>
      </c>
      <c r="U396" s="272">
        <f>IFERROR(INDEX('2. GRI Pricing Inputs'!$C$82:$AI$83,MATCH('3. GRI Pricing'!$U$16,'2. GRI Pricing Inputs'!$C$82:$C$83,0),MATCH('1. Accomodation'!V400,'2. GRI Pricing Inputs'!$C$82:$AI$82,0)),0)</f>
        <v>0</v>
      </c>
      <c r="V396" s="272">
        <f>IFERROR(INDEX('2. GRI Pricing Inputs'!$C$89:$AI$90,MATCH('3. GRI Pricing'!$V$16,'2. GRI Pricing Inputs'!$C$89:$C$90,0),MATCH('1. Accomodation'!W400,'2. GRI Pricing Inputs'!$C$89:$AI$89,0)),0)</f>
        <v>0</v>
      </c>
      <c r="W396" s="272">
        <f>IFERROR(INDEX('2. GRI Pricing Inputs'!$C$97:$AI$98,MATCH('3. GRI Pricing'!$W$16,'2. GRI Pricing Inputs'!$C$97:$C$98,0),MATCH('1. Accomodation'!X400,'2. GRI Pricing Inputs'!$C$97:$AI$97,0)),0)</f>
        <v>0</v>
      </c>
      <c r="X396" s="272">
        <f>IFERROR(INDEX('2. GRI Pricing Inputs'!$C$104:$AI$105,MATCH('3. GRI Pricing'!$X$16,'2. GRI Pricing Inputs'!$C$104:$C$105,0),MATCH('1. Accomodation'!Y400,'2. GRI Pricing Inputs'!$C$104:$AI$104,0)),0)</f>
        <v>0</v>
      </c>
      <c r="Y396" s="273"/>
      <c r="Z396" s="274">
        <f t="shared" si="17"/>
        <v>0</v>
      </c>
      <c r="AA396" s="275"/>
      <c r="AB396" s="275"/>
      <c r="AC396" s="275"/>
      <c r="AD396" s="271">
        <f>Z396*(1+'2. GRI Pricing Inputs'!E$115)^(($AD$16-$AC$15)/365)</f>
        <v>0</v>
      </c>
      <c r="AE396" s="272">
        <f>AD396*(1+'2. GRI Pricing Inputs'!F$115)^((AE$16-AD$16)/365)</f>
        <v>0</v>
      </c>
      <c r="AF396" s="272">
        <f>AE396*(1+'2. GRI Pricing Inputs'!G$115)^((AF$16-AE$16)/365)</f>
        <v>0</v>
      </c>
      <c r="AG396" s="272">
        <f>AF396*(1+'2. GRI Pricing Inputs'!H$115)^((AG$16-AF$16)/365)</f>
        <v>0</v>
      </c>
      <c r="AH396" s="272">
        <f>AG396*(1+'2. GRI Pricing Inputs'!I$115)^((AH$16-AG$16)/365)</f>
        <v>0</v>
      </c>
      <c r="AI396" s="272">
        <f>AH396*(1+'2. GRI Pricing Inputs'!J$115)^((AI$16-AH$16)/365)</f>
        <v>0</v>
      </c>
      <c r="AJ396" s="272">
        <f>AI396*(1+'2. GRI Pricing Inputs'!K$115)^((AJ$16-AI$16)/365)</f>
        <v>0</v>
      </c>
      <c r="AK396" s="272">
        <f>AJ396*(1+'2. GRI Pricing Inputs'!L$115)^((AK$16-AJ$16)/365)</f>
        <v>0</v>
      </c>
      <c r="AL396" s="272">
        <f>AK396*(1+'2. GRI Pricing Inputs'!M$115)^((AL$16-AK$16)/365)</f>
        <v>0</v>
      </c>
      <c r="AM396" s="272">
        <f>AL396*(1+'2. GRI Pricing Inputs'!N$115)^((AM$16-AL$16)/365)</f>
        <v>0</v>
      </c>
      <c r="AN396" s="272">
        <f>AM396*(1+'2. GRI Pricing Inputs'!O$115)^((AN$16-AM$16)/365)</f>
        <v>0</v>
      </c>
      <c r="AO396" s="272">
        <f>AN396*(1+'2. GRI Pricing Inputs'!P$115)^((AO$16-AN$16)/365)</f>
        <v>0</v>
      </c>
      <c r="AP396" s="276">
        <f>AO396*(1+'2. GRI Pricing Inputs'!Q$115)^((AP$16-AO$16)/365)</f>
        <v>0</v>
      </c>
      <c r="AQ396" s="380">
        <f t="shared" si="18"/>
        <v>0</v>
      </c>
    </row>
    <row r="397" spans="3:43" ht="11.4" x14ac:dyDescent="0.2">
      <c r="C397" s="76">
        <f>'1. Accomodation'!N401</f>
        <v>0</v>
      </c>
      <c r="D397" s="362" t="str">
        <f>'1. Accomodation'!L401</f>
        <v>[Select]</v>
      </c>
      <c r="E397" s="69" t="str">
        <f>'1. Accomodation'!P401</f>
        <v>[Select]</v>
      </c>
      <c r="F397" s="69" t="str">
        <f>'1. Accomodation'!Q401</f>
        <v>[Select]</v>
      </c>
      <c r="G397" s="77">
        <f>'1. Accomodation'!O401</f>
        <v>0</v>
      </c>
      <c r="H397" s="69" t="str">
        <f>'1. Accomodation'!R401</f>
        <v>[Select]</v>
      </c>
      <c r="I397" s="69" t="str">
        <f>'1. Accomodation'!S401</f>
        <v>[Select]</v>
      </c>
      <c r="J397" s="62"/>
      <c r="L397" s="271">
        <f>IFERROR(INDEX('2. GRI Pricing Inputs'!$C$15:$AI$16,MATCH($L$16,'2. GRI Pricing Inputs'!$C$15:$C$16,0),MATCH(E397,'2. GRI Pricing Inputs'!$C$15:$AI$15,0)),0)</f>
        <v>0</v>
      </c>
      <c r="M397" s="272">
        <f>IFERROR(INDEX('2. GRI Pricing Inputs'!$C$22:$AI$23,MATCH($M$16,'2. GRI Pricing Inputs'!$C$22:$C$23,0),MATCH(F397,'2. GRI Pricing Inputs'!$C$22:$AI$22,0)),0)</f>
        <v>0</v>
      </c>
      <c r="N397" s="329">
        <f>IF(AND('3. GRI Pricing'!$G397&gt;='2. GRI Pricing Inputs'!$D$33,'3. GRI Pricing'!$G397&lt;='2. GRI Pricing Inputs'!$E$33),'2. GRI Pricing Inputs'!$D$32,IF(AND('3. GRI Pricing'!$G397&gt;='2. GRI Pricing Inputs'!$F$33,'3. GRI Pricing'!$G397&lt;='2. GRI Pricing Inputs'!$G$33),'2. GRI Pricing Inputs'!$F$32,IF(AND('3. GRI Pricing'!$G397&gt;='2. GRI Pricing Inputs'!$H$33,'3. GRI Pricing'!$G397&lt;='2. GRI Pricing Inputs'!$I$33),'2. GRI Pricing Inputs'!$H$32,IF(AND('3. GRI Pricing'!$G397&gt;='2. GRI Pricing Inputs'!$J$33,'3. GRI Pricing'!$G397&lt;='2. GRI Pricing Inputs'!$K$33),'2. GRI Pricing Inputs'!$J$32,IF(AND('3. GRI Pricing'!$G397&gt;='2. GRI Pricing Inputs'!$L$33,'3. GRI Pricing'!$G397&lt;='2. GRI Pricing Inputs'!$M$33),'2. GRI Pricing Inputs'!$L$32,IF(AND('3. GRI Pricing'!$G397&gt;='2. GRI Pricing Inputs'!$N$33,'3. GRI Pricing'!$G397&lt;='2. GRI Pricing Inputs'!$O$33),'2. GRI Pricing Inputs'!$N$32,IF(AND('3. GRI Pricing'!$G397&gt;='2. GRI Pricing Inputs'!$P$33,'3. GRI Pricing'!$G397&lt;='2. GRI Pricing Inputs'!$Q$33),'2. GRI Pricing Inputs'!$P$32,IF(AND('3. GRI Pricing'!$G397&gt;='2. GRI Pricing Inputs'!$R$33,'3. GRI Pricing'!$G397&lt;='2. GRI Pricing Inputs'!$S$33),'2. GRI Pricing Inputs'!$R$32,IF(AND('3. GRI Pricing'!$G397&gt;='2. GRI Pricing Inputs'!$T$33,'3. GRI Pricing'!$G397&lt;='2. GRI Pricing Inputs'!$U$33),'2. GRI Pricing Inputs'!$T$32,IF(AND('3. GRI Pricing'!$G397&gt;='2. GRI Pricing Inputs'!$V$33,'3. GRI Pricing'!$G397&lt;='2. GRI Pricing Inputs'!$W$33),'2. GRI Pricing Inputs'!$V$32,IF(AND('3. GRI Pricing'!$G397&gt;='2. GRI Pricing Inputs'!$X$33,'3. GRI Pricing'!$G397&lt;='2. GRI Pricing Inputs'!$Y$33),'2. GRI Pricing Inputs'!$X$32,IF(AND('3. GRI Pricing'!$G397&gt;='2. GRI Pricing Inputs'!$Z$33,'3. GRI Pricing'!$G397&lt;='2. GRI Pricing Inputs'!$AA$33),'2. GRI Pricing Inputs'!$Z$32,IF(AND('3. GRI Pricing'!$G397&gt;='2. GRI Pricing Inputs'!$AB$33,'3. GRI Pricing'!$G397&lt;='2. GRI Pricing Inputs'!$AC$33),'2. GRI Pricing Inputs'!$AB$32,IF(AND('3. GRI Pricing'!$G397&gt;='2. GRI Pricing Inputs'!$AD$33,'3. GRI Pricing'!$G397&lt;='2. GRI Pricing Inputs'!$AE$33),'2. GRI Pricing Inputs'!$AD$32,IF(AND('3. GRI Pricing'!$G397&gt;='2. GRI Pricing Inputs'!$AF$33,'3. GRI Pricing'!$G397&lt;='2. GRI Pricing Inputs'!$AG$33),'2. GRI Pricing Inputs'!$AF$32,IF(AND('3. GRI Pricing'!$G397&gt;='2. GRI Pricing Inputs'!$AH$33,'3. GRI Pricing'!$G397&lt;='2. GRI Pricing Inputs'!$AI$33),'2. GRI Pricing Inputs'!$AH$32,0))))))))))))))))</f>
        <v>0</v>
      </c>
      <c r="O397" s="272" cm="1">
        <f t="array" ref="O397">IFERROR(INDEX('2. GRI Pricing Inputs'!$C$32:$AI$39,MATCH('3. GRI Pricing'!E397,'2. GRI Pricing Inputs'!$C$32:$C$39,0),(MATCH('3. GRI Pricing'!N397,'2. GRI Pricing Inputs'!$D$32:$AI$32,0)+1)),0)</f>
        <v>0</v>
      </c>
      <c r="P397" s="272">
        <f>IFERROR(INDEX('2. GRI Pricing Inputs'!$C$45:$AI$46,MATCH($P$16,'2. GRI Pricing Inputs'!$C$45:$C$46,0),MATCH(H397,'2. GRI Pricing Inputs'!$C$45:$AI$45,0)),0)</f>
        <v>0</v>
      </c>
      <c r="Q397" s="272">
        <f>IFERROR(INDEX('2. GRI Pricing Inputs'!$C$53:$AI$54,MATCH('3. GRI Pricing'!$Q$16,'2. GRI Pricing Inputs'!$C$53:$C$54,0),MATCH('3. GRI Pricing'!I397,'2. GRI Pricing Inputs'!$C$53:$AI$53,0)),0)</f>
        <v>0</v>
      </c>
      <c r="R397" s="272">
        <f>IFERROR(INDEX('2. GRI Pricing Inputs'!$C$60:$AI$61,MATCH('3. GRI Pricing'!$R$16,'2. GRI Pricing Inputs'!$C$60:$C$61,0),MATCH('1. Accomodation'!T401,'2. GRI Pricing Inputs'!$C$60:$AI$60,0)),0)</f>
        <v>0</v>
      </c>
      <c r="S397" s="272">
        <f>IFERROR(INDEX('2. GRI Pricing Inputs'!$C$67:$AI$68,MATCH('3. GRI Pricing'!$S$16,'2. GRI Pricing Inputs'!$C$67:$C$68,0),MATCH('1. Accomodation'!U401,'2. GRI Pricing Inputs'!$C$67:$AI$67,0)),0)</f>
        <v>0</v>
      </c>
      <c r="T397" s="272">
        <f>IF(E397=0,0,'2. GRI Pricing Inputs'!$AI$75)</f>
        <v>0</v>
      </c>
      <c r="U397" s="272">
        <f>IFERROR(INDEX('2. GRI Pricing Inputs'!$C$82:$AI$83,MATCH('3. GRI Pricing'!$U$16,'2. GRI Pricing Inputs'!$C$82:$C$83,0),MATCH('1. Accomodation'!V401,'2. GRI Pricing Inputs'!$C$82:$AI$82,0)),0)</f>
        <v>0</v>
      </c>
      <c r="V397" s="272">
        <f>IFERROR(INDEX('2. GRI Pricing Inputs'!$C$89:$AI$90,MATCH('3. GRI Pricing'!$V$16,'2. GRI Pricing Inputs'!$C$89:$C$90,0),MATCH('1. Accomodation'!W401,'2. GRI Pricing Inputs'!$C$89:$AI$89,0)),0)</f>
        <v>0</v>
      </c>
      <c r="W397" s="272">
        <f>IFERROR(INDEX('2. GRI Pricing Inputs'!$C$97:$AI$98,MATCH('3. GRI Pricing'!$W$16,'2. GRI Pricing Inputs'!$C$97:$C$98,0),MATCH('1. Accomodation'!X401,'2. GRI Pricing Inputs'!$C$97:$AI$97,0)),0)</f>
        <v>0</v>
      </c>
      <c r="X397" s="272">
        <f>IFERROR(INDEX('2. GRI Pricing Inputs'!$C$104:$AI$105,MATCH('3. GRI Pricing'!$X$16,'2. GRI Pricing Inputs'!$C$104:$C$105,0),MATCH('1. Accomodation'!Y401,'2. GRI Pricing Inputs'!$C$104:$AI$104,0)),0)</f>
        <v>0</v>
      </c>
      <c r="Y397" s="273"/>
      <c r="Z397" s="274">
        <f t="shared" si="17"/>
        <v>0</v>
      </c>
      <c r="AA397" s="275"/>
      <c r="AB397" s="275"/>
      <c r="AC397" s="275"/>
      <c r="AD397" s="271">
        <f>Z397*(1+'2. GRI Pricing Inputs'!E$115)^(($AD$16-$AC$15)/365)</f>
        <v>0</v>
      </c>
      <c r="AE397" s="272">
        <f>AD397*(1+'2. GRI Pricing Inputs'!F$115)^((AE$16-AD$16)/365)</f>
        <v>0</v>
      </c>
      <c r="AF397" s="272">
        <f>AE397*(1+'2. GRI Pricing Inputs'!G$115)^((AF$16-AE$16)/365)</f>
        <v>0</v>
      </c>
      <c r="AG397" s="272">
        <f>AF397*(1+'2. GRI Pricing Inputs'!H$115)^((AG$16-AF$16)/365)</f>
        <v>0</v>
      </c>
      <c r="AH397" s="272">
        <f>AG397*(1+'2. GRI Pricing Inputs'!I$115)^((AH$16-AG$16)/365)</f>
        <v>0</v>
      </c>
      <c r="AI397" s="272">
        <f>AH397*(1+'2. GRI Pricing Inputs'!J$115)^((AI$16-AH$16)/365)</f>
        <v>0</v>
      </c>
      <c r="AJ397" s="272">
        <f>AI397*(1+'2. GRI Pricing Inputs'!K$115)^((AJ$16-AI$16)/365)</f>
        <v>0</v>
      </c>
      <c r="AK397" s="272">
        <f>AJ397*(1+'2. GRI Pricing Inputs'!L$115)^((AK$16-AJ$16)/365)</f>
        <v>0</v>
      </c>
      <c r="AL397" s="272">
        <f>AK397*(1+'2. GRI Pricing Inputs'!M$115)^((AL$16-AK$16)/365)</f>
        <v>0</v>
      </c>
      <c r="AM397" s="272">
        <f>AL397*(1+'2. GRI Pricing Inputs'!N$115)^((AM$16-AL$16)/365)</f>
        <v>0</v>
      </c>
      <c r="AN397" s="272">
        <f>AM397*(1+'2. GRI Pricing Inputs'!O$115)^((AN$16-AM$16)/365)</f>
        <v>0</v>
      </c>
      <c r="AO397" s="272">
        <f>AN397*(1+'2. GRI Pricing Inputs'!P$115)^((AO$16-AN$16)/365)</f>
        <v>0</v>
      </c>
      <c r="AP397" s="276">
        <f>AO397*(1+'2. GRI Pricing Inputs'!Q$115)^((AP$16-AO$16)/365)</f>
        <v>0</v>
      </c>
      <c r="AQ397" s="380">
        <f t="shared" si="18"/>
        <v>0</v>
      </c>
    </row>
    <row r="398" spans="3:43" ht="11.4" x14ac:dyDescent="0.2">
      <c r="C398" s="76">
        <f>'1. Accomodation'!N402</f>
        <v>0</v>
      </c>
      <c r="D398" s="362" t="str">
        <f>'1. Accomodation'!L402</f>
        <v>[Select]</v>
      </c>
      <c r="E398" s="69" t="str">
        <f>'1. Accomodation'!P402</f>
        <v>[Select]</v>
      </c>
      <c r="F398" s="69" t="str">
        <f>'1. Accomodation'!Q402</f>
        <v>[Select]</v>
      </c>
      <c r="G398" s="77">
        <f>'1. Accomodation'!O402</f>
        <v>0</v>
      </c>
      <c r="H398" s="69" t="str">
        <f>'1. Accomodation'!R402</f>
        <v>[Select]</v>
      </c>
      <c r="I398" s="69" t="str">
        <f>'1. Accomodation'!S402</f>
        <v>[Select]</v>
      </c>
      <c r="J398" s="62"/>
      <c r="L398" s="271">
        <f>IFERROR(INDEX('2. GRI Pricing Inputs'!$C$15:$AI$16,MATCH($L$16,'2. GRI Pricing Inputs'!$C$15:$C$16,0),MATCH(E398,'2. GRI Pricing Inputs'!$C$15:$AI$15,0)),0)</f>
        <v>0</v>
      </c>
      <c r="M398" s="272">
        <f>IFERROR(INDEX('2. GRI Pricing Inputs'!$C$22:$AI$23,MATCH($M$16,'2. GRI Pricing Inputs'!$C$22:$C$23,0),MATCH(F398,'2. GRI Pricing Inputs'!$C$22:$AI$22,0)),0)</f>
        <v>0</v>
      </c>
      <c r="N398" s="329">
        <f>IF(AND('3. GRI Pricing'!$G398&gt;='2. GRI Pricing Inputs'!$D$33,'3. GRI Pricing'!$G398&lt;='2. GRI Pricing Inputs'!$E$33),'2. GRI Pricing Inputs'!$D$32,IF(AND('3. GRI Pricing'!$G398&gt;='2. GRI Pricing Inputs'!$F$33,'3. GRI Pricing'!$G398&lt;='2. GRI Pricing Inputs'!$G$33),'2. GRI Pricing Inputs'!$F$32,IF(AND('3. GRI Pricing'!$G398&gt;='2. GRI Pricing Inputs'!$H$33,'3. GRI Pricing'!$G398&lt;='2. GRI Pricing Inputs'!$I$33),'2. GRI Pricing Inputs'!$H$32,IF(AND('3. GRI Pricing'!$G398&gt;='2. GRI Pricing Inputs'!$J$33,'3. GRI Pricing'!$G398&lt;='2. GRI Pricing Inputs'!$K$33),'2. GRI Pricing Inputs'!$J$32,IF(AND('3. GRI Pricing'!$G398&gt;='2. GRI Pricing Inputs'!$L$33,'3. GRI Pricing'!$G398&lt;='2. GRI Pricing Inputs'!$M$33),'2. GRI Pricing Inputs'!$L$32,IF(AND('3. GRI Pricing'!$G398&gt;='2. GRI Pricing Inputs'!$N$33,'3. GRI Pricing'!$G398&lt;='2. GRI Pricing Inputs'!$O$33),'2. GRI Pricing Inputs'!$N$32,IF(AND('3. GRI Pricing'!$G398&gt;='2. GRI Pricing Inputs'!$P$33,'3. GRI Pricing'!$G398&lt;='2. GRI Pricing Inputs'!$Q$33),'2. GRI Pricing Inputs'!$P$32,IF(AND('3. GRI Pricing'!$G398&gt;='2. GRI Pricing Inputs'!$R$33,'3. GRI Pricing'!$G398&lt;='2. GRI Pricing Inputs'!$S$33),'2. GRI Pricing Inputs'!$R$32,IF(AND('3. GRI Pricing'!$G398&gt;='2. GRI Pricing Inputs'!$T$33,'3. GRI Pricing'!$G398&lt;='2. GRI Pricing Inputs'!$U$33),'2. GRI Pricing Inputs'!$T$32,IF(AND('3. GRI Pricing'!$G398&gt;='2. GRI Pricing Inputs'!$V$33,'3. GRI Pricing'!$G398&lt;='2. GRI Pricing Inputs'!$W$33),'2. GRI Pricing Inputs'!$V$32,IF(AND('3. GRI Pricing'!$G398&gt;='2. GRI Pricing Inputs'!$X$33,'3. GRI Pricing'!$G398&lt;='2. GRI Pricing Inputs'!$Y$33),'2. GRI Pricing Inputs'!$X$32,IF(AND('3. GRI Pricing'!$G398&gt;='2. GRI Pricing Inputs'!$Z$33,'3. GRI Pricing'!$G398&lt;='2. GRI Pricing Inputs'!$AA$33),'2. GRI Pricing Inputs'!$Z$32,IF(AND('3. GRI Pricing'!$G398&gt;='2. GRI Pricing Inputs'!$AB$33,'3. GRI Pricing'!$G398&lt;='2. GRI Pricing Inputs'!$AC$33),'2. GRI Pricing Inputs'!$AB$32,IF(AND('3. GRI Pricing'!$G398&gt;='2. GRI Pricing Inputs'!$AD$33,'3. GRI Pricing'!$G398&lt;='2. GRI Pricing Inputs'!$AE$33),'2. GRI Pricing Inputs'!$AD$32,IF(AND('3. GRI Pricing'!$G398&gt;='2. GRI Pricing Inputs'!$AF$33,'3. GRI Pricing'!$G398&lt;='2. GRI Pricing Inputs'!$AG$33),'2. GRI Pricing Inputs'!$AF$32,IF(AND('3. GRI Pricing'!$G398&gt;='2. GRI Pricing Inputs'!$AH$33,'3. GRI Pricing'!$G398&lt;='2. GRI Pricing Inputs'!$AI$33),'2. GRI Pricing Inputs'!$AH$32,0))))))))))))))))</f>
        <v>0</v>
      </c>
      <c r="O398" s="272" cm="1">
        <f t="array" ref="O398">IFERROR(INDEX('2. GRI Pricing Inputs'!$C$32:$AI$39,MATCH('3. GRI Pricing'!E398,'2. GRI Pricing Inputs'!$C$32:$C$39,0),(MATCH('3. GRI Pricing'!N398,'2. GRI Pricing Inputs'!$D$32:$AI$32,0)+1)),0)</f>
        <v>0</v>
      </c>
      <c r="P398" s="272">
        <f>IFERROR(INDEX('2. GRI Pricing Inputs'!$C$45:$AI$46,MATCH($P$16,'2. GRI Pricing Inputs'!$C$45:$C$46,0),MATCH(H398,'2. GRI Pricing Inputs'!$C$45:$AI$45,0)),0)</f>
        <v>0</v>
      </c>
      <c r="Q398" s="272">
        <f>IFERROR(INDEX('2. GRI Pricing Inputs'!$C$53:$AI$54,MATCH('3. GRI Pricing'!$Q$16,'2. GRI Pricing Inputs'!$C$53:$C$54,0),MATCH('3. GRI Pricing'!I398,'2. GRI Pricing Inputs'!$C$53:$AI$53,0)),0)</f>
        <v>0</v>
      </c>
      <c r="R398" s="272">
        <f>IFERROR(INDEX('2. GRI Pricing Inputs'!$C$60:$AI$61,MATCH('3. GRI Pricing'!$R$16,'2. GRI Pricing Inputs'!$C$60:$C$61,0),MATCH('1. Accomodation'!T402,'2. GRI Pricing Inputs'!$C$60:$AI$60,0)),0)</f>
        <v>0</v>
      </c>
      <c r="S398" s="272">
        <f>IFERROR(INDEX('2. GRI Pricing Inputs'!$C$67:$AI$68,MATCH('3. GRI Pricing'!$S$16,'2. GRI Pricing Inputs'!$C$67:$C$68,0),MATCH('1. Accomodation'!U402,'2. GRI Pricing Inputs'!$C$67:$AI$67,0)),0)</f>
        <v>0</v>
      </c>
      <c r="T398" s="272">
        <f>IF(E398=0,0,'2. GRI Pricing Inputs'!$AI$75)</f>
        <v>0</v>
      </c>
      <c r="U398" s="272">
        <f>IFERROR(INDEX('2. GRI Pricing Inputs'!$C$82:$AI$83,MATCH('3. GRI Pricing'!$U$16,'2. GRI Pricing Inputs'!$C$82:$C$83,0),MATCH('1. Accomodation'!V402,'2. GRI Pricing Inputs'!$C$82:$AI$82,0)),0)</f>
        <v>0</v>
      </c>
      <c r="V398" s="272">
        <f>IFERROR(INDEX('2. GRI Pricing Inputs'!$C$89:$AI$90,MATCH('3. GRI Pricing'!$V$16,'2. GRI Pricing Inputs'!$C$89:$C$90,0),MATCH('1. Accomodation'!W402,'2. GRI Pricing Inputs'!$C$89:$AI$89,0)),0)</f>
        <v>0</v>
      </c>
      <c r="W398" s="272">
        <f>IFERROR(INDEX('2. GRI Pricing Inputs'!$C$97:$AI$98,MATCH('3. GRI Pricing'!$W$16,'2. GRI Pricing Inputs'!$C$97:$C$98,0),MATCH('1. Accomodation'!X402,'2. GRI Pricing Inputs'!$C$97:$AI$97,0)),0)</f>
        <v>0</v>
      </c>
      <c r="X398" s="272">
        <f>IFERROR(INDEX('2. GRI Pricing Inputs'!$C$104:$AI$105,MATCH('3. GRI Pricing'!$X$16,'2. GRI Pricing Inputs'!$C$104:$C$105,0),MATCH('1. Accomodation'!Y402,'2. GRI Pricing Inputs'!$C$104:$AI$104,0)),0)</f>
        <v>0</v>
      </c>
      <c r="Y398" s="273"/>
      <c r="Z398" s="274">
        <f t="shared" si="17"/>
        <v>0</v>
      </c>
      <c r="AA398" s="275"/>
      <c r="AB398" s="275"/>
      <c r="AC398" s="275"/>
      <c r="AD398" s="271">
        <f>Z398*(1+'2. GRI Pricing Inputs'!E$115)^(($AD$16-$AC$15)/365)</f>
        <v>0</v>
      </c>
      <c r="AE398" s="272">
        <f>AD398*(1+'2. GRI Pricing Inputs'!F$115)^((AE$16-AD$16)/365)</f>
        <v>0</v>
      </c>
      <c r="AF398" s="272">
        <f>AE398*(1+'2. GRI Pricing Inputs'!G$115)^((AF$16-AE$16)/365)</f>
        <v>0</v>
      </c>
      <c r="AG398" s="272">
        <f>AF398*(1+'2. GRI Pricing Inputs'!H$115)^((AG$16-AF$16)/365)</f>
        <v>0</v>
      </c>
      <c r="AH398" s="272">
        <f>AG398*(1+'2. GRI Pricing Inputs'!I$115)^((AH$16-AG$16)/365)</f>
        <v>0</v>
      </c>
      <c r="AI398" s="272">
        <f>AH398*(1+'2. GRI Pricing Inputs'!J$115)^((AI$16-AH$16)/365)</f>
        <v>0</v>
      </c>
      <c r="AJ398" s="272">
        <f>AI398*(1+'2. GRI Pricing Inputs'!K$115)^((AJ$16-AI$16)/365)</f>
        <v>0</v>
      </c>
      <c r="AK398" s="272">
        <f>AJ398*(1+'2. GRI Pricing Inputs'!L$115)^((AK$16-AJ$16)/365)</f>
        <v>0</v>
      </c>
      <c r="AL398" s="272">
        <f>AK398*(1+'2. GRI Pricing Inputs'!M$115)^((AL$16-AK$16)/365)</f>
        <v>0</v>
      </c>
      <c r="AM398" s="272">
        <f>AL398*(1+'2. GRI Pricing Inputs'!N$115)^((AM$16-AL$16)/365)</f>
        <v>0</v>
      </c>
      <c r="AN398" s="272">
        <f>AM398*(1+'2. GRI Pricing Inputs'!O$115)^((AN$16-AM$16)/365)</f>
        <v>0</v>
      </c>
      <c r="AO398" s="272">
        <f>AN398*(1+'2. GRI Pricing Inputs'!P$115)^((AO$16-AN$16)/365)</f>
        <v>0</v>
      </c>
      <c r="AP398" s="276">
        <f>AO398*(1+'2. GRI Pricing Inputs'!Q$115)^((AP$16-AO$16)/365)</f>
        <v>0</v>
      </c>
      <c r="AQ398" s="380">
        <f t="shared" si="18"/>
        <v>0</v>
      </c>
    </row>
    <row r="399" spans="3:43" ht="11.4" x14ac:dyDescent="0.2">
      <c r="C399" s="76">
        <f>'1. Accomodation'!N403</f>
        <v>0</v>
      </c>
      <c r="D399" s="362" t="str">
        <f>'1. Accomodation'!L403</f>
        <v>[Select]</v>
      </c>
      <c r="E399" s="69" t="str">
        <f>'1. Accomodation'!P403</f>
        <v>[Select]</v>
      </c>
      <c r="F399" s="69" t="str">
        <f>'1. Accomodation'!Q403</f>
        <v>[Select]</v>
      </c>
      <c r="G399" s="77">
        <f>'1. Accomodation'!O403</f>
        <v>0</v>
      </c>
      <c r="H399" s="69" t="str">
        <f>'1. Accomodation'!R403</f>
        <v>[Select]</v>
      </c>
      <c r="I399" s="69" t="str">
        <f>'1. Accomodation'!S403</f>
        <v>[Select]</v>
      </c>
      <c r="J399" s="62"/>
      <c r="L399" s="271">
        <f>IFERROR(INDEX('2. GRI Pricing Inputs'!$C$15:$AI$16,MATCH($L$16,'2. GRI Pricing Inputs'!$C$15:$C$16,0),MATCH(E399,'2. GRI Pricing Inputs'!$C$15:$AI$15,0)),0)</f>
        <v>0</v>
      </c>
      <c r="M399" s="272">
        <f>IFERROR(INDEX('2. GRI Pricing Inputs'!$C$22:$AI$23,MATCH($M$16,'2. GRI Pricing Inputs'!$C$22:$C$23,0),MATCH(F399,'2. GRI Pricing Inputs'!$C$22:$AI$22,0)),0)</f>
        <v>0</v>
      </c>
      <c r="N399" s="329">
        <f>IF(AND('3. GRI Pricing'!$G399&gt;='2. GRI Pricing Inputs'!$D$33,'3. GRI Pricing'!$G399&lt;='2. GRI Pricing Inputs'!$E$33),'2. GRI Pricing Inputs'!$D$32,IF(AND('3. GRI Pricing'!$G399&gt;='2. GRI Pricing Inputs'!$F$33,'3. GRI Pricing'!$G399&lt;='2. GRI Pricing Inputs'!$G$33),'2. GRI Pricing Inputs'!$F$32,IF(AND('3. GRI Pricing'!$G399&gt;='2. GRI Pricing Inputs'!$H$33,'3. GRI Pricing'!$G399&lt;='2. GRI Pricing Inputs'!$I$33),'2. GRI Pricing Inputs'!$H$32,IF(AND('3. GRI Pricing'!$G399&gt;='2. GRI Pricing Inputs'!$J$33,'3. GRI Pricing'!$G399&lt;='2. GRI Pricing Inputs'!$K$33),'2. GRI Pricing Inputs'!$J$32,IF(AND('3. GRI Pricing'!$G399&gt;='2. GRI Pricing Inputs'!$L$33,'3. GRI Pricing'!$G399&lt;='2. GRI Pricing Inputs'!$M$33),'2. GRI Pricing Inputs'!$L$32,IF(AND('3. GRI Pricing'!$G399&gt;='2. GRI Pricing Inputs'!$N$33,'3. GRI Pricing'!$G399&lt;='2. GRI Pricing Inputs'!$O$33),'2. GRI Pricing Inputs'!$N$32,IF(AND('3. GRI Pricing'!$G399&gt;='2. GRI Pricing Inputs'!$P$33,'3. GRI Pricing'!$G399&lt;='2. GRI Pricing Inputs'!$Q$33),'2. GRI Pricing Inputs'!$P$32,IF(AND('3. GRI Pricing'!$G399&gt;='2. GRI Pricing Inputs'!$R$33,'3. GRI Pricing'!$G399&lt;='2. GRI Pricing Inputs'!$S$33),'2. GRI Pricing Inputs'!$R$32,IF(AND('3. GRI Pricing'!$G399&gt;='2. GRI Pricing Inputs'!$T$33,'3. GRI Pricing'!$G399&lt;='2. GRI Pricing Inputs'!$U$33),'2. GRI Pricing Inputs'!$T$32,IF(AND('3. GRI Pricing'!$G399&gt;='2. GRI Pricing Inputs'!$V$33,'3. GRI Pricing'!$G399&lt;='2. GRI Pricing Inputs'!$W$33),'2. GRI Pricing Inputs'!$V$32,IF(AND('3. GRI Pricing'!$G399&gt;='2. GRI Pricing Inputs'!$X$33,'3. GRI Pricing'!$G399&lt;='2. GRI Pricing Inputs'!$Y$33),'2. GRI Pricing Inputs'!$X$32,IF(AND('3. GRI Pricing'!$G399&gt;='2. GRI Pricing Inputs'!$Z$33,'3. GRI Pricing'!$G399&lt;='2. GRI Pricing Inputs'!$AA$33),'2. GRI Pricing Inputs'!$Z$32,IF(AND('3. GRI Pricing'!$G399&gt;='2. GRI Pricing Inputs'!$AB$33,'3. GRI Pricing'!$G399&lt;='2. GRI Pricing Inputs'!$AC$33),'2. GRI Pricing Inputs'!$AB$32,IF(AND('3. GRI Pricing'!$G399&gt;='2. GRI Pricing Inputs'!$AD$33,'3. GRI Pricing'!$G399&lt;='2. GRI Pricing Inputs'!$AE$33),'2. GRI Pricing Inputs'!$AD$32,IF(AND('3. GRI Pricing'!$G399&gt;='2. GRI Pricing Inputs'!$AF$33,'3. GRI Pricing'!$G399&lt;='2. GRI Pricing Inputs'!$AG$33),'2. GRI Pricing Inputs'!$AF$32,IF(AND('3. GRI Pricing'!$G399&gt;='2. GRI Pricing Inputs'!$AH$33,'3. GRI Pricing'!$G399&lt;='2. GRI Pricing Inputs'!$AI$33),'2. GRI Pricing Inputs'!$AH$32,0))))))))))))))))</f>
        <v>0</v>
      </c>
      <c r="O399" s="272" cm="1">
        <f t="array" ref="O399">IFERROR(INDEX('2. GRI Pricing Inputs'!$C$32:$AI$39,MATCH('3. GRI Pricing'!E399,'2. GRI Pricing Inputs'!$C$32:$C$39,0),(MATCH('3. GRI Pricing'!N399,'2. GRI Pricing Inputs'!$D$32:$AI$32,0)+1)),0)</f>
        <v>0</v>
      </c>
      <c r="P399" s="272">
        <f>IFERROR(INDEX('2. GRI Pricing Inputs'!$C$45:$AI$46,MATCH($P$16,'2. GRI Pricing Inputs'!$C$45:$C$46,0),MATCH(H399,'2. GRI Pricing Inputs'!$C$45:$AI$45,0)),0)</f>
        <v>0</v>
      </c>
      <c r="Q399" s="272">
        <f>IFERROR(INDEX('2. GRI Pricing Inputs'!$C$53:$AI$54,MATCH('3. GRI Pricing'!$Q$16,'2. GRI Pricing Inputs'!$C$53:$C$54,0),MATCH('3. GRI Pricing'!I399,'2. GRI Pricing Inputs'!$C$53:$AI$53,0)),0)</f>
        <v>0</v>
      </c>
      <c r="R399" s="272">
        <f>IFERROR(INDEX('2. GRI Pricing Inputs'!$C$60:$AI$61,MATCH('3. GRI Pricing'!$R$16,'2. GRI Pricing Inputs'!$C$60:$C$61,0),MATCH('1. Accomodation'!T403,'2. GRI Pricing Inputs'!$C$60:$AI$60,0)),0)</f>
        <v>0</v>
      </c>
      <c r="S399" s="272">
        <f>IFERROR(INDEX('2. GRI Pricing Inputs'!$C$67:$AI$68,MATCH('3. GRI Pricing'!$S$16,'2. GRI Pricing Inputs'!$C$67:$C$68,0),MATCH('1. Accomodation'!U403,'2. GRI Pricing Inputs'!$C$67:$AI$67,0)),0)</f>
        <v>0</v>
      </c>
      <c r="T399" s="272">
        <f>IF(E399=0,0,'2. GRI Pricing Inputs'!$AI$75)</f>
        <v>0</v>
      </c>
      <c r="U399" s="272">
        <f>IFERROR(INDEX('2. GRI Pricing Inputs'!$C$82:$AI$83,MATCH('3. GRI Pricing'!$U$16,'2. GRI Pricing Inputs'!$C$82:$C$83,0),MATCH('1. Accomodation'!V403,'2. GRI Pricing Inputs'!$C$82:$AI$82,0)),0)</f>
        <v>0</v>
      </c>
      <c r="V399" s="272">
        <f>IFERROR(INDEX('2. GRI Pricing Inputs'!$C$89:$AI$90,MATCH('3. GRI Pricing'!$V$16,'2. GRI Pricing Inputs'!$C$89:$C$90,0),MATCH('1. Accomodation'!W403,'2. GRI Pricing Inputs'!$C$89:$AI$89,0)),0)</f>
        <v>0</v>
      </c>
      <c r="W399" s="272">
        <f>IFERROR(INDEX('2. GRI Pricing Inputs'!$C$97:$AI$98,MATCH('3. GRI Pricing'!$W$16,'2. GRI Pricing Inputs'!$C$97:$C$98,0),MATCH('1. Accomodation'!X403,'2. GRI Pricing Inputs'!$C$97:$AI$97,0)),0)</f>
        <v>0</v>
      </c>
      <c r="X399" s="272">
        <f>IFERROR(INDEX('2. GRI Pricing Inputs'!$C$104:$AI$105,MATCH('3. GRI Pricing'!$X$16,'2. GRI Pricing Inputs'!$C$104:$C$105,0),MATCH('1. Accomodation'!Y403,'2. GRI Pricing Inputs'!$C$104:$AI$104,0)),0)</f>
        <v>0</v>
      </c>
      <c r="Y399" s="273"/>
      <c r="Z399" s="274">
        <f t="shared" si="17"/>
        <v>0</v>
      </c>
      <c r="AA399" s="275"/>
      <c r="AB399" s="275"/>
      <c r="AC399" s="275"/>
      <c r="AD399" s="271">
        <f>Z399*(1+'2. GRI Pricing Inputs'!E$115)^(($AD$16-$AC$15)/365)</f>
        <v>0</v>
      </c>
      <c r="AE399" s="272">
        <f>AD399*(1+'2. GRI Pricing Inputs'!F$115)^((AE$16-AD$16)/365)</f>
        <v>0</v>
      </c>
      <c r="AF399" s="272">
        <f>AE399*(1+'2. GRI Pricing Inputs'!G$115)^((AF$16-AE$16)/365)</f>
        <v>0</v>
      </c>
      <c r="AG399" s="272">
        <f>AF399*(1+'2. GRI Pricing Inputs'!H$115)^((AG$16-AF$16)/365)</f>
        <v>0</v>
      </c>
      <c r="AH399" s="272">
        <f>AG399*(1+'2. GRI Pricing Inputs'!I$115)^((AH$16-AG$16)/365)</f>
        <v>0</v>
      </c>
      <c r="AI399" s="272">
        <f>AH399*(1+'2. GRI Pricing Inputs'!J$115)^((AI$16-AH$16)/365)</f>
        <v>0</v>
      </c>
      <c r="AJ399" s="272">
        <f>AI399*(1+'2. GRI Pricing Inputs'!K$115)^((AJ$16-AI$16)/365)</f>
        <v>0</v>
      </c>
      <c r="AK399" s="272">
        <f>AJ399*(1+'2. GRI Pricing Inputs'!L$115)^((AK$16-AJ$16)/365)</f>
        <v>0</v>
      </c>
      <c r="AL399" s="272">
        <f>AK399*(1+'2. GRI Pricing Inputs'!M$115)^((AL$16-AK$16)/365)</f>
        <v>0</v>
      </c>
      <c r="AM399" s="272">
        <f>AL399*(1+'2. GRI Pricing Inputs'!N$115)^((AM$16-AL$16)/365)</f>
        <v>0</v>
      </c>
      <c r="AN399" s="272">
        <f>AM399*(1+'2. GRI Pricing Inputs'!O$115)^((AN$16-AM$16)/365)</f>
        <v>0</v>
      </c>
      <c r="AO399" s="272">
        <f>AN399*(1+'2. GRI Pricing Inputs'!P$115)^((AO$16-AN$16)/365)</f>
        <v>0</v>
      </c>
      <c r="AP399" s="276">
        <f>AO399*(1+'2. GRI Pricing Inputs'!Q$115)^((AP$16-AO$16)/365)</f>
        <v>0</v>
      </c>
      <c r="AQ399" s="380">
        <f t="shared" si="18"/>
        <v>0</v>
      </c>
    </row>
    <row r="400" spans="3:43" ht="11.4" x14ac:dyDescent="0.2">
      <c r="C400" s="76">
        <f>'1. Accomodation'!N404</f>
        <v>0</v>
      </c>
      <c r="D400" s="362" t="str">
        <f>'1. Accomodation'!L404</f>
        <v>[Select]</v>
      </c>
      <c r="E400" s="69" t="str">
        <f>'1. Accomodation'!P404</f>
        <v>[Select]</v>
      </c>
      <c r="F400" s="69" t="str">
        <f>'1. Accomodation'!Q404</f>
        <v>[Select]</v>
      </c>
      <c r="G400" s="77">
        <f>'1. Accomodation'!O404</f>
        <v>0</v>
      </c>
      <c r="H400" s="69" t="str">
        <f>'1. Accomodation'!R404</f>
        <v>[Select]</v>
      </c>
      <c r="I400" s="69" t="str">
        <f>'1. Accomodation'!S404</f>
        <v>[Select]</v>
      </c>
      <c r="J400" s="62"/>
      <c r="L400" s="271">
        <f>IFERROR(INDEX('2. GRI Pricing Inputs'!$C$15:$AI$16,MATCH($L$16,'2. GRI Pricing Inputs'!$C$15:$C$16,0),MATCH(E400,'2. GRI Pricing Inputs'!$C$15:$AI$15,0)),0)</f>
        <v>0</v>
      </c>
      <c r="M400" s="272">
        <f>IFERROR(INDEX('2. GRI Pricing Inputs'!$C$22:$AI$23,MATCH($M$16,'2. GRI Pricing Inputs'!$C$22:$C$23,0),MATCH(F400,'2. GRI Pricing Inputs'!$C$22:$AI$22,0)),0)</f>
        <v>0</v>
      </c>
      <c r="N400" s="329">
        <f>IF(AND('3. GRI Pricing'!$G400&gt;='2. GRI Pricing Inputs'!$D$33,'3. GRI Pricing'!$G400&lt;='2. GRI Pricing Inputs'!$E$33),'2. GRI Pricing Inputs'!$D$32,IF(AND('3. GRI Pricing'!$G400&gt;='2. GRI Pricing Inputs'!$F$33,'3. GRI Pricing'!$G400&lt;='2. GRI Pricing Inputs'!$G$33),'2. GRI Pricing Inputs'!$F$32,IF(AND('3. GRI Pricing'!$G400&gt;='2. GRI Pricing Inputs'!$H$33,'3. GRI Pricing'!$G400&lt;='2. GRI Pricing Inputs'!$I$33),'2. GRI Pricing Inputs'!$H$32,IF(AND('3. GRI Pricing'!$G400&gt;='2. GRI Pricing Inputs'!$J$33,'3. GRI Pricing'!$G400&lt;='2. GRI Pricing Inputs'!$K$33),'2. GRI Pricing Inputs'!$J$32,IF(AND('3. GRI Pricing'!$G400&gt;='2. GRI Pricing Inputs'!$L$33,'3. GRI Pricing'!$G400&lt;='2. GRI Pricing Inputs'!$M$33),'2. GRI Pricing Inputs'!$L$32,IF(AND('3. GRI Pricing'!$G400&gt;='2. GRI Pricing Inputs'!$N$33,'3. GRI Pricing'!$G400&lt;='2. GRI Pricing Inputs'!$O$33),'2. GRI Pricing Inputs'!$N$32,IF(AND('3. GRI Pricing'!$G400&gt;='2. GRI Pricing Inputs'!$P$33,'3. GRI Pricing'!$G400&lt;='2. GRI Pricing Inputs'!$Q$33),'2. GRI Pricing Inputs'!$P$32,IF(AND('3. GRI Pricing'!$G400&gt;='2. GRI Pricing Inputs'!$R$33,'3. GRI Pricing'!$G400&lt;='2. GRI Pricing Inputs'!$S$33),'2. GRI Pricing Inputs'!$R$32,IF(AND('3. GRI Pricing'!$G400&gt;='2. GRI Pricing Inputs'!$T$33,'3. GRI Pricing'!$G400&lt;='2. GRI Pricing Inputs'!$U$33),'2. GRI Pricing Inputs'!$T$32,IF(AND('3. GRI Pricing'!$G400&gt;='2. GRI Pricing Inputs'!$V$33,'3. GRI Pricing'!$G400&lt;='2. GRI Pricing Inputs'!$W$33),'2. GRI Pricing Inputs'!$V$32,IF(AND('3. GRI Pricing'!$G400&gt;='2. GRI Pricing Inputs'!$X$33,'3. GRI Pricing'!$G400&lt;='2. GRI Pricing Inputs'!$Y$33),'2. GRI Pricing Inputs'!$X$32,IF(AND('3. GRI Pricing'!$G400&gt;='2. GRI Pricing Inputs'!$Z$33,'3. GRI Pricing'!$G400&lt;='2. GRI Pricing Inputs'!$AA$33),'2. GRI Pricing Inputs'!$Z$32,IF(AND('3. GRI Pricing'!$G400&gt;='2. GRI Pricing Inputs'!$AB$33,'3. GRI Pricing'!$G400&lt;='2. GRI Pricing Inputs'!$AC$33),'2. GRI Pricing Inputs'!$AB$32,IF(AND('3. GRI Pricing'!$G400&gt;='2. GRI Pricing Inputs'!$AD$33,'3. GRI Pricing'!$G400&lt;='2. GRI Pricing Inputs'!$AE$33),'2. GRI Pricing Inputs'!$AD$32,IF(AND('3. GRI Pricing'!$G400&gt;='2. GRI Pricing Inputs'!$AF$33,'3. GRI Pricing'!$G400&lt;='2. GRI Pricing Inputs'!$AG$33),'2. GRI Pricing Inputs'!$AF$32,IF(AND('3. GRI Pricing'!$G400&gt;='2. GRI Pricing Inputs'!$AH$33,'3. GRI Pricing'!$G400&lt;='2. GRI Pricing Inputs'!$AI$33),'2. GRI Pricing Inputs'!$AH$32,0))))))))))))))))</f>
        <v>0</v>
      </c>
      <c r="O400" s="272" cm="1">
        <f t="array" ref="O400">IFERROR(INDEX('2. GRI Pricing Inputs'!$C$32:$AI$39,MATCH('3. GRI Pricing'!E400,'2. GRI Pricing Inputs'!$C$32:$C$39,0),(MATCH('3. GRI Pricing'!N400,'2. GRI Pricing Inputs'!$D$32:$AI$32,0)+1)),0)</f>
        <v>0</v>
      </c>
      <c r="P400" s="272">
        <f>IFERROR(INDEX('2. GRI Pricing Inputs'!$C$45:$AI$46,MATCH($P$16,'2. GRI Pricing Inputs'!$C$45:$C$46,0),MATCH(H400,'2. GRI Pricing Inputs'!$C$45:$AI$45,0)),0)</f>
        <v>0</v>
      </c>
      <c r="Q400" s="272">
        <f>IFERROR(INDEX('2. GRI Pricing Inputs'!$C$53:$AI$54,MATCH('3. GRI Pricing'!$Q$16,'2. GRI Pricing Inputs'!$C$53:$C$54,0),MATCH('3. GRI Pricing'!I400,'2. GRI Pricing Inputs'!$C$53:$AI$53,0)),0)</f>
        <v>0</v>
      </c>
      <c r="R400" s="272">
        <f>IFERROR(INDEX('2. GRI Pricing Inputs'!$C$60:$AI$61,MATCH('3. GRI Pricing'!$R$16,'2. GRI Pricing Inputs'!$C$60:$C$61,0),MATCH('1. Accomodation'!T404,'2. GRI Pricing Inputs'!$C$60:$AI$60,0)),0)</f>
        <v>0</v>
      </c>
      <c r="S400" s="272">
        <f>IFERROR(INDEX('2. GRI Pricing Inputs'!$C$67:$AI$68,MATCH('3. GRI Pricing'!$S$16,'2. GRI Pricing Inputs'!$C$67:$C$68,0),MATCH('1. Accomodation'!U404,'2. GRI Pricing Inputs'!$C$67:$AI$67,0)),0)</f>
        <v>0</v>
      </c>
      <c r="T400" s="272">
        <f>IF(E400=0,0,'2. GRI Pricing Inputs'!$AI$75)</f>
        <v>0</v>
      </c>
      <c r="U400" s="272">
        <f>IFERROR(INDEX('2. GRI Pricing Inputs'!$C$82:$AI$83,MATCH('3. GRI Pricing'!$U$16,'2. GRI Pricing Inputs'!$C$82:$C$83,0),MATCH('1. Accomodation'!V404,'2. GRI Pricing Inputs'!$C$82:$AI$82,0)),0)</f>
        <v>0</v>
      </c>
      <c r="V400" s="272">
        <f>IFERROR(INDEX('2. GRI Pricing Inputs'!$C$89:$AI$90,MATCH('3. GRI Pricing'!$V$16,'2. GRI Pricing Inputs'!$C$89:$C$90,0),MATCH('1. Accomodation'!W404,'2. GRI Pricing Inputs'!$C$89:$AI$89,0)),0)</f>
        <v>0</v>
      </c>
      <c r="W400" s="272">
        <f>IFERROR(INDEX('2. GRI Pricing Inputs'!$C$97:$AI$98,MATCH('3. GRI Pricing'!$W$16,'2. GRI Pricing Inputs'!$C$97:$C$98,0),MATCH('1. Accomodation'!X404,'2. GRI Pricing Inputs'!$C$97:$AI$97,0)),0)</f>
        <v>0</v>
      </c>
      <c r="X400" s="272">
        <f>IFERROR(INDEX('2. GRI Pricing Inputs'!$C$104:$AI$105,MATCH('3. GRI Pricing'!$X$16,'2. GRI Pricing Inputs'!$C$104:$C$105,0),MATCH('1. Accomodation'!Y404,'2. GRI Pricing Inputs'!$C$104:$AI$104,0)),0)</f>
        <v>0</v>
      </c>
      <c r="Y400" s="273"/>
      <c r="Z400" s="274">
        <f t="shared" si="17"/>
        <v>0</v>
      </c>
      <c r="AA400" s="275"/>
      <c r="AB400" s="275"/>
      <c r="AC400" s="275"/>
      <c r="AD400" s="271">
        <f>Z400*(1+'2. GRI Pricing Inputs'!E$115)^(($AD$16-$AC$15)/365)</f>
        <v>0</v>
      </c>
      <c r="AE400" s="272">
        <f>AD400*(1+'2. GRI Pricing Inputs'!F$115)^((AE$16-AD$16)/365)</f>
        <v>0</v>
      </c>
      <c r="AF400" s="272">
        <f>AE400*(1+'2. GRI Pricing Inputs'!G$115)^((AF$16-AE$16)/365)</f>
        <v>0</v>
      </c>
      <c r="AG400" s="272">
        <f>AF400*(1+'2. GRI Pricing Inputs'!H$115)^((AG$16-AF$16)/365)</f>
        <v>0</v>
      </c>
      <c r="AH400" s="272">
        <f>AG400*(1+'2. GRI Pricing Inputs'!I$115)^((AH$16-AG$16)/365)</f>
        <v>0</v>
      </c>
      <c r="AI400" s="272">
        <f>AH400*(1+'2. GRI Pricing Inputs'!J$115)^((AI$16-AH$16)/365)</f>
        <v>0</v>
      </c>
      <c r="AJ400" s="272">
        <f>AI400*(1+'2. GRI Pricing Inputs'!K$115)^((AJ$16-AI$16)/365)</f>
        <v>0</v>
      </c>
      <c r="AK400" s="272">
        <f>AJ400*(1+'2. GRI Pricing Inputs'!L$115)^((AK$16-AJ$16)/365)</f>
        <v>0</v>
      </c>
      <c r="AL400" s="272">
        <f>AK400*(1+'2. GRI Pricing Inputs'!M$115)^((AL$16-AK$16)/365)</f>
        <v>0</v>
      </c>
      <c r="AM400" s="272">
        <f>AL400*(1+'2. GRI Pricing Inputs'!N$115)^((AM$16-AL$16)/365)</f>
        <v>0</v>
      </c>
      <c r="AN400" s="272">
        <f>AM400*(1+'2. GRI Pricing Inputs'!O$115)^((AN$16-AM$16)/365)</f>
        <v>0</v>
      </c>
      <c r="AO400" s="272">
        <f>AN400*(1+'2. GRI Pricing Inputs'!P$115)^((AO$16-AN$16)/365)</f>
        <v>0</v>
      </c>
      <c r="AP400" s="276">
        <f>AO400*(1+'2. GRI Pricing Inputs'!Q$115)^((AP$16-AO$16)/365)</f>
        <v>0</v>
      </c>
      <c r="AQ400" s="380">
        <f t="shared" si="18"/>
        <v>0</v>
      </c>
    </row>
    <row r="401" spans="3:43" ht="11.4" x14ac:dyDescent="0.2">
      <c r="C401" s="76">
        <f>'1. Accomodation'!N405</f>
        <v>0</v>
      </c>
      <c r="D401" s="362" t="str">
        <f>'1. Accomodation'!L405</f>
        <v>[Select]</v>
      </c>
      <c r="E401" s="69" t="str">
        <f>'1. Accomodation'!P405</f>
        <v>[Select]</v>
      </c>
      <c r="F401" s="69" t="str">
        <f>'1. Accomodation'!Q405</f>
        <v>[Select]</v>
      </c>
      <c r="G401" s="77">
        <f>'1. Accomodation'!O405</f>
        <v>0</v>
      </c>
      <c r="H401" s="69" t="str">
        <f>'1. Accomodation'!R405</f>
        <v>[Select]</v>
      </c>
      <c r="I401" s="69" t="str">
        <f>'1. Accomodation'!S405</f>
        <v>[Select]</v>
      </c>
      <c r="J401" s="62"/>
      <c r="L401" s="271">
        <f>IFERROR(INDEX('2. GRI Pricing Inputs'!$C$15:$AI$16,MATCH($L$16,'2. GRI Pricing Inputs'!$C$15:$C$16,0),MATCH(E401,'2. GRI Pricing Inputs'!$C$15:$AI$15,0)),0)</f>
        <v>0</v>
      </c>
      <c r="M401" s="272">
        <f>IFERROR(INDEX('2. GRI Pricing Inputs'!$C$22:$AI$23,MATCH($M$16,'2. GRI Pricing Inputs'!$C$22:$C$23,0),MATCH(F401,'2. GRI Pricing Inputs'!$C$22:$AI$22,0)),0)</f>
        <v>0</v>
      </c>
      <c r="N401" s="329">
        <f>IF(AND('3. GRI Pricing'!$G401&gt;='2. GRI Pricing Inputs'!$D$33,'3. GRI Pricing'!$G401&lt;='2. GRI Pricing Inputs'!$E$33),'2. GRI Pricing Inputs'!$D$32,IF(AND('3. GRI Pricing'!$G401&gt;='2. GRI Pricing Inputs'!$F$33,'3. GRI Pricing'!$G401&lt;='2. GRI Pricing Inputs'!$G$33),'2. GRI Pricing Inputs'!$F$32,IF(AND('3. GRI Pricing'!$G401&gt;='2. GRI Pricing Inputs'!$H$33,'3. GRI Pricing'!$G401&lt;='2. GRI Pricing Inputs'!$I$33),'2. GRI Pricing Inputs'!$H$32,IF(AND('3. GRI Pricing'!$G401&gt;='2. GRI Pricing Inputs'!$J$33,'3. GRI Pricing'!$G401&lt;='2. GRI Pricing Inputs'!$K$33),'2. GRI Pricing Inputs'!$J$32,IF(AND('3. GRI Pricing'!$G401&gt;='2. GRI Pricing Inputs'!$L$33,'3. GRI Pricing'!$G401&lt;='2. GRI Pricing Inputs'!$M$33),'2. GRI Pricing Inputs'!$L$32,IF(AND('3. GRI Pricing'!$G401&gt;='2. GRI Pricing Inputs'!$N$33,'3. GRI Pricing'!$G401&lt;='2. GRI Pricing Inputs'!$O$33),'2. GRI Pricing Inputs'!$N$32,IF(AND('3. GRI Pricing'!$G401&gt;='2. GRI Pricing Inputs'!$P$33,'3. GRI Pricing'!$G401&lt;='2. GRI Pricing Inputs'!$Q$33),'2. GRI Pricing Inputs'!$P$32,IF(AND('3. GRI Pricing'!$G401&gt;='2. GRI Pricing Inputs'!$R$33,'3. GRI Pricing'!$G401&lt;='2. GRI Pricing Inputs'!$S$33),'2. GRI Pricing Inputs'!$R$32,IF(AND('3. GRI Pricing'!$G401&gt;='2. GRI Pricing Inputs'!$T$33,'3. GRI Pricing'!$G401&lt;='2. GRI Pricing Inputs'!$U$33),'2. GRI Pricing Inputs'!$T$32,IF(AND('3. GRI Pricing'!$G401&gt;='2. GRI Pricing Inputs'!$V$33,'3. GRI Pricing'!$G401&lt;='2. GRI Pricing Inputs'!$W$33),'2. GRI Pricing Inputs'!$V$32,IF(AND('3. GRI Pricing'!$G401&gt;='2. GRI Pricing Inputs'!$X$33,'3. GRI Pricing'!$G401&lt;='2. GRI Pricing Inputs'!$Y$33),'2. GRI Pricing Inputs'!$X$32,IF(AND('3. GRI Pricing'!$G401&gt;='2. GRI Pricing Inputs'!$Z$33,'3. GRI Pricing'!$G401&lt;='2. GRI Pricing Inputs'!$AA$33),'2. GRI Pricing Inputs'!$Z$32,IF(AND('3. GRI Pricing'!$G401&gt;='2. GRI Pricing Inputs'!$AB$33,'3. GRI Pricing'!$G401&lt;='2. GRI Pricing Inputs'!$AC$33),'2. GRI Pricing Inputs'!$AB$32,IF(AND('3. GRI Pricing'!$G401&gt;='2. GRI Pricing Inputs'!$AD$33,'3. GRI Pricing'!$G401&lt;='2. GRI Pricing Inputs'!$AE$33),'2. GRI Pricing Inputs'!$AD$32,IF(AND('3. GRI Pricing'!$G401&gt;='2. GRI Pricing Inputs'!$AF$33,'3. GRI Pricing'!$G401&lt;='2. GRI Pricing Inputs'!$AG$33),'2. GRI Pricing Inputs'!$AF$32,IF(AND('3. GRI Pricing'!$G401&gt;='2. GRI Pricing Inputs'!$AH$33,'3. GRI Pricing'!$G401&lt;='2. GRI Pricing Inputs'!$AI$33),'2. GRI Pricing Inputs'!$AH$32,0))))))))))))))))</f>
        <v>0</v>
      </c>
      <c r="O401" s="272" cm="1">
        <f t="array" ref="O401">IFERROR(INDEX('2. GRI Pricing Inputs'!$C$32:$AI$39,MATCH('3. GRI Pricing'!E401,'2. GRI Pricing Inputs'!$C$32:$C$39,0),(MATCH('3. GRI Pricing'!N401,'2. GRI Pricing Inputs'!$D$32:$AI$32,0)+1)),0)</f>
        <v>0</v>
      </c>
      <c r="P401" s="272">
        <f>IFERROR(INDEX('2. GRI Pricing Inputs'!$C$45:$AI$46,MATCH($P$16,'2. GRI Pricing Inputs'!$C$45:$C$46,0),MATCH(H401,'2. GRI Pricing Inputs'!$C$45:$AI$45,0)),0)</f>
        <v>0</v>
      </c>
      <c r="Q401" s="272">
        <f>IFERROR(INDEX('2. GRI Pricing Inputs'!$C$53:$AI$54,MATCH('3. GRI Pricing'!$Q$16,'2. GRI Pricing Inputs'!$C$53:$C$54,0),MATCH('3. GRI Pricing'!I401,'2. GRI Pricing Inputs'!$C$53:$AI$53,0)),0)</f>
        <v>0</v>
      </c>
      <c r="R401" s="272">
        <f>IFERROR(INDEX('2. GRI Pricing Inputs'!$C$60:$AI$61,MATCH('3. GRI Pricing'!$R$16,'2. GRI Pricing Inputs'!$C$60:$C$61,0),MATCH('1. Accomodation'!T405,'2. GRI Pricing Inputs'!$C$60:$AI$60,0)),0)</f>
        <v>0</v>
      </c>
      <c r="S401" s="272">
        <f>IFERROR(INDEX('2. GRI Pricing Inputs'!$C$67:$AI$68,MATCH('3. GRI Pricing'!$S$16,'2. GRI Pricing Inputs'!$C$67:$C$68,0),MATCH('1. Accomodation'!U405,'2. GRI Pricing Inputs'!$C$67:$AI$67,0)),0)</f>
        <v>0</v>
      </c>
      <c r="T401" s="272">
        <f>IF(E401=0,0,'2. GRI Pricing Inputs'!$AI$75)</f>
        <v>0</v>
      </c>
      <c r="U401" s="272">
        <f>IFERROR(INDEX('2. GRI Pricing Inputs'!$C$82:$AI$83,MATCH('3. GRI Pricing'!$U$16,'2. GRI Pricing Inputs'!$C$82:$C$83,0),MATCH('1. Accomodation'!V405,'2. GRI Pricing Inputs'!$C$82:$AI$82,0)),0)</f>
        <v>0</v>
      </c>
      <c r="V401" s="272">
        <f>IFERROR(INDEX('2. GRI Pricing Inputs'!$C$89:$AI$90,MATCH('3. GRI Pricing'!$V$16,'2. GRI Pricing Inputs'!$C$89:$C$90,0),MATCH('1. Accomodation'!W405,'2. GRI Pricing Inputs'!$C$89:$AI$89,0)),0)</f>
        <v>0</v>
      </c>
      <c r="W401" s="272">
        <f>IFERROR(INDEX('2. GRI Pricing Inputs'!$C$97:$AI$98,MATCH('3. GRI Pricing'!$W$16,'2. GRI Pricing Inputs'!$C$97:$C$98,0),MATCH('1. Accomodation'!X405,'2. GRI Pricing Inputs'!$C$97:$AI$97,0)),0)</f>
        <v>0</v>
      </c>
      <c r="X401" s="272">
        <f>IFERROR(INDEX('2. GRI Pricing Inputs'!$C$104:$AI$105,MATCH('3. GRI Pricing'!$X$16,'2. GRI Pricing Inputs'!$C$104:$C$105,0),MATCH('1. Accomodation'!Y405,'2. GRI Pricing Inputs'!$C$104:$AI$104,0)),0)</f>
        <v>0</v>
      </c>
      <c r="Y401" s="273"/>
      <c r="Z401" s="274">
        <f t="shared" si="17"/>
        <v>0</v>
      </c>
      <c r="AA401" s="275"/>
      <c r="AB401" s="275"/>
      <c r="AC401" s="275"/>
      <c r="AD401" s="271">
        <f>Z401*(1+'2. GRI Pricing Inputs'!E$115)^(($AD$16-$AC$15)/365)</f>
        <v>0</v>
      </c>
      <c r="AE401" s="272">
        <f>AD401*(1+'2. GRI Pricing Inputs'!F$115)^((AE$16-AD$16)/365)</f>
        <v>0</v>
      </c>
      <c r="AF401" s="272">
        <f>AE401*(1+'2. GRI Pricing Inputs'!G$115)^((AF$16-AE$16)/365)</f>
        <v>0</v>
      </c>
      <c r="AG401" s="272">
        <f>AF401*(1+'2. GRI Pricing Inputs'!H$115)^((AG$16-AF$16)/365)</f>
        <v>0</v>
      </c>
      <c r="AH401" s="272">
        <f>AG401*(1+'2. GRI Pricing Inputs'!I$115)^((AH$16-AG$16)/365)</f>
        <v>0</v>
      </c>
      <c r="AI401" s="272">
        <f>AH401*(1+'2. GRI Pricing Inputs'!J$115)^((AI$16-AH$16)/365)</f>
        <v>0</v>
      </c>
      <c r="AJ401" s="272">
        <f>AI401*(1+'2. GRI Pricing Inputs'!K$115)^((AJ$16-AI$16)/365)</f>
        <v>0</v>
      </c>
      <c r="AK401" s="272">
        <f>AJ401*(1+'2. GRI Pricing Inputs'!L$115)^((AK$16-AJ$16)/365)</f>
        <v>0</v>
      </c>
      <c r="AL401" s="272">
        <f>AK401*(1+'2. GRI Pricing Inputs'!M$115)^((AL$16-AK$16)/365)</f>
        <v>0</v>
      </c>
      <c r="AM401" s="272">
        <f>AL401*(1+'2. GRI Pricing Inputs'!N$115)^((AM$16-AL$16)/365)</f>
        <v>0</v>
      </c>
      <c r="AN401" s="272">
        <f>AM401*(1+'2. GRI Pricing Inputs'!O$115)^((AN$16-AM$16)/365)</f>
        <v>0</v>
      </c>
      <c r="AO401" s="272">
        <f>AN401*(1+'2. GRI Pricing Inputs'!P$115)^((AO$16-AN$16)/365)</f>
        <v>0</v>
      </c>
      <c r="AP401" s="276">
        <f>AO401*(1+'2. GRI Pricing Inputs'!Q$115)^((AP$16-AO$16)/365)</f>
        <v>0</v>
      </c>
      <c r="AQ401" s="380">
        <f t="shared" si="18"/>
        <v>0</v>
      </c>
    </row>
    <row r="402" spans="3:43" ht="11.4" x14ac:dyDescent="0.2">
      <c r="C402" s="76">
        <f>'1. Accomodation'!N406</f>
        <v>0</v>
      </c>
      <c r="D402" s="362" t="str">
        <f>'1. Accomodation'!L406</f>
        <v>[Select]</v>
      </c>
      <c r="E402" s="69" t="str">
        <f>'1. Accomodation'!P406</f>
        <v>[Select]</v>
      </c>
      <c r="F402" s="69" t="str">
        <f>'1. Accomodation'!Q406</f>
        <v>[Select]</v>
      </c>
      <c r="G402" s="77">
        <f>'1. Accomodation'!O406</f>
        <v>0</v>
      </c>
      <c r="H402" s="69" t="str">
        <f>'1. Accomodation'!R406</f>
        <v>[Select]</v>
      </c>
      <c r="I402" s="69" t="str">
        <f>'1. Accomodation'!S406</f>
        <v>[Select]</v>
      </c>
      <c r="J402" s="62"/>
      <c r="L402" s="271">
        <f>IFERROR(INDEX('2. GRI Pricing Inputs'!$C$15:$AI$16,MATCH($L$16,'2. GRI Pricing Inputs'!$C$15:$C$16,0),MATCH(E402,'2. GRI Pricing Inputs'!$C$15:$AI$15,0)),0)</f>
        <v>0</v>
      </c>
      <c r="M402" s="272">
        <f>IFERROR(INDEX('2. GRI Pricing Inputs'!$C$22:$AI$23,MATCH($M$16,'2. GRI Pricing Inputs'!$C$22:$C$23,0),MATCH(F402,'2. GRI Pricing Inputs'!$C$22:$AI$22,0)),0)</f>
        <v>0</v>
      </c>
      <c r="N402" s="329">
        <f>IF(AND('3. GRI Pricing'!$G402&gt;='2. GRI Pricing Inputs'!$D$33,'3. GRI Pricing'!$G402&lt;='2. GRI Pricing Inputs'!$E$33),'2. GRI Pricing Inputs'!$D$32,IF(AND('3. GRI Pricing'!$G402&gt;='2. GRI Pricing Inputs'!$F$33,'3. GRI Pricing'!$G402&lt;='2. GRI Pricing Inputs'!$G$33),'2. GRI Pricing Inputs'!$F$32,IF(AND('3. GRI Pricing'!$G402&gt;='2. GRI Pricing Inputs'!$H$33,'3. GRI Pricing'!$G402&lt;='2. GRI Pricing Inputs'!$I$33),'2. GRI Pricing Inputs'!$H$32,IF(AND('3. GRI Pricing'!$G402&gt;='2. GRI Pricing Inputs'!$J$33,'3. GRI Pricing'!$G402&lt;='2. GRI Pricing Inputs'!$K$33),'2. GRI Pricing Inputs'!$J$32,IF(AND('3. GRI Pricing'!$G402&gt;='2. GRI Pricing Inputs'!$L$33,'3. GRI Pricing'!$G402&lt;='2. GRI Pricing Inputs'!$M$33),'2. GRI Pricing Inputs'!$L$32,IF(AND('3. GRI Pricing'!$G402&gt;='2. GRI Pricing Inputs'!$N$33,'3. GRI Pricing'!$G402&lt;='2. GRI Pricing Inputs'!$O$33),'2. GRI Pricing Inputs'!$N$32,IF(AND('3. GRI Pricing'!$G402&gt;='2. GRI Pricing Inputs'!$P$33,'3. GRI Pricing'!$G402&lt;='2. GRI Pricing Inputs'!$Q$33),'2. GRI Pricing Inputs'!$P$32,IF(AND('3. GRI Pricing'!$G402&gt;='2. GRI Pricing Inputs'!$R$33,'3. GRI Pricing'!$G402&lt;='2. GRI Pricing Inputs'!$S$33),'2. GRI Pricing Inputs'!$R$32,IF(AND('3. GRI Pricing'!$G402&gt;='2. GRI Pricing Inputs'!$T$33,'3. GRI Pricing'!$G402&lt;='2. GRI Pricing Inputs'!$U$33),'2. GRI Pricing Inputs'!$T$32,IF(AND('3. GRI Pricing'!$G402&gt;='2. GRI Pricing Inputs'!$V$33,'3. GRI Pricing'!$G402&lt;='2. GRI Pricing Inputs'!$W$33),'2. GRI Pricing Inputs'!$V$32,IF(AND('3. GRI Pricing'!$G402&gt;='2. GRI Pricing Inputs'!$X$33,'3. GRI Pricing'!$G402&lt;='2. GRI Pricing Inputs'!$Y$33),'2. GRI Pricing Inputs'!$X$32,IF(AND('3. GRI Pricing'!$G402&gt;='2. GRI Pricing Inputs'!$Z$33,'3. GRI Pricing'!$G402&lt;='2. GRI Pricing Inputs'!$AA$33),'2. GRI Pricing Inputs'!$Z$32,IF(AND('3. GRI Pricing'!$G402&gt;='2. GRI Pricing Inputs'!$AB$33,'3. GRI Pricing'!$G402&lt;='2. GRI Pricing Inputs'!$AC$33),'2. GRI Pricing Inputs'!$AB$32,IF(AND('3. GRI Pricing'!$G402&gt;='2. GRI Pricing Inputs'!$AD$33,'3. GRI Pricing'!$G402&lt;='2. GRI Pricing Inputs'!$AE$33),'2. GRI Pricing Inputs'!$AD$32,IF(AND('3. GRI Pricing'!$G402&gt;='2. GRI Pricing Inputs'!$AF$33,'3. GRI Pricing'!$G402&lt;='2. GRI Pricing Inputs'!$AG$33),'2. GRI Pricing Inputs'!$AF$32,IF(AND('3. GRI Pricing'!$G402&gt;='2. GRI Pricing Inputs'!$AH$33,'3. GRI Pricing'!$G402&lt;='2. GRI Pricing Inputs'!$AI$33),'2. GRI Pricing Inputs'!$AH$32,0))))))))))))))))</f>
        <v>0</v>
      </c>
      <c r="O402" s="272" cm="1">
        <f t="array" ref="O402">IFERROR(INDEX('2. GRI Pricing Inputs'!$C$32:$AI$39,MATCH('3. GRI Pricing'!E402,'2. GRI Pricing Inputs'!$C$32:$C$39,0),(MATCH('3. GRI Pricing'!N402,'2. GRI Pricing Inputs'!$D$32:$AI$32,0)+1)),0)</f>
        <v>0</v>
      </c>
      <c r="P402" s="272">
        <f>IFERROR(INDEX('2. GRI Pricing Inputs'!$C$45:$AI$46,MATCH($P$16,'2. GRI Pricing Inputs'!$C$45:$C$46,0),MATCH(H402,'2. GRI Pricing Inputs'!$C$45:$AI$45,0)),0)</f>
        <v>0</v>
      </c>
      <c r="Q402" s="272">
        <f>IFERROR(INDEX('2. GRI Pricing Inputs'!$C$53:$AI$54,MATCH('3. GRI Pricing'!$Q$16,'2. GRI Pricing Inputs'!$C$53:$C$54,0),MATCH('3. GRI Pricing'!I402,'2. GRI Pricing Inputs'!$C$53:$AI$53,0)),0)</f>
        <v>0</v>
      </c>
      <c r="R402" s="272">
        <f>IFERROR(INDEX('2. GRI Pricing Inputs'!$C$60:$AI$61,MATCH('3. GRI Pricing'!$R$16,'2. GRI Pricing Inputs'!$C$60:$C$61,0),MATCH('1. Accomodation'!T406,'2. GRI Pricing Inputs'!$C$60:$AI$60,0)),0)</f>
        <v>0</v>
      </c>
      <c r="S402" s="272">
        <f>IFERROR(INDEX('2. GRI Pricing Inputs'!$C$67:$AI$68,MATCH('3. GRI Pricing'!$S$16,'2. GRI Pricing Inputs'!$C$67:$C$68,0),MATCH('1. Accomodation'!U406,'2. GRI Pricing Inputs'!$C$67:$AI$67,0)),0)</f>
        <v>0</v>
      </c>
      <c r="T402" s="272">
        <f>IF(E402=0,0,'2. GRI Pricing Inputs'!$AI$75)</f>
        <v>0</v>
      </c>
      <c r="U402" s="272">
        <f>IFERROR(INDEX('2. GRI Pricing Inputs'!$C$82:$AI$83,MATCH('3. GRI Pricing'!$U$16,'2. GRI Pricing Inputs'!$C$82:$C$83,0),MATCH('1. Accomodation'!V406,'2. GRI Pricing Inputs'!$C$82:$AI$82,0)),0)</f>
        <v>0</v>
      </c>
      <c r="V402" s="272">
        <f>IFERROR(INDEX('2. GRI Pricing Inputs'!$C$89:$AI$90,MATCH('3. GRI Pricing'!$V$16,'2. GRI Pricing Inputs'!$C$89:$C$90,0),MATCH('1. Accomodation'!W406,'2. GRI Pricing Inputs'!$C$89:$AI$89,0)),0)</f>
        <v>0</v>
      </c>
      <c r="W402" s="272">
        <f>IFERROR(INDEX('2. GRI Pricing Inputs'!$C$97:$AI$98,MATCH('3. GRI Pricing'!$W$16,'2. GRI Pricing Inputs'!$C$97:$C$98,0),MATCH('1. Accomodation'!X406,'2. GRI Pricing Inputs'!$C$97:$AI$97,0)),0)</f>
        <v>0</v>
      </c>
      <c r="X402" s="272">
        <f>IFERROR(INDEX('2. GRI Pricing Inputs'!$C$104:$AI$105,MATCH('3. GRI Pricing'!$X$16,'2. GRI Pricing Inputs'!$C$104:$C$105,0),MATCH('1. Accomodation'!Y406,'2. GRI Pricing Inputs'!$C$104:$AI$104,0)),0)</f>
        <v>0</v>
      </c>
      <c r="Y402" s="273"/>
      <c r="Z402" s="274">
        <f t="shared" ref="Z402:Z465" si="19">L402+M402+O402+P402+Q402+R402+S402+T402+U402+V402+W402+X402+Y402</f>
        <v>0</v>
      </c>
      <c r="AA402" s="275"/>
      <c r="AB402" s="275"/>
      <c r="AC402" s="275"/>
      <c r="AD402" s="271">
        <f>Z402*(1+'2. GRI Pricing Inputs'!E$115)^(($AD$16-$AC$15)/365)</f>
        <v>0</v>
      </c>
      <c r="AE402" s="272">
        <f>AD402*(1+'2. GRI Pricing Inputs'!F$115)^((AE$16-AD$16)/365)</f>
        <v>0</v>
      </c>
      <c r="AF402" s="272">
        <f>AE402*(1+'2. GRI Pricing Inputs'!G$115)^((AF$16-AE$16)/365)</f>
        <v>0</v>
      </c>
      <c r="AG402" s="272">
        <f>AF402*(1+'2. GRI Pricing Inputs'!H$115)^((AG$16-AF$16)/365)</f>
        <v>0</v>
      </c>
      <c r="AH402" s="272">
        <f>AG402*(1+'2. GRI Pricing Inputs'!I$115)^((AH$16-AG$16)/365)</f>
        <v>0</v>
      </c>
      <c r="AI402" s="272">
        <f>AH402*(1+'2. GRI Pricing Inputs'!J$115)^((AI$16-AH$16)/365)</f>
        <v>0</v>
      </c>
      <c r="AJ402" s="272">
        <f>AI402*(1+'2. GRI Pricing Inputs'!K$115)^((AJ$16-AI$16)/365)</f>
        <v>0</v>
      </c>
      <c r="AK402" s="272">
        <f>AJ402*(1+'2. GRI Pricing Inputs'!L$115)^((AK$16-AJ$16)/365)</f>
        <v>0</v>
      </c>
      <c r="AL402" s="272">
        <f>AK402*(1+'2. GRI Pricing Inputs'!M$115)^((AL$16-AK$16)/365)</f>
        <v>0</v>
      </c>
      <c r="AM402" s="272">
        <f>AL402*(1+'2. GRI Pricing Inputs'!N$115)^((AM$16-AL$16)/365)</f>
        <v>0</v>
      </c>
      <c r="AN402" s="272">
        <f>AM402*(1+'2. GRI Pricing Inputs'!O$115)^((AN$16-AM$16)/365)</f>
        <v>0</v>
      </c>
      <c r="AO402" s="272">
        <f>AN402*(1+'2. GRI Pricing Inputs'!P$115)^((AO$16-AN$16)/365)</f>
        <v>0</v>
      </c>
      <c r="AP402" s="276">
        <f>AO402*(1+'2. GRI Pricing Inputs'!Q$115)^((AP$16-AO$16)/365)</f>
        <v>0</v>
      </c>
      <c r="AQ402" s="380">
        <f t="shared" ref="AQ402:AQ465" si="20">IFERROR(AP402/AD402-1,0)</f>
        <v>0</v>
      </c>
    </row>
    <row r="403" spans="3:43" ht="11.4" x14ac:dyDescent="0.2">
      <c r="C403" s="76">
        <f>'1. Accomodation'!N407</f>
        <v>0</v>
      </c>
      <c r="D403" s="362" t="str">
        <f>'1. Accomodation'!L407</f>
        <v>[Select]</v>
      </c>
      <c r="E403" s="69" t="str">
        <f>'1. Accomodation'!P407</f>
        <v>[Select]</v>
      </c>
      <c r="F403" s="69" t="str">
        <f>'1. Accomodation'!Q407</f>
        <v>[Select]</v>
      </c>
      <c r="G403" s="77">
        <f>'1. Accomodation'!O407</f>
        <v>0</v>
      </c>
      <c r="H403" s="69" t="str">
        <f>'1. Accomodation'!R407</f>
        <v>[Select]</v>
      </c>
      <c r="I403" s="69" t="str">
        <f>'1. Accomodation'!S407</f>
        <v>[Select]</v>
      </c>
      <c r="J403" s="62"/>
      <c r="L403" s="271">
        <f>IFERROR(INDEX('2. GRI Pricing Inputs'!$C$15:$AI$16,MATCH($L$16,'2. GRI Pricing Inputs'!$C$15:$C$16,0),MATCH(E403,'2. GRI Pricing Inputs'!$C$15:$AI$15,0)),0)</f>
        <v>0</v>
      </c>
      <c r="M403" s="272">
        <f>IFERROR(INDEX('2. GRI Pricing Inputs'!$C$22:$AI$23,MATCH($M$16,'2. GRI Pricing Inputs'!$C$22:$C$23,0),MATCH(F403,'2. GRI Pricing Inputs'!$C$22:$AI$22,0)),0)</f>
        <v>0</v>
      </c>
      <c r="N403" s="329">
        <f>IF(AND('3. GRI Pricing'!$G403&gt;='2. GRI Pricing Inputs'!$D$33,'3. GRI Pricing'!$G403&lt;='2. GRI Pricing Inputs'!$E$33),'2. GRI Pricing Inputs'!$D$32,IF(AND('3. GRI Pricing'!$G403&gt;='2. GRI Pricing Inputs'!$F$33,'3. GRI Pricing'!$G403&lt;='2. GRI Pricing Inputs'!$G$33),'2. GRI Pricing Inputs'!$F$32,IF(AND('3. GRI Pricing'!$G403&gt;='2. GRI Pricing Inputs'!$H$33,'3. GRI Pricing'!$G403&lt;='2. GRI Pricing Inputs'!$I$33),'2. GRI Pricing Inputs'!$H$32,IF(AND('3. GRI Pricing'!$G403&gt;='2. GRI Pricing Inputs'!$J$33,'3. GRI Pricing'!$G403&lt;='2. GRI Pricing Inputs'!$K$33),'2. GRI Pricing Inputs'!$J$32,IF(AND('3. GRI Pricing'!$G403&gt;='2. GRI Pricing Inputs'!$L$33,'3. GRI Pricing'!$G403&lt;='2. GRI Pricing Inputs'!$M$33),'2. GRI Pricing Inputs'!$L$32,IF(AND('3. GRI Pricing'!$G403&gt;='2. GRI Pricing Inputs'!$N$33,'3. GRI Pricing'!$G403&lt;='2. GRI Pricing Inputs'!$O$33),'2. GRI Pricing Inputs'!$N$32,IF(AND('3. GRI Pricing'!$G403&gt;='2. GRI Pricing Inputs'!$P$33,'3. GRI Pricing'!$G403&lt;='2. GRI Pricing Inputs'!$Q$33),'2. GRI Pricing Inputs'!$P$32,IF(AND('3. GRI Pricing'!$G403&gt;='2. GRI Pricing Inputs'!$R$33,'3. GRI Pricing'!$G403&lt;='2. GRI Pricing Inputs'!$S$33),'2. GRI Pricing Inputs'!$R$32,IF(AND('3. GRI Pricing'!$G403&gt;='2. GRI Pricing Inputs'!$T$33,'3. GRI Pricing'!$G403&lt;='2. GRI Pricing Inputs'!$U$33),'2. GRI Pricing Inputs'!$T$32,IF(AND('3. GRI Pricing'!$G403&gt;='2. GRI Pricing Inputs'!$V$33,'3. GRI Pricing'!$G403&lt;='2. GRI Pricing Inputs'!$W$33),'2. GRI Pricing Inputs'!$V$32,IF(AND('3. GRI Pricing'!$G403&gt;='2. GRI Pricing Inputs'!$X$33,'3. GRI Pricing'!$G403&lt;='2. GRI Pricing Inputs'!$Y$33),'2. GRI Pricing Inputs'!$X$32,IF(AND('3. GRI Pricing'!$G403&gt;='2. GRI Pricing Inputs'!$Z$33,'3. GRI Pricing'!$G403&lt;='2. GRI Pricing Inputs'!$AA$33),'2. GRI Pricing Inputs'!$Z$32,IF(AND('3. GRI Pricing'!$G403&gt;='2. GRI Pricing Inputs'!$AB$33,'3. GRI Pricing'!$G403&lt;='2. GRI Pricing Inputs'!$AC$33),'2. GRI Pricing Inputs'!$AB$32,IF(AND('3. GRI Pricing'!$G403&gt;='2. GRI Pricing Inputs'!$AD$33,'3. GRI Pricing'!$G403&lt;='2. GRI Pricing Inputs'!$AE$33),'2. GRI Pricing Inputs'!$AD$32,IF(AND('3. GRI Pricing'!$G403&gt;='2. GRI Pricing Inputs'!$AF$33,'3. GRI Pricing'!$G403&lt;='2. GRI Pricing Inputs'!$AG$33),'2. GRI Pricing Inputs'!$AF$32,IF(AND('3. GRI Pricing'!$G403&gt;='2. GRI Pricing Inputs'!$AH$33,'3. GRI Pricing'!$G403&lt;='2. GRI Pricing Inputs'!$AI$33),'2. GRI Pricing Inputs'!$AH$32,0))))))))))))))))</f>
        <v>0</v>
      </c>
      <c r="O403" s="272" cm="1">
        <f t="array" ref="O403">IFERROR(INDEX('2. GRI Pricing Inputs'!$C$32:$AI$39,MATCH('3. GRI Pricing'!E403,'2. GRI Pricing Inputs'!$C$32:$C$39,0),(MATCH('3. GRI Pricing'!N403,'2. GRI Pricing Inputs'!$D$32:$AI$32,0)+1)),0)</f>
        <v>0</v>
      </c>
      <c r="P403" s="272">
        <f>IFERROR(INDEX('2. GRI Pricing Inputs'!$C$45:$AI$46,MATCH($P$16,'2. GRI Pricing Inputs'!$C$45:$C$46,0),MATCH(H403,'2. GRI Pricing Inputs'!$C$45:$AI$45,0)),0)</f>
        <v>0</v>
      </c>
      <c r="Q403" s="272">
        <f>IFERROR(INDEX('2. GRI Pricing Inputs'!$C$53:$AI$54,MATCH('3. GRI Pricing'!$Q$16,'2. GRI Pricing Inputs'!$C$53:$C$54,0),MATCH('3. GRI Pricing'!I403,'2. GRI Pricing Inputs'!$C$53:$AI$53,0)),0)</f>
        <v>0</v>
      </c>
      <c r="R403" s="272">
        <f>IFERROR(INDEX('2. GRI Pricing Inputs'!$C$60:$AI$61,MATCH('3. GRI Pricing'!$R$16,'2. GRI Pricing Inputs'!$C$60:$C$61,0),MATCH('1. Accomodation'!T407,'2. GRI Pricing Inputs'!$C$60:$AI$60,0)),0)</f>
        <v>0</v>
      </c>
      <c r="S403" s="272">
        <f>IFERROR(INDEX('2. GRI Pricing Inputs'!$C$67:$AI$68,MATCH('3. GRI Pricing'!$S$16,'2. GRI Pricing Inputs'!$C$67:$C$68,0),MATCH('1. Accomodation'!U407,'2. GRI Pricing Inputs'!$C$67:$AI$67,0)),0)</f>
        <v>0</v>
      </c>
      <c r="T403" s="272">
        <f>IF(E403=0,0,'2. GRI Pricing Inputs'!$AI$75)</f>
        <v>0</v>
      </c>
      <c r="U403" s="272">
        <f>IFERROR(INDEX('2. GRI Pricing Inputs'!$C$82:$AI$83,MATCH('3. GRI Pricing'!$U$16,'2. GRI Pricing Inputs'!$C$82:$C$83,0),MATCH('1. Accomodation'!V407,'2. GRI Pricing Inputs'!$C$82:$AI$82,0)),0)</f>
        <v>0</v>
      </c>
      <c r="V403" s="272">
        <f>IFERROR(INDEX('2. GRI Pricing Inputs'!$C$89:$AI$90,MATCH('3. GRI Pricing'!$V$16,'2. GRI Pricing Inputs'!$C$89:$C$90,0),MATCH('1. Accomodation'!W407,'2. GRI Pricing Inputs'!$C$89:$AI$89,0)),0)</f>
        <v>0</v>
      </c>
      <c r="W403" s="272">
        <f>IFERROR(INDEX('2. GRI Pricing Inputs'!$C$97:$AI$98,MATCH('3. GRI Pricing'!$W$16,'2. GRI Pricing Inputs'!$C$97:$C$98,0),MATCH('1. Accomodation'!X407,'2. GRI Pricing Inputs'!$C$97:$AI$97,0)),0)</f>
        <v>0</v>
      </c>
      <c r="X403" s="272">
        <f>IFERROR(INDEX('2. GRI Pricing Inputs'!$C$104:$AI$105,MATCH('3. GRI Pricing'!$X$16,'2. GRI Pricing Inputs'!$C$104:$C$105,0),MATCH('1. Accomodation'!Y407,'2. GRI Pricing Inputs'!$C$104:$AI$104,0)),0)</f>
        <v>0</v>
      </c>
      <c r="Y403" s="273"/>
      <c r="Z403" s="274">
        <f t="shared" si="19"/>
        <v>0</v>
      </c>
      <c r="AA403" s="275"/>
      <c r="AB403" s="275"/>
      <c r="AC403" s="275"/>
      <c r="AD403" s="271">
        <f>Z403*(1+'2. GRI Pricing Inputs'!E$115)^(($AD$16-$AC$15)/365)</f>
        <v>0</v>
      </c>
      <c r="AE403" s="272">
        <f>AD403*(1+'2. GRI Pricing Inputs'!F$115)^((AE$16-AD$16)/365)</f>
        <v>0</v>
      </c>
      <c r="AF403" s="272">
        <f>AE403*(1+'2. GRI Pricing Inputs'!G$115)^((AF$16-AE$16)/365)</f>
        <v>0</v>
      </c>
      <c r="AG403" s="272">
        <f>AF403*(1+'2. GRI Pricing Inputs'!H$115)^((AG$16-AF$16)/365)</f>
        <v>0</v>
      </c>
      <c r="AH403" s="272">
        <f>AG403*(1+'2. GRI Pricing Inputs'!I$115)^((AH$16-AG$16)/365)</f>
        <v>0</v>
      </c>
      <c r="AI403" s="272">
        <f>AH403*(1+'2. GRI Pricing Inputs'!J$115)^((AI$16-AH$16)/365)</f>
        <v>0</v>
      </c>
      <c r="AJ403" s="272">
        <f>AI403*(1+'2. GRI Pricing Inputs'!K$115)^((AJ$16-AI$16)/365)</f>
        <v>0</v>
      </c>
      <c r="AK403" s="272">
        <f>AJ403*(1+'2. GRI Pricing Inputs'!L$115)^((AK$16-AJ$16)/365)</f>
        <v>0</v>
      </c>
      <c r="AL403" s="272">
        <f>AK403*(1+'2. GRI Pricing Inputs'!M$115)^((AL$16-AK$16)/365)</f>
        <v>0</v>
      </c>
      <c r="AM403" s="272">
        <f>AL403*(1+'2. GRI Pricing Inputs'!N$115)^((AM$16-AL$16)/365)</f>
        <v>0</v>
      </c>
      <c r="AN403" s="272">
        <f>AM403*(1+'2. GRI Pricing Inputs'!O$115)^((AN$16-AM$16)/365)</f>
        <v>0</v>
      </c>
      <c r="AO403" s="272">
        <f>AN403*(1+'2. GRI Pricing Inputs'!P$115)^((AO$16-AN$16)/365)</f>
        <v>0</v>
      </c>
      <c r="AP403" s="276">
        <f>AO403*(1+'2. GRI Pricing Inputs'!Q$115)^((AP$16-AO$16)/365)</f>
        <v>0</v>
      </c>
      <c r="AQ403" s="380">
        <f t="shared" si="20"/>
        <v>0</v>
      </c>
    </row>
    <row r="404" spans="3:43" ht="11.4" x14ac:dyDescent="0.2">
      <c r="C404" s="76">
        <f>'1. Accomodation'!N408</f>
        <v>0</v>
      </c>
      <c r="D404" s="362" t="str">
        <f>'1. Accomodation'!L408</f>
        <v>[Select]</v>
      </c>
      <c r="E404" s="69" t="str">
        <f>'1. Accomodation'!P408</f>
        <v>[Select]</v>
      </c>
      <c r="F404" s="69" t="str">
        <f>'1. Accomodation'!Q408</f>
        <v>[Select]</v>
      </c>
      <c r="G404" s="77">
        <f>'1. Accomodation'!O408</f>
        <v>0</v>
      </c>
      <c r="H404" s="69" t="str">
        <f>'1. Accomodation'!R408</f>
        <v>[Select]</v>
      </c>
      <c r="I404" s="69" t="str">
        <f>'1. Accomodation'!S408</f>
        <v>[Select]</v>
      </c>
      <c r="J404" s="62"/>
      <c r="L404" s="271">
        <f>IFERROR(INDEX('2. GRI Pricing Inputs'!$C$15:$AI$16,MATCH($L$16,'2. GRI Pricing Inputs'!$C$15:$C$16,0),MATCH(E404,'2. GRI Pricing Inputs'!$C$15:$AI$15,0)),0)</f>
        <v>0</v>
      </c>
      <c r="M404" s="272">
        <f>IFERROR(INDEX('2. GRI Pricing Inputs'!$C$22:$AI$23,MATCH($M$16,'2. GRI Pricing Inputs'!$C$22:$C$23,0),MATCH(F404,'2. GRI Pricing Inputs'!$C$22:$AI$22,0)),0)</f>
        <v>0</v>
      </c>
      <c r="N404" s="329">
        <f>IF(AND('3. GRI Pricing'!$G404&gt;='2. GRI Pricing Inputs'!$D$33,'3. GRI Pricing'!$G404&lt;='2. GRI Pricing Inputs'!$E$33),'2. GRI Pricing Inputs'!$D$32,IF(AND('3. GRI Pricing'!$G404&gt;='2. GRI Pricing Inputs'!$F$33,'3. GRI Pricing'!$G404&lt;='2. GRI Pricing Inputs'!$G$33),'2. GRI Pricing Inputs'!$F$32,IF(AND('3. GRI Pricing'!$G404&gt;='2. GRI Pricing Inputs'!$H$33,'3. GRI Pricing'!$G404&lt;='2. GRI Pricing Inputs'!$I$33),'2. GRI Pricing Inputs'!$H$32,IF(AND('3. GRI Pricing'!$G404&gt;='2. GRI Pricing Inputs'!$J$33,'3. GRI Pricing'!$G404&lt;='2. GRI Pricing Inputs'!$K$33),'2. GRI Pricing Inputs'!$J$32,IF(AND('3. GRI Pricing'!$G404&gt;='2. GRI Pricing Inputs'!$L$33,'3. GRI Pricing'!$G404&lt;='2. GRI Pricing Inputs'!$M$33),'2. GRI Pricing Inputs'!$L$32,IF(AND('3. GRI Pricing'!$G404&gt;='2. GRI Pricing Inputs'!$N$33,'3. GRI Pricing'!$G404&lt;='2. GRI Pricing Inputs'!$O$33),'2. GRI Pricing Inputs'!$N$32,IF(AND('3. GRI Pricing'!$G404&gt;='2. GRI Pricing Inputs'!$P$33,'3. GRI Pricing'!$G404&lt;='2. GRI Pricing Inputs'!$Q$33),'2. GRI Pricing Inputs'!$P$32,IF(AND('3. GRI Pricing'!$G404&gt;='2. GRI Pricing Inputs'!$R$33,'3. GRI Pricing'!$G404&lt;='2. GRI Pricing Inputs'!$S$33),'2. GRI Pricing Inputs'!$R$32,IF(AND('3. GRI Pricing'!$G404&gt;='2. GRI Pricing Inputs'!$T$33,'3. GRI Pricing'!$G404&lt;='2. GRI Pricing Inputs'!$U$33),'2. GRI Pricing Inputs'!$T$32,IF(AND('3. GRI Pricing'!$G404&gt;='2. GRI Pricing Inputs'!$V$33,'3. GRI Pricing'!$G404&lt;='2. GRI Pricing Inputs'!$W$33),'2. GRI Pricing Inputs'!$V$32,IF(AND('3. GRI Pricing'!$G404&gt;='2. GRI Pricing Inputs'!$X$33,'3. GRI Pricing'!$G404&lt;='2. GRI Pricing Inputs'!$Y$33),'2. GRI Pricing Inputs'!$X$32,IF(AND('3. GRI Pricing'!$G404&gt;='2. GRI Pricing Inputs'!$Z$33,'3. GRI Pricing'!$G404&lt;='2. GRI Pricing Inputs'!$AA$33),'2. GRI Pricing Inputs'!$Z$32,IF(AND('3. GRI Pricing'!$G404&gt;='2. GRI Pricing Inputs'!$AB$33,'3. GRI Pricing'!$G404&lt;='2. GRI Pricing Inputs'!$AC$33),'2. GRI Pricing Inputs'!$AB$32,IF(AND('3. GRI Pricing'!$G404&gt;='2. GRI Pricing Inputs'!$AD$33,'3. GRI Pricing'!$G404&lt;='2. GRI Pricing Inputs'!$AE$33),'2. GRI Pricing Inputs'!$AD$32,IF(AND('3. GRI Pricing'!$G404&gt;='2. GRI Pricing Inputs'!$AF$33,'3. GRI Pricing'!$G404&lt;='2. GRI Pricing Inputs'!$AG$33),'2. GRI Pricing Inputs'!$AF$32,IF(AND('3. GRI Pricing'!$G404&gt;='2. GRI Pricing Inputs'!$AH$33,'3. GRI Pricing'!$G404&lt;='2. GRI Pricing Inputs'!$AI$33),'2. GRI Pricing Inputs'!$AH$32,0))))))))))))))))</f>
        <v>0</v>
      </c>
      <c r="O404" s="272" cm="1">
        <f t="array" ref="O404">IFERROR(INDEX('2. GRI Pricing Inputs'!$C$32:$AI$39,MATCH('3. GRI Pricing'!E404,'2. GRI Pricing Inputs'!$C$32:$C$39,0),(MATCH('3. GRI Pricing'!N404,'2. GRI Pricing Inputs'!$D$32:$AI$32,0)+1)),0)</f>
        <v>0</v>
      </c>
      <c r="P404" s="272">
        <f>IFERROR(INDEX('2. GRI Pricing Inputs'!$C$45:$AI$46,MATCH($P$16,'2. GRI Pricing Inputs'!$C$45:$C$46,0),MATCH(H404,'2. GRI Pricing Inputs'!$C$45:$AI$45,0)),0)</f>
        <v>0</v>
      </c>
      <c r="Q404" s="272">
        <f>IFERROR(INDEX('2. GRI Pricing Inputs'!$C$53:$AI$54,MATCH('3. GRI Pricing'!$Q$16,'2. GRI Pricing Inputs'!$C$53:$C$54,0),MATCH('3. GRI Pricing'!I404,'2. GRI Pricing Inputs'!$C$53:$AI$53,0)),0)</f>
        <v>0</v>
      </c>
      <c r="R404" s="272">
        <f>IFERROR(INDEX('2. GRI Pricing Inputs'!$C$60:$AI$61,MATCH('3. GRI Pricing'!$R$16,'2. GRI Pricing Inputs'!$C$60:$C$61,0),MATCH('1. Accomodation'!T408,'2. GRI Pricing Inputs'!$C$60:$AI$60,0)),0)</f>
        <v>0</v>
      </c>
      <c r="S404" s="272">
        <f>IFERROR(INDEX('2. GRI Pricing Inputs'!$C$67:$AI$68,MATCH('3. GRI Pricing'!$S$16,'2. GRI Pricing Inputs'!$C$67:$C$68,0),MATCH('1. Accomodation'!U408,'2. GRI Pricing Inputs'!$C$67:$AI$67,0)),0)</f>
        <v>0</v>
      </c>
      <c r="T404" s="272">
        <f>IF(E404=0,0,'2. GRI Pricing Inputs'!$AI$75)</f>
        <v>0</v>
      </c>
      <c r="U404" s="272">
        <f>IFERROR(INDEX('2. GRI Pricing Inputs'!$C$82:$AI$83,MATCH('3. GRI Pricing'!$U$16,'2. GRI Pricing Inputs'!$C$82:$C$83,0),MATCH('1. Accomodation'!V408,'2. GRI Pricing Inputs'!$C$82:$AI$82,0)),0)</f>
        <v>0</v>
      </c>
      <c r="V404" s="272">
        <f>IFERROR(INDEX('2. GRI Pricing Inputs'!$C$89:$AI$90,MATCH('3. GRI Pricing'!$V$16,'2. GRI Pricing Inputs'!$C$89:$C$90,0),MATCH('1. Accomodation'!W408,'2. GRI Pricing Inputs'!$C$89:$AI$89,0)),0)</f>
        <v>0</v>
      </c>
      <c r="W404" s="272">
        <f>IFERROR(INDEX('2. GRI Pricing Inputs'!$C$97:$AI$98,MATCH('3. GRI Pricing'!$W$16,'2. GRI Pricing Inputs'!$C$97:$C$98,0),MATCH('1. Accomodation'!X408,'2. GRI Pricing Inputs'!$C$97:$AI$97,0)),0)</f>
        <v>0</v>
      </c>
      <c r="X404" s="272">
        <f>IFERROR(INDEX('2. GRI Pricing Inputs'!$C$104:$AI$105,MATCH('3. GRI Pricing'!$X$16,'2. GRI Pricing Inputs'!$C$104:$C$105,0),MATCH('1. Accomodation'!Y408,'2. GRI Pricing Inputs'!$C$104:$AI$104,0)),0)</f>
        <v>0</v>
      </c>
      <c r="Y404" s="273"/>
      <c r="Z404" s="274">
        <f t="shared" si="19"/>
        <v>0</v>
      </c>
      <c r="AA404" s="275"/>
      <c r="AB404" s="275"/>
      <c r="AC404" s="275"/>
      <c r="AD404" s="271">
        <f>Z404*(1+'2. GRI Pricing Inputs'!E$115)^(($AD$16-$AC$15)/365)</f>
        <v>0</v>
      </c>
      <c r="AE404" s="272">
        <f>AD404*(1+'2. GRI Pricing Inputs'!F$115)^((AE$16-AD$16)/365)</f>
        <v>0</v>
      </c>
      <c r="AF404" s="272">
        <f>AE404*(1+'2. GRI Pricing Inputs'!G$115)^((AF$16-AE$16)/365)</f>
        <v>0</v>
      </c>
      <c r="AG404" s="272">
        <f>AF404*(1+'2. GRI Pricing Inputs'!H$115)^((AG$16-AF$16)/365)</f>
        <v>0</v>
      </c>
      <c r="AH404" s="272">
        <f>AG404*(1+'2. GRI Pricing Inputs'!I$115)^((AH$16-AG$16)/365)</f>
        <v>0</v>
      </c>
      <c r="AI404" s="272">
        <f>AH404*(1+'2. GRI Pricing Inputs'!J$115)^((AI$16-AH$16)/365)</f>
        <v>0</v>
      </c>
      <c r="AJ404" s="272">
        <f>AI404*(1+'2. GRI Pricing Inputs'!K$115)^((AJ$16-AI$16)/365)</f>
        <v>0</v>
      </c>
      <c r="AK404" s="272">
        <f>AJ404*(1+'2. GRI Pricing Inputs'!L$115)^((AK$16-AJ$16)/365)</f>
        <v>0</v>
      </c>
      <c r="AL404" s="272">
        <f>AK404*(1+'2. GRI Pricing Inputs'!M$115)^((AL$16-AK$16)/365)</f>
        <v>0</v>
      </c>
      <c r="AM404" s="272">
        <f>AL404*(1+'2. GRI Pricing Inputs'!N$115)^((AM$16-AL$16)/365)</f>
        <v>0</v>
      </c>
      <c r="AN404" s="272">
        <f>AM404*(1+'2. GRI Pricing Inputs'!O$115)^((AN$16-AM$16)/365)</f>
        <v>0</v>
      </c>
      <c r="AO404" s="272">
        <f>AN404*(1+'2. GRI Pricing Inputs'!P$115)^((AO$16-AN$16)/365)</f>
        <v>0</v>
      </c>
      <c r="AP404" s="276">
        <f>AO404*(1+'2. GRI Pricing Inputs'!Q$115)^((AP$16-AO$16)/365)</f>
        <v>0</v>
      </c>
      <c r="AQ404" s="380">
        <f t="shared" si="20"/>
        <v>0</v>
      </c>
    </row>
    <row r="405" spans="3:43" ht="11.4" x14ac:dyDescent="0.2">
      <c r="C405" s="76">
        <f>'1. Accomodation'!N409</f>
        <v>0</v>
      </c>
      <c r="D405" s="362" t="str">
        <f>'1. Accomodation'!L409</f>
        <v>[Select]</v>
      </c>
      <c r="E405" s="69" t="str">
        <f>'1. Accomodation'!P409</f>
        <v>[Select]</v>
      </c>
      <c r="F405" s="69" t="str">
        <f>'1. Accomodation'!Q409</f>
        <v>[Select]</v>
      </c>
      <c r="G405" s="77">
        <f>'1. Accomodation'!O409</f>
        <v>0</v>
      </c>
      <c r="H405" s="69" t="str">
        <f>'1. Accomodation'!R409</f>
        <v>[Select]</v>
      </c>
      <c r="I405" s="69" t="str">
        <f>'1. Accomodation'!S409</f>
        <v>[Select]</v>
      </c>
      <c r="J405" s="62"/>
      <c r="L405" s="271">
        <f>IFERROR(INDEX('2. GRI Pricing Inputs'!$C$15:$AI$16,MATCH($L$16,'2. GRI Pricing Inputs'!$C$15:$C$16,0),MATCH(E405,'2. GRI Pricing Inputs'!$C$15:$AI$15,0)),0)</f>
        <v>0</v>
      </c>
      <c r="M405" s="272">
        <f>IFERROR(INDEX('2. GRI Pricing Inputs'!$C$22:$AI$23,MATCH($M$16,'2. GRI Pricing Inputs'!$C$22:$C$23,0),MATCH(F405,'2. GRI Pricing Inputs'!$C$22:$AI$22,0)),0)</f>
        <v>0</v>
      </c>
      <c r="N405" s="329">
        <f>IF(AND('3. GRI Pricing'!$G405&gt;='2. GRI Pricing Inputs'!$D$33,'3. GRI Pricing'!$G405&lt;='2. GRI Pricing Inputs'!$E$33),'2. GRI Pricing Inputs'!$D$32,IF(AND('3. GRI Pricing'!$G405&gt;='2. GRI Pricing Inputs'!$F$33,'3. GRI Pricing'!$G405&lt;='2. GRI Pricing Inputs'!$G$33),'2. GRI Pricing Inputs'!$F$32,IF(AND('3. GRI Pricing'!$G405&gt;='2. GRI Pricing Inputs'!$H$33,'3. GRI Pricing'!$G405&lt;='2. GRI Pricing Inputs'!$I$33),'2. GRI Pricing Inputs'!$H$32,IF(AND('3. GRI Pricing'!$G405&gt;='2. GRI Pricing Inputs'!$J$33,'3. GRI Pricing'!$G405&lt;='2. GRI Pricing Inputs'!$K$33),'2. GRI Pricing Inputs'!$J$32,IF(AND('3. GRI Pricing'!$G405&gt;='2. GRI Pricing Inputs'!$L$33,'3. GRI Pricing'!$G405&lt;='2. GRI Pricing Inputs'!$M$33),'2. GRI Pricing Inputs'!$L$32,IF(AND('3. GRI Pricing'!$G405&gt;='2. GRI Pricing Inputs'!$N$33,'3. GRI Pricing'!$G405&lt;='2. GRI Pricing Inputs'!$O$33),'2. GRI Pricing Inputs'!$N$32,IF(AND('3. GRI Pricing'!$G405&gt;='2. GRI Pricing Inputs'!$P$33,'3. GRI Pricing'!$G405&lt;='2. GRI Pricing Inputs'!$Q$33),'2. GRI Pricing Inputs'!$P$32,IF(AND('3. GRI Pricing'!$G405&gt;='2. GRI Pricing Inputs'!$R$33,'3. GRI Pricing'!$G405&lt;='2. GRI Pricing Inputs'!$S$33),'2. GRI Pricing Inputs'!$R$32,IF(AND('3. GRI Pricing'!$G405&gt;='2. GRI Pricing Inputs'!$T$33,'3. GRI Pricing'!$G405&lt;='2. GRI Pricing Inputs'!$U$33),'2. GRI Pricing Inputs'!$T$32,IF(AND('3. GRI Pricing'!$G405&gt;='2. GRI Pricing Inputs'!$V$33,'3. GRI Pricing'!$G405&lt;='2. GRI Pricing Inputs'!$W$33),'2. GRI Pricing Inputs'!$V$32,IF(AND('3. GRI Pricing'!$G405&gt;='2. GRI Pricing Inputs'!$X$33,'3. GRI Pricing'!$G405&lt;='2. GRI Pricing Inputs'!$Y$33),'2. GRI Pricing Inputs'!$X$32,IF(AND('3. GRI Pricing'!$G405&gt;='2. GRI Pricing Inputs'!$Z$33,'3. GRI Pricing'!$G405&lt;='2. GRI Pricing Inputs'!$AA$33),'2. GRI Pricing Inputs'!$Z$32,IF(AND('3. GRI Pricing'!$G405&gt;='2. GRI Pricing Inputs'!$AB$33,'3. GRI Pricing'!$G405&lt;='2. GRI Pricing Inputs'!$AC$33),'2. GRI Pricing Inputs'!$AB$32,IF(AND('3. GRI Pricing'!$G405&gt;='2. GRI Pricing Inputs'!$AD$33,'3. GRI Pricing'!$G405&lt;='2. GRI Pricing Inputs'!$AE$33),'2. GRI Pricing Inputs'!$AD$32,IF(AND('3. GRI Pricing'!$G405&gt;='2. GRI Pricing Inputs'!$AF$33,'3. GRI Pricing'!$G405&lt;='2. GRI Pricing Inputs'!$AG$33),'2. GRI Pricing Inputs'!$AF$32,IF(AND('3. GRI Pricing'!$G405&gt;='2. GRI Pricing Inputs'!$AH$33,'3. GRI Pricing'!$G405&lt;='2. GRI Pricing Inputs'!$AI$33),'2. GRI Pricing Inputs'!$AH$32,0))))))))))))))))</f>
        <v>0</v>
      </c>
      <c r="O405" s="272" cm="1">
        <f t="array" ref="O405">IFERROR(INDEX('2. GRI Pricing Inputs'!$C$32:$AI$39,MATCH('3. GRI Pricing'!E405,'2. GRI Pricing Inputs'!$C$32:$C$39,0),(MATCH('3. GRI Pricing'!N405,'2. GRI Pricing Inputs'!$D$32:$AI$32,0)+1)),0)</f>
        <v>0</v>
      </c>
      <c r="P405" s="272">
        <f>IFERROR(INDEX('2. GRI Pricing Inputs'!$C$45:$AI$46,MATCH($P$16,'2. GRI Pricing Inputs'!$C$45:$C$46,0),MATCH(H405,'2. GRI Pricing Inputs'!$C$45:$AI$45,0)),0)</f>
        <v>0</v>
      </c>
      <c r="Q405" s="272">
        <f>IFERROR(INDEX('2. GRI Pricing Inputs'!$C$53:$AI$54,MATCH('3. GRI Pricing'!$Q$16,'2. GRI Pricing Inputs'!$C$53:$C$54,0),MATCH('3. GRI Pricing'!I405,'2. GRI Pricing Inputs'!$C$53:$AI$53,0)),0)</f>
        <v>0</v>
      </c>
      <c r="R405" s="272">
        <f>IFERROR(INDEX('2. GRI Pricing Inputs'!$C$60:$AI$61,MATCH('3. GRI Pricing'!$R$16,'2. GRI Pricing Inputs'!$C$60:$C$61,0),MATCH('1. Accomodation'!T409,'2. GRI Pricing Inputs'!$C$60:$AI$60,0)),0)</f>
        <v>0</v>
      </c>
      <c r="S405" s="272">
        <f>IFERROR(INDEX('2. GRI Pricing Inputs'!$C$67:$AI$68,MATCH('3. GRI Pricing'!$S$16,'2. GRI Pricing Inputs'!$C$67:$C$68,0),MATCH('1. Accomodation'!U409,'2. GRI Pricing Inputs'!$C$67:$AI$67,0)),0)</f>
        <v>0</v>
      </c>
      <c r="T405" s="272">
        <f>IF(E405=0,0,'2. GRI Pricing Inputs'!$AI$75)</f>
        <v>0</v>
      </c>
      <c r="U405" s="272">
        <f>IFERROR(INDEX('2. GRI Pricing Inputs'!$C$82:$AI$83,MATCH('3. GRI Pricing'!$U$16,'2. GRI Pricing Inputs'!$C$82:$C$83,0),MATCH('1. Accomodation'!V409,'2. GRI Pricing Inputs'!$C$82:$AI$82,0)),0)</f>
        <v>0</v>
      </c>
      <c r="V405" s="272">
        <f>IFERROR(INDEX('2. GRI Pricing Inputs'!$C$89:$AI$90,MATCH('3. GRI Pricing'!$V$16,'2. GRI Pricing Inputs'!$C$89:$C$90,0),MATCH('1. Accomodation'!W409,'2. GRI Pricing Inputs'!$C$89:$AI$89,0)),0)</f>
        <v>0</v>
      </c>
      <c r="W405" s="272">
        <f>IFERROR(INDEX('2. GRI Pricing Inputs'!$C$97:$AI$98,MATCH('3. GRI Pricing'!$W$16,'2. GRI Pricing Inputs'!$C$97:$C$98,0),MATCH('1. Accomodation'!X409,'2. GRI Pricing Inputs'!$C$97:$AI$97,0)),0)</f>
        <v>0</v>
      </c>
      <c r="X405" s="272">
        <f>IFERROR(INDEX('2. GRI Pricing Inputs'!$C$104:$AI$105,MATCH('3. GRI Pricing'!$X$16,'2. GRI Pricing Inputs'!$C$104:$C$105,0),MATCH('1. Accomodation'!Y409,'2. GRI Pricing Inputs'!$C$104:$AI$104,0)),0)</f>
        <v>0</v>
      </c>
      <c r="Y405" s="273"/>
      <c r="Z405" s="274">
        <f t="shared" si="19"/>
        <v>0</v>
      </c>
      <c r="AA405" s="275"/>
      <c r="AB405" s="275"/>
      <c r="AC405" s="275"/>
      <c r="AD405" s="271">
        <f>Z405*(1+'2. GRI Pricing Inputs'!E$115)^(($AD$16-$AC$15)/365)</f>
        <v>0</v>
      </c>
      <c r="AE405" s="272">
        <f>AD405*(1+'2. GRI Pricing Inputs'!F$115)^((AE$16-AD$16)/365)</f>
        <v>0</v>
      </c>
      <c r="AF405" s="272">
        <f>AE405*(1+'2. GRI Pricing Inputs'!G$115)^((AF$16-AE$16)/365)</f>
        <v>0</v>
      </c>
      <c r="AG405" s="272">
        <f>AF405*(1+'2. GRI Pricing Inputs'!H$115)^((AG$16-AF$16)/365)</f>
        <v>0</v>
      </c>
      <c r="AH405" s="272">
        <f>AG405*(1+'2. GRI Pricing Inputs'!I$115)^((AH$16-AG$16)/365)</f>
        <v>0</v>
      </c>
      <c r="AI405" s="272">
        <f>AH405*(1+'2. GRI Pricing Inputs'!J$115)^((AI$16-AH$16)/365)</f>
        <v>0</v>
      </c>
      <c r="AJ405" s="272">
        <f>AI405*(1+'2. GRI Pricing Inputs'!K$115)^((AJ$16-AI$16)/365)</f>
        <v>0</v>
      </c>
      <c r="AK405" s="272">
        <f>AJ405*(1+'2. GRI Pricing Inputs'!L$115)^((AK$16-AJ$16)/365)</f>
        <v>0</v>
      </c>
      <c r="AL405" s="272">
        <f>AK405*(1+'2. GRI Pricing Inputs'!M$115)^((AL$16-AK$16)/365)</f>
        <v>0</v>
      </c>
      <c r="AM405" s="272">
        <f>AL405*(1+'2. GRI Pricing Inputs'!N$115)^((AM$16-AL$16)/365)</f>
        <v>0</v>
      </c>
      <c r="AN405" s="272">
        <f>AM405*(1+'2. GRI Pricing Inputs'!O$115)^((AN$16-AM$16)/365)</f>
        <v>0</v>
      </c>
      <c r="AO405" s="272">
        <f>AN405*(1+'2. GRI Pricing Inputs'!P$115)^((AO$16-AN$16)/365)</f>
        <v>0</v>
      </c>
      <c r="AP405" s="276">
        <f>AO405*(1+'2. GRI Pricing Inputs'!Q$115)^((AP$16-AO$16)/365)</f>
        <v>0</v>
      </c>
      <c r="AQ405" s="380">
        <f t="shared" si="20"/>
        <v>0</v>
      </c>
    </row>
    <row r="406" spans="3:43" ht="11.4" x14ac:dyDescent="0.2">
      <c r="C406" s="76">
        <f>'1. Accomodation'!N410</f>
        <v>0</v>
      </c>
      <c r="D406" s="362" t="str">
        <f>'1. Accomodation'!L410</f>
        <v>[Select]</v>
      </c>
      <c r="E406" s="69" t="str">
        <f>'1. Accomodation'!P410</f>
        <v>[Select]</v>
      </c>
      <c r="F406" s="69" t="str">
        <f>'1. Accomodation'!Q410</f>
        <v>[Select]</v>
      </c>
      <c r="G406" s="77">
        <f>'1. Accomodation'!O410</f>
        <v>0</v>
      </c>
      <c r="H406" s="69" t="str">
        <f>'1. Accomodation'!R410</f>
        <v>[Select]</v>
      </c>
      <c r="I406" s="69" t="str">
        <f>'1. Accomodation'!S410</f>
        <v>[Select]</v>
      </c>
      <c r="J406" s="62"/>
      <c r="L406" s="271">
        <f>IFERROR(INDEX('2. GRI Pricing Inputs'!$C$15:$AI$16,MATCH($L$16,'2. GRI Pricing Inputs'!$C$15:$C$16,0),MATCH(E406,'2. GRI Pricing Inputs'!$C$15:$AI$15,0)),0)</f>
        <v>0</v>
      </c>
      <c r="M406" s="272">
        <f>IFERROR(INDEX('2. GRI Pricing Inputs'!$C$22:$AI$23,MATCH($M$16,'2. GRI Pricing Inputs'!$C$22:$C$23,0),MATCH(F406,'2. GRI Pricing Inputs'!$C$22:$AI$22,0)),0)</f>
        <v>0</v>
      </c>
      <c r="N406" s="329">
        <f>IF(AND('3. GRI Pricing'!$G406&gt;='2. GRI Pricing Inputs'!$D$33,'3. GRI Pricing'!$G406&lt;='2. GRI Pricing Inputs'!$E$33),'2. GRI Pricing Inputs'!$D$32,IF(AND('3. GRI Pricing'!$G406&gt;='2. GRI Pricing Inputs'!$F$33,'3. GRI Pricing'!$G406&lt;='2. GRI Pricing Inputs'!$G$33),'2. GRI Pricing Inputs'!$F$32,IF(AND('3. GRI Pricing'!$G406&gt;='2. GRI Pricing Inputs'!$H$33,'3. GRI Pricing'!$G406&lt;='2. GRI Pricing Inputs'!$I$33),'2. GRI Pricing Inputs'!$H$32,IF(AND('3. GRI Pricing'!$G406&gt;='2. GRI Pricing Inputs'!$J$33,'3. GRI Pricing'!$G406&lt;='2. GRI Pricing Inputs'!$K$33),'2. GRI Pricing Inputs'!$J$32,IF(AND('3. GRI Pricing'!$G406&gt;='2. GRI Pricing Inputs'!$L$33,'3. GRI Pricing'!$G406&lt;='2. GRI Pricing Inputs'!$M$33),'2. GRI Pricing Inputs'!$L$32,IF(AND('3. GRI Pricing'!$G406&gt;='2. GRI Pricing Inputs'!$N$33,'3. GRI Pricing'!$G406&lt;='2. GRI Pricing Inputs'!$O$33),'2. GRI Pricing Inputs'!$N$32,IF(AND('3. GRI Pricing'!$G406&gt;='2. GRI Pricing Inputs'!$P$33,'3. GRI Pricing'!$G406&lt;='2. GRI Pricing Inputs'!$Q$33),'2. GRI Pricing Inputs'!$P$32,IF(AND('3. GRI Pricing'!$G406&gt;='2. GRI Pricing Inputs'!$R$33,'3. GRI Pricing'!$G406&lt;='2. GRI Pricing Inputs'!$S$33),'2. GRI Pricing Inputs'!$R$32,IF(AND('3. GRI Pricing'!$G406&gt;='2. GRI Pricing Inputs'!$T$33,'3. GRI Pricing'!$G406&lt;='2. GRI Pricing Inputs'!$U$33),'2. GRI Pricing Inputs'!$T$32,IF(AND('3. GRI Pricing'!$G406&gt;='2. GRI Pricing Inputs'!$V$33,'3. GRI Pricing'!$G406&lt;='2. GRI Pricing Inputs'!$W$33),'2. GRI Pricing Inputs'!$V$32,IF(AND('3. GRI Pricing'!$G406&gt;='2. GRI Pricing Inputs'!$X$33,'3. GRI Pricing'!$G406&lt;='2. GRI Pricing Inputs'!$Y$33),'2. GRI Pricing Inputs'!$X$32,IF(AND('3. GRI Pricing'!$G406&gt;='2. GRI Pricing Inputs'!$Z$33,'3. GRI Pricing'!$G406&lt;='2. GRI Pricing Inputs'!$AA$33),'2. GRI Pricing Inputs'!$Z$32,IF(AND('3. GRI Pricing'!$G406&gt;='2. GRI Pricing Inputs'!$AB$33,'3. GRI Pricing'!$G406&lt;='2. GRI Pricing Inputs'!$AC$33),'2. GRI Pricing Inputs'!$AB$32,IF(AND('3. GRI Pricing'!$G406&gt;='2. GRI Pricing Inputs'!$AD$33,'3. GRI Pricing'!$G406&lt;='2. GRI Pricing Inputs'!$AE$33),'2. GRI Pricing Inputs'!$AD$32,IF(AND('3. GRI Pricing'!$G406&gt;='2. GRI Pricing Inputs'!$AF$33,'3. GRI Pricing'!$G406&lt;='2. GRI Pricing Inputs'!$AG$33),'2. GRI Pricing Inputs'!$AF$32,IF(AND('3. GRI Pricing'!$G406&gt;='2. GRI Pricing Inputs'!$AH$33,'3. GRI Pricing'!$G406&lt;='2. GRI Pricing Inputs'!$AI$33),'2. GRI Pricing Inputs'!$AH$32,0))))))))))))))))</f>
        <v>0</v>
      </c>
      <c r="O406" s="272" cm="1">
        <f t="array" ref="O406">IFERROR(INDEX('2. GRI Pricing Inputs'!$C$32:$AI$39,MATCH('3. GRI Pricing'!E406,'2. GRI Pricing Inputs'!$C$32:$C$39,0),(MATCH('3. GRI Pricing'!N406,'2. GRI Pricing Inputs'!$D$32:$AI$32,0)+1)),0)</f>
        <v>0</v>
      </c>
      <c r="P406" s="272">
        <f>IFERROR(INDEX('2. GRI Pricing Inputs'!$C$45:$AI$46,MATCH($P$16,'2. GRI Pricing Inputs'!$C$45:$C$46,0),MATCH(H406,'2. GRI Pricing Inputs'!$C$45:$AI$45,0)),0)</f>
        <v>0</v>
      </c>
      <c r="Q406" s="272">
        <f>IFERROR(INDEX('2. GRI Pricing Inputs'!$C$53:$AI$54,MATCH('3. GRI Pricing'!$Q$16,'2. GRI Pricing Inputs'!$C$53:$C$54,0),MATCH('3. GRI Pricing'!I406,'2. GRI Pricing Inputs'!$C$53:$AI$53,0)),0)</f>
        <v>0</v>
      </c>
      <c r="R406" s="272">
        <f>IFERROR(INDEX('2. GRI Pricing Inputs'!$C$60:$AI$61,MATCH('3. GRI Pricing'!$R$16,'2. GRI Pricing Inputs'!$C$60:$C$61,0),MATCH('1. Accomodation'!T410,'2. GRI Pricing Inputs'!$C$60:$AI$60,0)),0)</f>
        <v>0</v>
      </c>
      <c r="S406" s="272">
        <f>IFERROR(INDEX('2. GRI Pricing Inputs'!$C$67:$AI$68,MATCH('3. GRI Pricing'!$S$16,'2. GRI Pricing Inputs'!$C$67:$C$68,0),MATCH('1. Accomodation'!U410,'2. GRI Pricing Inputs'!$C$67:$AI$67,0)),0)</f>
        <v>0</v>
      </c>
      <c r="T406" s="272">
        <f>IF(E406=0,0,'2. GRI Pricing Inputs'!$AI$75)</f>
        <v>0</v>
      </c>
      <c r="U406" s="272">
        <f>IFERROR(INDEX('2. GRI Pricing Inputs'!$C$82:$AI$83,MATCH('3. GRI Pricing'!$U$16,'2. GRI Pricing Inputs'!$C$82:$C$83,0),MATCH('1. Accomodation'!V410,'2. GRI Pricing Inputs'!$C$82:$AI$82,0)),0)</f>
        <v>0</v>
      </c>
      <c r="V406" s="272">
        <f>IFERROR(INDEX('2. GRI Pricing Inputs'!$C$89:$AI$90,MATCH('3. GRI Pricing'!$V$16,'2. GRI Pricing Inputs'!$C$89:$C$90,0),MATCH('1. Accomodation'!W410,'2. GRI Pricing Inputs'!$C$89:$AI$89,0)),0)</f>
        <v>0</v>
      </c>
      <c r="W406" s="272">
        <f>IFERROR(INDEX('2. GRI Pricing Inputs'!$C$97:$AI$98,MATCH('3. GRI Pricing'!$W$16,'2. GRI Pricing Inputs'!$C$97:$C$98,0),MATCH('1. Accomodation'!X410,'2. GRI Pricing Inputs'!$C$97:$AI$97,0)),0)</f>
        <v>0</v>
      </c>
      <c r="X406" s="272">
        <f>IFERROR(INDEX('2. GRI Pricing Inputs'!$C$104:$AI$105,MATCH('3. GRI Pricing'!$X$16,'2. GRI Pricing Inputs'!$C$104:$C$105,0),MATCH('1. Accomodation'!Y410,'2. GRI Pricing Inputs'!$C$104:$AI$104,0)),0)</f>
        <v>0</v>
      </c>
      <c r="Y406" s="273"/>
      <c r="Z406" s="274">
        <f t="shared" si="19"/>
        <v>0</v>
      </c>
      <c r="AA406" s="275"/>
      <c r="AB406" s="275"/>
      <c r="AC406" s="275"/>
      <c r="AD406" s="271">
        <f>Z406*(1+'2. GRI Pricing Inputs'!E$115)^(($AD$16-$AC$15)/365)</f>
        <v>0</v>
      </c>
      <c r="AE406" s="272">
        <f>AD406*(1+'2. GRI Pricing Inputs'!F$115)^((AE$16-AD$16)/365)</f>
        <v>0</v>
      </c>
      <c r="AF406" s="272">
        <f>AE406*(1+'2. GRI Pricing Inputs'!G$115)^((AF$16-AE$16)/365)</f>
        <v>0</v>
      </c>
      <c r="AG406" s="272">
        <f>AF406*(1+'2. GRI Pricing Inputs'!H$115)^((AG$16-AF$16)/365)</f>
        <v>0</v>
      </c>
      <c r="AH406" s="272">
        <f>AG406*(1+'2. GRI Pricing Inputs'!I$115)^((AH$16-AG$16)/365)</f>
        <v>0</v>
      </c>
      <c r="AI406" s="272">
        <f>AH406*(1+'2. GRI Pricing Inputs'!J$115)^((AI$16-AH$16)/365)</f>
        <v>0</v>
      </c>
      <c r="AJ406" s="272">
        <f>AI406*(1+'2. GRI Pricing Inputs'!K$115)^((AJ$16-AI$16)/365)</f>
        <v>0</v>
      </c>
      <c r="AK406" s="272">
        <f>AJ406*(1+'2. GRI Pricing Inputs'!L$115)^((AK$16-AJ$16)/365)</f>
        <v>0</v>
      </c>
      <c r="AL406" s="272">
        <f>AK406*(1+'2. GRI Pricing Inputs'!M$115)^((AL$16-AK$16)/365)</f>
        <v>0</v>
      </c>
      <c r="AM406" s="272">
        <f>AL406*(1+'2. GRI Pricing Inputs'!N$115)^((AM$16-AL$16)/365)</f>
        <v>0</v>
      </c>
      <c r="AN406" s="272">
        <f>AM406*(1+'2. GRI Pricing Inputs'!O$115)^((AN$16-AM$16)/365)</f>
        <v>0</v>
      </c>
      <c r="AO406" s="272">
        <f>AN406*(1+'2. GRI Pricing Inputs'!P$115)^((AO$16-AN$16)/365)</f>
        <v>0</v>
      </c>
      <c r="AP406" s="276">
        <f>AO406*(1+'2. GRI Pricing Inputs'!Q$115)^((AP$16-AO$16)/365)</f>
        <v>0</v>
      </c>
      <c r="AQ406" s="380">
        <f t="shared" si="20"/>
        <v>0</v>
      </c>
    </row>
    <row r="407" spans="3:43" ht="11.4" x14ac:dyDescent="0.2">
      <c r="C407" s="76">
        <f>'1. Accomodation'!N411</f>
        <v>0</v>
      </c>
      <c r="D407" s="362" t="str">
        <f>'1. Accomodation'!L411</f>
        <v>[Select]</v>
      </c>
      <c r="E407" s="69" t="str">
        <f>'1. Accomodation'!P411</f>
        <v>[Select]</v>
      </c>
      <c r="F407" s="69" t="str">
        <f>'1. Accomodation'!Q411</f>
        <v>[Select]</v>
      </c>
      <c r="G407" s="77">
        <f>'1. Accomodation'!O411</f>
        <v>0</v>
      </c>
      <c r="H407" s="69" t="str">
        <f>'1. Accomodation'!R411</f>
        <v>[Select]</v>
      </c>
      <c r="I407" s="69" t="str">
        <f>'1. Accomodation'!S411</f>
        <v>[Select]</v>
      </c>
      <c r="J407" s="62"/>
      <c r="L407" s="271">
        <f>IFERROR(INDEX('2. GRI Pricing Inputs'!$C$15:$AI$16,MATCH($L$16,'2. GRI Pricing Inputs'!$C$15:$C$16,0),MATCH(E407,'2. GRI Pricing Inputs'!$C$15:$AI$15,0)),0)</f>
        <v>0</v>
      </c>
      <c r="M407" s="272">
        <f>IFERROR(INDEX('2. GRI Pricing Inputs'!$C$22:$AI$23,MATCH($M$16,'2. GRI Pricing Inputs'!$C$22:$C$23,0),MATCH(F407,'2. GRI Pricing Inputs'!$C$22:$AI$22,0)),0)</f>
        <v>0</v>
      </c>
      <c r="N407" s="329">
        <f>IF(AND('3. GRI Pricing'!$G407&gt;='2. GRI Pricing Inputs'!$D$33,'3. GRI Pricing'!$G407&lt;='2. GRI Pricing Inputs'!$E$33),'2. GRI Pricing Inputs'!$D$32,IF(AND('3. GRI Pricing'!$G407&gt;='2. GRI Pricing Inputs'!$F$33,'3. GRI Pricing'!$G407&lt;='2. GRI Pricing Inputs'!$G$33),'2. GRI Pricing Inputs'!$F$32,IF(AND('3. GRI Pricing'!$G407&gt;='2. GRI Pricing Inputs'!$H$33,'3. GRI Pricing'!$G407&lt;='2. GRI Pricing Inputs'!$I$33),'2. GRI Pricing Inputs'!$H$32,IF(AND('3. GRI Pricing'!$G407&gt;='2. GRI Pricing Inputs'!$J$33,'3. GRI Pricing'!$G407&lt;='2. GRI Pricing Inputs'!$K$33),'2. GRI Pricing Inputs'!$J$32,IF(AND('3. GRI Pricing'!$G407&gt;='2. GRI Pricing Inputs'!$L$33,'3. GRI Pricing'!$G407&lt;='2. GRI Pricing Inputs'!$M$33),'2. GRI Pricing Inputs'!$L$32,IF(AND('3. GRI Pricing'!$G407&gt;='2. GRI Pricing Inputs'!$N$33,'3. GRI Pricing'!$G407&lt;='2. GRI Pricing Inputs'!$O$33),'2. GRI Pricing Inputs'!$N$32,IF(AND('3. GRI Pricing'!$G407&gt;='2. GRI Pricing Inputs'!$P$33,'3. GRI Pricing'!$G407&lt;='2. GRI Pricing Inputs'!$Q$33),'2. GRI Pricing Inputs'!$P$32,IF(AND('3. GRI Pricing'!$G407&gt;='2. GRI Pricing Inputs'!$R$33,'3. GRI Pricing'!$G407&lt;='2. GRI Pricing Inputs'!$S$33),'2. GRI Pricing Inputs'!$R$32,IF(AND('3. GRI Pricing'!$G407&gt;='2. GRI Pricing Inputs'!$T$33,'3. GRI Pricing'!$G407&lt;='2. GRI Pricing Inputs'!$U$33),'2. GRI Pricing Inputs'!$T$32,IF(AND('3. GRI Pricing'!$G407&gt;='2. GRI Pricing Inputs'!$V$33,'3. GRI Pricing'!$G407&lt;='2. GRI Pricing Inputs'!$W$33),'2. GRI Pricing Inputs'!$V$32,IF(AND('3. GRI Pricing'!$G407&gt;='2. GRI Pricing Inputs'!$X$33,'3. GRI Pricing'!$G407&lt;='2. GRI Pricing Inputs'!$Y$33),'2. GRI Pricing Inputs'!$X$32,IF(AND('3. GRI Pricing'!$G407&gt;='2. GRI Pricing Inputs'!$Z$33,'3. GRI Pricing'!$G407&lt;='2. GRI Pricing Inputs'!$AA$33),'2. GRI Pricing Inputs'!$Z$32,IF(AND('3. GRI Pricing'!$G407&gt;='2. GRI Pricing Inputs'!$AB$33,'3. GRI Pricing'!$G407&lt;='2. GRI Pricing Inputs'!$AC$33),'2. GRI Pricing Inputs'!$AB$32,IF(AND('3. GRI Pricing'!$G407&gt;='2. GRI Pricing Inputs'!$AD$33,'3. GRI Pricing'!$G407&lt;='2. GRI Pricing Inputs'!$AE$33),'2. GRI Pricing Inputs'!$AD$32,IF(AND('3. GRI Pricing'!$G407&gt;='2. GRI Pricing Inputs'!$AF$33,'3. GRI Pricing'!$G407&lt;='2. GRI Pricing Inputs'!$AG$33),'2. GRI Pricing Inputs'!$AF$32,IF(AND('3. GRI Pricing'!$G407&gt;='2. GRI Pricing Inputs'!$AH$33,'3. GRI Pricing'!$G407&lt;='2. GRI Pricing Inputs'!$AI$33),'2. GRI Pricing Inputs'!$AH$32,0))))))))))))))))</f>
        <v>0</v>
      </c>
      <c r="O407" s="272" cm="1">
        <f t="array" ref="O407">IFERROR(INDEX('2. GRI Pricing Inputs'!$C$32:$AI$39,MATCH('3. GRI Pricing'!E407,'2. GRI Pricing Inputs'!$C$32:$C$39,0),(MATCH('3. GRI Pricing'!N407,'2. GRI Pricing Inputs'!$D$32:$AI$32,0)+1)),0)</f>
        <v>0</v>
      </c>
      <c r="P407" s="272">
        <f>IFERROR(INDEX('2. GRI Pricing Inputs'!$C$45:$AI$46,MATCH($P$16,'2. GRI Pricing Inputs'!$C$45:$C$46,0),MATCH(H407,'2. GRI Pricing Inputs'!$C$45:$AI$45,0)),0)</f>
        <v>0</v>
      </c>
      <c r="Q407" s="272">
        <f>IFERROR(INDEX('2. GRI Pricing Inputs'!$C$53:$AI$54,MATCH('3. GRI Pricing'!$Q$16,'2. GRI Pricing Inputs'!$C$53:$C$54,0),MATCH('3. GRI Pricing'!I407,'2. GRI Pricing Inputs'!$C$53:$AI$53,0)),0)</f>
        <v>0</v>
      </c>
      <c r="R407" s="272">
        <f>IFERROR(INDEX('2. GRI Pricing Inputs'!$C$60:$AI$61,MATCH('3. GRI Pricing'!$R$16,'2. GRI Pricing Inputs'!$C$60:$C$61,0),MATCH('1. Accomodation'!T411,'2. GRI Pricing Inputs'!$C$60:$AI$60,0)),0)</f>
        <v>0</v>
      </c>
      <c r="S407" s="272">
        <f>IFERROR(INDEX('2. GRI Pricing Inputs'!$C$67:$AI$68,MATCH('3. GRI Pricing'!$S$16,'2. GRI Pricing Inputs'!$C$67:$C$68,0),MATCH('1. Accomodation'!U411,'2. GRI Pricing Inputs'!$C$67:$AI$67,0)),0)</f>
        <v>0</v>
      </c>
      <c r="T407" s="272">
        <f>IF(E407=0,0,'2. GRI Pricing Inputs'!$AI$75)</f>
        <v>0</v>
      </c>
      <c r="U407" s="272">
        <f>IFERROR(INDEX('2. GRI Pricing Inputs'!$C$82:$AI$83,MATCH('3. GRI Pricing'!$U$16,'2. GRI Pricing Inputs'!$C$82:$C$83,0),MATCH('1. Accomodation'!V411,'2. GRI Pricing Inputs'!$C$82:$AI$82,0)),0)</f>
        <v>0</v>
      </c>
      <c r="V407" s="272">
        <f>IFERROR(INDEX('2. GRI Pricing Inputs'!$C$89:$AI$90,MATCH('3. GRI Pricing'!$V$16,'2. GRI Pricing Inputs'!$C$89:$C$90,0),MATCH('1. Accomodation'!W411,'2. GRI Pricing Inputs'!$C$89:$AI$89,0)),0)</f>
        <v>0</v>
      </c>
      <c r="W407" s="272">
        <f>IFERROR(INDEX('2. GRI Pricing Inputs'!$C$97:$AI$98,MATCH('3. GRI Pricing'!$W$16,'2. GRI Pricing Inputs'!$C$97:$C$98,0),MATCH('1. Accomodation'!X411,'2. GRI Pricing Inputs'!$C$97:$AI$97,0)),0)</f>
        <v>0</v>
      </c>
      <c r="X407" s="272">
        <f>IFERROR(INDEX('2. GRI Pricing Inputs'!$C$104:$AI$105,MATCH('3. GRI Pricing'!$X$16,'2. GRI Pricing Inputs'!$C$104:$C$105,0),MATCH('1. Accomodation'!Y411,'2. GRI Pricing Inputs'!$C$104:$AI$104,0)),0)</f>
        <v>0</v>
      </c>
      <c r="Y407" s="273"/>
      <c r="Z407" s="274">
        <f t="shared" si="19"/>
        <v>0</v>
      </c>
      <c r="AA407" s="275"/>
      <c r="AB407" s="275"/>
      <c r="AC407" s="275"/>
      <c r="AD407" s="271">
        <f>Z407*(1+'2. GRI Pricing Inputs'!E$115)^(($AD$16-$AC$15)/365)</f>
        <v>0</v>
      </c>
      <c r="AE407" s="272">
        <f>AD407*(1+'2. GRI Pricing Inputs'!F$115)^((AE$16-AD$16)/365)</f>
        <v>0</v>
      </c>
      <c r="AF407" s="272">
        <f>AE407*(1+'2. GRI Pricing Inputs'!G$115)^((AF$16-AE$16)/365)</f>
        <v>0</v>
      </c>
      <c r="AG407" s="272">
        <f>AF407*(1+'2. GRI Pricing Inputs'!H$115)^((AG$16-AF$16)/365)</f>
        <v>0</v>
      </c>
      <c r="AH407" s="272">
        <f>AG407*(1+'2. GRI Pricing Inputs'!I$115)^((AH$16-AG$16)/365)</f>
        <v>0</v>
      </c>
      <c r="AI407" s="272">
        <f>AH407*(1+'2. GRI Pricing Inputs'!J$115)^((AI$16-AH$16)/365)</f>
        <v>0</v>
      </c>
      <c r="AJ407" s="272">
        <f>AI407*(1+'2. GRI Pricing Inputs'!K$115)^((AJ$16-AI$16)/365)</f>
        <v>0</v>
      </c>
      <c r="AK407" s="272">
        <f>AJ407*(1+'2. GRI Pricing Inputs'!L$115)^((AK$16-AJ$16)/365)</f>
        <v>0</v>
      </c>
      <c r="AL407" s="272">
        <f>AK407*(1+'2. GRI Pricing Inputs'!M$115)^((AL$16-AK$16)/365)</f>
        <v>0</v>
      </c>
      <c r="AM407" s="272">
        <f>AL407*(1+'2. GRI Pricing Inputs'!N$115)^((AM$16-AL$16)/365)</f>
        <v>0</v>
      </c>
      <c r="AN407" s="272">
        <f>AM407*(1+'2. GRI Pricing Inputs'!O$115)^((AN$16-AM$16)/365)</f>
        <v>0</v>
      </c>
      <c r="AO407" s="272">
        <f>AN407*(1+'2. GRI Pricing Inputs'!P$115)^((AO$16-AN$16)/365)</f>
        <v>0</v>
      </c>
      <c r="AP407" s="276">
        <f>AO407*(1+'2. GRI Pricing Inputs'!Q$115)^((AP$16-AO$16)/365)</f>
        <v>0</v>
      </c>
      <c r="AQ407" s="380">
        <f t="shared" si="20"/>
        <v>0</v>
      </c>
    </row>
    <row r="408" spans="3:43" ht="11.4" x14ac:dyDescent="0.2">
      <c r="C408" s="76">
        <f>'1. Accomodation'!N412</f>
        <v>0</v>
      </c>
      <c r="D408" s="362" t="str">
        <f>'1. Accomodation'!L412</f>
        <v>[Select]</v>
      </c>
      <c r="E408" s="69" t="str">
        <f>'1. Accomodation'!P412</f>
        <v>[Select]</v>
      </c>
      <c r="F408" s="69" t="str">
        <f>'1. Accomodation'!Q412</f>
        <v>[Select]</v>
      </c>
      <c r="G408" s="77">
        <f>'1. Accomodation'!O412</f>
        <v>0</v>
      </c>
      <c r="H408" s="69" t="str">
        <f>'1. Accomodation'!R412</f>
        <v>[Select]</v>
      </c>
      <c r="I408" s="69" t="str">
        <f>'1. Accomodation'!S412</f>
        <v>[Select]</v>
      </c>
      <c r="J408" s="62"/>
      <c r="L408" s="271">
        <f>IFERROR(INDEX('2. GRI Pricing Inputs'!$C$15:$AI$16,MATCH($L$16,'2. GRI Pricing Inputs'!$C$15:$C$16,0),MATCH(E408,'2. GRI Pricing Inputs'!$C$15:$AI$15,0)),0)</f>
        <v>0</v>
      </c>
      <c r="M408" s="272">
        <f>IFERROR(INDEX('2. GRI Pricing Inputs'!$C$22:$AI$23,MATCH($M$16,'2. GRI Pricing Inputs'!$C$22:$C$23,0),MATCH(F408,'2. GRI Pricing Inputs'!$C$22:$AI$22,0)),0)</f>
        <v>0</v>
      </c>
      <c r="N408" s="329">
        <f>IF(AND('3. GRI Pricing'!$G408&gt;='2. GRI Pricing Inputs'!$D$33,'3. GRI Pricing'!$G408&lt;='2. GRI Pricing Inputs'!$E$33),'2. GRI Pricing Inputs'!$D$32,IF(AND('3. GRI Pricing'!$G408&gt;='2. GRI Pricing Inputs'!$F$33,'3. GRI Pricing'!$G408&lt;='2. GRI Pricing Inputs'!$G$33),'2. GRI Pricing Inputs'!$F$32,IF(AND('3. GRI Pricing'!$G408&gt;='2. GRI Pricing Inputs'!$H$33,'3. GRI Pricing'!$G408&lt;='2. GRI Pricing Inputs'!$I$33),'2. GRI Pricing Inputs'!$H$32,IF(AND('3. GRI Pricing'!$G408&gt;='2. GRI Pricing Inputs'!$J$33,'3. GRI Pricing'!$G408&lt;='2. GRI Pricing Inputs'!$K$33),'2. GRI Pricing Inputs'!$J$32,IF(AND('3. GRI Pricing'!$G408&gt;='2. GRI Pricing Inputs'!$L$33,'3. GRI Pricing'!$G408&lt;='2. GRI Pricing Inputs'!$M$33),'2. GRI Pricing Inputs'!$L$32,IF(AND('3. GRI Pricing'!$G408&gt;='2. GRI Pricing Inputs'!$N$33,'3. GRI Pricing'!$G408&lt;='2. GRI Pricing Inputs'!$O$33),'2. GRI Pricing Inputs'!$N$32,IF(AND('3. GRI Pricing'!$G408&gt;='2. GRI Pricing Inputs'!$P$33,'3. GRI Pricing'!$G408&lt;='2. GRI Pricing Inputs'!$Q$33),'2. GRI Pricing Inputs'!$P$32,IF(AND('3. GRI Pricing'!$G408&gt;='2. GRI Pricing Inputs'!$R$33,'3. GRI Pricing'!$G408&lt;='2. GRI Pricing Inputs'!$S$33),'2. GRI Pricing Inputs'!$R$32,IF(AND('3. GRI Pricing'!$G408&gt;='2. GRI Pricing Inputs'!$T$33,'3. GRI Pricing'!$G408&lt;='2. GRI Pricing Inputs'!$U$33),'2. GRI Pricing Inputs'!$T$32,IF(AND('3. GRI Pricing'!$G408&gt;='2. GRI Pricing Inputs'!$V$33,'3. GRI Pricing'!$G408&lt;='2. GRI Pricing Inputs'!$W$33),'2. GRI Pricing Inputs'!$V$32,IF(AND('3. GRI Pricing'!$G408&gt;='2. GRI Pricing Inputs'!$X$33,'3. GRI Pricing'!$G408&lt;='2. GRI Pricing Inputs'!$Y$33),'2. GRI Pricing Inputs'!$X$32,IF(AND('3. GRI Pricing'!$G408&gt;='2. GRI Pricing Inputs'!$Z$33,'3. GRI Pricing'!$G408&lt;='2. GRI Pricing Inputs'!$AA$33),'2. GRI Pricing Inputs'!$Z$32,IF(AND('3. GRI Pricing'!$G408&gt;='2. GRI Pricing Inputs'!$AB$33,'3. GRI Pricing'!$G408&lt;='2. GRI Pricing Inputs'!$AC$33),'2. GRI Pricing Inputs'!$AB$32,IF(AND('3. GRI Pricing'!$G408&gt;='2. GRI Pricing Inputs'!$AD$33,'3. GRI Pricing'!$G408&lt;='2. GRI Pricing Inputs'!$AE$33),'2. GRI Pricing Inputs'!$AD$32,IF(AND('3. GRI Pricing'!$G408&gt;='2. GRI Pricing Inputs'!$AF$33,'3. GRI Pricing'!$G408&lt;='2. GRI Pricing Inputs'!$AG$33),'2. GRI Pricing Inputs'!$AF$32,IF(AND('3. GRI Pricing'!$G408&gt;='2. GRI Pricing Inputs'!$AH$33,'3. GRI Pricing'!$G408&lt;='2. GRI Pricing Inputs'!$AI$33),'2. GRI Pricing Inputs'!$AH$32,0))))))))))))))))</f>
        <v>0</v>
      </c>
      <c r="O408" s="272" cm="1">
        <f t="array" ref="O408">IFERROR(INDEX('2. GRI Pricing Inputs'!$C$32:$AI$39,MATCH('3. GRI Pricing'!E408,'2. GRI Pricing Inputs'!$C$32:$C$39,0),(MATCH('3. GRI Pricing'!N408,'2. GRI Pricing Inputs'!$D$32:$AI$32,0)+1)),0)</f>
        <v>0</v>
      </c>
      <c r="P408" s="272">
        <f>IFERROR(INDEX('2. GRI Pricing Inputs'!$C$45:$AI$46,MATCH($P$16,'2. GRI Pricing Inputs'!$C$45:$C$46,0),MATCH(H408,'2. GRI Pricing Inputs'!$C$45:$AI$45,0)),0)</f>
        <v>0</v>
      </c>
      <c r="Q408" s="272">
        <f>IFERROR(INDEX('2. GRI Pricing Inputs'!$C$53:$AI$54,MATCH('3. GRI Pricing'!$Q$16,'2. GRI Pricing Inputs'!$C$53:$C$54,0),MATCH('3. GRI Pricing'!I408,'2. GRI Pricing Inputs'!$C$53:$AI$53,0)),0)</f>
        <v>0</v>
      </c>
      <c r="R408" s="272">
        <f>IFERROR(INDEX('2. GRI Pricing Inputs'!$C$60:$AI$61,MATCH('3. GRI Pricing'!$R$16,'2. GRI Pricing Inputs'!$C$60:$C$61,0),MATCH('1. Accomodation'!T412,'2. GRI Pricing Inputs'!$C$60:$AI$60,0)),0)</f>
        <v>0</v>
      </c>
      <c r="S408" s="272">
        <f>IFERROR(INDEX('2. GRI Pricing Inputs'!$C$67:$AI$68,MATCH('3. GRI Pricing'!$S$16,'2. GRI Pricing Inputs'!$C$67:$C$68,0),MATCH('1. Accomodation'!U412,'2. GRI Pricing Inputs'!$C$67:$AI$67,0)),0)</f>
        <v>0</v>
      </c>
      <c r="T408" s="272">
        <f>IF(E408=0,0,'2. GRI Pricing Inputs'!$AI$75)</f>
        <v>0</v>
      </c>
      <c r="U408" s="272">
        <f>IFERROR(INDEX('2. GRI Pricing Inputs'!$C$82:$AI$83,MATCH('3. GRI Pricing'!$U$16,'2. GRI Pricing Inputs'!$C$82:$C$83,0),MATCH('1. Accomodation'!V412,'2. GRI Pricing Inputs'!$C$82:$AI$82,0)),0)</f>
        <v>0</v>
      </c>
      <c r="V408" s="272">
        <f>IFERROR(INDEX('2. GRI Pricing Inputs'!$C$89:$AI$90,MATCH('3. GRI Pricing'!$V$16,'2. GRI Pricing Inputs'!$C$89:$C$90,0),MATCH('1. Accomodation'!W412,'2. GRI Pricing Inputs'!$C$89:$AI$89,0)),0)</f>
        <v>0</v>
      </c>
      <c r="W408" s="272">
        <f>IFERROR(INDEX('2. GRI Pricing Inputs'!$C$97:$AI$98,MATCH('3. GRI Pricing'!$W$16,'2. GRI Pricing Inputs'!$C$97:$C$98,0),MATCH('1. Accomodation'!X412,'2. GRI Pricing Inputs'!$C$97:$AI$97,0)),0)</f>
        <v>0</v>
      </c>
      <c r="X408" s="272">
        <f>IFERROR(INDEX('2. GRI Pricing Inputs'!$C$104:$AI$105,MATCH('3. GRI Pricing'!$X$16,'2. GRI Pricing Inputs'!$C$104:$C$105,0),MATCH('1. Accomodation'!Y412,'2. GRI Pricing Inputs'!$C$104:$AI$104,0)),0)</f>
        <v>0</v>
      </c>
      <c r="Y408" s="273"/>
      <c r="Z408" s="274">
        <f t="shared" si="19"/>
        <v>0</v>
      </c>
      <c r="AA408" s="275"/>
      <c r="AB408" s="275"/>
      <c r="AC408" s="275"/>
      <c r="AD408" s="271">
        <f>Z408*(1+'2. GRI Pricing Inputs'!E$115)^(($AD$16-$AC$15)/365)</f>
        <v>0</v>
      </c>
      <c r="AE408" s="272">
        <f>AD408*(1+'2. GRI Pricing Inputs'!F$115)^((AE$16-AD$16)/365)</f>
        <v>0</v>
      </c>
      <c r="AF408" s="272">
        <f>AE408*(1+'2. GRI Pricing Inputs'!G$115)^((AF$16-AE$16)/365)</f>
        <v>0</v>
      </c>
      <c r="AG408" s="272">
        <f>AF408*(1+'2. GRI Pricing Inputs'!H$115)^((AG$16-AF$16)/365)</f>
        <v>0</v>
      </c>
      <c r="AH408" s="272">
        <f>AG408*(1+'2. GRI Pricing Inputs'!I$115)^((AH$16-AG$16)/365)</f>
        <v>0</v>
      </c>
      <c r="AI408" s="272">
        <f>AH408*(1+'2. GRI Pricing Inputs'!J$115)^((AI$16-AH$16)/365)</f>
        <v>0</v>
      </c>
      <c r="AJ408" s="272">
        <f>AI408*(1+'2. GRI Pricing Inputs'!K$115)^((AJ$16-AI$16)/365)</f>
        <v>0</v>
      </c>
      <c r="AK408" s="272">
        <f>AJ408*(1+'2. GRI Pricing Inputs'!L$115)^((AK$16-AJ$16)/365)</f>
        <v>0</v>
      </c>
      <c r="AL408" s="272">
        <f>AK408*(1+'2. GRI Pricing Inputs'!M$115)^((AL$16-AK$16)/365)</f>
        <v>0</v>
      </c>
      <c r="AM408" s="272">
        <f>AL408*(1+'2. GRI Pricing Inputs'!N$115)^((AM$16-AL$16)/365)</f>
        <v>0</v>
      </c>
      <c r="AN408" s="272">
        <f>AM408*(1+'2. GRI Pricing Inputs'!O$115)^((AN$16-AM$16)/365)</f>
        <v>0</v>
      </c>
      <c r="AO408" s="272">
        <f>AN408*(1+'2. GRI Pricing Inputs'!P$115)^((AO$16-AN$16)/365)</f>
        <v>0</v>
      </c>
      <c r="AP408" s="276">
        <f>AO408*(1+'2. GRI Pricing Inputs'!Q$115)^((AP$16-AO$16)/365)</f>
        <v>0</v>
      </c>
      <c r="AQ408" s="380">
        <f t="shared" si="20"/>
        <v>0</v>
      </c>
    </row>
    <row r="409" spans="3:43" ht="11.4" x14ac:dyDescent="0.2">
      <c r="C409" s="76">
        <f>'1. Accomodation'!N413</f>
        <v>0</v>
      </c>
      <c r="D409" s="362" t="str">
        <f>'1. Accomodation'!L413</f>
        <v>[Select]</v>
      </c>
      <c r="E409" s="69" t="str">
        <f>'1. Accomodation'!P413</f>
        <v>[Select]</v>
      </c>
      <c r="F409" s="69" t="str">
        <f>'1. Accomodation'!Q413</f>
        <v>[Select]</v>
      </c>
      <c r="G409" s="77">
        <f>'1. Accomodation'!O413</f>
        <v>0</v>
      </c>
      <c r="H409" s="69" t="str">
        <f>'1. Accomodation'!R413</f>
        <v>[Select]</v>
      </c>
      <c r="I409" s="69" t="str">
        <f>'1. Accomodation'!S413</f>
        <v>[Select]</v>
      </c>
      <c r="J409" s="62"/>
      <c r="L409" s="271">
        <f>IFERROR(INDEX('2. GRI Pricing Inputs'!$C$15:$AI$16,MATCH($L$16,'2. GRI Pricing Inputs'!$C$15:$C$16,0),MATCH(E409,'2. GRI Pricing Inputs'!$C$15:$AI$15,0)),0)</f>
        <v>0</v>
      </c>
      <c r="M409" s="272">
        <f>IFERROR(INDEX('2. GRI Pricing Inputs'!$C$22:$AI$23,MATCH($M$16,'2. GRI Pricing Inputs'!$C$22:$C$23,0),MATCH(F409,'2. GRI Pricing Inputs'!$C$22:$AI$22,0)),0)</f>
        <v>0</v>
      </c>
      <c r="N409" s="329">
        <f>IF(AND('3. GRI Pricing'!$G409&gt;='2. GRI Pricing Inputs'!$D$33,'3. GRI Pricing'!$G409&lt;='2. GRI Pricing Inputs'!$E$33),'2. GRI Pricing Inputs'!$D$32,IF(AND('3. GRI Pricing'!$G409&gt;='2. GRI Pricing Inputs'!$F$33,'3. GRI Pricing'!$G409&lt;='2. GRI Pricing Inputs'!$G$33),'2. GRI Pricing Inputs'!$F$32,IF(AND('3. GRI Pricing'!$G409&gt;='2. GRI Pricing Inputs'!$H$33,'3. GRI Pricing'!$G409&lt;='2. GRI Pricing Inputs'!$I$33),'2. GRI Pricing Inputs'!$H$32,IF(AND('3. GRI Pricing'!$G409&gt;='2. GRI Pricing Inputs'!$J$33,'3. GRI Pricing'!$G409&lt;='2. GRI Pricing Inputs'!$K$33),'2. GRI Pricing Inputs'!$J$32,IF(AND('3. GRI Pricing'!$G409&gt;='2. GRI Pricing Inputs'!$L$33,'3. GRI Pricing'!$G409&lt;='2. GRI Pricing Inputs'!$M$33),'2. GRI Pricing Inputs'!$L$32,IF(AND('3. GRI Pricing'!$G409&gt;='2. GRI Pricing Inputs'!$N$33,'3. GRI Pricing'!$G409&lt;='2. GRI Pricing Inputs'!$O$33),'2. GRI Pricing Inputs'!$N$32,IF(AND('3. GRI Pricing'!$G409&gt;='2. GRI Pricing Inputs'!$P$33,'3. GRI Pricing'!$G409&lt;='2. GRI Pricing Inputs'!$Q$33),'2. GRI Pricing Inputs'!$P$32,IF(AND('3. GRI Pricing'!$G409&gt;='2. GRI Pricing Inputs'!$R$33,'3. GRI Pricing'!$G409&lt;='2. GRI Pricing Inputs'!$S$33),'2. GRI Pricing Inputs'!$R$32,IF(AND('3. GRI Pricing'!$G409&gt;='2. GRI Pricing Inputs'!$T$33,'3. GRI Pricing'!$G409&lt;='2. GRI Pricing Inputs'!$U$33),'2. GRI Pricing Inputs'!$T$32,IF(AND('3. GRI Pricing'!$G409&gt;='2. GRI Pricing Inputs'!$V$33,'3. GRI Pricing'!$G409&lt;='2. GRI Pricing Inputs'!$W$33),'2. GRI Pricing Inputs'!$V$32,IF(AND('3. GRI Pricing'!$G409&gt;='2. GRI Pricing Inputs'!$X$33,'3. GRI Pricing'!$G409&lt;='2. GRI Pricing Inputs'!$Y$33),'2. GRI Pricing Inputs'!$X$32,IF(AND('3. GRI Pricing'!$G409&gt;='2. GRI Pricing Inputs'!$Z$33,'3. GRI Pricing'!$G409&lt;='2. GRI Pricing Inputs'!$AA$33),'2. GRI Pricing Inputs'!$Z$32,IF(AND('3. GRI Pricing'!$G409&gt;='2. GRI Pricing Inputs'!$AB$33,'3. GRI Pricing'!$G409&lt;='2. GRI Pricing Inputs'!$AC$33),'2. GRI Pricing Inputs'!$AB$32,IF(AND('3. GRI Pricing'!$G409&gt;='2. GRI Pricing Inputs'!$AD$33,'3. GRI Pricing'!$G409&lt;='2. GRI Pricing Inputs'!$AE$33),'2. GRI Pricing Inputs'!$AD$32,IF(AND('3. GRI Pricing'!$G409&gt;='2. GRI Pricing Inputs'!$AF$33,'3. GRI Pricing'!$G409&lt;='2. GRI Pricing Inputs'!$AG$33),'2. GRI Pricing Inputs'!$AF$32,IF(AND('3. GRI Pricing'!$G409&gt;='2. GRI Pricing Inputs'!$AH$33,'3. GRI Pricing'!$G409&lt;='2. GRI Pricing Inputs'!$AI$33),'2. GRI Pricing Inputs'!$AH$32,0))))))))))))))))</f>
        <v>0</v>
      </c>
      <c r="O409" s="272" cm="1">
        <f t="array" ref="O409">IFERROR(INDEX('2. GRI Pricing Inputs'!$C$32:$AI$39,MATCH('3. GRI Pricing'!E409,'2. GRI Pricing Inputs'!$C$32:$C$39,0),(MATCH('3. GRI Pricing'!N409,'2. GRI Pricing Inputs'!$D$32:$AI$32,0)+1)),0)</f>
        <v>0</v>
      </c>
      <c r="P409" s="272">
        <f>IFERROR(INDEX('2. GRI Pricing Inputs'!$C$45:$AI$46,MATCH($P$16,'2. GRI Pricing Inputs'!$C$45:$C$46,0),MATCH(H409,'2. GRI Pricing Inputs'!$C$45:$AI$45,0)),0)</f>
        <v>0</v>
      </c>
      <c r="Q409" s="272">
        <f>IFERROR(INDEX('2. GRI Pricing Inputs'!$C$53:$AI$54,MATCH('3. GRI Pricing'!$Q$16,'2. GRI Pricing Inputs'!$C$53:$C$54,0),MATCH('3. GRI Pricing'!I409,'2. GRI Pricing Inputs'!$C$53:$AI$53,0)),0)</f>
        <v>0</v>
      </c>
      <c r="R409" s="272">
        <f>IFERROR(INDEX('2. GRI Pricing Inputs'!$C$60:$AI$61,MATCH('3. GRI Pricing'!$R$16,'2. GRI Pricing Inputs'!$C$60:$C$61,0),MATCH('1. Accomodation'!T413,'2. GRI Pricing Inputs'!$C$60:$AI$60,0)),0)</f>
        <v>0</v>
      </c>
      <c r="S409" s="272">
        <f>IFERROR(INDEX('2. GRI Pricing Inputs'!$C$67:$AI$68,MATCH('3. GRI Pricing'!$S$16,'2. GRI Pricing Inputs'!$C$67:$C$68,0),MATCH('1. Accomodation'!U413,'2. GRI Pricing Inputs'!$C$67:$AI$67,0)),0)</f>
        <v>0</v>
      </c>
      <c r="T409" s="272">
        <f>IF(E409=0,0,'2. GRI Pricing Inputs'!$AI$75)</f>
        <v>0</v>
      </c>
      <c r="U409" s="272">
        <f>IFERROR(INDEX('2. GRI Pricing Inputs'!$C$82:$AI$83,MATCH('3. GRI Pricing'!$U$16,'2. GRI Pricing Inputs'!$C$82:$C$83,0),MATCH('1. Accomodation'!V413,'2. GRI Pricing Inputs'!$C$82:$AI$82,0)),0)</f>
        <v>0</v>
      </c>
      <c r="V409" s="272">
        <f>IFERROR(INDEX('2. GRI Pricing Inputs'!$C$89:$AI$90,MATCH('3. GRI Pricing'!$V$16,'2. GRI Pricing Inputs'!$C$89:$C$90,0),MATCH('1. Accomodation'!W413,'2. GRI Pricing Inputs'!$C$89:$AI$89,0)),0)</f>
        <v>0</v>
      </c>
      <c r="W409" s="272">
        <f>IFERROR(INDEX('2. GRI Pricing Inputs'!$C$97:$AI$98,MATCH('3. GRI Pricing'!$W$16,'2. GRI Pricing Inputs'!$C$97:$C$98,0),MATCH('1. Accomodation'!X413,'2. GRI Pricing Inputs'!$C$97:$AI$97,0)),0)</f>
        <v>0</v>
      </c>
      <c r="X409" s="272">
        <f>IFERROR(INDEX('2. GRI Pricing Inputs'!$C$104:$AI$105,MATCH('3. GRI Pricing'!$X$16,'2. GRI Pricing Inputs'!$C$104:$C$105,0),MATCH('1. Accomodation'!Y413,'2. GRI Pricing Inputs'!$C$104:$AI$104,0)),0)</f>
        <v>0</v>
      </c>
      <c r="Y409" s="273"/>
      <c r="Z409" s="274">
        <f t="shared" si="19"/>
        <v>0</v>
      </c>
      <c r="AA409" s="275"/>
      <c r="AB409" s="275"/>
      <c r="AC409" s="275"/>
      <c r="AD409" s="271">
        <f>Z409*(1+'2. GRI Pricing Inputs'!E$115)^(($AD$16-$AC$15)/365)</f>
        <v>0</v>
      </c>
      <c r="AE409" s="272">
        <f>AD409*(1+'2. GRI Pricing Inputs'!F$115)^((AE$16-AD$16)/365)</f>
        <v>0</v>
      </c>
      <c r="AF409" s="272">
        <f>AE409*(1+'2. GRI Pricing Inputs'!G$115)^((AF$16-AE$16)/365)</f>
        <v>0</v>
      </c>
      <c r="AG409" s="272">
        <f>AF409*(1+'2. GRI Pricing Inputs'!H$115)^((AG$16-AF$16)/365)</f>
        <v>0</v>
      </c>
      <c r="AH409" s="272">
        <f>AG409*(1+'2. GRI Pricing Inputs'!I$115)^((AH$16-AG$16)/365)</f>
        <v>0</v>
      </c>
      <c r="AI409" s="272">
        <f>AH409*(1+'2. GRI Pricing Inputs'!J$115)^((AI$16-AH$16)/365)</f>
        <v>0</v>
      </c>
      <c r="AJ409" s="272">
        <f>AI409*(1+'2. GRI Pricing Inputs'!K$115)^((AJ$16-AI$16)/365)</f>
        <v>0</v>
      </c>
      <c r="AK409" s="272">
        <f>AJ409*(1+'2. GRI Pricing Inputs'!L$115)^((AK$16-AJ$16)/365)</f>
        <v>0</v>
      </c>
      <c r="AL409" s="272">
        <f>AK409*(1+'2. GRI Pricing Inputs'!M$115)^((AL$16-AK$16)/365)</f>
        <v>0</v>
      </c>
      <c r="AM409" s="272">
        <f>AL409*(1+'2. GRI Pricing Inputs'!N$115)^((AM$16-AL$16)/365)</f>
        <v>0</v>
      </c>
      <c r="AN409" s="272">
        <f>AM409*(1+'2. GRI Pricing Inputs'!O$115)^((AN$16-AM$16)/365)</f>
        <v>0</v>
      </c>
      <c r="AO409" s="272">
        <f>AN409*(1+'2. GRI Pricing Inputs'!P$115)^((AO$16-AN$16)/365)</f>
        <v>0</v>
      </c>
      <c r="AP409" s="276">
        <f>AO409*(1+'2. GRI Pricing Inputs'!Q$115)^((AP$16-AO$16)/365)</f>
        <v>0</v>
      </c>
      <c r="AQ409" s="380">
        <f t="shared" si="20"/>
        <v>0</v>
      </c>
    </row>
    <row r="410" spans="3:43" ht="11.4" x14ac:dyDescent="0.2">
      <c r="C410" s="76">
        <f>'1. Accomodation'!N414</f>
        <v>0</v>
      </c>
      <c r="D410" s="362" t="str">
        <f>'1. Accomodation'!L414</f>
        <v>[Select]</v>
      </c>
      <c r="E410" s="69" t="str">
        <f>'1. Accomodation'!P414</f>
        <v>[Select]</v>
      </c>
      <c r="F410" s="69" t="str">
        <f>'1. Accomodation'!Q414</f>
        <v>[Select]</v>
      </c>
      <c r="G410" s="77">
        <f>'1. Accomodation'!O414</f>
        <v>0</v>
      </c>
      <c r="H410" s="69" t="str">
        <f>'1. Accomodation'!R414</f>
        <v>[Select]</v>
      </c>
      <c r="I410" s="69" t="str">
        <f>'1. Accomodation'!S414</f>
        <v>[Select]</v>
      </c>
      <c r="J410" s="62"/>
      <c r="L410" s="271">
        <f>IFERROR(INDEX('2. GRI Pricing Inputs'!$C$15:$AI$16,MATCH($L$16,'2. GRI Pricing Inputs'!$C$15:$C$16,0),MATCH(E410,'2. GRI Pricing Inputs'!$C$15:$AI$15,0)),0)</f>
        <v>0</v>
      </c>
      <c r="M410" s="272">
        <f>IFERROR(INDEX('2. GRI Pricing Inputs'!$C$22:$AI$23,MATCH($M$16,'2. GRI Pricing Inputs'!$C$22:$C$23,0),MATCH(F410,'2. GRI Pricing Inputs'!$C$22:$AI$22,0)),0)</f>
        <v>0</v>
      </c>
      <c r="N410" s="329">
        <f>IF(AND('3. GRI Pricing'!$G410&gt;='2. GRI Pricing Inputs'!$D$33,'3. GRI Pricing'!$G410&lt;='2. GRI Pricing Inputs'!$E$33),'2. GRI Pricing Inputs'!$D$32,IF(AND('3. GRI Pricing'!$G410&gt;='2. GRI Pricing Inputs'!$F$33,'3. GRI Pricing'!$G410&lt;='2. GRI Pricing Inputs'!$G$33),'2. GRI Pricing Inputs'!$F$32,IF(AND('3. GRI Pricing'!$G410&gt;='2. GRI Pricing Inputs'!$H$33,'3. GRI Pricing'!$G410&lt;='2. GRI Pricing Inputs'!$I$33),'2. GRI Pricing Inputs'!$H$32,IF(AND('3. GRI Pricing'!$G410&gt;='2. GRI Pricing Inputs'!$J$33,'3. GRI Pricing'!$G410&lt;='2. GRI Pricing Inputs'!$K$33),'2. GRI Pricing Inputs'!$J$32,IF(AND('3. GRI Pricing'!$G410&gt;='2. GRI Pricing Inputs'!$L$33,'3. GRI Pricing'!$G410&lt;='2. GRI Pricing Inputs'!$M$33),'2. GRI Pricing Inputs'!$L$32,IF(AND('3. GRI Pricing'!$G410&gt;='2. GRI Pricing Inputs'!$N$33,'3. GRI Pricing'!$G410&lt;='2. GRI Pricing Inputs'!$O$33),'2. GRI Pricing Inputs'!$N$32,IF(AND('3. GRI Pricing'!$G410&gt;='2. GRI Pricing Inputs'!$P$33,'3. GRI Pricing'!$G410&lt;='2. GRI Pricing Inputs'!$Q$33),'2. GRI Pricing Inputs'!$P$32,IF(AND('3. GRI Pricing'!$G410&gt;='2. GRI Pricing Inputs'!$R$33,'3. GRI Pricing'!$G410&lt;='2. GRI Pricing Inputs'!$S$33),'2. GRI Pricing Inputs'!$R$32,IF(AND('3. GRI Pricing'!$G410&gt;='2. GRI Pricing Inputs'!$T$33,'3. GRI Pricing'!$G410&lt;='2. GRI Pricing Inputs'!$U$33),'2. GRI Pricing Inputs'!$T$32,IF(AND('3. GRI Pricing'!$G410&gt;='2. GRI Pricing Inputs'!$V$33,'3. GRI Pricing'!$G410&lt;='2. GRI Pricing Inputs'!$W$33),'2. GRI Pricing Inputs'!$V$32,IF(AND('3. GRI Pricing'!$G410&gt;='2. GRI Pricing Inputs'!$X$33,'3. GRI Pricing'!$G410&lt;='2. GRI Pricing Inputs'!$Y$33),'2. GRI Pricing Inputs'!$X$32,IF(AND('3. GRI Pricing'!$G410&gt;='2. GRI Pricing Inputs'!$Z$33,'3. GRI Pricing'!$G410&lt;='2. GRI Pricing Inputs'!$AA$33),'2. GRI Pricing Inputs'!$Z$32,IF(AND('3. GRI Pricing'!$G410&gt;='2. GRI Pricing Inputs'!$AB$33,'3. GRI Pricing'!$G410&lt;='2. GRI Pricing Inputs'!$AC$33),'2. GRI Pricing Inputs'!$AB$32,IF(AND('3. GRI Pricing'!$G410&gt;='2. GRI Pricing Inputs'!$AD$33,'3. GRI Pricing'!$G410&lt;='2. GRI Pricing Inputs'!$AE$33),'2. GRI Pricing Inputs'!$AD$32,IF(AND('3. GRI Pricing'!$G410&gt;='2. GRI Pricing Inputs'!$AF$33,'3. GRI Pricing'!$G410&lt;='2. GRI Pricing Inputs'!$AG$33),'2. GRI Pricing Inputs'!$AF$32,IF(AND('3. GRI Pricing'!$G410&gt;='2. GRI Pricing Inputs'!$AH$33,'3. GRI Pricing'!$G410&lt;='2. GRI Pricing Inputs'!$AI$33),'2. GRI Pricing Inputs'!$AH$32,0))))))))))))))))</f>
        <v>0</v>
      </c>
      <c r="O410" s="272" cm="1">
        <f t="array" ref="O410">IFERROR(INDEX('2. GRI Pricing Inputs'!$C$32:$AI$39,MATCH('3. GRI Pricing'!E410,'2. GRI Pricing Inputs'!$C$32:$C$39,0),(MATCH('3. GRI Pricing'!N410,'2. GRI Pricing Inputs'!$D$32:$AI$32,0)+1)),0)</f>
        <v>0</v>
      </c>
      <c r="P410" s="272">
        <f>IFERROR(INDEX('2. GRI Pricing Inputs'!$C$45:$AI$46,MATCH($P$16,'2. GRI Pricing Inputs'!$C$45:$C$46,0),MATCH(H410,'2. GRI Pricing Inputs'!$C$45:$AI$45,0)),0)</f>
        <v>0</v>
      </c>
      <c r="Q410" s="272">
        <f>IFERROR(INDEX('2. GRI Pricing Inputs'!$C$53:$AI$54,MATCH('3. GRI Pricing'!$Q$16,'2. GRI Pricing Inputs'!$C$53:$C$54,0),MATCH('3. GRI Pricing'!I410,'2. GRI Pricing Inputs'!$C$53:$AI$53,0)),0)</f>
        <v>0</v>
      </c>
      <c r="R410" s="272">
        <f>IFERROR(INDEX('2. GRI Pricing Inputs'!$C$60:$AI$61,MATCH('3. GRI Pricing'!$R$16,'2. GRI Pricing Inputs'!$C$60:$C$61,0),MATCH('1. Accomodation'!T414,'2. GRI Pricing Inputs'!$C$60:$AI$60,0)),0)</f>
        <v>0</v>
      </c>
      <c r="S410" s="272">
        <f>IFERROR(INDEX('2. GRI Pricing Inputs'!$C$67:$AI$68,MATCH('3. GRI Pricing'!$S$16,'2. GRI Pricing Inputs'!$C$67:$C$68,0),MATCH('1. Accomodation'!U414,'2. GRI Pricing Inputs'!$C$67:$AI$67,0)),0)</f>
        <v>0</v>
      </c>
      <c r="T410" s="272">
        <f>IF(E410=0,0,'2. GRI Pricing Inputs'!$AI$75)</f>
        <v>0</v>
      </c>
      <c r="U410" s="272">
        <f>IFERROR(INDEX('2. GRI Pricing Inputs'!$C$82:$AI$83,MATCH('3. GRI Pricing'!$U$16,'2. GRI Pricing Inputs'!$C$82:$C$83,0),MATCH('1. Accomodation'!V414,'2. GRI Pricing Inputs'!$C$82:$AI$82,0)),0)</f>
        <v>0</v>
      </c>
      <c r="V410" s="272">
        <f>IFERROR(INDEX('2. GRI Pricing Inputs'!$C$89:$AI$90,MATCH('3. GRI Pricing'!$V$16,'2. GRI Pricing Inputs'!$C$89:$C$90,0),MATCH('1. Accomodation'!W414,'2. GRI Pricing Inputs'!$C$89:$AI$89,0)),0)</f>
        <v>0</v>
      </c>
      <c r="W410" s="272">
        <f>IFERROR(INDEX('2. GRI Pricing Inputs'!$C$97:$AI$98,MATCH('3. GRI Pricing'!$W$16,'2. GRI Pricing Inputs'!$C$97:$C$98,0),MATCH('1. Accomodation'!X414,'2. GRI Pricing Inputs'!$C$97:$AI$97,0)),0)</f>
        <v>0</v>
      </c>
      <c r="X410" s="272">
        <f>IFERROR(INDEX('2. GRI Pricing Inputs'!$C$104:$AI$105,MATCH('3. GRI Pricing'!$X$16,'2. GRI Pricing Inputs'!$C$104:$C$105,0),MATCH('1. Accomodation'!Y414,'2. GRI Pricing Inputs'!$C$104:$AI$104,0)),0)</f>
        <v>0</v>
      </c>
      <c r="Y410" s="273"/>
      <c r="Z410" s="274">
        <f t="shared" si="19"/>
        <v>0</v>
      </c>
      <c r="AA410" s="275"/>
      <c r="AB410" s="275"/>
      <c r="AC410" s="275"/>
      <c r="AD410" s="271">
        <f>Z410*(1+'2. GRI Pricing Inputs'!E$115)^(($AD$16-$AC$15)/365)</f>
        <v>0</v>
      </c>
      <c r="AE410" s="272">
        <f>AD410*(1+'2. GRI Pricing Inputs'!F$115)^((AE$16-AD$16)/365)</f>
        <v>0</v>
      </c>
      <c r="AF410" s="272">
        <f>AE410*(1+'2. GRI Pricing Inputs'!G$115)^((AF$16-AE$16)/365)</f>
        <v>0</v>
      </c>
      <c r="AG410" s="272">
        <f>AF410*(1+'2. GRI Pricing Inputs'!H$115)^((AG$16-AF$16)/365)</f>
        <v>0</v>
      </c>
      <c r="AH410" s="272">
        <f>AG410*(1+'2. GRI Pricing Inputs'!I$115)^((AH$16-AG$16)/365)</f>
        <v>0</v>
      </c>
      <c r="AI410" s="272">
        <f>AH410*(1+'2. GRI Pricing Inputs'!J$115)^((AI$16-AH$16)/365)</f>
        <v>0</v>
      </c>
      <c r="AJ410" s="272">
        <f>AI410*(1+'2. GRI Pricing Inputs'!K$115)^((AJ$16-AI$16)/365)</f>
        <v>0</v>
      </c>
      <c r="AK410" s="272">
        <f>AJ410*(1+'2. GRI Pricing Inputs'!L$115)^((AK$16-AJ$16)/365)</f>
        <v>0</v>
      </c>
      <c r="AL410" s="272">
        <f>AK410*(1+'2. GRI Pricing Inputs'!M$115)^((AL$16-AK$16)/365)</f>
        <v>0</v>
      </c>
      <c r="AM410" s="272">
        <f>AL410*(1+'2. GRI Pricing Inputs'!N$115)^((AM$16-AL$16)/365)</f>
        <v>0</v>
      </c>
      <c r="AN410" s="272">
        <f>AM410*(1+'2. GRI Pricing Inputs'!O$115)^((AN$16-AM$16)/365)</f>
        <v>0</v>
      </c>
      <c r="AO410" s="272">
        <f>AN410*(1+'2. GRI Pricing Inputs'!P$115)^((AO$16-AN$16)/365)</f>
        <v>0</v>
      </c>
      <c r="AP410" s="276">
        <f>AO410*(1+'2. GRI Pricing Inputs'!Q$115)^((AP$16-AO$16)/365)</f>
        <v>0</v>
      </c>
      <c r="AQ410" s="380">
        <f t="shared" si="20"/>
        <v>0</v>
      </c>
    </row>
    <row r="411" spans="3:43" ht="11.4" x14ac:dyDescent="0.2">
      <c r="C411" s="76">
        <f>'1. Accomodation'!N415</f>
        <v>0</v>
      </c>
      <c r="D411" s="362" t="str">
        <f>'1. Accomodation'!L415</f>
        <v>[Select]</v>
      </c>
      <c r="E411" s="69" t="str">
        <f>'1. Accomodation'!P415</f>
        <v>[Select]</v>
      </c>
      <c r="F411" s="69" t="str">
        <f>'1. Accomodation'!Q415</f>
        <v>[Select]</v>
      </c>
      <c r="G411" s="77">
        <f>'1. Accomodation'!O415</f>
        <v>0</v>
      </c>
      <c r="H411" s="69" t="str">
        <f>'1. Accomodation'!R415</f>
        <v>[Select]</v>
      </c>
      <c r="I411" s="69" t="str">
        <f>'1. Accomodation'!S415</f>
        <v>[Select]</v>
      </c>
      <c r="J411" s="62"/>
      <c r="L411" s="271">
        <f>IFERROR(INDEX('2. GRI Pricing Inputs'!$C$15:$AI$16,MATCH($L$16,'2. GRI Pricing Inputs'!$C$15:$C$16,0),MATCH(E411,'2. GRI Pricing Inputs'!$C$15:$AI$15,0)),0)</f>
        <v>0</v>
      </c>
      <c r="M411" s="272">
        <f>IFERROR(INDEX('2. GRI Pricing Inputs'!$C$22:$AI$23,MATCH($M$16,'2. GRI Pricing Inputs'!$C$22:$C$23,0),MATCH(F411,'2. GRI Pricing Inputs'!$C$22:$AI$22,0)),0)</f>
        <v>0</v>
      </c>
      <c r="N411" s="329">
        <f>IF(AND('3. GRI Pricing'!$G411&gt;='2. GRI Pricing Inputs'!$D$33,'3. GRI Pricing'!$G411&lt;='2. GRI Pricing Inputs'!$E$33),'2. GRI Pricing Inputs'!$D$32,IF(AND('3. GRI Pricing'!$G411&gt;='2. GRI Pricing Inputs'!$F$33,'3. GRI Pricing'!$G411&lt;='2. GRI Pricing Inputs'!$G$33),'2. GRI Pricing Inputs'!$F$32,IF(AND('3. GRI Pricing'!$G411&gt;='2. GRI Pricing Inputs'!$H$33,'3. GRI Pricing'!$G411&lt;='2. GRI Pricing Inputs'!$I$33),'2. GRI Pricing Inputs'!$H$32,IF(AND('3. GRI Pricing'!$G411&gt;='2. GRI Pricing Inputs'!$J$33,'3. GRI Pricing'!$G411&lt;='2. GRI Pricing Inputs'!$K$33),'2. GRI Pricing Inputs'!$J$32,IF(AND('3. GRI Pricing'!$G411&gt;='2. GRI Pricing Inputs'!$L$33,'3. GRI Pricing'!$G411&lt;='2. GRI Pricing Inputs'!$M$33),'2. GRI Pricing Inputs'!$L$32,IF(AND('3. GRI Pricing'!$G411&gt;='2. GRI Pricing Inputs'!$N$33,'3. GRI Pricing'!$G411&lt;='2. GRI Pricing Inputs'!$O$33),'2. GRI Pricing Inputs'!$N$32,IF(AND('3. GRI Pricing'!$G411&gt;='2. GRI Pricing Inputs'!$P$33,'3. GRI Pricing'!$G411&lt;='2. GRI Pricing Inputs'!$Q$33),'2. GRI Pricing Inputs'!$P$32,IF(AND('3. GRI Pricing'!$G411&gt;='2. GRI Pricing Inputs'!$R$33,'3. GRI Pricing'!$G411&lt;='2. GRI Pricing Inputs'!$S$33),'2. GRI Pricing Inputs'!$R$32,IF(AND('3. GRI Pricing'!$G411&gt;='2. GRI Pricing Inputs'!$T$33,'3. GRI Pricing'!$G411&lt;='2. GRI Pricing Inputs'!$U$33),'2. GRI Pricing Inputs'!$T$32,IF(AND('3. GRI Pricing'!$G411&gt;='2. GRI Pricing Inputs'!$V$33,'3. GRI Pricing'!$G411&lt;='2. GRI Pricing Inputs'!$W$33),'2. GRI Pricing Inputs'!$V$32,IF(AND('3. GRI Pricing'!$G411&gt;='2. GRI Pricing Inputs'!$X$33,'3. GRI Pricing'!$G411&lt;='2. GRI Pricing Inputs'!$Y$33),'2. GRI Pricing Inputs'!$X$32,IF(AND('3. GRI Pricing'!$G411&gt;='2. GRI Pricing Inputs'!$Z$33,'3. GRI Pricing'!$G411&lt;='2. GRI Pricing Inputs'!$AA$33),'2. GRI Pricing Inputs'!$Z$32,IF(AND('3. GRI Pricing'!$G411&gt;='2. GRI Pricing Inputs'!$AB$33,'3. GRI Pricing'!$G411&lt;='2. GRI Pricing Inputs'!$AC$33),'2. GRI Pricing Inputs'!$AB$32,IF(AND('3. GRI Pricing'!$G411&gt;='2. GRI Pricing Inputs'!$AD$33,'3. GRI Pricing'!$G411&lt;='2. GRI Pricing Inputs'!$AE$33),'2. GRI Pricing Inputs'!$AD$32,IF(AND('3. GRI Pricing'!$G411&gt;='2. GRI Pricing Inputs'!$AF$33,'3. GRI Pricing'!$G411&lt;='2. GRI Pricing Inputs'!$AG$33),'2. GRI Pricing Inputs'!$AF$32,IF(AND('3. GRI Pricing'!$G411&gt;='2. GRI Pricing Inputs'!$AH$33,'3. GRI Pricing'!$G411&lt;='2. GRI Pricing Inputs'!$AI$33),'2. GRI Pricing Inputs'!$AH$32,0))))))))))))))))</f>
        <v>0</v>
      </c>
      <c r="O411" s="272" cm="1">
        <f t="array" ref="O411">IFERROR(INDEX('2. GRI Pricing Inputs'!$C$32:$AI$39,MATCH('3. GRI Pricing'!E411,'2. GRI Pricing Inputs'!$C$32:$C$39,0),(MATCH('3. GRI Pricing'!N411,'2. GRI Pricing Inputs'!$D$32:$AI$32,0)+1)),0)</f>
        <v>0</v>
      </c>
      <c r="P411" s="272">
        <f>IFERROR(INDEX('2. GRI Pricing Inputs'!$C$45:$AI$46,MATCH($P$16,'2. GRI Pricing Inputs'!$C$45:$C$46,0),MATCH(H411,'2. GRI Pricing Inputs'!$C$45:$AI$45,0)),0)</f>
        <v>0</v>
      </c>
      <c r="Q411" s="272">
        <f>IFERROR(INDEX('2. GRI Pricing Inputs'!$C$53:$AI$54,MATCH('3. GRI Pricing'!$Q$16,'2. GRI Pricing Inputs'!$C$53:$C$54,0),MATCH('3. GRI Pricing'!I411,'2. GRI Pricing Inputs'!$C$53:$AI$53,0)),0)</f>
        <v>0</v>
      </c>
      <c r="R411" s="272">
        <f>IFERROR(INDEX('2. GRI Pricing Inputs'!$C$60:$AI$61,MATCH('3. GRI Pricing'!$R$16,'2. GRI Pricing Inputs'!$C$60:$C$61,0),MATCH('1. Accomodation'!T415,'2. GRI Pricing Inputs'!$C$60:$AI$60,0)),0)</f>
        <v>0</v>
      </c>
      <c r="S411" s="272">
        <f>IFERROR(INDEX('2. GRI Pricing Inputs'!$C$67:$AI$68,MATCH('3. GRI Pricing'!$S$16,'2. GRI Pricing Inputs'!$C$67:$C$68,0),MATCH('1. Accomodation'!U415,'2. GRI Pricing Inputs'!$C$67:$AI$67,0)),0)</f>
        <v>0</v>
      </c>
      <c r="T411" s="272">
        <f>IF(E411=0,0,'2. GRI Pricing Inputs'!$AI$75)</f>
        <v>0</v>
      </c>
      <c r="U411" s="272">
        <f>IFERROR(INDEX('2. GRI Pricing Inputs'!$C$82:$AI$83,MATCH('3. GRI Pricing'!$U$16,'2. GRI Pricing Inputs'!$C$82:$C$83,0),MATCH('1. Accomodation'!V415,'2. GRI Pricing Inputs'!$C$82:$AI$82,0)),0)</f>
        <v>0</v>
      </c>
      <c r="V411" s="272">
        <f>IFERROR(INDEX('2. GRI Pricing Inputs'!$C$89:$AI$90,MATCH('3. GRI Pricing'!$V$16,'2. GRI Pricing Inputs'!$C$89:$C$90,0),MATCH('1. Accomodation'!W415,'2. GRI Pricing Inputs'!$C$89:$AI$89,0)),0)</f>
        <v>0</v>
      </c>
      <c r="W411" s="272">
        <f>IFERROR(INDEX('2. GRI Pricing Inputs'!$C$97:$AI$98,MATCH('3. GRI Pricing'!$W$16,'2. GRI Pricing Inputs'!$C$97:$C$98,0),MATCH('1. Accomodation'!X415,'2. GRI Pricing Inputs'!$C$97:$AI$97,0)),0)</f>
        <v>0</v>
      </c>
      <c r="X411" s="272">
        <f>IFERROR(INDEX('2. GRI Pricing Inputs'!$C$104:$AI$105,MATCH('3. GRI Pricing'!$X$16,'2. GRI Pricing Inputs'!$C$104:$C$105,0),MATCH('1. Accomodation'!Y415,'2. GRI Pricing Inputs'!$C$104:$AI$104,0)),0)</f>
        <v>0</v>
      </c>
      <c r="Y411" s="273"/>
      <c r="Z411" s="274">
        <f t="shared" si="19"/>
        <v>0</v>
      </c>
      <c r="AA411" s="275"/>
      <c r="AB411" s="275"/>
      <c r="AC411" s="275"/>
      <c r="AD411" s="271">
        <f>Z411*(1+'2. GRI Pricing Inputs'!E$115)^(($AD$16-$AC$15)/365)</f>
        <v>0</v>
      </c>
      <c r="AE411" s="272">
        <f>AD411*(1+'2. GRI Pricing Inputs'!F$115)^((AE$16-AD$16)/365)</f>
        <v>0</v>
      </c>
      <c r="AF411" s="272">
        <f>AE411*(1+'2. GRI Pricing Inputs'!G$115)^((AF$16-AE$16)/365)</f>
        <v>0</v>
      </c>
      <c r="AG411" s="272">
        <f>AF411*(1+'2. GRI Pricing Inputs'!H$115)^((AG$16-AF$16)/365)</f>
        <v>0</v>
      </c>
      <c r="AH411" s="272">
        <f>AG411*(1+'2. GRI Pricing Inputs'!I$115)^((AH$16-AG$16)/365)</f>
        <v>0</v>
      </c>
      <c r="AI411" s="272">
        <f>AH411*(1+'2. GRI Pricing Inputs'!J$115)^((AI$16-AH$16)/365)</f>
        <v>0</v>
      </c>
      <c r="AJ411" s="272">
        <f>AI411*(1+'2. GRI Pricing Inputs'!K$115)^((AJ$16-AI$16)/365)</f>
        <v>0</v>
      </c>
      <c r="AK411" s="272">
        <f>AJ411*(1+'2. GRI Pricing Inputs'!L$115)^((AK$16-AJ$16)/365)</f>
        <v>0</v>
      </c>
      <c r="AL411" s="272">
        <f>AK411*(1+'2. GRI Pricing Inputs'!M$115)^((AL$16-AK$16)/365)</f>
        <v>0</v>
      </c>
      <c r="AM411" s="272">
        <f>AL411*(1+'2. GRI Pricing Inputs'!N$115)^((AM$16-AL$16)/365)</f>
        <v>0</v>
      </c>
      <c r="AN411" s="272">
        <f>AM411*(1+'2. GRI Pricing Inputs'!O$115)^((AN$16-AM$16)/365)</f>
        <v>0</v>
      </c>
      <c r="AO411" s="272">
        <f>AN411*(1+'2. GRI Pricing Inputs'!P$115)^((AO$16-AN$16)/365)</f>
        <v>0</v>
      </c>
      <c r="AP411" s="276">
        <f>AO411*(1+'2. GRI Pricing Inputs'!Q$115)^((AP$16-AO$16)/365)</f>
        <v>0</v>
      </c>
      <c r="AQ411" s="380">
        <f t="shared" si="20"/>
        <v>0</v>
      </c>
    </row>
    <row r="412" spans="3:43" ht="11.4" x14ac:dyDescent="0.2">
      <c r="C412" s="76">
        <f>'1. Accomodation'!N416</f>
        <v>0</v>
      </c>
      <c r="D412" s="362" t="str">
        <f>'1. Accomodation'!L416</f>
        <v>[Select]</v>
      </c>
      <c r="E412" s="69" t="str">
        <f>'1. Accomodation'!P416</f>
        <v>[Select]</v>
      </c>
      <c r="F412" s="69" t="str">
        <f>'1. Accomodation'!Q416</f>
        <v>[Select]</v>
      </c>
      <c r="G412" s="77">
        <f>'1. Accomodation'!O416</f>
        <v>0</v>
      </c>
      <c r="H412" s="69" t="str">
        <f>'1. Accomodation'!R416</f>
        <v>[Select]</v>
      </c>
      <c r="I412" s="69" t="str">
        <f>'1. Accomodation'!S416</f>
        <v>[Select]</v>
      </c>
      <c r="J412" s="62"/>
      <c r="L412" s="271">
        <f>IFERROR(INDEX('2. GRI Pricing Inputs'!$C$15:$AI$16,MATCH($L$16,'2. GRI Pricing Inputs'!$C$15:$C$16,0),MATCH(E412,'2. GRI Pricing Inputs'!$C$15:$AI$15,0)),0)</f>
        <v>0</v>
      </c>
      <c r="M412" s="272">
        <f>IFERROR(INDEX('2. GRI Pricing Inputs'!$C$22:$AI$23,MATCH($M$16,'2. GRI Pricing Inputs'!$C$22:$C$23,0),MATCH(F412,'2. GRI Pricing Inputs'!$C$22:$AI$22,0)),0)</f>
        <v>0</v>
      </c>
      <c r="N412" s="329">
        <f>IF(AND('3. GRI Pricing'!$G412&gt;='2. GRI Pricing Inputs'!$D$33,'3. GRI Pricing'!$G412&lt;='2. GRI Pricing Inputs'!$E$33),'2. GRI Pricing Inputs'!$D$32,IF(AND('3. GRI Pricing'!$G412&gt;='2. GRI Pricing Inputs'!$F$33,'3. GRI Pricing'!$G412&lt;='2. GRI Pricing Inputs'!$G$33),'2. GRI Pricing Inputs'!$F$32,IF(AND('3. GRI Pricing'!$G412&gt;='2. GRI Pricing Inputs'!$H$33,'3. GRI Pricing'!$G412&lt;='2. GRI Pricing Inputs'!$I$33),'2. GRI Pricing Inputs'!$H$32,IF(AND('3. GRI Pricing'!$G412&gt;='2. GRI Pricing Inputs'!$J$33,'3. GRI Pricing'!$G412&lt;='2. GRI Pricing Inputs'!$K$33),'2. GRI Pricing Inputs'!$J$32,IF(AND('3. GRI Pricing'!$G412&gt;='2. GRI Pricing Inputs'!$L$33,'3. GRI Pricing'!$G412&lt;='2. GRI Pricing Inputs'!$M$33),'2. GRI Pricing Inputs'!$L$32,IF(AND('3. GRI Pricing'!$G412&gt;='2. GRI Pricing Inputs'!$N$33,'3. GRI Pricing'!$G412&lt;='2. GRI Pricing Inputs'!$O$33),'2. GRI Pricing Inputs'!$N$32,IF(AND('3. GRI Pricing'!$G412&gt;='2. GRI Pricing Inputs'!$P$33,'3. GRI Pricing'!$G412&lt;='2. GRI Pricing Inputs'!$Q$33),'2. GRI Pricing Inputs'!$P$32,IF(AND('3. GRI Pricing'!$G412&gt;='2. GRI Pricing Inputs'!$R$33,'3. GRI Pricing'!$G412&lt;='2. GRI Pricing Inputs'!$S$33),'2. GRI Pricing Inputs'!$R$32,IF(AND('3. GRI Pricing'!$G412&gt;='2. GRI Pricing Inputs'!$T$33,'3. GRI Pricing'!$G412&lt;='2. GRI Pricing Inputs'!$U$33),'2. GRI Pricing Inputs'!$T$32,IF(AND('3. GRI Pricing'!$G412&gt;='2. GRI Pricing Inputs'!$V$33,'3. GRI Pricing'!$G412&lt;='2. GRI Pricing Inputs'!$W$33),'2. GRI Pricing Inputs'!$V$32,IF(AND('3. GRI Pricing'!$G412&gt;='2. GRI Pricing Inputs'!$X$33,'3. GRI Pricing'!$G412&lt;='2. GRI Pricing Inputs'!$Y$33),'2. GRI Pricing Inputs'!$X$32,IF(AND('3. GRI Pricing'!$G412&gt;='2. GRI Pricing Inputs'!$Z$33,'3. GRI Pricing'!$G412&lt;='2. GRI Pricing Inputs'!$AA$33),'2. GRI Pricing Inputs'!$Z$32,IF(AND('3. GRI Pricing'!$G412&gt;='2. GRI Pricing Inputs'!$AB$33,'3. GRI Pricing'!$G412&lt;='2. GRI Pricing Inputs'!$AC$33),'2. GRI Pricing Inputs'!$AB$32,IF(AND('3. GRI Pricing'!$G412&gt;='2. GRI Pricing Inputs'!$AD$33,'3. GRI Pricing'!$G412&lt;='2. GRI Pricing Inputs'!$AE$33),'2. GRI Pricing Inputs'!$AD$32,IF(AND('3. GRI Pricing'!$G412&gt;='2. GRI Pricing Inputs'!$AF$33,'3. GRI Pricing'!$G412&lt;='2. GRI Pricing Inputs'!$AG$33),'2. GRI Pricing Inputs'!$AF$32,IF(AND('3. GRI Pricing'!$G412&gt;='2. GRI Pricing Inputs'!$AH$33,'3. GRI Pricing'!$G412&lt;='2. GRI Pricing Inputs'!$AI$33),'2. GRI Pricing Inputs'!$AH$32,0))))))))))))))))</f>
        <v>0</v>
      </c>
      <c r="O412" s="272" cm="1">
        <f t="array" ref="O412">IFERROR(INDEX('2. GRI Pricing Inputs'!$C$32:$AI$39,MATCH('3. GRI Pricing'!E412,'2. GRI Pricing Inputs'!$C$32:$C$39,0),(MATCH('3. GRI Pricing'!N412,'2. GRI Pricing Inputs'!$D$32:$AI$32,0)+1)),0)</f>
        <v>0</v>
      </c>
      <c r="P412" s="272">
        <f>IFERROR(INDEX('2. GRI Pricing Inputs'!$C$45:$AI$46,MATCH($P$16,'2. GRI Pricing Inputs'!$C$45:$C$46,0),MATCH(H412,'2. GRI Pricing Inputs'!$C$45:$AI$45,0)),0)</f>
        <v>0</v>
      </c>
      <c r="Q412" s="272">
        <f>IFERROR(INDEX('2. GRI Pricing Inputs'!$C$53:$AI$54,MATCH('3. GRI Pricing'!$Q$16,'2. GRI Pricing Inputs'!$C$53:$C$54,0),MATCH('3. GRI Pricing'!I412,'2. GRI Pricing Inputs'!$C$53:$AI$53,0)),0)</f>
        <v>0</v>
      </c>
      <c r="R412" s="272">
        <f>IFERROR(INDEX('2. GRI Pricing Inputs'!$C$60:$AI$61,MATCH('3. GRI Pricing'!$R$16,'2. GRI Pricing Inputs'!$C$60:$C$61,0),MATCH('1. Accomodation'!T416,'2. GRI Pricing Inputs'!$C$60:$AI$60,0)),0)</f>
        <v>0</v>
      </c>
      <c r="S412" s="272">
        <f>IFERROR(INDEX('2. GRI Pricing Inputs'!$C$67:$AI$68,MATCH('3. GRI Pricing'!$S$16,'2. GRI Pricing Inputs'!$C$67:$C$68,0),MATCH('1. Accomodation'!U416,'2. GRI Pricing Inputs'!$C$67:$AI$67,0)),0)</f>
        <v>0</v>
      </c>
      <c r="T412" s="272">
        <f>IF(E412=0,0,'2. GRI Pricing Inputs'!$AI$75)</f>
        <v>0</v>
      </c>
      <c r="U412" s="272">
        <f>IFERROR(INDEX('2. GRI Pricing Inputs'!$C$82:$AI$83,MATCH('3. GRI Pricing'!$U$16,'2. GRI Pricing Inputs'!$C$82:$C$83,0),MATCH('1. Accomodation'!V416,'2. GRI Pricing Inputs'!$C$82:$AI$82,0)),0)</f>
        <v>0</v>
      </c>
      <c r="V412" s="272">
        <f>IFERROR(INDEX('2. GRI Pricing Inputs'!$C$89:$AI$90,MATCH('3. GRI Pricing'!$V$16,'2. GRI Pricing Inputs'!$C$89:$C$90,0),MATCH('1. Accomodation'!W416,'2. GRI Pricing Inputs'!$C$89:$AI$89,0)),0)</f>
        <v>0</v>
      </c>
      <c r="W412" s="272">
        <f>IFERROR(INDEX('2. GRI Pricing Inputs'!$C$97:$AI$98,MATCH('3. GRI Pricing'!$W$16,'2. GRI Pricing Inputs'!$C$97:$C$98,0),MATCH('1. Accomodation'!X416,'2. GRI Pricing Inputs'!$C$97:$AI$97,0)),0)</f>
        <v>0</v>
      </c>
      <c r="X412" s="272">
        <f>IFERROR(INDEX('2. GRI Pricing Inputs'!$C$104:$AI$105,MATCH('3. GRI Pricing'!$X$16,'2. GRI Pricing Inputs'!$C$104:$C$105,0),MATCH('1. Accomodation'!Y416,'2. GRI Pricing Inputs'!$C$104:$AI$104,0)),0)</f>
        <v>0</v>
      </c>
      <c r="Y412" s="273"/>
      <c r="Z412" s="274">
        <f t="shared" si="19"/>
        <v>0</v>
      </c>
      <c r="AA412" s="275"/>
      <c r="AB412" s="275"/>
      <c r="AC412" s="275"/>
      <c r="AD412" s="271">
        <f>Z412*(1+'2. GRI Pricing Inputs'!E$115)^(($AD$16-$AC$15)/365)</f>
        <v>0</v>
      </c>
      <c r="AE412" s="272">
        <f>AD412*(1+'2. GRI Pricing Inputs'!F$115)^((AE$16-AD$16)/365)</f>
        <v>0</v>
      </c>
      <c r="AF412" s="272">
        <f>AE412*(1+'2. GRI Pricing Inputs'!G$115)^((AF$16-AE$16)/365)</f>
        <v>0</v>
      </c>
      <c r="AG412" s="272">
        <f>AF412*(1+'2. GRI Pricing Inputs'!H$115)^((AG$16-AF$16)/365)</f>
        <v>0</v>
      </c>
      <c r="AH412" s="272">
        <f>AG412*(1+'2. GRI Pricing Inputs'!I$115)^((AH$16-AG$16)/365)</f>
        <v>0</v>
      </c>
      <c r="AI412" s="272">
        <f>AH412*(1+'2. GRI Pricing Inputs'!J$115)^((AI$16-AH$16)/365)</f>
        <v>0</v>
      </c>
      <c r="AJ412" s="272">
        <f>AI412*(1+'2. GRI Pricing Inputs'!K$115)^((AJ$16-AI$16)/365)</f>
        <v>0</v>
      </c>
      <c r="AK412" s="272">
        <f>AJ412*(1+'2. GRI Pricing Inputs'!L$115)^((AK$16-AJ$16)/365)</f>
        <v>0</v>
      </c>
      <c r="AL412" s="272">
        <f>AK412*(1+'2. GRI Pricing Inputs'!M$115)^((AL$16-AK$16)/365)</f>
        <v>0</v>
      </c>
      <c r="AM412" s="272">
        <f>AL412*(1+'2. GRI Pricing Inputs'!N$115)^((AM$16-AL$16)/365)</f>
        <v>0</v>
      </c>
      <c r="AN412" s="272">
        <f>AM412*(1+'2. GRI Pricing Inputs'!O$115)^((AN$16-AM$16)/365)</f>
        <v>0</v>
      </c>
      <c r="AO412" s="272">
        <f>AN412*(1+'2. GRI Pricing Inputs'!P$115)^((AO$16-AN$16)/365)</f>
        <v>0</v>
      </c>
      <c r="AP412" s="276">
        <f>AO412*(1+'2. GRI Pricing Inputs'!Q$115)^((AP$16-AO$16)/365)</f>
        <v>0</v>
      </c>
      <c r="AQ412" s="380">
        <f t="shared" si="20"/>
        <v>0</v>
      </c>
    </row>
    <row r="413" spans="3:43" ht="11.4" x14ac:dyDescent="0.2">
      <c r="C413" s="76">
        <f>'1. Accomodation'!N417</f>
        <v>0</v>
      </c>
      <c r="D413" s="362" t="str">
        <f>'1. Accomodation'!L417</f>
        <v>[Select]</v>
      </c>
      <c r="E413" s="69" t="str">
        <f>'1. Accomodation'!P417</f>
        <v>[Select]</v>
      </c>
      <c r="F413" s="69" t="str">
        <f>'1. Accomodation'!Q417</f>
        <v>[Select]</v>
      </c>
      <c r="G413" s="77">
        <f>'1. Accomodation'!O417</f>
        <v>0</v>
      </c>
      <c r="H413" s="69" t="str">
        <f>'1. Accomodation'!R417</f>
        <v>[Select]</v>
      </c>
      <c r="I413" s="69" t="str">
        <f>'1. Accomodation'!S417</f>
        <v>[Select]</v>
      </c>
      <c r="J413" s="62"/>
      <c r="L413" s="271">
        <f>IFERROR(INDEX('2. GRI Pricing Inputs'!$C$15:$AI$16,MATCH($L$16,'2. GRI Pricing Inputs'!$C$15:$C$16,0),MATCH(E413,'2. GRI Pricing Inputs'!$C$15:$AI$15,0)),0)</f>
        <v>0</v>
      </c>
      <c r="M413" s="272">
        <f>IFERROR(INDEX('2. GRI Pricing Inputs'!$C$22:$AI$23,MATCH($M$16,'2. GRI Pricing Inputs'!$C$22:$C$23,0),MATCH(F413,'2. GRI Pricing Inputs'!$C$22:$AI$22,0)),0)</f>
        <v>0</v>
      </c>
      <c r="N413" s="329">
        <f>IF(AND('3. GRI Pricing'!$G413&gt;='2. GRI Pricing Inputs'!$D$33,'3. GRI Pricing'!$G413&lt;='2. GRI Pricing Inputs'!$E$33),'2. GRI Pricing Inputs'!$D$32,IF(AND('3. GRI Pricing'!$G413&gt;='2. GRI Pricing Inputs'!$F$33,'3. GRI Pricing'!$G413&lt;='2. GRI Pricing Inputs'!$G$33),'2. GRI Pricing Inputs'!$F$32,IF(AND('3. GRI Pricing'!$G413&gt;='2. GRI Pricing Inputs'!$H$33,'3. GRI Pricing'!$G413&lt;='2. GRI Pricing Inputs'!$I$33),'2. GRI Pricing Inputs'!$H$32,IF(AND('3. GRI Pricing'!$G413&gt;='2. GRI Pricing Inputs'!$J$33,'3. GRI Pricing'!$G413&lt;='2. GRI Pricing Inputs'!$K$33),'2. GRI Pricing Inputs'!$J$32,IF(AND('3. GRI Pricing'!$G413&gt;='2. GRI Pricing Inputs'!$L$33,'3. GRI Pricing'!$G413&lt;='2. GRI Pricing Inputs'!$M$33),'2. GRI Pricing Inputs'!$L$32,IF(AND('3. GRI Pricing'!$G413&gt;='2. GRI Pricing Inputs'!$N$33,'3. GRI Pricing'!$G413&lt;='2. GRI Pricing Inputs'!$O$33),'2. GRI Pricing Inputs'!$N$32,IF(AND('3. GRI Pricing'!$G413&gt;='2. GRI Pricing Inputs'!$P$33,'3. GRI Pricing'!$G413&lt;='2. GRI Pricing Inputs'!$Q$33),'2. GRI Pricing Inputs'!$P$32,IF(AND('3. GRI Pricing'!$G413&gt;='2. GRI Pricing Inputs'!$R$33,'3. GRI Pricing'!$G413&lt;='2. GRI Pricing Inputs'!$S$33),'2. GRI Pricing Inputs'!$R$32,IF(AND('3. GRI Pricing'!$G413&gt;='2. GRI Pricing Inputs'!$T$33,'3. GRI Pricing'!$G413&lt;='2. GRI Pricing Inputs'!$U$33),'2. GRI Pricing Inputs'!$T$32,IF(AND('3. GRI Pricing'!$G413&gt;='2. GRI Pricing Inputs'!$V$33,'3. GRI Pricing'!$G413&lt;='2. GRI Pricing Inputs'!$W$33),'2. GRI Pricing Inputs'!$V$32,IF(AND('3. GRI Pricing'!$G413&gt;='2. GRI Pricing Inputs'!$X$33,'3. GRI Pricing'!$G413&lt;='2. GRI Pricing Inputs'!$Y$33),'2. GRI Pricing Inputs'!$X$32,IF(AND('3. GRI Pricing'!$G413&gt;='2. GRI Pricing Inputs'!$Z$33,'3. GRI Pricing'!$G413&lt;='2. GRI Pricing Inputs'!$AA$33),'2. GRI Pricing Inputs'!$Z$32,IF(AND('3. GRI Pricing'!$G413&gt;='2. GRI Pricing Inputs'!$AB$33,'3. GRI Pricing'!$G413&lt;='2. GRI Pricing Inputs'!$AC$33),'2. GRI Pricing Inputs'!$AB$32,IF(AND('3. GRI Pricing'!$G413&gt;='2. GRI Pricing Inputs'!$AD$33,'3. GRI Pricing'!$G413&lt;='2. GRI Pricing Inputs'!$AE$33),'2. GRI Pricing Inputs'!$AD$32,IF(AND('3. GRI Pricing'!$G413&gt;='2. GRI Pricing Inputs'!$AF$33,'3. GRI Pricing'!$G413&lt;='2. GRI Pricing Inputs'!$AG$33),'2. GRI Pricing Inputs'!$AF$32,IF(AND('3. GRI Pricing'!$G413&gt;='2. GRI Pricing Inputs'!$AH$33,'3. GRI Pricing'!$G413&lt;='2. GRI Pricing Inputs'!$AI$33),'2. GRI Pricing Inputs'!$AH$32,0))))))))))))))))</f>
        <v>0</v>
      </c>
      <c r="O413" s="272" cm="1">
        <f t="array" ref="O413">IFERROR(INDEX('2. GRI Pricing Inputs'!$C$32:$AI$39,MATCH('3. GRI Pricing'!E413,'2. GRI Pricing Inputs'!$C$32:$C$39,0),(MATCH('3. GRI Pricing'!N413,'2. GRI Pricing Inputs'!$D$32:$AI$32,0)+1)),0)</f>
        <v>0</v>
      </c>
      <c r="P413" s="272">
        <f>IFERROR(INDEX('2. GRI Pricing Inputs'!$C$45:$AI$46,MATCH($P$16,'2. GRI Pricing Inputs'!$C$45:$C$46,0),MATCH(H413,'2. GRI Pricing Inputs'!$C$45:$AI$45,0)),0)</f>
        <v>0</v>
      </c>
      <c r="Q413" s="272">
        <f>IFERROR(INDEX('2. GRI Pricing Inputs'!$C$53:$AI$54,MATCH('3. GRI Pricing'!$Q$16,'2. GRI Pricing Inputs'!$C$53:$C$54,0),MATCH('3. GRI Pricing'!I413,'2. GRI Pricing Inputs'!$C$53:$AI$53,0)),0)</f>
        <v>0</v>
      </c>
      <c r="R413" s="272">
        <f>IFERROR(INDEX('2. GRI Pricing Inputs'!$C$60:$AI$61,MATCH('3. GRI Pricing'!$R$16,'2. GRI Pricing Inputs'!$C$60:$C$61,0),MATCH('1. Accomodation'!T417,'2. GRI Pricing Inputs'!$C$60:$AI$60,0)),0)</f>
        <v>0</v>
      </c>
      <c r="S413" s="272">
        <f>IFERROR(INDEX('2. GRI Pricing Inputs'!$C$67:$AI$68,MATCH('3. GRI Pricing'!$S$16,'2. GRI Pricing Inputs'!$C$67:$C$68,0),MATCH('1. Accomodation'!U417,'2. GRI Pricing Inputs'!$C$67:$AI$67,0)),0)</f>
        <v>0</v>
      </c>
      <c r="T413" s="272">
        <f>IF(E413=0,0,'2. GRI Pricing Inputs'!$AI$75)</f>
        <v>0</v>
      </c>
      <c r="U413" s="272">
        <f>IFERROR(INDEX('2. GRI Pricing Inputs'!$C$82:$AI$83,MATCH('3. GRI Pricing'!$U$16,'2. GRI Pricing Inputs'!$C$82:$C$83,0),MATCH('1. Accomodation'!V417,'2. GRI Pricing Inputs'!$C$82:$AI$82,0)),0)</f>
        <v>0</v>
      </c>
      <c r="V413" s="272">
        <f>IFERROR(INDEX('2. GRI Pricing Inputs'!$C$89:$AI$90,MATCH('3. GRI Pricing'!$V$16,'2. GRI Pricing Inputs'!$C$89:$C$90,0),MATCH('1. Accomodation'!W417,'2. GRI Pricing Inputs'!$C$89:$AI$89,0)),0)</f>
        <v>0</v>
      </c>
      <c r="W413" s="272">
        <f>IFERROR(INDEX('2. GRI Pricing Inputs'!$C$97:$AI$98,MATCH('3. GRI Pricing'!$W$16,'2. GRI Pricing Inputs'!$C$97:$C$98,0),MATCH('1. Accomodation'!X417,'2. GRI Pricing Inputs'!$C$97:$AI$97,0)),0)</f>
        <v>0</v>
      </c>
      <c r="X413" s="272">
        <f>IFERROR(INDEX('2. GRI Pricing Inputs'!$C$104:$AI$105,MATCH('3. GRI Pricing'!$X$16,'2. GRI Pricing Inputs'!$C$104:$C$105,0),MATCH('1. Accomodation'!Y417,'2. GRI Pricing Inputs'!$C$104:$AI$104,0)),0)</f>
        <v>0</v>
      </c>
      <c r="Y413" s="273"/>
      <c r="Z413" s="274">
        <f t="shared" si="19"/>
        <v>0</v>
      </c>
      <c r="AA413" s="275"/>
      <c r="AB413" s="275"/>
      <c r="AC413" s="275"/>
      <c r="AD413" s="271">
        <f>Z413*(1+'2. GRI Pricing Inputs'!E$115)^(($AD$16-$AC$15)/365)</f>
        <v>0</v>
      </c>
      <c r="AE413" s="272">
        <f>AD413*(1+'2. GRI Pricing Inputs'!F$115)^((AE$16-AD$16)/365)</f>
        <v>0</v>
      </c>
      <c r="AF413" s="272">
        <f>AE413*(1+'2. GRI Pricing Inputs'!G$115)^((AF$16-AE$16)/365)</f>
        <v>0</v>
      </c>
      <c r="AG413" s="272">
        <f>AF413*(1+'2. GRI Pricing Inputs'!H$115)^((AG$16-AF$16)/365)</f>
        <v>0</v>
      </c>
      <c r="AH413" s="272">
        <f>AG413*(1+'2. GRI Pricing Inputs'!I$115)^((AH$16-AG$16)/365)</f>
        <v>0</v>
      </c>
      <c r="AI413" s="272">
        <f>AH413*(1+'2. GRI Pricing Inputs'!J$115)^((AI$16-AH$16)/365)</f>
        <v>0</v>
      </c>
      <c r="AJ413" s="272">
        <f>AI413*(1+'2. GRI Pricing Inputs'!K$115)^((AJ$16-AI$16)/365)</f>
        <v>0</v>
      </c>
      <c r="AK413" s="272">
        <f>AJ413*(1+'2. GRI Pricing Inputs'!L$115)^((AK$16-AJ$16)/365)</f>
        <v>0</v>
      </c>
      <c r="AL413" s="272">
        <f>AK413*(1+'2. GRI Pricing Inputs'!M$115)^((AL$16-AK$16)/365)</f>
        <v>0</v>
      </c>
      <c r="AM413" s="272">
        <f>AL413*(1+'2. GRI Pricing Inputs'!N$115)^((AM$16-AL$16)/365)</f>
        <v>0</v>
      </c>
      <c r="AN413" s="272">
        <f>AM413*(1+'2. GRI Pricing Inputs'!O$115)^((AN$16-AM$16)/365)</f>
        <v>0</v>
      </c>
      <c r="AO413" s="272">
        <f>AN413*(1+'2. GRI Pricing Inputs'!P$115)^((AO$16-AN$16)/365)</f>
        <v>0</v>
      </c>
      <c r="AP413" s="276">
        <f>AO413*(1+'2. GRI Pricing Inputs'!Q$115)^((AP$16-AO$16)/365)</f>
        <v>0</v>
      </c>
      <c r="AQ413" s="380">
        <f t="shared" si="20"/>
        <v>0</v>
      </c>
    </row>
    <row r="414" spans="3:43" ht="11.4" x14ac:dyDescent="0.2">
      <c r="C414" s="76">
        <f>'1. Accomodation'!N418</f>
        <v>0</v>
      </c>
      <c r="D414" s="362" t="str">
        <f>'1. Accomodation'!L418</f>
        <v>[Select]</v>
      </c>
      <c r="E414" s="69" t="str">
        <f>'1. Accomodation'!P418</f>
        <v>[Select]</v>
      </c>
      <c r="F414" s="69" t="str">
        <f>'1. Accomodation'!Q418</f>
        <v>[Select]</v>
      </c>
      <c r="G414" s="77">
        <f>'1. Accomodation'!O418</f>
        <v>0</v>
      </c>
      <c r="H414" s="69" t="str">
        <f>'1. Accomodation'!R418</f>
        <v>[Select]</v>
      </c>
      <c r="I414" s="69" t="str">
        <f>'1. Accomodation'!S418</f>
        <v>[Select]</v>
      </c>
      <c r="J414" s="62"/>
      <c r="L414" s="271">
        <f>IFERROR(INDEX('2. GRI Pricing Inputs'!$C$15:$AI$16,MATCH($L$16,'2. GRI Pricing Inputs'!$C$15:$C$16,0),MATCH(E414,'2. GRI Pricing Inputs'!$C$15:$AI$15,0)),0)</f>
        <v>0</v>
      </c>
      <c r="M414" s="272">
        <f>IFERROR(INDEX('2. GRI Pricing Inputs'!$C$22:$AI$23,MATCH($M$16,'2. GRI Pricing Inputs'!$C$22:$C$23,0),MATCH(F414,'2. GRI Pricing Inputs'!$C$22:$AI$22,0)),0)</f>
        <v>0</v>
      </c>
      <c r="N414" s="329">
        <f>IF(AND('3. GRI Pricing'!$G414&gt;='2. GRI Pricing Inputs'!$D$33,'3. GRI Pricing'!$G414&lt;='2. GRI Pricing Inputs'!$E$33),'2. GRI Pricing Inputs'!$D$32,IF(AND('3. GRI Pricing'!$G414&gt;='2. GRI Pricing Inputs'!$F$33,'3. GRI Pricing'!$G414&lt;='2. GRI Pricing Inputs'!$G$33),'2. GRI Pricing Inputs'!$F$32,IF(AND('3. GRI Pricing'!$G414&gt;='2. GRI Pricing Inputs'!$H$33,'3. GRI Pricing'!$G414&lt;='2. GRI Pricing Inputs'!$I$33),'2. GRI Pricing Inputs'!$H$32,IF(AND('3. GRI Pricing'!$G414&gt;='2. GRI Pricing Inputs'!$J$33,'3. GRI Pricing'!$G414&lt;='2. GRI Pricing Inputs'!$K$33),'2. GRI Pricing Inputs'!$J$32,IF(AND('3. GRI Pricing'!$G414&gt;='2. GRI Pricing Inputs'!$L$33,'3. GRI Pricing'!$G414&lt;='2. GRI Pricing Inputs'!$M$33),'2. GRI Pricing Inputs'!$L$32,IF(AND('3. GRI Pricing'!$G414&gt;='2. GRI Pricing Inputs'!$N$33,'3. GRI Pricing'!$G414&lt;='2. GRI Pricing Inputs'!$O$33),'2. GRI Pricing Inputs'!$N$32,IF(AND('3. GRI Pricing'!$G414&gt;='2. GRI Pricing Inputs'!$P$33,'3. GRI Pricing'!$G414&lt;='2. GRI Pricing Inputs'!$Q$33),'2. GRI Pricing Inputs'!$P$32,IF(AND('3. GRI Pricing'!$G414&gt;='2. GRI Pricing Inputs'!$R$33,'3. GRI Pricing'!$G414&lt;='2. GRI Pricing Inputs'!$S$33),'2. GRI Pricing Inputs'!$R$32,IF(AND('3. GRI Pricing'!$G414&gt;='2. GRI Pricing Inputs'!$T$33,'3. GRI Pricing'!$G414&lt;='2. GRI Pricing Inputs'!$U$33),'2. GRI Pricing Inputs'!$T$32,IF(AND('3. GRI Pricing'!$G414&gt;='2. GRI Pricing Inputs'!$V$33,'3. GRI Pricing'!$G414&lt;='2. GRI Pricing Inputs'!$W$33),'2. GRI Pricing Inputs'!$V$32,IF(AND('3. GRI Pricing'!$G414&gt;='2. GRI Pricing Inputs'!$X$33,'3. GRI Pricing'!$G414&lt;='2. GRI Pricing Inputs'!$Y$33),'2. GRI Pricing Inputs'!$X$32,IF(AND('3. GRI Pricing'!$G414&gt;='2. GRI Pricing Inputs'!$Z$33,'3. GRI Pricing'!$G414&lt;='2. GRI Pricing Inputs'!$AA$33),'2. GRI Pricing Inputs'!$Z$32,IF(AND('3. GRI Pricing'!$G414&gt;='2. GRI Pricing Inputs'!$AB$33,'3. GRI Pricing'!$G414&lt;='2. GRI Pricing Inputs'!$AC$33),'2. GRI Pricing Inputs'!$AB$32,IF(AND('3. GRI Pricing'!$G414&gt;='2. GRI Pricing Inputs'!$AD$33,'3. GRI Pricing'!$G414&lt;='2. GRI Pricing Inputs'!$AE$33),'2. GRI Pricing Inputs'!$AD$32,IF(AND('3. GRI Pricing'!$G414&gt;='2. GRI Pricing Inputs'!$AF$33,'3. GRI Pricing'!$G414&lt;='2. GRI Pricing Inputs'!$AG$33),'2. GRI Pricing Inputs'!$AF$32,IF(AND('3. GRI Pricing'!$G414&gt;='2. GRI Pricing Inputs'!$AH$33,'3. GRI Pricing'!$G414&lt;='2. GRI Pricing Inputs'!$AI$33),'2. GRI Pricing Inputs'!$AH$32,0))))))))))))))))</f>
        <v>0</v>
      </c>
      <c r="O414" s="272" cm="1">
        <f t="array" ref="O414">IFERROR(INDEX('2. GRI Pricing Inputs'!$C$32:$AI$39,MATCH('3. GRI Pricing'!E414,'2. GRI Pricing Inputs'!$C$32:$C$39,0),(MATCH('3. GRI Pricing'!N414,'2. GRI Pricing Inputs'!$D$32:$AI$32,0)+1)),0)</f>
        <v>0</v>
      </c>
      <c r="P414" s="272">
        <f>IFERROR(INDEX('2. GRI Pricing Inputs'!$C$45:$AI$46,MATCH($P$16,'2. GRI Pricing Inputs'!$C$45:$C$46,0),MATCH(H414,'2. GRI Pricing Inputs'!$C$45:$AI$45,0)),0)</f>
        <v>0</v>
      </c>
      <c r="Q414" s="272">
        <f>IFERROR(INDEX('2. GRI Pricing Inputs'!$C$53:$AI$54,MATCH('3. GRI Pricing'!$Q$16,'2. GRI Pricing Inputs'!$C$53:$C$54,0),MATCH('3. GRI Pricing'!I414,'2. GRI Pricing Inputs'!$C$53:$AI$53,0)),0)</f>
        <v>0</v>
      </c>
      <c r="R414" s="272">
        <f>IFERROR(INDEX('2. GRI Pricing Inputs'!$C$60:$AI$61,MATCH('3. GRI Pricing'!$R$16,'2. GRI Pricing Inputs'!$C$60:$C$61,0),MATCH('1. Accomodation'!T418,'2. GRI Pricing Inputs'!$C$60:$AI$60,0)),0)</f>
        <v>0</v>
      </c>
      <c r="S414" s="272">
        <f>IFERROR(INDEX('2. GRI Pricing Inputs'!$C$67:$AI$68,MATCH('3. GRI Pricing'!$S$16,'2. GRI Pricing Inputs'!$C$67:$C$68,0),MATCH('1. Accomodation'!U418,'2. GRI Pricing Inputs'!$C$67:$AI$67,0)),0)</f>
        <v>0</v>
      </c>
      <c r="T414" s="272">
        <f>IF(E414=0,0,'2. GRI Pricing Inputs'!$AI$75)</f>
        <v>0</v>
      </c>
      <c r="U414" s="272">
        <f>IFERROR(INDEX('2. GRI Pricing Inputs'!$C$82:$AI$83,MATCH('3. GRI Pricing'!$U$16,'2. GRI Pricing Inputs'!$C$82:$C$83,0),MATCH('1. Accomodation'!V418,'2. GRI Pricing Inputs'!$C$82:$AI$82,0)),0)</f>
        <v>0</v>
      </c>
      <c r="V414" s="272">
        <f>IFERROR(INDEX('2. GRI Pricing Inputs'!$C$89:$AI$90,MATCH('3. GRI Pricing'!$V$16,'2. GRI Pricing Inputs'!$C$89:$C$90,0),MATCH('1. Accomodation'!W418,'2. GRI Pricing Inputs'!$C$89:$AI$89,0)),0)</f>
        <v>0</v>
      </c>
      <c r="W414" s="272">
        <f>IFERROR(INDEX('2. GRI Pricing Inputs'!$C$97:$AI$98,MATCH('3. GRI Pricing'!$W$16,'2. GRI Pricing Inputs'!$C$97:$C$98,0),MATCH('1. Accomodation'!X418,'2. GRI Pricing Inputs'!$C$97:$AI$97,0)),0)</f>
        <v>0</v>
      </c>
      <c r="X414" s="272">
        <f>IFERROR(INDEX('2. GRI Pricing Inputs'!$C$104:$AI$105,MATCH('3. GRI Pricing'!$X$16,'2. GRI Pricing Inputs'!$C$104:$C$105,0),MATCH('1. Accomodation'!Y418,'2. GRI Pricing Inputs'!$C$104:$AI$104,0)),0)</f>
        <v>0</v>
      </c>
      <c r="Y414" s="273"/>
      <c r="Z414" s="274">
        <f t="shared" si="19"/>
        <v>0</v>
      </c>
      <c r="AA414" s="275"/>
      <c r="AB414" s="275"/>
      <c r="AC414" s="275"/>
      <c r="AD414" s="271">
        <f>Z414*(1+'2. GRI Pricing Inputs'!E$115)^(($AD$16-$AC$15)/365)</f>
        <v>0</v>
      </c>
      <c r="AE414" s="272">
        <f>AD414*(1+'2. GRI Pricing Inputs'!F$115)^((AE$16-AD$16)/365)</f>
        <v>0</v>
      </c>
      <c r="AF414" s="272">
        <f>AE414*(1+'2. GRI Pricing Inputs'!G$115)^((AF$16-AE$16)/365)</f>
        <v>0</v>
      </c>
      <c r="AG414" s="272">
        <f>AF414*(1+'2. GRI Pricing Inputs'!H$115)^((AG$16-AF$16)/365)</f>
        <v>0</v>
      </c>
      <c r="AH414" s="272">
        <f>AG414*(1+'2. GRI Pricing Inputs'!I$115)^((AH$16-AG$16)/365)</f>
        <v>0</v>
      </c>
      <c r="AI414" s="272">
        <f>AH414*(1+'2. GRI Pricing Inputs'!J$115)^((AI$16-AH$16)/365)</f>
        <v>0</v>
      </c>
      <c r="AJ414" s="272">
        <f>AI414*(1+'2. GRI Pricing Inputs'!K$115)^((AJ$16-AI$16)/365)</f>
        <v>0</v>
      </c>
      <c r="AK414" s="272">
        <f>AJ414*(1+'2. GRI Pricing Inputs'!L$115)^((AK$16-AJ$16)/365)</f>
        <v>0</v>
      </c>
      <c r="AL414" s="272">
        <f>AK414*(1+'2. GRI Pricing Inputs'!M$115)^((AL$16-AK$16)/365)</f>
        <v>0</v>
      </c>
      <c r="AM414" s="272">
        <f>AL414*(1+'2. GRI Pricing Inputs'!N$115)^((AM$16-AL$16)/365)</f>
        <v>0</v>
      </c>
      <c r="AN414" s="272">
        <f>AM414*(1+'2. GRI Pricing Inputs'!O$115)^((AN$16-AM$16)/365)</f>
        <v>0</v>
      </c>
      <c r="AO414" s="272">
        <f>AN414*(1+'2. GRI Pricing Inputs'!P$115)^((AO$16-AN$16)/365)</f>
        <v>0</v>
      </c>
      <c r="AP414" s="276">
        <f>AO414*(1+'2. GRI Pricing Inputs'!Q$115)^((AP$16-AO$16)/365)</f>
        <v>0</v>
      </c>
      <c r="AQ414" s="380">
        <f t="shared" si="20"/>
        <v>0</v>
      </c>
    </row>
    <row r="415" spans="3:43" ht="11.4" x14ac:dyDescent="0.2">
      <c r="C415" s="76">
        <f>'1. Accomodation'!N419</f>
        <v>0</v>
      </c>
      <c r="D415" s="362" t="str">
        <f>'1. Accomodation'!L419</f>
        <v>[Select]</v>
      </c>
      <c r="E415" s="69" t="str">
        <f>'1. Accomodation'!P419</f>
        <v>[Select]</v>
      </c>
      <c r="F415" s="69" t="str">
        <f>'1. Accomodation'!Q419</f>
        <v>[Select]</v>
      </c>
      <c r="G415" s="77">
        <f>'1. Accomodation'!O419</f>
        <v>0</v>
      </c>
      <c r="H415" s="69" t="str">
        <f>'1. Accomodation'!R419</f>
        <v>[Select]</v>
      </c>
      <c r="I415" s="69" t="str">
        <f>'1. Accomodation'!S419</f>
        <v>[Select]</v>
      </c>
      <c r="J415" s="62"/>
      <c r="L415" s="271">
        <f>IFERROR(INDEX('2. GRI Pricing Inputs'!$C$15:$AI$16,MATCH($L$16,'2. GRI Pricing Inputs'!$C$15:$C$16,0),MATCH(E415,'2. GRI Pricing Inputs'!$C$15:$AI$15,0)),0)</f>
        <v>0</v>
      </c>
      <c r="M415" s="272">
        <f>IFERROR(INDEX('2. GRI Pricing Inputs'!$C$22:$AI$23,MATCH($M$16,'2. GRI Pricing Inputs'!$C$22:$C$23,0),MATCH(F415,'2. GRI Pricing Inputs'!$C$22:$AI$22,0)),0)</f>
        <v>0</v>
      </c>
      <c r="N415" s="329">
        <f>IF(AND('3. GRI Pricing'!$G415&gt;='2. GRI Pricing Inputs'!$D$33,'3. GRI Pricing'!$G415&lt;='2. GRI Pricing Inputs'!$E$33),'2. GRI Pricing Inputs'!$D$32,IF(AND('3. GRI Pricing'!$G415&gt;='2. GRI Pricing Inputs'!$F$33,'3. GRI Pricing'!$G415&lt;='2. GRI Pricing Inputs'!$G$33),'2. GRI Pricing Inputs'!$F$32,IF(AND('3. GRI Pricing'!$G415&gt;='2. GRI Pricing Inputs'!$H$33,'3. GRI Pricing'!$G415&lt;='2. GRI Pricing Inputs'!$I$33),'2. GRI Pricing Inputs'!$H$32,IF(AND('3. GRI Pricing'!$G415&gt;='2. GRI Pricing Inputs'!$J$33,'3. GRI Pricing'!$G415&lt;='2. GRI Pricing Inputs'!$K$33),'2. GRI Pricing Inputs'!$J$32,IF(AND('3. GRI Pricing'!$G415&gt;='2. GRI Pricing Inputs'!$L$33,'3. GRI Pricing'!$G415&lt;='2. GRI Pricing Inputs'!$M$33),'2. GRI Pricing Inputs'!$L$32,IF(AND('3. GRI Pricing'!$G415&gt;='2. GRI Pricing Inputs'!$N$33,'3. GRI Pricing'!$G415&lt;='2. GRI Pricing Inputs'!$O$33),'2. GRI Pricing Inputs'!$N$32,IF(AND('3. GRI Pricing'!$G415&gt;='2. GRI Pricing Inputs'!$P$33,'3. GRI Pricing'!$G415&lt;='2. GRI Pricing Inputs'!$Q$33),'2. GRI Pricing Inputs'!$P$32,IF(AND('3. GRI Pricing'!$G415&gt;='2. GRI Pricing Inputs'!$R$33,'3. GRI Pricing'!$G415&lt;='2. GRI Pricing Inputs'!$S$33),'2. GRI Pricing Inputs'!$R$32,IF(AND('3. GRI Pricing'!$G415&gt;='2. GRI Pricing Inputs'!$T$33,'3. GRI Pricing'!$G415&lt;='2. GRI Pricing Inputs'!$U$33),'2. GRI Pricing Inputs'!$T$32,IF(AND('3. GRI Pricing'!$G415&gt;='2. GRI Pricing Inputs'!$V$33,'3. GRI Pricing'!$G415&lt;='2. GRI Pricing Inputs'!$W$33),'2. GRI Pricing Inputs'!$V$32,IF(AND('3. GRI Pricing'!$G415&gt;='2. GRI Pricing Inputs'!$X$33,'3. GRI Pricing'!$G415&lt;='2. GRI Pricing Inputs'!$Y$33),'2. GRI Pricing Inputs'!$X$32,IF(AND('3. GRI Pricing'!$G415&gt;='2. GRI Pricing Inputs'!$Z$33,'3. GRI Pricing'!$G415&lt;='2. GRI Pricing Inputs'!$AA$33),'2. GRI Pricing Inputs'!$Z$32,IF(AND('3. GRI Pricing'!$G415&gt;='2. GRI Pricing Inputs'!$AB$33,'3. GRI Pricing'!$G415&lt;='2. GRI Pricing Inputs'!$AC$33),'2. GRI Pricing Inputs'!$AB$32,IF(AND('3. GRI Pricing'!$G415&gt;='2. GRI Pricing Inputs'!$AD$33,'3. GRI Pricing'!$G415&lt;='2. GRI Pricing Inputs'!$AE$33),'2. GRI Pricing Inputs'!$AD$32,IF(AND('3. GRI Pricing'!$G415&gt;='2. GRI Pricing Inputs'!$AF$33,'3. GRI Pricing'!$G415&lt;='2. GRI Pricing Inputs'!$AG$33),'2. GRI Pricing Inputs'!$AF$32,IF(AND('3. GRI Pricing'!$G415&gt;='2. GRI Pricing Inputs'!$AH$33,'3. GRI Pricing'!$G415&lt;='2. GRI Pricing Inputs'!$AI$33),'2. GRI Pricing Inputs'!$AH$32,0))))))))))))))))</f>
        <v>0</v>
      </c>
      <c r="O415" s="272" cm="1">
        <f t="array" ref="O415">IFERROR(INDEX('2. GRI Pricing Inputs'!$C$32:$AI$39,MATCH('3. GRI Pricing'!E415,'2. GRI Pricing Inputs'!$C$32:$C$39,0),(MATCH('3. GRI Pricing'!N415,'2. GRI Pricing Inputs'!$D$32:$AI$32,0)+1)),0)</f>
        <v>0</v>
      </c>
      <c r="P415" s="272">
        <f>IFERROR(INDEX('2. GRI Pricing Inputs'!$C$45:$AI$46,MATCH($P$16,'2. GRI Pricing Inputs'!$C$45:$C$46,0),MATCH(H415,'2. GRI Pricing Inputs'!$C$45:$AI$45,0)),0)</f>
        <v>0</v>
      </c>
      <c r="Q415" s="272">
        <f>IFERROR(INDEX('2. GRI Pricing Inputs'!$C$53:$AI$54,MATCH('3. GRI Pricing'!$Q$16,'2. GRI Pricing Inputs'!$C$53:$C$54,0),MATCH('3. GRI Pricing'!I415,'2. GRI Pricing Inputs'!$C$53:$AI$53,0)),0)</f>
        <v>0</v>
      </c>
      <c r="R415" s="272">
        <f>IFERROR(INDEX('2. GRI Pricing Inputs'!$C$60:$AI$61,MATCH('3. GRI Pricing'!$R$16,'2. GRI Pricing Inputs'!$C$60:$C$61,0),MATCH('1. Accomodation'!T419,'2. GRI Pricing Inputs'!$C$60:$AI$60,0)),0)</f>
        <v>0</v>
      </c>
      <c r="S415" s="272">
        <f>IFERROR(INDEX('2. GRI Pricing Inputs'!$C$67:$AI$68,MATCH('3. GRI Pricing'!$S$16,'2. GRI Pricing Inputs'!$C$67:$C$68,0),MATCH('1. Accomodation'!U419,'2. GRI Pricing Inputs'!$C$67:$AI$67,0)),0)</f>
        <v>0</v>
      </c>
      <c r="T415" s="272">
        <f>IF(E415=0,0,'2. GRI Pricing Inputs'!$AI$75)</f>
        <v>0</v>
      </c>
      <c r="U415" s="272">
        <f>IFERROR(INDEX('2. GRI Pricing Inputs'!$C$82:$AI$83,MATCH('3. GRI Pricing'!$U$16,'2. GRI Pricing Inputs'!$C$82:$C$83,0),MATCH('1. Accomodation'!V419,'2. GRI Pricing Inputs'!$C$82:$AI$82,0)),0)</f>
        <v>0</v>
      </c>
      <c r="V415" s="272">
        <f>IFERROR(INDEX('2. GRI Pricing Inputs'!$C$89:$AI$90,MATCH('3. GRI Pricing'!$V$16,'2. GRI Pricing Inputs'!$C$89:$C$90,0),MATCH('1. Accomodation'!W419,'2. GRI Pricing Inputs'!$C$89:$AI$89,0)),0)</f>
        <v>0</v>
      </c>
      <c r="W415" s="272">
        <f>IFERROR(INDEX('2. GRI Pricing Inputs'!$C$97:$AI$98,MATCH('3. GRI Pricing'!$W$16,'2. GRI Pricing Inputs'!$C$97:$C$98,0),MATCH('1. Accomodation'!X419,'2. GRI Pricing Inputs'!$C$97:$AI$97,0)),0)</f>
        <v>0</v>
      </c>
      <c r="X415" s="272">
        <f>IFERROR(INDEX('2. GRI Pricing Inputs'!$C$104:$AI$105,MATCH('3. GRI Pricing'!$X$16,'2. GRI Pricing Inputs'!$C$104:$C$105,0),MATCH('1. Accomodation'!Y419,'2. GRI Pricing Inputs'!$C$104:$AI$104,0)),0)</f>
        <v>0</v>
      </c>
      <c r="Y415" s="273"/>
      <c r="Z415" s="274">
        <f t="shared" si="19"/>
        <v>0</v>
      </c>
      <c r="AA415" s="275"/>
      <c r="AB415" s="275"/>
      <c r="AC415" s="275"/>
      <c r="AD415" s="271">
        <f>Z415*(1+'2. GRI Pricing Inputs'!E$115)^(($AD$16-$AC$15)/365)</f>
        <v>0</v>
      </c>
      <c r="AE415" s="272">
        <f>AD415*(1+'2. GRI Pricing Inputs'!F$115)^((AE$16-AD$16)/365)</f>
        <v>0</v>
      </c>
      <c r="AF415" s="272">
        <f>AE415*(1+'2. GRI Pricing Inputs'!G$115)^((AF$16-AE$16)/365)</f>
        <v>0</v>
      </c>
      <c r="AG415" s="272">
        <f>AF415*(1+'2. GRI Pricing Inputs'!H$115)^((AG$16-AF$16)/365)</f>
        <v>0</v>
      </c>
      <c r="AH415" s="272">
        <f>AG415*(1+'2. GRI Pricing Inputs'!I$115)^((AH$16-AG$16)/365)</f>
        <v>0</v>
      </c>
      <c r="AI415" s="272">
        <f>AH415*(1+'2. GRI Pricing Inputs'!J$115)^((AI$16-AH$16)/365)</f>
        <v>0</v>
      </c>
      <c r="AJ415" s="272">
        <f>AI415*(1+'2. GRI Pricing Inputs'!K$115)^((AJ$16-AI$16)/365)</f>
        <v>0</v>
      </c>
      <c r="AK415" s="272">
        <f>AJ415*(1+'2. GRI Pricing Inputs'!L$115)^((AK$16-AJ$16)/365)</f>
        <v>0</v>
      </c>
      <c r="AL415" s="272">
        <f>AK415*(1+'2. GRI Pricing Inputs'!M$115)^((AL$16-AK$16)/365)</f>
        <v>0</v>
      </c>
      <c r="AM415" s="272">
        <f>AL415*(1+'2. GRI Pricing Inputs'!N$115)^((AM$16-AL$16)/365)</f>
        <v>0</v>
      </c>
      <c r="AN415" s="272">
        <f>AM415*(1+'2. GRI Pricing Inputs'!O$115)^((AN$16-AM$16)/365)</f>
        <v>0</v>
      </c>
      <c r="AO415" s="272">
        <f>AN415*(1+'2. GRI Pricing Inputs'!P$115)^((AO$16-AN$16)/365)</f>
        <v>0</v>
      </c>
      <c r="AP415" s="276">
        <f>AO415*(1+'2. GRI Pricing Inputs'!Q$115)^((AP$16-AO$16)/365)</f>
        <v>0</v>
      </c>
      <c r="AQ415" s="380">
        <f t="shared" si="20"/>
        <v>0</v>
      </c>
    </row>
    <row r="416" spans="3:43" ht="11.4" x14ac:dyDescent="0.2">
      <c r="C416" s="76">
        <f>'1. Accomodation'!N420</f>
        <v>0</v>
      </c>
      <c r="D416" s="362" t="str">
        <f>'1. Accomodation'!L420</f>
        <v>[Select]</v>
      </c>
      <c r="E416" s="69" t="str">
        <f>'1. Accomodation'!P420</f>
        <v>[Select]</v>
      </c>
      <c r="F416" s="69" t="str">
        <f>'1. Accomodation'!Q420</f>
        <v>[Select]</v>
      </c>
      <c r="G416" s="77">
        <f>'1. Accomodation'!O420</f>
        <v>0</v>
      </c>
      <c r="H416" s="69" t="str">
        <f>'1. Accomodation'!R420</f>
        <v>[Select]</v>
      </c>
      <c r="I416" s="69" t="str">
        <f>'1. Accomodation'!S420</f>
        <v>[Select]</v>
      </c>
      <c r="J416" s="62"/>
      <c r="L416" s="271">
        <f>IFERROR(INDEX('2. GRI Pricing Inputs'!$C$15:$AI$16,MATCH($L$16,'2. GRI Pricing Inputs'!$C$15:$C$16,0),MATCH(E416,'2. GRI Pricing Inputs'!$C$15:$AI$15,0)),0)</f>
        <v>0</v>
      </c>
      <c r="M416" s="272">
        <f>IFERROR(INDEX('2. GRI Pricing Inputs'!$C$22:$AI$23,MATCH($M$16,'2. GRI Pricing Inputs'!$C$22:$C$23,0),MATCH(F416,'2. GRI Pricing Inputs'!$C$22:$AI$22,0)),0)</f>
        <v>0</v>
      </c>
      <c r="N416" s="329">
        <f>IF(AND('3. GRI Pricing'!$G416&gt;='2. GRI Pricing Inputs'!$D$33,'3. GRI Pricing'!$G416&lt;='2. GRI Pricing Inputs'!$E$33),'2. GRI Pricing Inputs'!$D$32,IF(AND('3. GRI Pricing'!$G416&gt;='2. GRI Pricing Inputs'!$F$33,'3. GRI Pricing'!$G416&lt;='2. GRI Pricing Inputs'!$G$33),'2. GRI Pricing Inputs'!$F$32,IF(AND('3. GRI Pricing'!$G416&gt;='2. GRI Pricing Inputs'!$H$33,'3. GRI Pricing'!$G416&lt;='2. GRI Pricing Inputs'!$I$33),'2. GRI Pricing Inputs'!$H$32,IF(AND('3. GRI Pricing'!$G416&gt;='2. GRI Pricing Inputs'!$J$33,'3. GRI Pricing'!$G416&lt;='2. GRI Pricing Inputs'!$K$33),'2. GRI Pricing Inputs'!$J$32,IF(AND('3. GRI Pricing'!$G416&gt;='2. GRI Pricing Inputs'!$L$33,'3. GRI Pricing'!$G416&lt;='2. GRI Pricing Inputs'!$M$33),'2. GRI Pricing Inputs'!$L$32,IF(AND('3. GRI Pricing'!$G416&gt;='2. GRI Pricing Inputs'!$N$33,'3. GRI Pricing'!$G416&lt;='2. GRI Pricing Inputs'!$O$33),'2. GRI Pricing Inputs'!$N$32,IF(AND('3. GRI Pricing'!$G416&gt;='2. GRI Pricing Inputs'!$P$33,'3. GRI Pricing'!$G416&lt;='2. GRI Pricing Inputs'!$Q$33),'2. GRI Pricing Inputs'!$P$32,IF(AND('3. GRI Pricing'!$G416&gt;='2. GRI Pricing Inputs'!$R$33,'3. GRI Pricing'!$G416&lt;='2. GRI Pricing Inputs'!$S$33),'2. GRI Pricing Inputs'!$R$32,IF(AND('3. GRI Pricing'!$G416&gt;='2. GRI Pricing Inputs'!$T$33,'3. GRI Pricing'!$G416&lt;='2. GRI Pricing Inputs'!$U$33),'2. GRI Pricing Inputs'!$T$32,IF(AND('3. GRI Pricing'!$G416&gt;='2. GRI Pricing Inputs'!$V$33,'3. GRI Pricing'!$G416&lt;='2. GRI Pricing Inputs'!$W$33),'2. GRI Pricing Inputs'!$V$32,IF(AND('3. GRI Pricing'!$G416&gt;='2. GRI Pricing Inputs'!$X$33,'3. GRI Pricing'!$G416&lt;='2. GRI Pricing Inputs'!$Y$33),'2. GRI Pricing Inputs'!$X$32,IF(AND('3. GRI Pricing'!$G416&gt;='2. GRI Pricing Inputs'!$Z$33,'3. GRI Pricing'!$G416&lt;='2. GRI Pricing Inputs'!$AA$33),'2. GRI Pricing Inputs'!$Z$32,IF(AND('3. GRI Pricing'!$G416&gt;='2. GRI Pricing Inputs'!$AB$33,'3. GRI Pricing'!$G416&lt;='2. GRI Pricing Inputs'!$AC$33),'2. GRI Pricing Inputs'!$AB$32,IF(AND('3. GRI Pricing'!$G416&gt;='2. GRI Pricing Inputs'!$AD$33,'3. GRI Pricing'!$G416&lt;='2. GRI Pricing Inputs'!$AE$33),'2. GRI Pricing Inputs'!$AD$32,IF(AND('3. GRI Pricing'!$G416&gt;='2. GRI Pricing Inputs'!$AF$33,'3. GRI Pricing'!$G416&lt;='2. GRI Pricing Inputs'!$AG$33),'2. GRI Pricing Inputs'!$AF$32,IF(AND('3. GRI Pricing'!$G416&gt;='2. GRI Pricing Inputs'!$AH$33,'3. GRI Pricing'!$G416&lt;='2. GRI Pricing Inputs'!$AI$33),'2. GRI Pricing Inputs'!$AH$32,0))))))))))))))))</f>
        <v>0</v>
      </c>
      <c r="O416" s="272" cm="1">
        <f t="array" ref="O416">IFERROR(INDEX('2. GRI Pricing Inputs'!$C$32:$AI$39,MATCH('3. GRI Pricing'!E416,'2. GRI Pricing Inputs'!$C$32:$C$39,0),(MATCH('3. GRI Pricing'!N416,'2. GRI Pricing Inputs'!$D$32:$AI$32,0)+1)),0)</f>
        <v>0</v>
      </c>
      <c r="P416" s="272">
        <f>IFERROR(INDEX('2. GRI Pricing Inputs'!$C$45:$AI$46,MATCH($P$16,'2. GRI Pricing Inputs'!$C$45:$C$46,0),MATCH(H416,'2. GRI Pricing Inputs'!$C$45:$AI$45,0)),0)</f>
        <v>0</v>
      </c>
      <c r="Q416" s="272">
        <f>IFERROR(INDEX('2. GRI Pricing Inputs'!$C$53:$AI$54,MATCH('3. GRI Pricing'!$Q$16,'2. GRI Pricing Inputs'!$C$53:$C$54,0),MATCH('3. GRI Pricing'!I416,'2. GRI Pricing Inputs'!$C$53:$AI$53,0)),0)</f>
        <v>0</v>
      </c>
      <c r="R416" s="272">
        <f>IFERROR(INDEX('2. GRI Pricing Inputs'!$C$60:$AI$61,MATCH('3. GRI Pricing'!$R$16,'2. GRI Pricing Inputs'!$C$60:$C$61,0),MATCH('1. Accomodation'!T420,'2. GRI Pricing Inputs'!$C$60:$AI$60,0)),0)</f>
        <v>0</v>
      </c>
      <c r="S416" s="272">
        <f>IFERROR(INDEX('2. GRI Pricing Inputs'!$C$67:$AI$68,MATCH('3. GRI Pricing'!$S$16,'2. GRI Pricing Inputs'!$C$67:$C$68,0),MATCH('1. Accomodation'!U420,'2. GRI Pricing Inputs'!$C$67:$AI$67,0)),0)</f>
        <v>0</v>
      </c>
      <c r="T416" s="272">
        <f>IF(E416=0,0,'2. GRI Pricing Inputs'!$AI$75)</f>
        <v>0</v>
      </c>
      <c r="U416" s="272">
        <f>IFERROR(INDEX('2. GRI Pricing Inputs'!$C$82:$AI$83,MATCH('3. GRI Pricing'!$U$16,'2. GRI Pricing Inputs'!$C$82:$C$83,0),MATCH('1. Accomodation'!V420,'2. GRI Pricing Inputs'!$C$82:$AI$82,0)),0)</f>
        <v>0</v>
      </c>
      <c r="V416" s="272">
        <f>IFERROR(INDEX('2. GRI Pricing Inputs'!$C$89:$AI$90,MATCH('3. GRI Pricing'!$V$16,'2. GRI Pricing Inputs'!$C$89:$C$90,0),MATCH('1. Accomodation'!W420,'2. GRI Pricing Inputs'!$C$89:$AI$89,0)),0)</f>
        <v>0</v>
      </c>
      <c r="W416" s="272">
        <f>IFERROR(INDEX('2. GRI Pricing Inputs'!$C$97:$AI$98,MATCH('3. GRI Pricing'!$W$16,'2. GRI Pricing Inputs'!$C$97:$C$98,0),MATCH('1. Accomodation'!X420,'2. GRI Pricing Inputs'!$C$97:$AI$97,0)),0)</f>
        <v>0</v>
      </c>
      <c r="X416" s="272">
        <f>IFERROR(INDEX('2. GRI Pricing Inputs'!$C$104:$AI$105,MATCH('3. GRI Pricing'!$X$16,'2. GRI Pricing Inputs'!$C$104:$C$105,0),MATCH('1. Accomodation'!Y420,'2. GRI Pricing Inputs'!$C$104:$AI$104,0)),0)</f>
        <v>0</v>
      </c>
      <c r="Y416" s="273"/>
      <c r="Z416" s="274">
        <f t="shared" si="19"/>
        <v>0</v>
      </c>
      <c r="AA416" s="275"/>
      <c r="AB416" s="275"/>
      <c r="AC416" s="275"/>
      <c r="AD416" s="271">
        <f>Z416*(1+'2. GRI Pricing Inputs'!E$115)^(($AD$16-$AC$15)/365)</f>
        <v>0</v>
      </c>
      <c r="AE416" s="272">
        <f>AD416*(1+'2. GRI Pricing Inputs'!F$115)^((AE$16-AD$16)/365)</f>
        <v>0</v>
      </c>
      <c r="AF416" s="272">
        <f>AE416*(1+'2. GRI Pricing Inputs'!G$115)^((AF$16-AE$16)/365)</f>
        <v>0</v>
      </c>
      <c r="AG416" s="272">
        <f>AF416*(1+'2. GRI Pricing Inputs'!H$115)^((AG$16-AF$16)/365)</f>
        <v>0</v>
      </c>
      <c r="AH416" s="272">
        <f>AG416*(1+'2. GRI Pricing Inputs'!I$115)^((AH$16-AG$16)/365)</f>
        <v>0</v>
      </c>
      <c r="AI416" s="272">
        <f>AH416*(1+'2. GRI Pricing Inputs'!J$115)^((AI$16-AH$16)/365)</f>
        <v>0</v>
      </c>
      <c r="AJ416" s="272">
        <f>AI416*(1+'2. GRI Pricing Inputs'!K$115)^((AJ$16-AI$16)/365)</f>
        <v>0</v>
      </c>
      <c r="AK416" s="272">
        <f>AJ416*(1+'2. GRI Pricing Inputs'!L$115)^((AK$16-AJ$16)/365)</f>
        <v>0</v>
      </c>
      <c r="AL416" s="272">
        <f>AK416*(1+'2. GRI Pricing Inputs'!M$115)^((AL$16-AK$16)/365)</f>
        <v>0</v>
      </c>
      <c r="AM416" s="272">
        <f>AL416*(1+'2. GRI Pricing Inputs'!N$115)^((AM$16-AL$16)/365)</f>
        <v>0</v>
      </c>
      <c r="AN416" s="272">
        <f>AM416*(1+'2. GRI Pricing Inputs'!O$115)^((AN$16-AM$16)/365)</f>
        <v>0</v>
      </c>
      <c r="AO416" s="272">
        <f>AN416*(1+'2. GRI Pricing Inputs'!P$115)^((AO$16-AN$16)/365)</f>
        <v>0</v>
      </c>
      <c r="AP416" s="276">
        <f>AO416*(1+'2. GRI Pricing Inputs'!Q$115)^((AP$16-AO$16)/365)</f>
        <v>0</v>
      </c>
      <c r="AQ416" s="380">
        <f t="shared" si="20"/>
        <v>0</v>
      </c>
    </row>
    <row r="417" spans="3:43" ht="11.4" x14ac:dyDescent="0.2">
      <c r="C417" s="76">
        <f>'1. Accomodation'!N421</f>
        <v>0</v>
      </c>
      <c r="D417" s="362" t="str">
        <f>'1. Accomodation'!L421</f>
        <v>[Select]</v>
      </c>
      <c r="E417" s="69" t="str">
        <f>'1. Accomodation'!P421</f>
        <v>[Select]</v>
      </c>
      <c r="F417" s="69" t="str">
        <f>'1. Accomodation'!Q421</f>
        <v>[Select]</v>
      </c>
      <c r="G417" s="77">
        <f>'1. Accomodation'!O421</f>
        <v>0</v>
      </c>
      <c r="H417" s="69" t="str">
        <f>'1. Accomodation'!R421</f>
        <v>[Select]</v>
      </c>
      <c r="I417" s="69" t="str">
        <f>'1. Accomodation'!S421</f>
        <v>[Select]</v>
      </c>
      <c r="J417" s="62"/>
      <c r="L417" s="271">
        <f>IFERROR(INDEX('2. GRI Pricing Inputs'!$C$15:$AI$16,MATCH($L$16,'2. GRI Pricing Inputs'!$C$15:$C$16,0),MATCH(E417,'2. GRI Pricing Inputs'!$C$15:$AI$15,0)),0)</f>
        <v>0</v>
      </c>
      <c r="M417" s="272">
        <f>IFERROR(INDEX('2. GRI Pricing Inputs'!$C$22:$AI$23,MATCH($M$16,'2. GRI Pricing Inputs'!$C$22:$C$23,0),MATCH(F417,'2. GRI Pricing Inputs'!$C$22:$AI$22,0)),0)</f>
        <v>0</v>
      </c>
      <c r="N417" s="329">
        <f>IF(AND('3. GRI Pricing'!$G417&gt;='2. GRI Pricing Inputs'!$D$33,'3. GRI Pricing'!$G417&lt;='2. GRI Pricing Inputs'!$E$33),'2. GRI Pricing Inputs'!$D$32,IF(AND('3. GRI Pricing'!$G417&gt;='2. GRI Pricing Inputs'!$F$33,'3. GRI Pricing'!$G417&lt;='2. GRI Pricing Inputs'!$G$33),'2. GRI Pricing Inputs'!$F$32,IF(AND('3. GRI Pricing'!$G417&gt;='2. GRI Pricing Inputs'!$H$33,'3. GRI Pricing'!$G417&lt;='2. GRI Pricing Inputs'!$I$33),'2. GRI Pricing Inputs'!$H$32,IF(AND('3. GRI Pricing'!$G417&gt;='2. GRI Pricing Inputs'!$J$33,'3. GRI Pricing'!$G417&lt;='2. GRI Pricing Inputs'!$K$33),'2. GRI Pricing Inputs'!$J$32,IF(AND('3. GRI Pricing'!$G417&gt;='2. GRI Pricing Inputs'!$L$33,'3. GRI Pricing'!$G417&lt;='2. GRI Pricing Inputs'!$M$33),'2. GRI Pricing Inputs'!$L$32,IF(AND('3. GRI Pricing'!$G417&gt;='2. GRI Pricing Inputs'!$N$33,'3. GRI Pricing'!$G417&lt;='2. GRI Pricing Inputs'!$O$33),'2. GRI Pricing Inputs'!$N$32,IF(AND('3. GRI Pricing'!$G417&gt;='2. GRI Pricing Inputs'!$P$33,'3. GRI Pricing'!$G417&lt;='2. GRI Pricing Inputs'!$Q$33),'2. GRI Pricing Inputs'!$P$32,IF(AND('3. GRI Pricing'!$G417&gt;='2. GRI Pricing Inputs'!$R$33,'3. GRI Pricing'!$G417&lt;='2. GRI Pricing Inputs'!$S$33),'2. GRI Pricing Inputs'!$R$32,IF(AND('3. GRI Pricing'!$G417&gt;='2. GRI Pricing Inputs'!$T$33,'3. GRI Pricing'!$G417&lt;='2. GRI Pricing Inputs'!$U$33),'2. GRI Pricing Inputs'!$T$32,IF(AND('3. GRI Pricing'!$G417&gt;='2. GRI Pricing Inputs'!$V$33,'3. GRI Pricing'!$G417&lt;='2. GRI Pricing Inputs'!$W$33),'2. GRI Pricing Inputs'!$V$32,IF(AND('3. GRI Pricing'!$G417&gt;='2. GRI Pricing Inputs'!$X$33,'3. GRI Pricing'!$G417&lt;='2. GRI Pricing Inputs'!$Y$33),'2. GRI Pricing Inputs'!$X$32,IF(AND('3. GRI Pricing'!$G417&gt;='2. GRI Pricing Inputs'!$Z$33,'3. GRI Pricing'!$G417&lt;='2. GRI Pricing Inputs'!$AA$33),'2. GRI Pricing Inputs'!$Z$32,IF(AND('3. GRI Pricing'!$G417&gt;='2. GRI Pricing Inputs'!$AB$33,'3. GRI Pricing'!$G417&lt;='2. GRI Pricing Inputs'!$AC$33),'2. GRI Pricing Inputs'!$AB$32,IF(AND('3. GRI Pricing'!$G417&gt;='2. GRI Pricing Inputs'!$AD$33,'3. GRI Pricing'!$G417&lt;='2. GRI Pricing Inputs'!$AE$33),'2. GRI Pricing Inputs'!$AD$32,IF(AND('3. GRI Pricing'!$G417&gt;='2. GRI Pricing Inputs'!$AF$33,'3. GRI Pricing'!$G417&lt;='2. GRI Pricing Inputs'!$AG$33),'2. GRI Pricing Inputs'!$AF$32,IF(AND('3. GRI Pricing'!$G417&gt;='2. GRI Pricing Inputs'!$AH$33,'3. GRI Pricing'!$G417&lt;='2. GRI Pricing Inputs'!$AI$33),'2. GRI Pricing Inputs'!$AH$32,0))))))))))))))))</f>
        <v>0</v>
      </c>
      <c r="O417" s="272" cm="1">
        <f t="array" ref="O417">IFERROR(INDEX('2. GRI Pricing Inputs'!$C$32:$AI$39,MATCH('3. GRI Pricing'!E417,'2. GRI Pricing Inputs'!$C$32:$C$39,0),(MATCH('3. GRI Pricing'!N417,'2. GRI Pricing Inputs'!$D$32:$AI$32,0)+1)),0)</f>
        <v>0</v>
      </c>
      <c r="P417" s="272">
        <f>IFERROR(INDEX('2. GRI Pricing Inputs'!$C$45:$AI$46,MATCH($P$16,'2. GRI Pricing Inputs'!$C$45:$C$46,0),MATCH(H417,'2. GRI Pricing Inputs'!$C$45:$AI$45,0)),0)</f>
        <v>0</v>
      </c>
      <c r="Q417" s="272">
        <f>IFERROR(INDEX('2. GRI Pricing Inputs'!$C$53:$AI$54,MATCH('3. GRI Pricing'!$Q$16,'2. GRI Pricing Inputs'!$C$53:$C$54,0),MATCH('3. GRI Pricing'!I417,'2. GRI Pricing Inputs'!$C$53:$AI$53,0)),0)</f>
        <v>0</v>
      </c>
      <c r="R417" s="272">
        <f>IFERROR(INDEX('2. GRI Pricing Inputs'!$C$60:$AI$61,MATCH('3. GRI Pricing'!$R$16,'2. GRI Pricing Inputs'!$C$60:$C$61,0),MATCH('1. Accomodation'!T421,'2. GRI Pricing Inputs'!$C$60:$AI$60,0)),0)</f>
        <v>0</v>
      </c>
      <c r="S417" s="272">
        <f>IFERROR(INDEX('2. GRI Pricing Inputs'!$C$67:$AI$68,MATCH('3. GRI Pricing'!$S$16,'2. GRI Pricing Inputs'!$C$67:$C$68,0),MATCH('1. Accomodation'!U421,'2. GRI Pricing Inputs'!$C$67:$AI$67,0)),0)</f>
        <v>0</v>
      </c>
      <c r="T417" s="272">
        <f>IF(E417=0,0,'2. GRI Pricing Inputs'!$AI$75)</f>
        <v>0</v>
      </c>
      <c r="U417" s="272">
        <f>IFERROR(INDEX('2. GRI Pricing Inputs'!$C$82:$AI$83,MATCH('3. GRI Pricing'!$U$16,'2. GRI Pricing Inputs'!$C$82:$C$83,0),MATCH('1. Accomodation'!V421,'2. GRI Pricing Inputs'!$C$82:$AI$82,0)),0)</f>
        <v>0</v>
      </c>
      <c r="V417" s="272">
        <f>IFERROR(INDEX('2. GRI Pricing Inputs'!$C$89:$AI$90,MATCH('3. GRI Pricing'!$V$16,'2. GRI Pricing Inputs'!$C$89:$C$90,0),MATCH('1. Accomodation'!W421,'2. GRI Pricing Inputs'!$C$89:$AI$89,0)),0)</f>
        <v>0</v>
      </c>
      <c r="W417" s="272">
        <f>IFERROR(INDEX('2. GRI Pricing Inputs'!$C$97:$AI$98,MATCH('3. GRI Pricing'!$W$16,'2. GRI Pricing Inputs'!$C$97:$C$98,0),MATCH('1. Accomodation'!X421,'2. GRI Pricing Inputs'!$C$97:$AI$97,0)),0)</f>
        <v>0</v>
      </c>
      <c r="X417" s="272">
        <f>IFERROR(INDEX('2. GRI Pricing Inputs'!$C$104:$AI$105,MATCH('3. GRI Pricing'!$X$16,'2. GRI Pricing Inputs'!$C$104:$C$105,0),MATCH('1. Accomodation'!Y421,'2. GRI Pricing Inputs'!$C$104:$AI$104,0)),0)</f>
        <v>0</v>
      </c>
      <c r="Y417" s="273"/>
      <c r="Z417" s="274">
        <f t="shared" si="19"/>
        <v>0</v>
      </c>
      <c r="AA417" s="275"/>
      <c r="AB417" s="275"/>
      <c r="AC417" s="275"/>
      <c r="AD417" s="271">
        <f>Z417*(1+'2. GRI Pricing Inputs'!E$115)^(($AD$16-$AC$15)/365)</f>
        <v>0</v>
      </c>
      <c r="AE417" s="272">
        <f>AD417*(1+'2. GRI Pricing Inputs'!F$115)^((AE$16-AD$16)/365)</f>
        <v>0</v>
      </c>
      <c r="AF417" s="272">
        <f>AE417*(1+'2. GRI Pricing Inputs'!G$115)^((AF$16-AE$16)/365)</f>
        <v>0</v>
      </c>
      <c r="AG417" s="272">
        <f>AF417*(1+'2. GRI Pricing Inputs'!H$115)^((AG$16-AF$16)/365)</f>
        <v>0</v>
      </c>
      <c r="AH417" s="272">
        <f>AG417*(1+'2. GRI Pricing Inputs'!I$115)^((AH$16-AG$16)/365)</f>
        <v>0</v>
      </c>
      <c r="AI417" s="272">
        <f>AH417*(1+'2. GRI Pricing Inputs'!J$115)^((AI$16-AH$16)/365)</f>
        <v>0</v>
      </c>
      <c r="AJ417" s="272">
        <f>AI417*(1+'2. GRI Pricing Inputs'!K$115)^((AJ$16-AI$16)/365)</f>
        <v>0</v>
      </c>
      <c r="AK417" s="272">
        <f>AJ417*(1+'2. GRI Pricing Inputs'!L$115)^((AK$16-AJ$16)/365)</f>
        <v>0</v>
      </c>
      <c r="AL417" s="272">
        <f>AK417*(1+'2. GRI Pricing Inputs'!M$115)^((AL$16-AK$16)/365)</f>
        <v>0</v>
      </c>
      <c r="AM417" s="272">
        <f>AL417*(1+'2. GRI Pricing Inputs'!N$115)^((AM$16-AL$16)/365)</f>
        <v>0</v>
      </c>
      <c r="AN417" s="272">
        <f>AM417*(1+'2. GRI Pricing Inputs'!O$115)^((AN$16-AM$16)/365)</f>
        <v>0</v>
      </c>
      <c r="AO417" s="272">
        <f>AN417*(1+'2. GRI Pricing Inputs'!P$115)^((AO$16-AN$16)/365)</f>
        <v>0</v>
      </c>
      <c r="AP417" s="276">
        <f>AO417*(1+'2. GRI Pricing Inputs'!Q$115)^((AP$16-AO$16)/365)</f>
        <v>0</v>
      </c>
      <c r="AQ417" s="380">
        <f t="shared" si="20"/>
        <v>0</v>
      </c>
    </row>
    <row r="418" spans="3:43" ht="11.4" x14ac:dyDescent="0.2">
      <c r="C418" s="76">
        <f>'1. Accomodation'!N422</f>
        <v>0</v>
      </c>
      <c r="D418" s="362" t="str">
        <f>'1. Accomodation'!L422</f>
        <v>[Select]</v>
      </c>
      <c r="E418" s="69" t="str">
        <f>'1. Accomodation'!P422</f>
        <v>[Select]</v>
      </c>
      <c r="F418" s="69" t="str">
        <f>'1. Accomodation'!Q422</f>
        <v>[Select]</v>
      </c>
      <c r="G418" s="77">
        <f>'1. Accomodation'!O422</f>
        <v>0</v>
      </c>
      <c r="H418" s="69" t="str">
        <f>'1. Accomodation'!R422</f>
        <v>[Select]</v>
      </c>
      <c r="I418" s="69" t="str">
        <f>'1. Accomodation'!S422</f>
        <v>[Select]</v>
      </c>
      <c r="J418" s="62"/>
      <c r="L418" s="271">
        <f>IFERROR(INDEX('2. GRI Pricing Inputs'!$C$15:$AI$16,MATCH($L$16,'2. GRI Pricing Inputs'!$C$15:$C$16,0),MATCH(E418,'2. GRI Pricing Inputs'!$C$15:$AI$15,0)),0)</f>
        <v>0</v>
      </c>
      <c r="M418" s="272">
        <f>IFERROR(INDEX('2. GRI Pricing Inputs'!$C$22:$AI$23,MATCH($M$16,'2. GRI Pricing Inputs'!$C$22:$C$23,0),MATCH(F418,'2. GRI Pricing Inputs'!$C$22:$AI$22,0)),0)</f>
        <v>0</v>
      </c>
      <c r="N418" s="329">
        <f>IF(AND('3. GRI Pricing'!$G418&gt;='2. GRI Pricing Inputs'!$D$33,'3. GRI Pricing'!$G418&lt;='2. GRI Pricing Inputs'!$E$33),'2. GRI Pricing Inputs'!$D$32,IF(AND('3. GRI Pricing'!$G418&gt;='2. GRI Pricing Inputs'!$F$33,'3. GRI Pricing'!$G418&lt;='2. GRI Pricing Inputs'!$G$33),'2. GRI Pricing Inputs'!$F$32,IF(AND('3. GRI Pricing'!$G418&gt;='2. GRI Pricing Inputs'!$H$33,'3. GRI Pricing'!$G418&lt;='2. GRI Pricing Inputs'!$I$33),'2. GRI Pricing Inputs'!$H$32,IF(AND('3. GRI Pricing'!$G418&gt;='2. GRI Pricing Inputs'!$J$33,'3. GRI Pricing'!$G418&lt;='2. GRI Pricing Inputs'!$K$33),'2. GRI Pricing Inputs'!$J$32,IF(AND('3. GRI Pricing'!$G418&gt;='2. GRI Pricing Inputs'!$L$33,'3. GRI Pricing'!$G418&lt;='2. GRI Pricing Inputs'!$M$33),'2. GRI Pricing Inputs'!$L$32,IF(AND('3. GRI Pricing'!$G418&gt;='2. GRI Pricing Inputs'!$N$33,'3. GRI Pricing'!$G418&lt;='2. GRI Pricing Inputs'!$O$33),'2. GRI Pricing Inputs'!$N$32,IF(AND('3. GRI Pricing'!$G418&gt;='2. GRI Pricing Inputs'!$P$33,'3. GRI Pricing'!$G418&lt;='2. GRI Pricing Inputs'!$Q$33),'2. GRI Pricing Inputs'!$P$32,IF(AND('3. GRI Pricing'!$G418&gt;='2. GRI Pricing Inputs'!$R$33,'3. GRI Pricing'!$G418&lt;='2. GRI Pricing Inputs'!$S$33),'2. GRI Pricing Inputs'!$R$32,IF(AND('3. GRI Pricing'!$G418&gt;='2. GRI Pricing Inputs'!$T$33,'3. GRI Pricing'!$G418&lt;='2. GRI Pricing Inputs'!$U$33),'2. GRI Pricing Inputs'!$T$32,IF(AND('3. GRI Pricing'!$G418&gt;='2. GRI Pricing Inputs'!$V$33,'3. GRI Pricing'!$G418&lt;='2. GRI Pricing Inputs'!$W$33),'2. GRI Pricing Inputs'!$V$32,IF(AND('3. GRI Pricing'!$G418&gt;='2. GRI Pricing Inputs'!$X$33,'3. GRI Pricing'!$G418&lt;='2. GRI Pricing Inputs'!$Y$33),'2. GRI Pricing Inputs'!$X$32,IF(AND('3. GRI Pricing'!$G418&gt;='2. GRI Pricing Inputs'!$Z$33,'3. GRI Pricing'!$G418&lt;='2. GRI Pricing Inputs'!$AA$33),'2. GRI Pricing Inputs'!$Z$32,IF(AND('3. GRI Pricing'!$G418&gt;='2. GRI Pricing Inputs'!$AB$33,'3. GRI Pricing'!$G418&lt;='2. GRI Pricing Inputs'!$AC$33),'2. GRI Pricing Inputs'!$AB$32,IF(AND('3. GRI Pricing'!$G418&gt;='2. GRI Pricing Inputs'!$AD$33,'3. GRI Pricing'!$G418&lt;='2. GRI Pricing Inputs'!$AE$33),'2. GRI Pricing Inputs'!$AD$32,IF(AND('3. GRI Pricing'!$G418&gt;='2. GRI Pricing Inputs'!$AF$33,'3. GRI Pricing'!$G418&lt;='2. GRI Pricing Inputs'!$AG$33),'2. GRI Pricing Inputs'!$AF$32,IF(AND('3. GRI Pricing'!$G418&gt;='2. GRI Pricing Inputs'!$AH$33,'3. GRI Pricing'!$G418&lt;='2. GRI Pricing Inputs'!$AI$33),'2. GRI Pricing Inputs'!$AH$32,0))))))))))))))))</f>
        <v>0</v>
      </c>
      <c r="O418" s="272" cm="1">
        <f t="array" ref="O418">IFERROR(INDEX('2. GRI Pricing Inputs'!$C$32:$AI$39,MATCH('3. GRI Pricing'!E418,'2. GRI Pricing Inputs'!$C$32:$C$39,0),(MATCH('3. GRI Pricing'!N418,'2. GRI Pricing Inputs'!$D$32:$AI$32,0)+1)),0)</f>
        <v>0</v>
      </c>
      <c r="P418" s="272">
        <f>IFERROR(INDEX('2. GRI Pricing Inputs'!$C$45:$AI$46,MATCH($P$16,'2. GRI Pricing Inputs'!$C$45:$C$46,0),MATCH(H418,'2. GRI Pricing Inputs'!$C$45:$AI$45,0)),0)</f>
        <v>0</v>
      </c>
      <c r="Q418" s="272">
        <f>IFERROR(INDEX('2. GRI Pricing Inputs'!$C$53:$AI$54,MATCH('3. GRI Pricing'!$Q$16,'2. GRI Pricing Inputs'!$C$53:$C$54,0),MATCH('3. GRI Pricing'!I418,'2. GRI Pricing Inputs'!$C$53:$AI$53,0)),0)</f>
        <v>0</v>
      </c>
      <c r="R418" s="272">
        <f>IFERROR(INDEX('2. GRI Pricing Inputs'!$C$60:$AI$61,MATCH('3. GRI Pricing'!$R$16,'2. GRI Pricing Inputs'!$C$60:$C$61,0),MATCH('1. Accomodation'!T422,'2. GRI Pricing Inputs'!$C$60:$AI$60,0)),0)</f>
        <v>0</v>
      </c>
      <c r="S418" s="272">
        <f>IFERROR(INDEX('2. GRI Pricing Inputs'!$C$67:$AI$68,MATCH('3. GRI Pricing'!$S$16,'2. GRI Pricing Inputs'!$C$67:$C$68,0),MATCH('1. Accomodation'!U422,'2. GRI Pricing Inputs'!$C$67:$AI$67,0)),0)</f>
        <v>0</v>
      </c>
      <c r="T418" s="272">
        <f>IF(E418=0,0,'2. GRI Pricing Inputs'!$AI$75)</f>
        <v>0</v>
      </c>
      <c r="U418" s="272">
        <f>IFERROR(INDEX('2. GRI Pricing Inputs'!$C$82:$AI$83,MATCH('3. GRI Pricing'!$U$16,'2. GRI Pricing Inputs'!$C$82:$C$83,0),MATCH('1. Accomodation'!V422,'2. GRI Pricing Inputs'!$C$82:$AI$82,0)),0)</f>
        <v>0</v>
      </c>
      <c r="V418" s="272">
        <f>IFERROR(INDEX('2. GRI Pricing Inputs'!$C$89:$AI$90,MATCH('3. GRI Pricing'!$V$16,'2. GRI Pricing Inputs'!$C$89:$C$90,0),MATCH('1. Accomodation'!W422,'2. GRI Pricing Inputs'!$C$89:$AI$89,0)),0)</f>
        <v>0</v>
      </c>
      <c r="W418" s="272">
        <f>IFERROR(INDEX('2. GRI Pricing Inputs'!$C$97:$AI$98,MATCH('3. GRI Pricing'!$W$16,'2. GRI Pricing Inputs'!$C$97:$C$98,0),MATCH('1. Accomodation'!X422,'2. GRI Pricing Inputs'!$C$97:$AI$97,0)),0)</f>
        <v>0</v>
      </c>
      <c r="X418" s="272">
        <f>IFERROR(INDEX('2. GRI Pricing Inputs'!$C$104:$AI$105,MATCH('3. GRI Pricing'!$X$16,'2. GRI Pricing Inputs'!$C$104:$C$105,0),MATCH('1. Accomodation'!Y422,'2. GRI Pricing Inputs'!$C$104:$AI$104,0)),0)</f>
        <v>0</v>
      </c>
      <c r="Y418" s="273"/>
      <c r="Z418" s="274">
        <f t="shared" si="19"/>
        <v>0</v>
      </c>
      <c r="AA418" s="275"/>
      <c r="AB418" s="275"/>
      <c r="AC418" s="275"/>
      <c r="AD418" s="271">
        <f>Z418*(1+'2. GRI Pricing Inputs'!E$115)^(($AD$16-$AC$15)/365)</f>
        <v>0</v>
      </c>
      <c r="AE418" s="272">
        <f>AD418*(1+'2. GRI Pricing Inputs'!F$115)^((AE$16-AD$16)/365)</f>
        <v>0</v>
      </c>
      <c r="AF418" s="272">
        <f>AE418*(1+'2. GRI Pricing Inputs'!G$115)^((AF$16-AE$16)/365)</f>
        <v>0</v>
      </c>
      <c r="AG418" s="272">
        <f>AF418*(1+'2. GRI Pricing Inputs'!H$115)^((AG$16-AF$16)/365)</f>
        <v>0</v>
      </c>
      <c r="AH418" s="272">
        <f>AG418*(1+'2. GRI Pricing Inputs'!I$115)^((AH$16-AG$16)/365)</f>
        <v>0</v>
      </c>
      <c r="AI418" s="272">
        <f>AH418*(1+'2. GRI Pricing Inputs'!J$115)^((AI$16-AH$16)/365)</f>
        <v>0</v>
      </c>
      <c r="AJ418" s="272">
        <f>AI418*(1+'2. GRI Pricing Inputs'!K$115)^((AJ$16-AI$16)/365)</f>
        <v>0</v>
      </c>
      <c r="AK418" s="272">
        <f>AJ418*(1+'2. GRI Pricing Inputs'!L$115)^((AK$16-AJ$16)/365)</f>
        <v>0</v>
      </c>
      <c r="AL418" s="272">
        <f>AK418*(1+'2. GRI Pricing Inputs'!M$115)^((AL$16-AK$16)/365)</f>
        <v>0</v>
      </c>
      <c r="AM418" s="272">
        <f>AL418*(1+'2. GRI Pricing Inputs'!N$115)^((AM$16-AL$16)/365)</f>
        <v>0</v>
      </c>
      <c r="AN418" s="272">
        <f>AM418*(1+'2. GRI Pricing Inputs'!O$115)^((AN$16-AM$16)/365)</f>
        <v>0</v>
      </c>
      <c r="AO418" s="272">
        <f>AN418*(1+'2. GRI Pricing Inputs'!P$115)^((AO$16-AN$16)/365)</f>
        <v>0</v>
      </c>
      <c r="AP418" s="276">
        <f>AO418*(1+'2. GRI Pricing Inputs'!Q$115)^((AP$16-AO$16)/365)</f>
        <v>0</v>
      </c>
      <c r="AQ418" s="380">
        <f t="shared" si="20"/>
        <v>0</v>
      </c>
    </row>
    <row r="419" spans="3:43" ht="11.4" x14ac:dyDescent="0.2">
      <c r="C419" s="76">
        <f>'1. Accomodation'!N423</f>
        <v>0</v>
      </c>
      <c r="D419" s="362" t="str">
        <f>'1. Accomodation'!L423</f>
        <v>[Select]</v>
      </c>
      <c r="E419" s="69" t="str">
        <f>'1. Accomodation'!P423</f>
        <v>[Select]</v>
      </c>
      <c r="F419" s="69" t="str">
        <f>'1. Accomodation'!Q423</f>
        <v>[Select]</v>
      </c>
      <c r="G419" s="77">
        <f>'1. Accomodation'!O423</f>
        <v>0</v>
      </c>
      <c r="H419" s="69" t="str">
        <f>'1. Accomodation'!R423</f>
        <v>[Select]</v>
      </c>
      <c r="I419" s="69" t="str">
        <f>'1. Accomodation'!S423</f>
        <v>[Select]</v>
      </c>
      <c r="J419" s="62"/>
      <c r="L419" s="271">
        <f>IFERROR(INDEX('2. GRI Pricing Inputs'!$C$15:$AI$16,MATCH($L$16,'2. GRI Pricing Inputs'!$C$15:$C$16,0),MATCH(E419,'2. GRI Pricing Inputs'!$C$15:$AI$15,0)),0)</f>
        <v>0</v>
      </c>
      <c r="M419" s="272">
        <f>IFERROR(INDEX('2. GRI Pricing Inputs'!$C$22:$AI$23,MATCH($M$16,'2. GRI Pricing Inputs'!$C$22:$C$23,0),MATCH(F419,'2. GRI Pricing Inputs'!$C$22:$AI$22,0)),0)</f>
        <v>0</v>
      </c>
      <c r="N419" s="329">
        <f>IF(AND('3. GRI Pricing'!$G419&gt;='2. GRI Pricing Inputs'!$D$33,'3. GRI Pricing'!$G419&lt;='2. GRI Pricing Inputs'!$E$33),'2. GRI Pricing Inputs'!$D$32,IF(AND('3. GRI Pricing'!$G419&gt;='2. GRI Pricing Inputs'!$F$33,'3. GRI Pricing'!$G419&lt;='2. GRI Pricing Inputs'!$G$33),'2. GRI Pricing Inputs'!$F$32,IF(AND('3. GRI Pricing'!$G419&gt;='2. GRI Pricing Inputs'!$H$33,'3. GRI Pricing'!$G419&lt;='2. GRI Pricing Inputs'!$I$33),'2. GRI Pricing Inputs'!$H$32,IF(AND('3. GRI Pricing'!$G419&gt;='2. GRI Pricing Inputs'!$J$33,'3. GRI Pricing'!$G419&lt;='2. GRI Pricing Inputs'!$K$33),'2. GRI Pricing Inputs'!$J$32,IF(AND('3. GRI Pricing'!$G419&gt;='2. GRI Pricing Inputs'!$L$33,'3. GRI Pricing'!$G419&lt;='2. GRI Pricing Inputs'!$M$33),'2. GRI Pricing Inputs'!$L$32,IF(AND('3. GRI Pricing'!$G419&gt;='2. GRI Pricing Inputs'!$N$33,'3. GRI Pricing'!$G419&lt;='2. GRI Pricing Inputs'!$O$33),'2. GRI Pricing Inputs'!$N$32,IF(AND('3. GRI Pricing'!$G419&gt;='2. GRI Pricing Inputs'!$P$33,'3. GRI Pricing'!$G419&lt;='2. GRI Pricing Inputs'!$Q$33),'2. GRI Pricing Inputs'!$P$32,IF(AND('3. GRI Pricing'!$G419&gt;='2. GRI Pricing Inputs'!$R$33,'3. GRI Pricing'!$G419&lt;='2. GRI Pricing Inputs'!$S$33),'2. GRI Pricing Inputs'!$R$32,IF(AND('3. GRI Pricing'!$G419&gt;='2. GRI Pricing Inputs'!$T$33,'3. GRI Pricing'!$G419&lt;='2. GRI Pricing Inputs'!$U$33),'2. GRI Pricing Inputs'!$T$32,IF(AND('3. GRI Pricing'!$G419&gt;='2. GRI Pricing Inputs'!$V$33,'3. GRI Pricing'!$G419&lt;='2. GRI Pricing Inputs'!$W$33),'2. GRI Pricing Inputs'!$V$32,IF(AND('3. GRI Pricing'!$G419&gt;='2. GRI Pricing Inputs'!$X$33,'3. GRI Pricing'!$G419&lt;='2. GRI Pricing Inputs'!$Y$33),'2. GRI Pricing Inputs'!$X$32,IF(AND('3. GRI Pricing'!$G419&gt;='2. GRI Pricing Inputs'!$Z$33,'3. GRI Pricing'!$G419&lt;='2. GRI Pricing Inputs'!$AA$33),'2. GRI Pricing Inputs'!$Z$32,IF(AND('3. GRI Pricing'!$G419&gt;='2. GRI Pricing Inputs'!$AB$33,'3. GRI Pricing'!$G419&lt;='2. GRI Pricing Inputs'!$AC$33),'2. GRI Pricing Inputs'!$AB$32,IF(AND('3. GRI Pricing'!$G419&gt;='2. GRI Pricing Inputs'!$AD$33,'3. GRI Pricing'!$G419&lt;='2. GRI Pricing Inputs'!$AE$33),'2. GRI Pricing Inputs'!$AD$32,IF(AND('3. GRI Pricing'!$G419&gt;='2. GRI Pricing Inputs'!$AF$33,'3. GRI Pricing'!$G419&lt;='2. GRI Pricing Inputs'!$AG$33),'2. GRI Pricing Inputs'!$AF$32,IF(AND('3. GRI Pricing'!$G419&gt;='2. GRI Pricing Inputs'!$AH$33,'3. GRI Pricing'!$G419&lt;='2. GRI Pricing Inputs'!$AI$33),'2. GRI Pricing Inputs'!$AH$32,0))))))))))))))))</f>
        <v>0</v>
      </c>
      <c r="O419" s="272" cm="1">
        <f t="array" ref="O419">IFERROR(INDEX('2. GRI Pricing Inputs'!$C$32:$AI$39,MATCH('3. GRI Pricing'!E419,'2. GRI Pricing Inputs'!$C$32:$C$39,0),(MATCH('3. GRI Pricing'!N419,'2. GRI Pricing Inputs'!$D$32:$AI$32,0)+1)),0)</f>
        <v>0</v>
      </c>
      <c r="P419" s="272">
        <f>IFERROR(INDEX('2. GRI Pricing Inputs'!$C$45:$AI$46,MATCH($P$16,'2. GRI Pricing Inputs'!$C$45:$C$46,0),MATCH(H419,'2. GRI Pricing Inputs'!$C$45:$AI$45,0)),0)</f>
        <v>0</v>
      </c>
      <c r="Q419" s="272">
        <f>IFERROR(INDEX('2. GRI Pricing Inputs'!$C$53:$AI$54,MATCH('3. GRI Pricing'!$Q$16,'2. GRI Pricing Inputs'!$C$53:$C$54,0),MATCH('3. GRI Pricing'!I419,'2. GRI Pricing Inputs'!$C$53:$AI$53,0)),0)</f>
        <v>0</v>
      </c>
      <c r="R419" s="272">
        <f>IFERROR(INDEX('2. GRI Pricing Inputs'!$C$60:$AI$61,MATCH('3. GRI Pricing'!$R$16,'2. GRI Pricing Inputs'!$C$60:$C$61,0),MATCH('1. Accomodation'!T423,'2. GRI Pricing Inputs'!$C$60:$AI$60,0)),0)</f>
        <v>0</v>
      </c>
      <c r="S419" s="272">
        <f>IFERROR(INDEX('2. GRI Pricing Inputs'!$C$67:$AI$68,MATCH('3. GRI Pricing'!$S$16,'2. GRI Pricing Inputs'!$C$67:$C$68,0),MATCH('1. Accomodation'!U423,'2. GRI Pricing Inputs'!$C$67:$AI$67,0)),0)</f>
        <v>0</v>
      </c>
      <c r="T419" s="272">
        <f>IF(E419=0,0,'2. GRI Pricing Inputs'!$AI$75)</f>
        <v>0</v>
      </c>
      <c r="U419" s="272">
        <f>IFERROR(INDEX('2. GRI Pricing Inputs'!$C$82:$AI$83,MATCH('3. GRI Pricing'!$U$16,'2. GRI Pricing Inputs'!$C$82:$C$83,0),MATCH('1. Accomodation'!V423,'2. GRI Pricing Inputs'!$C$82:$AI$82,0)),0)</f>
        <v>0</v>
      </c>
      <c r="V419" s="272">
        <f>IFERROR(INDEX('2. GRI Pricing Inputs'!$C$89:$AI$90,MATCH('3. GRI Pricing'!$V$16,'2. GRI Pricing Inputs'!$C$89:$C$90,0),MATCH('1. Accomodation'!W423,'2. GRI Pricing Inputs'!$C$89:$AI$89,0)),0)</f>
        <v>0</v>
      </c>
      <c r="W419" s="272">
        <f>IFERROR(INDEX('2. GRI Pricing Inputs'!$C$97:$AI$98,MATCH('3. GRI Pricing'!$W$16,'2. GRI Pricing Inputs'!$C$97:$C$98,0),MATCH('1. Accomodation'!X423,'2. GRI Pricing Inputs'!$C$97:$AI$97,0)),0)</f>
        <v>0</v>
      </c>
      <c r="X419" s="272">
        <f>IFERROR(INDEX('2. GRI Pricing Inputs'!$C$104:$AI$105,MATCH('3. GRI Pricing'!$X$16,'2. GRI Pricing Inputs'!$C$104:$C$105,0),MATCH('1. Accomodation'!Y423,'2. GRI Pricing Inputs'!$C$104:$AI$104,0)),0)</f>
        <v>0</v>
      </c>
      <c r="Y419" s="273"/>
      <c r="Z419" s="274">
        <f t="shared" si="19"/>
        <v>0</v>
      </c>
      <c r="AA419" s="275"/>
      <c r="AB419" s="275"/>
      <c r="AC419" s="275"/>
      <c r="AD419" s="271">
        <f>Z419*(1+'2. GRI Pricing Inputs'!E$115)^(($AD$16-$AC$15)/365)</f>
        <v>0</v>
      </c>
      <c r="AE419" s="272">
        <f>AD419*(1+'2. GRI Pricing Inputs'!F$115)^((AE$16-AD$16)/365)</f>
        <v>0</v>
      </c>
      <c r="AF419" s="272">
        <f>AE419*(1+'2. GRI Pricing Inputs'!G$115)^((AF$16-AE$16)/365)</f>
        <v>0</v>
      </c>
      <c r="AG419" s="272">
        <f>AF419*(1+'2. GRI Pricing Inputs'!H$115)^((AG$16-AF$16)/365)</f>
        <v>0</v>
      </c>
      <c r="AH419" s="272">
        <f>AG419*(1+'2. GRI Pricing Inputs'!I$115)^((AH$16-AG$16)/365)</f>
        <v>0</v>
      </c>
      <c r="AI419" s="272">
        <f>AH419*(1+'2. GRI Pricing Inputs'!J$115)^((AI$16-AH$16)/365)</f>
        <v>0</v>
      </c>
      <c r="AJ419" s="272">
        <f>AI419*(1+'2. GRI Pricing Inputs'!K$115)^((AJ$16-AI$16)/365)</f>
        <v>0</v>
      </c>
      <c r="AK419" s="272">
        <f>AJ419*(1+'2. GRI Pricing Inputs'!L$115)^((AK$16-AJ$16)/365)</f>
        <v>0</v>
      </c>
      <c r="AL419" s="272">
        <f>AK419*(1+'2. GRI Pricing Inputs'!M$115)^((AL$16-AK$16)/365)</f>
        <v>0</v>
      </c>
      <c r="AM419" s="272">
        <f>AL419*(1+'2. GRI Pricing Inputs'!N$115)^((AM$16-AL$16)/365)</f>
        <v>0</v>
      </c>
      <c r="AN419" s="272">
        <f>AM419*(1+'2. GRI Pricing Inputs'!O$115)^((AN$16-AM$16)/365)</f>
        <v>0</v>
      </c>
      <c r="AO419" s="272">
        <f>AN419*(1+'2. GRI Pricing Inputs'!P$115)^((AO$16-AN$16)/365)</f>
        <v>0</v>
      </c>
      <c r="AP419" s="276">
        <f>AO419*(1+'2. GRI Pricing Inputs'!Q$115)^((AP$16-AO$16)/365)</f>
        <v>0</v>
      </c>
      <c r="AQ419" s="380">
        <f t="shared" si="20"/>
        <v>0</v>
      </c>
    </row>
    <row r="420" spans="3:43" ht="11.4" x14ac:dyDescent="0.2">
      <c r="C420" s="76">
        <f>'1. Accomodation'!N424</f>
        <v>0</v>
      </c>
      <c r="D420" s="362" t="str">
        <f>'1. Accomodation'!L424</f>
        <v>[Select]</v>
      </c>
      <c r="E420" s="69" t="str">
        <f>'1. Accomodation'!P424</f>
        <v>[Select]</v>
      </c>
      <c r="F420" s="69" t="str">
        <f>'1. Accomodation'!Q424</f>
        <v>[Select]</v>
      </c>
      <c r="G420" s="77">
        <f>'1. Accomodation'!O424</f>
        <v>0</v>
      </c>
      <c r="H420" s="69" t="str">
        <f>'1. Accomodation'!R424</f>
        <v>[Select]</v>
      </c>
      <c r="I420" s="69" t="str">
        <f>'1. Accomodation'!S424</f>
        <v>[Select]</v>
      </c>
      <c r="J420" s="62"/>
      <c r="L420" s="271">
        <f>IFERROR(INDEX('2. GRI Pricing Inputs'!$C$15:$AI$16,MATCH($L$16,'2. GRI Pricing Inputs'!$C$15:$C$16,0),MATCH(E420,'2. GRI Pricing Inputs'!$C$15:$AI$15,0)),0)</f>
        <v>0</v>
      </c>
      <c r="M420" s="272">
        <f>IFERROR(INDEX('2. GRI Pricing Inputs'!$C$22:$AI$23,MATCH($M$16,'2. GRI Pricing Inputs'!$C$22:$C$23,0),MATCH(F420,'2. GRI Pricing Inputs'!$C$22:$AI$22,0)),0)</f>
        <v>0</v>
      </c>
      <c r="N420" s="329">
        <f>IF(AND('3. GRI Pricing'!$G420&gt;='2. GRI Pricing Inputs'!$D$33,'3. GRI Pricing'!$G420&lt;='2. GRI Pricing Inputs'!$E$33),'2. GRI Pricing Inputs'!$D$32,IF(AND('3. GRI Pricing'!$G420&gt;='2. GRI Pricing Inputs'!$F$33,'3. GRI Pricing'!$G420&lt;='2. GRI Pricing Inputs'!$G$33),'2. GRI Pricing Inputs'!$F$32,IF(AND('3. GRI Pricing'!$G420&gt;='2. GRI Pricing Inputs'!$H$33,'3. GRI Pricing'!$G420&lt;='2. GRI Pricing Inputs'!$I$33),'2. GRI Pricing Inputs'!$H$32,IF(AND('3. GRI Pricing'!$G420&gt;='2. GRI Pricing Inputs'!$J$33,'3. GRI Pricing'!$G420&lt;='2. GRI Pricing Inputs'!$K$33),'2. GRI Pricing Inputs'!$J$32,IF(AND('3. GRI Pricing'!$G420&gt;='2. GRI Pricing Inputs'!$L$33,'3. GRI Pricing'!$G420&lt;='2. GRI Pricing Inputs'!$M$33),'2. GRI Pricing Inputs'!$L$32,IF(AND('3. GRI Pricing'!$G420&gt;='2. GRI Pricing Inputs'!$N$33,'3. GRI Pricing'!$G420&lt;='2. GRI Pricing Inputs'!$O$33),'2. GRI Pricing Inputs'!$N$32,IF(AND('3. GRI Pricing'!$G420&gt;='2. GRI Pricing Inputs'!$P$33,'3. GRI Pricing'!$G420&lt;='2. GRI Pricing Inputs'!$Q$33),'2. GRI Pricing Inputs'!$P$32,IF(AND('3. GRI Pricing'!$G420&gt;='2. GRI Pricing Inputs'!$R$33,'3. GRI Pricing'!$G420&lt;='2. GRI Pricing Inputs'!$S$33),'2. GRI Pricing Inputs'!$R$32,IF(AND('3. GRI Pricing'!$G420&gt;='2. GRI Pricing Inputs'!$T$33,'3. GRI Pricing'!$G420&lt;='2. GRI Pricing Inputs'!$U$33),'2. GRI Pricing Inputs'!$T$32,IF(AND('3. GRI Pricing'!$G420&gt;='2. GRI Pricing Inputs'!$V$33,'3. GRI Pricing'!$G420&lt;='2. GRI Pricing Inputs'!$W$33),'2. GRI Pricing Inputs'!$V$32,IF(AND('3. GRI Pricing'!$G420&gt;='2. GRI Pricing Inputs'!$X$33,'3. GRI Pricing'!$G420&lt;='2. GRI Pricing Inputs'!$Y$33),'2. GRI Pricing Inputs'!$X$32,IF(AND('3. GRI Pricing'!$G420&gt;='2. GRI Pricing Inputs'!$Z$33,'3. GRI Pricing'!$G420&lt;='2. GRI Pricing Inputs'!$AA$33),'2. GRI Pricing Inputs'!$Z$32,IF(AND('3. GRI Pricing'!$G420&gt;='2. GRI Pricing Inputs'!$AB$33,'3. GRI Pricing'!$G420&lt;='2. GRI Pricing Inputs'!$AC$33),'2. GRI Pricing Inputs'!$AB$32,IF(AND('3. GRI Pricing'!$G420&gt;='2. GRI Pricing Inputs'!$AD$33,'3. GRI Pricing'!$G420&lt;='2. GRI Pricing Inputs'!$AE$33),'2. GRI Pricing Inputs'!$AD$32,IF(AND('3. GRI Pricing'!$G420&gt;='2. GRI Pricing Inputs'!$AF$33,'3. GRI Pricing'!$G420&lt;='2. GRI Pricing Inputs'!$AG$33),'2. GRI Pricing Inputs'!$AF$32,IF(AND('3. GRI Pricing'!$G420&gt;='2. GRI Pricing Inputs'!$AH$33,'3. GRI Pricing'!$G420&lt;='2. GRI Pricing Inputs'!$AI$33),'2. GRI Pricing Inputs'!$AH$32,0))))))))))))))))</f>
        <v>0</v>
      </c>
      <c r="O420" s="272" cm="1">
        <f t="array" ref="O420">IFERROR(INDEX('2. GRI Pricing Inputs'!$C$32:$AI$39,MATCH('3. GRI Pricing'!E420,'2. GRI Pricing Inputs'!$C$32:$C$39,0),(MATCH('3. GRI Pricing'!N420,'2. GRI Pricing Inputs'!$D$32:$AI$32,0)+1)),0)</f>
        <v>0</v>
      </c>
      <c r="P420" s="272">
        <f>IFERROR(INDEX('2. GRI Pricing Inputs'!$C$45:$AI$46,MATCH($P$16,'2. GRI Pricing Inputs'!$C$45:$C$46,0),MATCH(H420,'2. GRI Pricing Inputs'!$C$45:$AI$45,0)),0)</f>
        <v>0</v>
      </c>
      <c r="Q420" s="272">
        <f>IFERROR(INDEX('2. GRI Pricing Inputs'!$C$53:$AI$54,MATCH('3. GRI Pricing'!$Q$16,'2. GRI Pricing Inputs'!$C$53:$C$54,0),MATCH('3. GRI Pricing'!I420,'2. GRI Pricing Inputs'!$C$53:$AI$53,0)),0)</f>
        <v>0</v>
      </c>
      <c r="R420" s="272">
        <f>IFERROR(INDEX('2. GRI Pricing Inputs'!$C$60:$AI$61,MATCH('3. GRI Pricing'!$R$16,'2. GRI Pricing Inputs'!$C$60:$C$61,0),MATCH('1. Accomodation'!T424,'2. GRI Pricing Inputs'!$C$60:$AI$60,0)),0)</f>
        <v>0</v>
      </c>
      <c r="S420" s="272">
        <f>IFERROR(INDEX('2. GRI Pricing Inputs'!$C$67:$AI$68,MATCH('3. GRI Pricing'!$S$16,'2. GRI Pricing Inputs'!$C$67:$C$68,0),MATCH('1. Accomodation'!U424,'2. GRI Pricing Inputs'!$C$67:$AI$67,0)),0)</f>
        <v>0</v>
      </c>
      <c r="T420" s="272">
        <f>IF(E420=0,0,'2. GRI Pricing Inputs'!$AI$75)</f>
        <v>0</v>
      </c>
      <c r="U420" s="272">
        <f>IFERROR(INDEX('2. GRI Pricing Inputs'!$C$82:$AI$83,MATCH('3. GRI Pricing'!$U$16,'2. GRI Pricing Inputs'!$C$82:$C$83,0),MATCH('1. Accomodation'!V424,'2. GRI Pricing Inputs'!$C$82:$AI$82,0)),0)</f>
        <v>0</v>
      </c>
      <c r="V420" s="272">
        <f>IFERROR(INDEX('2. GRI Pricing Inputs'!$C$89:$AI$90,MATCH('3. GRI Pricing'!$V$16,'2. GRI Pricing Inputs'!$C$89:$C$90,0),MATCH('1. Accomodation'!W424,'2. GRI Pricing Inputs'!$C$89:$AI$89,0)),0)</f>
        <v>0</v>
      </c>
      <c r="W420" s="272">
        <f>IFERROR(INDEX('2. GRI Pricing Inputs'!$C$97:$AI$98,MATCH('3. GRI Pricing'!$W$16,'2. GRI Pricing Inputs'!$C$97:$C$98,0),MATCH('1. Accomodation'!X424,'2. GRI Pricing Inputs'!$C$97:$AI$97,0)),0)</f>
        <v>0</v>
      </c>
      <c r="X420" s="272">
        <f>IFERROR(INDEX('2. GRI Pricing Inputs'!$C$104:$AI$105,MATCH('3. GRI Pricing'!$X$16,'2. GRI Pricing Inputs'!$C$104:$C$105,0),MATCH('1. Accomodation'!Y424,'2. GRI Pricing Inputs'!$C$104:$AI$104,0)),0)</f>
        <v>0</v>
      </c>
      <c r="Y420" s="273"/>
      <c r="Z420" s="274">
        <f t="shared" si="19"/>
        <v>0</v>
      </c>
      <c r="AA420" s="275"/>
      <c r="AB420" s="275"/>
      <c r="AC420" s="275"/>
      <c r="AD420" s="271">
        <f>Z420*(1+'2. GRI Pricing Inputs'!E$115)^(($AD$16-$AC$15)/365)</f>
        <v>0</v>
      </c>
      <c r="AE420" s="272">
        <f>AD420*(1+'2. GRI Pricing Inputs'!F$115)^((AE$16-AD$16)/365)</f>
        <v>0</v>
      </c>
      <c r="AF420" s="272">
        <f>AE420*(1+'2. GRI Pricing Inputs'!G$115)^((AF$16-AE$16)/365)</f>
        <v>0</v>
      </c>
      <c r="AG420" s="272">
        <f>AF420*(1+'2. GRI Pricing Inputs'!H$115)^((AG$16-AF$16)/365)</f>
        <v>0</v>
      </c>
      <c r="AH420" s="272">
        <f>AG420*(1+'2. GRI Pricing Inputs'!I$115)^((AH$16-AG$16)/365)</f>
        <v>0</v>
      </c>
      <c r="AI420" s="272">
        <f>AH420*(1+'2. GRI Pricing Inputs'!J$115)^((AI$16-AH$16)/365)</f>
        <v>0</v>
      </c>
      <c r="AJ420" s="272">
        <f>AI420*(1+'2. GRI Pricing Inputs'!K$115)^((AJ$16-AI$16)/365)</f>
        <v>0</v>
      </c>
      <c r="AK420" s="272">
        <f>AJ420*(1+'2. GRI Pricing Inputs'!L$115)^((AK$16-AJ$16)/365)</f>
        <v>0</v>
      </c>
      <c r="AL420" s="272">
        <f>AK420*(1+'2. GRI Pricing Inputs'!M$115)^((AL$16-AK$16)/365)</f>
        <v>0</v>
      </c>
      <c r="AM420" s="272">
        <f>AL420*(1+'2. GRI Pricing Inputs'!N$115)^((AM$16-AL$16)/365)</f>
        <v>0</v>
      </c>
      <c r="AN420" s="272">
        <f>AM420*(1+'2. GRI Pricing Inputs'!O$115)^((AN$16-AM$16)/365)</f>
        <v>0</v>
      </c>
      <c r="AO420" s="272">
        <f>AN420*(1+'2. GRI Pricing Inputs'!P$115)^((AO$16-AN$16)/365)</f>
        <v>0</v>
      </c>
      <c r="AP420" s="276">
        <f>AO420*(1+'2. GRI Pricing Inputs'!Q$115)^((AP$16-AO$16)/365)</f>
        <v>0</v>
      </c>
      <c r="AQ420" s="380">
        <f t="shared" si="20"/>
        <v>0</v>
      </c>
    </row>
    <row r="421" spans="3:43" ht="11.4" x14ac:dyDescent="0.2">
      <c r="C421" s="76">
        <f>'1. Accomodation'!N425</f>
        <v>0</v>
      </c>
      <c r="D421" s="362" t="str">
        <f>'1. Accomodation'!L425</f>
        <v>[Select]</v>
      </c>
      <c r="E421" s="69" t="str">
        <f>'1. Accomodation'!P425</f>
        <v>[Select]</v>
      </c>
      <c r="F421" s="69" t="str">
        <f>'1. Accomodation'!Q425</f>
        <v>[Select]</v>
      </c>
      <c r="G421" s="77">
        <f>'1. Accomodation'!O425</f>
        <v>0</v>
      </c>
      <c r="H421" s="69" t="str">
        <f>'1. Accomodation'!R425</f>
        <v>[Select]</v>
      </c>
      <c r="I421" s="69" t="str">
        <f>'1. Accomodation'!S425</f>
        <v>[Select]</v>
      </c>
      <c r="J421" s="62"/>
      <c r="L421" s="271">
        <f>IFERROR(INDEX('2. GRI Pricing Inputs'!$C$15:$AI$16,MATCH($L$16,'2. GRI Pricing Inputs'!$C$15:$C$16,0),MATCH(E421,'2. GRI Pricing Inputs'!$C$15:$AI$15,0)),0)</f>
        <v>0</v>
      </c>
      <c r="M421" s="272">
        <f>IFERROR(INDEX('2. GRI Pricing Inputs'!$C$22:$AI$23,MATCH($M$16,'2. GRI Pricing Inputs'!$C$22:$C$23,0),MATCH(F421,'2. GRI Pricing Inputs'!$C$22:$AI$22,0)),0)</f>
        <v>0</v>
      </c>
      <c r="N421" s="329">
        <f>IF(AND('3. GRI Pricing'!$G421&gt;='2. GRI Pricing Inputs'!$D$33,'3. GRI Pricing'!$G421&lt;='2. GRI Pricing Inputs'!$E$33),'2. GRI Pricing Inputs'!$D$32,IF(AND('3. GRI Pricing'!$G421&gt;='2. GRI Pricing Inputs'!$F$33,'3. GRI Pricing'!$G421&lt;='2. GRI Pricing Inputs'!$G$33),'2. GRI Pricing Inputs'!$F$32,IF(AND('3. GRI Pricing'!$G421&gt;='2. GRI Pricing Inputs'!$H$33,'3. GRI Pricing'!$G421&lt;='2. GRI Pricing Inputs'!$I$33),'2. GRI Pricing Inputs'!$H$32,IF(AND('3. GRI Pricing'!$G421&gt;='2. GRI Pricing Inputs'!$J$33,'3. GRI Pricing'!$G421&lt;='2. GRI Pricing Inputs'!$K$33),'2. GRI Pricing Inputs'!$J$32,IF(AND('3. GRI Pricing'!$G421&gt;='2. GRI Pricing Inputs'!$L$33,'3. GRI Pricing'!$G421&lt;='2. GRI Pricing Inputs'!$M$33),'2. GRI Pricing Inputs'!$L$32,IF(AND('3. GRI Pricing'!$G421&gt;='2. GRI Pricing Inputs'!$N$33,'3. GRI Pricing'!$G421&lt;='2. GRI Pricing Inputs'!$O$33),'2. GRI Pricing Inputs'!$N$32,IF(AND('3. GRI Pricing'!$G421&gt;='2. GRI Pricing Inputs'!$P$33,'3. GRI Pricing'!$G421&lt;='2. GRI Pricing Inputs'!$Q$33),'2. GRI Pricing Inputs'!$P$32,IF(AND('3. GRI Pricing'!$G421&gt;='2. GRI Pricing Inputs'!$R$33,'3. GRI Pricing'!$G421&lt;='2. GRI Pricing Inputs'!$S$33),'2. GRI Pricing Inputs'!$R$32,IF(AND('3. GRI Pricing'!$G421&gt;='2. GRI Pricing Inputs'!$T$33,'3. GRI Pricing'!$G421&lt;='2. GRI Pricing Inputs'!$U$33),'2. GRI Pricing Inputs'!$T$32,IF(AND('3. GRI Pricing'!$G421&gt;='2. GRI Pricing Inputs'!$V$33,'3. GRI Pricing'!$G421&lt;='2. GRI Pricing Inputs'!$W$33),'2. GRI Pricing Inputs'!$V$32,IF(AND('3. GRI Pricing'!$G421&gt;='2. GRI Pricing Inputs'!$X$33,'3. GRI Pricing'!$G421&lt;='2. GRI Pricing Inputs'!$Y$33),'2. GRI Pricing Inputs'!$X$32,IF(AND('3. GRI Pricing'!$G421&gt;='2. GRI Pricing Inputs'!$Z$33,'3. GRI Pricing'!$G421&lt;='2. GRI Pricing Inputs'!$AA$33),'2. GRI Pricing Inputs'!$Z$32,IF(AND('3. GRI Pricing'!$G421&gt;='2. GRI Pricing Inputs'!$AB$33,'3. GRI Pricing'!$G421&lt;='2. GRI Pricing Inputs'!$AC$33),'2. GRI Pricing Inputs'!$AB$32,IF(AND('3. GRI Pricing'!$G421&gt;='2. GRI Pricing Inputs'!$AD$33,'3. GRI Pricing'!$G421&lt;='2. GRI Pricing Inputs'!$AE$33),'2. GRI Pricing Inputs'!$AD$32,IF(AND('3. GRI Pricing'!$G421&gt;='2. GRI Pricing Inputs'!$AF$33,'3. GRI Pricing'!$G421&lt;='2. GRI Pricing Inputs'!$AG$33),'2. GRI Pricing Inputs'!$AF$32,IF(AND('3. GRI Pricing'!$G421&gt;='2. GRI Pricing Inputs'!$AH$33,'3. GRI Pricing'!$G421&lt;='2. GRI Pricing Inputs'!$AI$33),'2. GRI Pricing Inputs'!$AH$32,0))))))))))))))))</f>
        <v>0</v>
      </c>
      <c r="O421" s="272" cm="1">
        <f t="array" ref="O421">IFERROR(INDEX('2. GRI Pricing Inputs'!$C$32:$AI$39,MATCH('3. GRI Pricing'!E421,'2. GRI Pricing Inputs'!$C$32:$C$39,0),(MATCH('3. GRI Pricing'!N421,'2. GRI Pricing Inputs'!$D$32:$AI$32,0)+1)),0)</f>
        <v>0</v>
      </c>
      <c r="P421" s="272">
        <f>IFERROR(INDEX('2. GRI Pricing Inputs'!$C$45:$AI$46,MATCH($P$16,'2. GRI Pricing Inputs'!$C$45:$C$46,0),MATCH(H421,'2. GRI Pricing Inputs'!$C$45:$AI$45,0)),0)</f>
        <v>0</v>
      </c>
      <c r="Q421" s="272">
        <f>IFERROR(INDEX('2. GRI Pricing Inputs'!$C$53:$AI$54,MATCH('3. GRI Pricing'!$Q$16,'2. GRI Pricing Inputs'!$C$53:$C$54,0),MATCH('3. GRI Pricing'!I421,'2. GRI Pricing Inputs'!$C$53:$AI$53,0)),0)</f>
        <v>0</v>
      </c>
      <c r="R421" s="272">
        <f>IFERROR(INDEX('2. GRI Pricing Inputs'!$C$60:$AI$61,MATCH('3. GRI Pricing'!$R$16,'2. GRI Pricing Inputs'!$C$60:$C$61,0),MATCH('1. Accomodation'!T425,'2. GRI Pricing Inputs'!$C$60:$AI$60,0)),0)</f>
        <v>0</v>
      </c>
      <c r="S421" s="272">
        <f>IFERROR(INDEX('2. GRI Pricing Inputs'!$C$67:$AI$68,MATCH('3. GRI Pricing'!$S$16,'2. GRI Pricing Inputs'!$C$67:$C$68,0),MATCH('1. Accomodation'!U425,'2. GRI Pricing Inputs'!$C$67:$AI$67,0)),0)</f>
        <v>0</v>
      </c>
      <c r="T421" s="272">
        <f>IF(E421=0,0,'2. GRI Pricing Inputs'!$AI$75)</f>
        <v>0</v>
      </c>
      <c r="U421" s="272">
        <f>IFERROR(INDEX('2. GRI Pricing Inputs'!$C$82:$AI$83,MATCH('3. GRI Pricing'!$U$16,'2. GRI Pricing Inputs'!$C$82:$C$83,0),MATCH('1. Accomodation'!V425,'2. GRI Pricing Inputs'!$C$82:$AI$82,0)),0)</f>
        <v>0</v>
      </c>
      <c r="V421" s="272">
        <f>IFERROR(INDEX('2. GRI Pricing Inputs'!$C$89:$AI$90,MATCH('3. GRI Pricing'!$V$16,'2. GRI Pricing Inputs'!$C$89:$C$90,0),MATCH('1. Accomodation'!W425,'2. GRI Pricing Inputs'!$C$89:$AI$89,0)),0)</f>
        <v>0</v>
      </c>
      <c r="W421" s="272">
        <f>IFERROR(INDEX('2. GRI Pricing Inputs'!$C$97:$AI$98,MATCH('3. GRI Pricing'!$W$16,'2. GRI Pricing Inputs'!$C$97:$C$98,0),MATCH('1. Accomodation'!X425,'2. GRI Pricing Inputs'!$C$97:$AI$97,0)),0)</f>
        <v>0</v>
      </c>
      <c r="X421" s="272">
        <f>IFERROR(INDEX('2. GRI Pricing Inputs'!$C$104:$AI$105,MATCH('3. GRI Pricing'!$X$16,'2. GRI Pricing Inputs'!$C$104:$C$105,0),MATCH('1. Accomodation'!Y425,'2. GRI Pricing Inputs'!$C$104:$AI$104,0)),0)</f>
        <v>0</v>
      </c>
      <c r="Y421" s="273"/>
      <c r="Z421" s="274">
        <f t="shared" si="19"/>
        <v>0</v>
      </c>
      <c r="AA421" s="275"/>
      <c r="AB421" s="275"/>
      <c r="AC421" s="275"/>
      <c r="AD421" s="271">
        <f>Z421*(1+'2. GRI Pricing Inputs'!E$115)^(($AD$16-$AC$15)/365)</f>
        <v>0</v>
      </c>
      <c r="AE421" s="272">
        <f>AD421*(1+'2. GRI Pricing Inputs'!F$115)^((AE$16-AD$16)/365)</f>
        <v>0</v>
      </c>
      <c r="AF421" s="272">
        <f>AE421*(1+'2. GRI Pricing Inputs'!G$115)^((AF$16-AE$16)/365)</f>
        <v>0</v>
      </c>
      <c r="AG421" s="272">
        <f>AF421*(1+'2. GRI Pricing Inputs'!H$115)^((AG$16-AF$16)/365)</f>
        <v>0</v>
      </c>
      <c r="AH421" s="272">
        <f>AG421*(1+'2. GRI Pricing Inputs'!I$115)^((AH$16-AG$16)/365)</f>
        <v>0</v>
      </c>
      <c r="AI421" s="272">
        <f>AH421*(1+'2. GRI Pricing Inputs'!J$115)^((AI$16-AH$16)/365)</f>
        <v>0</v>
      </c>
      <c r="AJ421" s="272">
        <f>AI421*(1+'2. GRI Pricing Inputs'!K$115)^((AJ$16-AI$16)/365)</f>
        <v>0</v>
      </c>
      <c r="AK421" s="272">
        <f>AJ421*(1+'2. GRI Pricing Inputs'!L$115)^((AK$16-AJ$16)/365)</f>
        <v>0</v>
      </c>
      <c r="AL421" s="272">
        <f>AK421*(1+'2. GRI Pricing Inputs'!M$115)^((AL$16-AK$16)/365)</f>
        <v>0</v>
      </c>
      <c r="AM421" s="272">
        <f>AL421*(1+'2. GRI Pricing Inputs'!N$115)^((AM$16-AL$16)/365)</f>
        <v>0</v>
      </c>
      <c r="AN421" s="272">
        <f>AM421*(1+'2. GRI Pricing Inputs'!O$115)^((AN$16-AM$16)/365)</f>
        <v>0</v>
      </c>
      <c r="AO421" s="272">
        <f>AN421*(1+'2. GRI Pricing Inputs'!P$115)^((AO$16-AN$16)/365)</f>
        <v>0</v>
      </c>
      <c r="AP421" s="276">
        <f>AO421*(1+'2. GRI Pricing Inputs'!Q$115)^((AP$16-AO$16)/365)</f>
        <v>0</v>
      </c>
      <c r="AQ421" s="380">
        <f t="shared" si="20"/>
        <v>0</v>
      </c>
    </row>
    <row r="422" spans="3:43" ht="11.4" x14ac:dyDescent="0.2">
      <c r="C422" s="76">
        <f>'1. Accomodation'!N426</f>
        <v>0</v>
      </c>
      <c r="D422" s="362" t="str">
        <f>'1. Accomodation'!L426</f>
        <v>[Select]</v>
      </c>
      <c r="E422" s="69" t="str">
        <f>'1. Accomodation'!P426</f>
        <v>[Select]</v>
      </c>
      <c r="F422" s="69" t="str">
        <f>'1. Accomodation'!Q426</f>
        <v>[Select]</v>
      </c>
      <c r="G422" s="77">
        <f>'1. Accomodation'!O426</f>
        <v>0</v>
      </c>
      <c r="H422" s="69" t="str">
        <f>'1. Accomodation'!R426</f>
        <v>[Select]</v>
      </c>
      <c r="I422" s="69" t="str">
        <f>'1. Accomodation'!S426</f>
        <v>[Select]</v>
      </c>
      <c r="J422" s="62"/>
      <c r="L422" s="271">
        <f>IFERROR(INDEX('2. GRI Pricing Inputs'!$C$15:$AI$16,MATCH($L$16,'2. GRI Pricing Inputs'!$C$15:$C$16,0),MATCH(E422,'2. GRI Pricing Inputs'!$C$15:$AI$15,0)),0)</f>
        <v>0</v>
      </c>
      <c r="M422" s="272">
        <f>IFERROR(INDEX('2. GRI Pricing Inputs'!$C$22:$AI$23,MATCH($M$16,'2. GRI Pricing Inputs'!$C$22:$C$23,0),MATCH(F422,'2. GRI Pricing Inputs'!$C$22:$AI$22,0)),0)</f>
        <v>0</v>
      </c>
      <c r="N422" s="329">
        <f>IF(AND('3. GRI Pricing'!$G422&gt;='2. GRI Pricing Inputs'!$D$33,'3. GRI Pricing'!$G422&lt;='2. GRI Pricing Inputs'!$E$33),'2. GRI Pricing Inputs'!$D$32,IF(AND('3. GRI Pricing'!$G422&gt;='2. GRI Pricing Inputs'!$F$33,'3. GRI Pricing'!$G422&lt;='2. GRI Pricing Inputs'!$G$33),'2. GRI Pricing Inputs'!$F$32,IF(AND('3. GRI Pricing'!$G422&gt;='2. GRI Pricing Inputs'!$H$33,'3. GRI Pricing'!$G422&lt;='2. GRI Pricing Inputs'!$I$33),'2. GRI Pricing Inputs'!$H$32,IF(AND('3. GRI Pricing'!$G422&gt;='2. GRI Pricing Inputs'!$J$33,'3. GRI Pricing'!$G422&lt;='2. GRI Pricing Inputs'!$K$33),'2. GRI Pricing Inputs'!$J$32,IF(AND('3. GRI Pricing'!$G422&gt;='2. GRI Pricing Inputs'!$L$33,'3. GRI Pricing'!$G422&lt;='2. GRI Pricing Inputs'!$M$33),'2. GRI Pricing Inputs'!$L$32,IF(AND('3. GRI Pricing'!$G422&gt;='2. GRI Pricing Inputs'!$N$33,'3. GRI Pricing'!$G422&lt;='2. GRI Pricing Inputs'!$O$33),'2. GRI Pricing Inputs'!$N$32,IF(AND('3. GRI Pricing'!$G422&gt;='2. GRI Pricing Inputs'!$P$33,'3. GRI Pricing'!$G422&lt;='2. GRI Pricing Inputs'!$Q$33),'2. GRI Pricing Inputs'!$P$32,IF(AND('3. GRI Pricing'!$G422&gt;='2. GRI Pricing Inputs'!$R$33,'3. GRI Pricing'!$G422&lt;='2. GRI Pricing Inputs'!$S$33),'2. GRI Pricing Inputs'!$R$32,IF(AND('3. GRI Pricing'!$G422&gt;='2. GRI Pricing Inputs'!$T$33,'3. GRI Pricing'!$G422&lt;='2. GRI Pricing Inputs'!$U$33),'2. GRI Pricing Inputs'!$T$32,IF(AND('3. GRI Pricing'!$G422&gt;='2. GRI Pricing Inputs'!$V$33,'3. GRI Pricing'!$G422&lt;='2. GRI Pricing Inputs'!$W$33),'2. GRI Pricing Inputs'!$V$32,IF(AND('3. GRI Pricing'!$G422&gt;='2. GRI Pricing Inputs'!$X$33,'3. GRI Pricing'!$G422&lt;='2. GRI Pricing Inputs'!$Y$33),'2. GRI Pricing Inputs'!$X$32,IF(AND('3. GRI Pricing'!$G422&gt;='2. GRI Pricing Inputs'!$Z$33,'3. GRI Pricing'!$G422&lt;='2. GRI Pricing Inputs'!$AA$33),'2. GRI Pricing Inputs'!$Z$32,IF(AND('3. GRI Pricing'!$G422&gt;='2. GRI Pricing Inputs'!$AB$33,'3. GRI Pricing'!$G422&lt;='2. GRI Pricing Inputs'!$AC$33),'2. GRI Pricing Inputs'!$AB$32,IF(AND('3. GRI Pricing'!$G422&gt;='2. GRI Pricing Inputs'!$AD$33,'3. GRI Pricing'!$G422&lt;='2. GRI Pricing Inputs'!$AE$33),'2. GRI Pricing Inputs'!$AD$32,IF(AND('3. GRI Pricing'!$G422&gt;='2. GRI Pricing Inputs'!$AF$33,'3. GRI Pricing'!$G422&lt;='2. GRI Pricing Inputs'!$AG$33),'2. GRI Pricing Inputs'!$AF$32,IF(AND('3. GRI Pricing'!$G422&gt;='2. GRI Pricing Inputs'!$AH$33,'3. GRI Pricing'!$G422&lt;='2. GRI Pricing Inputs'!$AI$33),'2. GRI Pricing Inputs'!$AH$32,0))))))))))))))))</f>
        <v>0</v>
      </c>
      <c r="O422" s="272" cm="1">
        <f t="array" ref="O422">IFERROR(INDEX('2. GRI Pricing Inputs'!$C$32:$AI$39,MATCH('3. GRI Pricing'!E422,'2. GRI Pricing Inputs'!$C$32:$C$39,0),(MATCH('3. GRI Pricing'!N422,'2. GRI Pricing Inputs'!$D$32:$AI$32,0)+1)),0)</f>
        <v>0</v>
      </c>
      <c r="P422" s="272">
        <f>IFERROR(INDEX('2. GRI Pricing Inputs'!$C$45:$AI$46,MATCH($P$16,'2. GRI Pricing Inputs'!$C$45:$C$46,0),MATCH(H422,'2. GRI Pricing Inputs'!$C$45:$AI$45,0)),0)</f>
        <v>0</v>
      </c>
      <c r="Q422" s="272">
        <f>IFERROR(INDEX('2. GRI Pricing Inputs'!$C$53:$AI$54,MATCH('3. GRI Pricing'!$Q$16,'2. GRI Pricing Inputs'!$C$53:$C$54,0),MATCH('3. GRI Pricing'!I422,'2. GRI Pricing Inputs'!$C$53:$AI$53,0)),0)</f>
        <v>0</v>
      </c>
      <c r="R422" s="272">
        <f>IFERROR(INDEX('2. GRI Pricing Inputs'!$C$60:$AI$61,MATCH('3. GRI Pricing'!$R$16,'2. GRI Pricing Inputs'!$C$60:$C$61,0),MATCH('1. Accomodation'!T426,'2. GRI Pricing Inputs'!$C$60:$AI$60,0)),0)</f>
        <v>0</v>
      </c>
      <c r="S422" s="272">
        <f>IFERROR(INDEX('2. GRI Pricing Inputs'!$C$67:$AI$68,MATCH('3. GRI Pricing'!$S$16,'2. GRI Pricing Inputs'!$C$67:$C$68,0),MATCH('1. Accomodation'!U426,'2. GRI Pricing Inputs'!$C$67:$AI$67,0)),0)</f>
        <v>0</v>
      </c>
      <c r="T422" s="272">
        <f>IF(E422=0,0,'2. GRI Pricing Inputs'!$AI$75)</f>
        <v>0</v>
      </c>
      <c r="U422" s="272">
        <f>IFERROR(INDEX('2. GRI Pricing Inputs'!$C$82:$AI$83,MATCH('3. GRI Pricing'!$U$16,'2. GRI Pricing Inputs'!$C$82:$C$83,0),MATCH('1. Accomodation'!V426,'2. GRI Pricing Inputs'!$C$82:$AI$82,0)),0)</f>
        <v>0</v>
      </c>
      <c r="V422" s="272">
        <f>IFERROR(INDEX('2. GRI Pricing Inputs'!$C$89:$AI$90,MATCH('3. GRI Pricing'!$V$16,'2. GRI Pricing Inputs'!$C$89:$C$90,0),MATCH('1. Accomodation'!W426,'2. GRI Pricing Inputs'!$C$89:$AI$89,0)),0)</f>
        <v>0</v>
      </c>
      <c r="W422" s="272">
        <f>IFERROR(INDEX('2. GRI Pricing Inputs'!$C$97:$AI$98,MATCH('3. GRI Pricing'!$W$16,'2. GRI Pricing Inputs'!$C$97:$C$98,0),MATCH('1. Accomodation'!X426,'2. GRI Pricing Inputs'!$C$97:$AI$97,0)),0)</f>
        <v>0</v>
      </c>
      <c r="X422" s="272">
        <f>IFERROR(INDEX('2. GRI Pricing Inputs'!$C$104:$AI$105,MATCH('3. GRI Pricing'!$X$16,'2. GRI Pricing Inputs'!$C$104:$C$105,0),MATCH('1. Accomodation'!Y426,'2. GRI Pricing Inputs'!$C$104:$AI$104,0)),0)</f>
        <v>0</v>
      </c>
      <c r="Y422" s="273"/>
      <c r="Z422" s="274">
        <f t="shared" si="19"/>
        <v>0</v>
      </c>
      <c r="AA422" s="275"/>
      <c r="AB422" s="275"/>
      <c r="AC422" s="275"/>
      <c r="AD422" s="271">
        <f>Z422*(1+'2. GRI Pricing Inputs'!E$115)^(($AD$16-$AC$15)/365)</f>
        <v>0</v>
      </c>
      <c r="AE422" s="272">
        <f>AD422*(1+'2. GRI Pricing Inputs'!F$115)^((AE$16-AD$16)/365)</f>
        <v>0</v>
      </c>
      <c r="AF422" s="272">
        <f>AE422*(1+'2. GRI Pricing Inputs'!G$115)^((AF$16-AE$16)/365)</f>
        <v>0</v>
      </c>
      <c r="AG422" s="272">
        <f>AF422*(1+'2. GRI Pricing Inputs'!H$115)^((AG$16-AF$16)/365)</f>
        <v>0</v>
      </c>
      <c r="AH422" s="272">
        <f>AG422*(1+'2. GRI Pricing Inputs'!I$115)^((AH$16-AG$16)/365)</f>
        <v>0</v>
      </c>
      <c r="AI422" s="272">
        <f>AH422*(1+'2. GRI Pricing Inputs'!J$115)^((AI$16-AH$16)/365)</f>
        <v>0</v>
      </c>
      <c r="AJ422" s="272">
        <f>AI422*(1+'2. GRI Pricing Inputs'!K$115)^((AJ$16-AI$16)/365)</f>
        <v>0</v>
      </c>
      <c r="AK422" s="272">
        <f>AJ422*(1+'2. GRI Pricing Inputs'!L$115)^((AK$16-AJ$16)/365)</f>
        <v>0</v>
      </c>
      <c r="AL422" s="272">
        <f>AK422*(1+'2. GRI Pricing Inputs'!M$115)^((AL$16-AK$16)/365)</f>
        <v>0</v>
      </c>
      <c r="AM422" s="272">
        <f>AL422*(1+'2. GRI Pricing Inputs'!N$115)^((AM$16-AL$16)/365)</f>
        <v>0</v>
      </c>
      <c r="AN422" s="272">
        <f>AM422*(1+'2. GRI Pricing Inputs'!O$115)^((AN$16-AM$16)/365)</f>
        <v>0</v>
      </c>
      <c r="AO422" s="272">
        <f>AN422*(1+'2. GRI Pricing Inputs'!P$115)^((AO$16-AN$16)/365)</f>
        <v>0</v>
      </c>
      <c r="AP422" s="276">
        <f>AO422*(1+'2. GRI Pricing Inputs'!Q$115)^((AP$16-AO$16)/365)</f>
        <v>0</v>
      </c>
      <c r="AQ422" s="380">
        <f t="shared" si="20"/>
        <v>0</v>
      </c>
    </row>
    <row r="423" spans="3:43" ht="11.4" x14ac:dyDescent="0.2">
      <c r="C423" s="76">
        <f>'1. Accomodation'!N427</f>
        <v>0</v>
      </c>
      <c r="D423" s="362" t="str">
        <f>'1. Accomodation'!L427</f>
        <v>[Select]</v>
      </c>
      <c r="E423" s="69" t="str">
        <f>'1. Accomodation'!P427</f>
        <v>[Select]</v>
      </c>
      <c r="F423" s="69" t="str">
        <f>'1. Accomodation'!Q427</f>
        <v>[Select]</v>
      </c>
      <c r="G423" s="77">
        <f>'1. Accomodation'!O427</f>
        <v>0</v>
      </c>
      <c r="H423" s="69" t="str">
        <f>'1. Accomodation'!R427</f>
        <v>[Select]</v>
      </c>
      <c r="I423" s="69" t="str">
        <f>'1. Accomodation'!S427</f>
        <v>[Select]</v>
      </c>
      <c r="J423" s="62"/>
      <c r="L423" s="271">
        <f>IFERROR(INDEX('2. GRI Pricing Inputs'!$C$15:$AI$16,MATCH($L$16,'2. GRI Pricing Inputs'!$C$15:$C$16,0),MATCH(E423,'2. GRI Pricing Inputs'!$C$15:$AI$15,0)),0)</f>
        <v>0</v>
      </c>
      <c r="M423" s="272">
        <f>IFERROR(INDEX('2. GRI Pricing Inputs'!$C$22:$AI$23,MATCH($M$16,'2. GRI Pricing Inputs'!$C$22:$C$23,0),MATCH(F423,'2. GRI Pricing Inputs'!$C$22:$AI$22,0)),0)</f>
        <v>0</v>
      </c>
      <c r="N423" s="329">
        <f>IF(AND('3. GRI Pricing'!$G423&gt;='2. GRI Pricing Inputs'!$D$33,'3. GRI Pricing'!$G423&lt;='2. GRI Pricing Inputs'!$E$33),'2. GRI Pricing Inputs'!$D$32,IF(AND('3. GRI Pricing'!$G423&gt;='2. GRI Pricing Inputs'!$F$33,'3. GRI Pricing'!$G423&lt;='2. GRI Pricing Inputs'!$G$33),'2. GRI Pricing Inputs'!$F$32,IF(AND('3. GRI Pricing'!$G423&gt;='2. GRI Pricing Inputs'!$H$33,'3. GRI Pricing'!$G423&lt;='2. GRI Pricing Inputs'!$I$33),'2. GRI Pricing Inputs'!$H$32,IF(AND('3. GRI Pricing'!$G423&gt;='2. GRI Pricing Inputs'!$J$33,'3. GRI Pricing'!$G423&lt;='2. GRI Pricing Inputs'!$K$33),'2. GRI Pricing Inputs'!$J$32,IF(AND('3. GRI Pricing'!$G423&gt;='2. GRI Pricing Inputs'!$L$33,'3. GRI Pricing'!$G423&lt;='2. GRI Pricing Inputs'!$M$33),'2. GRI Pricing Inputs'!$L$32,IF(AND('3. GRI Pricing'!$G423&gt;='2. GRI Pricing Inputs'!$N$33,'3. GRI Pricing'!$G423&lt;='2. GRI Pricing Inputs'!$O$33),'2. GRI Pricing Inputs'!$N$32,IF(AND('3. GRI Pricing'!$G423&gt;='2. GRI Pricing Inputs'!$P$33,'3. GRI Pricing'!$G423&lt;='2. GRI Pricing Inputs'!$Q$33),'2. GRI Pricing Inputs'!$P$32,IF(AND('3. GRI Pricing'!$G423&gt;='2. GRI Pricing Inputs'!$R$33,'3. GRI Pricing'!$G423&lt;='2. GRI Pricing Inputs'!$S$33),'2. GRI Pricing Inputs'!$R$32,IF(AND('3. GRI Pricing'!$G423&gt;='2. GRI Pricing Inputs'!$T$33,'3. GRI Pricing'!$G423&lt;='2. GRI Pricing Inputs'!$U$33),'2. GRI Pricing Inputs'!$T$32,IF(AND('3. GRI Pricing'!$G423&gt;='2. GRI Pricing Inputs'!$V$33,'3. GRI Pricing'!$G423&lt;='2. GRI Pricing Inputs'!$W$33),'2. GRI Pricing Inputs'!$V$32,IF(AND('3. GRI Pricing'!$G423&gt;='2. GRI Pricing Inputs'!$X$33,'3. GRI Pricing'!$G423&lt;='2. GRI Pricing Inputs'!$Y$33),'2. GRI Pricing Inputs'!$X$32,IF(AND('3. GRI Pricing'!$G423&gt;='2. GRI Pricing Inputs'!$Z$33,'3. GRI Pricing'!$G423&lt;='2. GRI Pricing Inputs'!$AA$33),'2. GRI Pricing Inputs'!$Z$32,IF(AND('3. GRI Pricing'!$G423&gt;='2. GRI Pricing Inputs'!$AB$33,'3. GRI Pricing'!$G423&lt;='2. GRI Pricing Inputs'!$AC$33),'2. GRI Pricing Inputs'!$AB$32,IF(AND('3. GRI Pricing'!$G423&gt;='2. GRI Pricing Inputs'!$AD$33,'3. GRI Pricing'!$G423&lt;='2. GRI Pricing Inputs'!$AE$33),'2. GRI Pricing Inputs'!$AD$32,IF(AND('3. GRI Pricing'!$G423&gt;='2. GRI Pricing Inputs'!$AF$33,'3. GRI Pricing'!$G423&lt;='2. GRI Pricing Inputs'!$AG$33),'2. GRI Pricing Inputs'!$AF$32,IF(AND('3. GRI Pricing'!$G423&gt;='2. GRI Pricing Inputs'!$AH$33,'3. GRI Pricing'!$G423&lt;='2. GRI Pricing Inputs'!$AI$33),'2. GRI Pricing Inputs'!$AH$32,0))))))))))))))))</f>
        <v>0</v>
      </c>
      <c r="O423" s="272" cm="1">
        <f t="array" ref="O423">IFERROR(INDEX('2. GRI Pricing Inputs'!$C$32:$AI$39,MATCH('3. GRI Pricing'!E423,'2. GRI Pricing Inputs'!$C$32:$C$39,0),(MATCH('3. GRI Pricing'!N423,'2. GRI Pricing Inputs'!$D$32:$AI$32,0)+1)),0)</f>
        <v>0</v>
      </c>
      <c r="P423" s="272">
        <f>IFERROR(INDEX('2. GRI Pricing Inputs'!$C$45:$AI$46,MATCH($P$16,'2. GRI Pricing Inputs'!$C$45:$C$46,0),MATCH(H423,'2. GRI Pricing Inputs'!$C$45:$AI$45,0)),0)</f>
        <v>0</v>
      </c>
      <c r="Q423" s="272">
        <f>IFERROR(INDEX('2. GRI Pricing Inputs'!$C$53:$AI$54,MATCH('3. GRI Pricing'!$Q$16,'2. GRI Pricing Inputs'!$C$53:$C$54,0),MATCH('3. GRI Pricing'!I423,'2. GRI Pricing Inputs'!$C$53:$AI$53,0)),0)</f>
        <v>0</v>
      </c>
      <c r="R423" s="272">
        <f>IFERROR(INDEX('2. GRI Pricing Inputs'!$C$60:$AI$61,MATCH('3. GRI Pricing'!$R$16,'2. GRI Pricing Inputs'!$C$60:$C$61,0),MATCH('1. Accomodation'!T427,'2. GRI Pricing Inputs'!$C$60:$AI$60,0)),0)</f>
        <v>0</v>
      </c>
      <c r="S423" s="272">
        <f>IFERROR(INDEX('2. GRI Pricing Inputs'!$C$67:$AI$68,MATCH('3. GRI Pricing'!$S$16,'2. GRI Pricing Inputs'!$C$67:$C$68,0),MATCH('1. Accomodation'!U427,'2. GRI Pricing Inputs'!$C$67:$AI$67,0)),0)</f>
        <v>0</v>
      </c>
      <c r="T423" s="272">
        <f>IF(E423=0,0,'2. GRI Pricing Inputs'!$AI$75)</f>
        <v>0</v>
      </c>
      <c r="U423" s="272">
        <f>IFERROR(INDEX('2. GRI Pricing Inputs'!$C$82:$AI$83,MATCH('3. GRI Pricing'!$U$16,'2. GRI Pricing Inputs'!$C$82:$C$83,0),MATCH('1. Accomodation'!V427,'2. GRI Pricing Inputs'!$C$82:$AI$82,0)),0)</f>
        <v>0</v>
      </c>
      <c r="V423" s="272">
        <f>IFERROR(INDEX('2. GRI Pricing Inputs'!$C$89:$AI$90,MATCH('3. GRI Pricing'!$V$16,'2. GRI Pricing Inputs'!$C$89:$C$90,0),MATCH('1. Accomodation'!W427,'2. GRI Pricing Inputs'!$C$89:$AI$89,0)),0)</f>
        <v>0</v>
      </c>
      <c r="W423" s="272">
        <f>IFERROR(INDEX('2. GRI Pricing Inputs'!$C$97:$AI$98,MATCH('3. GRI Pricing'!$W$16,'2. GRI Pricing Inputs'!$C$97:$C$98,0),MATCH('1. Accomodation'!X427,'2. GRI Pricing Inputs'!$C$97:$AI$97,0)),0)</f>
        <v>0</v>
      </c>
      <c r="X423" s="272">
        <f>IFERROR(INDEX('2. GRI Pricing Inputs'!$C$104:$AI$105,MATCH('3. GRI Pricing'!$X$16,'2. GRI Pricing Inputs'!$C$104:$C$105,0),MATCH('1. Accomodation'!Y427,'2. GRI Pricing Inputs'!$C$104:$AI$104,0)),0)</f>
        <v>0</v>
      </c>
      <c r="Y423" s="273"/>
      <c r="Z423" s="274">
        <f t="shared" si="19"/>
        <v>0</v>
      </c>
      <c r="AA423" s="275"/>
      <c r="AB423" s="275"/>
      <c r="AC423" s="275"/>
      <c r="AD423" s="271">
        <f>Z423*(1+'2. GRI Pricing Inputs'!E$115)^(($AD$16-$AC$15)/365)</f>
        <v>0</v>
      </c>
      <c r="AE423" s="272">
        <f>AD423*(1+'2. GRI Pricing Inputs'!F$115)^((AE$16-AD$16)/365)</f>
        <v>0</v>
      </c>
      <c r="AF423" s="272">
        <f>AE423*(1+'2. GRI Pricing Inputs'!G$115)^((AF$16-AE$16)/365)</f>
        <v>0</v>
      </c>
      <c r="AG423" s="272">
        <f>AF423*(1+'2. GRI Pricing Inputs'!H$115)^((AG$16-AF$16)/365)</f>
        <v>0</v>
      </c>
      <c r="AH423" s="272">
        <f>AG423*(1+'2. GRI Pricing Inputs'!I$115)^((AH$16-AG$16)/365)</f>
        <v>0</v>
      </c>
      <c r="AI423" s="272">
        <f>AH423*(1+'2. GRI Pricing Inputs'!J$115)^((AI$16-AH$16)/365)</f>
        <v>0</v>
      </c>
      <c r="AJ423" s="272">
        <f>AI423*(1+'2. GRI Pricing Inputs'!K$115)^((AJ$16-AI$16)/365)</f>
        <v>0</v>
      </c>
      <c r="AK423" s="272">
        <f>AJ423*(1+'2. GRI Pricing Inputs'!L$115)^((AK$16-AJ$16)/365)</f>
        <v>0</v>
      </c>
      <c r="AL423" s="272">
        <f>AK423*(1+'2. GRI Pricing Inputs'!M$115)^((AL$16-AK$16)/365)</f>
        <v>0</v>
      </c>
      <c r="AM423" s="272">
        <f>AL423*(1+'2. GRI Pricing Inputs'!N$115)^((AM$16-AL$16)/365)</f>
        <v>0</v>
      </c>
      <c r="AN423" s="272">
        <f>AM423*(1+'2. GRI Pricing Inputs'!O$115)^((AN$16-AM$16)/365)</f>
        <v>0</v>
      </c>
      <c r="AO423" s="272">
        <f>AN423*(1+'2. GRI Pricing Inputs'!P$115)^((AO$16-AN$16)/365)</f>
        <v>0</v>
      </c>
      <c r="AP423" s="276">
        <f>AO423*(1+'2. GRI Pricing Inputs'!Q$115)^((AP$16-AO$16)/365)</f>
        <v>0</v>
      </c>
      <c r="AQ423" s="380">
        <f t="shared" si="20"/>
        <v>0</v>
      </c>
    </row>
    <row r="424" spans="3:43" ht="11.4" x14ac:dyDescent="0.2">
      <c r="C424" s="76">
        <f>'1. Accomodation'!N428</f>
        <v>0</v>
      </c>
      <c r="D424" s="362" t="str">
        <f>'1. Accomodation'!L428</f>
        <v>[Select]</v>
      </c>
      <c r="E424" s="69" t="str">
        <f>'1. Accomodation'!P428</f>
        <v>[Select]</v>
      </c>
      <c r="F424" s="69" t="str">
        <f>'1. Accomodation'!Q428</f>
        <v>[Select]</v>
      </c>
      <c r="G424" s="77">
        <f>'1. Accomodation'!O428</f>
        <v>0</v>
      </c>
      <c r="H424" s="69" t="str">
        <f>'1. Accomodation'!R428</f>
        <v>[Select]</v>
      </c>
      <c r="I424" s="69" t="str">
        <f>'1. Accomodation'!S428</f>
        <v>[Select]</v>
      </c>
      <c r="J424" s="62"/>
      <c r="L424" s="271">
        <f>IFERROR(INDEX('2. GRI Pricing Inputs'!$C$15:$AI$16,MATCH($L$16,'2. GRI Pricing Inputs'!$C$15:$C$16,0),MATCH(E424,'2. GRI Pricing Inputs'!$C$15:$AI$15,0)),0)</f>
        <v>0</v>
      </c>
      <c r="M424" s="272">
        <f>IFERROR(INDEX('2. GRI Pricing Inputs'!$C$22:$AI$23,MATCH($M$16,'2. GRI Pricing Inputs'!$C$22:$C$23,0),MATCH(F424,'2. GRI Pricing Inputs'!$C$22:$AI$22,0)),0)</f>
        <v>0</v>
      </c>
      <c r="N424" s="329">
        <f>IF(AND('3. GRI Pricing'!$G424&gt;='2. GRI Pricing Inputs'!$D$33,'3. GRI Pricing'!$G424&lt;='2. GRI Pricing Inputs'!$E$33),'2. GRI Pricing Inputs'!$D$32,IF(AND('3. GRI Pricing'!$G424&gt;='2. GRI Pricing Inputs'!$F$33,'3. GRI Pricing'!$G424&lt;='2. GRI Pricing Inputs'!$G$33),'2. GRI Pricing Inputs'!$F$32,IF(AND('3. GRI Pricing'!$G424&gt;='2. GRI Pricing Inputs'!$H$33,'3. GRI Pricing'!$G424&lt;='2. GRI Pricing Inputs'!$I$33),'2. GRI Pricing Inputs'!$H$32,IF(AND('3. GRI Pricing'!$G424&gt;='2. GRI Pricing Inputs'!$J$33,'3. GRI Pricing'!$G424&lt;='2. GRI Pricing Inputs'!$K$33),'2. GRI Pricing Inputs'!$J$32,IF(AND('3. GRI Pricing'!$G424&gt;='2. GRI Pricing Inputs'!$L$33,'3. GRI Pricing'!$G424&lt;='2. GRI Pricing Inputs'!$M$33),'2. GRI Pricing Inputs'!$L$32,IF(AND('3. GRI Pricing'!$G424&gt;='2. GRI Pricing Inputs'!$N$33,'3. GRI Pricing'!$G424&lt;='2. GRI Pricing Inputs'!$O$33),'2. GRI Pricing Inputs'!$N$32,IF(AND('3. GRI Pricing'!$G424&gt;='2. GRI Pricing Inputs'!$P$33,'3. GRI Pricing'!$G424&lt;='2. GRI Pricing Inputs'!$Q$33),'2. GRI Pricing Inputs'!$P$32,IF(AND('3. GRI Pricing'!$G424&gt;='2. GRI Pricing Inputs'!$R$33,'3. GRI Pricing'!$G424&lt;='2. GRI Pricing Inputs'!$S$33),'2. GRI Pricing Inputs'!$R$32,IF(AND('3. GRI Pricing'!$G424&gt;='2. GRI Pricing Inputs'!$T$33,'3. GRI Pricing'!$G424&lt;='2. GRI Pricing Inputs'!$U$33),'2. GRI Pricing Inputs'!$T$32,IF(AND('3. GRI Pricing'!$G424&gt;='2. GRI Pricing Inputs'!$V$33,'3. GRI Pricing'!$G424&lt;='2. GRI Pricing Inputs'!$W$33),'2. GRI Pricing Inputs'!$V$32,IF(AND('3. GRI Pricing'!$G424&gt;='2. GRI Pricing Inputs'!$X$33,'3. GRI Pricing'!$G424&lt;='2. GRI Pricing Inputs'!$Y$33),'2. GRI Pricing Inputs'!$X$32,IF(AND('3. GRI Pricing'!$G424&gt;='2. GRI Pricing Inputs'!$Z$33,'3. GRI Pricing'!$G424&lt;='2. GRI Pricing Inputs'!$AA$33),'2. GRI Pricing Inputs'!$Z$32,IF(AND('3. GRI Pricing'!$G424&gt;='2. GRI Pricing Inputs'!$AB$33,'3. GRI Pricing'!$G424&lt;='2. GRI Pricing Inputs'!$AC$33),'2. GRI Pricing Inputs'!$AB$32,IF(AND('3. GRI Pricing'!$G424&gt;='2. GRI Pricing Inputs'!$AD$33,'3. GRI Pricing'!$G424&lt;='2. GRI Pricing Inputs'!$AE$33),'2. GRI Pricing Inputs'!$AD$32,IF(AND('3. GRI Pricing'!$G424&gt;='2. GRI Pricing Inputs'!$AF$33,'3. GRI Pricing'!$G424&lt;='2. GRI Pricing Inputs'!$AG$33),'2. GRI Pricing Inputs'!$AF$32,IF(AND('3. GRI Pricing'!$G424&gt;='2. GRI Pricing Inputs'!$AH$33,'3. GRI Pricing'!$G424&lt;='2. GRI Pricing Inputs'!$AI$33),'2. GRI Pricing Inputs'!$AH$32,0))))))))))))))))</f>
        <v>0</v>
      </c>
      <c r="O424" s="272" cm="1">
        <f t="array" ref="O424">IFERROR(INDEX('2. GRI Pricing Inputs'!$C$32:$AI$39,MATCH('3. GRI Pricing'!E424,'2. GRI Pricing Inputs'!$C$32:$C$39,0),(MATCH('3. GRI Pricing'!N424,'2. GRI Pricing Inputs'!$D$32:$AI$32,0)+1)),0)</f>
        <v>0</v>
      </c>
      <c r="P424" s="272">
        <f>IFERROR(INDEX('2. GRI Pricing Inputs'!$C$45:$AI$46,MATCH($P$16,'2. GRI Pricing Inputs'!$C$45:$C$46,0),MATCH(H424,'2. GRI Pricing Inputs'!$C$45:$AI$45,0)),0)</f>
        <v>0</v>
      </c>
      <c r="Q424" s="272">
        <f>IFERROR(INDEX('2. GRI Pricing Inputs'!$C$53:$AI$54,MATCH('3. GRI Pricing'!$Q$16,'2. GRI Pricing Inputs'!$C$53:$C$54,0),MATCH('3. GRI Pricing'!I424,'2. GRI Pricing Inputs'!$C$53:$AI$53,0)),0)</f>
        <v>0</v>
      </c>
      <c r="R424" s="272">
        <f>IFERROR(INDEX('2. GRI Pricing Inputs'!$C$60:$AI$61,MATCH('3. GRI Pricing'!$R$16,'2. GRI Pricing Inputs'!$C$60:$C$61,0),MATCH('1. Accomodation'!T428,'2. GRI Pricing Inputs'!$C$60:$AI$60,0)),0)</f>
        <v>0</v>
      </c>
      <c r="S424" s="272">
        <f>IFERROR(INDEX('2. GRI Pricing Inputs'!$C$67:$AI$68,MATCH('3. GRI Pricing'!$S$16,'2. GRI Pricing Inputs'!$C$67:$C$68,0),MATCH('1. Accomodation'!U428,'2. GRI Pricing Inputs'!$C$67:$AI$67,0)),0)</f>
        <v>0</v>
      </c>
      <c r="T424" s="272">
        <f>IF(E424=0,0,'2. GRI Pricing Inputs'!$AI$75)</f>
        <v>0</v>
      </c>
      <c r="U424" s="272">
        <f>IFERROR(INDEX('2. GRI Pricing Inputs'!$C$82:$AI$83,MATCH('3. GRI Pricing'!$U$16,'2. GRI Pricing Inputs'!$C$82:$C$83,0),MATCH('1. Accomodation'!V428,'2. GRI Pricing Inputs'!$C$82:$AI$82,0)),0)</f>
        <v>0</v>
      </c>
      <c r="V424" s="272">
        <f>IFERROR(INDEX('2. GRI Pricing Inputs'!$C$89:$AI$90,MATCH('3. GRI Pricing'!$V$16,'2. GRI Pricing Inputs'!$C$89:$C$90,0),MATCH('1. Accomodation'!W428,'2. GRI Pricing Inputs'!$C$89:$AI$89,0)),0)</f>
        <v>0</v>
      </c>
      <c r="W424" s="272">
        <f>IFERROR(INDEX('2. GRI Pricing Inputs'!$C$97:$AI$98,MATCH('3. GRI Pricing'!$W$16,'2. GRI Pricing Inputs'!$C$97:$C$98,0),MATCH('1. Accomodation'!X428,'2. GRI Pricing Inputs'!$C$97:$AI$97,0)),0)</f>
        <v>0</v>
      </c>
      <c r="X424" s="272">
        <f>IFERROR(INDEX('2. GRI Pricing Inputs'!$C$104:$AI$105,MATCH('3. GRI Pricing'!$X$16,'2. GRI Pricing Inputs'!$C$104:$C$105,0),MATCH('1. Accomodation'!Y428,'2. GRI Pricing Inputs'!$C$104:$AI$104,0)),0)</f>
        <v>0</v>
      </c>
      <c r="Y424" s="273"/>
      <c r="Z424" s="274">
        <f t="shared" si="19"/>
        <v>0</v>
      </c>
      <c r="AA424" s="275"/>
      <c r="AB424" s="275"/>
      <c r="AC424" s="275"/>
      <c r="AD424" s="271">
        <f>Z424*(1+'2. GRI Pricing Inputs'!E$115)^(($AD$16-$AC$15)/365)</f>
        <v>0</v>
      </c>
      <c r="AE424" s="272">
        <f>AD424*(1+'2. GRI Pricing Inputs'!F$115)^((AE$16-AD$16)/365)</f>
        <v>0</v>
      </c>
      <c r="AF424" s="272">
        <f>AE424*(1+'2. GRI Pricing Inputs'!G$115)^((AF$16-AE$16)/365)</f>
        <v>0</v>
      </c>
      <c r="AG424" s="272">
        <f>AF424*(1+'2. GRI Pricing Inputs'!H$115)^((AG$16-AF$16)/365)</f>
        <v>0</v>
      </c>
      <c r="AH424" s="272">
        <f>AG424*(1+'2. GRI Pricing Inputs'!I$115)^((AH$16-AG$16)/365)</f>
        <v>0</v>
      </c>
      <c r="AI424" s="272">
        <f>AH424*(1+'2. GRI Pricing Inputs'!J$115)^((AI$16-AH$16)/365)</f>
        <v>0</v>
      </c>
      <c r="AJ424" s="272">
        <f>AI424*(1+'2. GRI Pricing Inputs'!K$115)^((AJ$16-AI$16)/365)</f>
        <v>0</v>
      </c>
      <c r="AK424" s="272">
        <f>AJ424*(1+'2. GRI Pricing Inputs'!L$115)^((AK$16-AJ$16)/365)</f>
        <v>0</v>
      </c>
      <c r="AL424" s="272">
        <f>AK424*(1+'2. GRI Pricing Inputs'!M$115)^((AL$16-AK$16)/365)</f>
        <v>0</v>
      </c>
      <c r="AM424" s="272">
        <f>AL424*(1+'2. GRI Pricing Inputs'!N$115)^((AM$16-AL$16)/365)</f>
        <v>0</v>
      </c>
      <c r="AN424" s="272">
        <f>AM424*(1+'2. GRI Pricing Inputs'!O$115)^((AN$16-AM$16)/365)</f>
        <v>0</v>
      </c>
      <c r="AO424" s="272">
        <f>AN424*(1+'2. GRI Pricing Inputs'!P$115)^((AO$16-AN$16)/365)</f>
        <v>0</v>
      </c>
      <c r="AP424" s="276">
        <f>AO424*(1+'2. GRI Pricing Inputs'!Q$115)^((AP$16-AO$16)/365)</f>
        <v>0</v>
      </c>
      <c r="AQ424" s="380">
        <f t="shared" si="20"/>
        <v>0</v>
      </c>
    </row>
    <row r="425" spans="3:43" ht="11.4" x14ac:dyDescent="0.2">
      <c r="C425" s="76">
        <f>'1. Accomodation'!N429</f>
        <v>0</v>
      </c>
      <c r="D425" s="362" t="str">
        <f>'1. Accomodation'!L429</f>
        <v>[Select]</v>
      </c>
      <c r="E425" s="69" t="str">
        <f>'1. Accomodation'!P429</f>
        <v>[Select]</v>
      </c>
      <c r="F425" s="69" t="str">
        <f>'1. Accomodation'!Q429</f>
        <v>[Select]</v>
      </c>
      <c r="G425" s="77">
        <f>'1. Accomodation'!O429</f>
        <v>0</v>
      </c>
      <c r="H425" s="69" t="str">
        <f>'1. Accomodation'!R429</f>
        <v>[Select]</v>
      </c>
      <c r="I425" s="69" t="str">
        <f>'1. Accomodation'!S429</f>
        <v>[Select]</v>
      </c>
      <c r="J425" s="62"/>
      <c r="L425" s="271">
        <f>IFERROR(INDEX('2. GRI Pricing Inputs'!$C$15:$AI$16,MATCH($L$16,'2. GRI Pricing Inputs'!$C$15:$C$16,0),MATCH(E425,'2. GRI Pricing Inputs'!$C$15:$AI$15,0)),0)</f>
        <v>0</v>
      </c>
      <c r="M425" s="272">
        <f>IFERROR(INDEX('2. GRI Pricing Inputs'!$C$22:$AI$23,MATCH($M$16,'2. GRI Pricing Inputs'!$C$22:$C$23,0),MATCH(F425,'2. GRI Pricing Inputs'!$C$22:$AI$22,0)),0)</f>
        <v>0</v>
      </c>
      <c r="N425" s="329">
        <f>IF(AND('3. GRI Pricing'!$G425&gt;='2. GRI Pricing Inputs'!$D$33,'3. GRI Pricing'!$G425&lt;='2. GRI Pricing Inputs'!$E$33),'2. GRI Pricing Inputs'!$D$32,IF(AND('3. GRI Pricing'!$G425&gt;='2. GRI Pricing Inputs'!$F$33,'3. GRI Pricing'!$G425&lt;='2. GRI Pricing Inputs'!$G$33),'2. GRI Pricing Inputs'!$F$32,IF(AND('3. GRI Pricing'!$G425&gt;='2. GRI Pricing Inputs'!$H$33,'3. GRI Pricing'!$G425&lt;='2. GRI Pricing Inputs'!$I$33),'2. GRI Pricing Inputs'!$H$32,IF(AND('3. GRI Pricing'!$G425&gt;='2. GRI Pricing Inputs'!$J$33,'3. GRI Pricing'!$G425&lt;='2. GRI Pricing Inputs'!$K$33),'2. GRI Pricing Inputs'!$J$32,IF(AND('3. GRI Pricing'!$G425&gt;='2. GRI Pricing Inputs'!$L$33,'3. GRI Pricing'!$G425&lt;='2. GRI Pricing Inputs'!$M$33),'2. GRI Pricing Inputs'!$L$32,IF(AND('3. GRI Pricing'!$G425&gt;='2. GRI Pricing Inputs'!$N$33,'3. GRI Pricing'!$G425&lt;='2. GRI Pricing Inputs'!$O$33),'2. GRI Pricing Inputs'!$N$32,IF(AND('3. GRI Pricing'!$G425&gt;='2. GRI Pricing Inputs'!$P$33,'3. GRI Pricing'!$G425&lt;='2. GRI Pricing Inputs'!$Q$33),'2. GRI Pricing Inputs'!$P$32,IF(AND('3. GRI Pricing'!$G425&gt;='2. GRI Pricing Inputs'!$R$33,'3. GRI Pricing'!$G425&lt;='2. GRI Pricing Inputs'!$S$33),'2. GRI Pricing Inputs'!$R$32,IF(AND('3. GRI Pricing'!$G425&gt;='2. GRI Pricing Inputs'!$T$33,'3. GRI Pricing'!$G425&lt;='2. GRI Pricing Inputs'!$U$33),'2. GRI Pricing Inputs'!$T$32,IF(AND('3. GRI Pricing'!$G425&gt;='2. GRI Pricing Inputs'!$V$33,'3. GRI Pricing'!$G425&lt;='2. GRI Pricing Inputs'!$W$33),'2. GRI Pricing Inputs'!$V$32,IF(AND('3. GRI Pricing'!$G425&gt;='2. GRI Pricing Inputs'!$X$33,'3. GRI Pricing'!$G425&lt;='2. GRI Pricing Inputs'!$Y$33),'2. GRI Pricing Inputs'!$X$32,IF(AND('3. GRI Pricing'!$G425&gt;='2. GRI Pricing Inputs'!$Z$33,'3. GRI Pricing'!$G425&lt;='2. GRI Pricing Inputs'!$AA$33),'2. GRI Pricing Inputs'!$Z$32,IF(AND('3. GRI Pricing'!$G425&gt;='2. GRI Pricing Inputs'!$AB$33,'3. GRI Pricing'!$G425&lt;='2. GRI Pricing Inputs'!$AC$33),'2. GRI Pricing Inputs'!$AB$32,IF(AND('3. GRI Pricing'!$G425&gt;='2. GRI Pricing Inputs'!$AD$33,'3. GRI Pricing'!$G425&lt;='2. GRI Pricing Inputs'!$AE$33),'2. GRI Pricing Inputs'!$AD$32,IF(AND('3. GRI Pricing'!$G425&gt;='2. GRI Pricing Inputs'!$AF$33,'3. GRI Pricing'!$G425&lt;='2. GRI Pricing Inputs'!$AG$33),'2. GRI Pricing Inputs'!$AF$32,IF(AND('3. GRI Pricing'!$G425&gt;='2. GRI Pricing Inputs'!$AH$33,'3. GRI Pricing'!$G425&lt;='2. GRI Pricing Inputs'!$AI$33),'2. GRI Pricing Inputs'!$AH$32,0))))))))))))))))</f>
        <v>0</v>
      </c>
      <c r="O425" s="272" cm="1">
        <f t="array" ref="O425">IFERROR(INDEX('2. GRI Pricing Inputs'!$C$32:$AI$39,MATCH('3. GRI Pricing'!E425,'2. GRI Pricing Inputs'!$C$32:$C$39,0),(MATCH('3. GRI Pricing'!N425,'2. GRI Pricing Inputs'!$D$32:$AI$32,0)+1)),0)</f>
        <v>0</v>
      </c>
      <c r="P425" s="272">
        <f>IFERROR(INDEX('2. GRI Pricing Inputs'!$C$45:$AI$46,MATCH($P$16,'2. GRI Pricing Inputs'!$C$45:$C$46,0),MATCH(H425,'2. GRI Pricing Inputs'!$C$45:$AI$45,0)),0)</f>
        <v>0</v>
      </c>
      <c r="Q425" s="272">
        <f>IFERROR(INDEX('2. GRI Pricing Inputs'!$C$53:$AI$54,MATCH('3. GRI Pricing'!$Q$16,'2. GRI Pricing Inputs'!$C$53:$C$54,0),MATCH('3. GRI Pricing'!I425,'2. GRI Pricing Inputs'!$C$53:$AI$53,0)),0)</f>
        <v>0</v>
      </c>
      <c r="R425" s="272">
        <f>IFERROR(INDEX('2. GRI Pricing Inputs'!$C$60:$AI$61,MATCH('3. GRI Pricing'!$R$16,'2. GRI Pricing Inputs'!$C$60:$C$61,0),MATCH('1. Accomodation'!T429,'2. GRI Pricing Inputs'!$C$60:$AI$60,0)),0)</f>
        <v>0</v>
      </c>
      <c r="S425" s="272">
        <f>IFERROR(INDEX('2. GRI Pricing Inputs'!$C$67:$AI$68,MATCH('3. GRI Pricing'!$S$16,'2. GRI Pricing Inputs'!$C$67:$C$68,0),MATCH('1. Accomodation'!U429,'2. GRI Pricing Inputs'!$C$67:$AI$67,0)),0)</f>
        <v>0</v>
      </c>
      <c r="T425" s="272">
        <f>IF(E425=0,0,'2. GRI Pricing Inputs'!$AI$75)</f>
        <v>0</v>
      </c>
      <c r="U425" s="272">
        <f>IFERROR(INDEX('2. GRI Pricing Inputs'!$C$82:$AI$83,MATCH('3. GRI Pricing'!$U$16,'2. GRI Pricing Inputs'!$C$82:$C$83,0),MATCH('1. Accomodation'!V429,'2. GRI Pricing Inputs'!$C$82:$AI$82,0)),0)</f>
        <v>0</v>
      </c>
      <c r="V425" s="272">
        <f>IFERROR(INDEX('2. GRI Pricing Inputs'!$C$89:$AI$90,MATCH('3. GRI Pricing'!$V$16,'2. GRI Pricing Inputs'!$C$89:$C$90,0),MATCH('1. Accomodation'!W429,'2. GRI Pricing Inputs'!$C$89:$AI$89,0)),0)</f>
        <v>0</v>
      </c>
      <c r="W425" s="272">
        <f>IFERROR(INDEX('2. GRI Pricing Inputs'!$C$97:$AI$98,MATCH('3. GRI Pricing'!$W$16,'2. GRI Pricing Inputs'!$C$97:$C$98,0),MATCH('1. Accomodation'!X429,'2. GRI Pricing Inputs'!$C$97:$AI$97,0)),0)</f>
        <v>0</v>
      </c>
      <c r="X425" s="272">
        <f>IFERROR(INDEX('2. GRI Pricing Inputs'!$C$104:$AI$105,MATCH('3. GRI Pricing'!$X$16,'2. GRI Pricing Inputs'!$C$104:$C$105,0),MATCH('1. Accomodation'!Y429,'2. GRI Pricing Inputs'!$C$104:$AI$104,0)),0)</f>
        <v>0</v>
      </c>
      <c r="Y425" s="273"/>
      <c r="Z425" s="274">
        <f t="shared" si="19"/>
        <v>0</v>
      </c>
      <c r="AA425" s="275"/>
      <c r="AB425" s="275"/>
      <c r="AC425" s="275"/>
      <c r="AD425" s="271">
        <f>Z425*(1+'2. GRI Pricing Inputs'!E$115)^(($AD$16-$AC$15)/365)</f>
        <v>0</v>
      </c>
      <c r="AE425" s="272">
        <f>AD425*(1+'2. GRI Pricing Inputs'!F$115)^((AE$16-AD$16)/365)</f>
        <v>0</v>
      </c>
      <c r="AF425" s="272">
        <f>AE425*(1+'2. GRI Pricing Inputs'!G$115)^((AF$16-AE$16)/365)</f>
        <v>0</v>
      </c>
      <c r="AG425" s="272">
        <f>AF425*(1+'2. GRI Pricing Inputs'!H$115)^((AG$16-AF$16)/365)</f>
        <v>0</v>
      </c>
      <c r="AH425" s="272">
        <f>AG425*(1+'2. GRI Pricing Inputs'!I$115)^((AH$16-AG$16)/365)</f>
        <v>0</v>
      </c>
      <c r="AI425" s="272">
        <f>AH425*(1+'2. GRI Pricing Inputs'!J$115)^((AI$16-AH$16)/365)</f>
        <v>0</v>
      </c>
      <c r="AJ425" s="272">
        <f>AI425*(1+'2. GRI Pricing Inputs'!K$115)^((AJ$16-AI$16)/365)</f>
        <v>0</v>
      </c>
      <c r="AK425" s="272">
        <f>AJ425*(1+'2. GRI Pricing Inputs'!L$115)^((AK$16-AJ$16)/365)</f>
        <v>0</v>
      </c>
      <c r="AL425" s="272">
        <f>AK425*(1+'2. GRI Pricing Inputs'!M$115)^((AL$16-AK$16)/365)</f>
        <v>0</v>
      </c>
      <c r="AM425" s="272">
        <f>AL425*(1+'2. GRI Pricing Inputs'!N$115)^((AM$16-AL$16)/365)</f>
        <v>0</v>
      </c>
      <c r="AN425" s="272">
        <f>AM425*(1+'2. GRI Pricing Inputs'!O$115)^((AN$16-AM$16)/365)</f>
        <v>0</v>
      </c>
      <c r="AO425" s="272">
        <f>AN425*(1+'2. GRI Pricing Inputs'!P$115)^((AO$16-AN$16)/365)</f>
        <v>0</v>
      </c>
      <c r="AP425" s="276">
        <f>AO425*(1+'2. GRI Pricing Inputs'!Q$115)^((AP$16-AO$16)/365)</f>
        <v>0</v>
      </c>
      <c r="AQ425" s="380">
        <f t="shared" si="20"/>
        <v>0</v>
      </c>
    </row>
    <row r="426" spans="3:43" ht="11.4" x14ac:dyDescent="0.2">
      <c r="C426" s="76">
        <f>'1. Accomodation'!N430</f>
        <v>0</v>
      </c>
      <c r="D426" s="362" t="str">
        <f>'1. Accomodation'!L430</f>
        <v>[Select]</v>
      </c>
      <c r="E426" s="69" t="str">
        <f>'1. Accomodation'!P430</f>
        <v>[Select]</v>
      </c>
      <c r="F426" s="69" t="str">
        <f>'1. Accomodation'!Q430</f>
        <v>[Select]</v>
      </c>
      <c r="G426" s="77">
        <f>'1. Accomodation'!O430</f>
        <v>0</v>
      </c>
      <c r="H426" s="69" t="str">
        <f>'1. Accomodation'!R430</f>
        <v>[Select]</v>
      </c>
      <c r="I426" s="69" t="str">
        <f>'1. Accomodation'!S430</f>
        <v>[Select]</v>
      </c>
      <c r="J426" s="62"/>
      <c r="L426" s="271">
        <f>IFERROR(INDEX('2. GRI Pricing Inputs'!$C$15:$AI$16,MATCH($L$16,'2. GRI Pricing Inputs'!$C$15:$C$16,0),MATCH(E426,'2. GRI Pricing Inputs'!$C$15:$AI$15,0)),0)</f>
        <v>0</v>
      </c>
      <c r="M426" s="272">
        <f>IFERROR(INDEX('2. GRI Pricing Inputs'!$C$22:$AI$23,MATCH($M$16,'2. GRI Pricing Inputs'!$C$22:$C$23,0),MATCH(F426,'2. GRI Pricing Inputs'!$C$22:$AI$22,0)),0)</f>
        <v>0</v>
      </c>
      <c r="N426" s="329">
        <f>IF(AND('3. GRI Pricing'!$G426&gt;='2. GRI Pricing Inputs'!$D$33,'3. GRI Pricing'!$G426&lt;='2. GRI Pricing Inputs'!$E$33),'2. GRI Pricing Inputs'!$D$32,IF(AND('3. GRI Pricing'!$G426&gt;='2. GRI Pricing Inputs'!$F$33,'3. GRI Pricing'!$G426&lt;='2. GRI Pricing Inputs'!$G$33),'2. GRI Pricing Inputs'!$F$32,IF(AND('3. GRI Pricing'!$G426&gt;='2. GRI Pricing Inputs'!$H$33,'3. GRI Pricing'!$G426&lt;='2. GRI Pricing Inputs'!$I$33),'2. GRI Pricing Inputs'!$H$32,IF(AND('3. GRI Pricing'!$G426&gt;='2. GRI Pricing Inputs'!$J$33,'3. GRI Pricing'!$G426&lt;='2. GRI Pricing Inputs'!$K$33),'2. GRI Pricing Inputs'!$J$32,IF(AND('3. GRI Pricing'!$G426&gt;='2. GRI Pricing Inputs'!$L$33,'3. GRI Pricing'!$G426&lt;='2. GRI Pricing Inputs'!$M$33),'2. GRI Pricing Inputs'!$L$32,IF(AND('3. GRI Pricing'!$G426&gt;='2. GRI Pricing Inputs'!$N$33,'3. GRI Pricing'!$G426&lt;='2. GRI Pricing Inputs'!$O$33),'2. GRI Pricing Inputs'!$N$32,IF(AND('3. GRI Pricing'!$G426&gt;='2. GRI Pricing Inputs'!$P$33,'3. GRI Pricing'!$G426&lt;='2. GRI Pricing Inputs'!$Q$33),'2. GRI Pricing Inputs'!$P$32,IF(AND('3. GRI Pricing'!$G426&gt;='2. GRI Pricing Inputs'!$R$33,'3. GRI Pricing'!$G426&lt;='2. GRI Pricing Inputs'!$S$33),'2. GRI Pricing Inputs'!$R$32,IF(AND('3. GRI Pricing'!$G426&gt;='2. GRI Pricing Inputs'!$T$33,'3. GRI Pricing'!$G426&lt;='2. GRI Pricing Inputs'!$U$33),'2. GRI Pricing Inputs'!$T$32,IF(AND('3. GRI Pricing'!$G426&gt;='2. GRI Pricing Inputs'!$V$33,'3. GRI Pricing'!$G426&lt;='2. GRI Pricing Inputs'!$W$33),'2. GRI Pricing Inputs'!$V$32,IF(AND('3. GRI Pricing'!$G426&gt;='2. GRI Pricing Inputs'!$X$33,'3. GRI Pricing'!$G426&lt;='2. GRI Pricing Inputs'!$Y$33),'2. GRI Pricing Inputs'!$X$32,IF(AND('3. GRI Pricing'!$G426&gt;='2. GRI Pricing Inputs'!$Z$33,'3. GRI Pricing'!$G426&lt;='2. GRI Pricing Inputs'!$AA$33),'2. GRI Pricing Inputs'!$Z$32,IF(AND('3. GRI Pricing'!$G426&gt;='2. GRI Pricing Inputs'!$AB$33,'3. GRI Pricing'!$G426&lt;='2. GRI Pricing Inputs'!$AC$33),'2. GRI Pricing Inputs'!$AB$32,IF(AND('3. GRI Pricing'!$G426&gt;='2. GRI Pricing Inputs'!$AD$33,'3. GRI Pricing'!$G426&lt;='2. GRI Pricing Inputs'!$AE$33),'2. GRI Pricing Inputs'!$AD$32,IF(AND('3. GRI Pricing'!$G426&gt;='2. GRI Pricing Inputs'!$AF$33,'3. GRI Pricing'!$G426&lt;='2. GRI Pricing Inputs'!$AG$33),'2. GRI Pricing Inputs'!$AF$32,IF(AND('3. GRI Pricing'!$G426&gt;='2. GRI Pricing Inputs'!$AH$33,'3. GRI Pricing'!$G426&lt;='2. GRI Pricing Inputs'!$AI$33),'2. GRI Pricing Inputs'!$AH$32,0))))))))))))))))</f>
        <v>0</v>
      </c>
      <c r="O426" s="272" cm="1">
        <f t="array" ref="O426">IFERROR(INDEX('2. GRI Pricing Inputs'!$C$32:$AI$39,MATCH('3. GRI Pricing'!E426,'2. GRI Pricing Inputs'!$C$32:$C$39,0),(MATCH('3. GRI Pricing'!N426,'2. GRI Pricing Inputs'!$D$32:$AI$32,0)+1)),0)</f>
        <v>0</v>
      </c>
      <c r="P426" s="272">
        <f>IFERROR(INDEX('2. GRI Pricing Inputs'!$C$45:$AI$46,MATCH($P$16,'2. GRI Pricing Inputs'!$C$45:$C$46,0),MATCH(H426,'2. GRI Pricing Inputs'!$C$45:$AI$45,0)),0)</f>
        <v>0</v>
      </c>
      <c r="Q426" s="272">
        <f>IFERROR(INDEX('2. GRI Pricing Inputs'!$C$53:$AI$54,MATCH('3. GRI Pricing'!$Q$16,'2. GRI Pricing Inputs'!$C$53:$C$54,0),MATCH('3. GRI Pricing'!I426,'2. GRI Pricing Inputs'!$C$53:$AI$53,0)),0)</f>
        <v>0</v>
      </c>
      <c r="R426" s="272">
        <f>IFERROR(INDEX('2. GRI Pricing Inputs'!$C$60:$AI$61,MATCH('3. GRI Pricing'!$R$16,'2. GRI Pricing Inputs'!$C$60:$C$61,0),MATCH('1. Accomodation'!T430,'2. GRI Pricing Inputs'!$C$60:$AI$60,0)),0)</f>
        <v>0</v>
      </c>
      <c r="S426" s="272">
        <f>IFERROR(INDEX('2. GRI Pricing Inputs'!$C$67:$AI$68,MATCH('3. GRI Pricing'!$S$16,'2. GRI Pricing Inputs'!$C$67:$C$68,0),MATCH('1. Accomodation'!U430,'2. GRI Pricing Inputs'!$C$67:$AI$67,0)),0)</f>
        <v>0</v>
      </c>
      <c r="T426" s="272">
        <f>IF(E426=0,0,'2. GRI Pricing Inputs'!$AI$75)</f>
        <v>0</v>
      </c>
      <c r="U426" s="272">
        <f>IFERROR(INDEX('2. GRI Pricing Inputs'!$C$82:$AI$83,MATCH('3. GRI Pricing'!$U$16,'2. GRI Pricing Inputs'!$C$82:$C$83,0),MATCH('1. Accomodation'!V430,'2. GRI Pricing Inputs'!$C$82:$AI$82,0)),0)</f>
        <v>0</v>
      </c>
      <c r="V426" s="272">
        <f>IFERROR(INDEX('2. GRI Pricing Inputs'!$C$89:$AI$90,MATCH('3. GRI Pricing'!$V$16,'2. GRI Pricing Inputs'!$C$89:$C$90,0),MATCH('1. Accomodation'!W430,'2. GRI Pricing Inputs'!$C$89:$AI$89,0)),0)</f>
        <v>0</v>
      </c>
      <c r="W426" s="272">
        <f>IFERROR(INDEX('2. GRI Pricing Inputs'!$C$97:$AI$98,MATCH('3. GRI Pricing'!$W$16,'2. GRI Pricing Inputs'!$C$97:$C$98,0),MATCH('1. Accomodation'!X430,'2. GRI Pricing Inputs'!$C$97:$AI$97,0)),0)</f>
        <v>0</v>
      </c>
      <c r="X426" s="272">
        <f>IFERROR(INDEX('2. GRI Pricing Inputs'!$C$104:$AI$105,MATCH('3. GRI Pricing'!$X$16,'2. GRI Pricing Inputs'!$C$104:$C$105,0),MATCH('1. Accomodation'!Y430,'2. GRI Pricing Inputs'!$C$104:$AI$104,0)),0)</f>
        <v>0</v>
      </c>
      <c r="Y426" s="273"/>
      <c r="Z426" s="274">
        <f t="shared" si="19"/>
        <v>0</v>
      </c>
      <c r="AA426" s="275"/>
      <c r="AB426" s="275"/>
      <c r="AC426" s="275"/>
      <c r="AD426" s="271">
        <f>Z426*(1+'2. GRI Pricing Inputs'!E$115)^(($AD$16-$AC$15)/365)</f>
        <v>0</v>
      </c>
      <c r="AE426" s="272">
        <f>AD426*(1+'2. GRI Pricing Inputs'!F$115)^((AE$16-AD$16)/365)</f>
        <v>0</v>
      </c>
      <c r="AF426" s="272">
        <f>AE426*(1+'2. GRI Pricing Inputs'!G$115)^((AF$16-AE$16)/365)</f>
        <v>0</v>
      </c>
      <c r="AG426" s="272">
        <f>AF426*(1+'2. GRI Pricing Inputs'!H$115)^((AG$16-AF$16)/365)</f>
        <v>0</v>
      </c>
      <c r="AH426" s="272">
        <f>AG426*(1+'2. GRI Pricing Inputs'!I$115)^((AH$16-AG$16)/365)</f>
        <v>0</v>
      </c>
      <c r="AI426" s="272">
        <f>AH426*(1+'2. GRI Pricing Inputs'!J$115)^((AI$16-AH$16)/365)</f>
        <v>0</v>
      </c>
      <c r="AJ426" s="272">
        <f>AI426*(1+'2. GRI Pricing Inputs'!K$115)^((AJ$16-AI$16)/365)</f>
        <v>0</v>
      </c>
      <c r="AK426" s="272">
        <f>AJ426*(1+'2. GRI Pricing Inputs'!L$115)^((AK$16-AJ$16)/365)</f>
        <v>0</v>
      </c>
      <c r="AL426" s="272">
        <f>AK426*(1+'2. GRI Pricing Inputs'!M$115)^((AL$16-AK$16)/365)</f>
        <v>0</v>
      </c>
      <c r="AM426" s="272">
        <f>AL426*(1+'2. GRI Pricing Inputs'!N$115)^((AM$16-AL$16)/365)</f>
        <v>0</v>
      </c>
      <c r="AN426" s="272">
        <f>AM426*(1+'2. GRI Pricing Inputs'!O$115)^((AN$16-AM$16)/365)</f>
        <v>0</v>
      </c>
      <c r="AO426" s="272">
        <f>AN426*(1+'2. GRI Pricing Inputs'!P$115)^((AO$16-AN$16)/365)</f>
        <v>0</v>
      </c>
      <c r="AP426" s="276">
        <f>AO426*(1+'2. GRI Pricing Inputs'!Q$115)^((AP$16-AO$16)/365)</f>
        <v>0</v>
      </c>
      <c r="AQ426" s="380">
        <f t="shared" si="20"/>
        <v>0</v>
      </c>
    </row>
    <row r="427" spans="3:43" ht="11.4" x14ac:dyDescent="0.2">
      <c r="C427" s="76">
        <f>'1. Accomodation'!N431</f>
        <v>0</v>
      </c>
      <c r="D427" s="362" t="str">
        <f>'1. Accomodation'!L431</f>
        <v>[Select]</v>
      </c>
      <c r="E427" s="69" t="str">
        <f>'1. Accomodation'!P431</f>
        <v>[Select]</v>
      </c>
      <c r="F427" s="69" t="str">
        <f>'1. Accomodation'!Q431</f>
        <v>[Select]</v>
      </c>
      <c r="G427" s="77">
        <f>'1. Accomodation'!O431</f>
        <v>0</v>
      </c>
      <c r="H427" s="69" t="str">
        <f>'1. Accomodation'!R431</f>
        <v>[Select]</v>
      </c>
      <c r="I427" s="69" t="str">
        <f>'1. Accomodation'!S431</f>
        <v>[Select]</v>
      </c>
      <c r="J427" s="62"/>
      <c r="L427" s="271">
        <f>IFERROR(INDEX('2. GRI Pricing Inputs'!$C$15:$AI$16,MATCH($L$16,'2. GRI Pricing Inputs'!$C$15:$C$16,0),MATCH(E427,'2. GRI Pricing Inputs'!$C$15:$AI$15,0)),0)</f>
        <v>0</v>
      </c>
      <c r="M427" s="272">
        <f>IFERROR(INDEX('2. GRI Pricing Inputs'!$C$22:$AI$23,MATCH($M$16,'2. GRI Pricing Inputs'!$C$22:$C$23,0),MATCH(F427,'2. GRI Pricing Inputs'!$C$22:$AI$22,0)),0)</f>
        <v>0</v>
      </c>
      <c r="N427" s="329">
        <f>IF(AND('3. GRI Pricing'!$G427&gt;='2. GRI Pricing Inputs'!$D$33,'3. GRI Pricing'!$G427&lt;='2. GRI Pricing Inputs'!$E$33),'2. GRI Pricing Inputs'!$D$32,IF(AND('3. GRI Pricing'!$G427&gt;='2. GRI Pricing Inputs'!$F$33,'3. GRI Pricing'!$G427&lt;='2. GRI Pricing Inputs'!$G$33),'2. GRI Pricing Inputs'!$F$32,IF(AND('3. GRI Pricing'!$G427&gt;='2. GRI Pricing Inputs'!$H$33,'3. GRI Pricing'!$G427&lt;='2. GRI Pricing Inputs'!$I$33),'2. GRI Pricing Inputs'!$H$32,IF(AND('3. GRI Pricing'!$G427&gt;='2. GRI Pricing Inputs'!$J$33,'3. GRI Pricing'!$G427&lt;='2. GRI Pricing Inputs'!$K$33),'2. GRI Pricing Inputs'!$J$32,IF(AND('3. GRI Pricing'!$G427&gt;='2. GRI Pricing Inputs'!$L$33,'3. GRI Pricing'!$G427&lt;='2. GRI Pricing Inputs'!$M$33),'2. GRI Pricing Inputs'!$L$32,IF(AND('3. GRI Pricing'!$G427&gt;='2. GRI Pricing Inputs'!$N$33,'3. GRI Pricing'!$G427&lt;='2. GRI Pricing Inputs'!$O$33),'2. GRI Pricing Inputs'!$N$32,IF(AND('3. GRI Pricing'!$G427&gt;='2. GRI Pricing Inputs'!$P$33,'3. GRI Pricing'!$G427&lt;='2. GRI Pricing Inputs'!$Q$33),'2. GRI Pricing Inputs'!$P$32,IF(AND('3. GRI Pricing'!$G427&gt;='2. GRI Pricing Inputs'!$R$33,'3. GRI Pricing'!$G427&lt;='2. GRI Pricing Inputs'!$S$33),'2. GRI Pricing Inputs'!$R$32,IF(AND('3. GRI Pricing'!$G427&gt;='2. GRI Pricing Inputs'!$T$33,'3. GRI Pricing'!$G427&lt;='2. GRI Pricing Inputs'!$U$33),'2. GRI Pricing Inputs'!$T$32,IF(AND('3. GRI Pricing'!$G427&gt;='2. GRI Pricing Inputs'!$V$33,'3. GRI Pricing'!$G427&lt;='2. GRI Pricing Inputs'!$W$33),'2. GRI Pricing Inputs'!$V$32,IF(AND('3. GRI Pricing'!$G427&gt;='2. GRI Pricing Inputs'!$X$33,'3. GRI Pricing'!$G427&lt;='2. GRI Pricing Inputs'!$Y$33),'2. GRI Pricing Inputs'!$X$32,IF(AND('3. GRI Pricing'!$G427&gt;='2. GRI Pricing Inputs'!$Z$33,'3. GRI Pricing'!$G427&lt;='2. GRI Pricing Inputs'!$AA$33),'2. GRI Pricing Inputs'!$Z$32,IF(AND('3. GRI Pricing'!$G427&gt;='2. GRI Pricing Inputs'!$AB$33,'3. GRI Pricing'!$G427&lt;='2. GRI Pricing Inputs'!$AC$33),'2. GRI Pricing Inputs'!$AB$32,IF(AND('3. GRI Pricing'!$G427&gt;='2. GRI Pricing Inputs'!$AD$33,'3. GRI Pricing'!$G427&lt;='2. GRI Pricing Inputs'!$AE$33),'2. GRI Pricing Inputs'!$AD$32,IF(AND('3. GRI Pricing'!$G427&gt;='2. GRI Pricing Inputs'!$AF$33,'3. GRI Pricing'!$G427&lt;='2. GRI Pricing Inputs'!$AG$33),'2. GRI Pricing Inputs'!$AF$32,IF(AND('3. GRI Pricing'!$G427&gt;='2. GRI Pricing Inputs'!$AH$33,'3. GRI Pricing'!$G427&lt;='2. GRI Pricing Inputs'!$AI$33),'2. GRI Pricing Inputs'!$AH$32,0))))))))))))))))</f>
        <v>0</v>
      </c>
      <c r="O427" s="272" cm="1">
        <f t="array" ref="O427">IFERROR(INDEX('2. GRI Pricing Inputs'!$C$32:$AI$39,MATCH('3. GRI Pricing'!E427,'2. GRI Pricing Inputs'!$C$32:$C$39,0),(MATCH('3. GRI Pricing'!N427,'2. GRI Pricing Inputs'!$D$32:$AI$32,0)+1)),0)</f>
        <v>0</v>
      </c>
      <c r="P427" s="272">
        <f>IFERROR(INDEX('2. GRI Pricing Inputs'!$C$45:$AI$46,MATCH($P$16,'2. GRI Pricing Inputs'!$C$45:$C$46,0),MATCH(H427,'2. GRI Pricing Inputs'!$C$45:$AI$45,0)),0)</f>
        <v>0</v>
      </c>
      <c r="Q427" s="272">
        <f>IFERROR(INDEX('2. GRI Pricing Inputs'!$C$53:$AI$54,MATCH('3. GRI Pricing'!$Q$16,'2. GRI Pricing Inputs'!$C$53:$C$54,0),MATCH('3. GRI Pricing'!I427,'2. GRI Pricing Inputs'!$C$53:$AI$53,0)),0)</f>
        <v>0</v>
      </c>
      <c r="R427" s="272">
        <f>IFERROR(INDEX('2. GRI Pricing Inputs'!$C$60:$AI$61,MATCH('3. GRI Pricing'!$R$16,'2. GRI Pricing Inputs'!$C$60:$C$61,0),MATCH('1. Accomodation'!T431,'2. GRI Pricing Inputs'!$C$60:$AI$60,0)),0)</f>
        <v>0</v>
      </c>
      <c r="S427" s="272">
        <f>IFERROR(INDEX('2. GRI Pricing Inputs'!$C$67:$AI$68,MATCH('3. GRI Pricing'!$S$16,'2. GRI Pricing Inputs'!$C$67:$C$68,0),MATCH('1. Accomodation'!U431,'2. GRI Pricing Inputs'!$C$67:$AI$67,0)),0)</f>
        <v>0</v>
      </c>
      <c r="T427" s="272">
        <f>IF(E427=0,0,'2. GRI Pricing Inputs'!$AI$75)</f>
        <v>0</v>
      </c>
      <c r="U427" s="272">
        <f>IFERROR(INDEX('2. GRI Pricing Inputs'!$C$82:$AI$83,MATCH('3. GRI Pricing'!$U$16,'2. GRI Pricing Inputs'!$C$82:$C$83,0),MATCH('1. Accomodation'!V431,'2. GRI Pricing Inputs'!$C$82:$AI$82,0)),0)</f>
        <v>0</v>
      </c>
      <c r="V427" s="272">
        <f>IFERROR(INDEX('2. GRI Pricing Inputs'!$C$89:$AI$90,MATCH('3. GRI Pricing'!$V$16,'2. GRI Pricing Inputs'!$C$89:$C$90,0),MATCH('1. Accomodation'!W431,'2. GRI Pricing Inputs'!$C$89:$AI$89,0)),0)</f>
        <v>0</v>
      </c>
      <c r="W427" s="272">
        <f>IFERROR(INDEX('2. GRI Pricing Inputs'!$C$97:$AI$98,MATCH('3. GRI Pricing'!$W$16,'2. GRI Pricing Inputs'!$C$97:$C$98,0),MATCH('1. Accomodation'!X431,'2. GRI Pricing Inputs'!$C$97:$AI$97,0)),0)</f>
        <v>0</v>
      </c>
      <c r="X427" s="272">
        <f>IFERROR(INDEX('2. GRI Pricing Inputs'!$C$104:$AI$105,MATCH('3. GRI Pricing'!$X$16,'2. GRI Pricing Inputs'!$C$104:$C$105,0),MATCH('1. Accomodation'!Y431,'2. GRI Pricing Inputs'!$C$104:$AI$104,0)),0)</f>
        <v>0</v>
      </c>
      <c r="Y427" s="273"/>
      <c r="Z427" s="274">
        <f t="shared" si="19"/>
        <v>0</v>
      </c>
      <c r="AA427" s="275"/>
      <c r="AB427" s="275"/>
      <c r="AC427" s="275"/>
      <c r="AD427" s="271">
        <f>Z427*(1+'2. GRI Pricing Inputs'!E$115)^(($AD$16-$AC$15)/365)</f>
        <v>0</v>
      </c>
      <c r="AE427" s="272">
        <f>AD427*(1+'2. GRI Pricing Inputs'!F$115)^((AE$16-AD$16)/365)</f>
        <v>0</v>
      </c>
      <c r="AF427" s="272">
        <f>AE427*(1+'2. GRI Pricing Inputs'!G$115)^((AF$16-AE$16)/365)</f>
        <v>0</v>
      </c>
      <c r="AG427" s="272">
        <f>AF427*(1+'2. GRI Pricing Inputs'!H$115)^((AG$16-AF$16)/365)</f>
        <v>0</v>
      </c>
      <c r="AH427" s="272">
        <f>AG427*(1+'2. GRI Pricing Inputs'!I$115)^((AH$16-AG$16)/365)</f>
        <v>0</v>
      </c>
      <c r="AI427" s="272">
        <f>AH427*(1+'2. GRI Pricing Inputs'!J$115)^((AI$16-AH$16)/365)</f>
        <v>0</v>
      </c>
      <c r="AJ427" s="272">
        <f>AI427*(1+'2. GRI Pricing Inputs'!K$115)^((AJ$16-AI$16)/365)</f>
        <v>0</v>
      </c>
      <c r="AK427" s="272">
        <f>AJ427*(1+'2. GRI Pricing Inputs'!L$115)^((AK$16-AJ$16)/365)</f>
        <v>0</v>
      </c>
      <c r="AL427" s="272">
        <f>AK427*(1+'2. GRI Pricing Inputs'!M$115)^((AL$16-AK$16)/365)</f>
        <v>0</v>
      </c>
      <c r="AM427" s="272">
        <f>AL427*(1+'2. GRI Pricing Inputs'!N$115)^((AM$16-AL$16)/365)</f>
        <v>0</v>
      </c>
      <c r="AN427" s="272">
        <f>AM427*(1+'2. GRI Pricing Inputs'!O$115)^((AN$16-AM$16)/365)</f>
        <v>0</v>
      </c>
      <c r="AO427" s="272">
        <f>AN427*(1+'2. GRI Pricing Inputs'!P$115)^((AO$16-AN$16)/365)</f>
        <v>0</v>
      </c>
      <c r="AP427" s="276">
        <f>AO427*(1+'2. GRI Pricing Inputs'!Q$115)^((AP$16-AO$16)/365)</f>
        <v>0</v>
      </c>
      <c r="AQ427" s="380">
        <f t="shared" si="20"/>
        <v>0</v>
      </c>
    </row>
    <row r="428" spans="3:43" ht="11.4" x14ac:dyDescent="0.2">
      <c r="C428" s="76">
        <f>'1. Accomodation'!N432</f>
        <v>0</v>
      </c>
      <c r="D428" s="362" t="str">
        <f>'1. Accomodation'!L432</f>
        <v>[Select]</v>
      </c>
      <c r="E428" s="69" t="str">
        <f>'1. Accomodation'!P432</f>
        <v>[Select]</v>
      </c>
      <c r="F428" s="69" t="str">
        <f>'1. Accomodation'!Q432</f>
        <v>[Select]</v>
      </c>
      <c r="G428" s="77">
        <f>'1. Accomodation'!O432</f>
        <v>0</v>
      </c>
      <c r="H428" s="69" t="str">
        <f>'1. Accomodation'!R432</f>
        <v>[Select]</v>
      </c>
      <c r="I428" s="69" t="str">
        <f>'1. Accomodation'!S432</f>
        <v>[Select]</v>
      </c>
      <c r="J428" s="62"/>
      <c r="L428" s="271">
        <f>IFERROR(INDEX('2. GRI Pricing Inputs'!$C$15:$AI$16,MATCH($L$16,'2. GRI Pricing Inputs'!$C$15:$C$16,0),MATCH(E428,'2. GRI Pricing Inputs'!$C$15:$AI$15,0)),0)</f>
        <v>0</v>
      </c>
      <c r="M428" s="272">
        <f>IFERROR(INDEX('2. GRI Pricing Inputs'!$C$22:$AI$23,MATCH($M$16,'2. GRI Pricing Inputs'!$C$22:$C$23,0),MATCH(F428,'2. GRI Pricing Inputs'!$C$22:$AI$22,0)),0)</f>
        <v>0</v>
      </c>
      <c r="N428" s="329">
        <f>IF(AND('3. GRI Pricing'!$G428&gt;='2. GRI Pricing Inputs'!$D$33,'3. GRI Pricing'!$G428&lt;='2. GRI Pricing Inputs'!$E$33),'2. GRI Pricing Inputs'!$D$32,IF(AND('3. GRI Pricing'!$G428&gt;='2. GRI Pricing Inputs'!$F$33,'3. GRI Pricing'!$G428&lt;='2. GRI Pricing Inputs'!$G$33),'2. GRI Pricing Inputs'!$F$32,IF(AND('3. GRI Pricing'!$G428&gt;='2. GRI Pricing Inputs'!$H$33,'3. GRI Pricing'!$G428&lt;='2. GRI Pricing Inputs'!$I$33),'2. GRI Pricing Inputs'!$H$32,IF(AND('3. GRI Pricing'!$G428&gt;='2. GRI Pricing Inputs'!$J$33,'3. GRI Pricing'!$G428&lt;='2. GRI Pricing Inputs'!$K$33),'2. GRI Pricing Inputs'!$J$32,IF(AND('3. GRI Pricing'!$G428&gt;='2. GRI Pricing Inputs'!$L$33,'3. GRI Pricing'!$G428&lt;='2. GRI Pricing Inputs'!$M$33),'2. GRI Pricing Inputs'!$L$32,IF(AND('3. GRI Pricing'!$G428&gt;='2. GRI Pricing Inputs'!$N$33,'3. GRI Pricing'!$G428&lt;='2. GRI Pricing Inputs'!$O$33),'2. GRI Pricing Inputs'!$N$32,IF(AND('3. GRI Pricing'!$G428&gt;='2. GRI Pricing Inputs'!$P$33,'3. GRI Pricing'!$G428&lt;='2. GRI Pricing Inputs'!$Q$33),'2. GRI Pricing Inputs'!$P$32,IF(AND('3. GRI Pricing'!$G428&gt;='2. GRI Pricing Inputs'!$R$33,'3. GRI Pricing'!$G428&lt;='2. GRI Pricing Inputs'!$S$33),'2. GRI Pricing Inputs'!$R$32,IF(AND('3. GRI Pricing'!$G428&gt;='2. GRI Pricing Inputs'!$T$33,'3. GRI Pricing'!$G428&lt;='2. GRI Pricing Inputs'!$U$33),'2. GRI Pricing Inputs'!$T$32,IF(AND('3. GRI Pricing'!$G428&gt;='2. GRI Pricing Inputs'!$V$33,'3. GRI Pricing'!$G428&lt;='2. GRI Pricing Inputs'!$W$33),'2. GRI Pricing Inputs'!$V$32,IF(AND('3. GRI Pricing'!$G428&gt;='2. GRI Pricing Inputs'!$X$33,'3. GRI Pricing'!$G428&lt;='2. GRI Pricing Inputs'!$Y$33),'2. GRI Pricing Inputs'!$X$32,IF(AND('3. GRI Pricing'!$G428&gt;='2. GRI Pricing Inputs'!$Z$33,'3. GRI Pricing'!$G428&lt;='2. GRI Pricing Inputs'!$AA$33),'2. GRI Pricing Inputs'!$Z$32,IF(AND('3. GRI Pricing'!$G428&gt;='2. GRI Pricing Inputs'!$AB$33,'3. GRI Pricing'!$G428&lt;='2. GRI Pricing Inputs'!$AC$33),'2. GRI Pricing Inputs'!$AB$32,IF(AND('3. GRI Pricing'!$G428&gt;='2. GRI Pricing Inputs'!$AD$33,'3. GRI Pricing'!$G428&lt;='2. GRI Pricing Inputs'!$AE$33),'2. GRI Pricing Inputs'!$AD$32,IF(AND('3. GRI Pricing'!$G428&gt;='2. GRI Pricing Inputs'!$AF$33,'3. GRI Pricing'!$G428&lt;='2. GRI Pricing Inputs'!$AG$33),'2. GRI Pricing Inputs'!$AF$32,IF(AND('3. GRI Pricing'!$G428&gt;='2. GRI Pricing Inputs'!$AH$33,'3. GRI Pricing'!$G428&lt;='2. GRI Pricing Inputs'!$AI$33),'2. GRI Pricing Inputs'!$AH$32,0))))))))))))))))</f>
        <v>0</v>
      </c>
      <c r="O428" s="272" cm="1">
        <f t="array" ref="O428">IFERROR(INDEX('2. GRI Pricing Inputs'!$C$32:$AI$39,MATCH('3. GRI Pricing'!E428,'2. GRI Pricing Inputs'!$C$32:$C$39,0),(MATCH('3. GRI Pricing'!N428,'2. GRI Pricing Inputs'!$D$32:$AI$32,0)+1)),0)</f>
        <v>0</v>
      </c>
      <c r="P428" s="272">
        <f>IFERROR(INDEX('2. GRI Pricing Inputs'!$C$45:$AI$46,MATCH($P$16,'2. GRI Pricing Inputs'!$C$45:$C$46,0),MATCH(H428,'2. GRI Pricing Inputs'!$C$45:$AI$45,0)),0)</f>
        <v>0</v>
      </c>
      <c r="Q428" s="272">
        <f>IFERROR(INDEX('2. GRI Pricing Inputs'!$C$53:$AI$54,MATCH('3. GRI Pricing'!$Q$16,'2. GRI Pricing Inputs'!$C$53:$C$54,0),MATCH('3. GRI Pricing'!I428,'2. GRI Pricing Inputs'!$C$53:$AI$53,0)),0)</f>
        <v>0</v>
      </c>
      <c r="R428" s="272">
        <f>IFERROR(INDEX('2. GRI Pricing Inputs'!$C$60:$AI$61,MATCH('3. GRI Pricing'!$R$16,'2. GRI Pricing Inputs'!$C$60:$C$61,0),MATCH('1. Accomodation'!T432,'2. GRI Pricing Inputs'!$C$60:$AI$60,0)),0)</f>
        <v>0</v>
      </c>
      <c r="S428" s="272">
        <f>IFERROR(INDEX('2. GRI Pricing Inputs'!$C$67:$AI$68,MATCH('3. GRI Pricing'!$S$16,'2. GRI Pricing Inputs'!$C$67:$C$68,0),MATCH('1. Accomodation'!U432,'2. GRI Pricing Inputs'!$C$67:$AI$67,0)),0)</f>
        <v>0</v>
      </c>
      <c r="T428" s="272">
        <f>IF(E428=0,0,'2. GRI Pricing Inputs'!$AI$75)</f>
        <v>0</v>
      </c>
      <c r="U428" s="272">
        <f>IFERROR(INDEX('2. GRI Pricing Inputs'!$C$82:$AI$83,MATCH('3. GRI Pricing'!$U$16,'2. GRI Pricing Inputs'!$C$82:$C$83,0),MATCH('1. Accomodation'!V432,'2. GRI Pricing Inputs'!$C$82:$AI$82,0)),0)</f>
        <v>0</v>
      </c>
      <c r="V428" s="272">
        <f>IFERROR(INDEX('2. GRI Pricing Inputs'!$C$89:$AI$90,MATCH('3. GRI Pricing'!$V$16,'2. GRI Pricing Inputs'!$C$89:$C$90,0),MATCH('1. Accomodation'!W432,'2. GRI Pricing Inputs'!$C$89:$AI$89,0)),0)</f>
        <v>0</v>
      </c>
      <c r="W428" s="272">
        <f>IFERROR(INDEX('2. GRI Pricing Inputs'!$C$97:$AI$98,MATCH('3. GRI Pricing'!$W$16,'2. GRI Pricing Inputs'!$C$97:$C$98,0),MATCH('1. Accomodation'!X432,'2. GRI Pricing Inputs'!$C$97:$AI$97,0)),0)</f>
        <v>0</v>
      </c>
      <c r="X428" s="272">
        <f>IFERROR(INDEX('2. GRI Pricing Inputs'!$C$104:$AI$105,MATCH('3. GRI Pricing'!$X$16,'2. GRI Pricing Inputs'!$C$104:$C$105,0),MATCH('1. Accomodation'!Y432,'2. GRI Pricing Inputs'!$C$104:$AI$104,0)),0)</f>
        <v>0</v>
      </c>
      <c r="Y428" s="273"/>
      <c r="Z428" s="274">
        <f t="shared" si="19"/>
        <v>0</v>
      </c>
      <c r="AA428" s="275"/>
      <c r="AB428" s="275"/>
      <c r="AC428" s="275"/>
      <c r="AD428" s="271">
        <f>Z428*(1+'2. GRI Pricing Inputs'!E$115)^(($AD$16-$AC$15)/365)</f>
        <v>0</v>
      </c>
      <c r="AE428" s="272">
        <f>AD428*(1+'2. GRI Pricing Inputs'!F$115)^((AE$16-AD$16)/365)</f>
        <v>0</v>
      </c>
      <c r="AF428" s="272">
        <f>AE428*(1+'2. GRI Pricing Inputs'!G$115)^((AF$16-AE$16)/365)</f>
        <v>0</v>
      </c>
      <c r="AG428" s="272">
        <f>AF428*(1+'2. GRI Pricing Inputs'!H$115)^((AG$16-AF$16)/365)</f>
        <v>0</v>
      </c>
      <c r="AH428" s="272">
        <f>AG428*(1+'2. GRI Pricing Inputs'!I$115)^((AH$16-AG$16)/365)</f>
        <v>0</v>
      </c>
      <c r="AI428" s="272">
        <f>AH428*(1+'2. GRI Pricing Inputs'!J$115)^((AI$16-AH$16)/365)</f>
        <v>0</v>
      </c>
      <c r="AJ428" s="272">
        <f>AI428*(1+'2. GRI Pricing Inputs'!K$115)^((AJ$16-AI$16)/365)</f>
        <v>0</v>
      </c>
      <c r="AK428" s="272">
        <f>AJ428*(1+'2. GRI Pricing Inputs'!L$115)^((AK$16-AJ$16)/365)</f>
        <v>0</v>
      </c>
      <c r="AL428" s="272">
        <f>AK428*(1+'2. GRI Pricing Inputs'!M$115)^((AL$16-AK$16)/365)</f>
        <v>0</v>
      </c>
      <c r="AM428" s="272">
        <f>AL428*(1+'2. GRI Pricing Inputs'!N$115)^((AM$16-AL$16)/365)</f>
        <v>0</v>
      </c>
      <c r="AN428" s="272">
        <f>AM428*(1+'2. GRI Pricing Inputs'!O$115)^((AN$16-AM$16)/365)</f>
        <v>0</v>
      </c>
      <c r="AO428" s="272">
        <f>AN428*(1+'2. GRI Pricing Inputs'!P$115)^((AO$16-AN$16)/365)</f>
        <v>0</v>
      </c>
      <c r="AP428" s="276">
        <f>AO428*(1+'2. GRI Pricing Inputs'!Q$115)^((AP$16-AO$16)/365)</f>
        <v>0</v>
      </c>
      <c r="AQ428" s="380">
        <f t="shared" si="20"/>
        <v>0</v>
      </c>
    </row>
    <row r="429" spans="3:43" ht="11.4" x14ac:dyDescent="0.2">
      <c r="C429" s="76">
        <f>'1. Accomodation'!N433</f>
        <v>0</v>
      </c>
      <c r="D429" s="362" t="str">
        <f>'1. Accomodation'!L433</f>
        <v>[Select]</v>
      </c>
      <c r="E429" s="69" t="str">
        <f>'1. Accomodation'!P433</f>
        <v>[Select]</v>
      </c>
      <c r="F429" s="69" t="str">
        <f>'1. Accomodation'!Q433</f>
        <v>[Select]</v>
      </c>
      <c r="G429" s="77">
        <f>'1. Accomodation'!O433</f>
        <v>0</v>
      </c>
      <c r="H429" s="69" t="str">
        <f>'1. Accomodation'!R433</f>
        <v>[Select]</v>
      </c>
      <c r="I429" s="69" t="str">
        <f>'1. Accomodation'!S433</f>
        <v>[Select]</v>
      </c>
      <c r="J429" s="62"/>
      <c r="L429" s="271">
        <f>IFERROR(INDEX('2. GRI Pricing Inputs'!$C$15:$AI$16,MATCH($L$16,'2. GRI Pricing Inputs'!$C$15:$C$16,0),MATCH(E429,'2. GRI Pricing Inputs'!$C$15:$AI$15,0)),0)</f>
        <v>0</v>
      </c>
      <c r="M429" s="272">
        <f>IFERROR(INDEX('2. GRI Pricing Inputs'!$C$22:$AI$23,MATCH($M$16,'2. GRI Pricing Inputs'!$C$22:$C$23,0),MATCH(F429,'2. GRI Pricing Inputs'!$C$22:$AI$22,0)),0)</f>
        <v>0</v>
      </c>
      <c r="N429" s="329">
        <f>IF(AND('3. GRI Pricing'!$G429&gt;='2. GRI Pricing Inputs'!$D$33,'3. GRI Pricing'!$G429&lt;='2. GRI Pricing Inputs'!$E$33),'2. GRI Pricing Inputs'!$D$32,IF(AND('3. GRI Pricing'!$G429&gt;='2. GRI Pricing Inputs'!$F$33,'3. GRI Pricing'!$G429&lt;='2. GRI Pricing Inputs'!$G$33),'2. GRI Pricing Inputs'!$F$32,IF(AND('3. GRI Pricing'!$G429&gt;='2. GRI Pricing Inputs'!$H$33,'3. GRI Pricing'!$G429&lt;='2. GRI Pricing Inputs'!$I$33),'2. GRI Pricing Inputs'!$H$32,IF(AND('3. GRI Pricing'!$G429&gt;='2. GRI Pricing Inputs'!$J$33,'3. GRI Pricing'!$G429&lt;='2. GRI Pricing Inputs'!$K$33),'2. GRI Pricing Inputs'!$J$32,IF(AND('3. GRI Pricing'!$G429&gt;='2. GRI Pricing Inputs'!$L$33,'3. GRI Pricing'!$G429&lt;='2. GRI Pricing Inputs'!$M$33),'2. GRI Pricing Inputs'!$L$32,IF(AND('3. GRI Pricing'!$G429&gt;='2. GRI Pricing Inputs'!$N$33,'3. GRI Pricing'!$G429&lt;='2. GRI Pricing Inputs'!$O$33),'2. GRI Pricing Inputs'!$N$32,IF(AND('3. GRI Pricing'!$G429&gt;='2. GRI Pricing Inputs'!$P$33,'3. GRI Pricing'!$G429&lt;='2. GRI Pricing Inputs'!$Q$33),'2. GRI Pricing Inputs'!$P$32,IF(AND('3. GRI Pricing'!$G429&gt;='2. GRI Pricing Inputs'!$R$33,'3. GRI Pricing'!$G429&lt;='2. GRI Pricing Inputs'!$S$33),'2. GRI Pricing Inputs'!$R$32,IF(AND('3. GRI Pricing'!$G429&gt;='2. GRI Pricing Inputs'!$T$33,'3. GRI Pricing'!$G429&lt;='2. GRI Pricing Inputs'!$U$33),'2. GRI Pricing Inputs'!$T$32,IF(AND('3. GRI Pricing'!$G429&gt;='2. GRI Pricing Inputs'!$V$33,'3. GRI Pricing'!$G429&lt;='2. GRI Pricing Inputs'!$W$33),'2. GRI Pricing Inputs'!$V$32,IF(AND('3. GRI Pricing'!$G429&gt;='2. GRI Pricing Inputs'!$X$33,'3. GRI Pricing'!$G429&lt;='2. GRI Pricing Inputs'!$Y$33),'2. GRI Pricing Inputs'!$X$32,IF(AND('3. GRI Pricing'!$G429&gt;='2. GRI Pricing Inputs'!$Z$33,'3. GRI Pricing'!$G429&lt;='2. GRI Pricing Inputs'!$AA$33),'2. GRI Pricing Inputs'!$Z$32,IF(AND('3. GRI Pricing'!$G429&gt;='2. GRI Pricing Inputs'!$AB$33,'3. GRI Pricing'!$G429&lt;='2. GRI Pricing Inputs'!$AC$33),'2. GRI Pricing Inputs'!$AB$32,IF(AND('3. GRI Pricing'!$G429&gt;='2. GRI Pricing Inputs'!$AD$33,'3. GRI Pricing'!$G429&lt;='2. GRI Pricing Inputs'!$AE$33),'2. GRI Pricing Inputs'!$AD$32,IF(AND('3. GRI Pricing'!$G429&gt;='2. GRI Pricing Inputs'!$AF$33,'3. GRI Pricing'!$G429&lt;='2. GRI Pricing Inputs'!$AG$33),'2. GRI Pricing Inputs'!$AF$32,IF(AND('3. GRI Pricing'!$G429&gt;='2. GRI Pricing Inputs'!$AH$33,'3. GRI Pricing'!$G429&lt;='2. GRI Pricing Inputs'!$AI$33),'2. GRI Pricing Inputs'!$AH$32,0))))))))))))))))</f>
        <v>0</v>
      </c>
      <c r="O429" s="272" cm="1">
        <f t="array" ref="O429">IFERROR(INDEX('2. GRI Pricing Inputs'!$C$32:$AI$39,MATCH('3. GRI Pricing'!E429,'2. GRI Pricing Inputs'!$C$32:$C$39,0),(MATCH('3. GRI Pricing'!N429,'2. GRI Pricing Inputs'!$D$32:$AI$32,0)+1)),0)</f>
        <v>0</v>
      </c>
      <c r="P429" s="272">
        <f>IFERROR(INDEX('2. GRI Pricing Inputs'!$C$45:$AI$46,MATCH($P$16,'2. GRI Pricing Inputs'!$C$45:$C$46,0),MATCH(H429,'2. GRI Pricing Inputs'!$C$45:$AI$45,0)),0)</f>
        <v>0</v>
      </c>
      <c r="Q429" s="272">
        <f>IFERROR(INDEX('2. GRI Pricing Inputs'!$C$53:$AI$54,MATCH('3. GRI Pricing'!$Q$16,'2. GRI Pricing Inputs'!$C$53:$C$54,0),MATCH('3. GRI Pricing'!I429,'2. GRI Pricing Inputs'!$C$53:$AI$53,0)),0)</f>
        <v>0</v>
      </c>
      <c r="R429" s="272">
        <f>IFERROR(INDEX('2. GRI Pricing Inputs'!$C$60:$AI$61,MATCH('3. GRI Pricing'!$R$16,'2. GRI Pricing Inputs'!$C$60:$C$61,0),MATCH('1. Accomodation'!T433,'2. GRI Pricing Inputs'!$C$60:$AI$60,0)),0)</f>
        <v>0</v>
      </c>
      <c r="S429" s="272">
        <f>IFERROR(INDEX('2. GRI Pricing Inputs'!$C$67:$AI$68,MATCH('3. GRI Pricing'!$S$16,'2. GRI Pricing Inputs'!$C$67:$C$68,0),MATCH('1. Accomodation'!U433,'2. GRI Pricing Inputs'!$C$67:$AI$67,0)),0)</f>
        <v>0</v>
      </c>
      <c r="T429" s="272">
        <f>IF(E429=0,0,'2. GRI Pricing Inputs'!$AI$75)</f>
        <v>0</v>
      </c>
      <c r="U429" s="272">
        <f>IFERROR(INDEX('2. GRI Pricing Inputs'!$C$82:$AI$83,MATCH('3. GRI Pricing'!$U$16,'2. GRI Pricing Inputs'!$C$82:$C$83,0),MATCH('1. Accomodation'!V433,'2. GRI Pricing Inputs'!$C$82:$AI$82,0)),0)</f>
        <v>0</v>
      </c>
      <c r="V429" s="272">
        <f>IFERROR(INDEX('2. GRI Pricing Inputs'!$C$89:$AI$90,MATCH('3. GRI Pricing'!$V$16,'2. GRI Pricing Inputs'!$C$89:$C$90,0),MATCH('1. Accomodation'!W433,'2. GRI Pricing Inputs'!$C$89:$AI$89,0)),0)</f>
        <v>0</v>
      </c>
      <c r="W429" s="272">
        <f>IFERROR(INDEX('2. GRI Pricing Inputs'!$C$97:$AI$98,MATCH('3. GRI Pricing'!$W$16,'2. GRI Pricing Inputs'!$C$97:$C$98,0),MATCH('1. Accomodation'!X433,'2. GRI Pricing Inputs'!$C$97:$AI$97,0)),0)</f>
        <v>0</v>
      </c>
      <c r="X429" s="272">
        <f>IFERROR(INDEX('2. GRI Pricing Inputs'!$C$104:$AI$105,MATCH('3. GRI Pricing'!$X$16,'2. GRI Pricing Inputs'!$C$104:$C$105,0),MATCH('1. Accomodation'!Y433,'2. GRI Pricing Inputs'!$C$104:$AI$104,0)),0)</f>
        <v>0</v>
      </c>
      <c r="Y429" s="273"/>
      <c r="Z429" s="274">
        <f t="shared" si="19"/>
        <v>0</v>
      </c>
      <c r="AA429" s="275"/>
      <c r="AB429" s="275"/>
      <c r="AC429" s="275"/>
      <c r="AD429" s="271">
        <f>Z429*(1+'2. GRI Pricing Inputs'!E$115)^(($AD$16-$AC$15)/365)</f>
        <v>0</v>
      </c>
      <c r="AE429" s="272">
        <f>AD429*(1+'2. GRI Pricing Inputs'!F$115)^((AE$16-AD$16)/365)</f>
        <v>0</v>
      </c>
      <c r="AF429" s="272">
        <f>AE429*(1+'2. GRI Pricing Inputs'!G$115)^((AF$16-AE$16)/365)</f>
        <v>0</v>
      </c>
      <c r="AG429" s="272">
        <f>AF429*(1+'2. GRI Pricing Inputs'!H$115)^((AG$16-AF$16)/365)</f>
        <v>0</v>
      </c>
      <c r="AH429" s="272">
        <f>AG429*(1+'2. GRI Pricing Inputs'!I$115)^((AH$16-AG$16)/365)</f>
        <v>0</v>
      </c>
      <c r="AI429" s="272">
        <f>AH429*(1+'2. GRI Pricing Inputs'!J$115)^((AI$16-AH$16)/365)</f>
        <v>0</v>
      </c>
      <c r="AJ429" s="272">
        <f>AI429*(1+'2. GRI Pricing Inputs'!K$115)^((AJ$16-AI$16)/365)</f>
        <v>0</v>
      </c>
      <c r="AK429" s="272">
        <f>AJ429*(1+'2. GRI Pricing Inputs'!L$115)^((AK$16-AJ$16)/365)</f>
        <v>0</v>
      </c>
      <c r="AL429" s="272">
        <f>AK429*(1+'2. GRI Pricing Inputs'!M$115)^((AL$16-AK$16)/365)</f>
        <v>0</v>
      </c>
      <c r="AM429" s="272">
        <f>AL429*(1+'2. GRI Pricing Inputs'!N$115)^((AM$16-AL$16)/365)</f>
        <v>0</v>
      </c>
      <c r="AN429" s="272">
        <f>AM429*(1+'2. GRI Pricing Inputs'!O$115)^((AN$16-AM$16)/365)</f>
        <v>0</v>
      </c>
      <c r="AO429" s="272">
        <f>AN429*(1+'2. GRI Pricing Inputs'!P$115)^((AO$16-AN$16)/365)</f>
        <v>0</v>
      </c>
      <c r="AP429" s="276">
        <f>AO429*(1+'2. GRI Pricing Inputs'!Q$115)^((AP$16-AO$16)/365)</f>
        <v>0</v>
      </c>
      <c r="AQ429" s="380">
        <f t="shared" si="20"/>
        <v>0</v>
      </c>
    </row>
    <row r="430" spans="3:43" ht="11.4" x14ac:dyDescent="0.2">
      <c r="C430" s="76">
        <f>'1. Accomodation'!N434</f>
        <v>0</v>
      </c>
      <c r="D430" s="362" t="str">
        <f>'1. Accomodation'!L434</f>
        <v>[Select]</v>
      </c>
      <c r="E430" s="69" t="str">
        <f>'1. Accomodation'!P434</f>
        <v>[Select]</v>
      </c>
      <c r="F430" s="69" t="str">
        <f>'1. Accomodation'!Q434</f>
        <v>[Select]</v>
      </c>
      <c r="G430" s="77">
        <f>'1. Accomodation'!O434</f>
        <v>0</v>
      </c>
      <c r="H430" s="69" t="str">
        <f>'1. Accomodation'!R434</f>
        <v>[Select]</v>
      </c>
      <c r="I430" s="69" t="str">
        <f>'1. Accomodation'!S434</f>
        <v>[Select]</v>
      </c>
      <c r="J430" s="62"/>
      <c r="L430" s="271">
        <f>IFERROR(INDEX('2. GRI Pricing Inputs'!$C$15:$AI$16,MATCH($L$16,'2. GRI Pricing Inputs'!$C$15:$C$16,0),MATCH(E430,'2. GRI Pricing Inputs'!$C$15:$AI$15,0)),0)</f>
        <v>0</v>
      </c>
      <c r="M430" s="272">
        <f>IFERROR(INDEX('2. GRI Pricing Inputs'!$C$22:$AI$23,MATCH($M$16,'2. GRI Pricing Inputs'!$C$22:$C$23,0),MATCH(F430,'2. GRI Pricing Inputs'!$C$22:$AI$22,0)),0)</f>
        <v>0</v>
      </c>
      <c r="N430" s="329">
        <f>IF(AND('3. GRI Pricing'!$G430&gt;='2. GRI Pricing Inputs'!$D$33,'3. GRI Pricing'!$G430&lt;='2. GRI Pricing Inputs'!$E$33),'2. GRI Pricing Inputs'!$D$32,IF(AND('3. GRI Pricing'!$G430&gt;='2. GRI Pricing Inputs'!$F$33,'3. GRI Pricing'!$G430&lt;='2. GRI Pricing Inputs'!$G$33),'2. GRI Pricing Inputs'!$F$32,IF(AND('3. GRI Pricing'!$G430&gt;='2. GRI Pricing Inputs'!$H$33,'3. GRI Pricing'!$G430&lt;='2. GRI Pricing Inputs'!$I$33),'2. GRI Pricing Inputs'!$H$32,IF(AND('3. GRI Pricing'!$G430&gt;='2. GRI Pricing Inputs'!$J$33,'3. GRI Pricing'!$G430&lt;='2. GRI Pricing Inputs'!$K$33),'2. GRI Pricing Inputs'!$J$32,IF(AND('3. GRI Pricing'!$G430&gt;='2. GRI Pricing Inputs'!$L$33,'3. GRI Pricing'!$G430&lt;='2. GRI Pricing Inputs'!$M$33),'2. GRI Pricing Inputs'!$L$32,IF(AND('3. GRI Pricing'!$G430&gt;='2. GRI Pricing Inputs'!$N$33,'3. GRI Pricing'!$G430&lt;='2. GRI Pricing Inputs'!$O$33),'2. GRI Pricing Inputs'!$N$32,IF(AND('3. GRI Pricing'!$G430&gt;='2. GRI Pricing Inputs'!$P$33,'3. GRI Pricing'!$G430&lt;='2. GRI Pricing Inputs'!$Q$33),'2. GRI Pricing Inputs'!$P$32,IF(AND('3. GRI Pricing'!$G430&gt;='2. GRI Pricing Inputs'!$R$33,'3. GRI Pricing'!$G430&lt;='2. GRI Pricing Inputs'!$S$33),'2. GRI Pricing Inputs'!$R$32,IF(AND('3. GRI Pricing'!$G430&gt;='2. GRI Pricing Inputs'!$T$33,'3. GRI Pricing'!$G430&lt;='2. GRI Pricing Inputs'!$U$33),'2. GRI Pricing Inputs'!$T$32,IF(AND('3. GRI Pricing'!$G430&gt;='2. GRI Pricing Inputs'!$V$33,'3. GRI Pricing'!$G430&lt;='2. GRI Pricing Inputs'!$W$33),'2. GRI Pricing Inputs'!$V$32,IF(AND('3. GRI Pricing'!$G430&gt;='2. GRI Pricing Inputs'!$X$33,'3. GRI Pricing'!$G430&lt;='2. GRI Pricing Inputs'!$Y$33),'2. GRI Pricing Inputs'!$X$32,IF(AND('3. GRI Pricing'!$G430&gt;='2. GRI Pricing Inputs'!$Z$33,'3. GRI Pricing'!$G430&lt;='2. GRI Pricing Inputs'!$AA$33),'2. GRI Pricing Inputs'!$Z$32,IF(AND('3. GRI Pricing'!$G430&gt;='2. GRI Pricing Inputs'!$AB$33,'3. GRI Pricing'!$G430&lt;='2. GRI Pricing Inputs'!$AC$33),'2. GRI Pricing Inputs'!$AB$32,IF(AND('3. GRI Pricing'!$G430&gt;='2. GRI Pricing Inputs'!$AD$33,'3. GRI Pricing'!$G430&lt;='2. GRI Pricing Inputs'!$AE$33),'2. GRI Pricing Inputs'!$AD$32,IF(AND('3. GRI Pricing'!$G430&gt;='2. GRI Pricing Inputs'!$AF$33,'3. GRI Pricing'!$G430&lt;='2. GRI Pricing Inputs'!$AG$33),'2. GRI Pricing Inputs'!$AF$32,IF(AND('3. GRI Pricing'!$G430&gt;='2. GRI Pricing Inputs'!$AH$33,'3. GRI Pricing'!$G430&lt;='2. GRI Pricing Inputs'!$AI$33),'2. GRI Pricing Inputs'!$AH$32,0))))))))))))))))</f>
        <v>0</v>
      </c>
      <c r="O430" s="272" cm="1">
        <f t="array" ref="O430">IFERROR(INDEX('2. GRI Pricing Inputs'!$C$32:$AI$39,MATCH('3. GRI Pricing'!E430,'2. GRI Pricing Inputs'!$C$32:$C$39,0),(MATCH('3. GRI Pricing'!N430,'2. GRI Pricing Inputs'!$D$32:$AI$32,0)+1)),0)</f>
        <v>0</v>
      </c>
      <c r="P430" s="272">
        <f>IFERROR(INDEX('2. GRI Pricing Inputs'!$C$45:$AI$46,MATCH($P$16,'2. GRI Pricing Inputs'!$C$45:$C$46,0),MATCH(H430,'2. GRI Pricing Inputs'!$C$45:$AI$45,0)),0)</f>
        <v>0</v>
      </c>
      <c r="Q430" s="272">
        <f>IFERROR(INDEX('2. GRI Pricing Inputs'!$C$53:$AI$54,MATCH('3. GRI Pricing'!$Q$16,'2. GRI Pricing Inputs'!$C$53:$C$54,0),MATCH('3. GRI Pricing'!I430,'2. GRI Pricing Inputs'!$C$53:$AI$53,0)),0)</f>
        <v>0</v>
      </c>
      <c r="R430" s="272">
        <f>IFERROR(INDEX('2. GRI Pricing Inputs'!$C$60:$AI$61,MATCH('3. GRI Pricing'!$R$16,'2. GRI Pricing Inputs'!$C$60:$C$61,0),MATCH('1. Accomodation'!T434,'2. GRI Pricing Inputs'!$C$60:$AI$60,0)),0)</f>
        <v>0</v>
      </c>
      <c r="S430" s="272">
        <f>IFERROR(INDEX('2. GRI Pricing Inputs'!$C$67:$AI$68,MATCH('3. GRI Pricing'!$S$16,'2. GRI Pricing Inputs'!$C$67:$C$68,0),MATCH('1. Accomodation'!U434,'2. GRI Pricing Inputs'!$C$67:$AI$67,0)),0)</f>
        <v>0</v>
      </c>
      <c r="T430" s="272">
        <f>IF(E430=0,0,'2. GRI Pricing Inputs'!$AI$75)</f>
        <v>0</v>
      </c>
      <c r="U430" s="272">
        <f>IFERROR(INDEX('2. GRI Pricing Inputs'!$C$82:$AI$83,MATCH('3. GRI Pricing'!$U$16,'2. GRI Pricing Inputs'!$C$82:$C$83,0),MATCH('1. Accomodation'!V434,'2. GRI Pricing Inputs'!$C$82:$AI$82,0)),0)</f>
        <v>0</v>
      </c>
      <c r="V430" s="272">
        <f>IFERROR(INDEX('2. GRI Pricing Inputs'!$C$89:$AI$90,MATCH('3. GRI Pricing'!$V$16,'2. GRI Pricing Inputs'!$C$89:$C$90,0),MATCH('1. Accomodation'!W434,'2. GRI Pricing Inputs'!$C$89:$AI$89,0)),0)</f>
        <v>0</v>
      </c>
      <c r="W430" s="272">
        <f>IFERROR(INDEX('2. GRI Pricing Inputs'!$C$97:$AI$98,MATCH('3. GRI Pricing'!$W$16,'2. GRI Pricing Inputs'!$C$97:$C$98,0),MATCH('1. Accomodation'!X434,'2. GRI Pricing Inputs'!$C$97:$AI$97,0)),0)</f>
        <v>0</v>
      </c>
      <c r="X430" s="272">
        <f>IFERROR(INDEX('2. GRI Pricing Inputs'!$C$104:$AI$105,MATCH('3. GRI Pricing'!$X$16,'2. GRI Pricing Inputs'!$C$104:$C$105,0),MATCH('1. Accomodation'!Y434,'2. GRI Pricing Inputs'!$C$104:$AI$104,0)),0)</f>
        <v>0</v>
      </c>
      <c r="Y430" s="273"/>
      <c r="Z430" s="274">
        <f t="shared" si="19"/>
        <v>0</v>
      </c>
      <c r="AA430" s="275"/>
      <c r="AB430" s="275"/>
      <c r="AC430" s="275"/>
      <c r="AD430" s="271">
        <f>Z430*(1+'2. GRI Pricing Inputs'!E$115)^(($AD$16-$AC$15)/365)</f>
        <v>0</v>
      </c>
      <c r="AE430" s="272">
        <f>AD430*(1+'2. GRI Pricing Inputs'!F$115)^((AE$16-AD$16)/365)</f>
        <v>0</v>
      </c>
      <c r="AF430" s="272">
        <f>AE430*(1+'2. GRI Pricing Inputs'!G$115)^((AF$16-AE$16)/365)</f>
        <v>0</v>
      </c>
      <c r="AG430" s="272">
        <f>AF430*(1+'2. GRI Pricing Inputs'!H$115)^((AG$16-AF$16)/365)</f>
        <v>0</v>
      </c>
      <c r="AH430" s="272">
        <f>AG430*(1+'2. GRI Pricing Inputs'!I$115)^((AH$16-AG$16)/365)</f>
        <v>0</v>
      </c>
      <c r="AI430" s="272">
        <f>AH430*(1+'2. GRI Pricing Inputs'!J$115)^((AI$16-AH$16)/365)</f>
        <v>0</v>
      </c>
      <c r="AJ430" s="272">
        <f>AI430*(1+'2. GRI Pricing Inputs'!K$115)^((AJ$16-AI$16)/365)</f>
        <v>0</v>
      </c>
      <c r="AK430" s="272">
        <f>AJ430*(1+'2. GRI Pricing Inputs'!L$115)^((AK$16-AJ$16)/365)</f>
        <v>0</v>
      </c>
      <c r="AL430" s="272">
        <f>AK430*(1+'2. GRI Pricing Inputs'!M$115)^((AL$16-AK$16)/365)</f>
        <v>0</v>
      </c>
      <c r="AM430" s="272">
        <f>AL430*(1+'2. GRI Pricing Inputs'!N$115)^((AM$16-AL$16)/365)</f>
        <v>0</v>
      </c>
      <c r="AN430" s="272">
        <f>AM430*(1+'2. GRI Pricing Inputs'!O$115)^((AN$16-AM$16)/365)</f>
        <v>0</v>
      </c>
      <c r="AO430" s="272">
        <f>AN430*(1+'2. GRI Pricing Inputs'!P$115)^((AO$16-AN$16)/365)</f>
        <v>0</v>
      </c>
      <c r="AP430" s="276">
        <f>AO430*(1+'2. GRI Pricing Inputs'!Q$115)^((AP$16-AO$16)/365)</f>
        <v>0</v>
      </c>
      <c r="AQ430" s="380">
        <f t="shared" si="20"/>
        <v>0</v>
      </c>
    </row>
    <row r="431" spans="3:43" ht="11.4" x14ac:dyDescent="0.2">
      <c r="C431" s="76">
        <f>'1. Accomodation'!N435</f>
        <v>0</v>
      </c>
      <c r="D431" s="362" t="str">
        <f>'1. Accomodation'!L435</f>
        <v>[Select]</v>
      </c>
      <c r="E431" s="69" t="str">
        <f>'1. Accomodation'!P435</f>
        <v>[Select]</v>
      </c>
      <c r="F431" s="69" t="str">
        <f>'1. Accomodation'!Q435</f>
        <v>[Select]</v>
      </c>
      <c r="G431" s="77">
        <f>'1. Accomodation'!O435</f>
        <v>0</v>
      </c>
      <c r="H431" s="69" t="str">
        <f>'1. Accomodation'!R435</f>
        <v>[Select]</v>
      </c>
      <c r="I431" s="69" t="str">
        <f>'1. Accomodation'!S435</f>
        <v>[Select]</v>
      </c>
      <c r="J431" s="62"/>
      <c r="L431" s="271">
        <f>IFERROR(INDEX('2. GRI Pricing Inputs'!$C$15:$AI$16,MATCH($L$16,'2. GRI Pricing Inputs'!$C$15:$C$16,0),MATCH(E431,'2. GRI Pricing Inputs'!$C$15:$AI$15,0)),0)</f>
        <v>0</v>
      </c>
      <c r="M431" s="272">
        <f>IFERROR(INDEX('2. GRI Pricing Inputs'!$C$22:$AI$23,MATCH($M$16,'2. GRI Pricing Inputs'!$C$22:$C$23,0),MATCH(F431,'2. GRI Pricing Inputs'!$C$22:$AI$22,0)),0)</f>
        <v>0</v>
      </c>
      <c r="N431" s="329">
        <f>IF(AND('3. GRI Pricing'!$G431&gt;='2. GRI Pricing Inputs'!$D$33,'3. GRI Pricing'!$G431&lt;='2. GRI Pricing Inputs'!$E$33),'2. GRI Pricing Inputs'!$D$32,IF(AND('3. GRI Pricing'!$G431&gt;='2. GRI Pricing Inputs'!$F$33,'3. GRI Pricing'!$G431&lt;='2. GRI Pricing Inputs'!$G$33),'2. GRI Pricing Inputs'!$F$32,IF(AND('3. GRI Pricing'!$G431&gt;='2. GRI Pricing Inputs'!$H$33,'3. GRI Pricing'!$G431&lt;='2. GRI Pricing Inputs'!$I$33),'2. GRI Pricing Inputs'!$H$32,IF(AND('3. GRI Pricing'!$G431&gt;='2. GRI Pricing Inputs'!$J$33,'3. GRI Pricing'!$G431&lt;='2. GRI Pricing Inputs'!$K$33),'2. GRI Pricing Inputs'!$J$32,IF(AND('3. GRI Pricing'!$G431&gt;='2. GRI Pricing Inputs'!$L$33,'3. GRI Pricing'!$G431&lt;='2. GRI Pricing Inputs'!$M$33),'2. GRI Pricing Inputs'!$L$32,IF(AND('3. GRI Pricing'!$G431&gt;='2. GRI Pricing Inputs'!$N$33,'3. GRI Pricing'!$G431&lt;='2. GRI Pricing Inputs'!$O$33),'2. GRI Pricing Inputs'!$N$32,IF(AND('3. GRI Pricing'!$G431&gt;='2. GRI Pricing Inputs'!$P$33,'3. GRI Pricing'!$G431&lt;='2. GRI Pricing Inputs'!$Q$33),'2. GRI Pricing Inputs'!$P$32,IF(AND('3. GRI Pricing'!$G431&gt;='2. GRI Pricing Inputs'!$R$33,'3. GRI Pricing'!$G431&lt;='2. GRI Pricing Inputs'!$S$33),'2. GRI Pricing Inputs'!$R$32,IF(AND('3. GRI Pricing'!$G431&gt;='2. GRI Pricing Inputs'!$T$33,'3. GRI Pricing'!$G431&lt;='2. GRI Pricing Inputs'!$U$33),'2. GRI Pricing Inputs'!$T$32,IF(AND('3. GRI Pricing'!$G431&gt;='2. GRI Pricing Inputs'!$V$33,'3. GRI Pricing'!$G431&lt;='2. GRI Pricing Inputs'!$W$33),'2. GRI Pricing Inputs'!$V$32,IF(AND('3. GRI Pricing'!$G431&gt;='2. GRI Pricing Inputs'!$X$33,'3. GRI Pricing'!$G431&lt;='2. GRI Pricing Inputs'!$Y$33),'2. GRI Pricing Inputs'!$X$32,IF(AND('3. GRI Pricing'!$G431&gt;='2. GRI Pricing Inputs'!$Z$33,'3. GRI Pricing'!$G431&lt;='2. GRI Pricing Inputs'!$AA$33),'2. GRI Pricing Inputs'!$Z$32,IF(AND('3. GRI Pricing'!$G431&gt;='2. GRI Pricing Inputs'!$AB$33,'3. GRI Pricing'!$G431&lt;='2. GRI Pricing Inputs'!$AC$33),'2. GRI Pricing Inputs'!$AB$32,IF(AND('3. GRI Pricing'!$G431&gt;='2. GRI Pricing Inputs'!$AD$33,'3. GRI Pricing'!$G431&lt;='2. GRI Pricing Inputs'!$AE$33),'2. GRI Pricing Inputs'!$AD$32,IF(AND('3. GRI Pricing'!$G431&gt;='2. GRI Pricing Inputs'!$AF$33,'3. GRI Pricing'!$G431&lt;='2. GRI Pricing Inputs'!$AG$33),'2. GRI Pricing Inputs'!$AF$32,IF(AND('3. GRI Pricing'!$G431&gt;='2. GRI Pricing Inputs'!$AH$33,'3. GRI Pricing'!$G431&lt;='2. GRI Pricing Inputs'!$AI$33),'2. GRI Pricing Inputs'!$AH$32,0))))))))))))))))</f>
        <v>0</v>
      </c>
      <c r="O431" s="272" cm="1">
        <f t="array" ref="O431">IFERROR(INDEX('2. GRI Pricing Inputs'!$C$32:$AI$39,MATCH('3. GRI Pricing'!E431,'2. GRI Pricing Inputs'!$C$32:$C$39,0),(MATCH('3. GRI Pricing'!N431,'2. GRI Pricing Inputs'!$D$32:$AI$32,0)+1)),0)</f>
        <v>0</v>
      </c>
      <c r="P431" s="272">
        <f>IFERROR(INDEX('2. GRI Pricing Inputs'!$C$45:$AI$46,MATCH($P$16,'2. GRI Pricing Inputs'!$C$45:$C$46,0),MATCH(H431,'2. GRI Pricing Inputs'!$C$45:$AI$45,0)),0)</f>
        <v>0</v>
      </c>
      <c r="Q431" s="272">
        <f>IFERROR(INDEX('2. GRI Pricing Inputs'!$C$53:$AI$54,MATCH('3. GRI Pricing'!$Q$16,'2. GRI Pricing Inputs'!$C$53:$C$54,0),MATCH('3. GRI Pricing'!I431,'2. GRI Pricing Inputs'!$C$53:$AI$53,0)),0)</f>
        <v>0</v>
      </c>
      <c r="R431" s="272">
        <f>IFERROR(INDEX('2. GRI Pricing Inputs'!$C$60:$AI$61,MATCH('3. GRI Pricing'!$R$16,'2. GRI Pricing Inputs'!$C$60:$C$61,0),MATCH('1. Accomodation'!T435,'2. GRI Pricing Inputs'!$C$60:$AI$60,0)),0)</f>
        <v>0</v>
      </c>
      <c r="S431" s="272">
        <f>IFERROR(INDEX('2. GRI Pricing Inputs'!$C$67:$AI$68,MATCH('3. GRI Pricing'!$S$16,'2. GRI Pricing Inputs'!$C$67:$C$68,0),MATCH('1. Accomodation'!U435,'2. GRI Pricing Inputs'!$C$67:$AI$67,0)),0)</f>
        <v>0</v>
      </c>
      <c r="T431" s="272">
        <f>IF(E431=0,0,'2. GRI Pricing Inputs'!$AI$75)</f>
        <v>0</v>
      </c>
      <c r="U431" s="272">
        <f>IFERROR(INDEX('2. GRI Pricing Inputs'!$C$82:$AI$83,MATCH('3. GRI Pricing'!$U$16,'2. GRI Pricing Inputs'!$C$82:$C$83,0),MATCH('1. Accomodation'!V435,'2. GRI Pricing Inputs'!$C$82:$AI$82,0)),0)</f>
        <v>0</v>
      </c>
      <c r="V431" s="272">
        <f>IFERROR(INDEX('2. GRI Pricing Inputs'!$C$89:$AI$90,MATCH('3. GRI Pricing'!$V$16,'2. GRI Pricing Inputs'!$C$89:$C$90,0),MATCH('1. Accomodation'!W435,'2. GRI Pricing Inputs'!$C$89:$AI$89,0)),0)</f>
        <v>0</v>
      </c>
      <c r="W431" s="272">
        <f>IFERROR(INDEX('2. GRI Pricing Inputs'!$C$97:$AI$98,MATCH('3. GRI Pricing'!$W$16,'2. GRI Pricing Inputs'!$C$97:$C$98,0),MATCH('1. Accomodation'!X435,'2. GRI Pricing Inputs'!$C$97:$AI$97,0)),0)</f>
        <v>0</v>
      </c>
      <c r="X431" s="272">
        <f>IFERROR(INDEX('2. GRI Pricing Inputs'!$C$104:$AI$105,MATCH('3. GRI Pricing'!$X$16,'2. GRI Pricing Inputs'!$C$104:$C$105,0),MATCH('1. Accomodation'!Y435,'2. GRI Pricing Inputs'!$C$104:$AI$104,0)),0)</f>
        <v>0</v>
      </c>
      <c r="Y431" s="273"/>
      <c r="Z431" s="274">
        <f t="shared" si="19"/>
        <v>0</v>
      </c>
      <c r="AA431" s="275"/>
      <c r="AB431" s="275"/>
      <c r="AC431" s="275"/>
      <c r="AD431" s="271">
        <f>Z431*(1+'2. GRI Pricing Inputs'!E$115)^(($AD$16-$AC$15)/365)</f>
        <v>0</v>
      </c>
      <c r="AE431" s="272">
        <f>AD431*(1+'2. GRI Pricing Inputs'!F$115)^((AE$16-AD$16)/365)</f>
        <v>0</v>
      </c>
      <c r="AF431" s="272">
        <f>AE431*(1+'2. GRI Pricing Inputs'!G$115)^((AF$16-AE$16)/365)</f>
        <v>0</v>
      </c>
      <c r="AG431" s="272">
        <f>AF431*(1+'2. GRI Pricing Inputs'!H$115)^((AG$16-AF$16)/365)</f>
        <v>0</v>
      </c>
      <c r="AH431" s="272">
        <f>AG431*(1+'2. GRI Pricing Inputs'!I$115)^((AH$16-AG$16)/365)</f>
        <v>0</v>
      </c>
      <c r="AI431" s="272">
        <f>AH431*(1+'2. GRI Pricing Inputs'!J$115)^((AI$16-AH$16)/365)</f>
        <v>0</v>
      </c>
      <c r="AJ431" s="272">
        <f>AI431*(1+'2. GRI Pricing Inputs'!K$115)^((AJ$16-AI$16)/365)</f>
        <v>0</v>
      </c>
      <c r="AK431" s="272">
        <f>AJ431*(1+'2. GRI Pricing Inputs'!L$115)^((AK$16-AJ$16)/365)</f>
        <v>0</v>
      </c>
      <c r="AL431" s="272">
        <f>AK431*(1+'2. GRI Pricing Inputs'!M$115)^((AL$16-AK$16)/365)</f>
        <v>0</v>
      </c>
      <c r="AM431" s="272">
        <f>AL431*(1+'2. GRI Pricing Inputs'!N$115)^((AM$16-AL$16)/365)</f>
        <v>0</v>
      </c>
      <c r="AN431" s="272">
        <f>AM431*(1+'2. GRI Pricing Inputs'!O$115)^((AN$16-AM$16)/365)</f>
        <v>0</v>
      </c>
      <c r="AO431" s="272">
        <f>AN431*(1+'2. GRI Pricing Inputs'!P$115)^((AO$16-AN$16)/365)</f>
        <v>0</v>
      </c>
      <c r="AP431" s="276">
        <f>AO431*(1+'2. GRI Pricing Inputs'!Q$115)^((AP$16-AO$16)/365)</f>
        <v>0</v>
      </c>
      <c r="AQ431" s="380">
        <f t="shared" si="20"/>
        <v>0</v>
      </c>
    </row>
    <row r="432" spans="3:43" ht="11.4" x14ac:dyDescent="0.2">
      <c r="C432" s="76">
        <f>'1. Accomodation'!N436</f>
        <v>0</v>
      </c>
      <c r="D432" s="362" t="str">
        <f>'1. Accomodation'!L436</f>
        <v>[Select]</v>
      </c>
      <c r="E432" s="69" t="str">
        <f>'1. Accomodation'!P436</f>
        <v>[Select]</v>
      </c>
      <c r="F432" s="69" t="str">
        <f>'1. Accomodation'!Q436</f>
        <v>[Select]</v>
      </c>
      <c r="G432" s="77">
        <f>'1. Accomodation'!O436</f>
        <v>0</v>
      </c>
      <c r="H432" s="69" t="str">
        <f>'1. Accomodation'!R436</f>
        <v>[Select]</v>
      </c>
      <c r="I432" s="69" t="str">
        <f>'1. Accomodation'!S436</f>
        <v>[Select]</v>
      </c>
      <c r="J432" s="62"/>
      <c r="L432" s="271">
        <f>IFERROR(INDEX('2. GRI Pricing Inputs'!$C$15:$AI$16,MATCH($L$16,'2. GRI Pricing Inputs'!$C$15:$C$16,0),MATCH(E432,'2. GRI Pricing Inputs'!$C$15:$AI$15,0)),0)</f>
        <v>0</v>
      </c>
      <c r="M432" s="272">
        <f>IFERROR(INDEX('2. GRI Pricing Inputs'!$C$22:$AI$23,MATCH($M$16,'2. GRI Pricing Inputs'!$C$22:$C$23,0),MATCH(F432,'2. GRI Pricing Inputs'!$C$22:$AI$22,0)),0)</f>
        <v>0</v>
      </c>
      <c r="N432" s="329">
        <f>IF(AND('3. GRI Pricing'!$G432&gt;='2. GRI Pricing Inputs'!$D$33,'3. GRI Pricing'!$G432&lt;='2. GRI Pricing Inputs'!$E$33),'2. GRI Pricing Inputs'!$D$32,IF(AND('3. GRI Pricing'!$G432&gt;='2. GRI Pricing Inputs'!$F$33,'3. GRI Pricing'!$G432&lt;='2. GRI Pricing Inputs'!$G$33),'2. GRI Pricing Inputs'!$F$32,IF(AND('3. GRI Pricing'!$G432&gt;='2. GRI Pricing Inputs'!$H$33,'3. GRI Pricing'!$G432&lt;='2. GRI Pricing Inputs'!$I$33),'2. GRI Pricing Inputs'!$H$32,IF(AND('3. GRI Pricing'!$G432&gt;='2. GRI Pricing Inputs'!$J$33,'3. GRI Pricing'!$G432&lt;='2. GRI Pricing Inputs'!$K$33),'2. GRI Pricing Inputs'!$J$32,IF(AND('3. GRI Pricing'!$G432&gt;='2. GRI Pricing Inputs'!$L$33,'3. GRI Pricing'!$G432&lt;='2. GRI Pricing Inputs'!$M$33),'2. GRI Pricing Inputs'!$L$32,IF(AND('3. GRI Pricing'!$G432&gt;='2. GRI Pricing Inputs'!$N$33,'3. GRI Pricing'!$G432&lt;='2. GRI Pricing Inputs'!$O$33),'2. GRI Pricing Inputs'!$N$32,IF(AND('3. GRI Pricing'!$G432&gt;='2. GRI Pricing Inputs'!$P$33,'3. GRI Pricing'!$G432&lt;='2. GRI Pricing Inputs'!$Q$33),'2. GRI Pricing Inputs'!$P$32,IF(AND('3. GRI Pricing'!$G432&gt;='2. GRI Pricing Inputs'!$R$33,'3. GRI Pricing'!$G432&lt;='2. GRI Pricing Inputs'!$S$33),'2. GRI Pricing Inputs'!$R$32,IF(AND('3. GRI Pricing'!$G432&gt;='2. GRI Pricing Inputs'!$T$33,'3. GRI Pricing'!$G432&lt;='2. GRI Pricing Inputs'!$U$33),'2. GRI Pricing Inputs'!$T$32,IF(AND('3. GRI Pricing'!$G432&gt;='2. GRI Pricing Inputs'!$V$33,'3. GRI Pricing'!$G432&lt;='2. GRI Pricing Inputs'!$W$33),'2. GRI Pricing Inputs'!$V$32,IF(AND('3. GRI Pricing'!$G432&gt;='2. GRI Pricing Inputs'!$X$33,'3. GRI Pricing'!$G432&lt;='2. GRI Pricing Inputs'!$Y$33),'2. GRI Pricing Inputs'!$X$32,IF(AND('3. GRI Pricing'!$G432&gt;='2. GRI Pricing Inputs'!$Z$33,'3. GRI Pricing'!$G432&lt;='2. GRI Pricing Inputs'!$AA$33),'2. GRI Pricing Inputs'!$Z$32,IF(AND('3. GRI Pricing'!$G432&gt;='2. GRI Pricing Inputs'!$AB$33,'3. GRI Pricing'!$G432&lt;='2. GRI Pricing Inputs'!$AC$33),'2. GRI Pricing Inputs'!$AB$32,IF(AND('3. GRI Pricing'!$G432&gt;='2. GRI Pricing Inputs'!$AD$33,'3. GRI Pricing'!$G432&lt;='2. GRI Pricing Inputs'!$AE$33),'2. GRI Pricing Inputs'!$AD$32,IF(AND('3. GRI Pricing'!$G432&gt;='2. GRI Pricing Inputs'!$AF$33,'3. GRI Pricing'!$G432&lt;='2. GRI Pricing Inputs'!$AG$33),'2. GRI Pricing Inputs'!$AF$32,IF(AND('3. GRI Pricing'!$G432&gt;='2. GRI Pricing Inputs'!$AH$33,'3. GRI Pricing'!$G432&lt;='2. GRI Pricing Inputs'!$AI$33),'2. GRI Pricing Inputs'!$AH$32,0))))))))))))))))</f>
        <v>0</v>
      </c>
      <c r="O432" s="272" cm="1">
        <f t="array" ref="O432">IFERROR(INDEX('2. GRI Pricing Inputs'!$C$32:$AI$39,MATCH('3. GRI Pricing'!E432,'2. GRI Pricing Inputs'!$C$32:$C$39,0),(MATCH('3. GRI Pricing'!N432,'2. GRI Pricing Inputs'!$D$32:$AI$32,0)+1)),0)</f>
        <v>0</v>
      </c>
      <c r="P432" s="272">
        <f>IFERROR(INDEX('2. GRI Pricing Inputs'!$C$45:$AI$46,MATCH($P$16,'2. GRI Pricing Inputs'!$C$45:$C$46,0),MATCH(H432,'2. GRI Pricing Inputs'!$C$45:$AI$45,0)),0)</f>
        <v>0</v>
      </c>
      <c r="Q432" s="272">
        <f>IFERROR(INDEX('2. GRI Pricing Inputs'!$C$53:$AI$54,MATCH('3. GRI Pricing'!$Q$16,'2. GRI Pricing Inputs'!$C$53:$C$54,0),MATCH('3. GRI Pricing'!I432,'2. GRI Pricing Inputs'!$C$53:$AI$53,0)),0)</f>
        <v>0</v>
      </c>
      <c r="R432" s="272">
        <f>IFERROR(INDEX('2. GRI Pricing Inputs'!$C$60:$AI$61,MATCH('3. GRI Pricing'!$R$16,'2. GRI Pricing Inputs'!$C$60:$C$61,0),MATCH('1. Accomodation'!T436,'2. GRI Pricing Inputs'!$C$60:$AI$60,0)),0)</f>
        <v>0</v>
      </c>
      <c r="S432" s="272">
        <f>IFERROR(INDEX('2. GRI Pricing Inputs'!$C$67:$AI$68,MATCH('3. GRI Pricing'!$S$16,'2. GRI Pricing Inputs'!$C$67:$C$68,0),MATCH('1. Accomodation'!U436,'2. GRI Pricing Inputs'!$C$67:$AI$67,0)),0)</f>
        <v>0</v>
      </c>
      <c r="T432" s="272">
        <f>IF(E432=0,0,'2. GRI Pricing Inputs'!$AI$75)</f>
        <v>0</v>
      </c>
      <c r="U432" s="272">
        <f>IFERROR(INDEX('2. GRI Pricing Inputs'!$C$82:$AI$83,MATCH('3. GRI Pricing'!$U$16,'2. GRI Pricing Inputs'!$C$82:$C$83,0),MATCH('1. Accomodation'!V436,'2. GRI Pricing Inputs'!$C$82:$AI$82,0)),0)</f>
        <v>0</v>
      </c>
      <c r="V432" s="272">
        <f>IFERROR(INDEX('2. GRI Pricing Inputs'!$C$89:$AI$90,MATCH('3. GRI Pricing'!$V$16,'2. GRI Pricing Inputs'!$C$89:$C$90,0),MATCH('1. Accomodation'!W436,'2. GRI Pricing Inputs'!$C$89:$AI$89,0)),0)</f>
        <v>0</v>
      </c>
      <c r="W432" s="272">
        <f>IFERROR(INDEX('2. GRI Pricing Inputs'!$C$97:$AI$98,MATCH('3. GRI Pricing'!$W$16,'2. GRI Pricing Inputs'!$C$97:$C$98,0),MATCH('1. Accomodation'!X436,'2. GRI Pricing Inputs'!$C$97:$AI$97,0)),0)</f>
        <v>0</v>
      </c>
      <c r="X432" s="272">
        <f>IFERROR(INDEX('2. GRI Pricing Inputs'!$C$104:$AI$105,MATCH('3. GRI Pricing'!$X$16,'2. GRI Pricing Inputs'!$C$104:$C$105,0),MATCH('1. Accomodation'!Y436,'2. GRI Pricing Inputs'!$C$104:$AI$104,0)),0)</f>
        <v>0</v>
      </c>
      <c r="Y432" s="273"/>
      <c r="Z432" s="274">
        <f t="shared" si="19"/>
        <v>0</v>
      </c>
      <c r="AA432" s="275"/>
      <c r="AB432" s="275"/>
      <c r="AC432" s="275"/>
      <c r="AD432" s="271">
        <f>Z432*(1+'2. GRI Pricing Inputs'!E$115)^(($AD$16-$AC$15)/365)</f>
        <v>0</v>
      </c>
      <c r="AE432" s="272">
        <f>AD432*(1+'2. GRI Pricing Inputs'!F$115)^((AE$16-AD$16)/365)</f>
        <v>0</v>
      </c>
      <c r="AF432" s="272">
        <f>AE432*(1+'2. GRI Pricing Inputs'!G$115)^((AF$16-AE$16)/365)</f>
        <v>0</v>
      </c>
      <c r="AG432" s="272">
        <f>AF432*(1+'2. GRI Pricing Inputs'!H$115)^((AG$16-AF$16)/365)</f>
        <v>0</v>
      </c>
      <c r="AH432" s="272">
        <f>AG432*(1+'2. GRI Pricing Inputs'!I$115)^((AH$16-AG$16)/365)</f>
        <v>0</v>
      </c>
      <c r="AI432" s="272">
        <f>AH432*(1+'2. GRI Pricing Inputs'!J$115)^((AI$16-AH$16)/365)</f>
        <v>0</v>
      </c>
      <c r="AJ432" s="272">
        <f>AI432*(1+'2. GRI Pricing Inputs'!K$115)^((AJ$16-AI$16)/365)</f>
        <v>0</v>
      </c>
      <c r="AK432" s="272">
        <f>AJ432*(1+'2. GRI Pricing Inputs'!L$115)^((AK$16-AJ$16)/365)</f>
        <v>0</v>
      </c>
      <c r="AL432" s="272">
        <f>AK432*(1+'2. GRI Pricing Inputs'!M$115)^((AL$16-AK$16)/365)</f>
        <v>0</v>
      </c>
      <c r="AM432" s="272">
        <f>AL432*(1+'2. GRI Pricing Inputs'!N$115)^((AM$16-AL$16)/365)</f>
        <v>0</v>
      </c>
      <c r="AN432" s="272">
        <f>AM432*(1+'2. GRI Pricing Inputs'!O$115)^((AN$16-AM$16)/365)</f>
        <v>0</v>
      </c>
      <c r="AO432" s="272">
        <f>AN432*(1+'2. GRI Pricing Inputs'!P$115)^((AO$16-AN$16)/365)</f>
        <v>0</v>
      </c>
      <c r="AP432" s="276">
        <f>AO432*(1+'2. GRI Pricing Inputs'!Q$115)^((AP$16-AO$16)/365)</f>
        <v>0</v>
      </c>
      <c r="AQ432" s="380">
        <f t="shared" si="20"/>
        <v>0</v>
      </c>
    </row>
    <row r="433" spans="3:43" ht="11.4" x14ac:dyDescent="0.2">
      <c r="C433" s="76">
        <f>'1. Accomodation'!N437</f>
        <v>0</v>
      </c>
      <c r="D433" s="362" t="str">
        <f>'1. Accomodation'!L437</f>
        <v>[Select]</v>
      </c>
      <c r="E433" s="69" t="str">
        <f>'1. Accomodation'!P437</f>
        <v>[Select]</v>
      </c>
      <c r="F433" s="69" t="str">
        <f>'1. Accomodation'!Q437</f>
        <v>[Select]</v>
      </c>
      <c r="G433" s="77">
        <f>'1. Accomodation'!O437</f>
        <v>0</v>
      </c>
      <c r="H433" s="69" t="str">
        <f>'1. Accomodation'!R437</f>
        <v>[Select]</v>
      </c>
      <c r="I433" s="69" t="str">
        <f>'1. Accomodation'!S437</f>
        <v>[Select]</v>
      </c>
      <c r="J433" s="62"/>
      <c r="L433" s="271">
        <f>IFERROR(INDEX('2. GRI Pricing Inputs'!$C$15:$AI$16,MATCH($L$16,'2. GRI Pricing Inputs'!$C$15:$C$16,0),MATCH(E433,'2. GRI Pricing Inputs'!$C$15:$AI$15,0)),0)</f>
        <v>0</v>
      </c>
      <c r="M433" s="272">
        <f>IFERROR(INDEX('2. GRI Pricing Inputs'!$C$22:$AI$23,MATCH($M$16,'2. GRI Pricing Inputs'!$C$22:$C$23,0),MATCH(F433,'2. GRI Pricing Inputs'!$C$22:$AI$22,0)),0)</f>
        <v>0</v>
      </c>
      <c r="N433" s="329">
        <f>IF(AND('3. GRI Pricing'!$G433&gt;='2. GRI Pricing Inputs'!$D$33,'3. GRI Pricing'!$G433&lt;='2. GRI Pricing Inputs'!$E$33),'2. GRI Pricing Inputs'!$D$32,IF(AND('3. GRI Pricing'!$G433&gt;='2. GRI Pricing Inputs'!$F$33,'3. GRI Pricing'!$G433&lt;='2. GRI Pricing Inputs'!$G$33),'2. GRI Pricing Inputs'!$F$32,IF(AND('3. GRI Pricing'!$G433&gt;='2. GRI Pricing Inputs'!$H$33,'3. GRI Pricing'!$G433&lt;='2. GRI Pricing Inputs'!$I$33),'2. GRI Pricing Inputs'!$H$32,IF(AND('3. GRI Pricing'!$G433&gt;='2. GRI Pricing Inputs'!$J$33,'3. GRI Pricing'!$G433&lt;='2. GRI Pricing Inputs'!$K$33),'2. GRI Pricing Inputs'!$J$32,IF(AND('3. GRI Pricing'!$G433&gt;='2. GRI Pricing Inputs'!$L$33,'3. GRI Pricing'!$G433&lt;='2. GRI Pricing Inputs'!$M$33),'2. GRI Pricing Inputs'!$L$32,IF(AND('3. GRI Pricing'!$G433&gt;='2. GRI Pricing Inputs'!$N$33,'3. GRI Pricing'!$G433&lt;='2. GRI Pricing Inputs'!$O$33),'2. GRI Pricing Inputs'!$N$32,IF(AND('3. GRI Pricing'!$G433&gt;='2. GRI Pricing Inputs'!$P$33,'3. GRI Pricing'!$G433&lt;='2. GRI Pricing Inputs'!$Q$33),'2. GRI Pricing Inputs'!$P$32,IF(AND('3. GRI Pricing'!$G433&gt;='2. GRI Pricing Inputs'!$R$33,'3. GRI Pricing'!$G433&lt;='2. GRI Pricing Inputs'!$S$33),'2. GRI Pricing Inputs'!$R$32,IF(AND('3. GRI Pricing'!$G433&gt;='2. GRI Pricing Inputs'!$T$33,'3. GRI Pricing'!$G433&lt;='2. GRI Pricing Inputs'!$U$33),'2. GRI Pricing Inputs'!$T$32,IF(AND('3. GRI Pricing'!$G433&gt;='2. GRI Pricing Inputs'!$V$33,'3. GRI Pricing'!$G433&lt;='2. GRI Pricing Inputs'!$W$33),'2. GRI Pricing Inputs'!$V$32,IF(AND('3. GRI Pricing'!$G433&gt;='2. GRI Pricing Inputs'!$X$33,'3. GRI Pricing'!$G433&lt;='2. GRI Pricing Inputs'!$Y$33),'2. GRI Pricing Inputs'!$X$32,IF(AND('3. GRI Pricing'!$G433&gt;='2. GRI Pricing Inputs'!$Z$33,'3. GRI Pricing'!$G433&lt;='2. GRI Pricing Inputs'!$AA$33),'2. GRI Pricing Inputs'!$Z$32,IF(AND('3. GRI Pricing'!$G433&gt;='2. GRI Pricing Inputs'!$AB$33,'3. GRI Pricing'!$G433&lt;='2. GRI Pricing Inputs'!$AC$33),'2. GRI Pricing Inputs'!$AB$32,IF(AND('3. GRI Pricing'!$G433&gt;='2. GRI Pricing Inputs'!$AD$33,'3. GRI Pricing'!$G433&lt;='2. GRI Pricing Inputs'!$AE$33),'2. GRI Pricing Inputs'!$AD$32,IF(AND('3. GRI Pricing'!$G433&gt;='2. GRI Pricing Inputs'!$AF$33,'3. GRI Pricing'!$G433&lt;='2. GRI Pricing Inputs'!$AG$33),'2. GRI Pricing Inputs'!$AF$32,IF(AND('3. GRI Pricing'!$G433&gt;='2. GRI Pricing Inputs'!$AH$33,'3. GRI Pricing'!$G433&lt;='2. GRI Pricing Inputs'!$AI$33),'2. GRI Pricing Inputs'!$AH$32,0))))))))))))))))</f>
        <v>0</v>
      </c>
      <c r="O433" s="272" cm="1">
        <f t="array" ref="O433">IFERROR(INDEX('2. GRI Pricing Inputs'!$C$32:$AI$39,MATCH('3. GRI Pricing'!E433,'2. GRI Pricing Inputs'!$C$32:$C$39,0),(MATCH('3. GRI Pricing'!N433,'2. GRI Pricing Inputs'!$D$32:$AI$32,0)+1)),0)</f>
        <v>0</v>
      </c>
      <c r="P433" s="272">
        <f>IFERROR(INDEX('2. GRI Pricing Inputs'!$C$45:$AI$46,MATCH($P$16,'2. GRI Pricing Inputs'!$C$45:$C$46,0),MATCH(H433,'2. GRI Pricing Inputs'!$C$45:$AI$45,0)),0)</f>
        <v>0</v>
      </c>
      <c r="Q433" s="272">
        <f>IFERROR(INDEX('2. GRI Pricing Inputs'!$C$53:$AI$54,MATCH('3. GRI Pricing'!$Q$16,'2. GRI Pricing Inputs'!$C$53:$C$54,0),MATCH('3. GRI Pricing'!I433,'2. GRI Pricing Inputs'!$C$53:$AI$53,0)),0)</f>
        <v>0</v>
      </c>
      <c r="R433" s="272">
        <f>IFERROR(INDEX('2. GRI Pricing Inputs'!$C$60:$AI$61,MATCH('3. GRI Pricing'!$R$16,'2. GRI Pricing Inputs'!$C$60:$C$61,0),MATCH('1. Accomodation'!T437,'2. GRI Pricing Inputs'!$C$60:$AI$60,0)),0)</f>
        <v>0</v>
      </c>
      <c r="S433" s="272">
        <f>IFERROR(INDEX('2. GRI Pricing Inputs'!$C$67:$AI$68,MATCH('3. GRI Pricing'!$S$16,'2. GRI Pricing Inputs'!$C$67:$C$68,0),MATCH('1. Accomodation'!U437,'2. GRI Pricing Inputs'!$C$67:$AI$67,0)),0)</f>
        <v>0</v>
      </c>
      <c r="T433" s="272">
        <f>IF(E433=0,0,'2. GRI Pricing Inputs'!$AI$75)</f>
        <v>0</v>
      </c>
      <c r="U433" s="272">
        <f>IFERROR(INDEX('2. GRI Pricing Inputs'!$C$82:$AI$83,MATCH('3. GRI Pricing'!$U$16,'2. GRI Pricing Inputs'!$C$82:$C$83,0),MATCH('1. Accomodation'!V437,'2. GRI Pricing Inputs'!$C$82:$AI$82,0)),0)</f>
        <v>0</v>
      </c>
      <c r="V433" s="272">
        <f>IFERROR(INDEX('2. GRI Pricing Inputs'!$C$89:$AI$90,MATCH('3. GRI Pricing'!$V$16,'2. GRI Pricing Inputs'!$C$89:$C$90,0),MATCH('1. Accomodation'!W437,'2. GRI Pricing Inputs'!$C$89:$AI$89,0)),0)</f>
        <v>0</v>
      </c>
      <c r="W433" s="272">
        <f>IFERROR(INDEX('2. GRI Pricing Inputs'!$C$97:$AI$98,MATCH('3. GRI Pricing'!$W$16,'2. GRI Pricing Inputs'!$C$97:$C$98,0),MATCH('1. Accomodation'!X437,'2. GRI Pricing Inputs'!$C$97:$AI$97,0)),0)</f>
        <v>0</v>
      </c>
      <c r="X433" s="272">
        <f>IFERROR(INDEX('2. GRI Pricing Inputs'!$C$104:$AI$105,MATCH('3. GRI Pricing'!$X$16,'2. GRI Pricing Inputs'!$C$104:$C$105,0),MATCH('1. Accomodation'!Y437,'2. GRI Pricing Inputs'!$C$104:$AI$104,0)),0)</f>
        <v>0</v>
      </c>
      <c r="Y433" s="273"/>
      <c r="Z433" s="274">
        <f t="shared" si="19"/>
        <v>0</v>
      </c>
      <c r="AA433" s="275"/>
      <c r="AB433" s="275"/>
      <c r="AC433" s="275"/>
      <c r="AD433" s="271">
        <f>Z433*(1+'2. GRI Pricing Inputs'!E$115)^(($AD$16-$AC$15)/365)</f>
        <v>0</v>
      </c>
      <c r="AE433" s="272">
        <f>AD433*(1+'2. GRI Pricing Inputs'!F$115)^((AE$16-AD$16)/365)</f>
        <v>0</v>
      </c>
      <c r="AF433" s="272">
        <f>AE433*(1+'2. GRI Pricing Inputs'!G$115)^((AF$16-AE$16)/365)</f>
        <v>0</v>
      </c>
      <c r="AG433" s="272">
        <f>AF433*(1+'2. GRI Pricing Inputs'!H$115)^((AG$16-AF$16)/365)</f>
        <v>0</v>
      </c>
      <c r="AH433" s="272">
        <f>AG433*(1+'2. GRI Pricing Inputs'!I$115)^((AH$16-AG$16)/365)</f>
        <v>0</v>
      </c>
      <c r="AI433" s="272">
        <f>AH433*(1+'2. GRI Pricing Inputs'!J$115)^((AI$16-AH$16)/365)</f>
        <v>0</v>
      </c>
      <c r="AJ433" s="272">
        <f>AI433*(1+'2. GRI Pricing Inputs'!K$115)^((AJ$16-AI$16)/365)</f>
        <v>0</v>
      </c>
      <c r="AK433" s="272">
        <f>AJ433*(1+'2. GRI Pricing Inputs'!L$115)^((AK$16-AJ$16)/365)</f>
        <v>0</v>
      </c>
      <c r="AL433" s="272">
        <f>AK433*(1+'2. GRI Pricing Inputs'!M$115)^((AL$16-AK$16)/365)</f>
        <v>0</v>
      </c>
      <c r="AM433" s="272">
        <f>AL433*(1+'2. GRI Pricing Inputs'!N$115)^((AM$16-AL$16)/365)</f>
        <v>0</v>
      </c>
      <c r="AN433" s="272">
        <f>AM433*(1+'2. GRI Pricing Inputs'!O$115)^((AN$16-AM$16)/365)</f>
        <v>0</v>
      </c>
      <c r="AO433" s="272">
        <f>AN433*(1+'2. GRI Pricing Inputs'!P$115)^((AO$16-AN$16)/365)</f>
        <v>0</v>
      </c>
      <c r="AP433" s="276">
        <f>AO433*(1+'2. GRI Pricing Inputs'!Q$115)^((AP$16-AO$16)/365)</f>
        <v>0</v>
      </c>
      <c r="AQ433" s="380">
        <f t="shared" si="20"/>
        <v>0</v>
      </c>
    </row>
    <row r="434" spans="3:43" ht="11.4" x14ac:dyDescent="0.2">
      <c r="C434" s="76">
        <f>'1. Accomodation'!N438</f>
        <v>0</v>
      </c>
      <c r="D434" s="362" t="str">
        <f>'1. Accomodation'!L438</f>
        <v>[Select]</v>
      </c>
      <c r="E434" s="69" t="str">
        <f>'1. Accomodation'!P438</f>
        <v>[Select]</v>
      </c>
      <c r="F434" s="69" t="str">
        <f>'1. Accomodation'!Q438</f>
        <v>[Select]</v>
      </c>
      <c r="G434" s="77">
        <f>'1. Accomodation'!O438</f>
        <v>0</v>
      </c>
      <c r="H434" s="69" t="str">
        <f>'1. Accomodation'!R438</f>
        <v>[Select]</v>
      </c>
      <c r="I434" s="69" t="str">
        <f>'1. Accomodation'!S438</f>
        <v>[Select]</v>
      </c>
      <c r="J434" s="62"/>
      <c r="L434" s="271">
        <f>IFERROR(INDEX('2. GRI Pricing Inputs'!$C$15:$AI$16,MATCH($L$16,'2. GRI Pricing Inputs'!$C$15:$C$16,0),MATCH(E434,'2. GRI Pricing Inputs'!$C$15:$AI$15,0)),0)</f>
        <v>0</v>
      </c>
      <c r="M434" s="272">
        <f>IFERROR(INDEX('2. GRI Pricing Inputs'!$C$22:$AI$23,MATCH($M$16,'2. GRI Pricing Inputs'!$C$22:$C$23,0),MATCH(F434,'2. GRI Pricing Inputs'!$C$22:$AI$22,0)),0)</f>
        <v>0</v>
      </c>
      <c r="N434" s="329">
        <f>IF(AND('3. GRI Pricing'!$G434&gt;='2. GRI Pricing Inputs'!$D$33,'3. GRI Pricing'!$G434&lt;='2. GRI Pricing Inputs'!$E$33),'2. GRI Pricing Inputs'!$D$32,IF(AND('3. GRI Pricing'!$G434&gt;='2. GRI Pricing Inputs'!$F$33,'3. GRI Pricing'!$G434&lt;='2. GRI Pricing Inputs'!$G$33),'2. GRI Pricing Inputs'!$F$32,IF(AND('3. GRI Pricing'!$G434&gt;='2. GRI Pricing Inputs'!$H$33,'3. GRI Pricing'!$G434&lt;='2. GRI Pricing Inputs'!$I$33),'2. GRI Pricing Inputs'!$H$32,IF(AND('3. GRI Pricing'!$G434&gt;='2. GRI Pricing Inputs'!$J$33,'3. GRI Pricing'!$G434&lt;='2. GRI Pricing Inputs'!$K$33),'2. GRI Pricing Inputs'!$J$32,IF(AND('3. GRI Pricing'!$G434&gt;='2. GRI Pricing Inputs'!$L$33,'3. GRI Pricing'!$G434&lt;='2. GRI Pricing Inputs'!$M$33),'2. GRI Pricing Inputs'!$L$32,IF(AND('3. GRI Pricing'!$G434&gt;='2. GRI Pricing Inputs'!$N$33,'3. GRI Pricing'!$G434&lt;='2. GRI Pricing Inputs'!$O$33),'2. GRI Pricing Inputs'!$N$32,IF(AND('3. GRI Pricing'!$G434&gt;='2. GRI Pricing Inputs'!$P$33,'3. GRI Pricing'!$G434&lt;='2. GRI Pricing Inputs'!$Q$33),'2. GRI Pricing Inputs'!$P$32,IF(AND('3. GRI Pricing'!$G434&gt;='2. GRI Pricing Inputs'!$R$33,'3. GRI Pricing'!$G434&lt;='2. GRI Pricing Inputs'!$S$33),'2. GRI Pricing Inputs'!$R$32,IF(AND('3. GRI Pricing'!$G434&gt;='2. GRI Pricing Inputs'!$T$33,'3. GRI Pricing'!$G434&lt;='2. GRI Pricing Inputs'!$U$33),'2. GRI Pricing Inputs'!$T$32,IF(AND('3. GRI Pricing'!$G434&gt;='2. GRI Pricing Inputs'!$V$33,'3. GRI Pricing'!$G434&lt;='2. GRI Pricing Inputs'!$W$33),'2. GRI Pricing Inputs'!$V$32,IF(AND('3. GRI Pricing'!$G434&gt;='2. GRI Pricing Inputs'!$X$33,'3. GRI Pricing'!$G434&lt;='2. GRI Pricing Inputs'!$Y$33),'2. GRI Pricing Inputs'!$X$32,IF(AND('3. GRI Pricing'!$G434&gt;='2. GRI Pricing Inputs'!$Z$33,'3. GRI Pricing'!$G434&lt;='2. GRI Pricing Inputs'!$AA$33),'2. GRI Pricing Inputs'!$Z$32,IF(AND('3. GRI Pricing'!$G434&gt;='2. GRI Pricing Inputs'!$AB$33,'3. GRI Pricing'!$G434&lt;='2. GRI Pricing Inputs'!$AC$33),'2. GRI Pricing Inputs'!$AB$32,IF(AND('3. GRI Pricing'!$G434&gt;='2. GRI Pricing Inputs'!$AD$33,'3. GRI Pricing'!$G434&lt;='2. GRI Pricing Inputs'!$AE$33),'2. GRI Pricing Inputs'!$AD$32,IF(AND('3. GRI Pricing'!$G434&gt;='2. GRI Pricing Inputs'!$AF$33,'3. GRI Pricing'!$G434&lt;='2. GRI Pricing Inputs'!$AG$33),'2. GRI Pricing Inputs'!$AF$32,IF(AND('3. GRI Pricing'!$G434&gt;='2. GRI Pricing Inputs'!$AH$33,'3. GRI Pricing'!$G434&lt;='2. GRI Pricing Inputs'!$AI$33),'2. GRI Pricing Inputs'!$AH$32,0))))))))))))))))</f>
        <v>0</v>
      </c>
      <c r="O434" s="272" cm="1">
        <f t="array" ref="O434">IFERROR(INDEX('2. GRI Pricing Inputs'!$C$32:$AI$39,MATCH('3. GRI Pricing'!E434,'2. GRI Pricing Inputs'!$C$32:$C$39,0),(MATCH('3. GRI Pricing'!N434,'2. GRI Pricing Inputs'!$D$32:$AI$32,0)+1)),0)</f>
        <v>0</v>
      </c>
      <c r="P434" s="272">
        <f>IFERROR(INDEX('2. GRI Pricing Inputs'!$C$45:$AI$46,MATCH($P$16,'2. GRI Pricing Inputs'!$C$45:$C$46,0),MATCH(H434,'2. GRI Pricing Inputs'!$C$45:$AI$45,0)),0)</f>
        <v>0</v>
      </c>
      <c r="Q434" s="272">
        <f>IFERROR(INDEX('2. GRI Pricing Inputs'!$C$53:$AI$54,MATCH('3. GRI Pricing'!$Q$16,'2. GRI Pricing Inputs'!$C$53:$C$54,0),MATCH('3. GRI Pricing'!I434,'2. GRI Pricing Inputs'!$C$53:$AI$53,0)),0)</f>
        <v>0</v>
      </c>
      <c r="R434" s="272">
        <f>IFERROR(INDEX('2. GRI Pricing Inputs'!$C$60:$AI$61,MATCH('3. GRI Pricing'!$R$16,'2. GRI Pricing Inputs'!$C$60:$C$61,0),MATCH('1. Accomodation'!T438,'2. GRI Pricing Inputs'!$C$60:$AI$60,0)),0)</f>
        <v>0</v>
      </c>
      <c r="S434" s="272">
        <f>IFERROR(INDEX('2. GRI Pricing Inputs'!$C$67:$AI$68,MATCH('3. GRI Pricing'!$S$16,'2. GRI Pricing Inputs'!$C$67:$C$68,0),MATCH('1. Accomodation'!U438,'2. GRI Pricing Inputs'!$C$67:$AI$67,0)),0)</f>
        <v>0</v>
      </c>
      <c r="T434" s="272">
        <f>IF(E434=0,0,'2. GRI Pricing Inputs'!$AI$75)</f>
        <v>0</v>
      </c>
      <c r="U434" s="272">
        <f>IFERROR(INDEX('2. GRI Pricing Inputs'!$C$82:$AI$83,MATCH('3. GRI Pricing'!$U$16,'2. GRI Pricing Inputs'!$C$82:$C$83,0),MATCH('1. Accomodation'!V438,'2. GRI Pricing Inputs'!$C$82:$AI$82,0)),0)</f>
        <v>0</v>
      </c>
      <c r="V434" s="272">
        <f>IFERROR(INDEX('2. GRI Pricing Inputs'!$C$89:$AI$90,MATCH('3. GRI Pricing'!$V$16,'2. GRI Pricing Inputs'!$C$89:$C$90,0),MATCH('1. Accomodation'!W438,'2. GRI Pricing Inputs'!$C$89:$AI$89,0)),0)</f>
        <v>0</v>
      </c>
      <c r="W434" s="272">
        <f>IFERROR(INDEX('2. GRI Pricing Inputs'!$C$97:$AI$98,MATCH('3. GRI Pricing'!$W$16,'2. GRI Pricing Inputs'!$C$97:$C$98,0),MATCH('1. Accomodation'!X438,'2. GRI Pricing Inputs'!$C$97:$AI$97,0)),0)</f>
        <v>0</v>
      </c>
      <c r="X434" s="272">
        <f>IFERROR(INDEX('2. GRI Pricing Inputs'!$C$104:$AI$105,MATCH('3. GRI Pricing'!$X$16,'2. GRI Pricing Inputs'!$C$104:$C$105,0),MATCH('1. Accomodation'!Y438,'2. GRI Pricing Inputs'!$C$104:$AI$104,0)),0)</f>
        <v>0</v>
      </c>
      <c r="Y434" s="273"/>
      <c r="Z434" s="274">
        <f t="shared" si="19"/>
        <v>0</v>
      </c>
      <c r="AA434" s="275"/>
      <c r="AB434" s="275"/>
      <c r="AC434" s="275"/>
      <c r="AD434" s="271">
        <f>Z434*(1+'2. GRI Pricing Inputs'!E$115)^(($AD$16-$AC$15)/365)</f>
        <v>0</v>
      </c>
      <c r="AE434" s="272">
        <f>AD434*(1+'2. GRI Pricing Inputs'!F$115)^((AE$16-AD$16)/365)</f>
        <v>0</v>
      </c>
      <c r="AF434" s="272">
        <f>AE434*(1+'2. GRI Pricing Inputs'!G$115)^((AF$16-AE$16)/365)</f>
        <v>0</v>
      </c>
      <c r="AG434" s="272">
        <f>AF434*(1+'2. GRI Pricing Inputs'!H$115)^((AG$16-AF$16)/365)</f>
        <v>0</v>
      </c>
      <c r="AH434" s="272">
        <f>AG434*(1+'2. GRI Pricing Inputs'!I$115)^((AH$16-AG$16)/365)</f>
        <v>0</v>
      </c>
      <c r="AI434" s="272">
        <f>AH434*(1+'2. GRI Pricing Inputs'!J$115)^((AI$16-AH$16)/365)</f>
        <v>0</v>
      </c>
      <c r="AJ434" s="272">
        <f>AI434*(1+'2. GRI Pricing Inputs'!K$115)^((AJ$16-AI$16)/365)</f>
        <v>0</v>
      </c>
      <c r="AK434" s="272">
        <f>AJ434*(1+'2. GRI Pricing Inputs'!L$115)^((AK$16-AJ$16)/365)</f>
        <v>0</v>
      </c>
      <c r="AL434" s="272">
        <f>AK434*(1+'2. GRI Pricing Inputs'!M$115)^((AL$16-AK$16)/365)</f>
        <v>0</v>
      </c>
      <c r="AM434" s="272">
        <f>AL434*(1+'2. GRI Pricing Inputs'!N$115)^((AM$16-AL$16)/365)</f>
        <v>0</v>
      </c>
      <c r="AN434" s="272">
        <f>AM434*(1+'2. GRI Pricing Inputs'!O$115)^((AN$16-AM$16)/365)</f>
        <v>0</v>
      </c>
      <c r="AO434" s="272">
        <f>AN434*(1+'2. GRI Pricing Inputs'!P$115)^((AO$16-AN$16)/365)</f>
        <v>0</v>
      </c>
      <c r="AP434" s="276">
        <f>AO434*(1+'2. GRI Pricing Inputs'!Q$115)^((AP$16-AO$16)/365)</f>
        <v>0</v>
      </c>
      <c r="AQ434" s="380">
        <f t="shared" si="20"/>
        <v>0</v>
      </c>
    </row>
    <row r="435" spans="3:43" ht="11.4" x14ac:dyDescent="0.2">
      <c r="C435" s="76">
        <f>'1. Accomodation'!N439</f>
        <v>0</v>
      </c>
      <c r="D435" s="362" t="str">
        <f>'1. Accomodation'!L439</f>
        <v>[Select]</v>
      </c>
      <c r="E435" s="69" t="str">
        <f>'1. Accomodation'!P439</f>
        <v>[Select]</v>
      </c>
      <c r="F435" s="69" t="str">
        <f>'1. Accomodation'!Q439</f>
        <v>[Select]</v>
      </c>
      <c r="G435" s="77">
        <f>'1. Accomodation'!O439</f>
        <v>0</v>
      </c>
      <c r="H435" s="69" t="str">
        <f>'1. Accomodation'!R439</f>
        <v>[Select]</v>
      </c>
      <c r="I435" s="69" t="str">
        <f>'1. Accomodation'!S439</f>
        <v>[Select]</v>
      </c>
      <c r="J435" s="62"/>
      <c r="L435" s="271">
        <f>IFERROR(INDEX('2. GRI Pricing Inputs'!$C$15:$AI$16,MATCH($L$16,'2. GRI Pricing Inputs'!$C$15:$C$16,0),MATCH(E435,'2. GRI Pricing Inputs'!$C$15:$AI$15,0)),0)</f>
        <v>0</v>
      </c>
      <c r="M435" s="272">
        <f>IFERROR(INDEX('2. GRI Pricing Inputs'!$C$22:$AI$23,MATCH($M$16,'2. GRI Pricing Inputs'!$C$22:$C$23,0),MATCH(F435,'2. GRI Pricing Inputs'!$C$22:$AI$22,0)),0)</f>
        <v>0</v>
      </c>
      <c r="N435" s="329">
        <f>IF(AND('3. GRI Pricing'!$G435&gt;='2. GRI Pricing Inputs'!$D$33,'3. GRI Pricing'!$G435&lt;='2. GRI Pricing Inputs'!$E$33),'2. GRI Pricing Inputs'!$D$32,IF(AND('3. GRI Pricing'!$G435&gt;='2. GRI Pricing Inputs'!$F$33,'3. GRI Pricing'!$G435&lt;='2. GRI Pricing Inputs'!$G$33),'2. GRI Pricing Inputs'!$F$32,IF(AND('3. GRI Pricing'!$G435&gt;='2. GRI Pricing Inputs'!$H$33,'3. GRI Pricing'!$G435&lt;='2. GRI Pricing Inputs'!$I$33),'2. GRI Pricing Inputs'!$H$32,IF(AND('3. GRI Pricing'!$G435&gt;='2. GRI Pricing Inputs'!$J$33,'3. GRI Pricing'!$G435&lt;='2. GRI Pricing Inputs'!$K$33),'2. GRI Pricing Inputs'!$J$32,IF(AND('3. GRI Pricing'!$G435&gt;='2. GRI Pricing Inputs'!$L$33,'3. GRI Pricing'!$G435&lt;='2. GRI Pricing Inputs'!$M$33),'2. GRI Pricing Inputs'!$L$32,IF(AND('3. GRI Pricing'!$G435&gt;='2. GRI Pricing Inputs'!$N$33,'3. GRI Pricing'!$G435&lt;='2. GRI Pricing Inputs'!$O$33),'2. GRI Pricing Inputs'!$N$32,IF(AND('3. GRI Pricing'!$G435&gt;='2. GRI Pricing Inputs'!$P$33,'3. GRI Pricing'!$G435&lt;='2. GRI Pricing Inputs'!$Q$33),'2. GRI Pricing Inputs'!$P$32,IF(AND('3. GRI Pricing'!$G435&gt;='2. GRI Pricing Inputs'!$R$33,'3. GRI Pricing'!$G435&lt;='2. GRI Pricing Inputs'!$S$33),'2. GRI Pricing Inputs'!$R$32,IF(AND('3. GRI Pricing'!$G435&gt;='2. GRI Pricing Inputs'!$T$33,'3. GRI Pricing'!$G435&lt;='2. GRI Pricing Inputs'!$U$33),'2. GRI Pricing Inputs'!$T$32,IF(AND('3. GRI Pricing'!$G435&gt;='2. GRI Pricing Inputs'!$V$33,'3. GRI Pricing'!$G435&lt;='2. GRI Pricing Inputs'!$W$33),'2. GRI Pricing Inputs'!$V$32,IF(AND('3. GRI Pricing'!$G435&gt;='2. GRI Pricing Inputs'!$X$33,'3. GRI Pricing'!$G435&lt;='2. GRI Pricing Inputs'!$Y$33),'2. GRI Pricing Inputs'!$X$32,IF(AND('3. GRI Pricing'!$G435&gt;='2. GRI Pricing Inputs'!$Z$33,'3. GRI Pricing'!$G435&lt;='2. GRI Pricing Inputs'!$AA$33),'2. GRI Pricing Inputs'!$Z$32,IF(AND('3. GRI Pricing'!$G435&gt;='2. GRI Pricing Inputs'!$AB$33,'3. GRI Pricing'!$G435&lt;='2. GRI Pricing Inputs'!$AC$33),'2. GRI Pricing Inputs'!$AB$32,IF(AND('3. GRI Pricing'!$G435&gt;='2. GRI Pricing Inputs'!$AD$33,'3. GRI Pricing'!$G435&lt;='2. GRI Pricing Inputs'!$AE$33),'2. GRI Pricing Inputs'!$AD$32,IF(AND('3. GRI Pricing'!$G435&gt;='2. GRI Pricing Inputs'!$AF$33,'3. GRI Pricing'!$G435&lt;='2. GRI Pricing Inputs'!$AG$33),'2. GRI Pricing Inputs'!$AF$32,IF(AND('3. GRI Pricing'!$G435&gt;='2. GRI Pricing Inputs'!$AH$33,'3. GRI Pricing'!$G435&lt;='2. GRI Pricing Inputs'!$AI$33),'2. GRI Pricing Inputs'!$AH$32,0))))))))))))))))</f>
        <v>0</v>
      </c>
      <c r="O435" s="272" cm="1">
        <f t="array" ref="O435">IFERROR(INDEX('2. GRI Pricing Inputs'!$C$32:$AI$39,MATCH('3. GRI Pricing'!E435,'2. GRI Pricing Inputs'!$C$32:$C$39,0),(MATCH('3. GRI Pricing'!N435,'2. GRI Pricing Inputs'!$D$32:$AI$32,0)+1)),0)</f>
        <v>0</v>
      </c>
      <c r="P435" s="272">
        <f>IFERROR(INDEX('2. GRI Pricing Inputs'!$C$45:$AI$46,MATCH($P$16,'2. GRI Pricing Inputs'!$C$45:$C$46,0),MATCH(H435,'2. GRI Pricing Inputs'!$C$45:$AI$45,0)),0)</f>
        <v>0</v>
      </c>
      <c r="Q435" s="272">
        <f>IFERROR(INDEX('2. GRI Pricing Inputs'!$C$53:$AI$54,MATCH('3. GRI Pricing'!$Q$16,'2. GRI Pricing Inputs'!$C$53:$C$54,0),MATCH('3. GRI Pricing'!I435,'2. GRI Pricing Inputs'!$C$53:$AI$53,0)),0)</f>
        <v>0</v>
      </c>
      <c r="R435" s="272">
        <f>IFERROR(INDEX('2. GRI Pricing Inputs'!$C$60:$AI$61,MATCH('3. GRI Pricing'!$R$16,'2. GRI Pricing Inputs'!$C$60:$C$61,0),MATCH('1. Accomodation'!T439,'2. GRI Pricing Inputs'!$C$60:$AI$60,0)),0)</f>
        <v>0</v>
      </c>
      <c r="S435" s="272">
        <f>IFERROR(INDEX('2. GRI Pricing Inputs'!$C$67:$AI$68,MATCH('3. GRI Pricing'!$S$16,'2. GRI Pricing Inputs'!$C$67:$C$68,0),MATCH('1. Accomodation'!U439,'2. GRI Pricing Inputs'!$C$67:$AI$67,0)),0)</f>
        <v>0</v>
      </c>
      <c r="T435" s="272">
        <f>IF(E435=0,0,'2. GRI Pricing Inputs'!$AI$75)</f>
        <v>0</v>
      </c>
      <c r="U435" s="272">
        <f>IFERROR(INDEX('2. GRI Pricing Inputs'!$C$82:$AI$83,MATCH('3. GRI Pricing'!$U$16,'2. GRI Pricing Inputs'!$C$82:$C$83,0),MATCH('1. Accomodation'!V439,'2. GRI Pricing Inputs'!$C$82:$AI$82,0)),0)</f>
        <v>0</v>
      </c>
      <c r="V435" s="272">
        <f>IFERROR(INDEX('2. GRI Pricing Inputs'!$C$89:$AI$90,MATCH('3. GRI Pricing'!$V$16,'2. GRI Pricing Inputs'!$C$89:$C$90,0),MATCH('1. Accomodation'!W439,'2. GRI Pricing Inputs'!$C$89:$AI$89,0)),0)</f>
        <v>0</v>
      </c>
      <c r="W435" s="272">
        <f>IFERROR(INDEX('2. GRI Pricing Inputs'!$C$97:$AI$98,MATCH('3. GRI Pricing'!$W$16,'2. GRI Pricing Inputs'!$C$97:$C$98,0),MATCH('1. Accomodation'!X439,'2. GRI Pricing Inputs'!$C$97:$AI$97,0)),0)</f>
        <v>0</v>
      </c>
      <c r="X435" s="272">
        <f>IFERROR(INDEX('2. GRI Pricing Inputs'!$C$104:$AI$105,MATCH('3. GRI Pricing'!$X$16,'2. GRI Pricing Inputs'!$C$104:$C$105,0),MATCH('1. Accomodation'!Y439,'2. GRI Pricing Inputs'!$C$104:$AI$104,0)),0)</f>
        <v>0</v>
      </c>
      <c r="Y435" s="273"/>
      <c r="Z435" s="274">
        <f t="shared" si="19"/>
        <v>0</v>
      </c>
      <c r="AA435" s="275"/>
      <c r="AB435" s="275"/>
      <c r="AC435" s="275"/>
      <c r="AD435" s="271">
        <f>Z435*(1+'2. GRI Pricing Inputs'!E$115)^(($AD$16-$AC$15)/365)</f>
        <v>0</v>
      </c>
      <c r="AE435" s="272">
        <f>AD435*(1+'2. GRI Pricing Inputs'!F$115)^((AE$16-AD$16)/365)</f>
        <v>0</v>
      </c>
      <c r="AF435" s="272">
        <f>AE435*(1+'2. GRI Pricing Inputs'!G$115)^((AF$16-AE$16)/365)</f>
        <v>0</v>
      </c>
      <c r="AG435" s="272">
        <f>AF435*(1+'2. GRI Pricing Inputs'!H$115)^((AG$16-AF$16)/365)</f>
        <v>0</v>
      </c>
      <c r="AH435" s="272">
        <f>AG435*(1+'2. GRI Pricing Inputs'!I$115)^((AH$16-AG$16)/365)</f>
        <v>0</v>
      </c>
      <c r="AI435" s="272">
        <f>AH435*(1+'2. GRI Pricing Inputs'!J$115)^((AI$16-AH$16)/365)</f>
        <v>0</v>
      </c>
      <c r="AJ435" s="272">
        <f>AI435*(1+'2. GRI Pricing Inputs'!K$115)^((AJ$16-AI$16)/365)</f>
        <v>0</v>
      </c>
      <c r="AK435" s="272">
        <f>AJ435*(1+'2. GRI Pricing Inputs'!L$115)^((AK$16-AJ$16)/365)</f>
        <v>0</v>
      </c>
      <c r="AL435" s="272">
        <f>AK435*(1+'2. GRI Pricing Inputs'!M$115)^((AL$16-AK$16)/365)</f>
        <v>0</v>
      </c>
      <c r="AM435" s="272">
        <f>AL435*(1+'2. GRI Pricing Inputs'!N$115)^((AM$16-AL$16)/365)</f>
        <v>0</v>
      </c>
      <c r="AN435" s="272">
        <f>AM435*(1+'2. GRI Pricing Inputs'!O$115)^((AN$16-AM$16)/365)</f>
        <v>0</v>
      </c>
      <c r="AO435" s="272">
        <f>AN435*(1+'2. GRI Pricing Inputs'!P$115)^((AO$16-AN$16)/365)</f>
        <v>0</v>
      </c>
      <c r="AP435" s="276">
        <f>AO435*(1+'2. GRI Pricing Inputs'!Q$115)^((AP$16-AO$16)/365)</f>
        <v>0</v>
      </c>
      <c r="AQ435" s="380">
        <f t="shared" si="20"/>
        <v>0</v>
      </c>
    </row>
    <row r="436" spans="3:43" ht="11.4" x14ac:dyDescent="0.2">
      <c r="C436" s="76">
        <f>'1. Accomodation'!N440</f>
        <v>0</v>
      </c>
      <c r="D436" s="362" t="str">
        <f>'1. Accomodation'!L440</f>
        <v>[Select]</v>
      </c>
      <c r="E436" s="69" t="str">
        <f>'1. Accomodation'!P440</f>
        <v>[Select]</v>
      </c>
      <c r="F436" s="69" t="str">
        <f>'1. Accomodation'!Q440</f>
        <v>[Select]</v>
      </c>
      <c r="G436" s="77">
        <f>'1. Accomodation'!O440</f>
        <v>0</v>
      </c>
      <c r="H436" s="69" t="str">
        <f>'1. Accomodation'!R440</f>
        <v>[Select]</v>
      </c>
      <c r="I436" s="69" t="str">
        <f>'1. Accomodation'!S440</f>
        <v>[Select]</v>
      </c>
      <c r="J436" s="62"/>
      <c r="L436" s="271">
        <f>IFERROR(INDEX('2. GRI Pricing Inputs'!$C$15:$AI$16,MATCH($L$16,'2. GRI Pricing Inputs'!$C$15:$C$16,0),MATCH(E436,'2. GRI Pricing Inputs'!$C$15:$AI$15,0)),0)</f>
        <v>0</v>
      </c>
      <c r="M436" s="272">
        <f>IFERROR(INDEX('2. GRI Pricing Inputs'!$C$22:$AI$23,MATCH($M$16,'2. GRI Pricing Inputs'!$C$22:$C$23,0),MATCH(F436,'2. GRI Pricing Inputs'!$C$22:$AI$22,0)),0)</f>
        <v>0</v>
      </c>
      <c r="N436" s="329">
        <f>IF(AND('3. GRI Pricing'!$G436&gt;='2. GRI Pricing Inputs'!$D$33,'3. GRI Pricing'!$G436&lt;='2. GRI Pricing Inputs'!$E$33),'2. GRI Pricing Inputs'!$D$32,IF(AND('3. GRI Pricing'!$G436&gt;='2. GRI Pricing Inputs'!$F$33,'3. GRI Pricing'!$G436&lt;='2. GRI Pricing Inputs'!$G$33),'2. GRI Pricing Inputs'!$F$32,IF(AND('3. GRI Pricing'!$G436&gt;='2. GRI Pricing Inputs'!$H$33,'3. GRI Pricing'!$G436&lt;='2. GRI Pricing Inputs'!$I$33),'2. GRI Pricing Inputs'!$H$32,IF(AND('3. GRI Pricing'!$G436&gt;='2. GRI Pricing Inputs'!$J$33,'3. GRI Pricing'!$G436&lt;='2. GRI Pricing Inputs'!$K$33),'2. GRI Pricing Inputs'!$J$32,IF(AND('3. GRI Pricing'!$G436&gt;='2. GRI Pricing Inputs'!$L$33,'3. GRI Pricing'!$G436&lt;='2. GRI Pricing Inputs'!$M$33),'2. GRI Pricing Inputs'!$L$32,IF(AND('3. GRI Pricing'!$G436&gt;='2. GRI Pricing Inputs'!$N$33,'3. GRI Pricing'!$G436&lt;='2. GRI Pricing Inputs'!$O$33),'2. GRI Pricing Inputs'!$N$32,IF(AND('3. GRI Pricing'!$G436&gt;='2. GRI Pricing Inputs'!$P$33,'3. GRI Pricing'!$G436&lt;='2. GRI Pricing Inputs'!$Q$33),'2. GRI Pricing Inputs'!$P$32,IF(AND('3. GRI Pricing'!$G436&gt;='2. GRI Pricing Inputs'!$R$33,'3. GRI Pricing'!$G436&lt;='2. GRI Pricing Inputs'!$S$33),'2. GRI Pricing Inputs'!$R$32,IF(AND('3. GRI Pricing'!$G436&gt;='2. GRI Pricing Inputs'!$T$33,'3. GRI Pricing'!$G436&lt;='2. GRI Pricing Inputs'!$U$33),'2. GRI Pricing Inputs'!$T$32,IF(AND('3. GRI Pricing'!$G436&gt;='2. GRI Pricing Inputs'!$V$33,'3. GRI Pricing'!$G436&lt;='2. GRI Pricing Inputs'!$W$33),'2. GRI Pricing Inputs'!$V$32,IF(AND('3. GRI Pricing'!$G436&gt;='2. GRI Pricing Inputs'!$X$33,'3. GRI Pricing'!$G436&lt;='2. GRI Pricing Inputs'!$Y$33),'2. GRI Pricing Inputs'!$X$32,IF(AND('3. GRI Pricing'!$G436&gt;='2. GRI Pricing Inputs'!$Z$33,'3. GRI Pricing'!$G436&lt;='2. GRI Pricing Inputs'!$AA$33),'2. GRI Pricing Inputs'!$Z$32,IF(AND('3. GRI Pricing'!$G436&gt;='2. GRI Pricing Inputs'!$AB$33,'3. GRI Pricing'!$G436&lt;='2. GRI Pricing Inputs'!$AC$33),'2. GRI Pricing Inputs'!$AB$32,IF(AND('3. GRI Pricing'!$G436&gt;='2. GRI Pricing Inputs'!$AD$33,'3. GRI Pricing'!$G436&lt;='2. GRI Pricing Inputs'!$AE$33),'2. GRI Pricing Inputs'!$AD$32,IF(AND('3. GRI Pricing'!$G436&gt;='2. GRI Pricing Inputs'!$AF$33,'3. GRI Pricing'!$G436&lt;='2. GRI Pricing Inputs'!$AG$33),'2. GRI Pricing Inputs'!$AF$32,IF(AND('3. GRI Pricing'!$G436&gt;='2. GRI Pricing Inputs'!$AH$33,'3. GRI Pricing'!$G436&lt;='2. GRI Pricing Inputs'!$AI$33),'2. GRI Pricing Inputs'!$AH$32,0))))))))))))))))</f>
        <v>0</v>
      </c>
      <c r="O436" s="272" cm="1">
        <f t="array" ref="O436">IFERROR(INDEX('2. GRI Pricing Inputs'!$C$32:$AI$39,MATCH('3. GRI Pricing'!E436,'2. GRI Pricing Inputs'!$C$32:$C$39,0),(MATCH('3. GRI Pricing'!N436,'2. GRI Pricing Inputs'!$D$32:$AI$32,0)+1)),0)</f>
        <v>0</v>
      </c>
      <c r="P436" s="272">
        <f>IFERROR(INDEX('2. GRI Pricing Inputs'!$C$45:$AI$46,MATCH($P$16,'2. GRI Pricing Inputs'!$C$45:$C$46,0),MATCH(H436,'2. GRI Pricing Inputs'!$C$45:$AI$45,0)),0)</f>
        <v>0</v>
      </c>
      <c r="Q436" s="272">
        <f>IFERROR(INDEX('2. GRI Pricing Inputs'!$C$53:$AI$54,MATCH('3. GRI Pricing'!$Q$16,'2. GRI Pricing Inputs'!$C$53:$C$54,0),MATCH('3. GRI Pricing'!I436,'2. GRI Pricing Inputs'!$C$53:$AI$53,0)),0)</f>
        <v>0</v>
      </c>
      <c r="R436" s="272">
        <f>IFERROR(INDEX('2. GRI Pricing Inputs'!$C$60:$AI$61,MATCH('3. GRI Pricing'!$R$16,'2. GRI Pricing Inputs'!$C$60:$C$61,0),MATCH('1. Accomodation'!T440,'2. GRI Pricing Inputs'!$C$60:$AI$60,0)),0)</f>
        <v>0</v>
      </c>
      <c r="S436" s="272">
        <f>IFERROR(INDEX('2. GRI Pricing Inputs'!$C$67:$AI$68,MATCH('3. GRI Pricing'!$S$16,'2. GRI Pricing Inputs'!$C$67:$C$68,0),MATCH('1. Accomodation'!U440,'2. GRI Pricing Inputs'!$C$67:$AI$67,0)),0)</f>
        <v>0</v>
      </c>
      <c r="T436" s="272">
        <f>IF(E436=0,0,'2. GRI Pricing Inputs'!$AI$75)</f>
        <v>0</v>
      </c>
      <c r="U436" s="272">
        <f>IFERROR(INDEX('2. GRI Pricing Inputs'!$C$82:$AI$83,MATCH('3. GRI Pricing'!$U$16,'2. GRI Pricing Inputs'!$C$82:$C$83,0),MATCH('1. Accomodation'!V440,'2. GRI Pricing Inputs'!$C$82:$AI$82,0)),0)</f>
        <v>0</v>
      </c>
      <c r="V436" s="272">
        <f>IFERROR(INDEX('2. GRI Pricing Inputs'!$C$89:$AI$90,MATCH('3. GRI Pricing'!$V$16,'2. GRI Pricing Inputs'!$C$89:$C$90,0),MATCH('1. Accomodation'!W440,'2. GRI Pricing Inputs'!$C$89:$AI$89,0)),0)</f>
        <v>0</v>
      </c>
      <c r="W436" s="272">
        <f>IFERROR(INDEX('2. GRI Pricing Inputs'!$C$97:$AI$98,MATCH('3. GRI Pricing'!$W$16,'2. GRI Pricing Inputs'!$C$97:$C$98,0),MATCH('1. Accomodation'!X440,'2. GRI Pricing Inputs'!$C$97:$AI$97,0)),0)</f>
        <v>0</v>
      </c>
      <c r="X436" s="272">
        <f>IFERROR(INDEX('2. GRI Pricing Inputs'!$C$104:$AI$105,MATCH('3. GRI Pricing'!$X$16,'2. GRI Pricing Inputs'!$C$104:$C$105,0),MATCH('1. Accomodation'!Y440,'2. GRI Pricing Inputs'!$C$104:$AI$104,0)),0)</f>
        <v>0</v>
      </c>
      <c r="Y436" s="273"/>
      <c r="Z436" s="274">
        <f t="shared" si="19"/>
        <v>0</v>
      </c>
      <c r="AA436" s="275"/>
      <c r="AB436" s="275"/>
      <c r="AC436" s="275"/>
      <c r="AD436" s="271">
        <f>Z436*(1+'2. GRI Pricing Inputs'!E$115)^(($AD$16-$AC$15)/365)</f>
        <v>0</v>
      </c>
      <c r="AE436" s="272">
        <f>AD436*(1+'2. GRI Pricing Inputs'!F$115)^((AE$16-AD$16)/365)</f>
        <v>0</v>
      </c>
      <c r="AF436" s="272">
        <f>AE436*(1+'2. GRI Pricing Inputs'!G$115)^((AF$16-AE$16)/365)</f>
        <v>0</v>
      </c>
      <c r="AG436" s="272">
        <f>AF436*(1+'2. GRI Pricing Inputs'!H$115)^((AG$16-AF$16)/365)</f>
        <v>0</v>
      </c>
      <c r="AH436" s="272">
        <f>AG436*(1+'2. GRI Pricing Inputs'!I$115)^((AH$16-AG$16)/365)</f>
        <v>0</v>
      </c>
      <c r="AI436" s="272">
        <f>AH436*(1+'2. GRI Pricing Inputs'!J$115)^((AI$16-AH$16)/365)</f>
        <v>0</v>
      </c>
      <c r="AJ436" s="272">
        <f>AI436*(1+'2. GRI Pricing Inputs'!K$115)^((AJ$16-AI$16)/365)</f>
        <v>0</v>
      </c>
      <c r="AK436" s="272">
        <f>AJ436*(1+'2. GRI Pricing Inputs'!L$115)^((AK$16-AJ$16)/365)</f>
        <v>0</v>
      </c>
      <c r="AL436" s="272">
        <f>AK436*(1+'2. GRI Pricing Inputs'!M$115)^((AL$16-AK$16)/365)</f>
        <v>0</v>
      </c>
      <c r="AM436" s="272">
        <f>AL436*(1+'2. GRI Pricing Inputs'!N$115)^((AM$16-AL$16)/365)</f>
        <v>0</v>
      </c>
      <c r="AN436" s="272">
        <f>AM436*(1+'2. GRI Pricing Inputs'!O$115)^((AN$16-AM$16)/365)</f>
        <v>0</v>
      </c>
      <c r="AO436" s="272">
        <f>AN436*(1+'2. GRI Pricing Inputs'!P$115)^((AO$16-AN$16)/365)</f>
        <v>0</v>
      </c>
      <c r="AP436" s="276">
        <f>AO436*(1+'2. GRI Pricing Inputs'!Q$115)^((AP$16-AO$16)/365)</f>
        <v>0</v>
      </c>
      <c r="AQ436" s="380">
        <f t="shared" si="20"/>
        <v>0</v>
      </c>
    </row>
    <row r="437" spans="3:43" ht="11.4" x14ac:dyDescent="0.2">
      <c r="C437" s="76">
        <f>'1. Accomodation'!N441</f>
        <v>0</v>
      </c>
      <c r="D437" s="362" t="str">
        <f>'1. Accomodation'!L441</f>
        <v>[Select]</v>
      </c>
      <c r="E437" s="69" t="str">
        <f>'1. Accomodation'!P441</f>
        <v>[Select]</v>
      </c>
      <c r="F437" s="69" t="str">
        <f>'1. Accomodation'!Q441</f>
        <v>[Select]</v>
      </c>
      <c r="G437" s="77">
        <f>'1. Accomodation'!O441</f>
        <v>0</v>
      </c>
      <c r="H437" s="69" t="str">
        <f>'1. Accomodation'!R441</f>
        <v>[Select]</v>
      </c>
      <c r="I437" s="69" t="str">
        <f>'1. Accomodation'!S441</f>
        <v>[Select]</v>
      </c>
      <c r="J437" s="62"/>
      <c r="L437" s="271">
        <f>IFERROR(INDEX('2. GRI Pricing Inputs'!$C$15:$AI$16,MATCH($L$16,'2. GRI Pricing Inputs'!$C$15:$C$16,0),MATCH(E437,'2. GRI Pricing Inputs'!$C$15:$AI$15,0)),0)</f>
        <v>0</v>
      </c>
      <c r="M437" s="272">
        <f>IFERROR(INDEX('2. GRI Pricing Inputs'!$C$22:$AI$23,MATCH($M$16,'2. GRI Pricing Inputs'!$C$22:$C$23,0),MATCH(F437,'2. GRI Pricing Inputs'!$C$22:$AI$22,0)),0)</f>
        <v>0</v>
      </c>
      <c r="N437" s="329">
        <f>IF(AND('3. GRI Pricing'!$G437&gt;='2. GRI Pricing Inputs'!$D$33,'3. GRI Pricing'!$G437&lt;='2. GRI Pricing Inputs'!$E$33),'2. GRI Pricing Inputs'!$D$32,IF(AND('3. GRI Pricing'!$G437&gt;='2. GRI Pricing Inputs'!$F$33,'3. GRI Pricing'!$G437&lt;='2. GRI Pricing Inputs'!$G$33),'2. GRI Pricing Inputs'!$F$32,IF(AND('3. GRI Pricing'!$G437&gt;='2. GRI Pricing Inputs'!$H$33,'3. GRI Pricing'!$G437&lt;='2. GRI Pricing Inputs'!$I$33),'2. GRI Pricing Inputs'!$H$32,IF(AND('3. GRI Pricing'!$G437&gt;='2. GRI Pricing Inputs'!$J$33,'3. GRI Pricing'!$G437&lt;='2. GRI Pricing Inputs'!$K$33),'2. GRI Pricing Inputs'!$J$32,IF(AND('3. GRI Pricing'!$G437&gt;='2. GRI Pricing Inputs'!$L$33,'3. GRI Pricing'!$G437&lt;='2. GRI Pricing Inputs'!$M$33),'2. GRI Pricing Inputs'!$L$32,IF(AND('3. GRI Pricing'!$G437&gt;='2. GRI Pricing Inputs'!$N$33,'3. GRI Pricing'!$G437&lt;='2. GRI Pricing Inputs'!$O$33),'2. GRI Pricing Inputs'!$N$32,IF(AND('3. GRI Pricing'!$G437&gt;='2. GRI Pricing Inputs'!$P$33,'3. GRI Pricing'!$G437&lt;='2. GRI Pricing Inputs'!$Q$33),'2. GRI Pricing Inputs'!$P$32,IF(AND('3. GRI Pricing'!$G437&gt;='2. GRI Pricing Inputs'!$R$33,'3. GRI Pricing'!$G437&lt;='2. GRI Pricing Inputs'!$S$33),'2. GRI Pricing Inputs'!$R$32,IF(AND('3. GRI Pricing'!$G437&gt;='2. GRI Pricing Inputs'!$T$33,'3. GRI Pricing'!$G437&lt;='2. GRI Pricing Inputs'!$U$33),'2. GRI Pricing Inputs'!$T$32,IF(AND('3. GRI Pricing'!$G437&gt;='2. GRI Pricing Inputs'!$V$33,'3. GRI Pricing'!$G437&lt;='2. GRI Pricing Inputs'!$W$33),'2. GRI Pricing Inputs'!$V$32,IF(AND('3. GRI Pricing'!$G437&gt;='2. GRI Pricing Inputs'!$X$33,'3. GRI Pricing'!$G437&lt;='2. GRI Pricing Inputs'!$Y$33),'2. GRI Pricing Inputs'!$X$32,IF(AND('3. GRI Pricing'!$G437&gt;='2. GRI Pricing Inputs'!$Z$33,'3. GRI Pricing'!$G437&lt;='2. GRI Pricing Inputs'!$AA$33),'2. GRI Pricing Inputs'!$Z$32,IF(AND('3. GRI Pricing'!$G437&gt;='2. GRI Pricing Inputs'!$AB$33,'3. GRI Pricing'!$G437&lt;='2. GRI Pricing Inputs'!$AC$33),'2. GRI Pricing Inputs'!$AB$32,IF(AND('3. GRI Pricing'!$G437&gt;='2. GRI Pricing Inputs'!$AD$33,'3. GRI Pricing'!$G437&lt;='2. GRI Pricing Inputs'!$AE$33),'2. GRI Pricing Inputs'!$AD$32,IF(AND('3. GRI Pricing'!$G437&gt;='2. GRI Pricing Inputs'!$AF$33,'3. GRI Pricing'!$G437&lt;='2. GRI Pricing Inputs'!$AG$33),'2. GRI Pricing Inputs'!$AF$32,IF(AND('3. GRI Pricing'!$G437&gt;='2. GRI Pricing Inputs'!$AH$33,'3. GRI Pricing'!$G437&lt;='2. GRI Pricing Inputs'!$AI$33),'2. GRI Pricing Inputs'!$AH$32,0))))))))))))))))</f>
        <v>0</v>
      </c>
      <c r="O437" s="272" cm="1">
        <f t="array" ref="O437">IFERROR(INDEX('2. GRI Pricing Inputs'!$C$32:$AI$39,MATCH('3. GRI Pricing'!E437,'2. GRI Pricing Inputs'!$C$32:$C$39,0),(MATCH('3. GRI Pricing'!N437,'2. GRI Pricing Inputs'!$D$32:$AI$32,0)+1)),0)</f>
        <v>0</v>
      </c>
      <c r="P437" s="272">
        <f>IFERROR(INDEX('2. GRI Pricing Inputs'!$C$45:$AI$46,MATCH($P$16,'2. GRI Pricing Inputs'!$C$45:$C$46,0),MATCH(H437,'2. GRI Pricing Inputs'!$C$45:$AI$45,0)),0)</f>
        <v>0</v>
      </c>
      <c r="Q437" s="272">
        <f>IFERROR(INDEX('2. GRI Pricing Inputs'!$C$53:$AI$54,MATCH('3. GRI Pricing'!$Q$16,'2. GRI Pricing Inputs'!$C$53:$C$54,0),MATCH('3. GRI Pricing'!I437,'2. GRI Pricing Inputs'!$C$53:$AI$53,0)),0)</f>
        <v>0</v>
      </c>
      <c r="R437" s="272">
        <f>IFERROR(INDEX('2. GRI Pricing Inputs'!$C$60:$AI$61,MATCH('3. GRI Pricing'!$R$16,'2. GRI Pricing Inputs'!$C$60:$C$61,0),MATCH('1. Accomodation'!T441,'2. GRI Pricing Inputs'!$C$60:$AI$60,0)),0)</f>
        <v>0</v>
      </c>
      <c r="S437" s="272">
        <f>IFERROR(INDEX('2. GRI Pricing Inputs'!$C$67:$AI$68,MATCH('3. GRI Pricing'!$S$16,'2. GRI Pricing Inputs'!$C$67:$C$68,0),MATCH('1. Accomodation'!U441,'2. GRI Pricing Inputs'!$C$67:$AI$67,0)),0)</f>
        <v>0</v>
      </c>
      <c r="T437" s="272">
        <f>IF(E437=0,0,'2. GRI Pricing Inputs'!$AI$75)</f>
        <v>0</v>
      </c>
      <c r="U437" s="272">
        <f>IFERROR(INDEX('2. GRI Pricing Inputs'!$C$82:$AI$83,MATCH('3. GRI Pricing'!$U$16,'2. GRI Pricing Inputs'!$C$82:$C$83,0),MATCH('1. Accomodation'!V441,'2. GRI Pricing Inputs'!$C$82:$AI$82,0)),0)</f>
        <v>0</v>
      </c>
      <c r="V437" s="272">
        <f>IFERROR(INDEX('2. GRI Pricing Inputs'!$C$89:$AI$90,MATCH('3. GRI Pricing'!$V$16,'2. GRI Pricing Inputs'!$C$89:$C$90,0),MATCH('1. Accomodation'!W441,'2. GRI Pricing Inputs'!$C$89:$AI$89,0)),0)</f>
        <v>0</v>
      </c>
      <c r="W437" s="272">
        <f>IFERROR(INDEX('2. GRI Pricing Inputs'!$C$97:$AI$98,MATCH('3. GRI Pricing'!$W$16,'2. GRI Pricing Inputs'!$C$97:$C$98,0),MATCH('1. Accomodation'!X441,'2. GRI Pricing Inputs'!$C$97:$AI$97,0)),0)</f>
        <v>0</v>
      </c>
      <c r="X437" s="272">
        <f>IFERROR(INDEX('2. GRI Pricing Inputs'!$C$104:$AI$105,MATCH('3. GRI Pricing'!$X$16,'2. GRI Pricing Inputs'!$C$104:$C$105,0),MATCH('1. Accomodation'!Y441,'2. GRI Pricing Inputs'!$C$104:$AI$104,0)),0)</f>
        <v>0</v>
      </c>
      <c r="Y437" s="273"/>
      <c r="Z437" s="274">
        <f t="shared" si="19"/>
        <v>0</v>
      </c>
      <c r="AA437" s="275"/>
      <c r="AB437" s="275"/>
      <c r="AC437" s="275"/>
      <c r="AD437" s="271">
        <f>Z437*(1+'2. GRI Pricing Inputs'!E$115)^(($AD$16-$AC$15)/365)</f>
        <v>0</v>
      </c>
      <c r="AE437" s="272">
        <f>AD437*(1+'2. GRI Pricing Inputs'!F$115)^((AE$16-AD$16)/365)</f>
        <v>0</v>
      </c>
      <c r="AF437" s="272">
        <f>AE437*(1+'2. GRI Pricing Inputs'!G$115)^((AF$16-AE$16)/365)</f>
        <v>0</v>
      </c>
      <c r="AG437" s="272">
        <f>AF437*(1+'2. GRI Pricing Inputs'!H$115)^((AG$16-AF$16)/365)</f>
        <v>0</v>
      </c>
      <c r="AH437" s="272">
        <f>AG437*(1+'2. GRI Pricing Inputs'!I$115)^((AH$16-AG$16)/365)</f>
        <v>0</v>
      </c>
      <c r="AI437" s="272">
        <f>AH437*(1+'2. GRI Pricing Inputs'!J$115)^((AI$16-AH$16)/365)</f>
        <v>0</v>
      </c>
      <c r="AJ437" s="272">
        <f>AI437*(1+'2. GRI Pricing Inputs'!K$115)^((AJ$16-AI$16)/365)</f>
        <v>0</v>
      </c>
      <c r="AK437" s="272">
        <f>AJ437*(1+'2. GRI Pricing Inputs'!L$115)^((AK$16-AJ$16)/365)</f>
        <v>0</v>
      </c>
      <c r="AL437" s="272">
        <f>AK437*(1+'2. GRI Pricing Inputs'!M$115)^((AL$16-AK$16)/365)</f>
        <v>0</v>
      </c>
      <c r="AM437" s="272">
        <f>AL437*(1+'2. GRI Pricing Inputs'!N$115)^((AM$16-AL$16)/365)</f>
        <v>0</v>
      </c>
      <c r="AN437" s="272">
        <f>AM437*(1+'2. GRI Pricing Inputs'!O$115)^((AN$16-AM$16)/365)</f>
        <v>0</v>
      </c>
      <c r="AO437" s="272">
        <f>AN437*(1+'2. GRI Pricing Inputs'!P$115)^((AO$16-AN$16)/365)</f>
        <v>0</v>
      </c>
      <c r="AP437" s="276">
        <f>AO437*(1+'2. GRI Pricing Inputs'!Q$115)^((AP$16-AO$16)/365)</f>
        <v>0</v>
      </c>
      <c r="AQ437" s="380">
        <f t="shared" si="20"/>
        <v>0</v>
      </c>
    </row>
    <row r="438" spans="3:43" ht="11.4" x14ac:dyDescent="0.2">
      <c r="C438" s="76">
        <f>'1. Accomodation'!N442</f>
        <v>0</v>
      </c>
      <c r="D438" s="362" t="str">
        <f>'1. Accomodation'!L442</f>
        <v>[Select]</v>
      </c>
      <c r="E438" s="69" t="str">
        <f>'1. Accomodation'!P442</f>
        <v>[Select]</v>
      </c>
      <c r="F438" s="69" t="str">
        <f>'1. Accomodation'!Q442</f>
        <v>[Select]</v>
      </c>
      <c r="G438" s="77">
        <f>'1. Accomodation'!O442</f>
        <v>0</v>
      </c>
      <c r="H438" s="69" t="str">
        <f>'1. Accomodation'!R442</f>
        <v>[Select]</v>
      </c>
      <c r="I438" s="69" t="str">
        <f>'1. Accomodation'!S442</f>
        <v>[Select]</v>
      </c>
      <c r="J438" s="62"/>
      <c r="L438" s="271">
        <f>IFERROR(INDEX('2. GRI Pricing Inputs'!$C$15:$AI$16,MATCH($L$16,'2. GRI Pricing Inputs'!$C$15:$C$16,0),MATCH(E438,'2. GRI Pricing Inputs'!$C$15:$AI$15,0)),0)</f>
        <v>0</v>
      </c>
      <c r="M438" s="272">
        <f>IFERROR(INDEX('2. GRI Pricing Inputs'!$C$22:$AI$23,MATCH($M$16,'2. GRI Pricing Inputs'!$C$22:$C$23,0),MATCH(F438,'2. GRI Pricing Inputs'!$C$22:$AI$22,0)),0)</f>
        <v>0</v>
      </c>
      <c r="N438" s="329">
        <f>IF(AND('3. GRI Pricing'!$G438&gt;='2. GRI Pricing Inputs'!$D$33,'3. GRI Pricing'!$G438&lt;='2. GRI Pricing Inputs'!$E$33),'2. GRI Pricing Inputs'!$D$32,IF(AND('3. GRI Pricing'!$G438&gt;='2. GRI Pricing Inputs'!$F$33,'3. GRI Pricing'!$G438&lt;='2. GRI Pricing Inputs'!$G$33),'2. GRI Pricing Inputs'!$F$32,IF(AND('3. GRI Pricing'!$G438&gt;='2. GRI Pricing Inputs'!$H$33,'3. GRI Pricing'!$G438&lt;='2. GRI Pricing Inputs'!$I$33),'2. GRI Pricing Inputs'!$H$32,IF(AND('3. GRI Pricing'!$G438&gt;='2. GRI Pricing Inputs'!$J$33,'3. GRI Pricing'!$G438&lt;='2. GRI Pricing Inputs'!$K$33),'2. GRI Pricing Inputs'!$J$32,IF(AND('3. GRI Pricing'!$G438&gt;='2. GRI Pricing Inputs'!$L$33,'3. GRI Pricing'!$G438&lt;='2. GRI Pricing Inputs'!$M$33),'2. GRI Pricing Inputs'!$L$32,IF(AND('3. GRI Pricing'!$G438&gt;='2. GRI Pricing Inputs'!$N$33,'3. GRI Pricing'!$G438&lt;='2. GRI Pricing Inputs'!$O$33),'2. GRI Pricing Inputs'!$N$32,IF(AND('3. GRI Pricing'!$G438&gt;='2. GRI Pricing Inputs'!$P$33,'3. GRI Pricing'!$G438&lt;='2. GRI Pricing Inputs'!$Q$33),'2. GRI Pricing Inputs'!$P$32,IF(AND('3. GRI Pricing'!$G438&gt;='2. GRI Pricing Inputs'!$R$33,'3. GRI Pricing'!$G438&lt;='2. GRI Pricing Inputs'!$S$33),'2. GRI Pricing Inputs'!$R$32,IF(AND('3. GRI Pricing'!$G438&gt;='2. GRI Pricing Inputs'!$T$33,'3. GRI Pricing'!$G438&lt;='2. GRI Pricing Inputs'!$U$33),'2. GRI Pricing Inputs'!$T$32,IF(AND('3. GRI Pricing'!$G438&gt;='2. GRI Pricing Inputs'!$V$33,'3. GRI Pricing'!$G438&lt;='2. GRI Pricing Inputs'!$W$33),'2. GRI Pricing Inputs'!$V$32,IF(AND('3. GRI Pricing'!$G438&gt;='2. GRI Pricing Inputs'!$X$33,'3. GRI Pricing'!$G438&lt;='2. GRI Pricing Inputs'!$Y$33),'2. GRI Pricing Inputs'!$X$32,IF(AND('3. GRI Pricing'!$G438&gt;='2. GRI Pricing Inputs'!$Z$33,'3. GRI Pricing'!$G438&lt;='2. GRI Pricing Inputs'!$AA$33),'2. GRI Pricing Inputs'!$Z$32,IF(AND('3. GRI Pricing'!$G438&gt;='2. GRI Pricing Inputs'!$AB$33,'3. GRI Pricing'!$G438&lt;='2. GRI Pricing Inputs'!$AC$33),'2. GRI Pricing Inputs'!$AB$32,IF(AND('3. GRI Pricing'!$G438&gt;='2. GRI Pricing Inputs'!$AD$33,'3. GRI Pricing'!$G438&lt;='2. GRI Pricing Inputs'!$AE$33),'2. GRI Pricing Inputs'!$AD$32,IF(AND('3. GRI Pricing'!$G438&gt;='2. GRI Pricing Inputs'!$AF$33,'3. GRI Pricing'!$G438&lt;='2. GRI Pricing Inputs'!$AG$33),'2. GRI Pricing Inputs'!$AF$32,IF(AND('3. GRI Pricing'!$G438&gt;='2. GRI Pricing Inputs'!$AH$33,'3. GRI Pricing'!$G438&lt;='2. GRI Pricing Inputs'!$AI$33),'2. GRI Pricing Inputs'!$AH$32,0))))))))))))))))</f>
        <v>0</v>
      </c>
      <c r="O438" s="272" cm="1">
        <f t="array" ref="O438">IFERROR(INDEX('2. GRI Pricing Inputs'!$C$32:$AI$39,MATCH('3. GRI Pricing'!E438,'2. GRI Pricing Inputs'!$C$32:$C$39,0),(MATCH('3. GRI Pricing'!N438,'2. GRI Pricing Inputs'!$D$32:$AI$32,0)+1)),0)</f>
        <v>0</v>
      </c>
      <c r="P438" s="272">
        <f>IFERROR(INDEX('2. GRI Pricing Inputs'!$C$45:$AI$46,MATCH($P$16,'2. GRI Pricing Inputs'!$C$45:$C$46,0),MATCH(H438,'2. GRI Pricing Inputs'!$C$45:$AI$45,0)),0)</f>
        <v>0</v>
      </c>
      <c r="Q438" s="272">
        <f>IFERROR(INDEX('2. GRI Pricing Inputs'!$C$53:$AI$54,MATCH('3. GRI Pricing'!$Q$16,'2. GRI Pricing Inputs'!$C$53:$C$54,0),MATCH('3. GRI Pricing'!I438,'2. GRI Pricing Inputs'!$C$53:$AI$53,0)),0)</f>
        <v>0</v>
      </c>
      <c r="R438" s="272">
        <f>IFERROR(INDEX('2. GRI Pricing Inputs'!$C$60:$AI$61,MATCH('3. GRI Pricing'!$R$16,'2. GRI Pricing Inputs'!$C$60:$C$61,0),MATCH('1. Accomodation'!T442,'2. GRI Pricing Inputs'!$C$60:$AI$60,0)),0)</f>
        <v>0</v>
      </c>
      <c r="S438" s="272">
        <f>IFERROR(INDEX('2. GRI Pricing Inputs'!$C$67:$AI$68,MATCH('3. GRI Pricing'!$S$16,'2. GRI Pricing Inputs'!$C$67:$C$68,0),MATCH('1. Accomodation'!U442,'2. GRI Pricing Inputs'!$C$67:$AI$67,0)),0)</f>
        <v>0</v>
      </c>
      <c r="T438" s="272">
        <f>IF(E438=0,0,'2. GRI Pricing Inputs'!$AI$75)</f>
        <v>0</v>
      </c>
      <c r="U438" s="272">
        <f>IFERROR(INDEX('2. GRI Pricing Inputs'!$C$82:$AI$83,MATCH('3. GRI Pricing'!$U$16,'2. GRI Pricing Inputs'!$C$82:$C$83,0),MATCH('1. Accomodation'!V442,'2. GRI Pricing Inputs'!$C$82:$AI$82,0)),0)</f>
        <v>0</v>
      </c>
      <c r="V438" s="272">
        <f>IFERROR(INDEX('2. GRI Pricing Inputs'!$C$89:$AI$90,MATCH('3. GRI Pricing'!$V$16,'2. GRI Pricing Inputs'!$C$89:$C$90,0),MATCH('1. Accomodation'!W442,'2. GRI Pricing Inputs'!$C$89:$AI$89,0)),0)</f>
        <v>0</v>
      </c>
      <c r="W438" s="272">
        <f>IFERROR(INDEX('2. GRI Pricing Inputs'!$C$97:$AI$98,MATCH('3. GRI Pricing'!$W$16,'2. GRI Pricing Inputs'!$C$97:$C$98,0),MATCH('1. Accomodation'!X442,'2. GRI Pricing Inputs'!$C$97:$AI$97,0)),0)</f>
        <v>0</v>
      </c>
      <c r="X438" s="272">
        <f>IFERROR(INDEX('2. GRI Pricing Inputs'!$C$104:$AI$105,MATCH('3. GRI Pricing'!$X$16,'2. GRI Pricing Inputs'!$C$104:$C$105,0),MATCH('1. Accomodation'!Y442,'2. GRI Pricing Inputs'!$C$104:$AI$104,0)),0)</f>
        <v>0</v>
      </c>
      <c r="Y438" s="273"/>
      <c r="Z438" s="274">
        <f t="shared" si="19"/>
        <v>0</v>
      </c>
      <c r="AA438" s="275"/>
      <c r="AB438" s="275"/>
      <c r="AC438" s="275"/>
      <c r="AD438" s="271">
        <f>Z438*(1+'2. GRI Pricing Inputs'!E$115)^(($AD$16-$AC$15)/365)</f>
        <v>0</v>
      </c>
      <c r="AE438" s="272">
        <f>AD438*(1+'2. GRI Pricing Inputs'!F$115)^((AE$16-AD$16)/365)</f>
        <v>0</v>
      </c>
      <c r="AF438" s="272">
        <f>AE438*(1+'2. GRI Pricing Inputs'!G$115)^((AF$16-AE$16)/365)</f>
        <v>0</v>
      </c>
      <c r="AG438" s="272">
        <f>AF438*(1+'2. GRI Pricing Inputs'!H$115)^((AG$16-AF$16)/365)</f>
        <v>0</v>
      </c>
      <c r="AH438" s="272">
        <f>AG438*(1+'2. GRI Pricing Inputs'!I$115)^((AH$16-AG$16)/365)</f>
        <v>0</v>
      </c>
      <c r="AI438" s="272">
        <f>AH438*(1+'2. GRI Pricing Inputs'!J$115)^((AI$16-AH$16)/365)</f>
        <v>0</v>
      </c>
      <c r="AJ438" s="272">
        <f>AI438*(1+'2. GRI Pricing Inputs'!K$115)^((AJ$16-AI$16)/365)</f>
        <v>0</v>
      </c>
      <c r="AK438" s="272">
        <f>AJ438*(1+'2. GRI Pricing Inputs'!L$115)^((AK$16-AJ$16)/365)</f>
        <v>0</v>
      </c>
      <c r="AL438" s="272">
        <f>AK438*(1+'2. GRI Pricing Inputs'!M$115)^((AL$16-AK$16)/365)</f>
        <v>0</v>
      </c>
      <c r="AM438" s="272">
        <f>AL438*(1+'2. GRI Pricing Inputs'!N$115)^((AM$16-AL$16)/365)</f>
        <v>0</v>
      </c>
      <c r="AN438" s="272">
        <f>AM438*(1+'2. GRI Pricing Inputs'!O$115)^((AN$16-AM$16)/365)</f>
        <v>0</v>
      </c>
      <c r="AO438" s="272">
        <f>AN438*(1+'2. GRI Pricing Inputs'!P$115)^((AO$16-AN$16)/365)</f>
        <v>0</v>
      </c>
      <c r="AP438" s="276">
        <f>AO438*(1+'2. GRI Pricing Inputs'!Q$115)^((AP$16-AO$16)/365)</f>
        <v>0</v>
      </c>
      <c r="AQ438" s="380">
        <f t="shared" si="20"/>
        <v>0</v>
      </c>
    </row>
    <row r="439" spans="3:43" ht="11.4" x14ac:dyDescent="0.2">
      <c r="C439" s="76">
        <f>'1. Accomodation'!N443</f>
        <v>0</v>
      </c>
      <c r="D439" s="362" t="str">
        <f>'1. Accomodation'!L443</f>
        <v>[Select]</v>
      </c>
      <c r="E439" s="69" t="str">
        <f>'1. Accomodation'!P443</f>
        <v>[Select]</v>
      </c>
      <c r="F439" s="69" t="str">
        <f>'1. Accomodation'!Q443</f>
        <v>[Select]</v>
      </c>
      <c r="G439" s="77">
        <f>'1. Accomodation'!O443</f>
        <v>0</v>
      </c>
      <c r="H439" s="69" t="str">
        <f>'1. Accomodation'!R443</f>
        <v>[Select]</v>
      </c>
      <c r="I439" s="69" t="str">
        <f>'1. Accomodation'!S443</f>
        <v>[Select]</v>
      </c>
      <c r="J439" s="62"/>
      <c r="L439" s="271">
        <f>IFERROR(INDEX('2. GRI Pricing Inputs'!$C$15:$AI$16,MATCH($L$16,'2. GRI Pricing Inputs'!$C$15:$C$16,0),MATCH(E439,'2. GRI Pricing Inputs'!$C$15:$AI$15,0)),0)</f>
        <v>0</v>
      </c>
      <c r="M439" s="272">
        <f>IFERROR(INDEX('2. GRI Pricing Inputs'!$C$22:$AI$23,MATCH($M$16,'2. GRI Pricing Inputs'!$C$22:$C$23,0),MATCH(F439,'2. GRI Pricing Inputs'!$C$22:$AI$22,0)),0)</f>
        <v>0</v>
      </c>
      <c r="N439" s="329">
        <f>IF(AND('3. GRI Pricing'!$G439&gt;='2. GRI Pricing Inputs'!$D$33,'3. GRI Pricing'!$G439&lt;='2. GRI Pricing Inputs'!$E$33),'2. GRI Pricing Inputs'!$D$32,IF(AND('3. GRI Pricing'!$G439&gt;='2. GRI Pricing Inputs'!$F$33,'3. GRI Pricing'!$G439&lt;='2. GRI Pricing Inputs'!$G$33),'2. GRI Pricing Inputs'!$F$32,IF(AND('3. GRI Pricing'!$G439&gt;='2. GRI Pricing Inputs'!$H$33,'3. GRI Pricing'!$G439&lt;='2. GRI Pricing Inputs'!$I$33),'2. GRI Pricing Inputs'!$H$32,IF(AND('3. GRI Pricing'!$G439&gt;='2. GRI Pricing Inputs'!$J$33,'3. GRI Pricing'!$G439&lt;='2. GRI Pricing Inputs'!$K$33),'2. GRI Pricing Inputs'!$J$32,IF(AND('3. GRI Pricing'!$G439&gt;='2. GRI Pricing Inputs'!$L$33,'3. GRI Pricing'!$G439&lt;='2. GRI Pricing Inputs'!$M$33),'2. GRI Pricing Inputs'!$L$32,IF(AND('3. GRI Pricing'!$G439&gt;='2. GRI Pricing Inputs'!$N$33,'3. GRI Pricing'!$G439&lt;='2. GRI Pricing Inputs'!$O$33),'2. GRI Pricing Inputs'!$N$32,IF(AND('3. GRI Pricing'!$G439&gt;='2. GRI Pricing Inputs'!$P$33,'3. GRI Pricing'!$G439&lt;='2. GRI Pricing Inputs'!$Q$33),'2. GRI Pricing Inputs'!$P$32,IF(AND('3. GRI Pricing'!$G439&gt;='2. GRI Pricing Inputs'!$R$33,'3. GRI Pricing'!$G439&lt;='2. GRI Pricing Inputs'!$S$33),'2. GRI Pricing Inputs'!$R$32,IF(AND('3. GRI Pricing'!$G439&gt;='2. GRI Pricing Inputs'!$T$33,'3. GRI Pricing'!$G439&lt;='2. GRI Pricing Inputs'!$U$33),'2. GRI Pricing Inputs'!$T$32,IF(AND('3. GRI Pricing'!$G439&gt;='2. GRI Pricing Inputs'!$V$33,'3. GRI Pricing'!$G439&lt;='2. GRI Pricing Inputs'!$W$33),'2. GRI Pricing Inputs'!$V$32,IF(AND('3. GRI Pricing'!$G439&gt;='2. GRI Pricing Inputs'!$X$33,'3. GRI Pricing'!$G439&lt;='2. GRI Pricing Inputs'!$Y$33),'2. GRI Pricing Inputs'!$X$32,IF(AND('3. GRI Pricing'!$G439&gt;='2. GRI Pricing Inputs'!$Z$33,'3. GRI Pricing'!$G439&lt;='2. GRI Pricing Inputs'!$AA$33),'2. GRI Pricing Inputs'!$Z$32,IF(AND('3. GRI Pricing'!$G439&gt;='2. GRI Pricing Inputs'!$AB$33,'3. GRI Pricing'!$G439&lt;='2. GRI Pricing Inputs'!$AC$33),'2. GRI Pricing Inputs'!$AB$32,IF(AND('3. GRI Pricing'!$G439&gt;='2. GRI Pricing Inputs'!$AD$33,'3. GRI Pricing'!$G439&lt;='2. GRI Pricing Inputs'!$AE$33),'2. GRI Pricing Inputs'!$AD$32,IF(AND('3. GRI Pricing'!$G439&gt;='2. GRI Pricing Inputs'!$AF$33,'3. GRI Pricing'!$G439&lt;='2. GRI Pricing Inputs'!$AG$33),'2. GRI Pricing Inputs'!$AF$32,IF(AND('3. GRI Pricing'!$G439&gt;='2. GRI Pricing Inputs'!$AH$33,'3. GRI Pricing'!$G439&lt;='2. GRI Pricing Inputs'!$AI$33),'2. GRI Pricing Inputs'!$AH$32,0))))))))))))))))</f>
        <v>0</v>
      </c>
      <c r="O439" s="272" cm="1">
        <f t="array" ref="O439">IFERROR(INDEX('2. GRI Pricing Inputs'!$C$32:$AI$39,MATCH('3. GRI Pricing'!E439,'2. GRI Pricing Inputs'!$C$32:$C$39,0),(MATCH('3. GRI Pricing'!N439,'2. GRI Pricing Inputs'!$D$32:$AI$32,0)+1)),0)</f>
        <v>0</v>
      </c>
      <c r="P439" s="272">
        <f>IFERROR(INDEX('2. GRI Pricing Inputs'!$C$45:$AI$46,MATCH($P$16,'2. GRI Pricing Inputs'!$C$45:$C$46,0),MATCH(H439,'2. GRI Pricing Inputs'!$C$45:$AI$45,0)),0)</f>
        <v>0</v>
      </c>
      <c r="Q439" s="272">
        <f>IFERROR(INDEX('2. GRI Pricing Inputs'!$C$53:$AI$54,MATCH('3. GRI Pricing'!$Q$16,'2. GRI Pricing Inputs'!$C$53:$C$54,0),MATCH('3. GRI Pricing'!I439,'2. GRI Pricing Inputs'!$C$53:$AI$53,0)),0)</f>
        <v>0</v>
      </c>
      <c r="R439" s="272">
        <f>IFERROR(INDEX('2. GRI Pricing Inputs'!$C$60:$AI$61,MATCH('3. GRI Pricing'!$R$16,'2. GRI Pricing Inputs'!$C$60:$C$61,0),MATCH('1. Accomodation'!T443,'2. GRI Pricing Inputs'!$C$60:$AI$60,0)),0)</f>
        <v>0</v>
      </c>
      <c r="S439" s="272">
        <f>IFERROR(INDEX('2. GRI Pricing Inputs'!$C$67:$AI$68,MATCH('3. GRI Pricing'!$S$16,'2. GRI Pricing Inputs'!$C$67:$C$68,0),MATCH('1. Accomodation'!U443,'2. GRI Pricing Inputs'!$C$67:$AI$67,0)),0)</f>
        <v>0</v>
      </c>
      <c r="T439" s="272">
        <f>IF(E439=0,0,'2. GRI Pricing Inputs'!$AI$75)</f>
        <v>0</v>
      </c>
      <c r="U439" s="272">
        <f>IFERROR(INDEX('2. GRI Pricing Inputs'!$C$82:$AI$83,MATCH('3. GRI Pricing'!$U$16,'2. GRI Pricing Inputs'!$C$82:$C$83,0),MATCH('1. Accomodation'!V443,'2. GRI Pricing Inputs'!$C$82:$AI$82,0)),0)</f>
        <v>0</v>
      </c>
      <c r="V439" s="272">
        <f>IFERROR(INDEX('2. GRI Pricing Inputs'!$C$89:$AI$90,MATCH('3. GRI Pricing'!$V$16,'2. GRI Pricing Inputs'!$C$89:$C$90,0),MATCH('1. Accomodation'!W443,'2. GRI Pricing Inputs'!$C$89:$AI$89,0)),0)</f>
        <v>0</v>
      </c>
      <c r="W439" s="272">
        <f>IFERROR(INDEX('2. GRI Pricing Inputs'!$C$97:$AI$98,MATCH('3. GRI Pricing'!$W$16,'2. GRI Pricing Inputs'!$C$97:$C$98,0),MATCH('1. Accomodation'!X443,'2. GRI Pricing Inputs'!$C$97:$AI$97,0)),0)</f>
        <v>0</v>
      </c>
      <c r="X439" s="272">
        <f>IFERROR(INDEX('2. GRI Pricing Inputs'!$C$104:$AI$105,MATCH('3. GRI Pricing'!$X$16,'2. GRI Pricing Inputs'!$C$104:$C$105,0),MATCH('1. Accomodation'!Y443,'2. GRI Pricing Inputs'!$C$104:$AI$104,0)),0)</f>
        <v>0</v>
      </c>
      <c r="Y439" s="273"/>
      <c r="Z439" s="274">
        <f t="shared" si="19"/>
        <v>0</v>
      </c>
      <c r="AA439" s="275"/>
      <c r="AB439" s="275"/>
      <c r="AC439" s="275"/>
      <c r="AD439" s="271">
        <f>Z439*(1+'2. GRI Pricing Inputs'!E$115)^(($AD$16-$AC$15)/365)</f>
        <v>0</v>
      </c>
      <c r="AE439" s="272">
        <f>AD439*(1+'2. GRI Pricing Inputs'!F$115)^((AE$16-AD$16)/365)</f>
        <v>0</v>
      </c>
      <c r="AF439" s="272">
        <f>AE439*(1+'2. GRI Pricing Inputs'!G$115)^((AF$16-AE$16)/365)</f>
        <v>0</v>
      </c>
      <c r="AG439" s="272">
        <f>AF439*(1+'2. GRI Pricing Inputs'!H$115)^((AG$16-AF$16)/365)</f>
        <v>0</v>
      </c>
      <c r="AH439" s="272">
        <f>AG439*(1+'2. GRI Pricing Inputs'!I$115)^((AH$16-AG$16)/365)</f>
        <v>0</v>
      </c>
      <c r="AI439" s="272">
        <f>AH439*(1+'2. GRI Pricing Inputs'!J$115)^((AI$16-AH$16)/365)</f>
        <v>0</v>
      </c>
      <c r="AJ439" s="272">
        <f>AI439*(1+'2. GRI Pricing Inputs'!K$115)^((AJ$16-AI$16)/365)</f>
        <v>0</v>
      </c>
      <c r="AK439" s="272">
        <f>AJ439*(1+'2. GRI Pricing Inputs'!L$115)^((AK$16-AJ$16)/365)</f>
        <v>0</v>
      </c>
      <c r="AL439" s="272">
        <f>AK439*(1+'2. GRI Pricing Inputs'!M$115)^((AL$16-AK$16)/365)</f>
        <v>0</v>
      </c>
      <c r="AM439" s="272">
        <f>AL439*(1+'2. GRI Pricing Inputs'!N$115)^((AM$16-AL$16)/365)</f>
        <v>0</v>
      </c>
      <c r="AN439" s="272">
        <f>AM439*(1+'2. GRI Pricing Inputs'!O$115)^((AN$16-AM$16)/365)</f>
        <v>0</v>
      </c>
      <c r="AO439" s="272">
        <f>AN439*(1+'2. GRI Pricing Inputs'!P$115)^((AO$16-AN$16)/365)</f>
        <v>0</v>
      </c>
      <c r="AP439" s="276">
        <f>AO439*(1+'2. GRI Pricing Inputs'!Q$115)^((AP$16-AO$16)/365)</f>
        <v>0</v>
      </c>
      <c r="AQ439" s="380">
        <f t="shared" si="20"/>
        <v>0</v>
      </c>
    </row>
    <row r="440" spans="3:43" ht="11.4" x14ac:dyDescent="0.2">
      <c r="C440" s="76">
        <f>'1. Accomodation'!N444</f>
        <v>0</v>
      </c>
      <c r="D440" s="362" t="str">
        <f>'1. Accomodation'!L444</f>
        <v>[Select]</v>
      </c>
      <c r="E440" s="69" t="str">
        <f>'1. Accomodation'!P444</f>
        <v>[Select]</v>
      </c>
      <c r="F440" s="69" t="str">
        <f>'1. Accomodation'!Q444</f>
        <v>[Select]</v>
      </c>
      <c r="G440" s="77">
        <f>'1. Accomodation'!O444</f>
        <v>0</v>
      </c>
      <c r="H440" s="69" t="str">
        <f>'1. Accomodation'!R444</f>
        <v>[Select]</v>
      </c>
      <c r="I440" s="69" t="str">
        <f>'1. Accomodation'!S444</f>
        <v>[Select]</v>
      </c>
      <c r="J440" s="62"/>
      <c r="L440" s="271">
        <f>IFERROR(INDEX('2. GRI Pricing Inputs'!$C$15:$AI$16,MATCH($L$16,'2. GRI Pricing Inputs'!$C$15:$C$16,0),MATCH(E440,'2. GRI Pricing Inputs'!$C$15:$AI$15,0)),0)</f>
        <v>0</v>
      </c>
      <c r="M440" s="272">
        <f>IFERROR(INDEX('2. GRI Pricing Inputs'!$C$22:$AI$23,MATCH($M$16,'2. GRI Pricing Inputs'!$C$22:$C$23,0),MATCH(F440,'2. GRI Pricing Inputs'!$C$22:$AI$22,0)),0)</f>
        <v>0</v>
      </c>
      <c r="N440" s="329">
        <f>IF(AND('3. GRI Pricing'!$G440&gt;='2. GRI Pricing Inputs'!$D$33,'3. GRI Pricing'!$G440&lt;='2. GRI Pricing Inputs'!$E$33),'2. GRI Pricing Inputs'!$D$32,IF(AND('3. GRI Pricing'!$G440&gt;='2. GRI Pricing Inputs'!$F$33,'3. GRI Pricing'!$G440&lt;='2. GRI Pricing Inputs'!$G$33),'2. GRI Pricing Inputs'!$F$32,IF(AND('3. GRI Pricing'!$G440&gt;='2. GRI Pricing Inputs'!$H$33,'3. GRI Pricing'!$G440&lt;='2. GRI Pricing Inputs'!$I$33),'2. GRI Pricing Inputs'!$H$32,IF(AND('3. GRI Pricing'!$G440&gt;='2. GRI Pricing Inputs'!$J$33,'3. GRI Pricing'!$G440&lt;='2. GRI Pricing Inputs'!$K$33),'2. GRI Pricing Inputs'!$J$32,IF(AND('3. GRI Pricing'!$G440&gt;='2. GRI Pricing Inputs'!$L$33,'3. GRI Pricing'!$G440&lt;='2. GRI Pricing Inputs'!$M$33),'2. GRI Pricing Inputs'!$L$32,IF(AND('3. GRI Pricing'!$G440&gt;='2. GRI Pricing Inputs'!$N$33,'3. GRI Pricing'!$G440&lt;='2. GRI Pricing Inputs'!$O$33),'2. GRI Pricing Inputs'!$N$32,IF(AND('3. GRI Pricing'!$G440&gt;='2. GRI Pricing Inputs'!$P$33,'3. GRI Pricing'!$G440&lt;='2. GRI Pricing Inputs'!$Q$33),'2. GRI Pricing Inputs'!$P$32,IF(AND('3. GRI Pricing'!$G440&gt;='2. GRI Pricing Inputs'!$R$33,'3. GRI Pricing'!$G440&lt;='2. GRI Pricing Inputs'!$S$33),'2. GRI Pricing Inputs'!$R$32,IF(AND('3. GRI Pricing'!$G440&gt;='2. GRI Pricing Inputs'!$T$33,'3. GRI Pricing'!$G440&lt;='2. GRI Pricing Inputs'!$U$33),'2. GRI Pricing Inputs'!$T$32,IF(AND('3. GRI Pricing'!$G440&gt;='2. GRI Pricing Inputs'!$V$33,'3. GRI Pricing'!$G440&lt;='2. GRI Pricing Inputs'!$W$33),'2. GRI Pricing Inputs'!$V$32,IF(AND('3. GRI Pricing'!$G440&gt;='2. GRI Pricing Inputs'!$X$33,'3. GRI Pricing'!$G440&lt;='2. GRI Pricing Inputs'!$Y$33),'2. GRI Pricing Inputs'!$X$32,IF(AND('3. GRI Pricing'!$G440&gt;='2. GRI Pricing Inputs'!$Z$33,'3. GRI Pricing'!$G440&lt;='2. GRI Pricing Inputs'!$AA$33),'2. GRI Pricing Inputs'!$Z$32,IF(AND('3. GRI Pricing'!$G440&gt;='2. GRI Pricing Inputs'!$AB$33,'3. GRI Pricing'!$G440&lt;='2. GRI Pricing Inputs'!$AC$33),'2. GRI Pricing Inputs'!$AB$32,IF(AND('3. GRI Pricing'!$G440&gt;='2. GRI Pricing Inputs'!$AD$33,'3. GRI Pricing'!$G440&lt;='2. GRI Pricing Inputs'!$AE$33),'2. GRI Pricing Inputs'!$AD$32,IF(AND('3. GRI Pricing'!$G440&gt;='2. GRI Pricing Inputs'!$AF$33,'3. GRI Pricing'!$G440&lt;='2. GRI Pricing Inputs'!$AG$33),'2. GRI Pricing Inputs'!$AF$32,IF(AND('3. GRI Pricing'!$G440&gt;='2. GRI Pricing Inputs'!$AH$33,'3. GRI Pricing'!$G440&lt;='2. GRI Pricing Inputs'!$AI$33),'2. GRI Pricing Inputs'!$AH$32,0))))))))))))))))</f>
        <v>0</v>
      </c>
      <c r="O440" s="272" cm="1">
        <f t="array" ref="O440">IFERROR(INDEX('2. GRI Pricing Inputs'!$C$32:$AI$39,MATCH('3. GRI Pricing'!E440,'2. GRI Pricing Inputs'!$C$32:$C$39,0),(MATCH('3. GRI Pricing'!N440,'2. GRI Pricing Inputs'!$D$32:$AI$32,0)+1)),0)</f>
        <v>0</v>
      </c>
      <c r="P440" s="272">
        <f>IFERROR(INDEX('2. GRI Pricing Inputs'!$C$45:$AI$46,MATCH($P$16,'2. GRI Pricing Inputs'!$C$45:$C$46,0),MATCH(H440,'2. GRI Pricing Inputs'!$C$45:$AI$45,0)),0)</f>
        <v>0</v>
      </c>
      <c r="Q440" s="272">
        <f>IFERROR(INDEX('2. GRI Pricing Inputs'!$C$53:$AI$54,MATCH('3. GRI Pricing'!$Q$16,'2. GRI Pricing Inputs'!$C$53:$C$54,0),MATCH('3. GRI Pricing'!I440,'2. GRI Pricing Inputs'!$C$53:$AI$53,0)),0)</f>
        <v>0</v>
      </c>
      <c r="R440" s="272">
        <f>IFERROR(INDEX('2. GRI Pricing Inputs'!$C$60:$AI$61,MATCH('3. GRI Pricing'!$R$16,'2. GRI Pricing Inputs'!$C$60:$C$61,0),MATCH('1. Accomodation'!T444,'2. GRI Pricing Inputs'!$C$60:$AI$60,0)),0)</f>
        <v>0</v>
      </c>
      <c r="S440" s="272">
        <f>IFERROR(INDEX('2. GRI Pricing Inputs'!$C$67:$AI$68,MATCH('3. GRI Pricing'!$S$16,'2. GRI Pricing Inputs'!$C$67:$C$68,0),MATCH('1. Accomodation'!U444,'2. GRI Pricing Inputs'!$C$67:$AI$67,0)),0)</f>
        <v>0</v>
      </c>
      <c r="T440" s="272">
        <f>IF(E440=0,0,'2. GRI Pricing Inputs'!$AI$75)</f>
        <v>0</v>
      </c>
      <c r="U440" s="272">
        <f>IFERROR(INDEX('2. GRI Pricing Inputs'!$C$82:$AI$83,MATCH('3. GRI Pricing'!$U$16,'2. GRI Pricing Inputs'!$C$82:$C$83,0),MATCH('1. Accomodation'!V444,'2. GRI Pricing Inputs'!$C$82:$AI$82,0)),0)</f>
        <v>0</v>
      </c>
      <c r="V440" s="272">
        <f>IFERROR(INDEX('2. GRI Pricing Inputs'!$C$89:$AI$90,MATCH('3. GRI Pricing'!$V$16,'2. GRI Pricing Inputs'!$C$89:$C$90,0),MATCH('1. Accomodation'!W444,'2. GRI Pricing Inputs'!$C$89:$AI$89,0)),0)</f>
        <v>0</v>
      </c>
      <c r="W440" s="272">
        <f>IFERROR(INDEX('2. GRI Pricing Inputs'!$C$97:$AI$98,MATCH('3. GRI Pricing'!$W$16,'2. GRI Pricing Inputs'!$C$97:$C$98,0),MATCH('1. Accomodation'!X444,'2. GRI Pricing Inputs'!$C$97:$AI$97,0)),0)</f>
        <v>0</v>
      </c>
      <c r="X440" s="272">
        <f>IFERROR(INDEX('2. GRI Pricing Inputs'!$C$104:$AI$105,MATCH('3. GRI Pricing'!$X$16,'2. GRI Pricing Inputs'!$C$104:$C$105,0),MATCH('1. Accomodation'!Y444,'2. GRI Pricing Inputs'!$C$104:$AI$104,0)),0)</f>
        <v>0</v>
      </c>
      <c r="Y440" s="273"/>
      <c r="Z440" s="274">
        <f t="shared" si="19"/>
        <v>0</v>
      </c>
      <c r="AA440" s="275"/>
      <c r="AB440" s="275"/>
      <c r="AC440" s="275"/>
      <c r="AD440" s="271">
        <f>Z440*(1+'2. GRI Pricing Inputs'!E$115)^(($AD$16-$AC$15)/365)</f>
        <v>0</v>
      </c>
      <c r="AE440" s="272">
        <f>AD440*(1+'2. GRI Pricing Inputs'!F$115)^((AE$16-AD$16)/365)</f>
        <v>0</v>
      </c>
      <c r="AF440" s="272">
        <f>AE440*(1+'2. GRI Pricing Inputs'!G$115)^((AF$16-AE$16)/365)</f>
        <v>0</v>
      </c>
      <c r="AG440" s="272">
        <f>AF440*(1+'2. GRI Pricing Inputs'!H$115)^((AG$16-AF$16)/365)</f>
        <v>0</v>
      </c>
      <c r="AH440" s="272">
        <f>AG440*(1+'2. GRI Pricing Inputs'!I$115)^((AH$16-AG$16)/365)</f>
        <v>0</v>
      </c>
      <c r="AI440" s="272">
        <f>AH440*(1+'2. GRI Pricing Inputs'!J$115)^((AI$16-AH$16)/365)</f>
        <v>0</v>
      </c>
      <c r="AJ440" s="272">
        <f>AI440*(1+'2. GRI Pricing Inputs'!K$115)^((AJ$16-AI$16)/365)</f>
        <v>0</v>
      </c>
      <c r="AK440" s="272">
        <f>AJ440*(1+'2. GRI Pricing Inputs'!L$115)^((AK$16-AJ$16)/365)</f>
        <v>0</v>
      </c>
      <c r="AL440" s="272">
        <f>AK440*(1+'2. GRI Pricing Inputs'!M$115)^((AL$16-AK$16)/365)</f>
        <v>0</v>
      </c>
      <c r="AM440" s="272">
        <f>AL440*(1+'2. GRI Pricing Inputs'!N$115)^((AM$16-AL$16)/365)</f>
        <v>0</v>
      </c>
      <c r="AN440" s="272">
        <f>AM440*(1+'2. GRI Pricing Inputs'!O$115)^((AN$16-AM$16)/365)</f>
        <v>0</v>
      </c>
      <c r="AO440" s="272">
        <f>AN440*(1+'2. GRI Pricing Inputs'!P$115)^((AO$16-AN$16)/365)</f>
        <v>0</v>
      </c>
      <c r="AP440" s="276">
        <f>AO440*(1+'2. GRI Pricing Inputs'!Q$115)^((AP$16-AO$16)/365)</f>
        <v>0</v>
      </c>
      <c r="AQ440" s="380">
        <f t="shared" si="20"/>
        <v>0</v>
      </c>
    </row>
    <row r="441" spans="3:43" ht="11.4" x14ac:dyDescent="0.2">
      <c r="C441" s="76">
        <f>'1. Accomodation'!N445</f>
        <v>0</v>
      </c>
      <c r="D441" s="362" t="str">
        <f>'1. Accomodation'!L445</f>
        <v>[Select]</v>
      </c>
      <c r="E441" s="69" t="str">
        <f>'1. Accomodation'!P445</f>
        <v>[Select]</v>
      </c>
      <c r="F441" s="69" t="str">
        <f>'1. Accomodation'!Q445</f>
        <v>[Select]</v>
      </c>
      <c r="G441" s="77">
        <f>'1. Accomodation'!O445</f>
        <v>0</v>
      </c>
      <c r="H441" s="69" t="str">
        <f>'1. Accomodation'!R445</f>
        <v>[Select]</v>
      </c>
      <c r="I441" s="69" t="str">
        <f>'1. Accomodation'!S445</f>
        <v>[Select]</v>
      </c>
      <c r="J441" s="62"/>
      <c r="L441" s="271">
        <f>IFERROR(INDEX('2. GRI Pricing Inputs'!$C$15:$AI$16,MATCH($L$16,'2. GRI Pricing Inputs'!$C$15:$C$16,0),MATCH(E441,'2. GRI Pricing Inputs'!$C$15:$AI$15,0)),0)</f>
        <v>0</v>
      </c>
      <c r="M441" s="272">
        <f>IFERROR(INDEX('2. GRI Pricing Inputs'!$C$22:$AI$23,MATCH($M$16,'2. GRI Pricing Inputs'!$C$22:$C$23,0),MATCH(F441,'2. GRI Pricing Inputs'!$C$22:$AI$22,0)),0)</f>
        <v>0</v>
      </c>
      <c r="N441" s="329">
        <f>IF(AND('3. GRI Pricing'!$G441&gt;='2. GRI Pricing Inputs'!$D$33,'3. GRI Pricing'!$G441&lt;='2. GRI Pricing Inputs'!$E$33),'2. GRI Pricing Inputs'!$D$32,IF(AND('3. GRI Pricing'!$G441&gt;='2. GRI Pricing Inputs'!$F$33,'3. GRI Pricing'!$G441&lt;='2. GRI Pricing Inputs'!$G$33),'2. GRI Pricing Inputs'!$F$32,IF(AND('3. GRI Pricing'!$G441&gt;='2. GRI Pricing Inputs'!$H$33,'3. GRI Pricing'!$G441&lt;='2. GRI Pricing Inputs'!$I$33),'2. GRI Pricing Inputs'!$H$32,IF(AND('3. GRI Pricing'!$G441&gt;='2. GRI Pricing Inputs'!$J$33,'3. GRI Pricing'!$G441&lt;='2. GRI Pricing Inputs'!$K$33),'2. GRI Pricing Inputs'!$J$32,IF(AND('3. GRI Pricing'!$G441&gt;='2. GRI Pricing Inputs'!$L$33,'3. GRI Pricing'!$G441&lt;='2. GRI Pricing Inputs'!$M$33),'2. GRI Pricing Inputs'!$L$32,IF(AND('3. GRI Pricing'!$G441&gt;='2. GRI Pricing Inputs'!$N$33,'3. GRI Pricing'!$G441&lt;='2. GRI Pricing Inputs'!$O$33),'2. GRI Pricing Inputs'!$N$32,IF(AND('3. GRI Pricing'!$G441&gt;='2. GRI Pricing Inputs'!$P$33,'3. GRI Pricing'!$G441&lt;='2. GRI Pricing Inputs'!$Q$33),'2. GRI Pricing Inputs'!$P$32,IF(AND('3. GRI Pricing'!$G441&gt;='2. GRI Pricing Inputs'!$R$33,'3. GRI Pricing'!$G441&lt;='2. GRI Pricing Inputs'!$S$33),'2. GRI Pricing Inputs'!$R$32,IF(AND('3. GRI Pricing'!$G441&gt;='2. GRI Pricing Inputs'!$T$33,'3. GRI Pricing'!$G441&lt;='2. GRI Pricing Inputs'!$U$33),'2. GRI Pricing Inputs'!$T$32,IF(AND('3. GRI Pricing'!$G441&gt;='2. GRI Pricing Inputs'!$V$33,'3. GRI Pricing'!$G441&lt;='2. GRI Pricing Inputs'!$W$33),'2. GRI Pricing Inputs'!$V$32,IF(AND('3. GRI Pricing'!$G441&gt;='2. GRI Pricing Inputs'!$X$33,'3. GRI Pricing'!$G441&lt;='2. GRI Pricing Inputs'!$Y$33),'2. GRI Pricing Inputs'!$X$32,IF(AND('3. GRI Pricing'!$G441&gt;='2. GRI Pricing Inputs'!$Z$33,'3. GRI Pricing'!$G441&lt;='2. GRI Pricing Inputs'!$AA$33),'2. GRI Pricing Inputs'!$Z$32,IF(AND('3. GRI Pricing'!$G441&gt;='2. GRI Pricing Inputs'!$AB$33,'3. GRI Pricing'!$G441&lt;='2. GRI Pricing Inputs'!$AC$33),'2. GRI Pricing Inputs'!$AB$32,IF(AND('3. GRI Pricing'!$G441&gt;='2. GRI Pricing Inputs'!$AD$33,'3. GRI Pricing'!$G441&lt;='2. GRI Pricing Inputs'!$AE$33),'2. GRI Pricing Inputs'!$AD$32,IF(AND('3. GRI Pricing'!$G441&gt;='2. GRI Pricing Inputs'!$AF$33,'3. GRI Pricing'!$G441&lt;='2. GRI Pricing Inputs'!$AG$33),'2. GRI Pricing Inputs'!$AF$32,IF(AND('3. GRI Pricing'!$G441&gt;='2. GRI Pricing Inputs'!$AH$33,'3. GRI Pricing'!$G441&lt;='2. GRI Pricing Inputs'!$AI$33),'2. GRI Pricing Inputs'!$AH$32,0))))))))))))))))</f>
        <v>0</v>
      </c>
      <c r="O441" s="272" cm="1">
        <f t="array" ref="O441">IFERROR(INDEX('2. GRI Pricing Inputs'!$C$32:$AI$39,MATCH('3. GRI Pricing'!E441,'2. GRI Pricing Inputs'!$C$32:$C$39,0),(MATCH('3. GRI Pricing'!N441,'2. GRI Pricing Inputs'!$D$32:$AI$32,0)+1)),0)</f>
        <v>0</v>
      </c>
      <c r="P441" s="272">
        <f>IFERROR(INDEX('2. GRI Pricing Inputs'!$C$45:$AI$46,MATCH($P$16,'2. GRI Pricing Inputs'!$C$45:$C$46,0),MATCH(H441,'2. GRI Pricing Inputs'!$C$45:$AI$45,0)),0)</f>
        <v>0</v>
      </c>
      <c r="Q441" s="272">
        <f>IFERROR(INDEX('2. GRI Pricing Inputs'!$C$53:$AI$54,MATCH('3. GRI Pricing'!$Q$16,'2. GRI Pricing Inputs'!$C$53:$C$54,0),MATCH('3. GRI Pricing'!I441,'2. GRI Pricing Inputs'!$C$53:$AI$53,0)),0)</f>
        <v>0</v>
      </c>
      <c r="R441" s="272">
        <f>IFERROR(INDEX('2. GRI Pricing Inputs'!$C$60:$AI$61,MATCH('3. GRI Pricing'!$R$16,'2. GRI Pricing Inputs'!$C$60:$C$61,0),MATCH('1. Accomodation'!T445,'2. GRI Pricing Inputs'!$C$60:$AI$60,0)),0)</f>
        <v>0</v>
      </c>
      <c r="S441" s="272">
        <f>IFERROR(INDEX('2. GRI Pricing Inputs'!$C$67:$AI$68,MATCH('3. GRI Pricing'!$S$16,'2. GRI Pricing Inputs'!$C$67:$C$68,0),MATCH('1. Accomodation'!U445,'2. GRI Pricing Inputs'!$C$67:$AI$67,0)),0)</f>
        <v>0</v>
      </c>
      <c r="T441" s="272">
        <f>IF(E441=0,0,'2. GRI Pricing Inputs'!$AI$75)</f>
        <v>0</v>
      </c>
      <c r="U441" s="272">
        <f>IFERROR(INDEX('2. GRI Pricing Inputs'!$C$82:$AI$83,MATCH('3. GRI Pricing'!$U$16,'2. GRI Pricing Inputs'!$C$82:$C$83,0),MATCH('1. Accomodation'!V445,'2. GRI Pricing Inputs'!$C$82:$AI$82,0)),0)</f>
        <v>0</v>
      </c>
      <c r="V441" s="272">
        <f>IFERROR(INDEX('2. GRI Pricing Inputs'!$C$89:$AI$90,MATCH('3. GRI Pricing'!$V$16,'2. GRI Pricing Inputs'!$C$89:$C$90,0),MATCH('1. Accomodation'!W445,'2. GRI Pricing Inputs'!$C$89:$AI$89,0)),0)</f>
        <v>0</v>
      </c>
      <c r="W441" s="272">
        <f>IFERROR(INDEX('2. GRI Pricing Inputs'!$C$97:$AI$98,MATCH('3. GRI Pricing'!$W$16,'2. GRI Pricing Inputs'!$C$97:$C$98,0),MATCH('1. Accomodation'!X445,'2. GRI Pricing Inputs'!$C$97:$AI$97,0)),0)</f>
        <v>0</v>
      </c>
      <c r="X441" s="272">
        <f>IFERROR(INDEX('2. GRI Pricing Inputs'!$C$104:$AI$105,MATCH('3. GRI Pricing'!$X$16,'2. GRI Pricing Inputs'!$C$104:$C$105,0),MATCH('1. Accomodation'!Y445,'2. GRI Pricing Inputs'!$C$104:$AI$104,0)),0)</f>
        <v>0</v>
      </c>
      <c r="Y441" s="273"/>
      <c r="Z441" s="274">
        <f t="shared" si="19"/>
        <v>0</v>
      </c>
      <c r="AA441" s="275"/>
      <c r="AB441" s="275"/>
      <c r="AC441" s="275"/>
      <c r="AD441" s="271">
        <f>Z441*(1+'2. GRI Pricing Inputs'!E$115)^(($AD$16-$AC$15)/365)</f>
        <v>0</v>
      </c>
      <c r="AE441" s="272">
        <f>AD441*(1+'2. GRI Pricing Inputs'!F$115)^((AE$16-AD$16)/365)</f>
        <v>0</v>
      </c>
      <c r="AF441" s="272">
        <f>AE441*(1+'2. GRI Pricing Inputs'!G$115)^((AF$16-AE$16)/365)</f>
        <v>0</v>
      </c>
      <c r="AG441" s="272">
        <f>AF441*(1+'2. GRI Pricing Inputs'!H$115)^((AG$16-AF$16)/365)</f>
        <v>0</v>
      </c>
      <c r="AH441" s="272">
        <f>AG441*(1+'2. GRI Pricing Inputs'!I$115)^((AH$16-AG$16)/365)</f>
        <v>0</v>
      </c>
      <c r="AI441" s="272">
        <f>AH441*(1+'2. GRI Pricing Inputs'!J$115)^((AI$16-AH$16)/365)</f>
        <v>0</v>
      </c>
      <c r="AJ441" s="272">
        <f>AI441*(1+'2. GRI Pricing Inputs'!K$115)^((AJ$16-AI$16)/365)</f>
        <v>0</v>
      </c>
      <c r="AK441" s="272">
        <f>AJ441*(1+'2. GRI Pricing Inputs'!L$115)^((AK$16-AJ$16)/365)</f>
        <v>0</v>
      </c>
      <c r="AL441" s="272">
        <f>AK441*(1+'2. GRI Pricing Inputs'!M$115)^((AL$16-AK$16)/365)</f>
        <v>0</v>
      </c>
      <c r="AM441" s="272">
        <f>AL441*(1+'2. GRI Pricing Inputs'!N$115)^((AM$16-AL$16)/365)</f>
        <v>0</v>
      </c>
      <c r="AN441" s="272">
        <f>AM441*(1+'2. GRI Pricing Inputs'!O$115)^((AN$16-AM$16)/365)</f>
        <v>0</v>
      </c>
      <c r="AO441" s="272">
        <f>AN441*(1+'2. GRI Pricing Inputs'!P$115)^((AO$16-AN$16)/365)</f>
        <v>0</v>
      </c>
      <c r="AP441" s="276">
        <f>AO441*(1+'2. GRI Pricing Inputs'!Q$115)^((AP$16-AO$16)/365)</f>
        <v>0</v>
      </c>
      <c r="AQ441" s="380">
        <f t="shared" si="20"/>
        <v>0</v>
      </c>
    </row>
    <row r="442" spans="3:43" ht="11.4" x14ac:dyDescent="0.2">
      <c r="C442" s="76">
        <f>'1. Accomodation'!N446</f>
        <v>0</v>
      </c>
      <c r="D442" s="362" t="str">
        <f>'1. Accomodation'!L446</f>
        <v>[Select]</v>
      </c>
      <c r="E442" s="69" t="str">
        <f>'1. Accomodation'!P446</f>
        <v>[Select]</v>
      </c>
      <c r="F442" s="69" t="str">
        <f>'1. Accomodation'!Q446</f>
        <v>[Select]</v>
      </c>
      <c r="G442" s="77">
        <f>'1. Accomodation'!O446</f>
        <v>0</v>
      </c>
      <c r="H442" s="69" t="str">
        <f>'1. Accomodation'!R446</f>
        <v>[Select]</v>
      </c>
      <c r="I442" s="69" t="str">
        <f>'1. Accomodation'!S446</f>
        <v>[Select]</v>
      </c>
      <c r="J442" s="62"/>
      <c r="L442" s="271">
        <f>IFERROR(INDEX('2. GRI Pricing Inputs'!$C$15:$AI$16,MATCH($L$16,'2. GRI Pricing Inputs'!$C$15:$C$16,0),MATCH(E442,'2. GRI Pricing Inputs'!$C$15:$AI$15,0)),0)</f>
        <v>0</v>
      </c>
      <c r="M442" s="272">
        <f>IFERROR(INDEX('2. GRI Pricing Inputs'!$C$22:$AI$23,MATCH($M$16,'2. GRI Pricing Inputs'!$C$22:$C$23,0),MATCH(F442,'2. GRI Pricing Inputs'!$C$22:$AI$22,0)),0)</f>
        <v>0</v>
      </c>
      <c r="N442" s="329">
        <f>IF(AND('3. GRI Pricing'!$G442&gt;='2. GRI Pricing Inputs'!$D$33,'3. GRI Pricing'!$G442&lt;='2. GRI Pricing Inputs'!$E$33),'2. GRI Pricing Inputs'!$D$32,IF(AND('3. GRI Pricing'!$G442&gt;='2. GRI Pricing Inputs'!$F$33,'3. GRI Pricing'!$G442&lt;='2. GRI Pricing Inputs'!$G$33),'2. GRI Pricing Inputs'!$F$32,IF(AND('3. GRI Pricing'!$G442&gt;='2. GRI Pricing Inputs'!$H$33,'3. GRI Pricing'!$G442&lt;='2. GRI Pricing Inputs'!$I$33),'2. GRI Pricing Inputs'!$H$32,IF(AND('3. GRI Pricing'!$G442&gt;='2. GRI Pricing Inputs'!$J$33,'3. GRI Pricing'!$G442&lt;='2. GRI Pricing Inputs'!$K$33),'2. GRI Pricing Inputs'!$J$32,IF(AND('3. GRI Pricing'!$G442&gt;='2. GRI Pricing Inputs'!$L$33,'3. GRI Pricing'!$G442&lt;='2. GRI Pricing Inputs'!$M$33),'2. GRI Pricing Inputs'!$L$32,IF(AND('3. GRI Pricing'!$G442&gt;='2. GRI Pricing Inputs'!$N$33,'3. GRI Pricing'!$G442&lt;='2. GRI Pricing Inputs'!$O$33),'2. GRI Pricing Inputs'!$N$32,IF(AND('3. GRI Pricing'!$G442&gt;='2. GRI Pricing Inputs'!$P$33,'3. GRI Pricing'!$G442&lt;='2. GRI Pricing Inputs'!$Q$33),'2. GRI Pricing Inputs'!$P$32,IF(AND('3. GRI Pricing'!$G442&gt;='2. GRI Pricing Inputs'!$R$33,'3. GRI Pricing'!$G442&lt;='2. GRI Pricing Inputs'!$S$33),'2. GRI Pricing Inputs'!$R$32,IF(AND('3. GRI Pricing'!$G442&gt;='2. GRI Pricing Inputs'!$T$33,'3. GRI Pricing'!$G442&lt;='2. GRI Pricing Inputs'!$U$33),'2. GRI Pricing Inputs'!$T$32,IF(AND('3. GRI Pricing'!$G442&gt;='2. GRI Pricing Inputs'!$V$33,'3. GRI Pricing'!$G442&lt;='2. GRI Pricing Inputs'!$W$33),'2. GRI Pricing Inputs'!$V$32,IF(AND('3. GRI Pricing'!$G442&gt;='2. GRI Pricing Inputs'!$X$33,'3. GRI Pricing'!$G442&lt;='2. GRI Pricing Inputs'!$Y$33),'2. GRI Pricing Inputs'!$X$32,IF(AND('3. GRI Pricing'!$G442&gt;='2. GRI Pricing Inputs'!$Z$33,'3. GRI Pricing'!$G442&lt;='2. GRI Pricing Inputs'!$AA$33),'2. GRI Pricing Inputs'!$Z$32,IF(AND('3. GRI Pricing'!$G442&gt;='2. GRI Pricing Inputs'!$AB$33,'3. GRI Pricing'!$G442&lt;='2. GRI Pricing Inputs'!$AC$33),'2. GRI Pricing Inputs'!$AB$32,IF(AND('3. GRI Pricing'!$G442&gt;='2. GRI Pricing Inputs'!$AD$33,'3. GRI Pricing'!$G442&lt;='2. GRI Pricing Inputs'!$AE$33),'2. GRI Pricing Inputs'!$AD$32,IF(AND('3. GRI Pricing'!$G442&gt;='2. GRI Pricing Inputs'!$AF$33,'3. GRI Pricing'!$G442&lt;='2. GRI Pricing Inputs'!$AG$33),'2. GRI Pricing Inputs'!$AF$32,IF(AND('3. GRI Pricing'!$G442&gt;='2. GRI Pricing Inputs'!$AH$33,'3. GRI Pricing'!$G442&lt;='2. GRI Pricing Inputs'!$AI$33),'2. GRI Pricing Inputs'!$AH$32,0))))))))))))))))</f>
        <v>0</v>
      </c>
      <c r="O442" s="272" cm="1">
        <f t="array" ref="O442">IFERROR(INDEX('2. GRI Pricing Inputs'!$C$32:$AI$39,MATCH('3. GRI Pricing'!E442,'2. GRI Pricing Inputs'!$C$32:$C$39,0),(MATCH('3. GRI Pricing'!N442,'2. GRI Pricing Inputs'!$D$32:$AI$32,0)+1)),0)</f>
        <v>0</v>
      </c>
      <c r="P442" s="272">
        <f>IFERROR(INDEX('2. GRI Pricing Inputs'!$C$45:$AI$46,MATCH($P$16,'2. GRI Pricing Inputs'!$C$45:$C$46,0),MATCH(H442,'2. GRI Pricing Inputs'!$C$45:$AI$45,0)),0)</f>
        <v>0</v>
      </c>
      <c r="Q442" s="272">
        <f>IFERROR(INDEX('2. GRI Pricing Inputs'!$C$53:$AI$54,MATCH('3. GRI Pricing'!$Q$16,'2. GRI Pricing Inputs'!$C$53:$C$54,0),MATCH('3. GRI Pricing'!I442,'2. GRI Pricing Inputs'!$C$53:$AI$53,0)),0)</f>
        <v>0</v>
      </c>
      <c r="R442" s="272">
        <f>IFERROR(INDEX('2. GRI Pricing Inputs'!$C$60:$AI$61,MATCH('3. GRI Pricing'!$R$16,'2. GRI Pricing Inputs'!$C$60:$C$61,0),MATCH('1. Accomodation'!T446,'2. GRI Pricing Inputs'!$C$60:$AI$60,0)),0)</f>
        <v>0</v>
      </c>
      <c r="S442" s="272">
        <f>IFERROR(INDEX('2. GRI Pricing Inputs'!$C$67:$AI$68,MATCH('3. GRI Pricing'!$S$16,'2. GRI Pricing Inputs'!$C$67:$C$68,0),MATCH('1. Accomodation'!U446,'2. GRI Pricing Inputs'!$C$67:$AI$67,0)),0)</f>
        <v>0</v>
      </c>
      <c r="T442" s="272">
        <f>IF(E442=0,0,'2. GRI Pricing Inputs'!$AI$75)</f>
        <v>0</v>
      </c>
      <c r="U442" s="272">
        <f>IFERROR(INDEX('2. GRI Pricing Inputs'!$C$82:$AI$83,MATCH('3. GRI Pricing'!$U$16,'2. GRI Pricing Inputs'!$C$82:$C$83,0),MATCH('1. Accomodation'!V446,'2. GRI Pricing Inputs'!$C$82:$AI$82,0)),0)</f>
        <v>0</v>
      </c>
      <c r="V442" s="272">
        <f>IFERROR(INDEX('2. GRI Pricing Inputs'!$C$89:$AI$90,MATCH('3. GRI Pricing'!$V$16,'2. GRI Pricing Inputs'!$C$89:$C$90,0),MATCH('1. Accomodation'!W446,'2. GRI Pricing Inputs'!$C$89:$AI$89,0)),0)</f>
        <v>0</v>
      </c>
      <c r="W442" s="272">
        <f>IFERROR(INDEX('2. GRI Pricing Inputs'!$C$97:$AI$98,MATCH('3. GRI Pricing'!$W$16,'2. GRI Pricing Inputs'!$C$97:$C$98,0),MATCH('1. Accomodation'!X446,'2. GRI Pricing Inputs'!$C$97:$AI$97,0)),0)</f>
        <v>0</v>
      </c>
      <c r="X442" s="272">
        <f>IFERROR(INDEX('2. GRI Pricing Inputs'!$C$104:$AI$105,MATCH('3. GRI Pricing'!$X$16,'2. GRI Pricing Inputs'!$C$104:$C$105,0),MATCH('1. Accomodation'!Y446,'2. GRI Pricing Inputs'!$C$104:$AI$104,0)),0)</f>
        <v>0</v>
      </c>
      <c r="Y442" s="273"/>
      <c r="Z442" s="274">
        <f t="shared" si="19"/>
        <v>0</v>
      </c>
      <c r="AA442" s="275"/>
      <c r="AB442" s="275"/>
      <c r="AC442" s="275"/>
      <c r="AD442" s="271">
        <f>Z442*(1+'2. GRI Pricing Inputs'!E$115)^(($AD$16-$AC$15)/365)</f>
        <v>0</v>
      </c>
      <c r="AE442" s="272">
        <f>AD442*(1+'2. GRI Pricing Inputs'!F$115)^((AE$16-AD$16)/365)</f>
        <v>0</v>
      </c>
      <c r="AF442" s="272">
        <f>AE442*(1+'2. GRI Pricing Inputs'!G$115)^((AF$16-AE$16)/365)</f>
        <v>0</v>
      </c>
      <c r="AG442" s="272">
        <f>AF442*(1+'2. GRI Pricing Inputs'!H$115)^((AG$16-AF$16)/365)</f>
        <v>0</v>
      </c>
      <c r="AH442" s="272">
        <f>AG442*(1+'2. GRI Pricing Inputs'!I$115)^((AH$16-AG$16)/365)</f>
        <v>0</v>
      </c>
      <c r="AI442" s="272">
        <f>AH442*(1+'2. GRI Pricing Inputs'!J$115)^((AI$16-AH$16)/365)</f>
        <v>0</v>
      </c>
      <c r="AJ442" s="272">
        <f>AI442*(1+'2. GRI Pricing Inputs'!K$115)^((AJ$16-AI$16)/365)</f>
        <v>0</v>
      </c>
      <c r="AK442" s="272">
        <f>AJ442*(1+'2. GRI Pricing Inputs'!L$115)^((AK$16-AJ$16)/365)</f>
        <v>0</v>
      </c>
      <c r="AL442" s="272">
        <f>AK442*(1+'2. GRI Pricing Inputs'!M$115)^((AL$16-AK$16)/365)</f>
        <v>0</v>
      </c>
      <c r="AM442" s="272">
        <f>AL442*(1+'2. GRI Pricing Inputs'!N$115)^((AM$16-AL$16)/365)</f>
        <v>0</v>
      </c>
      <c r="AN442" s="272">
        <f>AM442*(1+'2. GRI Pricing Inputs'!O$115)^((AN$16-AM$16)/365)</f>
        <v>0</v>
      </c>
      <c r="AO442" s="272">
        <f>AN442*(1+'2. GRI Pricing Inputs'!P$115)^((AO$16-AN$16)/365)</f>
        <v>0</v>
      </c>
      <c r="AP442" s="276">
        <f>AO442*(1+'2. GRI Pricing Inputs'!Q$115)^((AP$16-AO$16)/365)</f>
        <v>0</v>
      </c>
      <c r="AQ442" s="380">
        <f t="shared" si="20"/>
        <v>0</v>
      </c>
    </row>
    <row r="443" spans="3:43" ht="11.4" x14ac:dyDescent="0.2">
      <c r="C443" s="76">
        <f>'1. Accomodation'!N447</f>
        <v>0</v>
      </c>
      <c r="D443" s="362" t="str">
        <f>'1. Accomodation'!L447</f>
        <v>[Select]</v>
      </c>
      <c r="E443" s="69" t="str">
        <f>'1. Accomodation'!P447</f>
        <v>[Select]</v>
      </c>
      <c r="F443" s="69" t="str">
        <f>'1. Accomodation'!Q447</f>
        <v>[Select]</v>
      </c>
      <c r="G443" s="77">
        <f>'1. Accomodation'!O447</f>
        <v>0</v>
      </c>
      <c r="H443" s="69" t="str">
        <f>'1. Accomodation'!R447</f>
        <v>[Select]</v>
      </c>
      <c r="I443" s="69" t="str">
        <f>'1. Accomodation'!S447</f>
        <v>[Select]</v>
      </c>
      <c r="J443" s="62"/>
      <c r="L443" s="271">
        <f>IFERROR(INDEX('2. GRI Pricing Inputs'!$C$15:$AI$16,MATCH($L$16,'2. GRI Pricing Inputs'!$C$15:$C$16,0),MATCH(E443,'2. GRI Pricing Inputs'!$C$15:$AI$15,0)),0)</f>
        <v>0</v>
      </c>
      <c r="M443" s="272">
        <f>IFERROR(INDEX('2. GRI Pricing Inputs'!$C$22:$AI$23,MATCH($M$16,'2. GRI Pricing Inputs'!$C$22:$C$23,0),MATCH(F443,'2. GRI Pricing Inputs'!$C$22:$AI$22,0)),0)</f>
        <v>0</v>
      </c>
      <c r="N443" s="329">
        <f>IF(AND('3. GRI Pricing'!$G443&gt;='2. GRI Pricing Inputs'!$D$33,'3. GRI Pricing'!$G443&lt;='2. GRI Pricing Inputs'!$E$33),'2. GRI Pricing Inputs'!$D$32,IF(AND('3. GRI Pricing'!$G443&gt;='2. GRI Pricing Inputs'!$F$33,'3. GRI Pricing'!$G443&lt;='2. GRI Pricing Inputs'!$G$33),'2. GRI Pricing Inputs'!$F$32,IF(AND('3. GRI Pricing'!$G443&gt;='2. GRI Pricing Inputs'!$H$33,'3. GRI Pricing'!$G443&lt;='2. GRI Pricing Inputs'!$I$33),'2. GRI Pricing Inputs'!$H$32,IF(AND('3. GRI Pricing'!$G443&gt;='2. GRI Pricing Inputs'!$J$33,'3. GRI Pricing'!$G443&lt;='2. GRI Pricing Inputs'!$K$33),'2. GRI Pricing Inputs'!$J$32,IF(AND('3. GRI Pricing'!$G443&gt;='2. GRI Pricing Inputs'!$L$33,'3. GRI Pricing'!$G443&lt;='2. GRI Pricing Inputs'!$M$33),'2. GRI Pricing Inputs'!$L$32,IF(AND('3. GRI Pricing'!$G443&gt;='2. GRI Pricing Inputs'!$N$33,'3. GRI Pricing'!$G443&lt;='2. GRI Pricing Inputs'!$O$33),'2. GRI Pricing Inputs'!$N$32,IF(AND('3. GRI Pricing'!$G443&gt;='2. GRI Pricing Inputs'!$P$33,'3. GRI Pricing'!$G443&lt;='2. GRI Pricing Inputs'!$Q$33),'2. GRI Pricing Inputs'!$P$32,IF(AND('3. GRI Pricing'!$G443&gt;='2. GRI Pricing Inputs'!$R$33,'3. GRI Pricing'!$G443&lt;='2. GRI Pricing Inputs'!$S$33),'2. GRI Pricing Inputs'!$R$32,IF(AND('3. GRI Pricing'!$G443&gt;='2. GRI Pricing Inputs'!$T$33,'3. GRI Pricing'!$G443&lt;='2. GRI Pricing Inputs'!$U$33),'2. GRI Pricing Inputs'!$T$32,IF(AND('3. GRI Pricing'!$G443&gt;='2. GRI Pricing Inputs'!$V$33,'3. GRI Pricing'!$G443&lt;='2. GRI Pricing Inputs'!$W$33),'2. GRI Pricing Inputs'!$V$32,IF(AND('3. GRI Pricing'!$G443&gt;='2. GRI Pricing Inputs'!$X$33,'3. GRI Pricing'!$G443&lt;='2. GRI Pricing Inputs'!$Y$33),'2. GRI Pricing Inputs'!$X$32,IF(AND('3. GRI Pricing'!$G443&gt;='2. GRI Pricing Inputs'!$Z$33,'3. GRI Pricing'!$G443&lt;='2. GRI Pricing Inputs'!$AA$33),'2. GRI Pricing Inputs'!$Z$32,IF(AND('3. GRI Pricing'!$G443&gt;='2. GRI Pricing Inputs'!$AB$33,'3. GRI Pricing'!$G443&lt;='2. GRI Pricing Inputs'!$AC$33),'2. GRI Pricing Inputs'!$AB$32,IF(AND('3. GRI Pricing'!$G443&gt;='2. GRI Pricing Inputs'!$AD$33,'3. GRI Pricing'!$G443&lt;='2. GRI Pricing Inputs'!$AE$33),'2. GRI Pricing Inputs'!$AD$32,IF(AND('3. GRI Pricing'!$G443&gt;='2. GRI Pricing Inputs'!$AF$33,'3. GRI Pricing'!$G443&lt;='2. GRI Pricing Inputs'!$AG$33),'2. GRI Pricing Inputs'!$AF$32,IF(AND('3. GRI Pricing'!$G443&gt;='2. GRI Pricing Inputs'!$AH$33,'3. GRI Pricing'!$G443&lt;='2. GRI Pricing Inputs'!$AI$33),'2. GRI Pricing Inputs'!$AH$32,0))))))))))))))))</f>
        <v>0</v>
      </c>
      <c r="O443" s="272" cm="1">
        <f t="array" ref="O443">IFERROR(INDEX('2. GRI Pricing Inputs'!$C$32:$AI$39,MATCH('3. GRI Pricing'!E443,'2. GRI Pricing Inputs'!$C$32:$C$39,0),(MATCH('3. GRI Pricing'!N443,'2. GRI Pricing Inputs'!$D$32:$AI$32,0)+1)),0)</f>
        <v>0</v>
      </c>
      <c r="P443" s="272">
        <f>IFERROR(INDEX('2. GRI Pricing Inputs'!$C$45:$AI$46,MATCH($P$16,'2. GRI Pricing Inputs'!$C$45:$C$46,0),MATCH(H443,'2. GRI Pricing Inputs'!$C$45:$AI$45,0)),0)</f>
        <v>0</v>
      </c>
      <c r="Q443" s="272">
        <f>IFERROR(INDEX('2. GRI Pricing Inputs'!$C$53:$AI$54,MATCH('3. GRI Pricing'!$Q$16,'2. GRI Pricing Inputs'!$C$53:$C$54,0),MATCH('3. GRI Pricing'!I443,'2. GRI Pricing Inputs'!$C$53:$AI$53,0)),0)</f>
        <v>0</v>
      </c>
      <c r="R443" s="272">
        <f>IFERROR(INDEX('2. GRI Pricing Inputs'!$C$60:$AI$61,MATCH('3. GRI Pricing'!$R$16,'2. GRI Pricing Inputs'!$C$60:$C$61,0),MATCH('1. Accomodation'!T447,'2. GRI Pricing Inputs'!$C$60:$AI$60,0)),0)</f>
        <v>0</v>
      </c>
      <c r="S443" s="272">
        <f>IFERROR(INDEX('2. GRI Pricing Inputs'!$C$67:$AI$68,MATCH('3. GRI Pricing'!$S$16,'2. GRI Pricing Inputs'!$C$67:$C$68,0),MATCH('1. Accomodation'!U447,'2. GRI Pricing Inputs'!$C$67:$AI$67,0)),0)</f>
        <v>0</v>
      </c>
      <c r="T443" s="272">
        <f>IF(E443=0,0,'2. GRI Pricing Inputs'!$AI$75)</f>
        <v>0</v>
      </c>
      <c r="U443" s="272">
        <f>IFERROR(INDEX('2. GRI Pricing Inputs'!$C$82:$AI$83,MATCH('3. GRI Pricing'!$U$16,'2. GRI Pricing Inputs'!$C$82:$C$83,0),MATCH('1. Accomodation'!V447,'2. GRI Pricing Inputs'!$C$82:$AI$82,0)),0)</f>
        <v>0</v>
      </c>
      <c r="V443" s="272">
        <f>IFERROR(INDEX('2. GRI Pricing Inputs'!$C$89:$AI$90,MATCH('3. GRI Pricing'!$V$16,'2. GRI Pricing Inputs'!$C$89:$C$90,0),MATCH('1. Accomodation'!W447,'2. GRI Pricing Inputs'!$C$89:$AI$89,0)),0)</f>
        <v>0</v>
      </c>
      <c r="W443" s="272">
        <f>IFERROR(INDEX('2. GRI Pricing Inputs'!$C$97:$AI$98,MATCH('3. GRI Pricing'!$W$16,'2. GRI Pricing Inputs'!$C$97:$C$98,0),MATCH('1. Accomodation'!X447,'2. GRI Pricing Inputs'!$C$97:$AI$97,0)),0)</f>
        <v>0</v>
      </c>
      <c r="X443" s="272">
        <f>IFERROR(INDEX('2. GRI Pricing Inputs'!$C$104:$AI$105,MATCH('3. GRI Pricing'!$X$16,'2. GRI Pricing Inputs'!$C$104:$C$105,0),MATCH('1. Accomodation'!Y447,'2. GRI Pricing Inputs'!$C$104:$AI$104,0)),0)</f>
        <v>0</v>
      </c>
      <c r="Y443" s="273"/>
      <c r="Z443" s="274">
        <f t="shared" si="19"/>
        <v>0</v>
      </c>
      <c r="AA443" s="275"/>
      <c r="AB443" s="275"/>
      <c r="AC443" s="275"/>
      <c r="AD443" s="271">
        <f>Z443*(1+'2. GRI Pricing Inputs'!E$115)^(($AD$16-$AC$15)/365)</f>
        <v>0</v>
      </c>
      <c r="AE443" s="272">
        <f>AD443*(1+'2. GRI Pricing Inputs'!F$115)^((AE$16-AD$16)/365)</f>
        <v>0</v>
      </c>
      <c r="AF443" s="272">
        <f>AE443*(1+'2. GRI Pricing Inputs'!G$115)^((AF$16-AE$16)/365)</f>
        <v>0</v>
      </c>
      <c r="AG443" s="272">
        <f>AF443*(1+'2. GRI Pricing Inputs'!H$115)^((AG$16-AF$16)/365)</f>
        <v>0</v>
      </c>
      <c r="AH443" s="272">
        <f>AG443*(1+'2. GRI Pricing Inputs'!I$115)^((AH$16-AG$16)/365)</f>
        <v>0</v>
      </c>
      <c r="AI443" s="272">
        <f>AH443*(1+'2. GRI Pricing Inputs'!J$115)^((AI$16-AH$16)/365)</f>
        <v>0</v>
      </c>
      <c r="AJ443" s="272">
        <f>AI443*(1+'2. GRI Pricing Inputs'!K$115)^((AJ$16-AI$16)/365)</f>
        <v>0</v>
      </c>
      <c r="AK443" s="272">
        <f>AJ443*(1+'2. GRI Pricing Inputs'!L$115)^((AK$16-AJ$16)/365)</f>
        <v>0</v>
      </c>
      <c r="AL443" s="272">
        <f>AK443*(1+'2. GRI Pricing Inputs'!M$115)^((AL$16-AK$16)/365)</f>
        <v>0</v>
      </c>
      <c r="AM443" s="272">
        <f>AL443*(1+'2. GRI Pricing Inputs'!N$115)^((AM$16-AL$16)/365)</f>
        <v>0</v>
      </c>
      <c r="AN443" s="272">
        <f>AM443*(1+'2. GRI Pricing Inputs'!O$115)^((AN$16-AM$16)/365)</f>
        <v>0</v>
      </c>
      <c r="AO443" s="272">
        <f>AN443*(1+'2. GRI Pricing Inputs'!P$115)^((AO$16-AN$16)/365)</f>
        <v>0</v>
      </c>
      <c r="AP443" s="276">
        <f>AO443*(1+'2. GRI Pricing Inputs'!Q$115)^((AP$16-AO$16)/365)</f>
        <v>0</v>
      </c>
      <c r="AQ443" s="380">
        <f t="shared" si="20"/>
        <v>0</v>
      </c>
    </row>
    <row r="444" spans="3:43" ht="11.4" x14ac:dyDescent="0.2">
      <c r="C444" s="76">
        <f>'1. Accomodation'!N448</f>
        <v>0</v>
      </c>
      <c r="D444" s="362" t="str">
        <f>'1. Accomodation'!L448</f>
        <v>[Select]</v>
      </c>
      <c r="E444" s="69" t="str">
        <f>'1. Accomodation'!P448</f>
        <v>[Select]</v>
      </c>
      <c r="F444" s="69" t="str">
        <f>'1. Accomodation'!Q448</f>
        <v>[Select]</v>
      </c>
      <c r="G444" s="77">
        <f>'1. Accomodation'!O448</f>
        <v>0</v>
      </c>
      <c r="H444" s="69" t="str">
        <f>'1. Accomodation'!R448</f>
        <v>[Select]</v>
      </c>
      <c r="I444" s="69" t="str">
        <f>'1. Accomodation'!S448</f>
        <v>[Select]</v>
      </c>
      <c r="J444" s="62"/>
      <c r="L444" s="271">
        <f>IFERROR(INDEX('2. GRI Pricing Inputs'!$C$15:$AI$16,MATCH($L$16,'2. GRI Pricing Inputs'!$C$15:$C$16,0),MATCH(E444,'2. GRI Pricing Inputs'!$C$15:$AI$15,0)),0)</f>
        <v>0</v>
      </c>
      <c r="M444" s="272">
        <f>IFERROR(INDEX('2. GRI Pricing Inputs'!$C$22:$AI$23,MATCH($M$16,'2. GRI Pricing Inputs'!$C$22:$C$23,0),MATCH(F444,'2. GRI Pricing Inputs'!$C$22:$AI$22,0)),0)</f>
        <v>0</v>
      </c>
      <c r="N444" s="329">
        <f>IF(AND('3. GRI Pricing'!$G444&gt;='2. GRI Pricing Inputs'!$D$33,'3. GRI Pricing'!$G444&lt;='2. GRI Pricing Inputs'!$E$33),'2. GRI Pricing Inputs'!$D$32,IF(AND('3. GRI Pricing'!$G444&gt;='2. GRI Pricing Inputs'!$F$33,'3. GRI Pricing'!$G444&lt;='2. GRI Pricing Inputs'!$G$33),'2. GRI Pricing Inputs'!$F$32,IF(AND('3. GRI Pricing'!$G444&gt;='2. GRI Pricing Inputs'!$H$33,'3. GRI Pricing'!$G444&lt;='2. GRI Pricing Inputs'!$I$33),'2. GRI Pricing Inputs'!$H$32,IF(AND('3. GRI Pricing'!$G444&gt;='2. GRI Pricing Inputs'!$J$33,'3. GRI Pricing'!$G444&lt;='2. GRI Pricing Inputs'!$K$33),'2. GRI Pricing Inputs'!$J$32,IF(AND('3. GRI Pricing'!$G444&gt;='2. GRI Pricing Inputs'!$L$33,'3. GRI Pricing'!$G444&lt;='2. GRI Pricing Inputs'!$M$33),'2. GRI Pricing Inputs'!$L$32,IF(AND('3. GRI Pricing'!$G444&gt;='2. GRI Pricing Inputs'!$N$33,'3. GRI Pricing'!$G444&lt;='2. GRI Pricing Inputs'!$O$33),'2. GRI Pricing Inputs'!$N$32,IF(AND('3. GRI Pricing'!$G444&gt;='2. GRI Pricing Inputs'!$P$33,'3. GRI Pricing'!$G444&lt;='2. GRI Pricing Inputs'!$Q$33),'2. GRI Pricing Inputs'!$P$32,IF(AND('3. GRI Pricing'!$G444&gt;='2. GRI Pricing Inputs'!$R$33,'3. GRI Pricing'!$G444&lt;='2. GRI Pricing Inputs'!$S$33),'2. GRI Pricing Inputs'!$R$32,IF(AND('3. GRI Pricing'!$G444&gt;='2. GRI Pricing Inputs'!$T$33,'3. GRI Pricing'!$G444&lt;='2. GRI Pricing Inputs'!$U$33),'2. GRI Pricing Inputs'!$T$32,IF(AND('3. GRI Pricing'!$G444&gt;='2. GRI Pricing Inputs'!$V$33,'3. GRI Pricing'!$G444&lt;='2. GRI Pricing Inputs'!$W$33),'2. GRI Pricing Inputs'!$V$32,IF(AND('3. GRI Pricing'!$G444&gt;='2. GRI Pricing Inputs'!$X$33,'3. GRI Pricing'!$G444&lt;='2. GRI Pricing Inputs'!$Y$33),'2. GRI Pricing Inputs'!$X$32,IF(AND('3. GRI Pricing'!$G444&gt;='2. GRI Pricing Inputs'!$Z$33,'3. GRI Pricing'!$G444&lt;='2. GRI Pricing Inputs'!$AA$33),'2. GRI Pricing Inputs'!$Z$32,IF(AND('3. GRI Pricing'!$G444&gt;='2. GRI Pricing Inputs'!$AB$33,'3. GRI Pricing'!$G444&lt;='2. GRI Pricing Inputs'!$AC$33),'2. GRI Pricing Inputs'!$AB$32,IF(AND('3. GRI Pricing'!$G444&gt;='2. GRI Pricing Inputs'!$AD$33,'3. GRI Pricing'!$G444&lt;='2. GRI Pricing Inputs'!$AE$33),'2. GRI Pricing Inputs'!$AD$32,IF(AND('3. GRI Pricing'!$G444&gt;='2. GRI Pricing Inputs'!$AF$33,'3. GRI Pricing'!$G444&lt;='2. GRI Pricing Inputs'!$AG$33),'2. GRI Pricing Inputs'!$AF$32,IF(AND('3. GRI Pricing'!$G444&gt;='2. GRI Pricing Inputs'!$AH$33,'3. GRI Pricing'!$G444&lt;='2. GRI Pricing Inputs'!$AI$33),'2. GRI Pricing Inputs'!$AH$32,0))))))))))))))))</f>
        <v>0</v>
      </c>
      <c r="O444" s="272" cm="1">
        <f t="array" ref="O444">IFERROR(INDEX('2. GRI Pricing Inputs'!$C$32:$AI$39,MATCH('3. GRI Pricing'!E444,'2. GRI Pricing Inputs'!$C$32:$C$39,0),(MATCH('3. GRI Pricing'!N444,'2. GRI Pricing Inputs'!$D$32:$AI$32,0)+1)),0)</f>
        <v>0</v>
      </c>
      <c r="P444" s="272">
        <f>IFERROR(INDEX('2. GRI Pricing Inputs'!$C$45:$AI$46,MATCH($P$16,'2. GRI Pricing Inputs'!$C$45:$C$46,0),MATCH(H444,'2. GRI Pricing Inputs'!$C$45:$AI$45,0)),0)</f>
        <v>0</v>
      </c>
      <c r="Q444" s="272">
        <f>IFERROR(INDEX('2. GRI Pricing Inputs'!$C$53:$AI$54,MATCH('3. GRI Pricing'!$Q$16,'2. GRI Pricing Inputs'!$C$53:$C$54,0),MATCH('3. GRI Pricing'!I444,'2. GRI Pricing Inputs'!$C$53:$AI$53,0)),0)</f>
        <v>0</v>
      </c>
      <c r="R444" s="272">
        <f>IFERROR(INDEX('2. GRI Pricing Inputs'!$C$60:$AI$61,MATCH('3. GRI Pricing'!$R$16,'2. GRI Pricing Inputs'!$C$60:$C$61,0),MATCH('1. Accomodation'!T448,'2. GRI Pricing Inputs'!$C$60:$AI$60,0)),0)</f>
        <v>0</v>
      </c>
      <c r="S444" s="272">
        <f>IFERROR(INDEX('2. GRI Pricing Inputs'!$C$67:$AI$68,MATCH('3. GRI Pricing'!$S$16,'2. GRI Pricing Inputs'!$C$67:$C$68,0),MATCH('1. Accomodation'!U448,'2. GRI Pricing Inputs'!$C$67:$AI$67,0)),0)</f>
        <v>0</v>
      </c>
      <c r="T444" s="272">
        <f>IF(E444=0,0,'2. GRI Pricing Inputs'!$AI$75)</f>
        <v>0</v>
      </c>
      <c r="U444" s="272">
        <f>IFERROR(INDEX('2. GRI Pricing Inputs'!$C$82:$AI$83,MATCH('3. GRI Pricing'!$U$16,'2. GRI Pricing Inputs'!$C$82:$C$83,0),MATCH('1. Accomodation'!V448,'2. GRI Pricing Inputs'!$C$82:$AI$82,0)),0)</f>
        <v>0</v>
      </c>
      <c r="V444" s="272">
        <f>IFERROR(INDEX('2. GRI Pricing Inputs'!$C$89:$AI$90,MATCH('3. GRI Pricing'!$V$16,'2. GRI Pricing Inputs'!$C$89:$C$90,0),MATCH('1. Accomodation'!W448,'2. GRI Pricing Inputs'!$C$89:$AI$89,0)),0)</f>
        <v>0</v>
      </c>
      <c r="W444" s="272">
        <f>IFERROR(INDEX('2. GRI Pricing Inputs'!$C$97:$AI$98,MATCH('3. GRI Pricing'!$W$16,'2. GRI Pricing Inputs'!$C$97:$C$98,0),MATCH('1. Accomodation'!X448,'2. GRI Pricing Inputs'!$C$97:$AI$97,0)),0)</f>
        <v>0</v>
      </c>
      <c r="X444" s="272">
        <f>IFERROR(INDEX('2. GRI Pricing Inputs'!$C$104:$AI$105,MATCH('3. GRI Pricing'!$X$16,'2. GRI Pricing Inputs'!$C$104:$C$105,0),MATCH('1. Accomodation'!Y448,'2. GRI Pricing Inputs'!$C$104:$AI$104,0)),0)</f>
        <v>0</v>
      </c>
      <c r="Y444" s="273"/>
      <c r="Z444" s="274">
        <f t="shared" si="19"/>
        <v>0</v>
      </c>
      <c r="AA444" s="275"/>
      <c r="AB444" s="275"/>
      <c r="AC444" s="275"/>
      <c r="AD444" s="271">
        <f>Z444*(1+'2. GRI Pricing Inputs'!E$115)^(($AD$16-$AC$15)/365)</f>
        <v>0</v>
      </c>
      <c r="AE444" s="272">
        <f>AD444*(1+'2. GRI Pricing Inputs'!F$115)^((AE$16-AD$16)/365)</f>
        <v>0</v>
      </c>
      <c r="AF444" s="272">
        <f>AE444*(1+'2. GRI Pricing Inputs'!G$115)^((AF$16-AE$16)/365)</f>
        <v>0</v>
      </c>
      <c r="AG444" s="272">
        <f>AF444*(1+'2. GRI Pricing Inputs'!H$115)^((AG$16-AF$16)/365)</f>
        <v>0</v>
      </c>
      <c r="AH444" s="272">
        <f>AG444*(1+'2. GRI Pricing Inputs'!I$115)^((AH$16-AG$16)/365)</f>
        <v>0</v>
      </c>
      <c r="AI444" s="272">
        <f>AH444*(1+'2. GRI Pricing Inputs'!J$115)^((AI$16-AH$16)/365)</f>
        <v>0</v>
      </c>
      <c r="AJ444" s="272">
        <f>AI444*(1+'2. GRI Pricing Inputs'!K$115)^((AJ$16-AI$16)/365)</f>
        <v>0</v>
      </c>
      <c r="AK444" s="272">
        <f>AJ444*(1+'2. GRI Pricing Inputs'!L$115)^((AK$16-AJ$16)/365)</f>
        <v>0</v>
      </c>
      <c r="AL444" s="272">
        <f>AK444*(1+'2. GRI Pricing Inputs'!M$115)^((AL$16-AK$16)/365)</f>
        <v>0</v>
      </c>
      <c r="AM444" s="272">
        <f>AL444*(1+'2. GRI Pricing Inputs'!N$115)^((AM$16-AL$16)/365)</f>
        <v>0</v>
      </c>
      <c r="AN444" s="272">
        <f>AM444*(1+'2. GRI Pricing Inputs'!O$115)^((AN$16-AM$16)/365)</f>
        <v>0</v>
      </c>
      <c r="AO444" s="272">
        <f>AN444*(1+'2. GRI Pricing Inputs'!P$115)^((AO$16-AN$16)/365)</f>
        <v>0</v>
      </c>
      <c r="AP444" s="276">
        <f>AO444*(1+'2. GRI Pricing Inputs'!Q$115)^((AP$16-AO$16)/365)</f>
        <v>0</v>
      </c>
      <c r="AQ444" s="380">
        <f t="shared" si="20"/>
        <v>0</v>
      </c>
    </row>
    <row r="445" spans="3:43" ht="11.4" x14ac:dyDescent="0.2">
      <c r="C445" s="76">
        <f>'1. Accomodation'!N449</f>
        <v>0</v>
      </c>
      <c r="D445" s="362" t="str">
        <f>'1. Accomodation'!L449</f>
        <v>[Select]</v>
      </c>
      <c r="E445" s="69" t="str">
        <f>'1. Accomodation'!P449</f>
        <v>[Select]</v>
      </c>
      <c r="F445" s="69" t="str">
        <f>'1. Accomodation'!Q449</f>
        <v>[Select]</v>
      </c>
      <c r="G445" s="77">
        <f>'1. Accomodation'!O449</f>
        <v>0</v>
      </c>
      <c r="H445" s="69" t="str">
        <f>'1. Accomodation'!R449</f>
        <v>[Select]</v>
      </c>
      <c r="I445" s="69" t="str">
        <f>'1. Accomodation'!S449</f>
        <v>[Select]</v>
      </c>
      <c r="J445" s="62"/>
      <c r="L445" s="271">
        <f>IFERROR(INDEX('2. GRI Pricing Inputs'!$C$15:$AI$16,MATCH($L$16,'2. GRI Pricing Inputs'!$C$15:$C$16,0),MATCH(E445,'2. GRI Pricing Inputs'!$C$15:$AI$15,0)),0)</f>
        <v>0</v>
      </c>
      <c r="M445" s="272">
        <f>IFERROR(INDEX('2. GRI Pricing Inputs'!$C$22:$AI$23,MATCH($M$16,'2. GRI Pricing Inputs'!$C$22:$C$23,0),MATCH(F445,'2. GRI Pricing Inputs'!$C$22:$AI$22,0)),0)</f>
        <v>0</v>
      </c>
      <c r="N445" s="329">
        <f>IF(AND('3. GRI Pricing'!$G445&gt;='2. GRI Pricing Inputs'!$D$33,'3. GRI Pricing'!$G445&lt;='2. GRI Pricing Inputs'!$E$33),'2. GRI Pricing Inputs'!$D$32,IF(AND('3. GRI Pricing'!$G445&gt;='2. GRI Pricing Inputs'!$F$33,'3. GRI Pricing'!$G445&lt;='2. GRI Pricing Inputs'!$G$33),'2. GRI Pricing Inputs'!$F$32,IF(AND('3. GRI Pricing'!$G445&gt;='2. GRI Pricing Inputs'!$H$33,'3. GRI Pricing'!$G445&lt;='2. GRI Pricing Inputs'!$I$33),'2. GRI Pricing Inputs'!$H$32,IF(AND('3. GRI Pricing'!$G445&gt;='2. GRI Pricing Inputs'!$J$33,'3. GRI Pricing'!$G445&lt;='2. GRI Pricing Inputs'!$K$33),'2. GRI Pricing Inputs'!$J$32,IF(AND('3. GRI Pricing'!$G445&gt;='2. GRI Pricing Inputs'!$L$33,'3. GRI Pricing'!$G445&lt;='2. GRI Pricing Inputs'!$M$33),'2. GRI Pricing Inputs'!$L$32,IF(AND('3. GRI Pricing'!$G445&gt;='2. GRI Pricing Inputs'!$N$33,'3. GRI Pricing'!$G445&lt;='2. GRI Pricing Inputs'!$O$33),'2. GRI Pricing Inputs'!$N$32,IF(AND('3. GRI Pricing'!$G445&gt;='2. GRI Pricing Inputs'!$P$33,'3. GRI Pricing'!$G445&lt;='2. GRI Pricing Inputs'!$Q$33),'2. GRI Pricing Inputs'!$P$32,IF(AND('3. GRI Pricing'!$G445&gt;='2. GRI Pricing Inputs'!$R$33,'3. GRI Pricing'!$G445&lt;='2. GRI Pricing Inputs'!$S$33),'2. GRI Pricing Inputs'!$R$32,IF(AND('3. GRI Pricing'!$G445&gt;='2. GRI Pricing Inputs'!$T$33,'3. GRI Pricing'!$G445&lt;='2. GRI Pricing Inputs'!$U$33),'2. GRI Pricing Inputs'!$T$32,IF(AND('3. GRI Pricing'!$G445&gt;='2. GRI Pricing Inputs'!$V$33,'3. GRI Pricing'!$G445&lt;='2. GRI Pricing Inputs'!$W$33),'2. GRI Pricing Inputs'!$V$32,IF(AND('3. GRI Pricing'!$G445&gt;='2. GRI Pricing Inputs'!$X$33,'3. GRI Pricing'!$G445&lt;='2. GRI Pricing Inputs'!$Y$33),'2. GRI Pricing Inputs'!$X$32,IF(AND('3. GRI Pricing'!$G445&gt;='2. GRI Pricing Inputs'!$Z$33,'3. GRI Pricing'!$G445&lt;='2. GRI Pricing Inputs'!$AA$33),'2. GRI Pricing Inputs'!$Z$32,IF(AND('3. GRI Pricing'!$G445&gt;='2. GRI Pricing Inputs'!$AB$33,'3. GRI Pricing'!$G445&lt;='2. GRI Pricing Inputs'!$AC$33),'2. GRI Pricing Inputs'!$AB$32,IF(AND('3. GRI Pricing'!$G445&gt;='2. GRI Pricing Inputs'!$AD$33,'3. GRI Pricing'!$G445&lt;='2. GRI Pricing Inputs'!$AE$33),'2. GRI Pricing Inputs'!$AD$32,IF(AND('3. GRI Pricing'!$G445&gt;='2. GRI Pricing Inputs'!$AF$33,'3. GRI Pricing'!$G445&lt;='2. GRI Pricing Inputs'!$AG$33),'2. GRI Pricing Inputs'!$AF$32,IF(AND('3. GRI Pricing'!$G445&gt;='2. GRI Pricing Inputs'!$AH$33,'3. GRI Pricing'!$G445&lt;='2. GRI Pricing Inputs'!$AI$33),'2. GRI Pricing Inputs'!$AH$32,0))))))))))))))))</f>
        <v>0</v>
      </c>
      <c r="O445" s="272" cm="1">
        <f t="array" ref="O445">IFERROR(INDEX('2. GRI Pricing Inputs'!$C$32:$AI$39,MATCH('3. GRI Pricing'!E445,'2. GRI Pricing Inputs'!$C$32:$C$39,0),(MATCH('3. GRI Pricing'!N445,'2. GRI Pricing Inputs'!$D$32:$AI$32,0)+1)),0)</f>
        <v>0</v>
      </c>
      <c r="P445" s="272">
        <f>IFERROR(INDEX('2. GRI Pricing Inputs'!$C$45:$AI$46,MATCH($P$16,'2. GRI Pricing Inputs'!$C$45:$C$46,0),MATCH(H445,'2. GRI Pricing Inputs'!$C$45:$AI$45,0)),0)</f>
        <v>0</v>
      </c>
      <c r="Q445" s="272">
        <f>IFERROR(INDEX('2. GRI Pricing Inputs'!$C$53:$AI$54,MATCH('3. GRI Pricing'!$Q$16,'2. GRI Pricing Inputs'!$C$53:$C$54,0),MATCH('3. GRI Pricing'!I445,'2. GRI Pricing Inputs'!$C$53:$AI$53,0)),0)</f>
        <v>0</v>
      </c>
      <c r="R445" s="272">
        <f>IFERROR(INDEX('2. GRI Pricing Inputs'!$C$60:$AI$61,MATCH('3. GRI Pricing'!$R$16,'2. GRI Pricing Inputs'!$C$60:$C$61,0),MATCH('1. Accomodation'!T449,'2. GRI Pricing Inputs'!$C$60:$AI$60,0)),0)</f>
        <v>0</v>
      </c>
      <c r="S445" s="272">
        <f>IFERROR(INDEX('2. GRI Pricing Inputs'!$C$67:$AI$68,MATCH('3. GRI Pricing'!$S$16,'2. GRI Pricing Inputs'!$C$67:$C$68,0),MATCH('1. Accomodation'!U449,'2. GRI Pricing Inputs'!$C$67:$AI$67,0)),0)</f>
        <v>0</v>
      </c>
      <c r="T445" s="272">
        <f>IF(E445=0,0,'2. GRI Pricing Inputs'!$AI$75)</f>
        <v>0</v>
      </c>
      <c r="U445" s="272">
        <f>IFERROR(INDEX('2. GRI Pricing Inputs'!$C$82:$AI$83,MATCH('3. GRI Pricing'!$U$16,'2. GRI Pricing Inputs'!$C$82:$C$83,0),MATCH('1. Accomodation'!V449,'2. GRI Pricing Inputs'!$C$82:$AI$82,0)),0)</f>
        <v>0</v>
      </c>
      <c r="V445" s="272">
        <f>IFERROR(INDEX('2. GRI Pricing Inputs'!$C$89:$AI$90,MATCH('3. GRI Pricing'!$V$16,'2. GRI Pricing Inputs'!$C$89:$C$90,0),MATCH('1. Accomodation'!W449,'2. GRI Pricing Inputs'!$C$89:$AI$89,0)),0)</f>
        <v>0</v>
      </c>
      <c r="W445" s="272">
        <f>IFERROR(INDEX('2. GRI Pricing Inputs'!$C$97:$AI$98,MATCH('3. GRI Pricing'!$W$16,'2. GRI Pricing Inputs'!$C$97:$C$98,0),MATCH('1. Accomodation'!X449,'2. GRI Pricing Inputs'!$C$97:$AI$97,0)),0)</f>
        <v>0</v>
      </c>
      <c r="X445" s="272">
        <f>IFERROR(INDEX('2. GRI Pricing Inputs'!$C$104:$AI$105,MATCH('3. GRI Pricing'!$X$16,'2. GRI Pricing Inputs'!$C$104:$C$105,0),MATCH('1. Accomodation'!Y449,'2. GRI Pricing Inputs'!$C$104:$AI$104,0)),0)</f>
        <v>0</v>
      </c>
      <c r="Y445" s="273"/>
      <c r="Z445" s="274">
        <f t="shared" si="19"/>
        <v>0</v>
      </c>
      <c r="AA445" s="275"/>
      <c r="AB445" s="275"/>
      <c r="AC445" s="275"/>
      <c r="AD445" s="271">
        <f>Z445*(1+'2. GRI Pricing Inputs'!E$115)^(($AD$16-$AC$15)/365)</f>
        <v>0</v>
      </c>
      <c r="AE445" s="272">
        <f>AD445*(1+'2. GRI Pricing Inputs'!F$115)^((AE$16-AD$16)/365)</f>
        <v>0</v>
      </c>
      <c r="AF445" s="272">
        <f>AE445*(1+'2. GRI Pricing Inputs'!G$115)^((AF$16-AE$16)/365)</f>
        <v>0</v>
      </c>
      <c r="AG445" s="272">
        <f>AF445*(1+'2. GRI Pricing Inputs'!H$115)^((AG$16-AF$16)/365)</f>
        <v>0</v>
      </c>
      <c r="AH445" s="272">
        <f>AG445*(1+'2. GRI Pricing Inputs'!I$115)^((AH$16-AG$16)/365)</f>
        <v>0</v>
      </c>
      <c r="AI445" s="272">
        <f>AH445*(1+'2. GRI Pricing Inputs'!J$115)^((AI$16-AH$16)/365)</f>
        <v>0</v>
      </c>
      <c r="AJ445" s="272">
        <f>AI445*(1+'2. GRI Pricing Inputs'!K$115)^((AJ$16-AI$16)/365)</f>
        <v>0</v>
      </c>
      <c r="AK445" s="272">
        <f>AJ445*(1+'2. GRI Pricing Inputs'!L$115)^((AK$16-AJ$16)/365)</f>
        <v>0</v>
      </c>
      <c r="AL445" s="272">
        <f>AK445*(1+'2. GRI Pricing Inputs'!M$115)^((AL$16-AK$16)/365)</f>
        <v>0</v>
      </c>
      <c r="AM445" s="272">
        <f>AL445*(1+'2. GRI Pricing Inputs'!N$115)^((AM$16-AL$16)/365)</f>
        <v>0</v>
      </c>
      <c r="AN445" s="272">
        <f>AM445*(1+'2. GRI Pricing Inputs'!O$115)^((AN$16-AM$16)/365)</f>
        <v>0</v>
      </c>
      <c r="AO445" s="272">
        <f>AN445*(1+'2. GRI Pricing Inputs'!P$115)^((AO$16-AN$16)/365)</f>
        <v>0</v>
      </c>
      <c r="AP445" s="276">
        <f>AO445*(1+'2. GRI Pricing Inputs'!Q$115)^((AP$16-AO$16)/365)</f>
        <v>0</v>
      </c>
      <c r="AQ445" s="380">
        <f t="shared" si="20"/>
        <v>0</v>
      </c>
    </row>
    <row r="446" spans="3:43" ht="11.4" x14ac:dyDescent="0.2">
      <c r="C446" s="76">
        <f>'1. Accomodation'!N450</f>
        <v>0</v>
      </c>
      <c r="D446" s="362" t="str">
        <f>'1. Accomodation'!L450</f>
        <v>[Select]</v>
      </c>
      <c r="E446" s="69" t="str">
        <f>'1. Accomodation'!P450</f>
        <v>[Select]</v>
      </c>
      <c r="F446" s="69" t="str">
        <f>'1. Accomodation'!Q450</f>
        <v>[Select]</v>
      </c>
      <c r="G446" s="77">
        <f>'1. Accomodation'!O450</f>
        <v>0</v>
      </c>
      <c r="H446" s="69" t="str">
        <f>'1. Accomodation'!R450</f>
        <v>[Select]</v>
      </c>
      <c r="I446" s="69" t="str">
        <f>'1. Accomodation'!S450</f>
        <v>[Select]</v>
      </c>
      <c r="J446" s="62"/>
      <c r="L446" s="271">
        <f>IFERROR(INDEX('2. GRI Pricing Inputs'!$C$15:$AI$16,MATCH($L$16,'2. GRI Pricing Inputs'!$C$15:$C$16,0),MATCH(E446,'2. GRI Pricing Inputs'!$C$15:$AI$15,0)),0)</f>
        <v>0</v>
      </c>
      <c r="M446" s="272">
        <f>IFERROR(INDEX('2. GRI Pricing Inputs'!$C$22:$AI$23,MATCH($M$16,'2. GRI Pricing Inputs'!$C$22:$C$23,0),MATCH(F446,'2. GRI Pricing Inputs'!$C$22:$AI$22,0)),0)</f>
        <v>0</v>
      </c>
      <c r="N446" s="329">
        <f>IF(AND('3. GRI Pricing'!$G446&gt;='2. GRI Pricing Inputs'!$D$33,'3. GRI Pricing'!$G446&lt;='2. GRI Pricing Inputs'!$E$33),'2. GRI Pricing Inputs'!$D$32,IF(AND('3. GRI Pricing'!$G446&gt;='2. GRI Pricing Inputs'!$F$33,'3. GRI Pricing'!$G446&lt;='2. GRI Pricing Inputs'!$G$33),'2. GRI Pricing Inputs'!$F$32,IF(AND('3. GRI Pricing'!$G446&gt;='2. GRI Pricing Inputs'!$H$33,'3. GRI Pricing'!$G446&lt;='2. GRI Pricing Inputs'!$I$33),'2. GRI Pricing Inputs'!$H$32,IF(AND('3. GRI Pricing'!$G446&gt;='2. GRI Pricing Inputs'!$J$33,'3. GRI Pricing'!$G446&lt;='2. GRI Pricing Inputs'!$K$33),'2. GRI Pricing Inputs'!$J$32,IF(AND('3. GRI Pricing'!$G446&gt;='2. GRI Pricing Inputs'!$L$33,'3. GRI Pricing'!$G446&lt;='2. GRI Pricing Inputs'!$M$33),'2. GRI Pricing Inputs'!$L$32,IF(AND('3. GRI Pricing'!$G446&gt;='2. GRI Pricing Inputs'!$N$33,'3. GRI Pricing'!$G446&lt;='2. GRI Pricing Inputs'!$O$33),'2. GRI Pricing Inputs'!$N$32,IF(AND('3. GRI Pricing'!$G446&gt;='2. GRI Pricing Inputs'!$P$33,'3. GRI Pricing'!$G446&lt;='2. GRI Pricing Inputs'!$Q$33),'2. GRI Pricing Inputs'!$P$32,IF(AND('3. GRI Pricing'!$G446&gt;='2. GRI Pricing Inputs'!$R$33,'3. GRI Pricing'!$G446&lt;='2. GRI Pricing Inputs'!$S$33),'2. GRI Pricing Inputs'!$R$32,IF(AND('3. GRI Pricing'!$G446&gt;='2. GRI Pricing Inputs'!$T$33,'3. GRI Pricing'!$G446&lt;='2. GRI Pricing Inputs'!$U$33),'2. GRI Pricing Inputs'!$T$32,IF(AND('3. GRI Pricing'!$G446&gt;='2. GRI Pricing Inputs'!$V$33,'3. GRI Pricing'!$G446&lt;='2. GRI Pricing Inputs'!$W$33),'2. GRI Pricing Inputs'!$V$32,IF(AND('3. GRI Pricing'!$G446&gt;='2. GRI Pricing Inputs'!$X$33,'3. GRI Pricing'!$G446&lt;='2. GRI Pricing Inputs'!$Y$33),'2. GRI Pricing Inputs'!$X$32,IF(AND('3. GRI Pricing'!$G446&gt;='2. GRI Pricing Inputs'!$Z$33,'3. GRI Pricing'!$G446&lt;='2. GRI Pricing Inputs'!$AA$33),'2. GRI Pricing Inputs'!$Z$32,IF(AND('3. GRI Pricing'!$G446&gt;='2. GRI Pricing Inputs'!$AB$33,'3. GRI Pricing'!$G446&lt;='2. GRI Pricing Inputs'!$AC$33),'2. GRI Pricing Inputs'!$AB$32,IF(AND('3. GRI Pricing'!$G446&gt;='2. GRI Pricing Inputs'!$AD$33,'3. GRI Pricing'!$G446&lt;='2. GRI Pricing Inputs'!$AE$33),'2. GRI Pricing Inputs'!$AD$32,IF(AND('3. GRI Pricing'!$G446&gt;='2. GRI Pricing Inputs'!$AF$33,'3. GRI Pricing'!$G446&lt;='2. GRI Pricing Inputs'!$AG$33),'2. GRI Pricing Inputs'!$AF$32,IF(AND('3. GRI Pricing'!$G446&gt;='2. GRI Pricing Inputs'!$AH$33,'3. GRI Pricing'!$G446&lt;='2. GRI Pricing Inputs'!$AI$33),'2. GRI Pricing Inputs'!$AH$32,0))))))))))))))))</f>
        <v>0</v>
      </c>
      <c r="O446" s="272" cm="1">
        <f t="array" ref="O446">IFERROR(INDEX('2. GRI Pricing Inputs'!$C$32:$AI$39,MATCH('3. GRI Pricing'!E446,'2. GRI Pricing Inputs'!$C$32:$C$39,0),(MATCH('3. GRI Pricing'!N446,'2. GRI Pricing Inputs'!$D$32:$AI$32,0)+1)),0)</f>
        <v>0</v>
      </c>
      <c r="P446" s="272">
        <f>IFERROR(INDEX('2. GRI Pricing Inputs'!$C$45:$AI$46,MATCH($P$16,'2. GRI Pricing Inputs'!$C$45:$C$46,0),MATCH(H446,'2. GRI Pricing Inputs'!$C$45:$AI$45,0)),0)</f>
        <v>0</v>
      </c>
      <c r="Q446" s="272">
        <f>IFERROR(INDEX('2. GRI Pricing Inputs'!$C$53:$AI$54,MATCH('3. GRI Pricing'!$Q$16,'2. GRI Pricing Inputs'!$C$53:$C$54,0),MATCH('3. GRI Pricing'!I446,'2. GRI Pricing Inputs'!$C$53:$AI$53,0)),0)</f>
        <v>0</v>
      </c>
      <c r="R446" s="272">
        <f>IFERROR(INDEX('2. GRI Pricing Inputs'!$C$60:$AI$61,MATCH('3. GRI Pricing'!$R$16,'2. GRI Pricing Inputs'!$C$60:$C$61,0),MATCH('1. Accomodation'!T450,'2. GRI Pricing Inputs'!$C$60:$AI$60,0)),0)</f>
        <v>0</v>
      </c>
      <c r="S446" s="272">
        <f>IFERROR(INDEX('2. GRI Pricing Inputs'!$C$67:$AI$68,MATCH('3. GRI Pricing'!$S$16,'2. GRI Pricing Inputs'!$C$67:$C$68,0),MATCH('1. Accomodation'!U450,'2. GRI Pricing Inputs'!$C$67:$AI$67,0)),0)</f>
        <v>0</v>
      </c>
      <c r="T446" s="272">
        <f>IF(E446=0,0,'2. GRI Pricing Inputs'!$AI$75)</f>
        <v>0</v>
      </c>
      <c r="U446" s="272">
        <f>IFERROR(INDEX('2. GRI Pricing Inputs'!$C$82:$AI$83,MATCH('3. GRI Pricing'!$U$16,'2. GRI Pricing Inputs'!$C$82:$C$83,0),MATCH('1. Accomodation'!V450,'2. GRI Pricing Inputs'!$C$82:$AI$82,0)),0)</f>
        <v>0</v>
      </c>
      <c r="V446" s="272">
        <f>IFERROR(INDEX('2. GRI Pricing Inputs'!$C$89:$AI$90,MATCH('3. GRI Pricing'!$V$16,'2. GRI Pricing Inputs'!$C$89:$C$90,0),MATCH('1. Accomodation'!W450,'2. GRI Pricing Inputs'!$C$89:$AI$89,0)),0)</f>
        <v>0</v>
      </c>
      <c r="W446" s="272">
        <f>IFERROR(INDEX('2. GRI Pricing Inputs'!$C$97:$AI$98,MATCH('3. GRI Pricing'!$W$16,'2. GRI Pricing Inputs'!$C$97:$C$98,0),MATCH('1. Accomodation'!X450,'2. GRI Pricing Inputs'!$C$97:$AI$97,0)),0)</f>
        <v>0</v>
      </c>
      <c r="X446" s="272">
        <f>IFERROR(INDEX('2. GRI Pricing Inputs'!$C$104:$AI$105,MATCH('3. GRI Pricing'!$X$16,'2. GRI Pricing Inputs'!$C$104:$C$105,0),MATCH('1. Accomodation'!Y450,'2. GRI Pricing Inputs'!$C$104:$AI$104,0)),0)</f>
        <v>0</v>
      </c>
      <c r="Y446" s="273"/>
      <c r="Z446" s="274">
        <f t="shared" si="19"/>
        <v>0</v>
      </c>
      <c r="AA446" s="275"/>
      <c r="AB446" s="275"/>
      <c r="AC446" s="275"/>
      <c r="AD446" s="271">
        <f>Z446*(1+'2. GRI Pricing Inputs'!E$115)^(($AD$16-$AC$15)/365)</f>
        <v>0</v>
      </c>
      <c r="AE446" s="272">
        <f>AD446*(1+'2. GRI Pricing Inputs'!F$115)^((AE$16-AD$16)/365)</f>
        <v>0</v>
      </c>
      <c r="AF446" s="272">
        <f>AE446*(1+'2. GRI Pricing Inputs'!G$115)^((AF$16-AE$16)/365)</f>
        <v>0</v>
      </c>
      <c r="AG446" s="272">
        <f>AF446*(1+'2. GRI Pricing Inputs'!H$115)^((AG$16-AF$16)/365)</f>
        <v>0</v>
      </c>
      <c r="AH446" s="272">
        <f>AG446*(1+'2. GRI Pricing Inputs'!I$115)^((AH$16-AG$16)/365)</f>
        <v>0</v>
      </c>
      <c r="AI446" s="272">
        <f>AH446*(1+'2. GRI Pricing Inputs'!J$115)^((AI$16-AH$16)/365)</f>
        <v>0</v>
      </c>
      <c r="AJ446" s="272">
        <f>AI446*(1+'2. GRI Pricing Inputs'!K$115)^((AJ$16-AI$16)/365)</f>
        <v>0</v>
      </c>
      <c r="AK446" s="272">
        <f>AJ446*(1+'2. GRI Pricing Inputs'!L$115)^((AK$16-AJ$16)/365)</f>
        <v>0</v>
      </c>
      <c r="AL446" s="272">
        <f>AK446*(1+'2. GRI Pricing Inputs'!M$115)^((AL$16-AK$16)/365)</f>
        <v>0</v>
      </c>
      <c r="AM446" s="272">
        <f>AL446*(1+'2. GRI Pricing Inputs'!N$115)^((AM$16-AL$16)/365)</f>
        <v>0</v>
      </c>
      <c r="AN446" s="272">
        <f>AM446*(1+'2. GRI Pricing Inputs'!O$115)^((AN$16-AM$16)/365)</f>
        <v>0</v>
      </c>
      <c r="AO446" s="272">
        <f>AN446*(1+'2. GRI Pricing Inputs'!P$115)^((AO$16-AN$16)/365)</f>
        <v>0</v>
      </c>
      <c r="AP446" s="276">
        <f>AO446*(1+'2. GRI Pricing Inputs'!Q$115)^((AP$16-AO$16)/365)</f>
        <v>0</v>
      </c>
      <c r="AQ446" s="380">
        <f t="shared" si="20"/>
        <v>0</v>
      </c>
    </row>
    <row r="447" spans="3:43" ht="11.4" x14ac:dyDescent="0.2">
      <c r="C447" s="76">
        <f>'1. Accomodation'!N451</f>
        <v>0</v>
      </c>
      <c r="D447" s="362" t="str">
        <f>'1. Accomodation'!L451</f>
        <v>[Select]</v>
      </c>
      <c r="E447" s="69" t="str">
        <f>'1. Accomodation'!P451</f>
        <v>[Select]</v>
      </c>
      <c r="F447" s="69" t="str">
        <f>'1. Accomodation'!Q451</f>
        <v>[Select]</v>
      </c>
      <c r="G447" s="77">
        <f>'1. Accomodation'!O451</f>
        <v>0</v>
      </c>
      <c r="H447" s="69" t="str">
        <f>'1. Accomodation'!R451</f>
        <v>[Select]</v>
      </c>
      <c r="I447" s="69" t="str">
        <f>'1. Accomodation'!S451</f>
        <v>[Select]</v>
      </c>
      <c r="J447" s="62"/>
      <c r="L447" s="271">
        <f>IFERROR(INDEX('2. GRI Pricing Inputs'!$C$15:$AI$16,MATCH($L$16,'2. GRI Pricing Inputs'!$C$15:$C$16,0),MATCH(E447,'2. GRI Pricing Inputs'!$C$15:$AI$15,0)),0)</f>
        <v>0</v>
      </c>
      <c r="M447" s="272">
        <f>IFERROR(INDEX('2. GRI Pricing Inputs'!$C$22:$AI$23,MATCH($M$16,'2. GRI Pricing Inputs'!$C$22:$C$23,0),MATCH(F447,'2. GRI Pricing Inputs'!$C$22:$AI$22,0)),0)</f>
        <v>0</v>
      </c>
      <c r="N447" s="329">
        <f>IF(AND('3. GRI Pricing'!$G447&gt;='2. GRI Pricing Inputs'!$D$33,'3. GRI Pricing'!$G447&lt;='2. GRI Pricing Inputs'!$E$33),'2. GRI Pricing Inputs'!$D$32,IF(AND('3. GRI Pricing'!$G447&gt;='2. GRI Pricing Inputs'!$F$33,'3. GRI Pricing'!$G447&lt;='2. GRI Pricing Inputs'!$G$33),'2. GRI Pricing Inputs'!$F$32,IF(AND('3. GRI Pricing'!$G447&gt;='2. GRI Pricing Inputs'!$H$33,'3. GRI Pricing'!$G447&lt;='2. GRI Pricing Inputs'!$I$33),'2. GRI Pricing Inputs'!$H$32,IF(AND('3. GRI Pricing'!$G447&gt;='2. GRI Pricing Inputs'!$J$33,'3. GRI Pricing'!$G447&lt;='2. GRI Pricing Inputs'!$K$33),'2. GRI Pricing Inputs'!$J$32,IF(AND('3. GRI Pricing'!$G447&gt;='2. GRI Pricing Inputs'!$L$33,'3. GRI Pricing'!$G447&lt;='2. GRI Pricing Inputs'!$M$33),'2. GRI Pricing Inputs'!$L$32,IF(AND('3. GRI Pricing'!$G447&gt;='2. GRI Pricing Inputs'!$N$33,'3. GRI Pricing'!$G447&lt;='2. GRI Pricing Inputs'!$O$33),'2. GRI Pricing Inputs'!$N$32,IF(AND('3. GRI Pricing'!$G447&gt;='2. GRI Pricing Inputs'!$P$33,'3. GRI Pricing'!$G447&lt;='2. GRI Pricing Inputs'!$Q$33),'2. GRI Pricing Inputs'!$P$32,IF(AND('3. GRI Pricing'!$G447&gt;='2. GRI Pricing Inputs'!$R$33,'3. GRI Pricing'!$G447&lt;='2. GRI Pricing Inputs'!$S$33),'2. GRI Pricing Inputs'!$R$32,IF(AND('3. GRI Pricing'!$G447&gt;='2. GRI Pricing Inputs'!$T$33,'3. GRI Pricing'!$G447&lt;='2. GRI Pricing Inputs'!$U$33),'2. GRI Pricing Inputs'!$T$32,IF(AND('3. GRI Pricing'!$G447&gt;='2. GRI Pricing Inputs'!$V$33,'3. GRI Pricing'!$G447&lt;='2. GRI Pricing Inputs'!$W$33),'2. GRI Pricing Inputs'!$V$32,IF(AND('3. GRI Pricing'!$G447&gt;='2. GRI Pricing Inputs'!$X$33,'3. GRI Pricing'!$G447&lt;='2. GRI Pricing Inputs'!$Y$33),'2. GRI Pricing Inputs'!$X$32,IF(AND('3. GRI Pricing'!$G447&gt;='2. GRI Pricing Inputs'!$Z$33,'3. GRI Pricing'!$G447&lt;='2. GRI Pricing Inputs'!$AA$33),'2. GRI Pricing Inputs'!$Z$32,IF(AND('3. GRI Pricing'!$G447&gt;='2. GRI Pricing Inputs'!$AB$33,'3. GRI Pricing'!$G447&lt;='2. GRI Pricing Inputs'!$AC$33),'2. GRI Pricing Inputs'!$AB$32,IF(AND('3. GRI Pricing'!$G447&gt;='2. GRI Pricing Inputs'!$AD$33,'3. GRI Pricing'!$G447&lt;='2. GRI Pricing Inputs'!$AE$33),'2. GRI Pricing Inputs'!$AD$32,IF(AND('3. GRI Pricing'!$G447&gt;='2. GRI Pricing Inputs'!$AF$33,'3. GRI Pricing'!$G447&lt;='2. GRI Pricing Inputs'!$AG$33),'2. GRI Pricing Inputs'!$AF$32,IF(AND('3. GRI Pricing'!$G447&gt;='2. GRI Pricing Inputs'!$AH$33,'3. GRI Pricing'!$G447&lt;='2. GRI Pricing Inputs'!$AI$33),'2. GRI Pricing Inputs'!$AH$32,0))))))))))))))))</f>
        <v>0</v>
      </c>
      <c r="O447" s="272" cm="1">
        <f t="array" ref="O447">IFERROR(INDEX('2. GRI Pricing Inputs'!$C$32:$AI$39,MATCH('3. GRI Pricing'!E447,'2. GRI Pricing Inputs'!$C$32:$C$39,0),(MATCH('3. GRI Pricing'!N447,'2. GRI Pricing Inputs'!$D$32:$AI$32,0)+1)),0)</f>
        <v>0</v>
      </c>
      <c r="P447" s="272">
        <f>IFERROR(INDEX('2. GRI Pricing Inputs'!$C$45:$AI$46,MATCH($P$16,'2. GRI Pricing Inputs'!$C$45:$C$46,0),MATCH(H447,'2. GRI Pricing Inputs'!$C$45:$AI$45,0)),0)</f>
        <v>0</v>
      </c>
      <c r="Q447" s="272">
        <f>IFERROR(INDEX('2. GRI Pricing Inputs'!$C$53:$AI$54,MATCH('3. GRI Pricing'!$Q$16,'2. GRI Pricing Inputs'!$C$53:$C$54,0),MATCH('3. GRI Pricing'!I447,'2. GRI Pricing Inputs'!$C$53:$AI$53,0)),0)</f>
        <v>0</v>
      </c>
      <c r="R447" s="272">
        <f>IFERROR(INDEX('2. GRI Pricing Inputs'!$C$60:$AI$61,MATCH('3. GRI Pricing'!$R$16,'2. GRI Pricing Inputs'!$C$60:$C$61,0),MATCH('1. Accomodation'!T451,'2. GRI Pricing Inputs'!$C$60:$AI$60,0)),0)</f>
        <v>0</v>
      </c>
      <c r="S447" s="272">
        <f>IFERROR(INDEX('2. GRI Pricing Inputs'!$C$67:$AI$68,MATCH('3. GRI Pricing'!$S$16,'2. GRI Pricing Inputs'!$C$67:$C$68,0),MATCH('1. Accomodation'!U451,'2. GRI Pricing Inputs'!$C$67:$AI$67,0)),0)</f>
        <v>0</v>
      </c>
      <c r="T447" s="272">
        <f>IF(E447=0,0,'2. GRI Pricing Inputs'!$AI$75)</f>
        <v>0</v>
      </c>
      <c r="U447" s="272">
        <f>IFERROR(INDEX('2. GRI Pricing Inputs'!$C$82:$AI$83,MATCH('3. GRI Pricing'!$U$16,'2. GRI Pricing Inputs'!$C$82:$C$83,0),MATCH('1. Accomodation'!V451,'2. GRI Pricing Inputs'!$C$82:$AI$82,0)),0)</f>
        <v>0</v>
      </c>
      <c r="V447" s="272">
        <f>IFERROR(INDEX('2. GRI Pricing Inputs'!$C$89:$AI$90,MATCH('3. GRI Pricing'!$V$16,'2. GRI Pricing Inputs'!$C$89:$C$90,0),MATCH('1. Accomodation'!W451,'2. GRI Pricing Inputs'!$C$89:$AI$89,0)),0)</f>
        <v>0</v>
      </c>
      <c r="W447" s="272">
        <f>IFERROR(INDEX('2. GRI Pricing Inputs'!$C$97:$AI$98,MATCH('3. GRI Pricing'!$W$16,'2. GRI Pricing Inputs'!$C$97:$C$98,0),MATCH('1. Accomodation'!X451,'2. GRI Pricing Inputs'!$C$97:$AI$97,0)),0)</f>
        <v>0</v>
      </c>
      <c r="X447" s="272">
        <f>IFERROR(INDEX('2. GRI Pricing Inputs'!$C$104:$AI$105,MATCH('3. GRI Pricing'!$X$16,'2. GRI Pricing Inputs'!$C$104:$C$105,0),MATCH('1. Accomodation'!Y451,'2. GRI Pricing Inputs'!$C$104:$AI$104,0)),0)</f>
        <v>0</v>
      </c>
      <c r="Y447" s="273"/>
      <c r="Z447" s="274">
        <f t="shared" si="19"/>
        <v>0</v>
      </c>
      <c r="AA447" s="275"/>
      <c r="AB447" s="275"/>
      <c r="AC447" s="275"/>
      <c r="AD447" s="271">
        <f>Z447*(1+'2. GRI Pricing Inputs'!E$115)^(($AD$16-$AC$15)/365)</f>
        <v>0</v>
      </c>
      <c r="AE447" s="272">
        <f>AD447*(1+'2. GRI Pricing Inputs'!F$115)^((AE$16-AD$16)/365)</f>
        <v>0</v>
      </c>
      <c r="AF447" s="272">
        <f>AE447*(1+'2. GRI Pricing Inputs'!G$115)^((AF$16-AE$16)/365)</f>
        <v>0</v>
      </c>
      <c r="AG447" s="272">
        <f>AF447*(1+'2. GRI Pricing Inputs'!H$115)^((AG$16-AF$16)/365)</f>
        <v>0</v>
      </c>
      <c r="AH447" s="272">
        <f>AG447*(1+'2. GRI Pricing Inputs'!I$115)^((AH$16-AG$16)/365)</f>
        <v>0</v>
      </c>
      <c r="AI447" s="272">
        <f>AH447*(1+'2. GRI Pricing Inputs'!J$115)^((AI$16-AH$16)/365)</f>
        <v>0</v>
      </c>
      <c r="AJ447" s="272">
        <f>AI447*(1+'2. GRI Pricing Inputs'!K$115)^((AJ$16-AI$16)/365)</f>
        <v>0</v>
      </c>
      <c r="AK447" s="272">
        <f>AJ447*(1+'2. GRI Pricing Inputs'!L$115)^((AK$16-AJ$16)/365)</f>
        <v>0</v>
      </c>
      <c r="AL447" s="272">
        <f>AK447*(1+'2. GRI Pricing Inputs'!M$115)^((AL$16-AK$16)/365)</f>
        <v>0</v>
      </c>
      <c r="AM447" s="272">
        <f>AL447*(1+'2. GRI Pricing Inputs'!N$115)^((AM$16-AL$16)/365)</f>
        <v>0</v>
      </c>
      <c r="AN447" s="272">
        <f>AM447*(1+'2. GRI Pricing Inputs'!O$115)^((AN$16-AM$16)/365)</f>
        <v>0</v>
      </c>
      <c r="AO447" s="272">
        <f>AN447*(1+'2. GRI Pricing Inputs'!P$115)^((AO$16-AN$16)/365)</f>
        <v>0</v>
      </c>
      <c r="AP447" s="276">
        <f>AO447*(1+'2. GRI Pricing Inputs'!Q$115)^((AP$16-AO$16)/365)</f>
        <v>0</v>
      </c>
      <c r="AQ447" s="380">
        <f t="shared" si="20"/>
        <v>0</v>
      </c>
    </row>
    <row r="448" spans="3:43" ht="11.4" x14ac:dyDescent="0.2">
      <c r="C448" s="76">
        <f>'1. Accomodation'!N452</f>
        <v>0</v>
      </c>
      <c r="D448" s="362" t="str">
        <f>'1. Accomodation'!L452</f>
        <v>[Select]</v>
      </c>
      <c r="E448" s="69" t="str">
        <f>'1. Accomodation'!P452</f>
        <v>[Select]</v>
      </c>
      <c r="F448" s="69" t="str">
        <f>'1. Accomodation'!Q452</f>
        <v>[Select]</v>
      </c>
      <c r="G448" s="77">
        <f>'1. Accomodation'!O452</f>
        <v>0</v>
      </c>
      <c r="H448" s="69" t="str">
        <f>'1. Accomodation'!R452</f>
        <v>[Select]</v>
      </c>
      <c r="I448" s="69" t="str">
        <f>'1. Accomodation'!S452</f>
        <v>[Select]</v>
      </c>
      <c r="J448" s="62"/>
      <c r="L448" s="271">
        <f>IFERROR(INDEX('2. GRI Pricing Inputs'!$C$15:$AI$16,MATCH($L$16,'2. GRI Pricing Inputs'!$C$15:$C$16,0),MATCH(E448,'2. GRI Pricing Inputs'!$C$15:$AI$15,0)),0)</f>
        <v>0</v>
      </c>
      <c r="M448" s="272">
        <f>IFERROR(INDEX('2. GRI Pricing Inputs'!$C$22:$AI$23,MATCH($M$16,'2. GRI Pricing Inputs'!$C$22:$C$23,0),MATCH(F448,'2. GRI Pricing Inputs'!$C$22:$AI$22,0)),0)</f>
        <v>0</v>
      </c>
      <c r="N448" s="329">
        <f>IF(AND('3. GRI Pricing'!$G448&gt;='2. GRI Pricing Inputs'!$D$33,'3. GRI Pricing'!$G448&lt;='2. GRI Pricing Inputs'!$E$33),'2. GRI Pricing Inputs'!$D$32,IF(AND('3. GRI Pricing'!$G448&gt;='2. GRI Pricing Inputs'!$F$33,'3. GRI Pricing'!$G448&lt;='2. GRI Pricing Inputs'!$G$33),'2. GRI Pricing Inputs'!$F$32,IF(AND('3. GRI Pricing'!$G448&gt;='2. GRI Pricing Inputs'!$H$33,'3. GRI Pricing'!$G448&lt;='2. GRI Pricing Inputs'!$I$33),'2. GRI Pricing Inputs'!$H$32,IF(AND('3. GRI Pricing'!$G448&gt;='2. GRI Pricing Inputs'!$J$33,'3. GRI Pricing'!$G448&lt;='2. GRI Pricing Inputs'!$K$33),'2. GRI Pricing Inputs'!$J$32,IF(AND('3. GRI Pricing'!$G448&gt;='2. GRI Pricing Inputs'!$L$33,'3. GRI Pricing'!$G448&lt;='2. GRI Pricing Inputs'!$M$33),'2. GRI Pricing Inputs'!$L$32,IF(AND('3. GRI Pricing'!$G448&gt;='2. GRI Pricing Inputs'!$N$33,'3. GRI Pricing'!$G448&lt;='2. GRI Pricing Inputs'!$O$33),'2. GRI Pricing Inputs'!$N$32,IF(AND('3. GRI Pricing'!$G448&gt;='2. GRI Pricing Inputs'!$P$33,'3. GRI Pricing'!$G448&lt;='2. GRI Pricing Inputs'!$Q$33),'2. GRI Pricing Inputs'!$P$32,IF(AND('3. GRI Pricing'!$G448&gt;='2. GRI Pricing Inputs'!$R$33,'3. GRI Pricing'!$G448&lt;='2. GRI Pricing Inputs'!$S$33),'2. GRI Pricing Inputs'!$R$32,IF(AND('3. GRI Pricing'!$G448&gt;='2. GRI Pricing Inputs'!$T$33,'3. GRI Pricing'!$G448&lt;='2. GRI Pricing Inputs'!$U$33),'2. GRI Pricing Inputs'!$T$32,IF(AND('3. GRI Pricing'!$G448&gt;='2. GRI Pricing Inputs'!$V$33,'3. GRI Pricing'!$G448&lt;='2. GRI Pricing Inputs'!$W$33),'2. GRI Pricing Inputs'!$V$32,IF(AND('3. GRI Pricing'!$G448&gt;='2. GRI Pricing Inputs'!$X$33,'3. GRI Pricing'!$G448&lt;='2. GRI Pricing Inputs'!$Y$33),'2. GRI Pricing Inputs'!$X$32,IF(AND('3. GRI Pricing'!$G448&gt;='2. GRI Pricing Inputs'!$Z$33,'3. GRI Pricing'!$G448&lt;='2. GRI Pricing Inputs'!$AA$33),'2. GRI Pricing Inputs'!$Z$32,IF(AND('3. GRI Pricing'!$G448&gt;='2. GRI Pricing Inputs'!$AB$33,'3. GRI Pricing'!$G448&lt;='2. GRI Pricing Inputs'!$AC$33),'2. GRI Pricing Inputs'!$AB$32,IF(AND('3. GRI Pricing'!$G448&gt;='2. GRI Pricing Inputs'!$AD$33,'3. GRI Pricing'!$G448&lt;='2. GRI Pricing Inputs'!$AE$33),'2. GRI Pricing Inputs'!$AD$32,IF(AND('3. GRI Pricing'!$G448&gt;='2. GRI Pricing Inputs'!$AF$33,'3. GRI Pricing'!$G448&lt;='2. GRI Pricing Inputs'!$AG$33),'2. GRI Pricing Inputs'!$AF$32,IF(AND('3. GRI Pricing'!$G448&gt;='2. GRI Pricing Inputs'!$AH$33,'3. GRI Pricing'!$G448&lt;='2. GRI Pricing Inputs'!$AI$33),'2. GRI Pricing Inputs'!$AH$32,0))))))))))))))))</f>
        <v>0</v>
      </c>
      <c r="O448" s="272" cm="1">
        <f t="array" ref="O448">IFERROR(INDEX('2. GRI Pricing Inputs'!$C$32:$AI$39,MATCH('3. GRI Pricing'!E448,'2. GRI Pricing Inputs'!$C$32:$C$39,0),(MATCH('3. GRI Pricing'!N448,'2. GRI Pricing Inputs'!$D$32:$AI$32,0)+1)),0)</f>
        <v>0</v>
      </c>
      <c r="P448" s="272">
        <f>IFERROR(INDEX('2. GRI Pricing Inputs'!$C$45:$AI$46,MATCH($P$16,'2. GRI Pricing Inputs'!$C$45:$C$46,0),MATCH(H448,'2. GRI Pricing Inputs'!$C$45:$AI$45,0)),0)</f>
        <v>0</v>
      </c>
      <c r="Q448" s="272">
        <f>IFERROR(INDEX('2. GRI Pricing Inputs'!$C$53:$AI$54,MATCH('3. GRI Pricing'!$Q$16,'2. GRI Pricing Inputs'!$C$53:$C$54,0),MATCH('3. GRI Pricing'!I448,'2. GRI Pricing Inputs'!$C$53:$AI$53,0)),0)</f>
        <v>0</v>
      </c>
      <c r="R448" s="272">
        <f>IFERROR(INDEX('2. GRI Pricing Inputs'!$C$60:$AI$61,MATCH('3. GRI Pricing'!$R$16,'2. GRI Pricing Inputs'!$C$60:$C$61,0),MATCH('1. Accomodation'!T452,'2. GRI Pricing Inputs'!$C$60:$AI$60,0)),0)</f>
        <v>0</v>
      </c>
      <c r="S448" s="272">
        <f>IFERROR(INDEX('2. GRI Pricing Inputs'!$C$67:$AI$68,MATCH('3. GRI Pricing'!$S$16,'2. GRI Pricing Inputs'!$C$67:$C$68,0),MATCH('1. Accomodation'!U452,'2. GRI Pricing Inputs'!$C$67:$AI$67,0)),0)</f>
        <v>0</v>
      </c>
      <c r="T448" s="272">
        <f>IF(E448=0,0,'2. GRI Pricing Inputs'!$AI$75)</f>
        <v>0</v>
      </c>
      <c r="U448" s="272">
        <f>IFERROR(INDEX('2. GRI Pricing Inputs'!$C$82:$AI$83,MATCH('3. GRI Pricing'!$U$16,'2. GRI Pricing Inputs'!$C$82:$C$83,0),MATCH('1. Accomodation'!V452,'2. GRI Pricing Inputs'!$C$82:$AI$82,0)),0)</f>
        <v>0</v>
      </c>
      <c r="V448" s="272">
        <f>IFERROR(INDEX('2. GRI Pricing Inputs'!$C$89:$AI$90,MATCH('3. GRI Pricing'!$V$16,'2. GRI Pricing Inputs'!$C$89:$C$90,0),MATCH('1. Accomodation'!W452,'2. GRI Pricing Inputs'!$C$89:$AI$89,0)),0)</f>
        <v>0</v>
      </c>
      <c r="W448" s="272">
        <f>IFERROR(INDEX('2. GRI Pricing Inputs'!$C$97:$AI$98,MATCH('3. GRI Pricing'!$W$16,'2. GRI Pricing Inputs'!$C$97:$C$98,0),MATCH('1. Accomodation'!X452,'2. GRI Pricing Inputs'!$C$97:$AI$97,0)),0)</f>
        <v>0</v>
      </c>
      <c r="X448" s="272">
        <f>IFERROR(INDEX('2. GRI Pricing Inputs'!$C$104:$AI$105,MATCH('3. GRI Pricing'!$X$16,'2. GRI Pricing Inputs'!$C$104:$C$105,0),MATCH('1. Accomodation'!Y452,'2. GRI Pricing Inputs'!$C$104:$AI$104,0)),0)</f>
        <v>0</v>
      </c>
      <c r="Y448" s="273"/>
      <c r="Z448" s="274">
        <f t="shared" si="19"/>
        <v>0</v>
      </c>
      <c r="AA448" s="275"/>
      <c r="AB448" s="275"/>
      <c r="AC448" s="275"/>
      <c r="AD448" s="271">
        <f>Z448*(1+'2. GRI Pricing Inputs'!E$115)^(($AD$16-$AC$15)/365)</f>
        <v>0</v>
      </c>
      <c r="AE448" s="272">
        <f>AD448*(1+'2. GRI Pricing Inputs'!F$115)^((AE$16-AD$16)/365)</f>
        <v>0</v>
      </c>
      <c r="AF448" s="272">
        <f>AE448*(1+'2. GRI Pricing Inputs'!G$115)^((AF$16-AE$16)/365)</f>
        <v>0</v>
      </c>
      <c r="AG448" s="272">
        <f>AF448*(1+'2. GRI Pricing Inputs'!H$115)^((AG$16-AF$16)/365)</f>
        <v>0</v>
      </c>
      <c r="AH448" s="272">
        <f>AG448*(1+'2. GRI Pricing Inputs'!I$115)^((AH$16-AG$16)/365)</f>
        <v>0</v>
      </c>
      <c r="AI448" s="272">
        <f>AH448*(1+'2. GRI Pricing Inputs'!J$115)^((AI$16-AH$16)/365)</f>
        <v>0</v>
      </c>
      <c r="AJ448" s="272">
        <f>AI448*(1+'2. GRI Pricing Inputs'!K$115)^((AJ$16-AI$16)/365)</f>
        <v>0</v>
      </c>
      <c r="AK448" s="272">
        <f>AJ448*(1+'2. GRI Pricing Inputs'!L$115)^((AK$16-AJ$16)/365)</f>
        <v>0</v>
      </c>
      <c r="AL448" s="272">
        <f>AK448*(1+'2. GRI Pricing Inputs'!M$115)^((AL$16-AK$16)/365)</f>
        <v>0</v>
      </c>
      <c r="AM448" s="272">
        <f>AL448*(1+'2. GRI Pricing Inputs'!N$115)^((AM$16-AL$16)/365)</f>
        <v>0</v>
      </c>
      <c r="AN448" s="272">
        <f>AM448*(1+'2. GRI Pricing Inputs'!O$115)^((AN$16-AM$16)/365)</f>
        <v>0</v>
      </c>
      <c r="AO448" s="272">
        <f>AN448*(1+'2. GRI Pricing Inputs'!P$115)^((AO$16-AN$16)/365)</f>
        <v>0</v>
      </c>
      <c r="AP448" s="276">
        <f>AO448*(1+'2. GRI Pricing Inputs'!Q$115)^((AP$16-AO$16)/365)</f>
        <v>0</v>
      </c>
      <c r="AQ448" s="380">
        <f t="shared" si="20"/>
        <v>0</v>
      </c>
    </row>
    <row r="449" spans="3:43" ht="11.4" x14ac:dyDescent="0.2">
      <c r="C449" s="76">
        <f>'1. Accomodation'!N453</f>
        <v>0</v>
      </c>
      <c r="D449" s="362" t="str">
        <f>'1. Accomodation'!L453</f>
        <v>[Select]</v>
      </c>
      <c r="E449" s="69" t="str">
        <f>'1. Accomodation'!P453</f>
        <v>[Select]</v>
      </c>
      <c r="F449" s="69" t="str">
        <f>'1. Accomodation'!Q453</f>
        <v>[Select]</v>
      </c>
      <c r="G449" s="77">
        <f>'1. Accomodation'!O453</f>
        <v>0</v>
      </c>
      <c r="H449" s="69" t="str">
        <f>'1. Accomodation'!R453</f>
        <v>[Select]</v>
      </c>
      <c r="I449" s="69" t="str">
        <f>'1. Accomodation'!S453</f>
        <v>[Select]</v>
      </c>
      <c r="J449" s="62"/>
      <c r="L449" s="271">
        <f>IFERROR(INDEX('2. GRI Pricing Inputs'!$C$15:$AI$16,MATCH($L$16,'2. GRI Pricing Inputs'!$C$15:$C$16,0),MATCH(E449,'2. GRI Pricing Inputs'!$C$15:$AI$15,0)),0)</f>
        <v>0</v>
      </c>
      <c r="M449" s="272">
        <f>IFERROR(INDEX('2. GRI Pricing Inputs'!$C$22:$AI$23,MATCH($M$16,'2. GRI Pricing Inputs'!$C$22:$C$23,0),MATCH(F449,'2. GRI Pricing Inputs'!$C$22:$AI$22,0)),0)</f>
        <v>0</v>
      </c>
      <c r="N449" s="329">
        <f>IF(AND('3. GRI Pricing'!$G449&gt;='2. GRI Pricing Inputs'!$D$33,'3. GRI Pricing'!$G449&lt;='2. GRI Pricing Inputs'!$E$33),'2. GRI Pricing Inputs'!$D$32,IF(AND('3. GRI Pricing'!$G449&gt;='2. GRI Pricing Inputs'!$F$33,'3. GRI Pricing'!$G449&lt;='2. GRI Pricing Inputs'!$G$33),'2. GRI Pricing Inputs'!$F$32,IF(AND('3. GRI Pricing'!$G449&gt;='2. GRI Pricing Inputs'!$H$33,'3. GRI Pricing'!$G449&lt;='2. GRI Pricing Inputs'!$I$33),'2. GRI Pricing Inputs'!$H$32,IF(AND('3. GRI Pricing'!$G449&gt;='2. GRI Pricing Inputs'!$J$33,'3. GRI Pricing'!$G449&lt;='2. GRI Pricing Inputs'!$K$33),'2. GRI Pricing Inputs'!$J$32,IF(AND('3. GRI Pricing'!$G449&gt;='2. GRI Pricing Inputs'!$L$33,'3. GRI Pricing'!$G449&lt;='2. GRI Pricing Inputs'!$M$33),'2. GRI Pricing Inputs'!$L$32,IF(AND('3. GRI Pricing'!$G449&gt;='2. GRI Pricing Inputs'!$N$33,'3. GRI Pricing'!$G449&lt;='2. GRI Pricing Inputs'!$O$33),'2. GRI Pricing Inputs'!$N$32,IF(AND('3. GRI Pricing'!$G449&gt;='2. GRI Pricing Inputs'!$P$33,'3. GRI Pricing'!$G449&lt;='2. GRI Pricing Inputs'!$Q$33),'2. GRI Pricing Inputs'!$P$32,IF(AND('3. GRI Pricing'!$G449&gt;='2. GRI Pricing Inputs'!$R$33,'3. GRI Pricing'!$G449&lt;='2. GRI Pricing Inputs'!$S$33),'2. GRI Pricing Inputs'!$R$32,IF(AND('3. GRI Pricing'!$G449&gt;='2. GRI Pricing Inputs'!$T$33,'3. GRI Pricing'!$G449&lt;='2. GRI Pricing Inputs'!$U$33),'2. GRI Pricing Inputs'!$T$32,IF(AND('3. GRI Pricing'!$G449&gt;='2. GRI Pricing Inputs'!$V$33,'3. GRI Pricing'!$G449&lt;='2. GRI Pricing Inputs'!$W$33),'2. GRI Pricing Inputs'!$V$32,IF(AND('3. GRI Pricing'!$G449&gt;='2. GRI Pricing Inputs'!$X$33,'3. GRI Pricing'!$G449&lt;='2. GRI Pricing Inputs'!$Y$33),'2. GRI Pricing Inputs'!$X$32,IF(AND('3. GRI Pricing'!$G449&gt;='2. GRI Pricing Inputs'!$Z$33,'3. GRI Pricing'!$G449&lt;='2. GRI Pricing Inputs'!$AA$33),'2. GRI Pricing Inputs'!$Z$32,IF(AND('3. GRI Pricing'!$G449&gt;='2. GRI Pricing Inputs'!$AB$33,'3. GRI Pricing'!$G449&lt;='2. GRI Pricing Inputs'!$AC$33),'2. GRI Pricing Inputs'!$AB$32,IF(AND('3. GRI Pricing'!$G449&gt;='2. GRI Pricing Inputs'!$AD$33,'3. GRI Pricing'!$G449&lt;='2. GRI Pricing Inputs'!$AE$33),'2. GRI Pricing Inputs'!$AD$32,IF(AND('3. GRI Pricing'!$G449&gt;='2. GRI Pricing Inputs'!$AF$33,'3. GRI Pricing'!$G449&lt;='2. GRI Pricing Inputs'!$AG$33),'2. GRI Pricing Inputs'!$AF$32,IF(AND('3. GRI Pricing'!$G449&gt;='2. GRI Pricing Inputs'!$AH$33,'3. GRI Pricing'!$G449&lt;='2. GRI Pricing Inputs'!$AI$33),'2. GRI Pricing Inputs'!$AH$32,0))))))))))))))))</f>
        <v>0</v>
      </c>
      <c r="O449" s="272" cm="1">
        <f t="array" ref="O449">IFERROR(INDEX('2. GRI Pricing Inputs'!$C$32:$AI$39,MATCH('3. GRI Pricing'!E449,'2. GRI Pricing Inputs'!$C$32:$C$39,0),(MATCH('3. GRI Pricing'!N449,'2. GRI Pricing Inputs'!$D$32:$AI$32,0)+1)),0)</f>
        <v>0</v>
      </c>
      <c r="P449" s="272">
        <f>IFERROR(INDEX('2. GRI Pricing Inputs'!$C$45:$AI$46,MATCH($P$16,'2. GRI Pricing Inputs'!$C$45:$C$46,0),MATCH(H449,'2. GRI Pricing Inputs'!$C$45:$AI$45,0)),0)</f>
        <v>0</v>
      </c>
      <c r="Q449" s="272">
        <f>IFERROR(INDEX('2. GRI Pricing Inputs'!$C$53:$AI$54,MATCH('3. GRI Pricing'!$Q$16,'2. GRI Pricing Inputs'!$C$53:$C$54,0),MATCH('3. GRI Pricing'!I449,'2. GRI Pricing Inputs'!$C$53:$AI$53,0)),0)</f>
        <v>0</v>
      </c>
      <c r="R449" s="272">
        <f>IFERROR(INDEX('2. GRI Pricing Inputs'!$C$60:$AI$61,MATCH('3. GRI Pricing'!$R$16,'2. GRI Pricing Inputs'!$C$60:$C$61,0),MATCH('1. Accomodation'!T453,'2. GRI Pricing Inputs'!$C$60:$AI$60,0)),0)</f>
        <v>0</v>
      </c>
      <c r="S449" s="272">
        <f>IFERROR(INDEX('2. GRI Pricing Inputs'!$C$67:$AI$68,MATCH('3. GRI Pricing'!$S$16,'2. GRI Pricing Inputs'!$C$67:$C$68,0),MATCH('1. Accomodation'!U453,'2. GRI Pricing Inputs'!$C$67:$AI$67,0)),0)</f>
        <v>0</v>
      </c>
      <c r="T449" s="272">
        <f>IF(E449=0,0,'2. GRI Pricing Inputs'!$AI$75)</f>
        <v>0</v>
      </c>
      <c r="U449" s="272">
        <f>IFERROR(INDEX('2. GRI Pricing Inputs'!$C$82:$AI$83,MATCH('3. GRI Pricing'!$U$16,'2. GRI Pricing Inputs'!$C$82:$C$83,0),MATCH('1. Accomodation'!V453,'2. GRI Pricing Inputs'!$C$82:$AI$82,0)),0)</f>
        <v>0</v>
      </c>
      <c r="V449" s="272">
        <f>IFERROR(INDEX('2. GRI Pricing Inputs'!$C$89:$AI$90,MATCH('3. GRI Pricing'!$V$16,'2. GRI Pricing Inputs'!$C$89:$C$90,0),MATCH('1. Accomodation'!W453,'2. GRI Pricing Inputs'!$C$89:$AI$89,0)),0)</f>
        <v>0</v>
      </c>
      <c r="W449" s="272">
        <f>IFERROR(INDEX('2. GRI Pricing Inputs'!$C$97:$AI$98,MATCH('3. GRI Pricing'!$W$16,'2. GRI Pricing Inputs'!$C$97:$C$98,0),MATCH('1. Accomodation'!X453,'2. GRI Pricing Inputs'!$C$97:$AI$97,0)),0)</f>
        <v>0</v>
      </c>
      <c r="X449" s="272">
        <f>IFERROR(INDEX('2. GRI Pricing Inputs'!$C$104:$AI$105,MATCH('3. GRI Pricing'!$X$16,'2. GRI Pricing Inputs'!$C$104:$C$105,0),MATCH('1. Accomodation'!Y453,'2. GRI Pricing Inputs'!$C$104:$AI$104,0)),0)</f>
        <v>0</v>
      </c>
      <c r="Y449" s="273"/>
      <c r="Z449" s="274">
        <f t="shared" si="19"/>
        <v>0</v>
      </c>
      <c r="AA449" s="275"/>
      <c r="AB449" s="275"/>
      <c r="AC449" s="275"/>
      <c r="AD449" s="271">
        <f>Z449*(1+'2. GRI Pricing Inputs'!E$115)^(($AD$16-$AC$15)/365)</f>
        <v>0</v>
      </c>
      <c r="AE449" s="272">
        <f>AD449*(1+'2. GRI Pricing Inputs'!F$115)^((AE$16-AD$16)/365)</f>
        <v>0</v>
      </c>
      <c r="AF449" s="272">
        <f>AE449*(1+'2. GRI Pricing Inputs'!G$115)^((AF$16-AE$16)/365)</f>
        <v>0</v>
      </c>
      <c r="AG449" s="272">
        <f>AF449*(1+'2. GRI Pricing Inputs'!H$115)^((AG$16-AF$16)/365)</f>
        <v>0</v>
      </c>
      <c r="AH449" s="272">
        <f>AG449*(1+'2. GRI Pricing Inputs'!I$115)^((AH$16-AG$16)/365)</f>
        <v>0</v>
      </c>
      <c r="AI449" s="272">
        <f>AH449*(1+'2. GRI Pricing Inputs'!J$115)^((AI$16-AH$16)/365)</f>
        <v>0</v>
      </c>
      <c r="AJ449" s="272">
        <f>AI449*(1+'2. GRI Pricing Inputs'!K$115)^((AJ$16-AI$16)/365)</f>
        <v>0</v>
      </c>
      <c r="AK449" s="272">
        <f>AJ449*(1+'2. GRI Pricing Inputs'!L$115)^((AK$16-AJ$16)/365)</f>
        <v>0</v>
      </c>
      <c r="AL449" s="272">
        <f>AK449*(1+'2. GRI Pricing Inputs'!M$115)^((AL$16-AK$16)/365)</f>
        <v>0</v>
      </c>
      <c r="AM449" s="272">
        <f>AL449*(1+'2. GRI Pricing Inputs'!N$115)^((AM$16-AL$16)/365)</f>
        <v>0</v>
      </c>
      <c r="AN449" s="272">
        <f>AM449*(1+'2. GRI Pricing Inputs'!O$115)^((AN$16-AM$16)/365)</f>
        <v>0</v>
      </c>
      <c r="AO449" s="272">
        <f>AN449*(1+'2. GRI Pricing Inputs'!P$115)^((AO$16-AN$16)/365)</f>
        <v>0</v>
      </c>
      <c r="AP449" s="276">
        <f>AO449*(1+'2. GRI Pricing Inputs'!Q$115)^((AP$16-AO$16)/365)</f>
        <v>0</v>
      </c>
      <c r="AQ449" s="380">
        <f t="shared" si="20"/>
        <v>0</v>
      </c>
    </row>
    <row r="450" spans="3:43" ht="11.4" x14ac:dyDescent="0.2">
      <c r="C450" s="76">
        <f>'1. Accomodation'!N454</f>
        <v>0</v>
      </c>
      <c r="D450" s="362" t="str">
        <f>'1. Accomodation'!L454</f>
        <v>[Select]</v>
      </c>
      <c r="E450" s="69" t="str">
        <f>'1. Accomodation'!P454</f>
        <v>[Select]</v>
      </c>
      <c r="F450" s="69" t="str">
        <f>'1. Accomodation'!Q454</f>
        <v>[Select]</v>
      </c>
      <c r="G450" s="77">
        <f>'1. Accomodation'!O454</f>
        <v>0</v>
      </c>
      <c r="H450" s="69" t="str">
        <f>'1. Accomodation'!R454</f>
        <v>[Select]</v>
      </c>
      <c r="I450" s="69" t="str">
        <f>'1. Accomodation'!S454</f>
        <v>[Select]</v>
      </c>
      <c r="J450" s="62"/>
      <c r="L450" s="271">
        <f>IFERROR(INDEX('2. GRI Pricing Inputs'!$C$15:$AI$16,MATCH($L$16,'2. GRI Pricing Inputs'!$C$15:$C$16,0),MATCH(E450,'2. GRI Pricing Inputs'!$C$15:$AI$15,0)),0)</f>
        <v>0</v>
      </c>
      <c r="M450" s="272">
        <f>IFERROR(INDEX('2. GRI Pricing Inputs'!$C$22:$AI$23,MATCH($M$16,'2. GRI Pricing Inputs'!$C$22:$C$23,0),MATCH(F450,'2. GRI Pricing Inputs'!$C$22:$AI$22,0)),0)</f>
        <v>0</v>
      </c>
      <c r="N450" s="329">
        <f>IF(AND('3. GRI Pricing'!$G450&gt;='2. GRI Pricing Inputs'!$D$33,'3. GRI Pricing'!$G450&lt;='2. GRI Pricing Inputs'!$E$33),'2. GRI Pricing Inputs'!$D$32,IF(AND('3. GRI Pricing'!$G450&gt;='2. GRI Pricing Inputs'!$F$33,'3. GRI Pricing'!$G450&lt;='2. GRI Pricing Inputs'!$G$33),'2. GRI Pricing Inputs'!$F$32,IF(AND('3. GRI Pricing'!$G450&gt;='2. GRI Pricing Inputs'!$H$33,'3. GRI Pricing'!$G450&lt;='2. GRI Pricing Inputs'!$I$33),'2. GRI Pricing Inputs'!$H$32,IF(AND('3. GRI Pricing'!$G450&gt;='2. GRI Pricing Inputs'!$J$33,'3. GRI Pricing'!$G450&lt;='2. GRI Pricing Inputs'!$K$33),'2. GRI Pricing Inputs'!$J$32,IF(AND('3. GRI Pricing'!$G450&gt;='2. GRI Pricing Inputs'!$L$33,'3. GRI Pricing'!$G450&lt;='2. GRI Pricing Inputs'!$M$33),'2. GRI Pricing Inputs'!$L$32,IF(AND('3. GRI Pricing'!$G450&gt;='2. GRI Pricing Inputs'!$N$33,'3. GRI Pricing'!$G450&lt;='2. GRI Pricing Inputs'!$O$33),'2. GRI Pricing Inputs'!$N$32,IF(AND('3. GRI Pricing'!$G450&gt;='2. GRI Pricing Inputs'!$P$33,'3. GRI Pricing'!$G450&lt;='2. GRI Pricing Inputs'!$Q$33),'2. GRI Pricing Inputs'!$P$32,IF(AND('3. GRI Pricing'!$G450&gt;='2. GRI Pricing Inputs'!$R$33,'3. GRI Pricing'!$G450&lt;='2. GRI Pricing Inputs'!$S$33),'2. GRI Pricing Inputs'!$R$32,IF(AND('3. GRI Pricing'!$G450&gt;='2. GRI Pricing Inputs'!$T$33,'3. GRI Pricing'!$G450&lt;='2. GRI Pricing Inputs'!$U$33),'2. GRI Pricing Inputs'!$T$32,IF(AND('3. GRI Pricing'!$G450&gt;='2. GRI Pricing Inputs'!$V$33,'3. GRI Pricing'!$G450&lt;='2. GRI Pricing Inputs'!$W$33),'2. GRI Pricing Inputs'!$V$32,IF(AND('3. GRI Pricing'!$G450&gt;='2. GRI Pricing Inputs'!$X$33,'3. GRI Pricing'!$G450&lt;='2. GRI Pricing Inputs'!$Y$33),'2. GRI Pricing Inputs'!$X$32,IF(AND('3. GRI Pricing'!$G450&gt;='2. GRI Pricing Inputs'!$Z$33,'3. GRI Pricing'!$G450&lt;='2. GRI Pricing Inputs'!$AA$33),'2. GRI Pricing Inputs'!$Z$32,IF(AND('3. GRI Pricing'!$G450&gt;='2. GRI Pricing Inputs'!$AB$33,'3. GRI Pricing'!$G450&lt;='2. GRI Pricing Inputs'!$AC$33),'2. GRI Pricing Inputs'!$AB$32,IF(AND('3. GRI Pricing'!$G450&gt;='2. GRI Pricing Inputs'!$AD$33,'3. GRI Pricing'!$G450&lt;='2. GRI Pricing Inputs'!$AE$33),'2. GRI Pricing Inputs'!$AD$32,IF(AND('3. GRI Pricing'!$G450&gt;='2. GRI Pricing Inputs'!$AF$33,'3. GRI Pricing'!$G450&lt;='2. GRI Pricing Inputs'!$AG$33),'2. GRI Pricing Inputs'!$AF$32,IF(AND('3. GRI Pricing'!$G450&gt;='2. GRI Pricing Inputs'!$AH$33,'3. GRI Pricing'!$G450&lt;='2. GRI Pricing Inputs'!$AI$33),'2. GRI Pricing Inputs'!$AH$32,0))))))))))))))))</f>
        <v>0</v>
      </c>
      <c r="O450" s="272" cm="1">
        <f t="array" ref="O450">IFERROR(INDEX('2. GRI Pricing Inputs'!$C$32:$AI$39,MATCH('3. GRI Pricing'!E450,'2. GRI Pricing Inputs'!$C$32:$C$39,0),(MATCH('3. GRI Pricing'!N450,'2. GRI Pricing Inputs'!$D$32:$AI$32,0)+1)),0)</f>
        <v>0</v>
      </c>
      <c r="P450" s="272">
        <f>IFERROR(INDEX('2. GRI Pricing Inputs'!$C$45:$AI$46,MATCH($P$16,'2. GRI Pricing Inputs'!$C$45:$C$46,0),MATCH(H450,'2. GRI Pricing Inputs'!$C$45:$AI$45,0)),0)</f>
        <v>0</v>
      </c>
      <c r="Q450" s="272">
        <f>IFERROR(INDEX('2. GRI Pricing Inputs'!$C$53:$AI$54,MATCH('3. GRI Pricing'!$Q$16,'2. GRI Pricing Inputs'!$C$53:$C$54,0),MATCH('3. GRI Pricing'!I450,'2. GRI Pricing Inputs'!$C$53:$AI$53,0)),0)</f>
        <v>0</v>
      </c>
      <c r="R450" s="272">
        <f>IFERROR(INDEX('2. GRI Pricing Inputs'!$C$60:$AI$61,MATCH('3. GRI Pricing'!$R$16,'2. GRI Pricing Inputs'!$C$60:$C$61,0),MATCH('1. Accomodation'!T454,'2. GRI Pricing Inputs'!$C$60:$AI$60,0)),0)</f>
        <v>0</v>
      </c>
      <c r="S450" s="272">
        <f>IFERROR(INDEX('2. GRI Pricing Inputs'!$C$67:$AI$68,MATCH('3. GRI Pricing'!$S$16,'2. GRI Pricing Inputs'!$C$67:$C$68,0),MATCH('1. Accomodation'!U454,'2. GRI Pricing Inputs'!$C$67:$AI$67,0)),0)</f>
        <v>0</v>
      </c>
      <c r="T450" s="272">
        <f>IF(E450=0,0,'2. GRI Pricing Inputs'!$AI$75)</f>
        <v>0</v>
      </c>
      <c r="U450" s="272">
        <f>IFERROR(INDEX('2. GRI Pricing Inputs'!$C$82:$AI$83,MATCH('3. GRI Pricing'!$U$16,'2. GRI Pricing Inputs'!$C$82:$C$83,0),MATCH('1. Accomodation'!V454,'2. GRI Pricing Inputs'!$C$82:$AI$82,0)),0)</f>
        <v>0</v>
      </c>
      <c r="V450" s="272">
        <f>IFERROR(INDEX('2. GRI Pricing Inputs'!$C$89:$AI$90,MATCH('3. GRI Pricing'!$V$16,'2. GRI Pricing Inputs'!$C$89:$C$90,0),MATCH('1. Accomodation'!W454,'2. GRI Pricing Inputs'!$C$89:$AI$89,0)),0)</f>
        <v>0</v>
      </c>
      <c r="W450" s="272">
        <f>IFERROR(INDEX('2. GRI Pricing Inputs'!$C$97:$AI$98,MATCH('3. GRI Pricing'!$W$16,'2. GRI Pricing Inputs'!$C$97:$C$98,0),MATCH('1. Accomodation'!X454,'2. GRI Pricing Inputs'!$C$97:$AI$97,0)),0)</f>
        <v>0</v>
      </c>
      <c r="X450" s="272">
        <f>IFERROR(INDEX('2. GRI Pricing Inputs'!$C$104:$AI$105,MATCH('3. GRI Pricing'!$X$16,'2. GRI Pricing Inputs'!$C$104:$C$105,0),MATCH('1. Accomodation'!Y454,'2. GRI Pricing Inputs'!$C$104:$AI$104,0)),0)</f>
        <v>0</v>
      </c>
      <c r="Y450" s="273"/>
      <c r="Z450" s="274">
        <f t="shared" si="19"/>
        <v>0</v>
      </c>
      <c r="AA450" s="275"/>
      <c r="AB450" s="275"/>
      <c r="AC450" s="275"/>
      <c r="AD450" s="271">
        <f>Z450*(1+'2. GRI Pricing Inputs'!E$115)^(($AD$16-$AC$15)/365)</f>
        <v>0</v>
      </c>
      <c r="AE450" s="272">
        <f>AD450*(1+'2. GRI Pricing Inputs'!F$115)^((AE$16-AD$16)/365)</f>
        <v>0</v>
      </c>
      <c r="AF450" s="272">
        <f>AE450*(1+'2. GRI Pricing Inputs'!G$115)^((AF$16-AE$16)/365)</f>
        <v>0</v>
      </c>
      <c r="AG450" s="272">
        <f>AF450*(1+'2. GRI Pricing Inputs'!H$115)^((AG$16-AF$16)/365)</f>
        <v>0</v>
      </c>
      <c r="AH450" s="272">
        <f>AG450*(1+'2. GRI Pricing Inputs'!I$115)^((AH$16-AG$16)/365)</f>
        <v>0</v>
      </c>
      <c r="AI450" s="272">
        <f>AH450*(1+'2. GRI Pricing Inputs'!J$115)^((AI$16-AH$16)/365)</f>
        <v>0</v>
      </c>
      <c r="AJ450" s="272">
        <f>AI450*(1+'2. GRI Pricing Inputs'!K$115)^((AJ$16-AI$16)/365)</f>
        <v>0</v>
      </c>
      <c r="AK450" s="272">
        <f>AJ450*(1+'2. GRI Pricing Inputs'!L$115)^((AK$16-AJ$16)/365)</f>
        <v>0</v>
      </c>
      <c r="AL450" s="272">
        <f>AK450*(1+'2. GRI Pricing Inputs'!M$115)^((AL$16-AK$16)/365)</f>
        <v>0</v>
      </c>
      <c r="AM450" s="272">
        <f>AL450*(1+'2. GRI Pricing Inputs'!N$115)^((AM$16-AL$16)/365)</f>
        <v>0</v>
      </c>
      <c r="AN450" s="272">
        <f>AM450*(1+'2. GRI Pricing Inputs'!O$115)^((AN$16-AM$16)/365)</f>
        <v>0</v>
      </c>
      <c r="AO450" s="272">
        <f>AN450*(1+'2. GRI Pricing Inputs'!P$115)^((AO$16-AN$16)/365)</f>
        <v>0</v>
      </c>
      <c r="AP450" s="276">
        <f>AO450*(1+'2. GRI Pricing Inputs'!Q$115)^((AP$16-AO$16)/365)</f>
        <v>0</v>
      </c>
      <c r="AQ450" s="380">
        <f t="shared" si="20"/>
        <v>0</v>
      </c>
    </row>
    <row r="451" spans="3:43" ht="11.4" x14ac:dyDescent="0.2">
      <c r="C451" s="76">
        <f>'1. Accomodation'!N455</f>
        <v>0</v>
      </c>
      <c r="D451" s="362" t="str">
        <f>'1. Accomodation'!L455</f>
        <v>[Select]</v>
      </c>
      <c r="E451" s="69" t="str">
        <f>'1. Accomodation'!P455</f>
        <v>[Select]</v>
      </c>
      <c r="F451" s="69" t="str">
        <f>'1. Accomodation'!Q455</f>
        <v>[Select]</v>
      </c>
      <c r="G451" s="77">
        <f>'1. Accomodation'!O455</f>
        <v>0</v>
      </c>
      <c r="H451" s="69" t="str">
        <f>'1. Accomodation'!R455</f>
        <v>[Select]</v>
      </c>
      <c r="I451" s="69" t="str">
        <f>'1. Accomodation'!S455</f>
        <v>[Select]</v>
      </c>
      <c r="J451" s="62"/>
      <c r="L451" s="271">
        <f>IFERROR(INDEX('2. GRI Pricing Inputs'!$C$15:$AI$16,MATCH($L$16,'2. GRI Pricing Inputs'!$C$15:$C$16,0),MATCH(E451,'2. GRI Pricing Inputs'!$C$15:$AI$15,0)),0)</f>
        <v>0</v>
      </c>
      <c r="M451" s="272">
        <f>IFERROR(INDEX('2. GRI Pricing Inputs'!$C$22:$AI$23,MATCH($M$16,'2. GRI Pricing Inputs'!$C$22:$C$23,0),MATCH(F451,'2. GRI Pricing Inputs'!$C$22:$AI$22,0)),0)</f>
        <v>0</v>
      </c>
      <c r="N451" s="329">
        <f>IF(AND('3. GRI Pricing'!$G451&gt;='2. GRI Pricing Inputs'!$D$33,'3. GRI Pricing'!$G451&lt;='2. GRI Pricing Inputs'!$E$33),'2. GRI Pricing Inputs'!$D$32,IF(AND('3. GRI Pricing'!$G451&gt;='2. GRI Pricing Inputs'!$F$33,'3. GRI Pricing'!$G451&lt;='2. GRI Pricing Inputs'!$G$33),'2. GRI Pricing Inputs'!$F$32,IF(AND('3. GRI Pricing'!$G451&gt;='2. GRI Pricing Inputs'!$H$33,'3. GRI Pricing'!$G451&lt;='2. GRI Pricing Inputs'!$I$33),'2. GRI Pricing Inputs'!$H$32,IF(AND('3. GRI Pricing'!$G451&gt;='2. GRI Pricing Inputs'!$J$33,'3. GRI Pricing'!$G451&lt;='2. GRI Pricing Inputs'!$K$33),'2. GRI Pricing Inputs'!$J$32,IF(AND('3. GRI Pricing'!$G451&gt;='2. GRI Pricing Inputs'!$L$33,'3. GRI Pricing'!$G451&lt;='2. GRI Pricing Inputs'!$M$33),'2. GRI Pricing Inputs'!$L$32,IF(AND('3. GRI Pricing'!$G451&gt;='2. GRI Pricing Inputs'!$N$33,'3. GRI Pricing'!$G451&lt;='2. GRI Pricing Inputs'!$O$33),'2. GRI Pricing Inputs'!$N$32,IF(AND('3. GRI Pricing'!$G451&gt;='2. GRI Pricing Inputs'!$P$33,'3. GRI Pricing'!$G451&lt;='2. GRI Pricing Inputs'!$Q$33),'2. GRI Pricing Inputs'!$P$32,IF(AND('3. GRI Pricing'!$G451&gt;='2. GRI Pricing Inputs'!$R$33,'3. GRI Pricing'!$G451&lt;='2. GRI Pricing Inputs'!$S$33),'2. GRI Pricing Inputs'!$R$32,IF(AND('3. GRI Pricing'!$G451&gt;='2. GRI Pricing Inputs'!$T$33,'3. GRI Pricing'!$G451&lt;='2. GRI Pricing Inputs'!$U$33),'2. GRI Pricing Inputs'!$T$32,IF(AND('3. GRI Pricing'!$G451&gt;='2. GRI Pricing Inputs'!$V$33,'3. GRI Pricing'!$G451&lt;='2. GRI Pricing Inputs'!$W$33),'2. GRI Pricing Inputs'!$V$32,IF(AND('3. GRI Pricing'!$G451&gt;='2. GRI Pricing Inputs'!$X$33,'3. GRI Pricing'!$G451&lt;='2. GRI Pricing Inputs'!$Y$33),'2. GRI Pricing Inputs'!$X$32,IF(AND('3. GRI Pricing'!$G451&gt;='2. GRI Pricing Inputs'!$Z$33,'3. GRI Pricing'!$G451&lt;='2. GRI Pricing Inputs'!$AA$33),'2. GRI Pricing Inputs'!$Z$32,IF(AND('3. GRI Pricing'!$G451&gt;='2. GRI Pricing Inputs'!$AB$33,'3. GRI Pricing'!$G451&lt;='2. GRI Pricing Inputs'!$AC$33),'2. GRI Pricing Inputs'!$AB$32,IF(AND('3. GRI Pricing'!$G451&gt;='2. GRI Pricing Inputs'!$AD$33,'3. GRI Pricing'!$G451&lt;='2. GRI Pricing Inputs'!$AE$33),'2. GRI Pricing Inputs'!$AD$32,IF(AND('3. GRI Pricing'!$G451&gt;='2. GRI Pricing Inputs'!$AF$33,'3. GRI Pricing'!$G451&lt;='2. GRI Pricing Inputs'!$AG$33),'2. GRI Pricing Inputs'!$AF$32,IF(AND('3. GRI Pricing'!$G451&gt;='2. GRI Pricing Inputs'!$AH$33,'3. GRI Pricing'!$G451&lt;='2. GRI Pricing Inputs'!$AI$33),'2. GRI Pricing Inputs'!$AH$32,0))))))))))))))))</f>
        <v>0</v>
      </c>
      <c r="O451" s="272" cm="1">
        <f t="array" ref="O451">IFERROR(INDEX('2. GRI Pricing Inputs'!$C$32:$AI$39,MATCH('3. GRI Pricing'!E451,'2. GRI Pricing Inputs'!$C$32:$C$39,0),(MATCH('3. GRI Pricing'!N451,'2. GRI Pricing Inputs'!$D$32:$AI$32,0)+1)),0)</f>
        <v>0</v>
      </c>
      <c r="P451" s="272">
        <f>IFERROR(INDEX('2. GRI Pricing Inputs'!$C$45:$AI$46,MATCH($P$16,'2. GRI Pricing Inputs'!$C$45:$C$46,0),MATCH(H451,'2. GRI Pricing Inputs'!$C$45:$AI$45,0)),0)</f>
        <v>0</v>
      </c>
      <c r="Q451" s="272">
        <f>IFERROR(INDEX('2. GRI Pricing Inputs'!$C$53:$AI$54,MATCH('3. GRI Pricing'!$Q$16,'2. GRI Pricing Inputs'!$C$53:$C$54,0),MATCH('3. GRI Pricing'!I451,'2. GRI Pricing Inputs'!$C$53:$AI$53,0)),0)</f>
        <v>0</v>
      </c>
      <c r="R451" s="272">
        <f>IFERROR(INDEX('2. GRI Pricing Inputs'!$C$60:$AI$61,MATCH('3. GRI Pricing'!$R$16,'2. GRI Pricing Inputs'!$C$60:$C$61,0),MATCH('1. Accomodation'!T455,'2. GRI Pricing Inputs'!$C$60:$AI$60,0)),0)</f>
        <v>0</v>
      </c>
      <c r="S451" s="272">
        <f>IFERROR(INDEX('2. GRI Pricing Inputs'!$C$67:$AI$68,MATCH('3. GRI Pricing'!$S$16,'2. GRI Pricing Inputs'!$C$67:$C$68,0),MATCH('1. Accomodation'!U455,'2. GRI Pricing Inputs'!$C$67:$AI$67,0)),0)</f>
        <v>0</v>
      </c>
      <c r="T451" s="272">
        <f>IF(E451=0,0,'2. GRI Pricing Inputs'!$AI$75)</f>
        <v>0</v>
      </c>
      <c r="U451" s="272">
        <f>IFERROR(INDEX('2. GRI Pricing Inputs'!$C$82:$AI$83,MATCH('3. GRI Pricing'!$U$16,'2. GRI Pricing Inputs'!$C$82:$C$83,0),MATCH('1. Accomodation'!V455,'2. GRI Pricing Inputs'!$C$82:$AI$82,0)),0)</f>
        <v>0</v>
      </c>
      <c r="V451" s="272">
        <f>IFERROR(INDEX('2. GRI Pricing Inputs'!$C$89:$AI$90,MATCH('3. GRI Pricing'!$V$16,'2. GRI Pricing Inputs'!$C$89:$C$90,0),MATCH('1. Accomodation'!W455,'2. GRI Pricing Inputs'!$C$89:$AI$89,0)),0)</f>
        <v>0</v>
      </c>
      <c r="W451" s="272">
        <f>IFERROR(INDEX('2. GRI Pricing Inputs'!$C$97:$AI$98,MATCH('3. GRI Pricing'!$W$16,'2. GRI Pricing Inputs'!$C$97:$C$98,0),MATCH('1. Accomodation'!X455,'2. GRI Pricing Inputs'!$C$97:$AI$97,0)),0)</f>
        <v>0</v>
      </c>
      <c r="X451" s="272">
        <f>IFERROR(INDEX('2. GRI Pricing Inputs'!$C$104:$AI$105,MATCH('3. GRI Pricing'!$X$16,'2. GRI Pricing Inputs'!$C$104:$C$105,0),MATCH('1. Accomodation'!Y455,'2. GRI Pricing Inputs'!$C$104:$AI$104,0)),0)</f>
        <v>0</v>
      </c>
      <c r="Y451" s="273"/>
      <c r="Z451" s="274">
        <f t="shared" si="19"/>
        <v>0</v>
      </c>
      <c r="AA451" s="275"/>
      <c r="AB451" s="275"/>
      <c r="AC451" s="275"/>
      <c r="AD451" s="271">
        <f>Z451*(1+'2. GRI Pricing Inputs'!E$115)^(($AD$16-$AC$15)/365)</f>
        <v>0</v>
      </c>
      <c r="AE451" s="272">
        <f>AD451*(1+'2. GRI Pricing Inputs'!F$115)^((AE$16-AD$16)/365)</f>
        <v>0</v>
      </c>
      <c r="AF451" s="272">
        <f>AE451*(1+'2. GRI Pricing Inputs'!G$115)^((AF$16-AE$16)/365)</f>
        <v>0</v>
      </c>
      <c r="AG451" s="272">
        <f>AF451*(1+'2. GRI Pricing Inputs'!H$115)^((AG$16-AF$16)/365)</f>
        <v>0</v>
      </c>
      <c r="AH451" s="272">
        <f>AG451*(1+'2. GRI Pricing Inputs'!I$115)^((AH$16-AG$16)/365)</f>
        <v>0</v>
      </c>
      <c r="AI451" s="272">
        <f>AH451*(1+'2. GRI Pricing Inputs'!J$115)^((AI$16-AH$16)/365)</f>
        <v>0</v>
      </c>
      <c r="AJ451" s="272">
        <f>AI451*(1+'2. GRI Pricing Inputs'!K$115)^((AJ$16-AI$16)/365)</f>
        <v>0</v>
      </c>
      <c r="AK451" s="272">
        <f>AJ451*(1+'2. GRI Pricing Inputs'!L$115)^((AK$16-AJ$16)/365)</f>
        <v>0</v>
      </c>
      <c r="AL451" s="272">
        <f>AK451*(1+'2. GRI Pricing Inputs'!M$115)^((AL$16-AK$16)/365)</f>
        <v>0</v>
      </c>
      <c r="AM451" s="272">
        <f>AL451*(1+'2. GRI Pricing Inputs'!N$115)^((AM$16-AL$16)/365)</f>
        <v>0</v>
      </c>
      <c r="AN451" s="272">
        <f>AM451*(1+'2. GRI Pricing Inputs'!O$115)^((AN$16-AM$16)/365)</f>
        <v>0</v>
      </c>
      <c r="AO451" s="272">
        <f>AN451*(1+'2. GRI Pricing Inputs'!P$115)^((AO$16-AN$16)/365)</f>
        <v>0</v>
      </c>
      <c r="AP451" s="276">
        <f>AO451*(1+'2. GRI Pricing Inputs'!Q$115)^((AP$16-AO$16)/365)</f>
        <v>0</v>
      </c>
      <c r="AQ451" s="380">
        <f t="shared" si="20"/>
        <v>0</v>
      </c>
    </row>
    <row r="452" spans="3:43" ht="11.4" x14ac:dyDescent="0.2">
      <c r="C452" s="76">
        <f>'1. Accomodation'!N456</f>
        <v>0</v>
      </c>
      <c r="D452" s="362" t="str">
        <f>'1. Accomodation'!L456</f>
        <v>[Select]</v>
      </c>
      <c r="E452" s="69" t="str">
        <f>'1. Accomodation'!P456</f>
        <v>[Select]</v>
      </c>
      <c r="F452" s="69" t="str">
        <f>'1. Accomodation'!Q456</f>
        <v>[Select]</v>
      </c>
      <c r="G452" s="77">
        <f>'1. Accomodation'!O456</f>
        <v>0</v>
      </c>
      <c r="H452" s="69" t="str">
        <f>'1. Accomodation'!R456</f>
        <v>[Select]</v>
      </c>
      <c r="I452" s="69" t="str">
        <f>'1. Accomodation'!S456</f>
        <v>[Select]</v>
      </c>
      <c r="J452" s="62"/>
      <c r="L452" s="271">
        <f>IFERROR(INDEX('2. GRI Pricing Inputs'!$C$15:$AI$16,MATCH($L$16,'2. GRI Pricing Inputs'!$C$15:$C$16,0),MATCH(E452,'2. GRI Pricing Inputs'!$C$15:$AI$15,0)),0)</f>
        <v>0</v>
      </c>
      <c r="M452" s="272">
        <f>IFERROR(INDEX('2. GRI Pricing Inputs'!$C$22:$AI$23,MATCH($M$16,'2. GRI Pricing Inputs'!$C$22:$C$23,0),MATCH(F452,'2. GRI Pricing Inputs'!$C$22:$AI$22,0)),0)</f>
        <v>0</v>
      </c>
      <c r="N452" s="329">
        <f>IF(AND('3. GRI Pricing'!$G452&gt;='2. GRI Pricing Inputs'!$D$33,'3. GRI Pricing'!$G452&lt;='2. GRI Pricing Inputs'!$E$33),'2. GRI Pricing Inputs'!$D$32,IF(AND('3. GRI Pricing'!$G452&gt;='2. GRI Pricing Inputs'!$F$33,'3. GRI Pricing'!$G452&lt;='2. GRI Pricing Inputs'!$G$33),'2. GRI Pricing Inputs'!$F$32,IF(AND('3. GRI Pricing'!$G452&gt;='2. GRI Pricing Inputs'!$H$33,'3. GRI Pricing'!$G452&lt;='2. GRI Pricing Inputs'!$I$33),'2. GRI Pricing Inputs'!$H$32,IF(AND('3. GRI Pricing'!$G452&gt;='2. GRI Pricing Inputs'!$J$33,'3. GRI Pricing'!$G452&lt;='2. GRI Pricing Inputs'!$K$33),'2. GRI Pricing Inputs'!$J$32,IF(AND('3. GRI Pricing'!$G452&gt;='2. GRI Pricing Inputs'!$L$33,'3. GRI Pricing'!$G452&lt;='2. GRI Pricing Inputs'!$M$33),'2. GRI Pricing Inputs'!$L$32,IF(AND('3. GRI Pricing'!$G452&gt;='2. GRI Pricing Inputs'!$N$33,'3. GRI Pricing'!$G452&lt;='2. GRI Pricing Inputs'!$O$33),'2. GRI Pricing Inputs'!$N$32,IF(AND('3. GRI Pricing'!$G452&gt;='2. GRI Pricing Inputs'!$P$33,'3. GRI Pricing'!$G452&lt;='2. GRI Pricing Inputs'!$Q$33),'2. GRI Pricing Inputs'!$P$32,IF(AND('3. GRI Pricing'!$G452&gt;='2. GRI Pricing Inputs'!$R$33,'3. GRI Pricing'!$G452&lt;='2. GRI Pricing Inputs'!$S$33),'2. GRI Pricing Inputs'!$R$32,IF(AND('3. GRI Pricing'!$G452&gt;='2. GRI Pricing Inputs'!$T$33,'3. GRI Pricing'!$G452&lt;='2. GRI Pricing Inputs'!$U$33),'2. GRI Pricing Inputs'!$T$32,IF(AND('3. GRI Pricing'!$G452&gt;='2. GRI Pricing Inputs'!$V$33,'3. GRI Pricing'!$G452&lt;='2. GRI Pricing Inputs'!$W$33),'2. GRI Pricing Inputs'!$V$32,IF(AND('3. GRI Pricing'!$G452&gt;='2. GRI Pricing Inputs'!$X$33,'3. GRI Pricing'!$G452&lt;='2. GRI Pricing Inputs'!$Y$33),'2. GRI Pricing Inputs'!$X$32,IF(AND('3. GRI Pricing'!$G452&gt;='2. GRI Pricing Inputs'!$Z$33,'3. GRI Pricing'!$G452&lt;='2. GRI Pricing Inputs'!$AA$33),'2. GRI Pricing Inputs'!$Z$32,IF(AND('3. GRI Pricing'!$G452&gt;='2. GRI Pricing Inputs'!$AB$33,'3. GRI Pricing'!$G452&lt;='2. GRI Pricing Inputs'!$AC$33),'2. GRI Pricing Inputs'!$AB$32,IF(AND('3. GRI Pricing'!$G452&gt;='2. GRI Pricing Inputs'!$AD$33,'3. GRI Pricing'!$G452&lt;='2. GRI Pricing Inputs'!$AE$33),'2. GRI Pricing Inputs'!$AD$32,IF(AND('3. GRI Pricing'!$G452&gt;='2. GRI Pricing Inputs'!$AF$33,'3. GRI Pricing'!$G452&lt;='2. GRI Pricing Inputs'!$AG$33),'2. GRI Pricing Inputs'!$AF$32,IF(AND('3. GRI Pricing'!$G452&gt;='2. GRI Pricing Inputs'!$AH$33,'3. GRI Pricing'!$G452&lt;='2. GRI Pricing Inputs'!$AI$33),'2. GRI Pricing Inputs'!$AH$32,0))))))))))))))))</f>
        <v>0</v>
      </c>
      <c r="O452" s="272" cm="1">
        <f t="array" ref="O452">IFERROR(INDEX('2. GRI Pricing Inputs'!$C$32:$AI$39,MATCH('3. GRI Pricing'!E452,'2. GRI Pricing Inputs'!$C$32:$C$39,0),(MATCH('3. GRI Pricing'!N452,'2. GRI Pricing Inputs'!$D$32:$AI$32,0)+1)),0)</f>
        <v>0</v>
      </c>
      <c r="P452" s="272">
        <f>IFERROR(INDEX('2. GRI Pricing Inputs'!$C$45:$AI$46,MATCH($P$16,'2. GRI Pricing Inputs'!$C$45:$C$46,0),MATCH(H452,'2. GRI Pricing Inputs'!$C$45:$AI$45,0)),0)</f>
        <v>0</v>
      </c>
      <c r="Q452" s="272">
        <f>IFERROR(INDEX('2. GRI Pricing Inputs'!$C$53:$AI$54,MATCH('3. GRI Pricing'!$Q$16,'2. GRI Pricing Inputs'!$C$53:$C$54,0),MATCH('3. GRI Pricing'!I452,'2. GRI Pricing Inputs'!$C$53:$AI$53,0)),0)</f>
        <v>0</v>
      </c>
      <c r="R452" s="272">
        <f>IFERROR(INDEX('2. GRI Pricing Inputs'!$C$60:$AI$61,MATCH('3. GRI Pricing'!$R$16,'2. GRI Pricing Inputs'!$C$60:$C$61,0),MATCH('1. Accomodation'!T456,'2. GRI Pricing Inputs'!$C$60:$AI$60,0)),0)</f>
        <v>0</v>
      </c>
      <c r="S452" s="272">
        <f>IFERROR(INDEX('2. GRI Pricing Inputs'!$C$67:$AI$68,MATCH('3. GRI Pricing'!$S$16,'2. GRI Pricing Inputs'!$C$67:$C$68,0),MATCH('1. Accomodation'!U456,'2. GRI Pricing Inputs'!$C$67:$AI$67,0)),0)</f>
        <v>0</v>
      </c>
      <c r="T452" s="272">
        <f>IF(E452=0,0,'2. GRI Pricing Inputs'!$AI$75)</f>
        <v>0</v>
      </c>
      <c r="U452" s="272">
        <f>IFERROR(INDEX('2. GRI Pricing Inputs'!$C$82:$AI$83,MATCH('3. GRI Pricing'!$U$16,'2. GRI Pricing Inputs'!$C$82:$C$83,0),MATCH('1. Accomodation'!V456,'2. GRI Pricing Inputs'!$C$82:$AI$82,0)),0)</f>
        <v>0</v>
      </c>
      <c r="V452" s="272">
        <f>IFERROR(INDEX('2. GRI Pricing Inputs'!$C$89:$AI$90,MATCH('3. GRI Pricing'!$V$16,'2. GRI Pricing Inputs'!$C$89:$C$90,0),MATCH('1. Accomodation'!W456,'2. GRI Pricing Inputs'!$C$89:$AI$89,0)),0)</f>
        <v>0</v>
      </c>
      <c r="W452" s="272">
        <f>IFERROR(INDEX('2. GRI Pricing Inputs'!$C$97:$AI$98,MATCH('3. GRI Pricing'!$W$16,'2. GRI Pricing Inputs'!$C$97:$C$98,0),MATCH('1. Accomodation'!X456,'2. GRI Pricing Inputs'!$C$97:$AI$97,0)),0)</f>
        <v>0</v>
      </c>
      <c r="X452" s="272">
        <f>IFERROR(INDEX('2. GRI Pricing Inputs'!$C$104:$AI$105,MATCH('3. GRI Pricing'!$X$16,'2. GRI Pricing Inputs'!$C$104:$C$105,0),MATCH('1. Accomodation'!Y456,'2. GRI Pricing Inputs'!$C$104:$AI$104,0)),0)</f>
        <v>0</v>
      </c>
      <c r="Y452" s="273"/>
      <c r="Z452" s="274">
        <f t="shared" si="19"/>
        <v>0</v>
      </c>
      <c r="AA452" s="275"/>
      <c r="AB452" s="275"/>
      <c r="AC452" s="275"/>
      <c r="AD452" s="271">
        <f>Z452*(1+'2. GRI Pricing Inputs'!E$115)^(($AD$16-$AC$15)/365)</f>
        <v>0</v>
      </c>
      <c r="AE452" s="272">
        <f>AD452*(1+'2. GRI Pricing Inputs'!F$115)^((AE$16-AD$16)/365)</f>
        <v>0</v>
      </c>
      <c r="AF452" s="272">
        <f>AE452*(1+'2. GRI Pricing Inputs'!G$115)^((AF$16-AE$16)/365)</f>
        <v>0</v>
      </c>
      <c r="AG452" s="272">
        <f>AF452*(1+'2. GRI Pricing Inputs'!H$115)^((AG$16-AF$16)/365)</f>
        <v>0</v>
      </c>
      <c r="AH452" s="272">
        <f>AG452*(1+'2. GRI Pricing Inputs'!I$115)^((AH$16-AG$16)/365)</f>
        <v>0</v>
      </c>
      <c r="AI452" s="272">
        <f>AH452*(1+'2. GRI Pricing Inputs'!J$115)^((AI$16-AH$16)/365)</f>
        <v>0</v>
      </c>
      <c r="AJ452" s="272">
        <f>AI452*(1+'2. GRI Pricing Inputs'!K$115)^((AJ$16-AI$16)/365)</f>
        <v>0</v>
      </c>
      <c r="AK452" s="272">
        <f>AJ452*(1+'2. GRI Pricing Inputs'!L$115)^((AK$16-AJ$16)/365)</f>
        <v>0</v>
      </c>
      <c r="AL452" s="272">
        <f>AK452*(1+'2. GRI Pricing Inputs'!M$115)^((AL$16-AK$16)/365)</f>
        <v>0</v>
      </c>
      <c r="AM452" s="272">
        <f>AL452*(1+'2. GRI Pricing Inputs'!N$115)^((AM$16-AL$16)/365)</f>
        <v>0</v>
      </c>
      <c r="AN452" s="272">
        <f>AM452*(1+'2. GRI Pricing Inputs'!O$115)^((AN$16-AM$16)/365)</f>
        <v>0</v>
      </c>
      <c r="AO452" s="272">
        <f>AN452*(1+'2. GRI Pricing Inputs'!P$115)^((AO$16-AN$16)/365)</f>
        <v>0</v>
      </c>
      <c r="AP452" s="276">
        <f>AO452*(1+'2. GRI Pricing Inputs'!Q$115)^((AP$16-AO$16)/365)</f>
        <v>0</v>
      </c>
      <c r="AQ452" s="380">
        <f t="shared" si="20"/>
        <v>0</v>
      </c>
    </row>
    <row r="453" spans="3:43" ht="11.4" x14ac:dyDescent="0.2">
      <c r="C453" s="76">
        <f>'1. Accomodation'!N457</f>
        <v>0</v>
      </c>
      <c r="D453" s="362" t="str">
        <f>'1. Accomodation'!L457</f>
        <v>[Select]</v>
      </c>
      <c r="E453" s="69" t="str">
        <f>'1. Accomodation'!P457</f>
        <v>[Select]</v>
      </c>
      <c r="F453" s="69" t="str">
        <f>'1. Accomodation'!Q457</f>
        <v>[Select]</v>
      </c>
      <c r="G453" s="77">
        <f>'1. Accomodation'!O457</f>
        <v>0</v>
      </c>
      <c r="H453" s="69" t="str">
        <f>'1. Accomodation'!R457</f>
        <v>[Select]</v>
      </c>
      <c r="I453" s="69" t="str">
        <f>'1. Accomodation'!S457</f>
        <v>[Select]</v>
      </c>
      <c r="J453" s="62"/>
      <c r="L453" s="271">
        <f>IFERROR(INDEX('2. GRI Pricing Inputs'!$C$15:$AI$16,MATCH($L$16,'2. GRI Pricing Inputs'!$C$15:$C$16,0),MATCH(E453,'2. GRI Pricing Inputs'!$C$15:$AI$15,0)),0)</f>
        <v>0</v>
      </c>
      <c r="M453" s="272">
        <f>IFERROR(INDEX('2. GRI Pricing Inputs'!$C$22:$AI$23,MATCH($M$16,'2. GRI Pricing Inputs'!$C$22:$C$23,0),MATCH(F453,'2. GRI Pricing Inputs'!$C$22:$AI$22,0)),0)</f>
        <v>0</v>
      </c>
      <c r="N453" s="329">
        <f>IF(AND('3. GRI Pricing'!$G453&gt;='2. GRI Pricing Inputs'!$D$33,'3. GRI Pricing'!$G453&lt;='2. GRI Pricing Inputs'!$E$33),'2. GRI Pricing Inputs'!$D$32,IF(AND('3. GRI Pricing'!$G453&gt;='2. GRI Pricing Inputs'!$F$33,'3. GRI Pricing'!$G453&lt;='2. GRI Pricing Inputs'!$G$33),'2. GRI Pricing Inputs'!$F$32,IF(AND('3. GRI Pricing'!$G453&gt;='2. GRI Pricing Inputs'!$H$33,'3. GRI Pricing'!$G453&lt;='2. GRI Pricing Inputs'!$I$33),'2. GRI Pricing Inputs'!$H$32,IF(AND('3. GRI Pricing'!$G453&gt;='2. GRI Pricing Inputs'!$J$33,'3. GRI Pricing'!$G453&lt;='2. GRI Pricing Inputs'!$K$33),'2. GRI Pricing Inputs'!$J$32,IF(AND('3. GRI Pricing'!$G453&gt;='2. GRI Pricing Inputs'!$L$33,'3. GRI Pricing'!$G453&lt;='2. GRI Pricing Inputs'!$M$33),'2. GRI Pricing Inputs'!$L$32,IF(AND('3. GRI Pricing'!$G453&gt;='2. GRI Pricing Inputs'!$N$33,'3. GRI Pricing'!$G453&lt;='2. GRI Pricing Inputs'!$O$33),'2. GRI Pricing Inputs'!$N$32,IF(AND('3. GRI Pricing'!$G453&gt;='2. GRI Pricing Inputs'!$P$33,'3. GRI Pricing'!$G453&lt;='2. GRI Pricing Inputs'!$Q$33),'2. GRI Pricing Inputs'!$P$32,IF(AND('3. GRI Pricing'!$G453&gt;='2. GRI Pricing Inputs'!$R$33,'3. GRI Pricing'!$G453&lt;='2. GRI Pricing Inputs'!$S$33),'2. GRI Pricing Inputs'!$R$32,IF(AND('3. GRI Pricing'!$G453&gt;='2. GRI Pricing Inputs'!$T$33,'3. GRI Pricing'!$G453&lt;='2. GRI Pricing Inputs'!$U$33),'2. GRI Pricing Inputs'!$T$32,IF(AND('3. GRI Pricing'!$G453&gt;='2. GRI Pricing Inputs'!$V$33,'3. GRI Pricing'!$G453&lt;='2. GRI Pricing Inputs'!$W$33),'2. GRI Pricing Inputs'!$V$32,IF(AND('3. GRI Pricing'!$G453&gt;='2. GRI Pricing Inputs'!$X$33,'3. GRI Pricing'!$G453&lt;='2. GRI Pricing Inputs'!$Y$33),'2. GRI Pricing Inputs'!$X$32,IF(AND('3. GRI Pricing'!$G453&gt;='2. GRI Pricing Inputs'!$Z$33,'3. GRI Pricing'!$G453&lt;='2. GRI Pricing Inputs'!$AA$33),'2. GRI Pricing Inputs'!$Z$32,IF(AND('3. GRI Pricing'!$G453&gt;='2. GRI Pricing Inputs'!$AB$33,'3. GRI Pricing'!$G453&lt;='2. GRI Pricing Inputs'!$AC$33),'2. GRI Pricing Inputs'!$AB$32,IF(AND('3. GRI Pricing'!$G453&gt;='2. GRI Pricing Inputs'!$AD$33,'3. GRI Pricing'!$G453&lt;='2. GRI Pricing Inputs'!$AE$33),'2. GRI Pricing Inputs'!$AD$32,IF(AND('3. GRI Pricing'!$G453&gt;='2. GRI Pricing Inputs'!$AF$33,'3. GRI Pricing'!$G453&lt;='2. GRI Pricing Inputs'!$AG$33),'2. GRI Pricing Inputs'!$AF$32,IF(AND('3. GRI Pricing'!$G453&gt;='2. GRI Pricing Inputs'!$AH$33,'3. GRI Pricing'!$G453&lt;='2. GRI Pricing Inputs'!$AI$33),'2. GRI Pricing Inputs'!$AH$32,0))))))))))))))))</f>
        <v>0</v>
      </c>
      <c r="O453" s="272" cm="1">
        <f t="array" ref="O453">IFERROR(INDEX('2. GRI Pricing Inputs'!$C$32:$AI$39,MATCH('3. GRI Pricing'!E453,'2. GRI Pricing Inputs'!$C$32:$C$39,0),(MATCH('3. GRI Pricing'!N453,'2. GRI Pricing Inputs'!$D$32:$AI$32,0)+1)),0)</f>
        <v>0</v>
      </c>
      <c r="P453" s="272">
        <f>IFERROR(INDEX('2. GRI Pricing Inputs'!$C$45:$AI$46,MATCH($P$16,'2. GRI Pricing Inputs'!$C$45:$C$46,0),MATCH(H453,'2. GRI Pricing Inputs'!$C$45:$AI$45,0)),0)</f>
        <v>0</v>
      </c>
      <c r="Q453" s="272">
        <f>IFERROR(INDEX('2. GRI Pricing Inputs'!$C$53:$AI$54,MATCH('3. GRI Pricing'!$Q$16,'2. GRI Pricing Inputs'!$C$53:$C$54,0),MATCH('3. GRI Pricing'!I453,'2. GRI Pricing Inputs'!$C$53:$AI$53,0)),0)</f>
        <v>0</v>
      </c>
      <c r="R453" s="272">
        <f>IFERROR(INDEX('2. GRI Pricing Inputs'!$C$60:$AI$61,MATCH('3. GRI Pricing'!$R$16,'2. GRI Pricing Inputs'!$C$60:$C$61,0),MATCH('1. Accomodation'!T457,'2. GRI Pricing Inputs'!$C$60:$AI$60,0)),0)</f>
        <v>0</v>
      </c>
      <c r="S453" s="272">
        <f>IFERROR(INDEX('2. GRI Pricing Inputs'!$C$67:$AI$68,MATCH('3. GRI Pricing'!$S$16,'2. GRI Pricing Inputs'!$C$67:$C$68,0),MATCH('1. Accomodation'!U457,'2. GRI Pricing Inputs'!$C$67:$AI$67,0)),0)</f>
        <v>0</v>
      </c>
      <c r="T453" s="272">
        <f>IF(E453=0,0,'2. GRI Pricing Inputs'!$AI$75)</f>
        <v>0</v>
      </c>
      <c r="U453" s="272">
        <f>IFERROR(INDEX('2. GRI Pricing Inputs'!$C$82:$AI$83,MATCH('3. GRI Pricing'!$U$16,'2. GRI Pricing Inputs'!$C$82:$C$83,0),MATCH('1. Accomodation'!V457,'2. GRI Pricing Inputs'!$C$82:$AI$82,0)),0)</f>
        <v>0</v>
      </c>
      <c r="V453" s="272">
        <f>IFERROR(INDEX('2. GRI Pricing Inputs'!$C$89:$AI$90,MATCH('3. GRI Pricing'!$V$16,'2. GRI Pricing Inputs'!$C$89:$C$90,0),MATCH('1. Accomodation'!W457,'2. GRI Pricing Inputs'!$C$89:$AI$89,0)),0)</f>
        <v>0</v>
      </c>
      <c r="W453" s="272">
        <f>IFERROR(INDEX('2. GRI Pricing Inputs'!$C$97:$AI$98,MATCH('3. GRI Pricing'!$W$16,'2. GRI Pricing Inputs'!$C$97:$C$98,0),MATCH('1. Accomodation'!X457,'2. GRI Pricing Inputs'!$C$97:$AI$97,0)),0)</f>
        <v>0</v>
      </c>
      <c r="X453" s="272">
        <f>IFERROR(INDEX('2. GRI Pricing Inputs'!$C$104:$AI$105,MATCH('3. GRI Pricing'!$X$16,'2. GRI Pricing Inputs'!$C$104:$C$105,0),MATCH('1. Accomodation'!Y457,'2. GRI Pricing Inputs'!$C$104:$AI$104,0)),0)</f>
        <v>0</v>
      </c>
      <c r="Y453" s="273"/>
      <c r="Z453" s="274">
        <f t="shared" si="19"/>
        <v>0</v>
      </c>
      <c r="AA453" s="275"/>
      <c r="AB453" s="275"/>
      <c r="AC453" s="275"/>
      <c r="AD453" s="271">
        <f>Z453*(1+'2. GRI Pricing Inputs'!E$115)^(($AD$16-$AC$15)/365)</f>
        <v>0</v>
      </c>
      <c r="AE453" s="272">
        <f>AD453*(1+'2. GRI Pricing Inputs'!F$115)^((AE$16-AD$16)/365)</f>
        <v>0</v>
      </c>
      <c r="AF453" s="272">
        <f>AE453*(1+'2. GRI Pricing Inputs'!G$115)^((AF$16-AE$16)/365)</f>
        <v>0</v>
      </c>
      <c r="AG453" s="272">
        <f>AF453*(1+'2. GRI Pricing Inputs'!H$115)^((AG$16-AF$16)/365)</f>
        <v>0</v>
      </c>
      <c r="AH453" s="272">
        <f>AG453*(1+'2. GRI Pricing Inputs'!I$115)^((AH$16-AG$16)/365)</f>
        <v>0</v>
      </c>
      <c r="AI453" s="272">
        <f>AH453*(1+'2. GRI Pricing Inputs'!J$115)^((AI$16-AH$16)/365)</f>
        <v>0</v>
      </c>
      <c r="AJ453" s="272">
        <f>AI453*(1+'2. GRI Pricing Inputs'!K$115)^((AJ$16-AI$16)/365)</f>
        <v>0</v>
      </c>
      <c r="AK453" s="272">
        <f>AJ453*(1+'2. GRI Pricing Inputs'!L$115)^((AK$16-AJ$16)/365)</f>
        <v>0</v>
      </c>
      <c r="AL453" s="272">
        <f>AK453*(1+'2. GRI Pricing Inputs'!M$115)^((AL$16-AK$16)/365)</f>
        <v>0</v>
      </c>
      <c r="AM453" s="272">
        <f>AL453*(1+'2. GRI Pricing Inputs'!N$115)^((AM$16-AL$16)/365)</f>
        <v>0</v>
      </c>
      <c r="AN453" s="272">
        <f>AM453*(1+'2. GRI Pricing Inputs'!O$115)^((AN$16-AM$16)/365)</f>
        <v>0</v>
      </c>
      <c r="AO453" s="272">
        <f>AN453*(1+'2. GRI Pricing Inputs'!P$115)^((AO$16-AN$16)/365)</f>
        <v>0</v>
      </c>
      <c r="AP453" s="276">
        <f>AO453*(1+'2. GRI Pricing Inputs'!Q$115)^((AP$16-AO$16)/365)</f>
        <v>0</v>
      </c>
      <c r="AQ453" s="380">
        <f t="shared" si="20"/>
        <v>0</v>
      </c>
    </row>
    <row r="454" spans="3:43" ht="11.4" x14ac:dyDescent="0.2">
      <c r="C454" s="76">
        <f>'1. Accomodation'!N458</f>
        <v>0</v>
      </c>
      <c r="D454" s="362" t="str">
        <f>'1. Accomodation'!L458</f>
        <v>[Select]</v>
      </c>
      <c r="E454" s="69" t="str">
        <f>'1. Accomodation'!P458</f>
        <v>[Select]</v>
      </c>
      <c r="F454" s="69" t="str">
        <f>'1. Accomodation'!Q458</f>
        <v>[Select]</v>
      </c>
      <c r="G454" s="77">
        <f>'1. Accomodation'!O458</f>
        <v>0</v>
      </c>
      <c r="H454" s="69" t="str">
        <f>'1. Accomodation'!R458</f>
        <v>[Select]</v>
      </c>
      <c r="I454" s="69" t="str">
        <f>'1. Accomodation'!S458</f>
        <v>[Select]</v>
      </c>
      <c r="J454" s="62"/>
      <c r="L454" s="271">
        <f>IFERROR(INDEX('2. GRI Pricing Inputs'!$C$15:$AI$16,MATCH($L$16,'2. GRI Pricing Inputs'!$C$15:$C$16,0),MATCH(E454,'2. GRI Pricing Inputs'!$C$15:$AI$15,0)),0)</f>
        <v>0</v>
      </c>
      <c r="M454" s="272">
        <f>IFERROR(INDEX('2. GRI Pricing Inputs'!$C$22:$AI$23,MATCH($M$16,'2. GRI Pricing Inputs'!$C$22:$C$23,0),MATCH(F454,'2. GRI Pricing Inputs'!$C$22:$AI$22,0)),0)</f>
        <v>0</v>
      </c>
      <c r="N454" s="329">
        <f>IF(AND('3. GRI Pricing'!$G454&gt;='2. GRI Pricing Inputs'!$D$33,'3. GRI Pricing'!$G454&lt;='2. GRI Pricing Inputs'!$E$33),'2. GRI Pricing Inputs'!$D$32,IF(AND('3. GRI Pricing'!$G454&gt;='2. GRI Pricing Inputs'!$F$33,'3. GRI Pricing'!$G454&lt;='2. GRI Pricing Inputs'!$G$33),'2. GRI Pricing Inputs'!$F$32,IF(AND('3. GRI Pricing'!$G454&gt;='2. GRI Pricing Inputs'!$H$33,'3. GRI Pricing'!$G454&lt;='2. GRI Pricing Inputs'!$I$33),'2. GRI Pricing Inputs'!$H$32,IF(AND('3. GRI Pricing'!$G454&gt;='2. GRI Pricing Inputs'!$J$33,'3. GRI Pricing'!$G454&lt;='2. GRI Pricing Inputs'!$K$33),'2. GRI Pricing Inputs'!$J$32,IF(AND('3. GRI Pricing'!$G454&gt;='2. GRI Pricing Inputs'!$L$33,'3. GRI Pricing'!$G454&lt;='2. GRI Pricing Inputs'!$M$33),'2. GRI Pricing Inputs'!$L$32,IF(AND('3. GRI Pricing'!$G454&gt;='2. GRI Pricing Inputs'!$N$33,'3. GRI Pricing'!$G454&lt;='2. GRI Pricing Inputs'!$O$33),'2. GRI Pricing Inputs'!$N$32,IF(AND('3. GRI Pricing'!$G454&gt;='2. GRI Pricing Inputs'!$P$33,'3. GRI Pricing'!$G454&lt;='2. GRI Pricing Inputs'!$Q$33),'2. GRI Pricing Inputs'!$P$32,IF(AND('3. GRI Pricing'!$G454&gt;='2. GRI Pricing Inputs'!$R$33,'3. GRI Pricing'!$G454&lt;='2. GRI Pricing Inputs'!$S$33),'2. GRI Pricing Inputs'!$R$32,IF(AND('3. GRI Pricing'!$G454&gt;='2. GRI Pricing Inputs'!$T$33,'3. GRI Pricing'!$G454&lt;='2. GRI Pricing Inputs'!$U$33),'2. GRI Pricing Inputs'!$T$32,IF(AND('3. GRI Pricing'!$G454&gt;='2. GRI Pricing Inputs'!$V$33,'3. GRI Pricing'!$G454&lt;='2. GRI Pricing Inputs'!$W$33),'2. GRI Pricing Inputs'!$V$32,IF(AND('3. GRI Pricing'!$G454&gt;='2. GRI Pricing Inputs'!$X$33,'3. GRI Pricing'!$G454&lt;='2. GRI Pricing Inputs'!$Y$33),'2. GRI Pricing Inputs'!$X$32,IF(AND('3. GRI Pricing'!$G454&gt;='2. GRI Pricing Inputs'!$Z$33,'3. GRI Pricing'!$G454&lt;='2. GRI Pricing Inputs'!$AA$33),'2. GRI Pricing Inputs'!$Z$32,IF(AND('3. GRI Pricing'!$G454&gt;='2. GRI Pricing Inputs'!$AB$33,'3. GRI Pricing'!$G454&lt;='2. GRI Pricing Inputs'!$AC$33),'2. GRI Pricing Inputs'!$AB$32,IF(AND('3. GRI Pricing'!$G454&gt;='2. GRI Pricing Inputs'!$AD$33,'3. GRI Pricing'!$G454&lt;='2. GRI Pricing Inputs'!$AE$33),'2. GRI Pricing Inputs'!$AD$32,IF(AND('3. GRI Pricing'!$G454&gt;='2. GRI Pricing Inputs'!$AF$33,'3. GRI Pricing'!$G454&lt;='2. GRI Pricing Inputs'!$AG$33),'2. GRI Pricing Inputs'!$AF$32,IF(AND('3. GRI Pricing'!$G454&gt;='2. GRI Pricing Inputs'!$AH$33,'3. GRI Pricing'!$G454&lt;='2. GRI Pricing Inputs'!$AI$33),'2. GRI Pricing Inputs'!$AH$32,0))))))))))))))))</f>
        <v>0</v>
      </c>
      <c r="O454" s="272" cm="1">
        <f t="array" ref="O454">IFERROR(INDEX('2. GRI Pricing Inputs'!$C$32:$AI$39,MATCH('3. GRI Pricing'!E454,'2. GRI Pricing Inputs'!$C$32:$C$39,0),(MATCH('3. GRI Pricing'!N454,'2. GRI Pricing Inputs'!$D$32:$AI$32,0)+1)),0)</f>
        <v>0</v>
      </c>
      <c r="P454" s="272">
        <f>IFERROR(INDEX('2. GRI Pricing Inputs'!$C$45:$AI$46,MATCH($P$16,'2. GRI Pricing Inputs'!$C$45:$C$46,0),MATCH(H454,'2. GRI Pricing Inputs'!$C$45:$AI$45,0)),0)</f>
        <v>0</v>
      </c>
      <c r="Q454" s="272">
        <f>IFERROR(INDEX('2. GRI Pricing Inputs'!$C$53:$AI$54,MATCH('3. GRI Pricing'!$Q$16,'2. GRI Pricing Inputs'!$C$53:$C$54,0),MATCH('3. GRI Pricing'!I454,'2. GRI Pricing Inputs'!$C$53:$AI$53,0)),0)</f>
        <v>0</v>
      </c>
      <c r="R454" s="272">
        <f>IFERROR(INDEX('2. GRI Pricing Inputs'!$C$60:$AI$61,MATCH('3. GRI Pricing'!$R$16,'2. GRI Pricing Inputs'!$C$60:$C$61,0),MATCH('1. Accomodation'!T458,'2. GRI Pricing Inputs'!$C$60:$AI$60,0)),0)</f>
        <v>0</v>
      </c>
      <c r="S454" s="272">
        <f>IFERROR(INDEX('2. GRI Pricing Inputs'!$C$67:$AI$68,MATCH('3. GRI Pricing'!$S$16,'2. GRI Pricing Inputs'!$C$67:$C$68,0),MATCH('1. Accomodation'!U458,'2. GRI Pricing Inputs'!$C$67:$AI$67,0)),0)</f>
        <v>0</v>
      </c>
      <c r="T454" s="272">
        <f>IF(E454=0,0,'2. GRI Pricing Inputs'!$AI$75)</f>
        <v>0</v>
      </c>
      <c r="U454" s="272">
        <f>IFERROR(INDEX('2. GRI Pricing Inputs'!$C$82:$AI$83,MATCH('3. GRI Pricing'!$U$16,'2. GRI Pricing Inputs'!$C$82:$C$83,0),MATCH('1. Accomodation'!V458,'2. GRI Pricing Inputs'!$C$82:$AI$82,0)),0)</f>
        <v>0</v>
      </c>
      <c r="V454" s="272">
        <f>IFERROR(INDEX('2. GRI Pricing Inputs'!$C$89:$AI$90,MATCH('3. GRI Pricing'!$V$16,'2. GRI Pricing Inputs'!$C$89:$C$90,0),MATCH('1. Accomodation'!W458,'2. GRI Pricing Inputs'!$C$89:$AI$89,0)),0)</f>
        <v>0</v>
      </c>
      <c r="W454" s="272">
        <f>IFERROR(INDEX('2. GRI Pricing Inputs'!$C$97:$AI$98,MATCH('3. GRI Pricing'!$W$16,'2. GRI Pricing Inputs'!$C$97:$C$98,0),MATCH('1. Accomodation'!X458,'2. GRI Pricing Inputs'!$C$97:$AI$97,0)),0)</f>
        <v>0</v>
      </c>
      <c r="X454" s="272">
        <f>IFERROR(INDEX('2. GRI Pricing Inputs'!$C$104:$AI$105,MATCH('3. GRI Pricing'!$X$16,'2. GRI Pricing Inputs'!$C$104:$C$105,0),MATCH('1. Accomodation'!Y458,'2. GRI Pricing Inputs'!$C$104:$AI$104,0)),0)</f>
        <v>0</v>
      </c>
      <c r="Y454" s="273"/>
      <c r="Z454" s="274">
        <f t="shared" si="19"/>
        <v>0</v>
      </c>
      <c r="AA454" s="275"/>
      <c r="AB454" s="275"/>
      <c r="AC454" s="275"/>
      <c r="AD454" s="271">
        <f>Z454*(1+'2. GRI Pricing Inputs'!E$115)^(($AD$16-$AC$15)/365)</f>
        <v>0</v>
      </c>
      <c r="AE454" s="272">
        <f>AD454*(1+'2. GRI Pricing Inputs'!F$115)^((AE$16-AD$16)/365)</f>
        <v>0</v>
      </c>
      <c r="AF454" s="272">
        <f>AE454*(1+'2. GRI Pricing Inputs'!G$115)^((AF$16-AE$16)/365)</f>
        <v>0</v>
      </c>
      <c r="AG454" s="272">
        <f>AF454*(1+'2. GRI Pricing Inputs'!H$115)^((AG$16-AF$16)/365)</f>
        <v>0</v>
      </c>
      <c r="AH454" s="272">
        <f>AG454*(1+'2. GRI Pricing Inputs'!I$115)^((AH$16-AG$16)/365)</f>
        <v>0</v>
      </c>
      <c r="AI454" s="272">
        <f>AH454*(1+'2. GRI Pricing Inputs'!J$115)^((AI$16-AH$16)/365)</f>
        <v>0</v>
      </c>
      <c r="AJ454" s="272">
        <f>AI454*(1+'2. GRI Pricing Inputs'!K$115)^((AJ$16-AI$16)/365)</f>
        <v>0</v>
      </c>
      <c r="AK454" s="272">
        <f>AJ454*(1+'2. GRI Pricing Inputs'!L$115)^((AK$16-AJ$16)/365)</f>
        <v>0</v>
      </c>
      <c r="AL454" s="272">
        <f>AK454*(1+'2. GRI Pricing Inputs'!M$115)^((AL$16-AK$16)/365)</f>
        <v>0</v>
      </c>
      <c r="AM454" s="272">
        <f>AL454*(1+'2. GRI Pricing Inputs'!N$115)^((AM$16-AL$16)/365)</f>
        <v>0</v>
      </c>
      <c r="AN454" s="272">
        <f>AM454*(1+'2. GRI Pricing Inputs'!O$115)^((AN$16-AM$16)/365)</f>
        <v>0</v>
      </c>
      <c r="AO454" s="272">
        <f>AN454*(1+'2. GRI Pricing Inputs'!P$115)^((AO$16-AN$16)/365)</f>
        <v>0</v>
      </c>
      <c r="AP454" s="276">
        <f>AO454*(1+'2. GRI Pricing Inputs'!Q$115)^((AP$16-AO$16)/365)</f>
        <v>0</v>
      </c>
      <c r="AQ454" s="380">
        <f t="shared" si="20"/>
        <v>0</v>
      </c>
    </row>
    <row r="455" spans="3:43" ht="11.4" x14ac:dyDescent="0.2">
      <c r="C455" s="76">
        <f>'1. Accomodation'!N459</f>
        <v>0</v>
      </c>
      <c r="D455" s="362" t="str">
        <f>'1. Accomodation'!L459</f>
        <v>[Select]</v>
      </c>
      <c r="E455" s="69" t="str">
        <f>'1. Accomodation'!P459</f>
        <v>[Select]</v>
      </c>
      <c r="F455" s="69" t="str">
        <f>'1. Accomodation'!Q459</f>
        <v>[Select]</v>
      </c>
      <c r="G455" s="77">
        <f>'1. Accomodation'!O459</f>
        <v>0</v>
      </c>
      <c r="H455" s="69" t="str">
        <f>'1. Accomodation'!R459</f>
        <v>[Select]</v>
      </c>
      <c r="I455" s="69" t="str">
        <f>'1. Accomodation'!S459</f>
        <v>[Select]</v>
      </c>
      <c r="J455" s="62"/>
      <c r="L455" s="271">
        <f>IFERROR(INDEX('2. GRI Pricing Inputs'!$C$15:$AI$16,MATCH($L$16,'2. GRI Pricing Inputs'!$C$15:$C$16,0),MATCH(E455,'2. GRI Pricing Inputs'!$C$15:$AI$15,0)),0)</f>
        <v>0</v>
      </c>
      <c r="M455" s="272">
        <f>IFERROR(INDEX('2. GRI Pricing Inputs'!$C$22:$AI$23,MATCH($M$16,'2. GRI Pricing Inputs'!$C$22:$C$23,0),MATCH(F455,'2. GRI Pricing Inputs'!$C$22:$AI$22,0)),0)</f>
        <v>0</v>
      </c>
      <c r="N455" s="329">
        <f>IF(AND('3. GRI Pricing'!$G455&gt;='2. GRI Pricing Inputs'!$D$33,'3. GRI Pricing'!$G455&lt;='2. GRI Pricing Inputs'!$E$33),'2. GRI Pricing Inputs'!$D$32,IF(AND('3. GRI Pricing'!$G455&gt;='2. GRI Pricing Inputs'!$F$33,'3. GRI Pricing'!$G455&lt;='2. GRI Pricing Inputs'!$G$33),'2. GRI Pricing Inputs'!$F$32,IF(AND('3. GRI Pricing'!$G455&gt;='2. GRI Pricing Inputs'!$H$33,'3. GRI Pricing'!$G455&lt;='2. GRI Pricing Inputs'!$I$33),'2. GRI Pricing Inputs'!$H$32,IF(AND('3. GRI Pricing'!$G455&gt;='2. GRI Pricing Inputs'!$J$33,'3. GRI Pricing'!$G455&lt;='2. GRI Pricing Inputs'!$K$33),'2. GRI Pricing Inputs'!$J$32,IF(AND('3. GRI Pricing'!$G455&gt;='2. GRI Pricing Inputs'!$L$33,'3. GRI Pricing'!$G455&lt;='2. GRI Pricing Inputs'!$M$33),'2. GRI Pricing Inputs'!$L$32,IF(AND('3. GRI Pricing'!$G455&gt;='2. GRI Pricing Inputs'!$N$33,'3. GRI Pricing'!$G455&lt;='2. GRI Pricing Inputs'!$O$33),'2. GRI Pricing Inputs'!$N$32,IF(AND('3. GRI Pricing'!$G455&gt;='2. GRI Pricing Inputs'!$P$33,'3. GRI Pricing'!$G455&lt;='2. GRI Pricing Inputs'!$Q$33),'2. GRI Pricing Inputs'!$P$32,IF(AND('3. GRI Pricing'!$G455&gt;='2. GRI Pricing Inputs'!$R$33,'3. GRI Pricing'!$G455&lt;='2. GRI Pricing Inputs'!$S$33),'2. GRI Pricing Inputs'!$R$32,IF(AND('3. GRI Pricing'!$G455&gt;='2. GRI Pricing Inputs'!$T$33,'3. GRI Pricing'!$G455&lt;='2. GRI Pricing Inputs'!$U$33),'2. GRI Pricing Inputs'!$T$32,IF(AND('3. GRI Pricing'!$G455&gt;='2. GRI Pricing Inputs'!$V$33,'3. GRI Pricing'!$G455&lt;='2. GRI Pricing Inputs'!$W$33),'2. GRI Pricing Inputs'!$V$32,IF(AND('3. GRI Pricing'!$G455&gt;='2. GRI Pricing Inputs'!$X$33,'3. GRI Pricing'!$G455&lt;='2. GRI Pricing Inputs'!$Y$33),'2. GRI Pricing Inputs'!$X$32,IF(AND('3. GRI Pricing'!$G455&gt;='2. GRI Pricing Inputs'!$Z$33,'3. GRI Pricing'!$G455&lt;='2. GRI Pricing Inputs'!$AA$33),'2. GRI Pricing Inputs'!$Z$32,IF(AND('3. GRI Pricing'!$G455&gt;='2. GRI Pricing Inputs'!$AB$33,'3. GRI Pricing'!$G455&lt;='2. GRI Pricing Inputs'!$AC$33),'2. GRI Pricing Inputs'!$AB$32,IF(AND('3. GRI Pricing'!$G455&gt;='2. GRI Pricing Inputs'!$AD$33,'3. GRI Pricing'!$G455&lt;='2. GRI Pricing Inputs'!$AE$33),'2. GRI Pricing Inputs'!$AD$32,IF(AND('3. GRI Pricing'!$G455&gt;='2. GRI Pricing Inputs'!$AF$33,'3. GRI Pricing'!$G455&lt;='2. GRI Pricing Inputs'!$AG$33),'2. GRI Pricing Inputs'!$AF$32,IF(AND('3. GRI Pricing'!$G455&gt;='2. GRI Pricing Inputs'!$AH$33,'3. GRI Pricing'!$G455&lt;='2. GRI Pricing Inputs'!$AI$33),'2. GRI Pricing Inputs'!$AH$32,0))))))))))))))))</f>
        <v>0</v>
      </c>
      <c r="O455" s="272" cm="1">
        <f t="array" ref="O455">IFERROR(INDEX('2. GRI Pricing Inputs'!$C$32:$AI$39,MATCH('3. GRI Pricing'!E455,'2. GRI Pricing Inputs'!$C$32:$C$39,0),(MATCH('3. GRI Pricing'!N455,'2. GRI Pricing Inputs'!$D$32:$AI$32,0)+1)),0)</f>
        <v>0</v>
      </c>
      <c r="P455" s="272">
        <f>IFERROR(INDEX('2. GRI Pricing Inputs'!$C$45:$AI$46,MATCH($P$16,'2. GRI Pricing Inputs'!$C$45:$C$46,0),MATCH(H455,'2. GRI Pricing Inputs'!$C$45:$AI$45,0)),0)</f>
        <v>0</v>
      </c>
      <c r="Q455" s="272">
        <f>IFERROR(INDEX('2. GRI Pricing Inputs'!$C$53:$AI$54,MATCH('3. GRI Pricing'!$Q$16,'2. GRI Pricing Inputs'!$C$53:$C$54,0),MATCH('3. GRI Pricing'!I455,'2. GRI Pricing Inputs'!$C$53:$AI$53,0)),0)</f>
        <v>0</v>
      </c>
      <c r="R455" s="272">
        <f>IFERROR(INDEX('2. GRI Pricing Inputs'!$C$60:$AI$61,MATCH('3. GRI Pricing'!$R$16,'2. GRI Pricing Inputs'!$C$60:$C$61,0),MATCH('1. Accomodation'!T459,'2. GRI Pricing Inputs'!$C$60:$AI$60,0)),0)</f>
        <v>0</v>
      </c>
      <c r="S455" s="272">
        <f>IFERROR(INDEX('2. GRI Pricing Inputs'!$C$67:$AI$68,MATCH('3. GRI Pricing'!$S$16,'2. GRI Pricing Inputs'!$C$67:$C$68,0),MATCH('1. Accomodation'!U459,'2. GRI Pricing Inputs'!$C$67:$AI$67,0)),0)</f>
        <v>0</v>
      </c>
      <c r="T455" s="272">
        <f>IF(E455=0,0,'2. GRI Pricing Inputs'!$AI$75)</f>
        <v>0</v>
      </c>
      <c r="U455" s="272">
        <f>IFERROR(INDEX('2. GRI Pricing Inputs'!$C$82:$AI$83,MATCH('3. GRI Pricing'!$U$16,'2. GRI Pricing Inputs'!$C$82:$C$83,0),MATCH('1. Accomodation'!V459,'2. GRI Pricing Inputs'!$C$82:$AI$82,0)),0)</f>
        <v>0</v>
      </c>
      <c r="V455" s="272">
        <f>IFERROR(INDEX('2. GRI Pricing Inputs'!$C$89:$AI$90,MATCH('3. GRI Pricing'!$V$16,'2. GRI Pricing Inputs'!$C$89:$C$90,0),MATCH('1. Accomodation'!W459,'2. GRI Pricing Inputs'!$C$89:$AI$89,0)),0)</f>
        <v>0</v>
      </c>
      <c r="W455" s="272">
        <f>IFERROR(INDEX('2. GRI Pricing Inputs'!$C$97:$AI$98,MATCH('3. GRI Pricing'!$W$16,'2. GRI Pricing Inputs'!$C$97:$C$98,0),MATCH('1. Accomodation'!X459,'2. GRI Pricing Inputs'!$C$97:$AI$97,0)),0)</f>
        <v>0</v>
      </c>
      <c r="X455" s="272">
        <f>IFERROR(INDEX('2. GRI Pricing Inputs'!$C$104:$AI$105,MATCH('3. GRI Pricing'!$X$16,'2. GRI Pricing Inputs'!$C$104:$C$105,0),MATCH('1. Accomodation'!Y459,'2. GRI Pricing Inputs'!$C$104:$AI$104,0)),0)</f>
        <v>0</v>
      </c>
      <c r="Y455" s="273"/>
      <c r="Z455" s="274">
        <f t="shared" si="19"/>
        <v>0</v>
      </c>
      <c r="AA455" s="275"/>
      <c r="AB455" s="275"/>
      <c r="AC455" s="275"/>
      <c r="AD455" s="271">
        <f>Z455*(1+'2. GRI Pricing Inputs'!E$115)^(($AD$16-$AC$15)/365)</f>
        <v>0</v>
      </c>
      <c r="AE455" s="272">
        <f>AD455*(1+'2. GRI Pricing Inputs'!F$115)^((AE$16-AD$16)/365)</f>
        <v>0</v>
      </c>
      <c r="AF455" s="272">
        <f>AE455*(1+'2. GRI Pricing Inputs'!G$115)^((AF$16-AE$16)/365)</f>
        <v>0</v>
      </c>
      <c r="AG455" s="272">
        <f>AF455*(1+'2. GRI Pricing Inputs'!H$115)^((AG$16-AF$16)/365)</f>
        <v>0</v>
      </c>
      <c r="AH455" s="272">
        <f>AG455*(1+'2. GRI Pricing Inputs'!I$115)^((AH$16-AG$16)/365)</f>
        <v>0</v>
      </c>
      <c r="AI455" s="272">
        <f>AH455*(1+'2. GRI Pricing Inputs'!J$115)^((AI$16-AH$16)/365)</f>
        <v>0</v>
      </c>
      <c r="AJ455" s="272">
        <f>AI455*(1+'2. GRI Pricing Inputs'!K$115)^((AJ$16-AI$16)/365)</f>
        <v>0</v>
      </c>
      <c r="AK455" s="272">
        <f>AJ455*(1+'2. GRI Pricing Inputs'!L$115)^((AK$16-AJ$16)/365)</f>
        <v>0</v>
      </c>
      <c r="AL455" s="272">
        <f>AK455*(1+'2. GRI Pricing Inputs'!M$115)^((AL$16-AK$16)/365)</f>
        <v>0</v>
      </c>
      <c r="AM455" s="272">
        <f>AL455*(1+'2. GRI Pricing Inputs'!N$115)^((AM$16-AL$16)/365)</f>
        <v>0</v>
      </c>
      <c r="AN455" s="272">
        <f>AM455*(1+'2. GRI Pricing Inputs'!O$115)^((AN$16-AM$16)/365)</f>
        <v>0</v>
      </c>
      <c r="AO455" s="272">
        <f>AN455*(1+'2. GRI Pricing Inputs'!P$115)^((AO$16-AN$16)/365)</f>
        <v>0</v>
      </c>
      <c r="AP455" s="276">
        <f>AO455*(1+'2. GRI Pricing Inputs'!Q$115)^((AP$16-AO$16)/365)</f>
        <v>0</v>
      </c>
      <c r="AQ455" s="380">
        <f t="shared" si="20"/>
        <v>0</v>
      </c>
    </row>
    <row r="456" spans="3:43" ht="11.4" x14ac:dyDescent="0.2">
      <c r="C456" s="76">
        <f>'1. Accomodation'!N460</f>
        <v>0</v>
      </c>
      <c r="D456" s="362" t="str">
        <f>'1. Accomodation'!L460</f>
        <v>[Select]</v>
      </c>
      <c r="E456" s="69" t="str">
        <f>'1. Accomodation'!P460</f>
        <v>[Select]</v>
      </c>
      <c r="F456" s="69" t="str">
        <f>'1. Accomodation'!Q460</f>
        <v>[Select]</v>
      </c>
      <c r="G456" s="77">
        <f>'1. Accomodation'!O460</f>
        <v>0</v>
      </c>
      <c r="H456" s="69" t="str">
        <f>'1. Accomodation'!R460</f>
        <v>[Select]</v>
      </c>
      <c r="I456" s="69" t="str">
        <f>'1. Accomodation'!S460</f>
        <v>[Select]</v>
      </c>
      <c r="J456" s="62"/>
      <c r="L456" s="271">
        <f>IFERROR(INDEX('2. GRI Pricing Inputs'!$C$15:$AI$16,MATCH($L$16,'2. GRI Pricing Inputs'!$C$15:$C$16,0),MATCH(E456,'2. GRI Pricing Inputs'!$C$15:$AI$15,0)),0)</f>
        <v>0</v>
      </c>
      <c r="M456" s="272">
        <f>IFERROR(INDEX('2. GRI Pricing Inputs'!$C$22:$AI$23,MATCH($M$16,'2. GRI Pricing Inputs'!$C$22:$C$23,0),MATCH(F456,'2. GRI Pricing Inputs'!$C$22:$AI$22,0)),0)</f>
        <v>0</v>
      </c>
      <c r="N456" s="329">
        <f>IF(AND('3. GRI Pricing'!$G456&gt;='2. GRI Pricing Inputs'!$D$33,'3. GRI Pricing'!$G456&lt;='2. GRI Pricing Inputs'!$E$33),'2. GRI Pricing Inputs'!$D$32,IF(AND('3. GRI Pricing'!$G456&gt;='2. GRI Pricing Inputs'!$F$33,'3. GRI Pricing'!$G456&lt;='2. GRI Pricing Inputs'!$G$33),'2. GRI Pricing Inputs'!$F$32,IF(AND('3. GRI Pricing'!$G456&gt;='2. GRI Pricing Inputs'!$H$33,'3. GRI Pricing'!$G456&lt;='2. GRI Pricing Inputs'!$I$33),'2. GRI Pricing Inputs'!$H$32,IF(AND('3. GRI Pricing'!$G456&gt;='2. GRI Pricing Inputs'!$J$33,'3. GRI Pricing'!$G456&lt;='2. GRI Pricing Inputs'!$K$33),'2. GRI Pricing Inputs'!$J$32,IF(AND('3. GRI Pricing'!$G456&gt;='2. GRI Pricing Inputs'!$L$33,'3. GRI Pricing'!$G456&lt;='2. GRI Pricing Inputs'!$M$33),'2. GRI Pricing Inputs'!$L$32,IF(AND('3. GRI Pricing'!$G456&gt;='2. GRI Pricing Inputs'!$N$33,'3. GRI Pricing'!$G456&lt;='2. GRI Pricing Inputs'!$O$33),'2. GRI Pricing Inputs'!$N$32,IF(AND('3. GRI Pricing'!$G456&gt;='2. GRI Pricing Inputs'!$P$33,'3. GRI Pricing'!$G456&lt;='2. GRI Pricing Inputs'!$Q$33),'2. GRI Pricing Inputs'!$P$32,IF(AND('3. GRI Pricing'!$G456&gt;='2. GRI Pricing Inputs'!$R$33,'3. GRI Pricing'!$G456&lt;='2. GRI Pricing Inputs'!$S$33),'2. GRI Pricing Inputs'!$R$32,IF(AND('3. GRI Pricing'!$G456&gt;='2. GRI Pricing Inputs'!$T$33,'3. GRI Pricing'!$G456&lt;='2. GRI Pricing Inputs'!$U$33),'2. GRI Pricing Inputs'!$T$32,IF(AND('3. GRI Pricing'!$G456&gt;='2. GRI Pricing Inputs'!$V$33,'3. GRI Pricing'!$G456&lt;='2. GRI Pricing Inputs'!$W$33),'2. GRI Pricing Inputs'!$V$32,IF(AND('3. GRI Pricing'!$G456&gt;='2. GRI Pricing Inputs'!$X$33,'3. GRI Pricing'!$G456&lt;='2. GRI Pricing Inputs'!$Y$33),'2. GRI Pricing Inputs'!$X$32,IF(AND('3. GRI Pricing'!$G456&gt;='2. GRI Pricing Inputs'!$Z$33,'3. GRI Pricing'!$G456&lt;='2. GRI Pricing Inputs'!$AA$33),'2. GRI Pricing Inputs'!$Z$32,IF(AND('3. GRI Pricing'!$G456&gt;='2. GRI Pricing Inputs'!$AB$33,'3. GRI Pricing'!$G456&lt;='2. GRI Pricing Inputs'!$AC$33),'2. GRI Pricing Inputs'!$AB$32,IF(AND('3. GRI Pricing'!$G456&gt;='2. GRI Pricing Inputs'!$AD$33,'3. GRI Pricing'!$G456&lt;='2. GRI Pricing Inputs'!$AE$33),'2. GRI Pricing Inputs'!$AD$32,IF(AND('3. GRI Pricing'!$G456&gt;='2. GRI Pricing Inputs'!$AF$33,'3. GRI Pricing'!$G456&lt;='2. GRI Pricing Inputs'!$AG$33),'2. GRI Pricing Inputs'!$AF$32,IF(AND('3. GRI Pricing'!$G456&gt;='2. GRI Pricing Inputs'!$AH$33,'3. GRI Pricing'!$G456&lt;='2. GRI Pricing Inputs'!$AI$33),'2. GRI Pricing Inputs'!$AH$32,0))))))))))))))))</f>
        <v>0</v>
      </c>
      <c r="O456" s="272" cm="1">
        <f t="array" ref="O456">IFERROR(INDEX('2. GRI Pricing Inputs'!$C$32:$AI$39,MATCH('3. GRI Pricing'!E456,'2. GRI Pricing Inputs'!$C$32:$C$39,0),(MATCH('3. GRI Pricing'!N456,'2. GRI Pricing Inputs'!$D$32:$AI$32,0)+1)),0)</f>
        <v>0</v>
      </c>
      <c r="P456" s="272">
        <f>IFERROR(INDEX('2. GRI Pricing Inputs'!$C$45:$AI$46,MATCH($P$16,'2. GRI Pricing Inputs'!$C$45:$C$46,0),MATCH(H456,'2. GRI Pricing Inputs'!$C$45:$AI$45,0)),0)</f>
        <v>0</v>
      </c>
      <c r="Q456" s="272">
        <f>IFERROR(INDEX('2. GRI Pricing Inputs'!$C$53:$AI$54,MATCH('3. GRI Pricing'!$Q$16,'2. GRI Pricing Inputs'!$C$53:$C$54,0),MATCH('3. GRI Pricing'!I456,'2. GRI Pricing Inputs'!$C$53:$AI$53,0)),0)</f>
        <v>0</v>
      </c>
      <c r="R456" s="272">
        <f>IFERROR(INDEX('2. GRI Pricing Inputs'!$C$60:$AI$61,MATCH('3. GRI Pricing'!$R$16,'2. GRI Pricing Inputs'!$C$60:$C$61,0),MATCH('1. Accomodation'!T460,'2. GRI Pricing Inputs'!$C$60:$AI$60,0)),0)</f>
        <v>0</v>
      </c>
      <c r="S456" s="272">
        <f>IFERROR(INDEX('2. GRI Pricing Inputs'!$C$67:$AI$68,MATCH('3. GRI Pricing'!$S$16,'2. GRI Pricing Inputs'!$C$67:$C$68,0),MATCH('1. Accomodation'!U460,'2. GRI Pricing Inputs'!$C$67:$AI$67,0)),0)</f>
        <v>0</v>
      </c>
      <c r="T456" s="272">
        <f>IF(E456=0,0,'2. GRI Pricing Inputs'!$AI$75)</f>
        <v>0</v>
      </c>
      <c r="U456" s="272">
        <f>IFERROR(INDEX('2. GRI Pricing Inputs'!$C$82:$AI$83,MATCH('3. GRI Pricing'!$U$16,'2. GRI Pricing Inputs'!$C$82:$C$83,0),MATCH('1. Accomodation'!V460,'2. GRI Pricing Inputs'!$C$82:$AI$82,0)),0)</f>
        <v>0</v>
      </c>
      <c r="V456" s="272">
        <f>IFERROR(INDEX('2. GRI Pricing Inputs'!$C$89:$AI$90,MATCH('3. GRI Pricing'!$V$16,'2. GRI Pricing Inputs'!$C$89:$C$90,0),MATCH('1. Accomodation'!W460,'2. GRI Pricing Inputs'!$C$89:$AI$89,0)),0)</f>
        <v>0</v>
      </c>
      <c r="W456" s="272">
        <f>IFERROR(INDEX('2. GRI Pricing Inputs'!$C$97:$AI$98,MATCH('3. GRI Pricing'!$W$16,'2. GRI Pricing Inputs'!$C$97:$C$98,0),MATCH('1. Accomodation'!X460,'2. GRI Pricing Inputs'!$C$97:$AI$97,0)),0)</f>
        <v>0</v>
      </c>
      <c r="X456" s="272">
        <f>IFERROR(INDEX('2. GRI Pricing Inputs'!$C$104:$AI$105,MATCH('3. GRI Pricing'!$X$16,'2. GRI Pricing Inputs'!$C$104:$C$105,0),MATCH('1. Accomodation'!Y460,'2. GRI Pricing Inputs'!$C$104:$AI$104,0)),0)</f>
        <v>0</v>
      </c>
      <c r="Y456" s="273"/>
      <c r="Z456" s="274">
        <f t="shared" si="19"/>
        <v>0</v>
      </c>
      <c r="AA456" s="275"/>
      <c r="AB456" s="275"/>
      <c r="AC456" s="275"/>
      <c r="AD456" s="271">
        <f>Z456*(1+'2. GRI Pricing Inputs'!E$115)^(($AD$16-$AC$15)/365)</f>
        <v>0</v>
      </c>
      <c r="AE456" s="272">
        <f>AD456*(1+'2. GRI Pricing Inputs'!F$115)^((AE$16-AD$16)/365)</f>
        <v>0</v>
      </c>
      <c r="AF456" s="272">
        <f>AE456*(1+'2. GRI Pricing Inputs'!G$115)^((AF$16-AE$16)/365)</f>
        <v>0</v>
      </c>
      <c r="AG456" s="272">
        <f>AF456*(1+'2. GRI Pricing Inputs'!H$115)^((AG$16-AF$16)/365)</f>
        <v>0</v>
      </c>
      <c r="AH456" s="272">
        <f>AG456*(1+'2. GRI Pricing Inputs'!I$115)^((AH$16-AG$16)/365)</f>
        <v>0</v>
      </c>
      <c r="AI456" s="272">
        <f>AH456*(1+'2. GRI Pricing Inputs'!J$115)^((AI$16-AH$16)/365)</f>
        <v>0</v>
      </c>
      <c r="AJ456" s="272">
        <f>AI456*(1+'2. GRI Pricing Inputs'!K$115)^((AJ$16-AI$16)/365)</f>
        <v>0</v>
      </c>
      <c r="AK456" s="272">
        <f>AJ456*(1+'2. GRI Pricing Inputs'!L$115)^((AK$16-AJ$16)/365)</f>
        <v>0</v>
      </c>
      <c r="AL456" s="272">
        <f>AK456*(1+'2. GRI Pricing Inputs'!M$115)^((AL$16-AK$16)/365)</f>
        <v>0</v>
      </c>
      <c r="AM456" s="272">
        <f>AL456*(1+'2. GRI Pricing Inputs'!N$115)^((AM$16-AL$16)/365)</f>
        <v>0</v>
      </c>
      <c r="AN456" s="272">
        <f>AM456*(1+'2. GRI Pricing Inputs'!O$115)^((AN$16-AM$16)/365)</f>
        <v>0</v>
      </c>
      <c r="AO456" s="272">
        <f>AN456*(1+'2. GRI Pricing Inputs'!P$115)^((AO$16-AN$16)/365)</f>
        <v>0</v>
      </c>
      <c r="AP456" s="276">
        <f>AO456*(1+'2. GRI Pricing Inputs'!Q$115)^((AP$16-AO$16)/365)</f>
        <v>0</v>
      </c>
      <c r="AQ456" s="380">
        <f t="shared" si="20"/>
        <v>0</v>
      </c>
    </row>
    <row r="457" spans="3:43" ht="11.4" x14ac:dyDescent="0.2">
      <c r="C457" s="76">
        <f>'1. Accomodation'!N461</f>
        <v>0</v>
      </c>
      <c r="D457" s="362" t="str">
        <f>'1. Accomodation'!L461</f>
        <v>[Select]</v>
      </c>
      <c r="E457" s="69" t="str">
        <f>'1. Accomodation'!P461</f>
        <v>[Select]</v>
      </c>
      <c r="F457" s="69" t="str">
        <f>'1. Accomodation'!Q461</f>
        <v>[Select]</v>
      </c>
      <c r="G457" s="77">
        <f>'1. Accomodation'!O461</f>
        <v>0</v>
      </c>
      <c r="H457" s="69" t="str">
        <f>'1. Accomodation'!R461</f>
        <v>[Select]</v>
      </c>
      <c r="I457" s="69" t="str">
        <f>'1. Accomodation'!S461</f>
        <v>[Select]</v>
      </c>
      <c r="J457" s="62"/>
      <c r="L457" s="271">
        <f>IFERROR(INDEX('2. GRI Pricing Inputs'!$C$15:$AI$16,MATCH($L$16,'2. GRI Pricing Inputs'!$C$15:$C$16,0),MATCH(E457,'2. GRI Pricing Inputs'!$C$15:$AI$15,0)),0)</f>
        <v>0</v>
      </c>
      <c r="M457" s="272">
        <f>IFERROR(INDEX('2. GRI Pricing Inputs'!$C$22:$AI$23,MATCH($M$16,'2. GRI Pricing Inputs'!$C$22:$C$23,0),MATCH(F457,'2. GRI Pricing Inputs'!$C$22:$AI$22,0)),0)</f>
        <v>0</v>
      </c>
      <c r="N457" s="329">
        <f>IF(AND('3. GRI Pricing'!$G457&gt;='2. GRI Pricing Inputs'!$D$33,'3. GRI Pricing'!$G457&lt;='2. GRI Pricing Inputs'!$E$33),'2. GRI Pricing Inputs'!$D$32,IF(AND('3. GRI Pricing'!$G457&gt;='2. GRI Pricing Inputs'!$F$33,'3. GRI Pricing'!$G457&lt;='2. GRI Pricing Inputs'!$G$33),'2. GRI Pricing Inputs'!$F$32,IF(AND('3. GRI Pricing'!$G457&gt;='2. GRI Pricing Inputs'!$H$33,'3. GRI Pricing'!$G457&lt;='2. GRI Pricing Inputs'!$I$33),'2. GRI Pricing Inputs'!$H$32,IF(AND('3. GRI Pricing'!$G457&gt;='2. GRI Pricing Inputs'!$J$33,'3. GRI Pricing'!$G457&lt;='2. GRI Pricing Inputs'!$K$33),'2. GRI Pricing Inputs'!$J$32,IF(AND('3. GRI Pricing'!$G457&gt;='2. GRI Pricing Inputs'!$L$33,'3. GRI Pricing'!$G457&lt;='2. GRI Pricing Inputs'!$M$33),'2. GRI Pricing Inputs'!$L$32,IF(AND('3. GRI Pricing'!$G457&gt;='2. GRI Pricing Inputs'!$N$33,'3. GRI Pricing'!$G457&lt;='2. GRI Pricing Inputs'!$O$33),'2. GRI Pricing Inputs'!$N$32,IF(AND('3. GRI Pricing'!$G457&gt;='2. GRI Pricing Inputs'!$P$33,'3. GRI Pricing'!$G457&lt;='2. GRI Pricing Inputs'!$Q$33),'2. GRI Pricing Inputs'!$P$32,IF(AND('3. GRI Pricing'!$G457&gt;='2. GRI Pricing Inputs'!$R$33,'3. GRI Pricing'!$G457&lt;='2. GRI Pricing Inputs'!$S$33),'2. GRI Pricing Inputs'!$R$32,IF(AND('3. GRI Pricing'!$G457&gt;='2. GRI Pricing Inputs'!$T$33,'3. GRI Pricing'!$G457&lt;='2. GRI Pricing Inputs'!$U$33),'2. GRI Pricing Inputs'!$T$32,IF(AND('3. GRI Pricing'!$G457&gt;='2. GRI Pricing Inputs'!$V$33,'3. GRI Pricing'!$G457&lt;='2. GRI Pricing Inputs'!$W$33),'2. GRI Pricing Inputs'!$V$32,IF(AND('3. GRI Pricing'!$G457&gt;='2. GRI Pricing Inputs'!$X$33,'3. GRI Pricing'!$G457&lt;='2. GRI Pricing Inputs'!$Y$33),'2. GRI Pricing Inputs'!$X$32,IF(AND('3. GRI Pricing'!$G457&gt;='2. GRI Pricing Inputs'!$Z$33,'3. GRI Pricing'!$G457&lt;='2. GRI Pricing Inputs'!$AA$33),'2. GRI Pricing Inputs'!$Z$32,IF(AND('3. GRI Pricing'!$G457&gt;='2. GRI Pricing Inputs'!$AB$33,'3. GRI Pricing'!$G457&lt;='2. GRI Pricing Inputs'!$AC$33),'2. GRI Pricing Inputs'!$AB$32,IF(AND('3. GRI Pricing'!$G457&gt;='2. GRI Pricing Inputs'!$AD$33,'3. GRI Pricing'!$G457&lt;='2. GRI Pricing Inputs'!$AE$33),'2. GRI Pricing Inputs'!$AD$32,IF(AND('3. GRI Pricing'!$G457&gt;='2. GRI Pricing Inputs'!$AF$33,'3. GRI Pricing'!$G457&lt;='2. GRI Pricing Inputs'!$AG$33),'2. GRI Pricing Inputs'!$AF$32,IF(AND('3. GRI Pricing'!$G457&gt;='2. GRI Pricing Inputs'!$AH$33,'3. GRI Pricing'!$G457&lt;='2. GRI Pricing Inputs'!$AI$33),'2. GRI Pricing Inputs'!$AH$32,0))))))))))))))))</f>
        <v>0</v>
      </c>
      <c r="O457" s="272" cm="1">
        <f t="array" ref="O457">IFERROR(INDEX('2. GRI Pricing Inputs'!$C$32:$AI$39,MATCH('3. GRI Pricing'!E457,'2. GRI Pricing Inputs'!$C$32:$C$39,0),(MATCH('3. GRI Pricing'!N457,'2. GRI Pricing Inputs'!$D$32:$AI$32,0)+1)),0)</f>
        <v>0</v>
      </c>
      <c r="P457" s="272">
        <f>IFERROR(INDEX('2. GRI Pricing Inputs'!$C$45:$AI$46,MATCH($P$16,'2. GRI Pricing Inputs'!$C$45:$C$46,0),MATCH(H457,'2. GRI Pricing Inputs'!$C$45:$AI$45,0)),0)</f>
        <v>0</v>
      </c>
      <c r="Q457" s="272">
        <f>IFERROR(INDEX('2. GRI Pricing Inputs'!$C$53:$AI$54,MATCH('3. GRI Pricing'!$Q$16,'2. GRI Pricing Inputs'!$C$53:$C$54,0),MATCH('3. GRI Pricing'!I457,'2. GRI Pricing Inputs'!$C$53:$AI$53,0)),0)</f>
        <v>0</v>
      </c>
      <c r="R457" s="272">
        <f>IFERROR(INDEX('2. GRI Pricing Inputs'!$C$60:$AI$61,MATCH('3. GRI Pricing'!$R$16,'2. GRI Pricing Inputs'!$C$60:$C$61,0),MATCH('1. Accomodation'!T461,'2. GRI Pricing Inputs'!$C$60:$AI$60,0)),0)</f>
        <v>0</v>
      </c>
      <c r="S457" s="272">
        <f>IFERROR(INDEX('2. GRI Pricing Inputs'!$C$67:$AI$68,MATCH('3. GRI Pricing'!$S$16,'2. GRI Pricing Inputs'!$C$67:$C$68,0),MATCH('1. Accomodation'!U461,'2. GRI Pricing Inputs'!$C$67:$AI$67,0)),0)</f>
        <v>0</v>
      </c>
      <c r="T457" s="272">
        <f>IF(E457=0,0,'2. GRI Pricing Inputs'!$AI$75)</f>
        <v>0</v>
      </c>
      <c r="U457" s="272">
        <f>IFERROR(INDEX('2. GRI Pricing Inputs'!$C$82:$AI$83,MATCH('3. GRI Pricing'!$U$16,'2. GRI Pricing Inputs'!$C$82:$C$83,0),MATCH('1. Accomodation'!V461,'2. GRI Pricing Inputs'!$C$82:$AI$82,0)),0)</f>
        <v>0</v>
      </c>
      <c r="V457" s="272">
        <f>IFERROR(INDEX('2. GRI Pricing Inputs'!$C$89:$AI$90,MATCH('3. GRI Pricing'!$V$16,'2. GRI Pricing Inputs'!$C$89:$C$90,0),MATCH('1. Accomodation'!W461,'2. GRI Pricing Inputs'!$C$89:$AI$89,0)),0)</f>
        <v>0</v>
      </c>
      <c r="W457" s="272">
        <f>IFERROR(INDEX('2. GRI Pricing Inputs'!$C$97:$AI$98,MATCH('3. GRI Pricing'!$W$16,'2. GRI Pricing Inputs'!$C$97:$C$98,0),MATCH('1. Accomodation'!X461,'2. GRI Pricing Inputs'!$C$97:$AI$97,0)),0)</f>
        <v>0</v>
      </c>
      <c r="X457" s="272">
        <f>IFERROR(INDEX('2. GRI Pricing Inputs'!$C$104:$AI$105,MATCH('3. GRI Pricing'!$X$16,'2. GRI Pricing Inputs'!$C$104:$C$105,0),MATCH('1. Accomodation'!Y461,'2. GRI Pricing Inputs'!$C$104:$AI$104,0)),0)</f>
        <v>0</v>
      </c>
      <c r="Y457" s="273"/>
      <c r="Z457" s="274">
        <f t="shared" si="19"/>
        <v>0</v>
      </c>
      <c r="AA457" s="275"/>
      <c r="AB457" s="275"/>
      <c r="AC457" s="275"/>
      <c r="AD457" s="271">
        <f>Z457*(1+'2. GRI Pricing Inputs'!E$115)^(($AD$16-$AC$15)/365)</f>
        <v>0</v>
      </c>
      <c r="AE457" s="272">
        <f>AD457*(1+'2. GRI Pricing Inputs'!F$115)^((AE$16-AD$16)/365)</f>
        <v>0</v>
      </c>
      <c r="AF457" s="272">
        <f>AE457*(1+'2. GRI Pricing Inputs'!G$115)^((AF$16-AE$16)/365)</f>
        <v>0</v>
      </c>
      <c r="AG457" s="272">
        <f>AF457*(1+'2. GRI Pricing Inputs'!H$115)^((AG$16-AF$16)/365)</f>
        <v>0</v>
      </c>
      <c r="AH457" s="272">
        <f>AG457*(1+'2. GRI Pricing Inputs'!I$115)^((AH$16-AG$16)/365)</f>
        <v>0</v>
      </c>
      <c r="AI457" s="272">
        <f>AH457*(1+'2. GRI Pricing Inputs'!J$115)^((AI$16-AH$16)/365)</f>
        <v>0</v>
      </c>
      <c r="AJ457" s="272">
        <f>AI457*(1+'2. GRI Pricing Inputs'!K$115)^((AJ$16-AI$16)/365)</f>
        <v>0</v>
      </c>
      <c r="AK457" s="272">
        <f>AJ457*(1+'2. GRI Pricing Inputs'!L$115)^((AK$16-AJ$16)/365)</f>
        <v>0</v>
      </c>
      <c r="AL457" s="272">
        <f>AK457*(1+'2. GRI Pricing Inputs'!M$115)^((AL$16-AK$16)/365)</f>
        <v>0</v>
      </c>
      <c r="AM457" s="272">
        <f>AL457*(1+'2. GRI Pricing Inputs'!N$115)^((AM$16-AL$16)/365)</f>
        <v>0</v>
      </c>
      <c r="AN457" s="272">
        <f>AM457*(1+'2. GRI Pricing Inputs'!O$115)^((AN$16-AM$16)/365)</f>
        <v>0</v>
      </c>
      <c r="AO457" s="272">
        <f>AN457*(1+'2. GRI Pricing Inputs'!P$115)^((AO$16-AN$16)/365)</f>
        <v>0</v>
      </c>
      <c r="AP457" s="276">
        <f>AO457*(1+'2. GRI Pricing Inputs'!Q$115)^((AP$16-AO$16)/365)</f>
        <v>0</v>
      </c>
      <c r="AQ457" s="380">
        <f t="shared" si="20"/>
        <v>0</v>
      </c>
    </row>
    <row r="458" spans="3:43" ht="11.4" x14ac:dyDescent="0.2">
      <c r="C458" s="76">
        <f>'1. Accomodation'!N462</f>
        <v>0</v>
      </c>
      <c r="D458" s="362" t="str">
        <f>'1. Accomodation'!L462</f>
        <v>[Select]</v>
      </c>
      <c r="E458" s="69" t="str">
        <f>'1. Accomodation'!P462</f>
        <v>[Select]</v>
      </c>
      <c r="F458" s="69" t="str">
        <f>'1. Accomodation'!Q462</f>
        <v>[Select]</v>
      </c>
      <c r="G458" s="77">
        <f>'1. Accomodation'!O462</f>
        <v>0</v>
      </c>
      <c r="H458" s="69" t="str">
        <f>'1. Accomodation'!R462</f>
        <v>[Select]</v>
      </c>
      <c r="I458" s="69" t="str">
        <f>'1. Accomodation'!S462</f>
        <v>[Select]</v>
      </c>
      <c r="J458" s="62"/>
      <c r="L458" s="271">
        <f>IFERROR(INDEX('2. GRI Pricing Inputs'!$C$15:$AI$16,MATCH($L$16,'2. GRI Pricing Inputs'!$C$15:$C$16,0),MATCH(E458,'2. GRI Pricing Inputs'!$C$15:$AI$15,0)),0)</f>
        <v>0</v>
      </c>
      <c r="M458" s="272">
        <f>IFERROR(INDEX('2. GRI Pricing Inputs'!$C$22:$AI$23,MATCH($M$16,'2. GRI Pricing Inputs'!$C$22:$C$23,0),MATCH(F458,'2. GRI Pricing Inputs'!$C$22:$AI$22,0)),0)</f>
        <v>0</v>
      </c>
      <c r="N458" s="329">
        <f>IF(AND('3. GRI Pricing'!$G458&gt;='2. GRI Pricing Inputs'!$D$33,'3. GRI Pricing'!$G458&lt;='2. GRI Pricing Inputs'!$E$33),'2. GRI Pricing Inputs'!$D$32,IF(AND('3. GRI Pricing'!$G458&gt;='2. GRI Pricing Inputs'!$F$33,'3. GRI Pricing'!$G458&lt;='2. GRI Pricing Inputs'!$G$33),'2. GRI Pricing Inputs'!$F$32,IF(AND('3. GRI Pricing'!$G458&gt;='2. GRI Pricing Inputs'!$H$33,'3. GRI Pricing'!$G458&lt;='2. GRI Pricing Inputs'!$I$33),'2. GRI Pricing Inputs'!$H$32,IF(AND('3. GRI Pricing'!$G458&gt;='2. GRI Pricing Inputs'!$J$33,'3. GRI Pricing'!$G458&lt;='2. GRI Pricing Inputs'!$K$33),'2. GRI Pricing Inputs'!$J$32,IF(AND('3. GRI Pricing'!$G458&gt;='2. GRI Pricing Inputs'!$L$33,'3. GRI Pricing'!$G458&lt;='2. GRI Pricing Inputs'!$M$33),'2. GRI Pricing Inputs'!$L$32,IF(AND('3. GRI Pricing'!$G458&gt;='2. GRI Pricing Inputs'!$N$33,'3. GRI Pricing'!$G458&lt;='2. GRI Pricing Inputs'!$O$33),'2. GRI Pricing Inputs'!$N$32,IF(AND('3. GRI Pricing'!$G458&gt;='2. GRI Pricing Inputs'!$P$33,'3. GRI Pricing'!$G458&lt;='2. GRI Pricing Inputs'!$Q$33),'2. GRI Pricing Inputs'!$P$32,IF(AND('3. GRI Pricing'!$G458&gt;='2. GRI Pricing Inputs'!$R$33,'3. GRI Pricing'!$G458&lt;='2. GRI Pricing Inputs'!$S$33),'2. GRI Pricing Inputs'!$R$32,IF(AND('3. GRI Pricing'!$G458&gt;='2. GRI Pricing Inputs'!$T$33,'3. GRI Pricing'!$G458&lt;='2. GRI Pricing Inputs'!$U$33),'2. GRI Pricing Inputs'!$T$32,IF(AND('3. GRI Pricing'!$G458&gt;='2. GRI Pricing Inputs'!$V$33,'3. GRI Pricing'!$G458&lt;='2. GRI Pricing Inputs'!$W$33),'2. GRI Pricing Inputs'!$V$32,IF(AND('3. GRI Pricing'!$G458&gt;='2. GRI Pricing Inputs'!$X$33,'3. GRI Pricing'!$G458&lt;='2. GRI Pricing Inputs'!$Y$33),'2. GRI Pricing Inputs'!$X$32,IF(AND('3. GRI Pricing'!$G458&gt;='2. GRI Pricing Inputs'!$Z$33,'3. GRI Pricing'!$G458&lt;='2. GRI Pricing Inputs'!$AA$33),'2. GRI Pricing Inputs'!$Z$32,IF(AND('3. GRI Pricing'!$G458&gt;='2. GRI Pricing Inputs'!$AB$33,'3. GRI Pricing'!$G458&lt;='2. GRI Pricing Inputs'!$AC$33),'2. GRI Pricing Inputs'!$AB$32,IF(AND('3. GRI Pricing'!$G458&gt;='2. GRI Pricing Inputs'!$AD$33,'3. GRI Pricing'!$G458&lt;='2. GRI Pricing Inputs'!$AE$33),'2. GRI Pricing Inputs'!$AD$32,IF(AND('3. GRI Pricing'!$G458&gt;='2. GRI Pricing Inputs'!$AF$33,'3. GRI Pricing'!$G458&lt;='2. GRI Pricing Inputs'!$AG$33),'2. GRI Pricing Inputs'!$AF$32,IF(AND('3. GRI Pricing'!$G458&gt;='2. GRI Pricing Inputs'!$AH$33,'3. GRI Pricing'!$G458&lt;='2. GRI Pricing Inputs'!$AI$33),'2. GRI Pricing Inputs'!$AH$32,0))))))))))))))))</f>
        <v>0</v>
      </c>
      <c r="O458" s="272" cm="1">
        <f t="array" ref="O458">IFERROR(INDEX('2. GRI Pricing Inputs'!$C$32:$AI$39,MATCH('3. GRI Pricing'!E458,'2. GRI Pricing Inputs'!$C$32:$C$39,0),(MATCH('3. GRI Pricing'!N458,'2. GRI Pricing Inputs'!$D$32:$AI$32,0)+1)),0)</f>
        <v>0</v>
      </c>
      <c r="P458" s="272">
        <f>IFERROR(INDEX('2. GRI Pricing Inputs'!$C$45:$AI$46,MATCH($P$16,'2. GRI Pricing Inputs'!$C$45:$C$46,0),MATCH(H458,'2. GRI Pricing Inputs'!$C$45:$AI$45,0)),0)</f>
        <v>0</v>
      </c>
      <c r="Q458" s="272">
        <f>IFERROR(INDEX('2. GRI Pricing Inputs'!$C$53:$AI$54,MATCH('3. GRI Pricing'!$Q$16,'2. GRI Pricing Inputs'!$C$53:$C$54,0),MATCH('3. GRI Pricing'!I458,'2. GRI Pricing Inputs'!$C$53:$AI$53,0)),0)</f>
        <v>0</v>
      </c>
      <c r="R458" s="272">
        <f>IFERROR(INDEX('2. GRI Pricing Inputs'!$C$60:$AI$61,MATCH('3. GRI Pricing'!$R$16,'2. GRI Pricing Inputs'!$C$60:$C$61,0),MATCH('1. Accomodation'!T462,'2. GRI Pricing Inputs'!$C$60:$AI$60,0)),0)</f>
        <v>0</v>
      </c>
      <c r="S458" s="272">
        <f>IFERROR(INDEX('2. GRI Pricing Inputs'!$C$67:$AI$68,MATCH('3. GRI Pricing'!$S$16,'2. GRI Pricing Inputs'!$C$67:$C$68,0),MATCH('1. Accomodation'!U462,'2. GRI Pricing Inputs'!$C$67:$AI$67,0)),0)</f>
        <v>0</v>
      </c>
      <c r="T458" s="272">
        <f>IF(E458=0,0,'2. GRI Pricing Inputs'!$AI$75)</f>
        <v>0</v>
      </c>
      <c r="U458" s="272">
        <f>IFERROR(INDEX('2. GRI Pricing Inputs'!$C$82:$AI$83,MATCH('3. GRI Pricing'!$U$16,'2. GRI Pricing Inputs'!$C$82:$C$83,0),MATCH('1. Accomodation'!V462,'2. GRI Pricing Inputs'!$C$82:$AI$82,0)),0)</f>
        <v>0</v>
      </c>
      <c r="V458" s="272">
        <f>IFERROR(INDEX('2. GRI Pricing Inputs'!$C$89:$AI$90,MATCH('3. GRI Pricing'!$V$16,'2. GRI Pricing Inputs'!$C$89:$C$90,0),MATCH('1. Accomodation'!W462,'2. GRI Pricing Inputs'!$C$89:$AI$89,0)),0)</f>
        <v>0</v>
      </c>
      <c r="W458" s="272">
        <f>IFERROR(INDEX('2. GRI Pricing Inputs'!$C$97:$AI$98,MATCH('3. GRI Pricing'!$W$16,'2. GRI Pricing Inputs'!$C$97:$C$98,0),MATCH('1. Accomodation'!X462,'2. GRI Pricing Inputs'!$C$97:$AI$97,0)),0)</f>
        <v>0</v>
      </c>
      <c r="X458" s="272">
        <f>IFERROR(INDEX('2. GRI Pricing Inputs'!$C$104:$AI$105,MATCH('3. GRI Pricing'!$X$16,'2. GRI Pricing Inputs'!$C$104:$C$105,0),MATCH('1. Accomodation'!Y462,'2. GRI Pricing Inputs'!$C$104:$AI$104,0)),0)</f>
        <v>0</v>
      </c>
      <c r="Y458" s="273"/>
      <c r="Z458" s="274">
        <f t="shared" si="19"/>
        <v>0</v>
      </c>
      <c r="AA458" s="275"/>
      <c r="AB458" s="275"/>
      <c r="AC458" s="275"/>
      <c r="AD458" s="271">
        <f>Z458*(1+'2. GRI Pricing Inputs'!E$115)^(($AD$16-$AC$15)/365)</f>
        <v>0</v>
      </c>
      <c r="AE458" s="272">
        <f>AD458*(1+'2. GRI Pricing Inputs'!F$115)^((AE$16-AD$16)/365)</f>
        <v>0</v>
      </c>
      <c r="AF458" s="272">
        <f>AE458*(1+'2. GRI Pricing Inputs'!G$115)^((AF$16-AE$16)/365)</f>
        <v>0</v>
      </c>
      <c r="AG458" s="272">
        <f>AF458*(1+'2. GRI Pricing Inputs'!H$115)^((AG$16-AF$16)/365)</f>
        <v>0</v>
      </c>
      <c r="AH458" s="272">
        <f>AG458*(1+'2. GRI Pricing Inputs'!I$115)^((AH$16-AG$16)/365)</f>
        <v>0</v>
      </c>
      <c r="AI458" s="272">
        <f>AH458*(1+'2. GRI Pricing Inputs'!J$115)^((AI$16-AH$16)/365)</f>
        <v>0</v>
      </c>
      <c r="AJ458" s="272">
        <f>AI458*(1+'2. GRI Pricing Inputs'!K$115)^((AJ$16-AI$16)/365)</f>
        <v>0</v>
      </c>
      <c r="AK458" s="272">
        <f>AJ458*(1+'2. GRI Pricing Inputs'!L$115)^((AK$16-AJ$16)/365)</f>
        <v>0</v>
      </c>
      <c r="AL458" s="272">
        <f>AK458*(1+'2. GRI Pricing Inputs'!M$115)^((AL$16-AK$16)/365)</f>
        <v>0</v>
      </c>
      <c r="AM458" s="272">
        <f>AL458*(1+'2. GRI Pricing Inputs'!N$115)^((AM$16-AL$16)/365)</f>
        <v>0</v>
      </c>
      <c r="AN458" s="272">
        <f>AM458*(1+'2. GRI Pricing Inputs'!O$115)^((AN$16-AM$16)/365)</f>
        <v>0</v>
      </c>
      <c r="AO458" s="272">
        <f>AN458*(1+'2. GRI Pricing Inputs'!P$115)^((AO$16-AN$16)/365)</f>
        <v>0</v>
      </c>
      <c r="AP458" s="276">
        <f>AO458*(1+'2. GRI Pricing Inputs'!Q$115)^((AP$16-AO$16)/365)</f>
        <v>0</v>
      </c>
      <c r="AQ458" s="380">
        <f t="shared" si="20"/>
        <v>0</v>
      </c>
    </row>
    <row r="459" spans="3:43" ht="11.4" x14ac:dyDescent="0.2">
      <c r="C459" s="76">
        <f>'1. Accomodation'!N463</f>
        <v>0</v>
      </c>
      <c r="D459" s="362" t="str">
        <f>'1. Accomodation'!L463</f>
        <v>[Select]</v>
      </c>
      <c r="E459" s="69" t="str">
        <f>'1. Accomodation'!P463</f>
        <v>[Select]</v>
      </c>
      <c r="F459" s="69" t="str">
        <f>'1. Accomodation'!Q463</f>
        <v>[Select]</v>
      </c>
      <c r="G459" s="77">
        <f>'1. Accomodation'!O463</f>
        <v>0</v>
      </c>
      <c r="H459" s="69" t="str">
        <f>'1. Accomodation'!R463</f>
        <v>[Select]</v>
      </c>
      <c r="I459" s="69" t="str">
        <f>'1. Accomodation'!S463</f>
        <v>[Select]</v>
      </c>
      <c r="J459" s="62"/>
      <c r="L459" s="271">
        <f>IFERROR(INDEX('2. GRI Pricing Inputs'!$C$15:$AI$16,MATCH($L$16,'2. GRI Pricing Inputs'!$C$15:$C$16,0),MATCH(E459,'2. GRI Pricing Inputs'!$C$15:$AI$15,0)),0)</f>
        <v>0</v>
      </c>
      <c r="M459" s="272">
        <f>IFERROR(INDEX('2. GRI Pricing Inputs'!$C$22:$AI$23,MATCH($M$16,'2. GRI Pricing Inputs'!$C$22:$C$23,0),MATCH(F459,'2. GRI Pricing Inputs'!$C$22:$AI$22,0)),0)</f>
        <v>0</v>
      </c>
      <c r="N459" s="329">
        <f>IF(AND('3. GRI Pricing'!$G459&gt;='2. GRI Pricing Inputs'!$D$33,'3. GRI Pricing'!$G459&lt;='2. GRI Pricing Inputs'!$E$33),'2. GRI Pricing Inputs'!$D$32,IF(AND('3. GRI Pricing'!$G459&gt;='2. GRI Pricing Inputs'!$F$33,'3. GRI Pricing'!$G459&lt;='2. GRI Pricing Inputs'!$G$33),'2. GRI Pricing Inputs'!$F$32,IF(AND('3. GRI Pricing'!$G459&gt;='2. GRI Pricing Inputs'!$H$33,'3. GRI Pricing'!$G459&lt;='2. GRI Pricing Inputs'!$I$33),'2. GRI Pricing Inputs'!$H$32,IF(AND('3. GRI Pricing'!$G459&gt;='2. GRI Pricing Inputs'!$J$33,'3. GRI Pricing'!$G459&lt;='2. GRI Pricing Inputs'!$K$33),'2. GRI Pricing Inputs'!$J$32,IF(AND('3. GRI Pricing'!$G459&gt;='2. GRI Pricing Inputs'!$L$33,'3. GRI Pricing'!$G459&lt;='2. GRI Pricing Inputs'!$M$33),'2. GRI Pricing Inputs'!$L$32,IF(AND('3. GRI Pricing'!$G459&gt;='2. GRI Pricing Inputs'!$N$33,'3. GRI Pricing'!$G459&lt;='2. GRI Pricing Inputs'!$O$33),'2. GRI Pricing Inputs'!$N$32,IF(AND('3. GRI Pricing'!$G459&gt;='2. GRI Pricing Inputs'!$P$33,'3. GRI Pricing'!$G459&lt;='2. GRI Pricing Inputs'!$Q$33),'2. GRI Pricing Inputs'!$P$32,IF(AND('3. GRI Pricing'!$G459&gt;='2. GRI Pricing Inputs'!$R$33,'3. GRI Pricing'!$G459&lt;='2. GRI Pricing Inputs'!$S$33),'2. GRI Pricing Inputs'!$R$32,IF(AND('3. GRI Pricing'!$G459&gt;='2. GRI Pricing Inputs'!$T$33,'3. GRI Pricing'!$G459&lt;='2. GRI Pricing Inputs'!$U$33),'2. GRI Pricing Inputs'!$T$32,IF(AND('3. GRI Pricing'!$G459&gt;='2. GRI Pricing Inputs'!$V$33,'3. GRI Pricing'!$G459&lt;='2. GRI Pricing Inputs'!$W$33),'2. GRI Pricing Inputs'!$V$32,IF(AND('3. GRI Pricing'!$G459&gt;='2. GRI Pricing Inputs'!$X$33,'3. GRI Pricing'!$G459&lt;='2. GRI Pricing Inputs'!$Y$33),'2. GRI Pricing Inputs'!$X$32,IF(AND('3. GRI Pricing'!$G459&gt;='2. GRI Pricing Inputs'!$Z$33,'3. GRI Pricing'!$G459&lt;='2. GRI Pricing Inputs'!$AA$33),'2. GRI Pricing Inputs'!$Z$32,IF(AND('3. GRI Pricing'!$G459&gt;='2. GRI Pricing Inputs'!$AB$33,'3. GRI Pricing'!$G459&lt;='2. GRI Pricing Inputs'!$AC$33),'2. GRI Pricing Inputs'!$AB$32,IF(AND('3. GRI Pricing'!$G459&gt;='2. GRI Pricing Inputs'!$AD$33,'3. GRI Pricing'!$G459&lt;='2. GRI Pricing Inputs'!$AE$33),'2. GRI Pricing Inputs'!$AD$32,IF(AND('3. GRI Pricing'!$G459&gt;='2. GRI Pricing Inputs'!$AF$33,'3. GRI Pricing'!$G459&lt;='2. GRI Pricing Inputs'!$AG$33),'2. GRI Pricing Inputs'!$AF$32,IF(AND('3. GRI Pricing'!$G459&gt;='2. GRI Pricing Inputs'!$AH$33,'3. GRI Pricing'!$G459&lt;='2. GRI Pricing Inputs'!$AI$33),'2. GRI Pricing Inputs'!$AH$32,0))))))))))))))))</f>
        <v>0</v>
      </c>
      <c r="O459" s="272" cm="1">
        <f t="array" ref="O459">IFERROR(INDEX('2. GRI Pricing Inputs'!$C$32:$AI$39,MATCH('3. GRI Pricing'!E459,'2. GRI Pricing Inputs'!$C$32:$C$39,0),(MATCH('3. GRI Pricing'!N459,'2. GRI Pricing Inputs'!$D$32:$AI$32,0)+1)),0)</f>
        <v>0</v>
      </c>
      <c r="P459" s="272">
        <f>IFERROR(INDEX('2. GRI Pricing Inputs'!$C$45:$AI$46,MATCH($P$16,'2. GRI Pricing Inputs'!$C$45:$C$46,0),MATCH(H459,'2. GRI Pricing Inputs'!$C$45:$AI$45,0)),0)</f>
        <v>0</v>
      </c>
      <c r="Q459" s="272">
        <f>IFERROR(INDEX('2. GRI Pricing Inputs'!$C$53:$AI$54,MATCH('3. GRI Pricing'!$Q$16,'2. GRI Pricing Inputs'!$C$53:$C$54,0),MATCH('3. GRI Pricing'!I459,'2. GRI Pricing Inputs'!$C$53:$AI$53,0)),0)</f>
        <v>0</v>
      </c>
      <c r="R459" s="272">
        <f>IFERROR(INDEX('2. GRI Pricing Inputs'!$C$60:$AI$61,MATCH('3. GRI Pricing'!$R$16,'2. GRI Pricing Inputs'!$C$60:$C$61,0),MATCH('1. Accomodation'!T463,'2. GRI Pricing Inputs'!$C$60:$AI$60,0)),0)</f>
        <v>0</v>
      </c>
      <c r="S459" s="272">
        <f>IFERROR(INDEX('2. GRI Pricing Inputs'!$C$67:$AI$68,MATCH('3. GRI Pricing'!$S$16,'2. GRI Pricing Inputs'!$C$67:$C$68,0),MATCH('1. Accomodation'!U463,'2. GRI Pricing Inputs'!$C$67:$AI$67,0)),0)</f>
        <v>0</v>
      </c>
      <c r="T459" s="272">
        <f>IF(E459=0,0,'2. GRI Pricing Inputs'!$AI$75)</f>
        <v>0</v>
      </c>
      <c r="U459" s="272">
        <f>IFERROR(INDEX('2. GRI Pricing Inputs'!$C$82:$AI$83,MATCH('3. GRI Pricing'!$U$16,'2. GRI Pricing Inputs'!$C$82:$C$83,0),MATCH('1. Accomodation'!V463,'2. GRI Pricing Inputs'!$C$82:$AI$82,0)),0)</f>
        <v>0</v>
      </c>
      <c r="V459" s="272">
        <f>IFERROR(INDEX('2. GRI Pricing Inputs'!$C$89:$AI$90,MATCH('3. GRI Pricing'!$V$16,'2. GRI Pricing Inputs'!$C$89:$C$90,0),MATCH('1. Accomodation'!W463,'2. GRI Pricing Inputs'!$C$89:$AI$89,0)),0)</f>
        <v>0</v>
      </c>
      <c r="W459" s="272">
        <f>IFERROR(INDEX('2. GRI Pricing Inputs'!$C$97:$AI$98,MATCH('3. GRI Pricing'!$W$16,'2. GRI Pricing Inputs'!$C$97:$C$98,0),MATCH('1. Accomodation'!X463,'2. GRI Pricing Inputs'!$C$97:$AI$97,0)),0)</f>
        <v>0</v>
      </c>
      <c r="X459" s="272">
        <f>IFERROR(INDEX('2. GRI Pricing Inputs'!$C$104:$AI$105,MATCH('3. GRI Pricing'!$X$16,'2. GRI Pricing Inputs'!$C$104:$C$105,0),MATCH('1. Accomodation'!Y463,'2. GRI Pricing Inputs'!$C$104:$AI$104,0)),0)</f>
        <v>0</v>
      </c>
      <c r="Y459" s="273"/>
      <c r="Z459" s="274">
        <f t="shared" si="19"/>
        <v>0</v>
      </c>
      <c r="AA459" s="275"/>
      <c r="AB459" s="275"/>
      <c r="AC459" s="275"/>
      <c r="AD459" s="271">
        <f>Z459*(1+'2. GRI Pricing Inputs'!E$115)^(($AD$16-$AC$15)/365)</f>
        <v>0</v>
      </c>
      <c r="AE459" s="272">
        <f>AD459*(1+'2. GRI Pricing Inputs'!F$115)^((AE$16-AD$16)/365)</f>
        <v>0</v>
      </c>
      <c r="AF459" s="272">
        <f>AE459*(1+'2. GRI Pricing Inputs'!G$115)^((AF$16-AE$16)/365)</f>
        <v>0</v>
      </c>
      <c r="AG459" s="272">
        <f>AF459*(1+'2. GRI Pricing Inputs'!H$115)^((AG$16-AF$16)/365)</f>
        <v>0</v>
      </c>
      <c r="AH459" s="272">
        <f>AG459*(1+'2. GRI Pricing Inputs'!I$115)^((AH$16-AG$16)/365)</f>
        <v>0</v>
      </c>
      <c r="AI459" s="272">
        <f>AH459*(1+'2. GRI Pricing Inputs'!J$115)^((AI$16-AH$16)/365)</f>
        <v>0</v>
      </c>
      <c r="AJ459" s="272">
        <f>AI459*(1+'2. GRI Pricing Inputs'!K$115)^((AJ$16-AI$16)/365)</f>
        <v>0</v>
      </c>
      <c r="AK459" s="272">
        <f>AJ459*(1+'2. GRI Pricing Inputs'!L$115)^((AK$16-AJ$16)/365)</f>
        <v>0</v>
      </c>
      <c r="AL459" s="272">
        <f>AK459*(1+'2. GRI Pricing Inputs'!M$115)^((AL$16-AK$16)/365)</f>
        <v>0</v>
      </c>
      <c r="AM459" s="272">
        <f>AL459*(1+'2. GRI Pricing Inputs'!N$115)^((AM$16-AL$16)/365)</f>
        <v>0</v>
      </c>
      <c r="AN459" s="272">
        <f>AM459*(1+'2. GRI Pricing Inputs'!O$115)^((AN$16-AM$16)/365)</f>
        <v>0</v>
      </c>
      <c r="AO459" s="272">
        <f>AN459*(1+'2. GRI Pricing Inputs'!P$115)^((AO$16-AN$16)/365)</f>
        <v>0</v>
      </c>
      <c r="AP459" s="276">
        <f>AO459*(1+'2. GRI Pricing Inputs'!Q$115)^((AP$16-AO$16)/365)</f>
        <v>0</v>
      </c>
      <c r="AQ459" s="380">
        <f t="shared" si="20"/>
        <v>0</v>
      </c>
    </row>
    <row r="460" spans="3:43" ht="11.4" x14ac:dyDescent="0.2">
      <c r="C460" s="76">
        <f>'1. Accomodation'!N464</f>
        <v>0</v>
      </c>
      <c r="D460" s="362" t="str">
        <f>'1. Accomodation'!L464</f>
        <v>[Select]</v>
      </c>
      <c r="E460" s="69" t="str">
        <f>'1. Accomodation'!P464</f>
        <v>[Select]</v>
      </c>
      <c r="F460" s="69" t="str">
        <f>'1. Accomodation'!Q464</f>
        <v>[Select]</v>
      </c>
      <c r="G460" s="77">
        <f>'1. Accomodation'!O464</f>
        <v>0</v>
      </c>
      <c r="H460" s="69" t="str">
        <f>'1. Accomodation'!R464</f>
        <v>[Select]</v>
      </c>
      <c r="I460" s="69" t="str">
        <f>'1. Accomodation'!S464</f>
        <v>[Select]</v>
      </c>
      <c r="J460" s="62"/>
      <c r="L460" s="271">
        <f>IFERROR(INDEX('2. GRI Pricing Inputs'!$C$15:$AI$16,MATCH($L$16,'2. GRI Pricing Inputs'!$C$15:$C$16,0),MATCH(E460,'2. GRI Pricing Inputs'!$C$15:$AI$15,0)),0)</f>
        <v>0</v>
      </c>
      <c r="M460" s="272">
        <f>IFERROR(INDEX('2. GRI Pricing Inputs'!$C$22:$AI$23,MATCH($M$16,'2. GRI Pricing Inputs'!$C$22:$C$23,0),MATCH(F460,'2. GRI Pricing Inputs'!$C$22:$AI$22,0)),0)</f>
        <v>0</v>
      </c>
      <c r="N460" s="329">
        <f>IF(AND('3. GRI Pricing'!$G460&gt;='2. GRI Pricing Inputs'!$D$33,'3. GRI Pricing'!$G460&lt;='2. GRI Pricing Inputs'!$E$33),'2. GRI Pricing Inputs'!$D$32,IF(AND('3. GRI Pricing'!$G460&gt;='2. GRI Pricing Inputs'!$F$33,'3. GRI Pricing'!$G460&lt;='2. GRI Pricing Inputs'!$G$33),'2. GRI Pricing Inputs'!$F$32,IF(AND('3. GRI Pricing'!$G460&gt;='2. GRI Pricing Inputs'!$H$33,'3. GRI Pricing'!$G460&lt;='2. GRI Pricing Inputs'!$I$33),'2. GRI Pricing Inputs'!$H$32,IF(AND('3. GRI Pricing'!$G460&gt;='2. GRI Pricing Inputs'!$J$33,'3. GRI Pricing'!$G460&lt;='2. GRI Pricing Inputs'!$K$33),'2. GRI Pricing Inputs'!$J$32,IF(AND('3. GRI Pricing'!$G460&gt;='2. GRI Pricing Inputs'!$L$33,'3. GRI Pricing'!$G460&lt;='2. GRI Pricing Inputs'!$M$33),'2. GRI Pricing Inputs'!$L$32,IF(AND('3. GRI Pricing'!$G460&gt;='2. GRI Pricing Inputs'!$N$33,'3. GRI Pricing'!$G460&lt;='2. GRI Pricing Inputs'!$O$33),'2. GRI Pricing Inputs'!$N$32,IF(AND('3. GRI Pricing'!$G460&gt;='2. GRI Pricing Inputs'!$P$33,'3. GRI Pricing'!$G460&lt;='2. GRI Pricing Inputs'!$Q$33),'2. GRI Pricing Inputs'!$P$32,IF(AND('3. GRI Pricing'!$G460&gt;='2. GRI Pricing Inputs'!$R$33,'3. GRI Pricing'!$G460&lt;='2. GRI Pricing Inputs'!$S$33),'2. GRI Pricing Inputs'!$R$32,IF(AND('3. GRI Pricing'!$G460&gt;='2. GRI Pricing Inputs'!$T$33,'3. GRI Pricing'!$G460&lt;='2. GRI Pricing Inputs'!$U$33),'2. GRI Pricing Inputs'!$T$32,IF(AND('3. GRI Pricing'!$G460&gt;='2. GRI Pricing Inputs'!$V$33,'3. GRI Pricing'!$G460&lt;='2. GRI Pricing Inputs'!$W$33),'2. GRI Pricing Inputs'!$V$32,IF(AND('3. GRI Pricing'!$G460&gt;='2. GRI Pricing Inputs'!$X$33,'3. GRI Pricing'!$G460&lt;='2. GRI Pricing Inputs'!$Y$33),'2. GRI Pricing Inputs'!$X$32,IF(AND('3. GRI Pricing'!$G460&gt;='2. GRI Pricing Inputs'!$Z$33,'3. GRI Pricing'!$G460&lt;='2. GRI Pricing Inputs'!$AA$33),'2. GRI Pricing Inputs'!$Z$32,IF(AND('3. GRI Pricing'!$G460&gt;='2. GRI Pricing Inputs'!$AB$33,'3. GRI Pricing'!$G460&lt;='2. GRI Pricing Inputs'!$AC$33),'2. GRI Pricing Inputs'!$AB$32,IF(AND('3. GRI Pricing'!$G460&gt;='2. GRI Pricing Inputs'!$AD$33,'3. GRI Pricing'!$G460&lt;='2. GRI Pricing Inputs'!$AE$33),'2. GRI Pricing Inputs'!$AD$32,IF(AND('3. GRI Pricing'!$G460&gt;='2. GRI Pricing Inputs'!$AF$33,'3. GRI Pricing'!$G460&lt;='2. GRI Pricing Inputs'!$AG$33),'2. GRI Pricing Inputs'!$AF$32,IF(AND('3. GRI Pricing'!$G460&gt;='2. GRI Pricing Inputs'!$AH$33,'3. GRI Pricing'!$G460&lt;='2. GRI Pricing Inputs'!$AI$33),'2. GRI Pricing Inputs'!$AH$32,0))))))))))))))))</f>
        <v>0</v>
      </c>
      <c r="O460" s="272" cm="1">
        <f t="array" ref="O460">IFERROR(INDEX('2. GRI Pricing Inputs'!$C$32:$AI$39,MATCH('3. GRI Pricing'!E460,'2. GRI Pricing Inputs'!$C$32:$C$39,0),(MATCH('3. GRI Pricing'!N460,'2. GRI Pricing Inputs'!$D$32:$AI$32,0)+1)),0)</f>
        <v>0</v>
      </c>
      <c r="P460" s="272">
        <f>IFERROR(INDEX('2. GRI Pricing Inputs'!$C$45:$AI$46,MATCH($P$16,'2. GRI Pricing Inputs'!$C$45:$C$46,0),MATCH(H460,'2. GRI Pricing Inputs'!$C$45:$AI$45,0)),0)</f>
        <v>0</v>
      </c>
      <c r="Q460" s="272">
        <f>IFERROR(INDEX('2. GRI Pricing Inputs'!$C$53:$AI$54,MATCH('3. GRI Pricing'!$Q$16,'2. GRI Pricing Inputs'!$C$53:$C$54,0),MATCH('3. GRI Pricing'!I460,'2. GRI Pricing Inputs'!$C$53:$AI$53,0)),0)</f>
        <v>0</v>
      </c>
      <c r="R460" s="272">
        <f>IFERROR(INDEX('2. GRI Pricing Inputs'!$C$60:$AI$61,MATCH('3. GRI Pricing'!$R$16,'2. GRI Pricing Inputs'!$C$60:$C$61,0),MATCH('1. Accomodation'!T464,'2. GRI Pricing Inputs'!$C$60:$AI$60,0)),0)</f>
        <v>0</v>
      </c>
      <c r="S460" s="272">
        <f>IFERROR(INDEX('2. GRI Pricing Inputs'!$C$67:$AI$68,MATCH('3. GRI Pricing'!$S$16,'2. GRI Pricing Inputs'!$C$67:$C$68,0),MATCH('1. Accomodation'!U464,'2. GRI Pricing Inputs'!$C$67:$AI$67,0)),0)</f>
        <v>0</v>
      </c>
      <c r="T460" s="272">
        <f>IF(E460=0,0,'2. GRI Pricing Inputs'!$AI$75)</f>
        <v>0</v>
      </c>
      <c r="U460" s="272">
        <f>IFERROR(INDEX('2. GRI Pricing Inputs'!$C$82:$AI$83,MATCH('3. GRI Pricing'!$U$16,'2. GRI Pricing Inputs'!$C$82:$C$83,0),MATCH('1. Accomodation'!V464,'2. GRI Pricing Inputs'!$C$82:$AI$82,0)),0)</f>
        <v>0</v>
      </c>
      <c r="V460" s="272">
        <f>IFERROR(INDEX('2. GRI Pricing Inputs'!$C$89:$AI$90,MATCH('3. GRI Pricing'!$V$16,'2. GRI Pricing Inputs'!$C$89:$C$90,0),MATCH('1. Accomodation'!W464,'2. GRI Pricing Inputs'!$C$89:$AI$89,0)),0)</f>
        <v>0</v>
      </c>
      <c r="W460" s="272">
        <f>IFERROR(INDEX('2. GRI Pricing Inputs'!$C$97:$AI$98,MATCH('3. GRI Pricing'!$W$16,'2. GRI Pricing Inputs'!$C$97:$C$98,0),MATCH('1. Accomodation'!X464,'2. GRI Pricing Inputs'!$C$97:$AI$97,0)),0)</f>
        <v>0</v>
      </c>
      <c r="X460" s="272">
        <f>IFERROR(INDEX('2. GRI Pricing Inputs'!$C$104:$AI$105,MATCH('3. GRI Pricing'!$X$16,'2. GRI Pricing Inputs'!$C$104:$C$105,0),MATCH('1. Accomodation'!Y464,'2. GRI Pricing Inputs'!$C$104:$AI$104,0)),0)</f>
        <v>0</v>
      </c>
      <c r="Y460" s="273"/>
      <c r="Z460" s="274">
        <f t="shared" si="19"/>
        <v>0</v>
      </c>
      <c r="AA460" s="275"/>
      <c r="AB460" s="275"/>
      <c r="AC460" s="275"/>
      <c r="AD460" s="271">
        <f>Z460*(1+'2. GRI Pricing Inputs'!E$115)^(($AD$16-$AC$15)/365)</f>
        <v>0</v>
      </c>
      <c r="AE460" s="272">
        <f>AD460*(1+'2. GRI Pricing Inputs'!F$115)^((AE$16-AD$16)/365)</f>
        <v>0</v>
      </c>
      <c r="AF460" s="272">
        <f>AE460*(1+'2. GRI Pricing Inputs'!G$115)^((AF$16-AE$16)/365)</f>
        <v>0</v>
      </c>
      <c r="AG460" s="272">
        <f>AF460*(1+'2. GRI Pricing Inputs'!H$115)^((AG$16-AF$16)/365)</f>
        <v>0</v>
      </c>
      <c r="AH460" s="272">
        <f>AG460*(1+'2. GRI Pricing Inputs'!I$115)^((AH$16-AG$16)/365)</f>
        <v>0</v>
      </c>
      <c r="AI460" s="272">
        <f>AH460*(1+'2. GRI Pricing Inputs'!J$115)^((AI$16-AH$16)/365)</f>
        <v>0</v>
      </c>
      <c r="AJ460" s="272">
        <f>AI460*(1+'2. GRI Pricing Inputs'!K$115)^((AJ$16-AI$16)/365)</f>
        <v>0</v>
      </c>
      <c r="AK460" s="272">
        <f>AJ460*(1+'2. GRI Pricing Inputs'!L$115)^((AK$16-AJ$16)/365)</f>
        <v>0</v>
      </c>
      <c r="AL460" s="272">
        <f>AK460*(1+'2. GRI Pricing Inputs'!M$115)^((AL$16-AK$16)/365)</f>
        <v>0</v>
      </c>
      <c r="AM460" s="272">
        <f>AL460*(1+'2. GRI Pricing Inputs'!N$115)^((AM$16-AL$16)/365)</f>
        <v>0</v>
      </c>
      <c r="AN460" s="272">
        <f>AM460*(1+'2. GRI Pricing Inputs'!O$115)^((AN$16-AM$16)/365)</f>
        <v>0</v>
      </c>
      <c r="AO460" s="272">
        <f>AN460*(1+'2. GRI Pricing Inputs'!P$115)^((AO$16-AN$16)/365)</f>
        <v>0</v>
      </c>
      <c r="AP460" s="276">
        <f>AO460*(1+'2. GRI Pricing Inputs'!Q$115)^((AP$16-AO$16)/365)</f>
        <v>0</v>
      </c>
      <c r="AQ460" s="380">
        <f t="shared" si="20"/>
        <v>0</v>
      </c>
    </row>
    <row r="461" spans="3:43" ht="11.4" x14ac:dyDescent="0.2">
      <c r="C461" s="76">
        <f>'1. Accomodation'!N465</f>
        <v>0</v>
      </c>
      <c r="D461" s="362" t="str">
        <f>'1. Accomodation'!L465</f>
        <v>[Select]</v>
      </c>
      <c r="E461" s="69" t="str">
        <f>'1. Accomodation'!P465</f>
        <v>[Select]</v>
      </c>
      <c r="F461" s="69" t="str">
        <f>'1. Accomodation'!Q465</f>
        <v>[Select]</v>
      </c>
      <c r="G461" s="77">
        <f>'1. Accomodation'!O465</f>
        <v>0</v>
      </c>
      <c r="H461" s="69" t="str">
        <f>'1. Accomodation'!R465</f>
        <v>[Select]</v>
      </c>
      <c r="I461" s="69" t="str">
        <f>'1. Accomodation'!S465</f>
        <v>[Select]</v>
      </c>
      <c r="J461" s="62"/>
      <c r="L461" s="271">
        <f>IFERROR(INDEX('2. GRI Pricing Inputs'!$C$15:$AI$16,MATCH($L$16,'2. GRI Pricing Inputs'!$C$15:$C$16,0),MATCH(E461,'2. GRI Pricing Inputs'!$C$15:$AI$15,0)),0)</f>
        <v>0</v>
      </c>
      <c r="M461" s="272">
        <f>IFERROR(INDEX('2. GRI Pricing Inputs'!$C$22:$AI$23,MATCH($M$16,'2. GRI Pricing Inputs'!$C$22:$C$23,0),MATCH(F461,'2. GRI Pricing Inputs'!$C$22:$AI$22,0)),0)</f>
        <v>0</v>
      </c>
      <c r="N461" s="329">
        <f>IF(AND('3. GRI Pricing'!$G461&gt;='2. GRI Pricing Inputs'!$D$33,'3. GRI Pricing'!$G461&lt;='2. GRI Pricing Inputs'!$E$33),'2. GRI Pricing Inputs'!$D$32,IF(AND('3. GRI Pricing'!$G461&gt;='2. GRI Pricing Inputs'!$F$33,'3. GRI Pricing'!$G461&lt;='2. GRI Pricing Inputs'!$G$33),'2. GRI Pricing Inputs'!$F$32,IF(AND('3. GRI Pricing'!$G461&gt;='2. GRI Pricing Inputs'!$H$33,'3. GRI Pricing'!$G461&lt;='2. GRI Pricing Inputs'!$I$33),'2. GRI Pricing Inputs'!$H$32,IF(AND('3. GRI Pricing'!$G461&gt;='2. GRI Pricing Inputs'!$J$33,'3. GRI Pricing'!$G461&lt;='2. GRI Pricing Inputs'!$K$33),'2. GRI Pricing Inputs'!$J$32,IF(AND('3. GRI Pricing'!$G461&gt;='2. GRI Pricing Inputs'!$L$33,'3. GRI Pricing'!$G461&lt;='2. GRI Pricing Inputs'!$M$33),'2. GRI Pricing Inputs'!$L$32,IF(AND('3. GRI Pricing'!$G461&gt;='2. GRI Pricing Inputs'!$N$33,'3. GRI Pricing'!$G461&lt;='2. GRI Pricing Inputs'!$O$33),'2. GRI Pricing Inputs'!$N$32,IF(AND('3. GRI Pricing'!$G461&gt;='2. GRI Pricing Inputs'!$P$33,'3. GRI Pricing'!$G461&lt;='2. GRI Pricing Inputs'!$Q$33),'2. GRI Pricing Inputs'!$P$32,IF(AND('3. GRI Pricing'!$G461&gt;='2. GRI Pricing Inputs'!$R$33,'3. GRI Pricing'!$G461&lt;='2. GRI Pricing Inputs'!$S$33),'2. GRI Pricing Inputs'!$R$32,IF(AND('3. GRI Pricing'!$G461&gt;='2. GRI Pricing Inputs'!$T$33,'3. GRI Pricing'!$G461&lt;='2. GRI Pricing Inputs'!$U$33),'2. GRI Pricing Inputs'!$T$32,IF(AND('3. GRI Pricing'!$G461&gt;='2. GRI Pricing Inputs'!$V$33,'3. GRI Pricing'!$G461&lt;='2. GRI Pricing Inputs'!$W$33),'2. GRI Pricing Inputs'!$V$32,IF(AND('3. GRI Pricing'!$G461&gt;='2. GRI Pricing Inputs'!$X$33,'3. GRI Pricing'!$G461&lt;='2. GRI Pricing Inputs'!$Y$33),'2. GRI Pricing Inputs'!$X$32,IF(AND('3. GRI Pricing'!$G461&gt;='2. GRI Pricing Inputs'!$Z$33,'3. GRI Pricing'!$G461&lt;='2. GRI Pricing Inputs'!$AA$33),'2. GRI Pricing Inputs'!$Z$32,IF(AND('3. GRI Pricing'!$G461&gt;='2. GRI Pricing Inputs'!$AB$33,'3. GRI Pricing'!$G461&lt;='2. GRI Pricing Inputs'!$AC$33),'2. GRI Pricing Inputs'!$AB$32,IF(AND('3. GRI Pricing'!$G461&gt;='2. GRI Pricing Inputs'!$AD$33,'3. GRI Pricing'!$G461&lt;='2. GRI Pricing Inputs'!$AE$33),'2. GRI Pricing Inputs'!$AD$32,IF(AND('3. GRI Pricing'!$G461&gt;='2. GRI Pricing Inputs'!$AF$33,'3. GRI Pricing'!$G461&lt;='2. GRI Pricing Inputs'!$AG$33),'2. GRI Pricing Inputs'!$AF$32,IF(AND('3. GRI Pricing'!$G461&gt;='2. GRI Pricing Inputs'!$AH$33,'3. GRI Pricing'!$G461&lt;='2. GRI Pricing Inputs'!$AI$33),'2. GRI Pricing Inputs'!$AH$32,0))))))))))))))))</f>
        <v>0</v>
      </c>
      <c r="O461" s="272" cm="1">
        <f t="array" ref="O461">IFERROR(INDEX('2. GRI Pricing Inputs'!$C$32:$AI$39,MATCH('3. GRI Pricing'!E461,'2. GRI Pricing Inputs'!$C$32:$C$39,0),(MATCH('3. GRI Pricing'!N461,'2. GRI Pricing Inputs'!$D$32:$AI$32,0)+1)),0)</f>
        <v>0</v>
      </c>
      <c r="P461" s="272">
        <f>IFERROR(INDEX('2. GRI Pricing Inputs'!$C$45:$AI$46,MATCH($P$16,'2. GRI Pricing Inputs'!$C$45:$C$46,0),MATCH(H461,'2. GRI Pricing Inputs'!$C$45:$AI$45,0)),0)</f>
        <v>0</v>
      </c>
      <c r="Q461" s="272">
        <f>IFERROR(INDEX('2. GRI Pricing Inputs'!$C$53:$AI$54,MATCH('3. GRI Pricing'!$Q$16,'2. GRI Pricing Inputs'!$C$53:$C$54,0),MATCH('3. GRI Pricing'!I461,'2. GRI Pricing Inputs'!$C$53:$AI$53,0)),0)</f>
        <v>0</v>
      </c>
      <c r="R461" s="272">
        <f>IFERROR(INDEX('2. GRI Pricing Inputs'!$C$60:$AI$61,MATCH('3. GRI Pricing'!$R$16,'2. GRI Pricing Inputs'!$C$60:$C$61,0),MATCH('1. Accomodation'!T465,'2. GRI Pricing Inputs'!$C$60:$AI$60,0)),0)</f>
        <v>0</v>
      </c>
      <c r="S461" s="272">
        <f>IFERROR(INDEX('2. GRI Pricing Inputs'!$C$67:$AI$68,MATCH('3. GRI Pricing'!$S$16,'2. GRI Pricing Inputs'!$C$67:$C$68,0),MATCH('1. Accomodation'!U465,'2. GRI Pricing Inputs'!$C$67:$AI$67,0)),0)</f>
        <v>0</v>
      </c>
      <c r="T461" s="272">
        <f>IF(E461=0,0,'2. GRI Pricing Inputs'!$AI$75)</f>
        <v>0</v>
      </c>
      <c r="U461" s="272">
        <f>IFERROR(INDEX('2. GRI Pricing Inputs'!$C$82:$AI$83,MATCH('3. GRI Pricing'!$U$16,'2. GRI Pricing Inputs'!$C$82:$C$83,0),MATCH('1. Accomodation'!V465,'2. GRI Pricing Inputs'!$C$82:$AI$82,0)),0)</f>
        <v>0</v>
      </c>
      <c r="V461" s="272">
        <f>IFERROR(INDEX('2. GRI Pricing Inputs'!$C$89:$AI$90,MATCH('3. GRI Pricing'!$V$16,'2. GRI Pricing Inputs'!$C$89:$C$90,0),MATCH('1. Accomodation'!W465,'2. GRI Pricing Inputs'!$C$89:$AI$89,0)),0)</f>
        <v>0</v>
      </c>
      <c r="W461" s="272">
        <f>IFERROR(INDEX('2. GRI Pricing Inputs'!$C$97:$AI$98,MATCH('3. GRI Pricing'!$W$16,'2. GRI Pricing Inputs'!$C$97:$C$98,0),MATCH('1. Accomodation'!X465,'2. GRI Pricing Inputs'!$C$97:$AI$97,0)),0)</f>
        <v>0</v>
      </c>
      <c r="X461" s="272">
        <f>IFERROR(INDEX('2. GRI Pricing Inputs'!$C$104:$AI$105,MATCH('3. GRI Pricing'!$X$16,'2. GRI Pricing Inputs'!$C$104:$C$105,0),MATCH('1. Accomodation'!Y465,'2. GRI Pricing Inputs'!$C$104:$AI$104,0)),0)</f>
        <v>0</v>
      </c>
      <c r="Y461" s="273"/>
      <c r="Z461" s="274">
        <f t="shared" si="19"/>
        <v>0</v>
      </c>
      <c r="AA461" s="275"/>
      <c r="AB461" s="275"/>
      <c r="AC461" s="275"/>
      <c r="AD461" s="271">
        <f>Z461*(1+'2. GRI Pricing Inputs'!E$115)^(($AD$16-$AC$15)/365)</f>
        <v>0</v>
      </c>
      <c r="AE461" s="272">
        <f>AD461*(1+'2. GRI Pricing Inputs'!F$115)^((AE$16-AD$16)/365)</f>
        <v>0</v>
      </c>
      <c r="AF461" s="272">
        <f>AE461*(1+'2. GRI Pricing Inputs'!G$115)^((AF$16-AE$16)/365)</f>
        <v>0</v>
      </c>
      <c r="AG461" s="272">
        <f>AF461*(1+'2. GRI Pricing Inputs'!H$115)^((AG$16-AF$16)/365)</f>
        <v>0</v>
      </c>
      <c r="AH461" s="272">
        <f>AG461*(1+'2. GRI Pricing Inputs'!I$115)^((AH$16-AG$16)/365)</f>
        <v>0</v>
      </c>
      <c r="AI461" s="272">
        <f>AH461*(1+'2. GRI Pricing Inputs'!J$115)^((AI$16-AH$16)/365)</f>
        <v>0</v>
      </c>
      <c r="AJ461" s="272">
        <f>AI461*(1+'2. GRI Pricing Inputs'!K$115)^((AJ$16-AI$16)/365)</f>
        <v>0</v>
      </c>
      <c r="AK461" s="272">
        <f>AJ461*(1+'2. GRI Pricing Inputs'!L$115)^((AK$16-AJ$16)/365)</f>
        <v>0</v>
      </c>
      <c r="AL461" s="272">
        <f>AK461*(1+'2. GRI Pricing Inputs'!M$115)^((AL$16-AK$16)/365)</f>
        <v>0</v>
      </c>
      <c r="AM461" s="272">
        <f>AL461*(1+'2. GRI Pricing Inputs'!N$115)^((AM$16-AL$16)/365)</f>
        <v>0</v>
      </c>
      <c r="AN461" s="272">
        <f>AM461*(1+'2. GRI Pricing Inputs'!O$115)^((AN$16-AM$16)/365)</f>
        <v>0</v>
      </c>
      <c r="AO461" s="272">
        <f>AN461*(1+'2. GRI Pricing Inputs'!P$115)^((AO$16-AN$16)/365)</f>
        <v>0</v>
      </c>
      <c r="AP461" s="276">
        <f>AO461*(1+'2. GRI Pricing Inputs'!Q$115)^((AP$16-AO$16)/365)</f>
        <v>0</v>
      </c>
      <c r="AQ461" s="380">
        <f t="shared" si="20"/>
        <v>0</v>
      </c>
    </row>
    <row r="462" spans="3:43" ht="11.4" x14ac:dyDescent="0.2">
      <c r="C462" s="76">
        <f>'1. Accomodation'!N466</f>
        <v>0</v>
      </c>
      <c r="D462" s="362" t="str">
        <f>'1. Accomodation'!L466</f>
        <v>[Select]</v>
      </c>
      <c r="E462" s="69" t="str">
        <f>'1. Accomodation'!P466</f>
        <v>[Select]</v>
      </c>
      <c r="F462" s="69" t="str">
        <f>'1. Accomodation'!Q466</f>
        <v>[Select]</v>
      </c>
      <c r="G462" s="77">
        <f>'1. Accomodation'!O466</f>
        <v>0</v>
      </c>
      <c r="H462" s="69" t="str">
        <f>'1. Accomodation'!R466</f>
        <v>[Select]</v>
      </c>
      <c r="I462" s="69" t="str">
        <f>'1. Accomodation'!S466</f>
        <v>[Select]</v>
      </c>
      <c r="J462" s="62"/>
      <c r="L462" s="271">
        <f>IFERROR(INDEX('2. GRI Pricing Inputs'!$C$15:$AI$16,MATCH($L$16,'2. GRI Pricing Inputs'!$C$15:$C$16,0),MATCH(E462,'2. GRI Pricing Inputs'!$C$15:$AI$15,0)),0)</f>
        <v>0</v>
      </c>
      <c r="M462" s="272">
        <f>IFERROR(INDEX('2. GRI Pricing Inputs'!$C$22:$AI$23,MATCH($M$16,'2. GRI Pricing Inputs'!$C$22:$C$23,0),MATCH(F462,'2. GRI Pricing Inputs'!$C$22:$AI$22,0)),0)</f>
        <v>0</v>
      </c>
      <c r="N462" s="329">
        <f>IF(AND('3. GRI Pricing'!$G462&gt;='2. GRI Pricing Inputs'!$D$33,'3. GRI Pricing'!$G462&lt;='2. GRI Pricing Inputs'!$E$33),'2. GRI Pricing Inputs'!$D$32,IF(AND('3. GRI Pricing'!$G462&gt;='2. GRI Pricing Inputs'!$F$33,'3. GRI Pricing'!$G462&lt;='2. GRI Pricing Inputs'!$G$33),'2. GRI Pricing Inputs'!$F$32,IF(AND('3. GRI Pricing'!$G462&gt;='2. GRI Pricing Inputs'!$H$33,'3. GRI Pricing'!$G462&lt;='2. GRI Pricing Inputs'!$I$33),'2. GRI Pricing Inputs'!$H$32,IF(AND('3. GRI Pricing'!$G462&gt;='2. GRI Pricing Inputs'!$J$33,'3. GRI Pricing'!$G462&lt;='2. GRI Pricing Inputs'!$K$33),'2. GRI Pricing Inputs'!$J$32,IF(AND('3. GRI Pricing'!$G462&gt;='2. GRI Pricing Inputs'!$L$33,'3. GRI Pricing'!$G462&lt;='2. GRI Pricing Inputs'!$M$33),'2. GRI Pricing Inputs'!$L$32,IF(AND('3. GRI Pricing'!$G462&gt;='2. GRI Pricing Inputs'!$N$33,'3. GRI Pricing'!$G462&lt;='2. GRI Pricing Inputs'!$O$33),'2. GRI Pricing Inputs'!$N$32,IF(AND('3. GRI Pricing'!$G462&gt;='2. GRI Pricing Inputs'!$P$33,'3. GRI Pricing'!$G462&lt;='2. GRI Pricing Inputs'!$Q$33),'2. GRI Pricing Inputs'!$P$32,IF(AND('3. GRI Pricing'!$G462&gt;='2. GRI Pricing Inputs'!$R$33,'3. GRI Pricing'!$G462&lt;='2. GRI Pricing Inputs'!$S$33),'2. GRI Pricing Inputs'!$R$32,IF(AND('3. GRI Pricing'!$G462&gt;='2. GRI Pricing Inputs'!$T$33,'3. GRI Pricing'!$G462&lt;='2. GRI Pricing Inputs'!$U$33),'2. GRI Pricing Inputs'!$T$32,IF(AND('3. GRI Pricing'!$G462&gt;='2. GRI Pricing Inputs'!$V$33,'3. GRI Pricing'!$G462&lt;='2. GRI Pricing Inputs'!$W$33),'2. GRI Pricing Inputs'!$V$32,IF(AND('3. GRI Pricing'!$G462&gt;='2. GRI Pricing Inputs'!$X$33,'3. GRI Pricing'!$G462&lt;='2. GRI Pricing Inputs'!$Y$33),'2. GRI Pricing Inputs'!$X$32,IF(AND('3. GRI Pricing'!$G462&gt;='2. GRI Pricing Inputs'!$Z$33,'3. GRI Pricing'!$G462&lt;='2. GRI Pricing Inputs'!$AA$33),'2. GRI Pricing Inputs'!$Z$32,IF(AND('3. GRI Pricing'!$G462&gt;='2. GRI Pricing Inputs'!$AB$33,'3. GRI Pricing'!$G462&lt;='2. GRI Pricing Inputs'!$AC$33),'2. GRI Pricing Inputs'!$AB$32,IF(AND('3. GRI Pricing'!$G462&gt;='2. GRI Pricing Inputs'!$AD$33,'3. GRI Pricing'!$G462&lt;='2. GRI Pricing Inputs'!$AE$33),'2. GRI Pricing Inputs'!$AD$32,IF(AND('3. GRI Pricing'!$G462&gt;='2. GRI Pricing Inputs'!$AF$33,'3. GRI Pricing'!$G462&lt;='2. GRI Pricing Inputs'!$AG$33),'2. GRI Pricing Inputs'!$AF$32,IF(AND('3. GRI Pricing'!$G462&gt;='2. GRI Pricing Inputs'!$AH$33,'3. GRI Pricing'!$G462&lt;='2. GRI Pricing Inputs'!$AI$33),'2. GRI Pricing Inputs'!$AH$32,0))))))))))))))))</f>
        <v>0</v>
      </c>
      <c r="O462" s="272" cm="1">
        <f t="array" ref="O462">IFERROR(INDEX('2. GRI Pricing Inputs'!$C$32:$AI$39,MATCH('3. GRI Pricing'!E462,'2. GRI Pricing Inputs'!$C$32:$C$39,0),(MATCH('3. GRI Pricing'!N462,'2. GRI Pricing Inputs'!$D$32:$AI$32,0)+1)),0)</f>
        <v>0</v>
      </c>
      <c r="P462" s="272">
        <f>IFERROR(INDEX('2. GRI Pricing Inputs'!$C$45:$AI$46,MATCH($P$16,'2. GRI Pricing Inputs'!$C$45:$C$46,0),MATCH(H462,'2. GRI Pricing Inputs'!$C$45:$AI$45,0)),0)</f>
        <v>0</v>
      </c>
      <c r="Q462" s="272">
        <f>IFERROR(INDEX('2. GRI Pricing Inputs'!$C$53:$AI$54,MATCH('3. GRI Pricing'!$Q$16,'2. GRI Pricing Inputs'!$C$53:$C$54,0),MATCH('3. GRI Pricing'!I462,'2. GRI Pricing Inputs'!$C$53:$AI$53,0)),0)</f>
        <v>0</v>
      </c>
      <c r="R462" s="272">
        <f>IFERROR(INDEX('2. GRI Pricing Inputs'!$C$60:$AI$61,MATCH('3. GRI Pricing'!$R$16,'2. GRI Pricing Inputs'!$C$60:$C$61,0),MATCH('1. Accomodation'!T466,'2. GRI Pricing Inputs'!$C$60:$AI$60,0)),0)</f>
        <v>0</v>
      </c>
      <c r="S462" s="272">
        <f>IFERROR(INDEX('2. GRI Pricing Inputs'!$C$67:$AI$68,MATCH('3. GRI Pricing'!$S$16,'2. GRI Pricing Inputs'!$C$67:$C$68,0),MATCH('1. Accomodation'!U466,'2. GRI Pricing Inputs'!$C$67:$AI$67,0)),0)</f>
        <v>0</v>
      </c>
      <c r="T462" s="272">
        <f>IF(E462=0,0,'2. GRI Pricing Inputs'!$AI$75)</f>
        <v>0</v>
      </c>
      <c r="U462" s="272">
        <f>IFERROR(INDEX('2. GRI Pricing Inputs'!$C$82:$AI$83,MATCH('3. GRI Pricing'!$U$16,'2. GRI Pricing Inputs'!$C$82:$C$83,0),MATCH('1. Accomodation'!V466,'2. GRI Pricing Inputs'!$C$82:$AI$82,0)),0)</f>
        <v>0</v>
      </c>
      <c r="V462" s="272">
        <f>IFERROR(INDEX('2. GRI Pricing Inputs'!$C$89:$AI$90,MATCH('3. GRI Pricing'!$V$16,'2. GRI Pricing Inputs'!$C$89:$C$90,0),MATCH('1. Accomodation'!W466,'2. GRI Pricing Inputs'!$C$89:$AI$89,0)),0)</f>
        <v>0</v>
      </c>
      <c r="W462" s="272">
        <f>IFERROR(INDEX('2. GRI Pricing Inputs'!$C$97:$AI$98,MATCH('3. GRI Pricing'!$W$16,'2. GRI Pricing Inputs'!$C$97:$C$98,0),MATCH('1. Accomodation'!X466,'2. GRI Pricing Inputs'!$C$97:$AI$97,0)),0)</f>
        <v>0</v>
      </c>
      <c r="X462" s="272">
        <f>IFERROR(INDEX('2. GRI Pricing Inputs'!$C$104:$AI$105,MATCH('3. GRI Pricing'!$X$16,'2. GRI Pricing Inputs'!$C$104:$C$105,0),MATCH('1. Accomodation'!Y466,'2. GRI Pricing Inputs'!$C$104:$AI$104,0)),0)</f>
        <v>0</v>
      </c>
      <c r="Y462" s="273"/>
      <c r="Z462" s="274">
        <f t="shared" si="19"/>
        <v>0</v>
      </c>
      <c r="AA462" s="275"/>
      <c r="AB462" s="275"/>
      <c r="AC462" s="275"/>
      <c r="AD462" s="271">
        <f>Z462*(1+'2. GRI Pricing Inputs'!E$115)^(($AD$16-$AC$15)/365)</f>
        <v>0</v>
      </c>
      <c r="AE462" s="272">
        <f>AD462*(1+'2. GRI Pricing Inputs'!F$115)^((AE$16-AD$16)/365)</f>
        <v>0</v>
      </c>
      <c r="AF462" s="272">
        <f>AE462*(1+'2. GRI Pricing Inputs'!G$115)^((AF$16-AE$16)/365)</f>
        <v>0</v>
      </c>
      <c r="AG462" s="272">
        <f>AF462*(1+'2. GRI Pricing Inputs'!H$115)^((AG$16-AF$16)/365)</f>
        <v>0</v>
      </c>
      <c r="AH462" s="272">
        <f>AG462*(1+'2. GRI Pricing Inputs'!I$115)^((AH$16-AG$16)/365)</f>
        <v>0</v>
      </c>
      <c r="AI462" s="272">
        <f>AH462*(1+'2. GRI Pricing Inputs'!J$115)^((AI$16-AH$16)/365)</f>
        <v>0</v>
      </c>
      <c r="AJ462" s="272">
        <f>AI462*(1+'2. GRI Pricing Inputs'!K$115)^((AJ$16-AI$16)/365)</f>
        <v>0</v>
      </c>
      <c r="AK462" s="272">
        <f>AJ462*(1+'2. GRI Pricing Inputs'!L$115)^((AK$16-AJ$16)/365)</f>
        <v>0</v>
      </c>
      <c r="AL462" s="272">
        <f>AK462*(1+'2. GRI Pricing Inputs'!M$115)^((AL$16-AK$16)/365)</f>
        <v>0</v>
      </c>
      <c r="AM462" s="272">
        <f>AL462*(1+'2. GRI Pricing Inputs'!N$115)^((AM$16-AL$16)/365)</f>
        <v>0</v>
      </c>
      <c r="AN462" s="272">
        <f>AM462*(1+'2. GRI Pricing Inputs'!O$115)^((AN$16-AM$16)/365)</f>
        <v>0</v>
      </c>
      <c r="AO462" s="272">
        <f>AN462*(1+'2. GRI Pricing Inputs'!P$115)^((AO$16-AN$16)/365)</f>
        <v>0</v>
      </c>
      <c r="AP462" s="276">
        <f>AO462*(1+'2. GRI Pricing Inputs'!Q$115)^((AP$16-AO$16)/365)</f>
        <v>0</v>
      </c>
      <c r="AQ462" s="380">
        <f t="shared" si="20"/>
        <v>0</v>
      </c>
    </row>
    <row r="463" spans="3:43" ht="11.4" x14ac:dyDescent="0.2">
      <c r="C463" s="76">
        <f>'1. Accomodation'!N467</f>
        <v>0</v>
      </c>
      <c r="D463" s="362" t="str">
        <f>'1. Accomodation'!L467</f>
        <v>[Select]</v>
      </c>
      <c r="E463" s="69" t="str">
        <f>'1. Accomodation'!P467</f>
        <v>[Select]</v>
      </c>
      <c r="F463" s="69" t="str">
        <f>'1. Accomodation'!Q467</f>
        <v>[Select]</v>
      </c>
      <c r="G463" s="77">
        <f>'1. Accomodation'!O467</f>
        <v>0</v>
      </c>
      <c r="H463" s="69" t="str">
        <f>'1. Accomodation'!R467</f>
        <v>[Select]</v>
      </c>
      <c r="I463" s="69" t="str">
        <f>'1. Accomodation'!S467</f>
        <v>[Select]</v>
      </c>
      <c r="J463" s="62"/>
      <c r="L463" s="271">
        <f>IFERROR(INDEX('2. GRI Pricing Inputs'!$C$15:$AI$16,MATCH($L$16,'2. GRI Pricing Inputs'!$C$15:$C$16,0),MATCH(E463,'2. GRI Pricing Inputs'!$C$15:$AI$15,0)),0)</f>
        <v>0</v>
      </c>
      <c r="M463" s="272">
        <f>IFERROR(INDEX('2. GRI Pricing Inputs'!$C$22:$AI$23,MATCH($M$16,'2. GRI Pricing Inputs'!$C$22:$C$23,0),MATCH(F463,'2. GRI Pricing Inputs'!$C$22:$AI$22,0)),0)</f>
        <v>0</v>
      </c>
      <c r="N463" s="329">
        <f>IF(AND('3. GRI Pricing'!$G463&gt;='2. GRI Pricing Inputs'!$D$33,'3. GRI Pricing'!$G463&lt;='2. GRI Pricing Inputs'!$E$33),'2. GRI Pricing Inputs'!$D$32,IF(AND('3. GRI Pricing'!$G463&gt;='2. GRI Pricing Inputs'!$F$33,'3. GRI Pricing'!$G463&lt;='2. GRI Pricing Inputs'!$G$33),'2. GRI Pricing Inputs'!$F$32,IF(AND('3. GRI Pricing'!$G463&gt;='2. GRI Pricing Inputs'!$H$33,'3. GRI Pricing'!$G463&lt;='2. GRI Pricing Inputs'!$I$33),'2. GRI Pricing Inputs'!$H$32,IF(AND('3. GRI Pricing'!$G463&gt;='2. GRI Pricing Inputs'!$J$33,'3. GRI Pricing'!$G463&lt;='2. GRI Pricing Inputs'!$K$33),'2. GRI Pricing Inputs'!$J$32,IF(AND('3. GRI Pricing'!$G463&gt;='2. GRI Pricing Inputs'!$L$33,'3. GRI Pricing'!$G463&lt;='2. GRI Pricing Inputs'!$M$33),'2. GRI Pricing Inputs'!$L$32,IF(AND('3. GRI Pricing'!$G463&gt;='2. GRI Pricing Inputs'!$N$33,'3. GRI Pricing'!$G463&lt;='2. GRI Pricing Inputs'!$O$33),'2. GRI Pricing Inputs'!$N$32,IF(AND('3. GRI Pricing'!$G463&gt;='2. GRI Pricing Inputs'!$P$33,'3. GRI Pricing'!$G463&lt;='2. GRI Pricing Inputs'!$Q$33),'2. GRI Pricing Inputs'!$P$32,IF(AND('3. GRI Pricing'!$G463&gt;='2. GRI Pricing Inputs'!$R$33,'3. GRI Pricing'!$G463&lt;='2. GRI Pricing Inputs'!$S$33),'2. GRI Pricing Inputs'!$R$32,IF(AND('3. GRI Pricing'!$G463&gt;='2. GRI Pricing Inputs'!$T$33,'3. GRI Pricing'!$G463&lt;='2. GRI Pricing Inputs'!$U$33),'2. GRI Pricing Inputs'!$T$32,IF(AND('3. GRI Pricing'!$G463&gt;='2. GRI Pricing Inputs'!$V$33,'3. GRI Pricing'!$G463&lt;='2. GRI Pricing Inputs'!$W$33),'2. GRI Pricing Inputs'!$V$32,IF(AND('3. GRI Pricing'!$G463&gt;='2. GRI Pricing Inputs'!$X$33,'3. GRI Pricing'!$G463&lt;='2. GRI Pricing Inputs'!$Y$33),'2. GRI Pricing Inputs'!$X$32,IF(AND('3. GRI Pricing'!$G463&gt;='2. GRI Pricing Inputs'!$Z$33,'3. GRI Pricing'!$G463&lt;='2. GRI Pricing Inputs'!$AA$33),'2. GRI Pricing Inputs'!$Z$32,IF(AND('3. GRI Pricing'!$G463&gt;='2. GRI Pricing Inputs'!$AB$33,'3. GRI Pricing'!$G463&lt;='2. GRI Pricing Inputs'!$AC$33),'2. GRI Pricing Inputs'!$AB$32,IF(AND('3. GRI Pricing'!$G463&gt;='2. GRI Pricing Inputs'!$AD$33,'3. GRI Pricing'!$G463&lt;='2. GRI Pricing Inputs'!$AE$33),'2. GRI Pricing Inputs'!$AD$32,IF(AND('3. GRI Pricing'!$G463&gt;='2. GRI Pricing Inputs'!$AF$33,'3. GRI Pricing'!$G463&lt;='2. GRI Pricing Inputs'!$AG$33),'2. GRI Pricing Inputs'!$AF$32,IF(AND('3. GRI Pricing'!$G463&gt;='2. GRI Pricing Inputs'!$AH$33,'3. GRI Pricing'!$G463&lt;='2. GRI Pricing Inputs'!$AI$33),'2. GRI Pricing Inputs'!$AH$32,0))))))))))))))))</f>
        <v>0</v>
      </c>
      <c r="O463" s="272" cm="1">
        <f t="array" ref="O463">IFERROR(INDEX('2. GRI Pricing Inputs'!$C$32:$AI$39,MATCH('3. GRI Pricing'!E463,'2. GRI Pricing Inputs'!$C$32:$C$39,0),(MATCH('3. GRI Pricing'!N463,'2. GRI Pricing Inputs'!$D$32:$AI$32,0)+1)),0)</f>
        <v>0</v>
      </c>
      <c r="P463" s="272">
        <f>IFERROR(INDEX('2. GRI Pricing Inputs'!$C$45:$AI$46,MATCH($P$16,'2. GRI Pricing Inputs'!$C$45:$C$46,0),MATCH(H463,'2. GRI Pricing Inputs'!$C$45:$AI$45,0)),0)</f>
        <v>0</v>
      </c>
      <c r="Q463" s="272">
        <f>IFERROR(INDEX('2. GRI Pricing Inputs'!$C$53:$AI$54,MATCH('3. GRI Pricing'!$Q$16,'2. GRI Pricing Inputs'!$C$53:$C$54,0),MATCH('3. GRI Pricing'!I463,'2. GRI Pricing Inputs'!$C$53:$AI$53,0)),0)</f>
        <v>0</v>
      </c>
      <c r="R463" s="272">
        <f>IFERROR(INDEX('2. GRI Pricing Inputs'!$C$60:$AI$61,MATCH('3. GRI Pricing'!$R$16,'2. GRI Pricing Inputs'!$C$60:$C$61,0),MATCH('1. Accomodation'!T467,'2. GRI Pricing Inputs'!$C$60:$AI$60,0)),0)</f>
        <v>0</v>
      </c>
      <c r="S463" s="272">
        <f>IFERROR(INDEX('2. GRI Pricing Inputs'!$C$67:$AI$68,MATCH('3. GRI Pricing'!$S$16,'2. GRI Pricing Inputs'!$C$67:$C$68,0),MATCH('1. Accomodation'!U467,'2. GRI Pricing Inputs'!$C$67:$AI$67,0)),0)</f>
        <v>0</v>
      </c>
      <c r="T463" s="272">
        <f>IF(E463=0,0,'2. GRI Pricing Inputs'!$AI$75)</f>
        <v>0</v>
      </c>
      <c r="U463" s="272">
        <f>IFERROR(INDEX('2. GRI Pricing Inputs'!$C$82:$AI$83,MATCH('3. GRI Pricing'!$U$16,'2. GRI Pricing Inputs'!$C$82:$C$83,0),MATCH('1. Accomodation'!V467,'2. GRI Pricing Inputs'!$C$82:$AI$82,0)),0)</f>
        <v>0</v>
      </c>
      <c r="V463" s="272">
        <f>IFERROR(INDEX('2. GRI Pricing Inputs'!$C$89:$AI$90,MATCH('3. GRI Pricing'!$V$16,'2. GRI Pricing Inputs'!$C$89:$C$90,0),MATCH('1. Accomodation'!W467,'2. GRI Pricing Inputs'!$C$89:$AI$89,0)),0)</f>
        <v>0</v>
      </c>
      <c r="W463" s="272">
        <f>IFERROR(INDEX('2. GRI Pricing Inputs'!$C$97:$AI$98,MATCH('3. GRI Pricing'!$W$16,'2. GRI Pricing Inputs'!$C$97:$C$98,0),MATCH('1. Accomodation'!X467,'2. GRI Pricing Inputs'!$C$97:$AI$97,0)),0)</f>
        <v>0</v>
      </c>
      <c r="X463" s="272">
        <f>IFERROR(INDEX('2. GRI Pricing Inputs'!$C$104:$AI$105,MATCH('3. GRI Pricing'!$X$16,'2. GRI Pricing Inputs'!$C$104:$C$105,0),MATCH('1. Accomodation'!Y467,'2. GRI Pricing Inputs'!$C$104:$AI$104,0)),0)</f>
        <v>0</v>
      </c>
      <c r="Y463" s="273"/>
      <c r="Z463" s="274">
        <f t="shared" si="19"/>
        <v>0</v>
      </c>
      <c r="AA463" s="275"/>
      <c r="AB463" s="275"/>
      <c r="AC463" s="275"/>
      <c r="AD463" s="271">
        <f>Z463*(1+'2. GRI Pricing Inputs'!E$115)^(($AD$16-$AC$15)/365)</f>
        <v>0</v>
      </c>
      <c r="AE463" s="272">
        <f>AD463*(1+'2. GRI Pricing Inputs'!F$115)^((AE$16-AD$16)/365)</f>
        <v>0</v>
      </c>
      <c r="AF463" s="272">
        <f>AE463*(1+'2. GRI Pricing Inputs'!G$115)^((AF$16-AE$16)/365)</f>
        <v>0</v>
      </c>
      <c r="AG463" s="272">
        <f>AF463*(1+'2. GRI Pricing Inputs'!H$115)^((AG$16-AF$16)/365)</f>
        <v>0</v>
      </c>
      <c r="AH463" s="272">
        <f>AG463*(1+'2. GRI Pricing Inputs'!I$115)^((AH$16-AG$16)/365)</f>
        <v>0</v>
      </c>
      <c r="AI463" s="272">
        <f>AH463*(1+'2. GRI Pricing Inputs'!J$115)^((AI$16-AH$16)/365)</f>
        <v>0</v>
      </c>
      <c r="AJ463" s="272">
        <f>AI463*(1+'2. GRI Pricing Inputs'!K$115)^((AJ$16-AI$16)/365)</f>
        <v>0</v>
      </c>
      <c r="AK463" s="272">
        <f>AJ463*(1+'2. GRI Pricing Inputs'!L$115)^((AK$16-AJ$16)/365)</f>
        <v>0</v>
      </c>
      <c r="AL463" s="272">
        <f>AK463*(1+'2. GRI Pricing Inputs'!M$115)^((AL$16-AK$16)/365)</f>
        <v>0</v>
      </c>
      <c r="AM463" s="272">
        <f>AL463*(1+'2. GRI Pricing Inputs'!N$115)^((AM$16-AL$16)/365)</f>
        <v>0</v>
      </c>
      <c r="AN463" s="272">
        <f>AM463*(1+'2. GRI Pricing Inputs'!O$115)^((AN$16-AM$16)/365)</f>
        <v>0</v>
      </c>
      <c r="AO463" s="272">
        <f>AN463*(1+'2. GRI Pricing Inputs'!P$115)^((AO$16-AN$16)/365)</f>
        <v>0</v>
      </c>
      <c r="AP463" s="276">
        <f>AO463*(1+'2. GRI Pricing Inputs'!Q$115)^((AP$16-AO$16)/365)</f>
        <v>0</v>
      </c>
      <c r="AQ463" s="380">
        <f t="shared" si="20"/>
        <v>0</v>
      </c>
    </row>
    <row r="464" spans="3:43" ht="11.4" x14ac:dyDescent="0.2">
      <c r="C464" s="76">
        <f>'1. Accomodation'!N468</f>
        <v>0</v>
      </c>
      <c r="D464" s="362" t="str">
        <f>'1. Accomodation'!L468</f>
        <v>[Select]</v>
      </c>
      <c r="E464" s="69" t="str">
        <f>'1. Accomodation'!P468</f>
        <v>[Select]</v>
      </c>
      <c r="F464" s="69" t="str">
        <f>'1. Accomodation'!Q468</f>
        <v>[Select]</v>
      </c>
      <c r="G464" s="77">
        <f>'1. Accomodation'!O468</f>
        <v>0</v>
      </c>
      <c r="H464" s="69" t="str">
        <f>'1. Accomodation'!R468</f>
        <v>[Select]</v>
      </c>
      <c r="I464" s="69" t="str">
        <f>'1. Accomodation'!S468</f>
        <v>[Select]</v>
      </c>
      <c r="J464" s="62"/>
      <c r="L464" s="271">
        <f>IFERROR(INDEX('2. GRI Pricing Inputs'!$C$15:$AI$16,MATCH($L$16,'2. GRI Pricing Inputs'!$C$15:$C$16,0),MATCH(E464,'2. GRI Pricing Inputs'!$C$15:$AI$15,0)),0)</f>
        <v>0</v>
      </c>
      <c r="M464" s="272">
        <f>IFERROR(INDEX('2. GRI Pricing Inputs'!$C$22:$AI$23,MATCH($M$16,'2. GRI Pricing Inputs'!$C$22:$C$23,0),MATCH(F464,'2. GRI Pricing Inputs'!$C$22:$AI$22,0)),0)</f>
        <v>0</v>
      </c>
      <c r="N464" s="329">
        <f>IF(AND('3. GRI Pricing'!$G464&gt;='2. GRI Pricing Inputs'!$D$33,'3. GRI Pricing'!$G464&lt;='2. GRI Pricing Inputs'!$E$33),'2. GRI Pricing Inputs'!$D$32,IF(AND('3. GRI Pricing'!$G464&gt;='2. GRI Pricing Inputs'!$F$33,'3. GRI Pricing'!$G464&lt;='2. GRI Pricing Inputs'!$G$33),'2. GRI Pricing Inputs'!$F$32,IF(AND('3. GRI Pricing'!$G464&gt;='2. GRI Pricing Inputs'!$H$33,'3. GRI Pricing'!$G464&lt;='2. GRI Pricing Inputs'!$I$33),'2. GRI Pricing Inputs'!$H$32,IF(AND('3. GRI Pricing'!$G464&gt;='2. GRI Pricing Inputs'!$J$33,'3. GRI Pricing'!$G464&lt;='2. GRI Pricing Inputs'!$K$33),'2. GRI Pricing Inputs'!$J$32,IF(AND('3. GRI Pricing'!$G464&gt;='2. GRI Pricing Inputs'!$L$33,'3. GRI Pricing'!$G464&lt;='2. GRI Pricing Inputs'!$M$33),'2. GRI Pricing Inputs'!$L$32,IF(AND('3. GRI Pricing'!$G464&gt;='2. GRI Pricing Inputs'!$N$33,'3. GRI Pricing'!$G464&lt;='2. GRI Pricing Inputs'!$O$33),'2. GRI Pricing Inputs'!$N$32,IF(AND('3. GRI Pricing'!$G464&gt;='2. GRI Pricing Inputs'!$P$33,'3. GRI Pricing'!$G464&lt;='2. GRI Pricing Inputs'!$Q$33),'2. GRI Pricing Inputs'!$P$32,IF(AND('3. GRI Pricing'!$G464&gt;='2. GRI Pricing Inputs'!$R$33,'3. GRI Pricing'!$G464&lt;='2. GRI Pricing Inputs'!$S$33),'2. GRI Pricing Inputs'!$R$32,IF(AND('3. GRI Pricing'!$G464&gt;='2. GRI Pricing Inputs'!$T$33,'3. GRI Pricing'!$G464&lt;='2. GRI Pricing Inputs'!$U$33),'2. GRI Pricing Inputs'!$T$32,IF(AND('3. GRI Pricing'!$G464&gt;='2. GRI Pricing Inputs'!$V$33,'3. GRI Pricing'!$G464&lt;='2. GRI Pricing Inputs'!$W$33),'2. GRI Pricing Inputs'!$V$32,IF(AND('3. GRI Pricing'!$G464&gt;='2. GRI Pricing Inputs'!$X$33,'3. GRI Pricing'!$G464&lt;='2. GRI Pricing Inputs'!$Y$33),'2. GRI Pricing Inputs'!$X$32,IF(AND('3. GRI Pricing'!$G464&gt;='2. GRI Pricing Inputs'!$Z$33,'3. GRI Pricing'!$G464&lt;='2. GRI Pricing Inputs'!$AA$33),'2. GRI Pricing Inputs'!$Z$32,IF(AND('3. GRI Pricing'!$G464&gt;='2. GRI Pricing Inputs'!$AB$33,'3. GRI Pricing'!$G464&lt;='2. GRI Pricing Inputs'!$AC$33),'2. GRI Pricing Inputs'!$AB$32,IF(AND('3. GRI Pricing'!$G464&gt;='2. GRI Pricing Inputs'!$AD$33,'3. GRI Pricing'!$G464&lt;='2. GRI Pricing Inputs'!$AE$33),'2. GRI Pricing Inputs'!$AD$32,IF(AND('3. GRI Pricing'!$G464&gt;='2. GRI Pricing Inputs'!$AF$33,'3. GRI Pricing'!$G464&lt;='2. GRI Pricing Inputs'!$AG$33),'2. GRI Pricing Inputs'!$AF$32,IF(AND('3. GRI Pricing'!$G464&gt;='2. GRI Pricing Inputs'!$AH$33,'3. GRI Pricing'!$G464&lt;='2. GRI Pricing Inputs'!$AI$33),'2. GRI Pricing Inputs'!$AH$32,0))))))))))))))))</f>
        <v>0</v>
      </c>
      <c r="O464" s="272" cm="1">
        <f t="array" ref="O464">IFERROR(INDEX('2. GRI Pricing Inputs'!$C$32:$AI$39,MATCH('3. GRI Pricing'!E464,'2. GRI Pricing Inputs'!$C$32:$C$39,0),(MATCH('3. GRI Pricing'!N464,'2. GRI Pricing Inputs'!$D$32:$AI$32,0)+1)),0)</f>
        <v>0</v>
      </c>
      <c r="P464" s="272">
        <f>IFERROR(INDEX('2. GRI Pricing Inputs'!$C$45:$AI$46,MATCH($P$16,'2. GRI Pricing Inputs'!$C$45:$C$46,0),MATCH(H464,'2. GRI Pricing Inputs'!$C$45:$AI$45,0)),0)</f>
        <v>0</v>
      </c>
      <c r="Q464" s="272">
        <f>IFERROR(INDEX('2. GRI Pricing Inputs'!$C$53:$AI$54,MATCH('3. GRI Pricing'!$Q$16,'2. GRI Pricing Inputs'!$C$53:$C$54,0),MATCH('3. GRI Pricing'!I464,'2. GRI Pricing Inputs'!$C$53:$AI$53,0)),0)</f>
        <v>0</v>
      </c>
      <c r="R464" s="272">
        <f>IFERROR(INDEX('2. GRI Pricing Inputs'!$C$60:$AI$61,MATCH('3. GRI Pricing'!$R$16,'2. GRI Pricing Inputs'!$C$60:$C$61,0),MATCH('1. Accomodation'!T468,'2. GRI Pricing Inputs'!$C$60:$AI$60,0)),0)</f>
        <v>0</v>
      </c>
      <c r="S464" s="272">
        <f>IFERROR(INDEX('2. GRI Pricing Inputs'!$C$67:$AI$68,MATCH('3. GRI Pricing'!$S$16,'2. GRI Pricing Inputs'!$C$67:$C$68,0),MATCH('1. Accomodation'!U468,'2. GRI Pricing Inputs'!$C$67:$AI$67,0)),0)</f>
        <v>0</v>
      </c>
      <c r="T464" s="272">
        <f>IF(E464=0,0,'2. GRI Pricing Inputs'!$AI$75)</f>
        <v>0</v>
      </c>
      <c r="U464" s="272">
        <f>IFERROR(INDEX('2. GRI Pricing Inputs'!$C$82:$AI$83,MATCH('3. GRI Pricing'!$U$16,'2. GRI Pricing Inputs'!$C$82:$C$83,0),MATCH('1. Accomodation'!V468,'2. GRI Pricing Inputs'!$C$82:$AI$82,0)),0)</f>
        <v>0</v>
      </c>
      <c r="V464" s="272">
        <f>IFERROR(INDEX('2. GRI Pricing Inputs'!$C$89:$AI$90,MATCH('3. GRI Pricing'!$V$16,'2. GRI Pricing Inputs'!$C$89:$C$90,0),MATCH('1. Accomodation'!W468,'2. GRI Pricing Inputs'!$C$89:$AI$89,0)),0)</f>
        <v>0</v>
      </c>
      <c r="W464" s="272">
        <f>IFERROR(INDEX('2. GRI Pricing Inputs'!$C$97:$AI$98,MATCH('3. GRI Pricing'!$W$16,'2. GRI Pricing Inputs'!$C$97:$C$98,0),MATCH('1. Accomodation'!X468,'2. GRI Pricing Inputs'!$C$97:$AI$97,0)),0)</f>
        <v>0</v>
      </c>
      <c r="X464" s="272">
        <f>IFERROR(INDEX('2. GRI Pricing Inputs'!$C$104:$AI$105,MATCH('3. GRI Pricing'!$X$16,'2. GRI Pricing Inputs'!$C$104:$C$105,0),MATCH('1. Accomodation'!Y468,'2. GRI Pricing Inputs'!$C$104:$AI$104,0)),0)</f>
        <v>0</v>
      </c>
      <c r="Y464" s="273"/>
      <c r="Z464" s="274">
        <f t="shared" si="19"/>
        <v>0</v>
      </c>
      <c r="AA464" s="275"/>
      <c r="AB464" s="275"/>
      <c r="AC464" s="275"/>
      <c r="AD464" s="271">
        <f>Z464*(1+'2. GRI Pricing Inputs'!E$115)^(($AD$16-$AC$15)/365)</f>
        <v>0</v>
      </c>
      <c r="AE464" s="272">
        <f>AD464*(1+'2. GRI Pricing Inputs'!F$115)^((AE$16-AD$16)/365)</f>
        <v>0</v>
      </c>
      <c r="AF464" s="272">
        <f>AE464*(1+'2. GRI Pricing Inputs'!G$115)^((AF$16-AE$16)/365)</f>
        <v>0</v>
      </c>
      <c r="AG464" s="272">
        <f>AF464*(1+'2. GRI Pricing Inputs'!H$115)^((AG$16-AF$16)/365)</f>
        <v>0</v>
      </c>
      <c r="AH464" s="272">
        <f>AG464*(1+'2. GRI Pricing Inputs'!I$115)^((AH$16-AG$16)/365)</f>
        <v>0</v>
      </c>
      <c r="AI464" s="272">
        <f>AH464*(1+'2. GRI Pricing Inputs'!J$115)^((AI$16-AH$16)/365)</f>
        <v>0</v>
      </c>
      <c r="AJ464" s="272">
        <f>AI464*(1+'2. GRI Pricing Inputs'!K$115)^((AJ$16-AI$16)/365)</f>
        <v>0</v>
      </c>
      <c r="AK464" s="272">
        <f>AJ464*(1+'2. GRI Pricing Inputs'!L$115)^((AK$16-AJ$16)/365)</f>
        <v>0</v>
      </c>
      <c r="AL464" s="272">
        <f>AK464*(1+'2. GRI Pricing Inputs'!M$115)^((AL$16-AK$16)/365)</f>
        <v>0</v>
      </c>
      <c r="AM464" s="272">
        <f>AL464*(1+'2. GRI Pricing Inputs'!N$115)^((AM$16-AL$16)/365)</f>
        <v>0</v>
      </c>
      <c r="AN464" s="272">
        <f>AM464*(1+'2. GRI Pricing Inputs'!O$115)^((AN$16-AM$16)/365)</f>
        <v>0</v>
      </c>
      <c r="AO464" s="272">
        <f>AN464*(1+'2. GRI Pricing Inputs'!P$115)^((AO$16-AN$16)/365)</f>
        <v>0</v>
      </c>
      <c r="AP464" s="276">
        <f>AO464*(1+'2. GRI Pricing Inputs'!Q$115)^((AP$16-AO$16)/365)</f>
        <v>0</v>
      </c>
      <c r="AQ464" s="380">
        <f t="shared" si="20"/>
        <v>0</v>
      </c>
    </row>
    <row r="465" spans="3:43" ht="11.4" x14ac:dyDescent="0.2">
      <c r="C465" s="76">
        <f>'1. Accomodation'!N469</f>
        <v>0</v>
      </c>
      <c r="D465" s="362" t="str">
        <f>'1. Accomodation'!L469</f>
        <v>[Select]</v>
      </c>
      <c r="E465" s="69" t="str">
        <f>'1. Accomodation'!P469</f>
        <v>[Select]</v>
      </c>
      <c r="F465" s="69" t="str">
        <f>'1. Accomodation'!Q469</f>
        <v>[Select]</v>
      </c>
      <c r="G465" s="77">
        <f>'1. Accomodation'!O469</f>
        <v>0</v>
      </c>
      <c r="H465" s="69" t="str">
        <f>'1. Accomodation'!R469</f>
        <v>[Select]</v>
      </c>
      <c r="I465" s="69" t="str">
        <f>'1. Accomodation'!S469</f>
        <v>[Select]</v>
      </c>
      <c r="J465" s="62"/>
      <c r="L465" s="271">
        <f>IFERROR(INDEX('2. GRI Pricing Inputs'!$C$15:$AI$16,MATCH($L$16,'2. GRI Pricing Inputs'!$C$15:$C$16,0),MATCH(E465,'2. GRI Pricing Inputs'!$C$15:$AI$15,0)),0)</f>
        <v>0</v>
      </c>
      <c r="M465" s="272">
        <f>IFERROR(INDEX('2. GRI Pricing Inputs'!$C$22:$AI$23,MATCH($M$16,'2. GRI Pricing Inputs'!$C$22:$C$23,0),MATCH(F465,'2. GRI Pricing Inputs'!$C$22:$AI$22,0)),0)</f>
        <v>0</v>
      </c>
      <c r="N465" s="329">
        <f>IF(AND('3. GRI Pricing'!$G465&gt;='2. GRI Pricing Inputs'!$D$33,'3. GRI Pricing'!$G465&lt;='2. GRI Pricing Inputs'!$E$33),'2. GRI Pricing Inputs'!$D$32,IF(AND('3. GRI Pricing'!$G465&gt;='2. GRI Pricing Inputs'!$F$33,'3. GRI Pricing'!$G465&lt;='2. GRI Pricing Inputs'!$G$33),'2. GRI Pricing Inputs'!$F$32,IF(AND('3. GRI Pricing'!$G465&gt;='2. GRI Pricing Inputs'!$H$33,'3. GRI Pricing'!$G465&lt;='2. GRI Pricing Inputs'!$I$33),'2. GRI Pricing Inputs'!$H$32,IF(AND('3. GRI Pricing'!$G465&gt;='2. GRI Pricing Inputs'!$J$33,'3. GRI Pricing'!$G465&lt;='2. GRI Pricing Inputs'!$K$33),'2. GRI Pricing Inputs'!$J$32,IF(AND('3. GRI Pricing'!$G465&gt;='2. GRI Pricing Inputs'!$L$33,'3. GRI Pricing'!$G465&lt;='2. GRI Pricing Inputs'!$M$33),'2. GRI Pricing Inputs'!$L$32,IF(AND('3. GRI Pricing'!$G465&gt;='2. GRI Pricing Inputs'!$N$33,'3. GRI Pricing'!$G465&lt;='2. GRI Pricing Inputs'!$O$33),'2. GRI Pricing Inputs'!$N$32,IF(AND('3. GRI Pricing'!$G465&gt;='2. GRI Pricing Inputs'!$P$33,'3. GRI Pricing'!$G465&lt;='2. GRI Pricing Inputs'!$Q$33),'2. GRI Pricing Inputs'!$P$32,IF(AND('3. GRI Pricing'!$G465&gt;='2. GRI Pricing Inputs'!$R$33,'3. GRI Pricing'!$G465&lt;='2. GRI Pricing Inputs'!$S$33),'2. GRI Pricing Inputs'!$R$32,IF(AND('3. GRI Pricing'!$G465&gt;='2. GRI Pricing Inputs'!$T$33,'3. GRI Pricing'!$G465&lt;='2. GRI Pricing Inputs'!$U$33),'2. GRI Pricing Inputs'!$T$32,IF(AND('3. GRI Pricing'!$G465&gt;='2. GRI Pricing Inputs'!$V$33,'3. GRI Pricing'!$G465&lt;='2. GRI Pricing Inputs'!$W$33),'2. GRI Pricing Inputs'!$V$32,IF(AND('3. GRI Pricing'!$G465&gt;='2. GRI Pricing Inputs'!$X$33,'3. GRI Pricing'!$G465&lt;='2. GRI Pricing Inputs'!$Y$33),'2. GRI Pricing Inputs'!$X$32,IF(AND('3. GRI Pricing'!$G465&gt;='2. GRI Pricing Inputs'!$Z$33,'3. GRI Pricing'!$G465&lt;='2. GRI Pricing Inputs'!$AA$33),'2. GRI Pricing Inputs'!$Z$32,IF(AND('3. GRI Pricing'!$G465&gt;='2. GRI Pricing Inputs'!$AB$33,'3. GRI Pricing'!$G465&lt;='2. GRI Pricing Inputs'!$AC$33),'2. GRI Pricing Inputs'!$AB$32,IF(AND('3. GRI Pricing'!$G465&gt;='2. GRI Pricing Inputs'!$AD$33,'3. GRI Pricing'!$G465&lt;='2. GRI Pricing Inputs'!$AE$33),'2. GRI Pricing Inputs'!$AD$32,IF(AND('3. GRI Pricing'!$G465&gt;='2. GRI Pricing Inputs'!$AF$33,'3. GRI Pricing'!$G465&lt;='2. GRI Pricing Inputs'!$AG$33),'2. GRI Pricing Inputs'!$AF$32,IF(AND('3. GRI Pricing'!$G465&gt;='2. GRI Pricing Inputs'!$AH$33,'3. GRI Pricing'!$G465&lt;='2. GRI Pricing Inputs'!$AI$33),'2. GRI Pricing Inputs'!$AH$32,0))))))))))))))))</f>
        <v>0</v>
      </c>
      <c r="O465" s="272" cm="1">
        <f t="array" ref="O465">IFERROR(INDEX('2. GRI Pricing Inputs'!$C$32:$AI$39,MATCH('3. GRI Pricing'!E465,'2. GRI Pricing Inputs'!$C$32:$C$39,0),(MATCH('3. GRI Pricing'!N465,'2. GRI Pricing Inputs'!$D$32:$AI$32,0)+1)),0)</f>
        <v>0</v>
      </c>
      <c r="P465" s="272">
        <f>IFERROR(INDEX('2. GRI Pricing Inputs'!$C$45:$AI$46,MATCH($P$16,'2. GRI Pricing Inputs'!$C$45:$C$46,0),MATCH(H465,'2. GRI Pricing Inputs'!$C$45:$AI$45,0)),0)</f>
        <v>0</v>
      </c>
      <c r="Q465" s="272">
        <f>IFERROR(INDEX('2. GRI Pricing Inputs'!$C$53:$AI$54,MATCH('3. GRI Pricing'!$Q$16,'2. GRI Pricing Inputs'!$C$53:$C$54,0),MATCH('3. GRI Pricing'!I465,'2. GRI Pricing Inputs'!$C$53:$AI$53,0)),0)</f>
        <v>0</v>
      </c>
      <c r="R465" s="272">
        <f>IFERROR(INDEX('2. GRI Pricing Inputs'!$C$60:$AI$61,MATCH('3. GRI Pricing'!$R$16,'2. GRI Pricing Inputs'!$C$60:$C$61,0),MATCH('1. Accomodation'!T469,'2. GRI Pricing Inputs'!$C$60:$AI$60,0)),0)</f>
        <v>0</v>
      </c>
      <c r="S465" s="272">
        <f>IFERROR(INDEX('2. GRI Pricing Inputs'!$C$67:$AI$68,MATCH('3. GRI Pricing'!$S$16,'2. GRI Pricing Inputs'!$C$67:$C$68,0),MATCH('1. Accomodation'!U469,'2. GRI Pricing Inputs'!$C$67:$AI$67,0)),0)</f>
        <v>0</v>
      </c>
      <c r="T465" s="272">
        <f>IF(E465=0,0,'2. GRI Pricing Inputs'!$AI$75)</f>
        <v>0</v>
      </c>
      <c r="U465" s="272">
        <f>IFERROR(INDEX('2. GRI Pricing Inputs'!$C$82:$AI$83,MATCH('3. GRI Pricing'!$U$16,'2. GRI Pricing Inputs'!$C$82:$C$83,0),MATCH('1. Accomodation'!V469,'2. GRI Pricing Inputs'!$C$82:$AI$82,0)),0)</f>
        <v>0</v>
      </c>
      <c r="V465" s="272">
        <f>IFERROR(INDEX('2. GRI Pricing Inputs'!$C$89:$AI$90,MATCH('3. GRI Pricing'!$V$16,'2. GRI Pricing Inputs'!$C$89:$C$90,0),MATCH('1. Accomodation'!W469,'2. GRI Pricing Inputs'!$C$89:$AI$89,0)),0)</f>
        <v>0</v>
      </c>
      <c r="W465" s="272">
        <f>IFERROR(INDEX('2. GRI Pricing Inputs'!$C$97:$AI$98,MATCH('3. GRI Pricing'!$W$16,'2. GRI Pricing Inputs'!$C$97:$C$98,0),MATCH('1. Accomodation'!X469,'2. GRI Pricing Inputs'!$C$97:$AI$97,0)),0)</f>
        <v>0</v>
      </c>
      <c r="X465" s="272">
        <f>IFERROR(INDEX('2. GRI Pricing Inputs'!$C$104:$AI$105,MATCH('3. GRI Pricing'!$X$16,'2. GRI Pricing Inputs'!$C$104:$C$105,0),MATCH('1. Accomodation'!Y469,'2. GRI Pricing Inputs'!$C$104:$AI$104,0)),0)</f>
        <v>0</v>
      </c>
      <c r="Y465" s="273"/>
      <c r="Z465" s="274">
        <f t="shared" si="19"/>
        <v>0</v>
      </c>
      <c r="AA465" s="275"/>
      <c r="AB465" s="275"/>
      <c r="AC465" s="275"/>
      <c r="AD465" s="271">
        <f>Z465*(1+'2. GRI Pricing Inputs'!E$115)^(($AD$16-$AC$15)/365)</f>
        <v>0</v>
      </c>
      <c r="AE465" s="272">
        <f>AD465*(1+'2. GRI Pricing Inputs'!F$115)^((AE$16-AD$16)/365)</f>
        <v>0</v>
      </c>
      <c r="AF465" s="272">
        <f>AE465*(1+'2. GRI Pricing Inputs'!G$115)^((AF$16-AE$16)/365)</f>
        <v>0</v>
      </c>
      <c r="AG465" s="272">
        <f>AF465*(1+'2. GRI Pricing Inputs'!H$115)^((AG$16-AF$16)/365)</f>
        <v>0</v>
      </c>
      <c r="AH465" s="272">
        <f>AG465*(1+'2. GRI Pricing Inputs'!I$115)^((AH$16-AG$16)/365)</f>
        <v>0</v>
      </c>
      <c r="AI465" s="272">
        <f>AH465*(1+'2. GRI Pricing Inputs'!J$115)^((AI$16-AH$16)/365)</f>
        <v>0</v>
      </c>
      <c r="AJ465" s="272">
        <f>AI465*(1+'2. GRI Pricing Inputs'!K$115)^((AJ$16-AI$16)/365)</f>
        <v>0</v>
      </c>
      <c r="AK465" s="272">
        <f>AJ465*(1+'2. GRI Pricing Inputs'!L$115)^((AK$16-AJ$16)/365)</f>
        <v>0</v>
      </c>
      <c r="AL465" s="272">
        <f>AK465*(1+'2. GRI Pricing Inputs'!M$115)^((AL$16-AK$16)/365)</f>
        <v>0</v>
      </c>
      <c r="AM465" s="272">
        <f>AL465*(1+'2. GRI Pricing Inputs'!N$115)^((AM$16-AL$16)/365)</f>
        <v>0</v>
      </c>
      <c r="AN465" s="272">
        <f>AM465*(1+'2. GRI Pricing Inputs'!O$115)^((AN$16-AM$16)/365)</f>
        <v>0</v>
      </c>
      <c r="AO465" s="272">
        <f>AN465*(1+'2. GRI Pricing Inputs'!P$115)^((AO$16-AN$16)/365)</f>
        <v>0</v>
      </c>
      <c r="AP465" s="276">
        <f>AO465*(1+'2. GRI Pricing Inputs'!Q$115)^((AP$16-AO$16)/365)</f>
        <v>0</v>
      </c>
      <c r="AQ465" s="380">
        <f t="shared" si="20"/>
        <v>0</v>
      </c>
    </row>
    <row r="466" spans="3:43" ht="11.4" x14ac:dyDescent="0.2">
      <c r="C466" s="76">
        <f>'1. Accomodation'!N470</f>
        <v>0</v>
      </c>
      <c r="D466" s="362" t="str">
        <f>'1. Accomodation'!L470</f>
        <v>[Select]</v>
      </c>
      <c r="E466" s="69" t="str">
        <f>'1. Accomodation'!P470</f>
        <v>[Select]</v>
      </c>
      <c r="F466" s="69" t="str">
        <f>'1. Accomodation'!Q470</f>
        <v>[Select]</v>
      </c>
      <c r="G466" s="77">
        <f>'1. Accomodation'!O470</f>
        <v>0</v>
      </c>
      <c r="H466" s="69" t="str">
        <f>'1. Accomodation'!R470</f>
        <v>[Select]</v>
      </c>
      <c r="I466" s="69" t="str">
        <f>'1. Accomodation'!S470</f>
        <v>[Select]</v>
      </c>
      <c r="J466" s="62"/>
      <c r="L466" s="271">
        <f>IFERROR(INDEX('2. GRI Pricing Inputs'!$C$15:$AI$16,MATCH($L$16,'2. GRI Pricing Inputs'!$C$15:$C$16,0),MATCH(E466,'2. GRI Pricing Inputs'!$C$15:$AI$15,0)),0)</f>
        <v>0</v>
      </c>
      <c r="M466" s="272">
        <f>IFERROR(INDEX('2. GRI Pricing Inputs'!$C$22:$AI$23,MATCH($M$16,'2. GRI Pricing Inputs'!$C$22:$C$23,0),MATCH(F466,'2. GRI Pricing Inputs'!$C$22:$AI$22,0)),0)</f>
        <v>0</v>
      </c>
      <c r="N466" s="329">
        <f>IF(AND('3. GRI Pricing'!$G466&gt;='2. GRI Pricing Inputs'!$D$33,'3. GRI Pricing'!$G466&lt;='2. GRI Pricing Inputs'!$E$33),'2. GRI Pricing Inputs'!$D$32,IF(AND('3. GRI Pricing'!$G466&gt;='2. GRI Pricing Inputs'!$F$33,'3. GRI Pricing'!$G466&lt;='2. GRI Pricing Inputs'!$G$33),'2. GRI Pricing Inputs'!$F$32,IF(AND('3. GRI Pricing'!$G466&gt;='2. GRI Pricing Inputs'!$H$33,'3. GRI Pricing'!$G466&lt;='2. GRI Pricing Inputs'!$I$33),'2. GRI Pricing Inputs'!$H$32,IF(AND('3. GRI Pricing'!$G466&gt;='2. GRI Pricing Inputs'!$J$33,'3. GRI Pricing'!$G466&lt;='2. GRI Pricing Inputs'!$K$33),'2. GRI Pricing Inputs'!$J$32,IF(AND('3. GRI Pricing'!$G466&gt;='2. GRI Pricing Inputs'!$L$33,'3. GRI Pricing'!$G466&lt;='2. GRI Pricing Inputs'!$M$33),'2. GRI Pricing Inputs'!$L$32,IF(AND('3. GRI Pricing'!$G466&gt;='2. GRI Pricing Inputs'!$N$33,'3. GRI Pricing'!$G466&lt;='2. GRI Pricing Inputs'!$O$33),'2. GRI Pricing Inputs'!$N$32,IF(AND('3. GRI Pricing'!$G466&gt;='2. GRI Pricing Inputs'!$P$33,'3. GRI Pricing'!$G466&lt;='2. GRI Pricing Inputs'!$Q$33),'2. GRI Pricing Inputs'!$P$32,IF(AND('3. GRI Pricing'!$G466&gt;='2. GRI Pricing Inputs'!$R$33,'3. GRI Pricing'!$G466&lt;='2. GRI Pricing Inputs'!$S$33),'2. GRI Pricing Inputs'!$R$32,IF(AND('3. GRI Pricing'!$G466&gt;='2. GRI Pricing Inputs'!$T$33,'3. GRI Pricing'!$G466&lt;='2. GRI Pricing Inputs'!$U$33),'2. GRI Pricing Inputs'!$T$32,IF(AND('3. GRI Pricing'!$G466&gt;='2. GRI Pricing Inputs'!$V$33,'3. GRI Pricing'!$G466&lt;='2. GRI Pricing Inputs'!$W$33),'2. GRI Pricing Inputs'!$V$32,IF(AND('3. GRI Pricing'!$G466&gt;='2. GRI Pricing Inputs'!$X$33,'3. GRI Pricing'!$G466&lt;='2. GRI Pricing Inputs'!$Y$33),'2. GRI Pricing Inputs'!$X$32,IF(AND('3. GRI Pricing'!$G466&gt;='2. GRI Pricing Inputs'!$Z$33,'3. GRI Pricing'!$G466&lt;='2. GRI Pricing Inputs'!$AA$33),'2. GRI Pricing Inputs'!$Z$32,IF(AND('3. GRI Pricing'!$G466&gt;='2. GRI Pricing Inputs'!$AB$33,'3. GRI Pricing'!$G466&lt;='2. GRI Pricing Inputs'!$AC$33),'2. GRI Pricing Inputs'!$AB$32,IF(AND('3. GRI Pricing'!$G466&gt;='2. GRI Pricing Inputs'!$AD$33,'3. GRI Pricing'!$G466&lt;='2. GRI Pricing Inputs'!$AE$33),'2. GRI Pricing Inputs'!$AD$32,IF(AND('3. GRI Pricing'!$G466&gt;='2. GRI Pricing Inputs'!$AF$33,'3. GRI Pricing'!$G466&lt;='2. GRI Pricing Inputs'!$AG$33),'2. GRI Pricing Inputs'!$AF$32,IF(AND('3. GRI Pricing'!$G466&gt;='2. GRI Pricing Inputs'!$AH$33,'3. GRI Pricing'!$G466&lt;='2. GRI Pricing Inputs'!$AI$33),'2. GRI Pricing Inputs'!$AH$32,0))))))))))))))))</f>
        <v>0</v>
      </c>
      <c r="O466" s="272" cm="1">
        <f t="array" ref="O466">IFERROR(INDEX('2. GRI Pricing Inputs'!$C$32:$AI$39,MATCH('3. GRI Pricing'!E466,'2. GRI Pricing Inputs'!$C$32:$C$39,0),(MATCH('3. GRI Pricing'!N466,'2. GRI Pricing Inputs'!$D$32:$AI$32,0)+1)),0)</f>
        <v>0</v>
      </c>
      <c r="P466" s="272">
        <f>IFERROR(INDEX('2. GRI Pricing Inputs'!$C$45:$AI$46,MATCH($P$16,'2. GRI Pricing Inputs'!$C$45:$C$46,0),MATCH(H466,'2. GRI Pricing Inputs'!$C$45:$AI$45,0)),0)</f>
        <v>0</v>
      </c>
      <c r="Q466" s="272">
        <f>IFERROR(INDEX('2. GRI Pricing Inputs'!$C$53:$AI$54,MATCH('3. GRI Pricing'!$Q$16,'2. GRI Pricing Inputs'!$C$53:$C$54,0),MATCH('3. GRI Pricing'!I466,'2. GRI Pricing Inputs'!$C$53:$AI$53,0)),0)</f>
        <v>0</v>
      </c>
      <c r="R466" s="272">
        <f>IFERROR(INDEX('2. GRI Pricing Inputs'!$C$60:$AI$61,MATCH('3. GRI Pricing'!$R$16,'2. GRI Pricing Inputs'!$C$60:$C$61,0),MATCH('1. Accomodation'!T470,'2. GRI Pricing Inputs'!$C$60:$AI$60,0)),0)</f>
        <v>0</v>
      </c>
      <c r="S466" s="272">
        <f>IFERROR(INDEX('2. GRI Pricing Inputs'!$C$67:$AI$68,MATCH('3. GRI Pricing'!$S$16,'2. GRI Pricing Inputs'!$C$67:$C$68,0),MATCH('1. Accomodation'!U470,'2. GRI Pricing Inputs'!$C$67:$AI$67,0)),0)</f>
        <v>0</v>
      </c>
      <c r="T466" s="272">
        <f>IF(E466=0,0,'2. GRI Pricing Inputs'!$AI$75)</f>
        <v>0</v>
      </c>
      <c r="U466" s="272">
        <f>IFERROR(INDEX('2. GRI Pricing Inputs'!$C$82:$AI$83,MATCH('3. GRI Pricing'!$U$16,'2. GRI Pricing Inputs'!$C$82:$C$83,0),MATCH('1. Accomodation'!V470,'2. GRI Pricing Inputs'!$C$82:$AI$82,0)),0)</f>
        <v>0</v>
      </c>
      <c r="V466" s="272">
        <f>IFERROR(INDEX('2. GRI Pricing Inputs'!$C$89:$AI$90,MATCH('3. GRI Pricing'!$V$16,'2. GRI Pricing Inputs'!$C$89:$C$90,0),MATCH('1. Accomodation'!W470,'2. GRI Pricing Inputs'!$C$89:$AI$89,0)),0)</f>
        <v>0</v>
      </c>
      <c r="W466" s="272">
        <f>IFERROR(INDEX('2. GRI Pricing Inputs'!$C$97:$AI$98,MATCH('3. GRI Pricing'!$W$16,'2. GRI Pricing Inputs'!$C$97:$C$98,0),MATCH('1. Accomodation'!X470,'2. GRI Pricing Inputs'!$C$97:$AI$97,0)),0)</f>
        <v>0</v>
      </c>
      <c r="X466" s="272">
        <f>IFERROR(INDEX('2. GRI Pricing Inputs'!$C$104:$AI$105,MATCH('3. GRI Pricing'!$X$16,'2. GRI Pricing Inputs'!$C$104:$C$105,0),MATCH('1. Accomodation'!Y470,'2. GRI Pricing Inputs'!$C$104:$AI$104,0)),0)</f>
        <v>0</v>
      </c>
      <c r="Y466" s="273"/>
      <c r="Z466" s="274">
        <f t="shared" ref="Z466:Z529" si="21">L466+M466+O466+P466+Q466+R466+S466+T466+U466+V466+W466+X466+Y466</f>
        <v>0</v>
      </c>
      <c r="AA466" s="275"/>
      <c r="AB466" s="275"/>
      <c r="AC466" s="275"/>
      <c r="AD466" s="271">
        <f>Z466*(1+'2. GRI Pricing Inputs'!E$115)^(($AD$16-$AC$15)/365)</f>
        <v>0</v>
      </c>
      <c r="AE466" s="272">
        <f>AD466*(1+'2. GRI Pricing Inputs'!F$115)^((AE$16-AD$16)/365)</f>
        <v>0</v>
      </c>
      <c r="AF466" s="272">
        <f>AE466*(1+'2. GRI Pricing Inputs'!G$115)^((AF$16-AE$16)/365)</f>
        <v>0</v>
      </c>
      <c r="AG466" s="272">
        <f>AF466*(1+'2. GRI Pricing Inputs'!H$115)^((AG$16-AF$16)/365)</f>
        <v>0</v>
      </c>
      <c r="AH466" s="272">
        <f>AG466*(1+'2. GRI Pricing Inputs'!I$115)^((AH$16-AG$16)/365)</f>
        <v>0</v>
      </c>
      <c r="AI466" s="272">
        <f>AH466*(1+'2. GRI Pricing Inputs'!J$115)^((AI$16-AH$16)/365)</f>
        <v>0</v>
      </c>
      <c r="AJ466" s="272">
        <f>AI466*(1+'2. GRI Pricing Inputs'!K$115)^((AJ$16-AI$16)/365)</f>
        <v>0</v>
      </c>
      <c r="AK466" s="272">
        <f>AJ466*(1+'2. GRI Pricing Inputs'!L$115)^((AK$16-AJ$16)/365)</f>
        <v>0</v>
      </c>
      <c r="AL466" s="272">
        <f>AK466*(1+'2. GRI Pricing Inputs'!M$115)^((AL$16-AK$16)/365)</f>
        <v>0</v>
      </c>
      <c r="AM466" s="272">
        <f>AL466*(1+'2. GRI Pricing Inputs'!N$115)^((AM$16-AL$16)/365)</f>
        <v>0</v>
      </c>
      <c r="AN466" s="272">
        <f>AM466*(1+'2. GRI Pricing Inputs'!O$115)^((AN$16-AM$16)/365)</f>
        <v>0</v>
      </c>
      <c r="AO466" s="272">
        <f>AN466*(1+'2. GRI Pricing Inputs'!P$115)^((AO$16-AN$16)/365)</f>
        <v>0</v>
      </c>
      <c r="AP466" s="276">
        <f>AO466*(1+'2. GRI Pricing Inputs'!Q$115)^((AP$16-AO$16)/365)</f>
        <v>0</v>
      </c>
      <c r="AQ466" s="380">
        <f t="shared" ref="AQ466:AQ529" si="22">IFERROR(AP466/AD466-1,0)</f>
        <v>0</v>
      </c>
    </row>
    <row r="467" spans="3:43" ht="11.4" x14ac:dyDescent="0.2">
      <c r="C467" s="76">
        <f>'1. Accomodation'!N471</f>
        <v>0</v>
      </c>
      <c r="D467" s="362" t="str">
        <f>'1. Accomodation'!L471</f>
        <v>[Select]</v>
      </c>
      <c r="E467" s="69" t="str">
        <f>'1. Accomodation'!P471</f>
        <v>[Select]</v>
      </c>
      <c r="F467" s="69" t="str">
        <f>'1. Accomodation'!Q471</f>
        <v>[Select]</v>
      </c>
      <c r="G467" s="77">
        <f>'1. Accomodation'!O471</f>
        <v>0</v>
      </c>
      <c r="H467" s="69" t="str">
        <f>'1. Accomodation'!R471</f>
        <v>[Select]</v>
      </c>
      <c r="I467" s="69" t="str">
        <f>'1. Accomodation'!S471</f>
        <v>[Select]</v>
      </c>
      <c r="J467" s="62"/>
      <c r="L467" s="271">
        <f>IFERROR(INDEX('2. GRI Pricing Inputs'!$C$15:$AI$16,MATCH($L$16,'2. GRI Pricing Inputs'!$C$15:$C$16,0),MATCH(E467,'2. GRI Pricing Inputs'!$C$15:$AI$15,0)),0)</f>
        <v>0</v>
      </c>
      <c r="M467" s="272">
        <f>IFERROR(INDEX('2. GRI Pricing Inputs'!$C$22:$AI$23,MATCH($M$16,'2. GRI Pricing Inputs'!$C$22:$C$23,0),MATCH(F467,'2. GRI Pricing Inputs'!$C$22:$AI$22,0)),0)</f>
        <v>0</v>
      </c>
      <c r="N467" s="329">
        <f>IF(AND('3. GRI Pricing'!$G467&gt;='2. GRI Pricing Inputs'!$D$33,'3. GRI Pricing'!$G467&lt;='2. GRI Pricing Inputs'!$E$33),'2. GRI Pricing Inputs'!$D$32,IF(AND('3. GRI Pricing'!$G467&gt;='2. GRI Pricing Inputs'!$F$33,'3. GRI Pricing'!$G467&lt;='2. GRI Pricing Inputs'!$G$33),'2. GRI Pricing Inputs'!$F$32,IF(AND('3. GRI Pricing'!$G467&gt;='2. GRI Pricing Inputs'!$H$33,'3. GRI Pricing'!$G467&lt;='2. GRI Pricing Inputs'!$I$33),'2. GRI Pricing Inputs'!$H$32,IF(AND('3. GRI Pricing'!$G467&gt;='2. GRI Pricing Inputs'!$J$33,'3. GRI Pricing'!$G467&lt;='2. GRI Pricing Inputs'!$K$33),'2. GRI Pricing Inputs'!$J$32,IF(AND('3. GRI Pricing'!$G467&gt;='2. GRI Pricing Inputs'!$L$33,'3. GRI Pricing'!$G467&lt;='2. GRI Pricing Inputs'!$M$33),'2. GRI Pricing Inputs'!$L$32,IF(AND('3. GRI Pricing'!$G467&gt;='2. GRI Pricing Inputs'!$N$33,'3. GRI Pricing'!$G467&lt;='2. GRI Pricing Inputs'!$O$33),'2. GRI Pricing Inputs'!$N$32,IF(AND('3. GRI Pricing'!$G467&gt;='2. GRI Pricing Inputs'!$P$33,'3. GRI Pricing'!$G467&lt;='2. GRI Pricing Inputs'!$Q$33),'2. GRI Pricing Inputs'!$P$32,IF(AND('3. GRI Pricing'!$G467&gt;='2. GRI Pricing Inputs'!$R$33,'3. GRI Pricing'!$G467&lt;='2. GRI Pricing Inputs'!$S$33),'2. GRI Pricing Inputs'!$R$32,IF(AND('3. GRI Pricing'!$G467&gt;='2. GRI Pricing Inputs'!$T$33,'3. GRI Pricing'!$G467&lt;='2. GRI Pricing Inputs'!$U$33),'2. GRI Pricing Inputs'!$T$32,IF(AND('3. GRI Pricing'!$G467&gt;='2. GRI Pricing Inputs'!$V$33,'3. GRI Pricing'!$G467&lt;='2. GRI Pricing Inputs'!$W$33),'2. GRI Pricing Inputs'!$V$32,IF(AND('3. GRI Pricing'!$G467&gt;='2. GRI Pricing Inputs'!$X$33,'3. GRI Pricing'!$G467&lt;='2. GRI Pricing Inputs'!$Y$33),'2. GRI Pricing Inputs'!$X$32,IF(AND('3. GRI Pricing'!$G467&gt;='2. GRI Pricing Inputs'!$Z$33,'3. GRI Pricing'!$G467&lt;='2. GRI Pricing Inputs'!$AA$33),'2. GRI Pricing Inputs'!$Z$32,IF(AND('3. GRI Pricing'!$G467&gt;='2. GRI Pricing Inputs'!$AB$33,'3. GRI Pricing'!$G467&lt;='2. GRI Pricing Inputs'!$AC$33),'2. GRI Pricing Inputs'!$AB$32,IF(AND('3. GRI Pricing'!$G467&gt;='2. GRI Pricing Inputs'!$AD$33,'3. GRI Pricing'!$G467&lt;='2. GRI Pricing Inputs'!$AE$33),'2. GRI Pricing Inputs'!$AD$32,IF(AND('3. GRI Pricing'!$G467&gt;='2. GRI Pricing Inputs'!$AF$33,'3. GRI Pricing'!$G467&lt;='2. GRI Pricing Inputs'!$AG$33),'2. GRI Pricing Inputs'!$AF$32,IF(AND('3. GRI Pricing'!$G467&gt;='2. GRI Pricing Inputs'!$AH$33,'3. GRI Pricing'!$G467&lt;='2. GRI Pricing Inputs'!$AI$33),'2. GRI Pricing Inputs'!$AH$32,0))))))))))))))))</f>
        <v>0</v>
      </c>
      <c r="O467" s="272" cm="1">
        <f t="array" ref="O467">IFERROR(INDEX('2. GRI Pricing Inputs'!$C$32:$AI$39,MATCH('3. GRI Pricing'!E467,'2. GRI Pricing Inputs'!$C$32:$C$39,0),(MATCH('3. GRI Pricing'!N467,'2. GRI Pricing Inputs'!$D$32:$AI$32,0)+1)),0)</f>
        <v>0</v>
      </c>
      <c r="P467" s="272">
        <f>IFERROR(INDEX('2. GRI Pricing Inputs'!$C$45:$AI$46,MATCH($P$16,'2. GRI Pricing Inputs'!$C$45:$C$46,0),MATCH(H467,'2. GRI Pricing Inputs'!$C$45:$AI$45,0)),0)</f>
        <v>0</v>
      </c>
      <c r="Q467" s="272">
        <f>IFERROR(INDEX('2. GRI Pricing Inputs'!$C$53:$AI$54,MATCH('3. GRI Pricing'!$Q$16,'2. GRI Pricing Inputs'!$C$53:$C$54,0),MATCH('3. GRI Pricing'!I467,'2. GRI Pricing Inputs'!$C$53:$AI$53,0)),0)</f>
        <v>0</v>
      </c>
      <c r="R467" s="272">
        <f>IFERROR(INDEX('2. GRI Pricing Inputs'!$C$60:$AI$61,MATCH('3. GRI Pricing'!$R$16,'2. GRI Pricing Inputs'!$C$60:$C$61,0),MATCH('1. Accomodation'!T471,'2. GRI Pricing Inputs'!$C$60:$AI$60,0)),0)</f>
        <v>0</v>
      </c>
      <c r="S467" s="272">
        <f>IFERROR(INDEX('2. GRI Pricing Inputs'!$C$67:$AI$68,MATCH('3. GRI Pricing'!$S$16,'2. GRI Pricing Inputs'!$C$67:$C$68,0),MATCH('1. Accomodation'!U471,'2. GRI Pricing Inputs'!$C$67:$AI$67,0)),0)</f>
        <v>0</v>
      </c>
      <c r="T467" s="272">
        <f>IF(E467=0,0,'2. GRI Pricing Inputs'!$AI$75)</f>
        <v>0</v>
      </c>
      <c r="U467" s="272">
        <f>IFERROR(INDEX('2. GRI Pricing Inputs'!$C$82:$AI$83,MATCH('3. GRI Pricing'!$U$16,'2. GRI Pricing Inputs'!$C$82:$C$83,0),MATCH('1. Accomodation'!V471,'2. GRI Pricing Inputs'!$C$82:$AI$82,0)),0)</f>
        <v>0</v>
      </c>
      <c r="V467" s="272">
        <f>IFERROR(INDEX('2. GRI Pricing Inputs'!$C$89:$AI$90,MATCH('3. GRI Pricing'!$V$16,'2. GRI Pricing Inputs'!$C$89:$C$90,0),MATCH('1. Accomodation'!W471,'2. GRI Pricing Inputs'!$C$89:$AI$89,0)),0)</f>
        <v>0</v>
      </c>
      <c r="W467" s="272">
        <f>IFERROR(INDEX('2. GRI Pricing Inputs'!$C$97:$AI$98,MATCH('3. GRI Pricing'!$W$16,'2. GRI Pricing Inputs'!$C$97:$C$98,0),MATCH('1. Accomodation'!X471,'2. GRI Pricing Inputs'!$C$97:$AI$97,0)),0)</f>
        <v>0</v>
      </c>
      <c r="X467" s="272">
        <f>IFERROR(INDEX('2. GRI Pricing Inputs'!$C$104:$AI$105,MATCH('3. GRI Pricing'!$X$16,'2. GRI Pricing Inputs'!$C$104:$C$105,0),MATCH('1. Accomodation'!Y471,'2. GRI Pricing Inputs'!$C$104:$AI$104,0)),0)</f>
        <v>0</v>
      </c>
      <c r="Y467" s="273"/>
      <c r="Z467" s="274">
        <f t="shared" si="21"/>
        <v>0</v>
      </c>
      <c r="AA467" s="275"/>
      <c r="AB467" s="275"/>
      <c r="AC467" s="275"/>
      <c r="AD467" s="271">
        <f>Z467*(1+'2. GRI Pricing Inputs'!E$115)^(($AD$16-$AC$15)/365)</f>
        <v>0</v>
      </c>
      <c r="AE467" s="272">
        <f>AD467*(1+'2. GRI Pricing Inputs'!F$115)^((AE$16-AD$16)/365)</f>
        <v>0</v>
      </c>
      <c r="AF467" s="272">
        <f>AE467*(1+'2. GRI Pricing Inputs'!G$115)^((AF$16-AE$16)/365)</f>
        <v>0</v>
      </c>
      <c r="AG467" s="272">
        <f>AF467*(1+'2. GRI Pricing Inputs'!H$115)^((AG$16-AF$16)/365)</f>
        <v>0</v>
      </c>
      <c r="AH467" s="272">
        <f>AG467*(1+'2. GRI Pricing Inputs'!I$115)^((AH$16-AG$16)/365)</f>
        <v>0</v>
      </c>
      <c r="AI467" s="272">
        <f>AH467*(1+'2. GRI Pricing Inputs'!J$115)^((AI$16-AH$16)/365)</f>
        <v>0</v>
      </c>
      <c r="AJ467" s="272">
        <f>AI467*(1+'2. GRI Pricing Inputs'!K$115)^((AJ$16-AI$16)/365)</f>
        <v>0</v>
      </c>
      <c r="AK467" s="272">
        <f>AJ467*(1+'2. GRI Pricing Inputs'!L$115)^((AK$16-AJ$16)/365)</f>
        <v>0</v>
      </c>
      <c r="AL467" s="272">
        <f>AK467*(1+'2. GRI Pricing Inputs'!M$115)^((AL$16-AK$16)/365)</f>
        <v>0</v>
      </c>
      <c r="AM467" s="272">
        <f>AL467*(1+'2. GRI Pricing Inputs'!N$115)^((AM$16-AL$16)/365)</f>
        <v>0</v>
      </c>
      <c r="AN467" s="272">
        <f>AM467*(1+'2. GRI Pricing Inputs'!O$115)^((AN$16-AM$16)/365)</f>
        <v>0</v>
      </c>
      <c r="AO467" s="272">
        <f>AN467*(1+'2. GRI Pricing Inputs'!P$115)^((AO$16-AN$16)/365)</f>
        <v>0</v>
      </c>
      <c r="AP467" s="276">
        <f>AO467*(1+'2. GRI Pricing Inputs'!Q$115)^((AP$16-AO$16)/365)</f>
        <v>0</v>
      </c>
      <c r="AQ467" s="380">
        <f t="shared" si="22"/>
        <v>0</v>
      </c>
    </row>
    <row r="468" spans="3:43" ht="11.4" x14ac:dyDescent="0.2">
      <c r="C468" s="76">
        <f>'1. Accomodation'!N472</f>
        <v>0</v>
      </c>
      <c r="D468" s="362" t="str">
        <f>'1. Accomodation'!L472</f>
        <v>[Select]</v>
      </c>
      <c r="E468" s="69" t="str">
        <f>'1. Accomodation'!P472</f>
        <v>[Select]</v>
      </c>
      <c r="F468" s="69" t="str">
        <f>'1. Accomodation'!Q472</f>
        <v>[Select]</v>
      </c>
      <c r="G468" s="77">
        <f>'1. Accomodation'!O472</f>
        <v>0</v>
      </c>
      <c r="H468" s="69" t="str">
        <f>'1. Accomodation'!R472</f>
        <v>[Select]</v>
      </c>
      <c r="I468" s="69" t="str">
        <f>'1. Accomodation'!S472</f>
        <v>[Select]</v>
      </c>
      <c r="J468" s="62"/>
      <c r="L468" s="271">
        <f>IFERROR(INDEX('2. GRI Pricing Inputs'!$C$15:$AI$16,MATCH($L$16,'2. GRI Pricing Inputs'!$C$15:$C$16,0),MATCH(E468,'2. GRI Pricing Inputs'!$C$15:$AI$15,0)),0)</f>
        <v>0</v>
      </c>
      <c r="M468" s="272">
        <f>IFERROR(INDEX('2. GRI Pricing Inputs'!$C$22:$AI$23,MATCH($M$16,'2. GRI Pricing Inputs'!$C$22:$C$23,0),MATCH(F468,'2. GRI Pricing Inputs'!$C$22:$AI$22,0)),0)</f>
        <v>0</v>
      </c>
      <c r="N468" s="329">
        <f>IF(AND('3. GRI Pricing'!$G468&gt;='2. GRI Pricing Inputs'!$D$33,'3. GRI Pricing'!$G468&lt;='2. GRI Pricing Inputs'!$E$33),'2. GRI Pricing Inputs'!$D$32,IF(AND('3. GRI Pricing'!$G468&gt;='2. GRI Pricing Inputs'!$F$33,'3. GRI Pricing'!$G468&lt;='2. GRI Pricing Inputs'!$G$33),'2. GRI Pricing Inputs'!$F$32,IF(AND('3. GRI Pricing'!$G468&gt;='2. GRI Pricing Inputs'!$H$33,'3. GRI Pricing'!$G468&lt;='2. GRI Pricing Inputs'!$I$33),'2. GRI Pricing Inputs'!$H$32,IF(AND('3. GRI Pricing'!$G468&gt;='2. GRI Pricing Inputs'!$J$33,'3. GRI Pricing'!$G468&lt;='2. GRI Pricing Inputs'!$K$33),'2. GRI Pricing Inputs'!$J$32,IF(AND('3. GRI Pricing'!$G468&gt;='2. GRI Pricing Inputs'!$L$33,'3. GRI Pricing'!$G468&lt;='2. GRI Pricing Inputs'!$M$33),'2. GRI Pricing Inputs'!$L$32,IF(AND('3. GRI Pricing'!$G468&gt;='2. GRI Pricing Inputs'!$N$33,'3. GRI Pricing'!$G468&lt;='2. GRI Pricing Inputs'!$O$33),'2. GRI Pricing Inputs'!$N$32,IF(AND('3. GRI Pricing'!$G468&gt;='2. GRI Pricing Inputs'!$P$33,'3. GRI Pricing'!$G468&lt;='2. GRI Pricing Inputs'!$Q$33),'2. GRI Pricing Inputs'!$P$32,IF(AND('3. GRI Pricing'!$G468&gt;='2. GRI Pricing Inputs'!$R$33,'3. GRI Pricing'!$G468&lt;='2. GRI Pricing Inputs'!$S$33),'2. GRI Pricing Inputs'!$R$32,IF(AND('3. GRI Pricing'!$G468&gt;='2. GRI Pricing Inputs'!$T$33,'3. GRI Pricing'!$G468&lt;='2. GRI Pricing Inputs'!$U$33),'2. GRI Pricing Inputs'!$T$32,IF(AND('3. GRI Pricing'!$G468&gt;='2. GRI Pricing Inputs'!$V$33,'3. GRI Pricing'!$G468&lt;='2. GRI Pricing Inputs'!$W$33),'2. GRI Pricing Inputs'!$V$32,IF(AND('3. GRI Pricing'!$G468&gt;='2. GRI Pricing Inputs'!$X$33,'3. GRI Pricing'!$G468&lt;='2. GRI Pricing Inputs'!$Y$33),'2. GRI Pricing Inputs'!$X$32,IF(AND('3. GRI Pricing'!$G468&gt;='2. GRI Pricing Inputs'!$Z$33,'3. GRI Pricing'!$G468&lt;='2. GRI Pricing Inputs'!$AA$33),'2. GRI Pricing Inputs'!$Z$32,IF(AND('3. GRI Pricing'!$G468&gt;='2. GRI Pricing Inputs'!$AB$33,'3. GRI Pricing'!$G468&lt;='2. GRI Pricing Inputs'!$AC$33),'2. GRI Pricing Inputs'!$AB$32,IF(AND('3. GRI Pricing'!$G468&gt;='2. GRI Pricing Inputs'!$AD$33,'3. GRI Pricing'!$G468&lt;='2. GRI Pricing Inputs'!$AE$33),'2. GRI Pricing Inputs'!$AD$32,IF(AND('3. GRI Pricing'!$G468&gt;='2. GRI Pricing Inputs'!$AF$33,'3. GRI Pricing'!$G468&lt;='2. GRI Pricing Inputs'!$AG$33),'2. GRI Pricing Inputs'!$AF$32,IF(AND('3. GRI Pricing'!$G468&gt;='2. GRI Pricing Inputs'!$AH$33,'3. GRI Pricing'!$G468&lt;='2. GRI Pricing Inputs'!$AI$33),'2. GRI Pricing Inputs'!$AH$32,0))))))))))))))))</f>
        <v>0</v>
      </c>
      <c r="O468" s="272" cm="1">
        <f t="array" ref="O468">IFERROR(INDEX('2. GRI Pricing Inputs'!$C$32:$AI$39,MATCH('3. GRI Pricing'!E468,'2. GRI Pricing Inputs'!$C$32:$C$39,0),(MATCH('3. GRI Pricing'!N468,'2. GRI Pricing Inputs'!$D$32:$AI$32,0)+1)),0)</f>
        <v>0</v>
      </c>
      <c r="P468" s="272">
        <f>IFERROR(INDEX('2. GRI Pricing Inputs'!$C$45:$AI$46,MATCH($P$16,'2. GRI Pricing Inputs'!$C$45:$C$46,0),MATCH(H468,'2. GRI Pricing Inputs'!$C$45:$AI$45,0)),0)</f>
        <v>0</v>
      </c>
      <c r="Q468" s="272">
        <f>IFERROR(INDEX('2. GRI Pricing Inputs'!$C$53:$AI$54,MATCH('3. GRI Pricing'!$Q$16,'2. GRI Pricing Inputs'!$C$53:$C$54,0),MATCH('3. GRI Pricing'!I468,'2. GRI Pricing Inputs'!$C$53:$AI$53,0)),0)</f>
        <v>0</v>
      </c>
      <c r="R468" s="272">
        <f>IFERROR(INDEX('2. GRI Pricing Inputs'!$C$60:$AI$61,MATCH('3. GRI Pricing'!$R$16,'2. GRI Pricing Inputs'!$C$60:$C$61,0),MATCH('1. Accomodation'!T472,'2. GRI Pricing Inputs'!$C$60:$AI$60,0)),0)</f>
        <v>0</v>
      </c>
      <c r="S468" s="272">
        <f>IFERROR(INDEX('2. GRI Pricing Inputs'!$C$67:$AI$68,MATCH('3. GRI Pricing'!$S$16,'2. GRI Pricing Inputs'!$C$67:$C$68,0),MATCH('1. Accomodation'!U472,'2. GRI Pricing Inputs'!$C$67:$AI$67,0)),0)</f>
        <v>0</v>
      </c>
      <c r="T468" s="272">
        <f>IF(E468=0,0,'2. GRI Pricing Inputs'!$AI$75)</f>
        <v>0</v>
      </c>
      <c r="U468" s="272">
        <f>IFERROR(INDEX('2. GRI Pricing Inputs'!$C$82:$AI$83,MATCH('3. GRI Pricing'!$U$16,'2. GRI Pricing Inputs'!$C$82:$C$83,0),MATCH('1. Accomodation'!V472,'2. GRI Pricing Inputs'!$C$82:$AI$82,0)),0)</f>
        <v>0</v>
      </c>
      <c r="V468" s="272">
        <f>IFERROR(INDEX('2. GRI Pricing Inputs'!$C$89:$AI$90,MATCH('3. GRI Pricing'!$V$16,'2. GRI Pricing Inputs'!$C$89:$C$90,0),MATCH('1. Accomodation'!W472,'2. GRI Pricing Inputs'!$C$89:$AI$89,0)),0)</f>
        <v>0</v>
      </c>
      <c r="W468" s="272">
        <f>IFERROR(INDEX('2. GRI Pricing Inputs'!$C$97:$AI$98,MATCH('3. GRI Pricing'!$W$16,'2. GRI Pricing Inputs'!$C$97:$C$98,0),MATCH('1. Accomodation'!X472,'2. GRI Pricing Inputs'!$C$97:$AI$97,0)),0)</f>
        <v>0</v>
      </c>
      <c r="X468" s="272">
        <f>IFERROR(INDEX('2. GRI Pricing Inputs'!$C$104:$AI$105,MATCH('3. GRI Pricing'!$X$16,'2. GRI Pricing Inputs'!$C$104:$C$105,0),MATCH('1. Accomodation'!Y472,'2. GRI Pricing Inputs'!$C$104:$AI$104,0)),0)</f>
        <v>0</v>
      </c>
      <c r="Y468" s="273"/>
      <c r="Z468" s="274">
        <f t="shared" si="21"/>
        <v>0</v>
      </c>
      <c r="AA468" s="275"/>
      <c r="AB468" s="275"/>
      <c r="AC468" s="275"/>
      <c r="AD468" s="271">
        <f>Z468*(1+'2. GRI Pricing Inputs'!E$115)^(($AD$16-$AC$15)/365)</f>
        <v>0</v>
      </c>
      <c r="AE468" s="272">
        <f>AD468*(1+'2. GRI Pricing Inputs'!F$115)^((AE$16-AD$16)/365)</f>
        <v>0</v>
      </c>
      <c r="AF468" s="272">
        <f>AE468*(1+'2. GRI Pricing Inputs'!G$115)^((AF$16-AE$16)/365)</f>
        <v>0</v>
      </c>
      <c r="AG468" s="272">
        <f>AF468*(1+'2. GRI Pricing Inputs'!H$115)^((AG$16-AF$16)/365)</f>
        <v>0</v>
      </c>
      <c r="AH468" s="272">
        <f>AG468*(1+'2. GRI Pricing Inputs'!I$115)^((AH$16-AG$16)/365)</f>
        <v>0</v>
      </c>
      <c r="AI468" s="272">
        <f>AH468*(1+'2. GRI Pricing Inputs'!J$115)^((AI$16-AH$16)/365)</f>
        <v>0</v>
      </c>
      <c r="AJ468" s="272">
        <f>AI468*(1+'2. GRI Pricing Inputs'!K$115)^((AJ$16-AI$16)/365)</f>
        <v>0</v>
      </c>
      <c r="AK468" s="272">
        <f>AJ468*(1+'2. GRI Pricing Inputs'!L$115)^((AK$16-AJ$16)/365)</f>
        <v>0</v>
      </c>
      <c r="AL468" s="272">
        <f>AK468*(1+'2. GRI Pricing Inputs'!M$115)^((AL$16-AK$16)/365)</f>
        <v>0</v>
      </c>
      <c r="AM468" s="272">
        <f>AL468*(1+'2. GRI Pricing Inputs'!N$115)^((AM$16-AL$16)/365)</f>
        <v>0</v>
      </c>
      <c r="AN468" s="272">
        <f>AM468*(1+'2. GRI Pricing Inputs'!O$115)^((AN$16-AM$16)/365)</f>
        <v>0</v>
      </c>
      <c r="AO468" s="272">
        <f>AN468*(1+'2. GRI Pricing Inputs'!P$115)^((AO$16-AN$16)/365)</f>
        <v>0</v>
      </c>
      <c r="AP468" s="276">
        <f>AO468*(1+'2. GRI Pricing Inputs'!Q$115)^((AP$16-AO$16)/365)</f>
        <v>0</v>
      </c>
      <c r="AQ468" s="380">
        <f t="shared" si="22"/>
        <v>0</v>
      </c>
    </row>
    <row r="469" spans="3:43" ht="11.4" x14ac:dyDescent="0.2">
      <c r="C469" s="76">
        <f>'1. Accomodation'!N473</f>
        <v>0</v>
      </c>
      <c r="D469" s="362" t="str">
        <f>'1. Accomodation'!L473</f>
        <v>[Select]</v>
      </c>
      <c r="E469" s="69" t="str">
        <f>'1. Accomodation'!P473</f>
        <v>[Select]</v>
      </c>
      <c r="F469" s="69" t="str">
        <f>'1. Accomodation'!Q473</f>
        <v>[Select]</v>
      </c>
      <c r="G469" s="77">
        <f>'1. Accomodation'!O473</f>
        <v>0</v>
      </c>
      <c r="H469" s="69" t="str">
        <f>'1. Accomodation'!R473</f>
        <v>[Select]</v>
      </c>
      <c r="I469" s="69" t="str">
        <f>'1. Accomodation'!S473</f>
        <v>[Select]</v>
      </c>
      <c r="J469" s="62"/>
      <c r="L469" s="271">
        <f>IFERROR(INDEX('2. GRI Pricing Inputs'!$C$15:$AI$16,MATCH($L$16,'2. GRI Pricing Inputs'!$C$15:$C$16,0),MATCH(E469,'2. GRI Pricing Inputs'!$C$15:$AI$15,0)),0)</f>
        <v>0</v>
      </c>
      <c r="M469" s="272">
        <f>IFERROR(INDEX('2. GRI Pricing Inputs'!$C$22:$AI$23,MATCH($M$16,'2. GRI Pricing Inputs'!$C$22:$C$23,0),MATCH(F469,'2. GRI Pricing Inputs'!$C$22:$AI$22,0)),0)</f>
        <v>0</v>
      </c>
      <c r="N469" s="329">
        <f>IF(AND('3. GRI Pricing'!$G469&gt;='2. GRI Pricing Inputs'!$D$33,'3. GRI Pricing'!$G469&lt;='2. GRI Pricing Inputs'!$E$33),'2. GRI Pricing Inputs'!$D$32,IF(AND('3. GRI Pricing'!$G469&gt;='2. GRI Pricing Inputs'!$F$33,'3. GRI Pricing'!$G469&lt;='2. GRI Pricing Inputs'!$G$33),'2. GRI Pricing Inputs'!$F$32,IF(AND('3. GRI Pricing'!$G469&gt;='2. GRI Pricing Inputs'!$H$33,'3. GRI Pricing'!$G469&lt;='2. GRI Pricing Inputs'!$I$33),'2. GRI Pricing Inputs'!$H$32,IF(AND('3. GRI Pricing'!$G469&gt;='2. GRI Pricing Inputs'!$J$33,'3. GRI Pricing'!$G469&lt;='2. GRI Pricing Inputs'!$K$33),'2. GRI Pricing Inputs'!$J$32,IF(AND('3. GRI Pricing'!$G469&gt;='2. GRI Pricing Inputs'!$L$33,'3. GRI Pricing'!$G469&lt;='2. GRI Pricing Inputs'!$M$33),'2. GRI Pricing Inputs'!$L$32,IF(AND('3. GRI Pricing'!$G469&gt;='2. GRI Pricing Inputs'!$N$33,'3. GRI Pricing'!$G469&lt;='2. GRI Pricing Inputs'!$O$33),'2. GRI Pricing Inputs'!$N$32,IF(AND('3. GRI Pricing'!$G469&gt;='2. GRI Pricing Inputs'!$P$33,'3. GRI Pricing'!$G469&lt;='2. GRI Pricing Inputs'!$Q$33),'2. GRI Pricing Inputs'!$P$32,IF(AND('3. GRI Pricing'!$G469&gt;='2. GRI Pricing Inputs'!$R$33,'3. GRI Pricing'!$G469&lt;='2. GRI Pricing Inputs'!$S$33),'2. GRI Pricing Inputs'!$R$32,IF(AND('3. GRI Pricing'!$G469&gt;='2. GRI Pricing Inputs'!$T$33,'3. GRI Pricing'!$G469&lt;='2. GRI Pricing Inputs'!$U$33),'2. GRI Pricing Inputs'!$T$32,IF(AND('3. GRI Pricing'!$G469&gt;='2. GRI Pricing Inputs'!$V$33,'3. GRI Pricing'!$G469&lt;='2. GRI Pricing Inputs'!$W$33),'2. GRI Pricing Inputs'!$V$32,IF(AND('3. GRI Pricing'!$G469&gt;='2. GRI Pricing Inputs'!$X$33,'3. GRI Pricing'!$G469&lt;='2. GRI Pricing Inputs'!$Y$33),'2. GRI Pricing Inputs'!$X$32,IF(AND('3. GRI Pricing'!$G469&gt;='2. GRI Pricing Inputs'!$Z$33,'3. GRI Pricing'!$G469&lt;='2. GRI Pricing Inputs'!$AA$33),'2. GRI Pricing Inputs'!$Z$32,IF(AND('3. GRI Pricing'!$G469&gt;='2. GRI Pricing Inputs'!$AB$33,'3. GRI Pricing'!$G469&lt;='2. GRI Pricing Inputs'!$AC$33),'2. GRI Pricing Inputs'!$AB$32,IF(AND('3. GRI Pricing'!$G469&gt;='2. GRI Pricing Inputs'!$AD$33,'3. GRI Pricing'!$G469&lt;='2. GRI Pricing Inputs'!$AE$33),'2. GRI Pricing Inputs'!$AD$32,IF(AND('3. GRI Pricing'!$G469&gt;='2. GRI Pricing Inputs'!$AF$33,'3. GRI Pricing'!$G469&lt;='2. GRI Pricing Inputs'!$AG$33),'2. GRI Pricing Inputs'!$AF$32,IF(AND('3. GRI Pricing'!$G469&gt;='2. GRI Pricing Inputs'!$AH$33,'3. GRI Pricing'!$G469&lt;='2. GRI Pricing Inputs'!$AI$33),'2. GRI Pricing Inputs'!$AH$32,0))))))))))))))))</f>
        <v>0</v>
      </c>
      <c r="O469" s="272" cm="1">
        <f t="array" ref="O469">IFERROR(INDEX('2. GRI Pricing Inputs'!$C$32:$AI$39,MATCH('3. GRI Pricing'!E469,'2. GRI Pricing Inputs'!$C$32:$C$39,0),(MATCH('3. GRI Pricing'!N469,'2. GRI Pricing Inputs'!$D$32:$AI$32,0)+1)),0)</f>
        <v>0</v>
      </c>
      <c r="P469" s="272">
        <f>IFERROR(INDEX('2. GRI Pricing Inputs'!$C$45:$AI$46,MATCH($P$16,'2. GRI Pricing Inputs'!$C$45:$C$46,0),MATCH(H469,'2. GRI Pricing Inputs'!$C$45:$AI$45,0)),0)</f>
        <v>0</v>
      </c>
      <c r="Q469" s="272">
        <f>IFERROR(INDEX('2. GRI Pricing Inputs'!$C$53:$AI$54,MATCH('3. GRI Pricing'!$Q$16,'2. GRI Pricing Inputs'!$C$53:$C$54,0),MATCH('3. GRI Pricing'!I469,'2. GRI Pricing Inputs'!$C$53:$AI$53,0)),0)</f>
        <v>0</v>
      </c>
      <c r="R469" s="272">
        <f>IFERROR(INDEX('2. GRI Pricing Inputs'!$C$60:$AI$61,MATCH('3. GRI Pricing'!$R$16,'2. GRI Pricing Inputs'!$C$60:$C$61,0),MATCH('1. Accomodation'!T473,'2. GRI Pricing Inputs'!$C$60:$AI$60,0)),0)</f>
        <v>0</v>
      </c>
      <c r="S469" s="272">
        <f>IFERROR(INDEX('2. GRI Pricing Inputs'!$C$67:$AI$68,MATCH('3. GRI Pricing'!$S$16,'2. GRI Pricing Inputs'!$C$67:$C$68,0),MATCH('1. Accomodation'!U473,'2. GRI Pricing Inputs'!$C$67:$AI$67,0)),0)</f>
        <v>0</v>
      </c>
      <c r="T469" s="272">
        <f>IF(E469=0,0,'2. GRI Pricing Inputs'!$AI$75)</f>
        <v>0</v>
      </c>
      <c r="U469" s="272">
        <f>IFERROR(INDEX('2. GRI Pricing Inputs'!$C$82:$AI$83,MATCH('3. GRI Pricing'!$U$16,'2. GRI Pricing Inputs'!$C$82:$C$83,0),MATCH('1. Accomodation'!V473,'2. GRI Pricing Inputs'!$C$82:$AI$82,0)),0)</f>
        <v>0</v>
      </c>
      <c r="V469" s="272">
        <f>IFERROR(INDEX('2. GRI Pricing Inputs'!$C$89:$AI$90,MATCH('3. GRI Pricing'!$V$16,'2. GRI Pricing Inputs'!$C$89:$C$90,0),MATCH('1. Accomodation'!W473,'2. GRI Pricing Inputs'!$C$89:$AI$89,0)),0)</f>
        <v>0</v>
      </c>
      <c r="W469" s="272">
        <f>IFERROR(INDEX('2. GRI Pricing Inputs'!$C$97:$AI$98,MATCH('3. GRI Pricing'!$W$16,'2. GRI Pricing Inputs'!$C$97:$C$98,0),MATCH('1. Accomodation'!X473,'2. GRI Pricing Inputs'!$C$97:$AI$97,0)),0)</f>
        <v>0</v>
      </c>
      <c r="X469" s="272">
        <f>IFERROR(INDEX('2. GRI Pricing Inputs'!$C$104:$AI$105,MATCH('3. GRI Pricing'!$X$16,'2. GRI Pricing Inputs'!$C$104:$C$105,0),MATCH('1. Accomodation'!Y473,'2. GRI Pricing Inputs'!$C$104:$AI$104,0)),0)</f>
        <v>0</v>
      </c>
      <c r="Y469" s="273"/>
      <c r="Z469" s="274">
        <f t="shared" si="21"/>
        <v>0</v>
      </c>
      <c r="AA469" s="275"/>
      <c r="AB469" s="275"/>
      <c r="AC469" s="275"/>
      <c r="AD469" s="271">
        <f>Z469*(1+'2. GRI Pricing Inputs'!E$115)^(($AD$16-$AC$15)/365)</f>
        <v>0</v>
      </c>
      <c r="AE469" s="272">
        <f>AD469*(1+'2. GRI Pricing Inputs'!F$115)^((AE$16-AD$16)/365)</f>
        <v>0</v>
      </c>
      <c r="AF469" s="272">
        <f>AE469*(1+'2. GRI Pricing Inputs'!G$115)^((AF$16-AE$16)/365)</f>
        <v>0</v>
      </c>
      <c r="AG469" s="272">
        <f>AF469*(1+'2. GRI Pricing Inputs'!H$115)^((AG$16-AF$16)/365)</f>
        <v>0</v>
      </c>
      <c r="AH469" s="272">
        <f>AG469*(1+'2. GRI Pricing Inputs'!I$115)^((AH$16-AG$16)/365)</f>
        <v>0</v>
      </c>
      <c r="AI469" s="272">
        <f>AH469*(1+'2. GRI Pricing Inputs'!J$115)^((AI$16-AH$16)/365)</f>
        <v>0</v>
      </c>
      <c r="AJ469" s="272">
        <f>AI469*(1+'2. GRI Pricing Inputs'!K$115)^((AJ$16-AI$16)/365)</f>
        <v>0</v>
      </c>
      <c r="AK469" s="272">
        <f>AJ469*(1+'2. GRI Pricing Inputs'!L$115)^((AK$16-AJ$16)/365)</f>
        <v>0</v>
      </c>
      <c r="AL469" s="272">
        <f>AK469*(1+'2. GRI Pricing Inputs'!M$115)^((AL$16-AK$16)/365)</f>
        <v>0</v>
      </c>
      <c r="AM469" s="272">
        <f>AL469*(1+'2. GRI Pricing Inputs'!N$115)^((AM$16-AL$16)/365)</f>
        <v>0</v>
      </c>
      <c r="AN469" s="272">
        <f>AM469*(1+'2. GRI Pricing Inputs'!O$115)^((AN$16-AM$16)/365)</f>
        <v>0</v>
      </c>
      <c r="AO469" s="272">
        <f>AN469*(1+'2. GRI Pricing Inputs'!P$115)^((AO$16-AN$16)/365)</f>
        <v>0</v>
      </c>
      <c r="AP469" s="276">
        <f>AO469*(1+'2. GRI Pricing Inputs'!Q$115)^((AP$16-AO$16)/365)</f>
        <v>0</v>
      </c>
      <c r="AQ469" s="380">
        <f t="shared" si="22"/>
        <v>0</v>
      </c>
    </row>
    <row r="470" spans="3:43" ht="11.4" x14ac:dyDescent="0.2">
      <c r="C470" s="76">
        <f>'1. Accomodation'!N474</f>
        <v>0</v>
      </c>
      <c r="D470" s="362" t="str">
        <f>'1. Accomodation'!L474</f>
        <v>[Select]</v>
      </c>
      <c r="E470" s="69" t="str">
        <f>'1. Accomodation'!P474</f>
        <v>[Select]</v>
      </c>
      <c r="F470" s="69" t="str">
        <f>'1. Accomodation'!Q474</f>
        <v>[Select]</v>
      </c>
      <c r="G470" s="77">
        <f>'1. Accomodation'!O474</f>
        <v>0</v>
      </c>
      <c r="H470" s="69" t="str">
        <f>'1. Accomodation'!R474</f>
        <v>[Select]</v>
      </c>
      <c r="I470" s="69" t="str">
        <f>'1. Accomodation'!S474</f>
        <v>[Select]</v>
      </c>
      <c r="J470" s="62"/>
      <c r="L470" s="271">
        <f>IFERROR(INDEX('2. GRI Pricing Inputs'!$C$15:$AI$16,MATCH($L$16,'2. GRI Pricing Inputs'!$C$15:$C$16,0),MATCH(E470,'2. GRI Pricing Inputs'!$C$15:$AI$15,0)),0)</f>
        <v>0</v>
      </c>
      <c r="M470" s="272">
        <f>IFERROR(INDEX('2. GRI Pricing Inputs'!$C$22:$AI$23,MATCH($M$16,'2. GRI Pricing Inputs'!$C$22:$C$23,0),MATCH(F470,'2. GRI Pricing Inputs'!$C$22:$AI$22,0)),0)</f>
        <v>0</v>
      </c>
      <c r="N470" s="329">
        <f>IF(AND('3. GRI Pricing'!$G470&gt;='2. GRI Pricing Inputs'!$D$33,'3. GRI Pricing'!$G470&lt;='2. GRI Pricing Inputs'!$E$33),'2. GRI Pricing Inputs'!$D$32,IF(AND('3. GRI Pricing'!$G470&gt;='2. GRI Pricing Inputs'!$F$33,'3. GRI Pricing'!$G470&lt;='2. GRI Pricing Inputs'!$G$33),'2. GRI Pricing Inputs'!$F$32,IF(AND('3. GRI Pricing'!$G470&gt;='2. GRI Pricing Inputs'!$H$33,'3. GRI Pricing'!$G470&lt;='2. GRI Pricing Inputs'!$I$33),'2. GRI Pricing Inputs'!$H$32,IF(AND('3. GRI Pricing'!$G470&gt;='2. GRI Pricing Inputs'!$J$33,'3. GRI Pricing'!$G470&lt;='2. GRI Pricing Inputs'!$K$33),'2. GRI Pricing Inputs'!$J$32,IF(AND('3. GRI Pricing'!$G470&gt;='2. GRI Pricing Inputs'!$L$33,'3. GRI Pricing'!$G470&lt;='2. GRI Pricing Inputs'!$M$33),'2. GRI Pricing Inputs'!$L$32,IF(AND('3. GRI Pricing'!$G470&gt;='2. GRI Pricing Inputs'!$N$33,'3. GRI Pricing'!$G470&lt;='2. GRI Pricing Inputs'!$O$33),'2. GRI Pricing Inputs'!$N$32,IF(AND('3. GRI Pricing'!$G470&gt;='2. GRI Pricing Inputs'!$P$33,'3. GRI Pricing'!$G470&lt;='2. GRI Pricing Inputs'!$Q$33),'2. GRI Pricing Inputs'!$P$32,IF(AND('3. GRI Pricing'!$G470&gt;='2. GRI Pricing Inputs'!$R$33,'3. GRI Pricing'!$G470&lt;='2. GRI Pricing Inputs'!$S$33),'2. GRI Pricing Inputs'!$R$32,IF(AND('3. GRI Pricing'!$G470&gt;='2. GRI Pricing Inputs'!$T$33,'3. GRI Pricing'!$G470&lt;='2. GRI Pricing Inputs'!$U$33),'2. GRI Pricing Inputs'!$T$32,IF(AND('3. GRI Pricing'!$G470&gt;='2. GRI Pricing Inputs'!$V$33,'3. GRI Pricing'!$G470&lt;='2. GRI Pricing Inputs'!$W$33),'2. GRI Pricing Inputs'!$V$32,IF(AND('3. GRI Pricing'!$G470&gt;='2. GRI Pricing Inputs'!$X$33,'3. GRI Pricing'!$G470&lt;='2. GRI Pricing Inputs'!$Y$33),'2. GRI Pricing Inputs'!$X$32,IF(AND('3. GRI Pricing'!$G470&gt;='2. GRI Pricing Inputs'!$Z$33,'3. GRI Pricing'!$G470&lt;='2. GRI Pricing Inputs'!$AA$33),'2. GRI Pricing Inputs'!$Z$32,IF(AND('3. GRI Pricing'!$G470&gt;='2. GRI Pricing Inputs'!$AB$33,'3. GRI Pricing'!$G470&lt;='2. GRI Pricing Inputs'!$AC$33),'2. GRI Pricing Inputs'!$AB$32,IF(AND('3. GRI Pricing'!$G470&gt;='2. GRI Pricing Inputs'!$AD$33,'3. GRI Pricing'!$G470&lt;='2. GRI Pricing Inputs'!$AE$33),'2. GRI Pricing Inputs'!$AD$32,IF(AND('3. GRI Pricing'!$G470&gt;='2. GRI Pricing Inputs'!$AF$33,'3. GRI Pricing'!$G470&lt;='2. GRI Pricing Inputs'!$AG$33),'2. GRI Pricing Inputs'!$AF$32,IF(AND('3. GRI Pricing'!$G470&gt;='2. GRI Pricing Inputs'!$AH$33,'3. GRI Pricing'!$G470&lt;='2. GRI Pricing Inputs'!$AI$33),'2. GRI Pricing Inputs'!$AH$32,0))))))))))))))))</f>
        <v>0</v>
      </c>
      <c r="O470" s="272" cm="1">
        <f t="array" ref="O470">IFERROR(INDEX('2. GRI Pricing Inputs'!$C$32:$AI$39,MATCH('3. GRI Pricing'!E470,'2. GRI Pricing Inputs'!$C$32:$C$39,0),(MATCH('3. GRI Pricing'!N470,'2. GRI Pricing Inputs'!$D$32:$AI$32,0)+1)),0)</f>
        <v>0</v>
      </c>
      <c r="P470" s="272">
        <f>IFERROR(INDEX('2. GRI Pricing Inputs'!$C$45:$AI$46,MATCH($P$16,'2. GRI Pricing Inputs'!$C$45:$C$46,0),MATCH(H470,'2. GRI Pricing Inputs'!$C$45:$AI$45,0)),0)</f>
        <v>0</v>
      </c>
      <c r="Q470" s="272">
        <f>IFERROR(INDEX('2. GRI Pricing Inputs'!$C$53:$AI$54,MATCH('3. GRI Pricing'!$Q$16,'2. GRI Pricing Inputs'!$C$53:$C$54,0),MATCH('3. GRI Pricing'!I470,'2. GRI Pricing Inputs'!$C$53:$AI$53,0)),0)</f>
        <v>0</v>
      </c>
      <c r="R470" s="272">
        <f>IFERROR(INDEX('2. GRI Pricing Inputs'!$C$60:$AI$61,MATCH('3. GRI Pricing'!$R$16,'2. GRI Pricing Inputs'!$C$60:$C$61,0),MATCH('1. Accomodation'!T474,'2. GRI Pricing Inputs'!$C$60:$AI$60,0)),0)</f>
        <v>0</v>
      </c>
      <c r="S470" s="272">
        <f>IFERROR(INDEX('2. GRI Pricing Inputs'!$C$67:$AI$68,MATCH('3. GRI Pricing'!$S$16,'2. GRI Pricing Inputs'!$C$67:$C$68,0),MATCH('1. Accomodation'!U474,'2. GRI Pricing Inputs'!$C$67:$AI$67,0)),0)</f>
        <v>0</v>
      </c>
      <c r="T470" s="272">
        <f>IF(E470=0,0,'2. GRI Pricing Inputs'!$AI$75)</f>
        <v>0</v>
      </c>
      <c r="U470" s="272">
        <f>IFERROR(INDEX('2. GRI Pricing Inputs'!$C$82:$AI$83,MATCH('3. GRI Pricing'!$U$16,'2. GRI Pricing Inputs'!$C$82:$C$83,0),MATCH('1. Accomodation'!V474,'2. GRI Pricing Inputs'!$C$82:$AI$82,0)),0)</f>
        <v>0</v>
      </c>
      <c r="V470" s="272">
        <f>IFERROR(INDEX('2. GRI Pricing Inputs'!$C$89:$AI$90,MATCH('3. GRI Pricing'!$V$16,'2. GRI Pricing Inputs'!$C$89:$C$90,0),MATCH('1. Accomodation'!W474,'2. GRI Pricing Inputs'!$C$89:$AI$89,0)),0)</f>
        <v>0</v>
      </c>
      <c r="W470" s="272">
        <f>IFERROR(INDEX('2. GRI Pricing Inputs'!$C$97:$AI$98,MATCH('3. GRI Pricing'!$W$16,'2. GRI Pricing Inputs'!$C$97:$C$98,0),MATCH('1. Accomodation'!X474,'2. GRI Pricing Inputs'!$C$97:$AI$97,0)),0)</f>
        <v>0</v>
      </c>
      <c r="X470" s="272">
        <f>IFERROR(INDEX('2. GRI Pricing Inputs'!$C$104:$AI$105,MATCH('3. GRI Pricing'!$X$16,'2. GRI Pricing Inputs'!$C$104:$C$105,0),MATCH('1. Accomodation'!Y474,'2. GRI Pricing Inputs'!$C$104:$AI$104,0)),0)</f>
        <v>0</v>
      </c>
      <c r="Y470" s="273"/>
      <c r="Z470" s="274">
        <f t="shared" si="21"/>
        <v>0</v>
      </c>
      <c r="AA470" s="275"/>
      <c r="AB470" s="275"/>
      <c r="AC470" s="275"/>
      <c r="AD470" s="271">
        <f>Z470*(1+'2. GRI Pricing Inputs'!E$115)^(($AD$16-$AC$15)/365)</f>
        <v>0</v>
      </c>
      <c r="AE470" s="272">
        <f>AD470*(1+'2. GRI Pricing Inputs'!F$115)^((AE$16-AD$16)/365)</f>
        <v>0</v>
      </c>
      <c r="AF470" s="272">
        <f>AE470*(1+'2. GRI Pricing Inputs'!G$115)^((AF$16-AE$16)/365)</f>
        <v>0</v>
      </c>
      <c r="AG470" s="272">
        <f>AF470*(1+'2. GRI Pricing Inputs'!H$115)^((AG$16-AF$16)/365)</f>
        <v>0</v>
      </c>
      <c r="AH470" s="272">
        <f>AG470*(1+'2. GRI Pricing Inputs'!I$115)^((AH$16-AG$16)/365)</f>
        <v>0</v>
      </c>
      <c r="AI470" s="272">
        <f>AH470*(1+'2. GRI Pricing Inputs'!J$115)^((AI$16-AH$16)/365)</f>
        <v>0</v>
      </c>
      <c r="AJ470" s="272">
        <f>AI470*(1+'2. GRI Pricing Inputs'!K$115)^((AJ$16-AI$16)/365)</f>
        <v>0</v>
      </c>
      <c r="AK470" s="272">
        <f>AJ470*(1+'2. GRI Pricing Inputs'!L$115)^((AK$16-AJ$16)/365)</f>
        <v>0</v>
      </c>
      <c r="AL470" s="272">
        <f>AK470*(1+'2. GRI Pricing Inputs'!M$115)^((AL$16-AK$16)/365)</f>
        <v>0</v>
      </c>
      <c r="AM470" s="272">
        <f>AL470*(1+'2. GRI Pricing Inputs'!N$115)^((AM$16-AL$16)/365)</f>
        <v>0</v>
      </c>
      <c r="AN470" s="272">
        <f>AM470*(1+'2. GRI Pricing Inputs'!O$115)^((AN$16-AM$16)/365)</f>
        <v>0</v>
      </c>
      <c r="AO470" s="272">
        <f>AN470*(1+'2. GRI Pricing Inputs'!P$115)^((AO$16-AN$16)/365)</f>
        <v>0</v>
      </c>
      <c r="AP470" s="276">
        <f>AO470*(1+'2. GRI Pricing Inputs'!Q$115)^((AP$16-AO$16)/365)</f>
        <v>0</v>
      </c>
      <c r="AQ470" s="380">
        <f t="shared" si="22"/>
        <v>0</v>
      </c>
    </row>
    <row r="471" spans="3:43" ht="11.4" x14ac:dyDescent="0.2">
      <c r="C471" s="76">
        <f>'1. Accomodation'!N475</f>
        <v>0</v>
      </c>
      <c r="D471" s="362" t="str">
        <f>'1. Accomodation'!L475</f>
        <v>[Select]</v>
      </c>
      <c r="E471" s="69" t="str">
        <f>'1. Accomodation'!P475</f>
        <v>[Select]</v>
      </c>
      <c r="F471" s="69" t="str">
        <f>'1. Accomodation'!Q475</f>
        <v>[Select]</v>
      </c>
      <c r="G471" s="77">
        <f>'1. Accomodation'!O475</f>
        <v>0</v>
      </c>
      <c r="H471" s="69" t="str">
        <f>'1. Accomodation'!R475</f>
        <v>[Select]</v>
      </c>
      <c r="I471" s="69" t="str">
        <f>'1. Accomodation'!S475</f>
        <v>[Select]</v>
      </c>
      <c r="J471" s="62"/>
      <c r="L471" s="271">
        <f>IFERROR(INDEX('2. GRI Pricing Inputs'!$C$15:$AI$16,MATCH($L$16,'2. GRI Pricing Inputs'!$C$15:$C$16,0),MATCH(E471,'2. GRI Pricing Inputs'!$C$15:$AI$15,0)),0)</f>
        <v>0</v>
      </c>
      <c r="M471" s="272">
        <f>IFERROR(INDEX('2. GRI Pricing Inputs'!$C$22:$AI$23,MATCH($M$16,'2. GRI Pricing Inputs'!$C$22:$C$23,0),MATCH(F471,'2. GRI Pricing Inputs'!$C$22:$AI$22,0)),0)</f>
        <v>0</v>
      </c>
      <c r="N471" s="329">
        <f>IF(AND('3. GRI Pricing'!$G471&gt;='2. GRI Pricing Inputs'!$D$33,'3. GRI Pricing'!$G471&lt;='2. GRI Pricing Inputs'!$E$33),'2. GRI Pricing Inputs'!$D$32,IF(AND('3. GRI Pricing'!$G471&gt;='2. GRI Pricing Inputs'!$F$33,'3. GRI Pricing'!$G471&lt;='2. GRI Pricing Inputs'!$G$33),'2. GRI Pricing Inputs'!$F$32,IF(AND('3. GRI Pricing'!$G471&gt;='2. GRI Pricing Inputs'!$H$33,'3. GRI Pricing'!$G471&lt;='2. GRI Pricing Inputs'!$I$33),'2. GRI Pricing Inputs'!$H$32,IF(AND('3. GRI Pricing'!$G471&gt;='2. GRI Pricing Inputs'!$J$33,'3. GRI Pricing'!$G471&lt;='2. GRI Pricing Inputs'!$K$33),'2. GRI Pricing Inputs'!$J$32,IF(AND('3. GRI Pricing'!$G471&gt;='2. GRI Pricing Inputs'!$L$33,'3. GRI Pricing'!$G471&lt;='2. GRI Pricing Inputs'!$M$33),'2. GRI Pricing Inputs'!$L$32,IF(AND('3. GRI Pricing'!$G471&gt;='2. GRI Pricing Inputs'!$N$33,'3. GRI Pricing'!$G471&lt;='2. GRI Pricing Inputs'!$O$33),'2. GRI Pricing Inputs'!$N$32,IF(AND('3. GRI Pricing'!$G471&gt;='2. GRI Pricing Inputs'!$P$33,'3. GRI Pricing'!$G471&lt;='2. GRI Pricing Inputs'!$Q$33),'2. GRI Pricing Inputs'!$P$32,IF(AND('3. GRI Pricing'!$G471&gt;='2. GRI Pricing Inputs'!$R$33,'3. GRI Pricing'!$G471&lt;='2. GRI Pricing Inputs'!$S$33),'2. GRI Pricing Inputs'!$R$32,IF(AND('3. GRI Pricing'!$G471&gt;='2. GRI Pricing Inputs'!$T$33,'3. GRI Pricing'!$G471&lt;='2. GRI Pricing Inputs'!$U$33),'2. GRI Pricing Inputs'!$T$32,IF(AND('3. GRI Pricing'!$G471&gt;='2. GRI Pricing Inputs'!$V$33,'3. GRI Pricing'!$G471&lt;='2. GRI Pricing Inputs'!$W$33),'2. GRI Pricing Inputs'!$V$32,IF(AND('3. GRI Pricing'!$G471&gt;='2. GRI Pricing Inputs'!$X$33,'3. GRI Pricing'!$G471&lt;='2. GRI Pricing Inputs'!$Y$33),'2. GRI Pricing Inputs'!$X$32,IF(AND('3. GRI Pricing'!$G471&gt;='2. GRI Pricing Inputs'!$Z$33,'3. GRI Pricing'!$G471&lt;='2. GRI Pricing Inputs'!$AA$33),'2. GRI Pricing Inputs'!$Z$32,IF(AND('3. GRI Pricing'!$G471&gt;='2. GRI Pricing Inputs'!$AB$33,'3. GRI Pricing'!$G471&lt;='2. GRI Pricing Inputs'!$AC$33),'2. GRI Pricing Inputs'!$AB$32,IF(AND('3. GRI Pricing'!$G471&gt;='2. GRI Pricing Inputs'!$AD$33,'3. GRI Pricing'!$G471&lt;='2. GRI Pricing Inputs'!$AE$33),'2. GRI Pricing Inputs'!$AD$32,IF(AND('3. GRI Pricing'!$G471&gt;='2. GRI Pricing Inputs'!$AF$33,'3. GRI Pricing'!$G471&lt;='2. GRI Pricing Inputs'!$AG$33),'2. GRI Pricing Inputs'!$AF$32,IF(AND('3. GRI Pricing'!$G471&gt;='2. GRI Pricing Inputs'!$AH$33,'3. GRI Pricing'!$G471&lt;='2. GRI Pricing Inputs'!$AI$33),'2. GRI Pricing Inputs'!$AH$32,0))))))))))))))))</f>
        <v>0</v>
      </c>
      <c r="O471" s="272" cm="1">
        <f t="array" ref="O471">IFERROR(INDEX('2. GRI Pricing Inputs'!$C$32:$AI$39,MATCH('3. GRI Pricing'!E471,'2. GRI Pricing Inputs'!$C$32:$C$39,0),(MATCH('3. GRI Pricing'!N471,'2. GRI Pricing Inputs'!$D$32:$AI$32,0)+1)),0)</f>
        <v>0</v>
      </c>
      <c r="P471" s="272">
        <f>IFERROR(INDEX('2. GRI Pricing Inputs'!$C$45:$AI$46,MATCH($P$16,'2. GRI Pricing Inputs'!$C$45:$C$46,0),MATCH(H471,'2. GRI Pricing Inputs'!$C$45:$AI$45,0)),0)</f>
        <v>0</v>
      </c>
      <c r="Q471" s="272">
        <f>IFERROR(INDEX('2. GRI Pricing Inputs'!$C$53:$AI$54,MATCH('3. GRI Pricing'!$Q$16,'2. GRI Pricing Inputs'!$C$53:$C$54,0),MATCH('3. GRI Pricing'!I471,'2. GRI Pricing Inputs'!$C$53:$AI$53,0)),0)</f>
        <v>0</v>
      </c>
      <c r="R471" s="272">
        <f>IFERROR(INDEX('2. GRI Pricing Inputs'!$C$60:$AI$61,MATCH('3. GRI Pricing'!$R$16,'2. GRI Pricing Inputs'!$C$60:$C$61,0),MATCH('1. Accomodation'!T475,'2. GRI Pricing Inputs'!$C$60:$AI$60,0)),0)</f>
        <v>0</v>
      </c>
      <c r="S471" s="272">
        <f>IFERROR(INDEX('2. GRI Pricing Inputs'!$C$67:$AI$68,MATCH('3. GRI Pricing'!$S$16,'2. GRI Pricing Inputs'!$C$67:$C$68,0),MATCH('1. Accomodation'!U475,'2. GRI Pricing Inputs'!$C$67:$AI$67,0)),0)</f>
        <v>0</v>
      </c>
      <c r="T471" s="272">
        <f>IF(E471=0,0,'2. GRI Pricing Inputs'!$AI$75)</f>
        <v>0</v>
      </c>
      <c r="U471" s="272">
        <f>IFERROR(INDEX('2. GRI Pricing Inputs'!$C$82:$AI$83,MATCH('3. GRI Pricing'!$U$16,'2. GRI Pricing Inputs'!$C$82:$C$83,0),MATCH('1. Accomodation'!V475,'2. GRI Pricing Inputs'!$C$82:$AI$82,0)),0)</f>
        <v>0</v>
      </c>
      <c r="V471" s="272">
        <f>IFERROR(INDEX('2. GRI Pricing Inputs'!$C$89:$AI$90,MATCH('3. GRI Pricing'!$V$16,'2. GRI Pricing Inputs'!$C$89:$C$90,0),MATCH('1. Accomodation'!W475,'2. GRI Pricing Inputs'!$C$89:$AI$89,0)),0)</f>
        <v>0</v>
      </c>
      <c r="W471" s="272">
        <f>IFERROR(INDEX('2. GRI Pricing Inputs'!$C$97:$AI$98,MATCH('3. GRI Pricing'!$W$16,'2. GRI Pricing Inputs'!$C$97:$C$98,0),MATCH('1. Accomodation'!X475,'2. GRI Pricing Inputs'!$C$97:$AI$97,0)),0)</f>
        <v>0</v>
      </c>
      <c r="X471" s="272">
        <f>IFERROR(INDEX('2. GRI Pricing Inputs'!$C$104:$AI$105,MATCH('3. GRI Pricing'!$X$16,'2. GRI Pricing Inputs'!$C$104:$C$105,0),MATCH('1. Accomodation'!Y475,'2. GRI Pricing Inputs'!$C$104:$AI$104,0)),0)</f>
        <v>0</v>
      </c>
      <c r="Y471" s="273"/>
      <c r="Z471" s="274">
        <f t="shared" si="21"/>
        <v>0</v>
      </c>
      <c r="AA471" s="275"/>
      <c r="AB471" s="275"/>
      <c r="AC471" s="275"/>
      <c r="AD471" s="271">
        <f>Z471*(1+'2. GRI Pricing Inputs'!E$115)^(($AD$16-$AC$15)/365)</f>
        <v>0</v>
      </c>
      <c r="AE471" s="272">
        <f>AD471*(1+'2. GRI Pricing Inputs'!F$115)^((AE$16-AD$16)/365)</f>
        <v>0</v>
      </c>
      <c r="AF471" s="272">
        <f>AE471*(1+'2. GRI Pricing Inputs'!G$115)^((AF$16-AE$16)/365)</f>
        <v>0</v>
      </c>
      <c r="AG471" s="272">
        <f>AF471*(1+'2. GRI Pricing Inputs'!H$115)^((AG$16-AF$16)/365)</f>
        <v>0</v>
      </c>
      <c r="AH471" s="272">
        <f>AG471*(1+'2. GRI Pricing Inputs'!I$115)^((AH$16-AG$16)/365)</f>
        <v>0</v>
      </c>
      <c r="AI471" s="272">
        <f>AH471*(1+'2. GRI Pricing Inputs'!J$115)^((AI$16-AH$16)/365)</f>
        <v>0</v>
      </c>
      <c r="AJ471" s="272">
        <f>AI471*(1+'2. GRI Pricing Inputs'!K$115)^((AJ$16-AI$16)/365)</f>
        <v>0</v>
      </c>
      <c r="AK471" s="272">
        <f>AJ471*(1+'2. GRI Pricing Inputs'!L$115)^((AK$16-AJ$16)/365)</f>
        <v>0</v>
      </c>
      <c r="AL471" s="272">
        <f>AK471*(1+'2. GRI Pricing Inputs'!M$115)^((AL$16-AK$16)/365)</f>
        <v>0</v>
      </c>
      <c r="AM471" s="272">
        <f>AL471*(1+'2. GRI Pricing Inputs'!N$115)^((AM$16-AL$16)/365)</f>
        <v>0</v>
      </c>
      <c r="AN471" s="272">
        <f>AM471*(1+'2. GRI Pricing Inputs'!O$115)^((AN$16-AM$16)/365)</f>
        <v>0</v>
      </c>
      <c r="AO471" s="272">
        <f>AN471*(1+'2. GRI Pricing Inputs'!P$115)^((AO$16-AN$16)/365)</f>
        <v>0</v>
      </c>
      <c r="AP471" s="276">
        <f>AO471*(1+'2. GRI Pricing Inputs'!Q$115)^((AP$16-AO$16)/365)</f>
        <v>0</v>
      </c>
      <c r="AQ471" s="380">
        <f t="shared" si="22"/>
        <v>0</v>
      </c>
    </row>
    <row r="472" spans="3:43" ht="11.4" x14ac:dyDescent="0.2">
      <c r="C472" s="76">
        <f>'1. Accomodation'!N476</f>
        <v>0</v>
      </c>
      <c r="D472" s="362" t="str">
        <f>'1. Accomodation'!L476</f>
        <v>[Select]</v>
      </c>
      <c r="E472" s="69" t="str">
        <f>'1. Accomodation'!P476</f>
        <v>[Select]</v>
      </c>
      <c r="F472" s="69" t="str">
        <f>'1. Accomodation'!Q476</f>
        <v>[Select]</v>
      </c>
      <c r="G472" s="77">
        <f>'1. Accomodation'!O476</f>
        <v>0</v>
      </c>
      <c r="H472" s="69" t="str">
        <f>'1. Accomodation'!R476</f>
        <v>[Select]</v>
      </c>
      <c r="I472" s="69" t="str">
        <f>'1. Accomodation'!S476</f>
        <v>[Select]</v>
      </c>
      <c r="J472" s="62"/>
      <c r="L472" s="271">
        <f>IFERROR(INDEX('2. GRI Pricing Inputs'!$C$15:$AI$16,MATCH($L$16,'2. GRI Pricing Inputs'!$C$15:$C$16,0),MATCH(E472,'2. GRI Pricing Inputs'!$C$15:$AI$15,0)),0)</f>
        <v>0</v>
      </c>
      <c r="M472" s="272">
        <f>IFERROR(INDEX('2. GRI Pricing Inputs'!$C$22:$AI$23,MATCH($M$16,'2. GRI Pricing Inputs'!$C$22:$C$23,0),MATCH(F472,'2. GRI Pricing Inputs'!$C$22:$AI$22,0)),0)</f>
        <v>0</v>
      </c>
      <c r="N472" s="329">
        <f>IF(AND('3. GRI Pricing'!$G472&gt;='2. GRI Pricing Inputs'!$D$33,'3. GRI Pricing'!$G472&lt;='2. GRI Pricing Inputs'!$E$33),'2. GRI Pricing Inputs'!$D$32,IF(AND('3. GRI Pricing'!$G472&gt;='2. GRI Pricing Inputs'!$F$33,'3. GRI Pricing'!$G472&lt;='2. GRI Pricing Inputs'!$G$33),'2. GRI Pricing Inputs'!$F$32,IF(AND('3. GRI Pricing'!$G472&gt;='2. GRI Pricing Inputs'!$H$33,'3. GRI Pricing'!$G472&lt;='2. GRI Pricing Inputs'!$I$33),'2. GRI Pricing Inputs'!$H$32,IF(AND('3. GRI Pricing'!$G472&gt;='2. GRI Pricing Inputs'!$J$33,'3. GRI Pricing'!$G472&lt;='2. GRI Pricing Inputs'!$K$33),'2. GRI Pricing Inputs'!$J$32,IF(AND('3. GRI Pricing'!$G472&gt;='2. GRI Pricing Inputs'!$L$33,'3. GRI Pricing'!$G472&lt;='2. GRI Pricing Inputs'!$M$33),'2. GRI Pricing Inputs'!$L$32,IF(AND('3. GRI Pricing'!$G472&gt;='2. GRI Pricing Inputs'!$N$33,'3. GRI Pricing'!$G472&lt;='2. GRI Pricing Inputs'!$O$33),'2. GRI Pricing Inputs'!$N$32,IF(AND('3. GRI Pricing'!$G472&gt;='2. GRI Pricing Inputs'!$P$33,'3. GRI Pricing'!$G472&lt;='2. GRI Pricing Inputs'!$Q$33),'2. GRI Pricing Inputs'!$P$32,IF(AND('3. GRI Pricing'!$G472&gt;='2. GRI Pricing Inputs'!$R$33,'3. GRI Pricing'!$G472&lt;='2. GRI Pricing Inputs'!$S$33),'2. GRI Pricing Inputs'!$R$32,IF(AND('3. GRI Pricing'!$G472&gt;='2. GRI Pricing Inputs'!$T$33,'3. GRI Pricing'!$G472&lt;='2. GRI Pricing Inputs'!$U$33),'2. GRI Pricing Inputs'!$T$32,IF(AND('3. GRI Pricing'!$G472&gt;='2. GRI Pricing Inputs'!$V$33,'3. GRI Pricing'!$G472&lt;='2. GRI Pricing Inputs'!$W$33),'2. GRI Pricing Inputs'!$V$32,IF(AND('3. GRI Pricing'!$G472&gt;='2. GRI Pricing Inputs'!$X$33,'3. GRI Pricing'!$G472&lt;='2. GRI Pricing Inputs'!$Y$33),'2. GRI Pricing Inputs'!$X$32,IF(AND('3. GRI Pricing'!$G472&gt;='2. GRI Pricing Inputs'!$Z$33,'3. GRI Pricing'!$G472&lt;='2. GRI Pricing Inputs'!$AA$33),'2. GRI Pricing Inputs'!$Z$32,IF(AND('3. GRI Pricing'!$G472&gt;='2. GRI Pricing Inputs'!$AB$33,'3. GRI Pricing'!$G472&lt;='2. GRI Pricing Inputs'!$AC$33),'2. GRI Pricing Inputs'!$AB$32,IF(AND('3. GRI Pricing'!$G472&gt;='2. GRI Pricing Inputs'!$AD$33,'3. GRI Pricing'!$G472&lt;='2. GRI Pricing Inputs'!$AE$33),'2. GRI Pricing Inputs'!$AD$32,IF(AND('3. GRI Pricing'!$G472&gt;='2. GRI Pricing Inputs'!$AF$33,'3. GRI Pricing'!$G472&lt;='2. GRI Pricing Inputs'!$AG$33),'2. GRI Pricing Inputs'!$AF$32,IF(AND('3. GRI Pricing'!$G472&gt;='2. GRI Pricing Inputs'!$AH$33,'3. GRI Pricing'!$G472&lt;='2. GRI Pricing Inputs'!$AI$33),'2. GRI Pricing Inputs'!$AH$32,0))))))))))))))))</f>
        <v>0</v>
      </c>
      <c r="O472" s="272" cm="1">
        <f t="array" ref="O472">IFERROR(INDEX('2. GRI Pricing Inputs'!$C$32:$AI$39,MATCH('3. GRI Pricing'!E472,'2. GRI Pricing Inputs'!$C$32:$C$39,0),(MATCH('3. GRI Pricing'!N472,'2. GRI Pricing Inputs'!$D$32:$AI$32,0)+1)),0)</f>
        <v>0</v>
      </c>
      <c r="P472" s="272">
        <f>IFERROR(INDEX('2. GRI Pricing Inputs'!$C$45:$AI$46,MATCH($P$16,'2. GRI Pricing Inputs'!$C$45:$C$46,0),MATCH(H472,'2. GRI Pricing Inputs'!$C$45:$AI$45,0)),0)</f>
        <v>0</v>
      </c>
      <c r="Q472" s="272">
        <f>IFERROR(INDEX('2. GRI Pricing Inputs'!$C$53:$AI$54,MATCH('3. GRI Pricing'!$Q$16,'2. GRI Pricing Inputs'!$C$53:$C$54,0),MATCH('3. GRI Pricing'!I472,'2. GRI Pricing Inputs'!$C$53:$AI$53,0)),0)</f>
        <v>0</v>
      </c>
      <c r="R472" s="272">
        <f>IFERROR(INDEX('2. GRI Pricing Inputs'!$C$60:$AI$61,MATCH('3. GRI Pricing'!$R$16,'2. GRI Pricing Inputs'!$C$60:$C$61,0),MATCH('1. Accomodation'!T476,'2. GRI Pricing Inputs'!$C$60:$AI$60,0)),0)</f>
        <v>0</v>
      </c>
      <c r="S472" s="272">
        <f>IFERROR(INDEX('2. GRI Pricing Inputs'!$C$67:$AI$68,MATCH('3. GRI Pricing'!$S$16,'2. GRI Pricing Inputs'!$C$67:$C$68,0),MATCH('1. Accomodation'!U476,'2. GRI Pricing Inputs'!$C$67:$AI$67,0)),0)</f>
        <v>0</v>
      </c>
      <c r="T472" s="272">
        <f>IF(E472=0,0,'2. GRI Pricing Inputs'!$AI$75)</f>
        <v>0</v>
      </c>
      <c r="U472" s="272">
        <f>IFERROR(INDEX('2. GRI Pricing Inputs'!$C$82:$AI$83,MATCH('3. GRI Pricing'!$U$16,'2. GRI Pricing Inputs'!$C$82:$C$83,0),MATCH('1. Accomodation'!V476,'2. GRI Pricing Inputs'!$C$82:$AI$82,0)),0)</f>
        <v>0</v>
      </c>
      <c r="V472" s="272">
        <f>IFERROR(INDEX('2. GRI Pricing Inputs'!$C$89:$AI$90,MATCH('3. GRI Pricing'!$V$16,'2. GRI Pricing Inputs'!$C$89:$C$90,0),MATCH('1. Accomodation'!W476,'2. GRI Pricing Inputs'!$C$89:$AI$89,0)),0)</f>
        <v>0</v>
      </c>
      <c r="W472" s="272">
        <f>IFERROR(INDEX('2. GRI Pricing Inputs'!$C$97:$AI$98,MATCH('3. GRI Pricing'!$W$16,'2. GRI Pricing Inputs'!$C$97:$C$98,0),MATCH('1. Accomodation'!X476,'2. GRI Pricing Inputs'!$C$97:$AI$97,0)),0)</f>
        <v>0</v>
      </c>
      <c r="X472" s="272">
        <f>IFERROR(INDEX('2. GRI Pricing Inputs'!$C$104:$AI$105,MATCH('3. GRI Pricing'!$X$16,'2. GRI Pricing Inputs'!$C$104:$C$105,0),MATCH('1. Accomodation'!Y476,'2. GRI Pricing Inputs'!$C$104:$AI$104,0)),0)</f>
        <v>0</v>
      </c>
      <c r="Y472" s="273"/>
      <c r="Z472" s="274">
        <f t="shared" si="21"/>
        <v>0</v>
      </c>
      <c r="AA472" s="275"/>
      <c r="AB472" s="275"/>
      <c r="AC472" s="275"/>
      <c r="AD472" s="271">
        <f>Z472*(1+'2. GRI Pricing Inputs'!E$115)^(($AD$16-$AC$15)/365)</f>
        <v>0</v>
      </c>
      <c r="AE472" s="272">
        <f>AD472*(1+'2. GRI Pricing Inputs'!F$115)^((AE$16-AD$16)/365)</f>
        <v>0</v>
      </c>
      <c r="AF472" s="272">
        <f>AE472*(1+'2. GRI Pricing Inputs'!G$115)^((AF$16-AE$16)/365)</f>
        <v>0</v>
      </c>
      <c r="AG472" s="272">
        <f>AF472*(1+'2. GRI Pricing Inputs'!H$115)^((AG$16-AF$16)/365)</f>
        <v>0</v>
      </c>
      <c r="AH472" s="272">
        <f>AG472*(1+'2. GRI Pricing Inputs'!I$115)^((AH$16-AG$16)/365)</f>
        <v>0</v>
      </c>
      <c r="AI472" s="272">
        <f>AH472*(1+'2. GRI Pricing Inputs'!J$115)^((AI$16-AH$16)/365)</f>
        <v>0</v>
      </c>
      <c r="AJ472" s="272">
        <f>AI472*(1+'2. GRI Pricing Inputs'!K$115)^((AJ$16-AI$16)/365)</f>
        <v>0</v>
      </c>
      <c r="AK472" s="272">
        <f>AJ472*(1+'2. GRI Pricing Inputs'!L$115)^((AK$16-AJ$16)/365)</f>
        <v>0</v>
      </c>
      <c r="AL472" s="272">
        <f>AK472*(1+'2. GRI Pricing Inputs'!M$115)^((AL$16-AK$16)/365)</f>
        <v>0</v>
      </c>
      <c r="AM472" s="272">
        <f>AL472*(1+'2. GRI Pricing Inputs'!N$115)^((AM$16-AL$16)/365)</f>
        <v>0</v>
      </c>
      <c r="AN472" s="272">
        <f>AM472*(1+'2. GRI Pricing Inputs'!O$115)^((AN$16-AM$16)/365)</f>
        <v>0</v>
      </c>
      <c r="AO472" s="272">
        <f>AN472*(1+'2. GRI Pricing Inputs'!P$115)^((AO$16-AN$16)/365)</f>
        <v>0</v>
      </c>
      <c r="AP472" s="276">
        <f>AO472*(1+'2. GRI Pricing Inputs'!Q$115)^((AP$16-AO$16)/365)</f>
        <v>0</v>
      </c>
      <c r="AQ472" s="380">
        <f t="shared" si="22"/>
        <v>0</v>
      </c>
    </row>
    <row r="473" spans="3:43" ht="11.4" x14ac:dyDescent="0.2">
      <c r="C473" s="76">
        <f>'1. Accomodation'!N477</f>
        <v>0</v>
      </c>
      <c r="D473" s="362" t="str">
        <f>'1. Accomodation'!L477</f>
        <v>[Select]</v>
      </c>
      <c r="E473" s="69" t="str">
        <f>'1. Accomodation'!P477</f>
        <v>[Select]</v>
      </c>
      <c r="F473" s="69" t="str">
        <f>'1. Accomodation'!Q477</f>
        <v>[Select]</v>
      </c>
      <c r="G473" s="77">
        <f>'1. Accomodation'!O477</f>
        <v>0</v>
      </c>
      <c r="H473" s="69" t="str">
        <f>'1. Accomodation'!R477</f>
        <v>[Select]</v>
      </c>
      <c r="I473" s="69" t="str">
        <f>'1. Accomodation'!S477</f>
        <v>[Select]</v>
      </c>
      <c r="J473" s="62"/>
      <c r="L473" s="271">
        <f>IFERROR(INDEX('2. GRI Pricing Inputs'!$C$15:$AI$16,MATCH($L$16,'2. GRI Pricing Inputs'!$C$15:$C$16,0),MATCH(E473,'2. GRI Pricing Inputs'!$C$15:$AI$15,0)),0)</f>
        <v>0</v>
      </c>
      <c r="M473" s="272">
        <f>IFERROR(INDEX('2. GRI Pricing Inputs'!$C$22:$AI$23,MATCH($M$16,'2. GRI Pricing Inputs'!$C$22:$C$23,0),MATCH(F473,'2. GRI Pricing Inputs'!$C$22:$AI$22,0)),0)</f>
        <v>0</v>
      </c>
      <c r="N473" s="329">
        <f>IF(AND('3. GRI Pricing'!$G473&gt;='2. GRI Pricing Inputs'!$D$33,'3. GRI Pricing'!$G473&lt;='2. GRI Pricing Inputs'!$E$33),'2. GRI Pricing Inputs'!$D$32,IF(AND('3. GRI Pricing'!$G473&gt;='2. GRI Pricing Inputs'!$F$33,'3. GRI Pricing'!$G473&lt;='2. GRI Pricing Inputs'!$G$33),'2. GRI Pricing Inputs'!$F$32,IF(AND('3. GRI Pricing'!$G473&gt;='2. GRI Pricing Inputs'!$H$33,'3. GRI Pricing'!$G473&lt;='2. GRI Pricing Inputs'!$I$33),'2. GRI Pricing Inputs'!$H$32,IF(AND('3. GRI Pricing'!$G473&gt;='2. GRI Pricing Inputs'!$J$33,'3. GRI Pricing'!$G473&lt;='2. GRI Pricing Inputs'!$K$33),'2. GRI Pricing Inputs'!$J$32,IF(AND('3. GRI Pricing'!$G473&gt;='2. GRI Pricing Inputs'!$L$33,'3. GRI Pricing'!$G473&lt;='2. GRI Pricing Inputs'!$M$33),'2. GRI Pricing Inputs'!$L$32,IF(AND('3. GRI Pricing'!$G473&gt;='2. GRI Pricing Inputs'!$N$33,'3. GRI Pricing'!$G473&lt;='2. GRI Pricing Inputs'!$O$33),'2. GRI Pricing Inputs'!$N$32,IF(AND('3. GRI Pricing'!$G473&gt;='2. GRI Pricing Inputs'!$P$33,'3. GRI Pricing'!$G473&lt;='2. GRI Pricing Inputs'!$Q$33),'2. GRI Pricing Inputs'!$P$32,IF(AND('3. GRI Pricing'!$G473&gt;='2. GRI Pricing Inputs'!$R$33,'3. GRI Pricing'!$G473&lt;='2. GRI Pricing Inputs'!$S$33),'2. GRI Pricing Inputs'!$R$32,IF(AND('3. GRI Pricing'!$G473&gt;='2. GRI Pricing Inputs'!$T$33,'3. GRI Pricing'!$G473&lt;='2. GRI Pricing Inputs'!$U$33),'2. GRI Pricing Inputs'!$T$32,IF(AND('3. GRI Pricing'!$G473&gt;='2. GRI Pricing Inputs'!$V$33,'3. GRI Pricing'!$G473&lt;='2. GRI Pricing Inputs'!$W$33),'2. GRI Pricing Inputs'!$V$32,IF(AND('3. GRI Pricing'!$G473&gt;='2. GRI Pricing Inputs'!$X$33,'3. GRI Pricing'!$G473&lt;='2. GRI Pricing Inputs'!$Y$33),'2. GRI Pricing Inputs'!$X$32,IF(AND('3. GRI Pricing'!$G473&gt;='2. GRI Pricing Inputs'!$Z$33,'3. GRI Pricing'!$G473&lt;='2. GRI Pricing Inputs'!$AA$33),'2. GRI Pricing Inputs'!$Z$32,IF(AND('3. GRI Pricing'!$G473&gt;='2. GRI Pricing Inputs'!$AB$33,'3. GRI Pricing'!$G473&lt;='2. GRI Pricing Inputs'!$AC$33),'2. GRI Pricing Inputs'!$AB$32,IF(AND('3. GRI Pricing'!$G473&gt;='2. GRI Pricing Inputs'!$AD$33,'3. GRI Pricing'!$G473&lt;='2. GRI Pricing Inputs'!$AE$33),'2. GRI Pricing Inputs'!$AD$32,IF(AND('3. GRI Pricing'!$G473&gt;='2. GRI Pricing Inputs'!$AF$33,'3. GRI Pricing'!$G473&lt;='2. GRI Pricing Inputs'!$AG$33),'2. GRI Pricing Inputs'!$AF$32,IF(AND('3. GRI Pricing'!$G473&gt;='2. GRI Pricing Inputs'!$AH$33,'3. GRI Pricing'!$G473&lt;='2. GRI Pricing Inputs'!$AI$33),'2. GRI Pricing Inputs'!$AH$32,0))))))))))))))))</f>
        <v>0</v>
      </c>
      <c r="O473" s="272" cm="1">
        <f t="array" ref="O473">IFERROR(INDEX('2. GRI Pricing Inputs'!$C$32:$AI$39,MATCH('3. GRI Pricing'!E473,'2. GRI Pricing Inputs'!$C$32:$C$39,0),(MATCH('3. GRI Pricing'!N473,'2. GRI Pricing Inputs'!$D$32:$AI$32,0)+1)),0)</f>
        <v>0</v>
      </c>
      <c r="P473" s="272">
        <f>IFERROR(INDEX('2. GRI Pricing Inputs'!$C$45:$AI$46,MATCH($P$16,'2. GRI Pricing Inputs'!$C$45:$C$46,0),MATCH(H473,'2. GRI Pricing Inputs'!$C$45:$AI$45,0)),0)</f>
        <v>0</v>
      </c>
      <c r="Q473" s="272">
        <f>IFERROR(INDEX('2. GRI Pricing Inputs'!$C$53:$AI$54,MATCH('3. GRI Pricing'!$Q$16,'2. GRI Pricing Inputs'!$C$53:$C$54,0),MATCH('3. GRI Pricing'!I473,'2. GRI Pricing Inputs'!$C$53:$AI$53,0)),0)</f>
        <v>0</v>
      </c>
      <c r="R473" s="272">
        <f>IFERROR(INDEX('2. GRI Pricing Inputs'!$C$60:$AI$61,MATCH('3. GRI Pricing'!$R$16,'2. GRI Pricing Inputs'!$C$60:$C$61,0),MATCH('1. Accomodation'!T477,'2. GRI Pricing Inputs'!$C$60:$AI$60,0)),0)</f>
        <v>0</v>
      </c>
      <c r="S473" s="272">
        <f>IFERROR(INDEX('2. GRI Pricing Inputs'!$C$67:$AI$68,MATCH('3. GRI Pricing'!$S$16,'2. GRI Pricing Inputs'!$C$67:$C$68,0),MATCH('1. Accomodation'!U477,'2. GRI Pricing Inputs'!$C$67:$AI$67,0)),0)</f>
        <v>0</v>
      </c>
      <c r="T473" s="272">
        <f>IF(E473=0,0,'2. GRI Pricing Inputs'!$AI$75)</f>
        <v>0</v>
      </c>
      <c r="U473" s="272">
        <f>IFERROR(INDEX('2. GRI Pricing Inputs'!$C$82:$AI$83,MATCH('3. GRI Pricing'!$U$16,'2. GRI Pricing Inputs'!$C$82:$C$83,0),MATCH('1. Accomodation'!V477,'2. GRI Pricing Inputs'!$C$82:$AI$82,0)),0)</f>
        <v>0</v>
      </c>
      <c r="V473" s="272">
        <f>IFERROR(INDEX('2. GRI Pricing Inputs'!$C$89:$AI$90,MATCH('3. GRI Pricing'!$V$16,'2. GRI Pricing Inputs'!$C$89:$C$90,0),MATCH('1. Accomodation'!W477,'2. GRI Pricing Inputs'!$C$89:$AI$89,0)),0)</f>
        <v>0</v>
      </c>
      <c r="W473" s="272">
        <f>IFERROR(INDEX('2. GRI Pricing Inputs'!$C$97:$AI$98,MATCH('3. GRI Pricing'!$W$16,'2. GRI Pricing Inputs'!$C$97:$C$98,0),MATCH('1. Accomodation'!X477,'2. GRI Pricing Inputs'!$C$97:$AI$97,0)),0)</f>
        <v>0</v>
      </c>
      <c r="X473" s="272">
        <f>IFERROR(INDEX('2. GRI Pricing Inputs'!$C$104:$AI$105,MATCH('3. GRI Pricing'!$X$16,'2. GRI Pricing Inputs'!$C$104:$C$105,0),MATCH('1. Accomodation'!Y477,'2. GRI Pricing Inputs'!$C$104:$AI$104,0)),0)</f>
        <v>0</v>
      </c>
      <c r="Y473" s="273"/>
      <c r="Z473" s="274">
        <f t="shared" si="21"/>
        <v>0</v>
      </c>
      <c r="AA473" s="275"/>
      <c r="AB473" s="275"/>
      <c r="AC473" s="275"/>
      <c r="AD473" s="271">
        <f>Z473*(1+'2. GRI Pricing Inputs'!E$115)^(($AD$16-$AC$15)/365)</f>
        <v>0</v>
      </c>
      <c r="AE473" s="272">
        <f>AD473*(1+'2. GRI Pricing Inputs'!F$115)^((AE$16-AD$16)/365)</f>
        <v>0</v>
      </c>
      <c r="AF473" s="272">
        <f>AE473*(1+'2. GRI Pricing Inputs'!G$115)^((AF$16-AE$16)/365)</f>
        <v>0</v>
      </c>
      <c r="AG473" s="272">
        <f>AF473*(1+'2. GRI Pricing Inputs'!H$115)^((AG$16-AF$16)/365)</f>
        <v>0</v>
      </c>
      <c r="AH473" s="272">
        <f>AG473*(1+'2. GRI Pricing Inputs'!I$115)^((AH$16-AG$16)/365)</f>
        <v>0</v>
      </c>
      <c r="AI473" s="272">
        <f>AH473*(1+'2. GRI Pricing Inputs'!J$115)^((AI$16-AH$16)/365)</f>
        <v>0</v>
      </c>
      <c r="AJ473" s="272">
        <f>AI473*(1+'2. GRI Pricing Inputs'!K$115)^((AJ$16-AI$16)/365)</f>
        <v>0</v>
      </c>
      <c r="AK473" s="272">
        <f>AJ473*(1+'2. GRI Pricing Inputs'!L$115)^((AK$16-AJ$16)/365)</f>
        <v>0</v>
      </c>
      <c r="AL473" s="272">
        <f>AK473*(1+'2. GRI Pricing Inputs'!M$115)^((AL$16-AK$16)/365)</f>
        <v>0</v>
      </c>
      <c r="AM473" s="272">
        <f>AL473*(1+'2. GRI Pricing Inputs'!N$115)^((AM$16-AL$16)/365)</f>
        <v>0</v>
      </c>
      <c r="AN473" s="272">
        <f>AM473*(1+'2. GRI Pricing Inputs'!O$115)^((AN$16-AM$16)/365)</f>
        <v>0</v>
      </c>
      <c r="AO473" s="272">
        <f>AN473*(1+'2. GRI Pricing Inputs'!P$115)^((AO$16-AN$16)/365)</f>
        <v>0</v>
      </c>
      <c r="AP473" s="276">
        <f>AO473*(1+'2. GRI Pricing Inputs'!Q$115)^((AP$16-AO$16)/365)</f>
        <v>0</v>
      </c>
      <c r="AQ473" s="380">
        <f t="shared" si="22"/>
        <v>0</v>
      </c>
    </row>
    <row r="474" spans="3:43" ht="11.4" x14ac:dyDescent="0.2">
      <c r="C474" s="76">
        <f>'1. Accomodation'!N478</f>
        <v>0</v>
      </c>
      <c r="D474" s="362" t="str">
        <f>'1. Accomodation'!L478</f>
        <v>[Select]</v>
      </c>
      <c r="E474" s="69" t="str">
        <f>'1. Accomodation'!P478</f>
        <v>[Select]</v>
      </c>
      <c r="F474" s="69" t="str">
        <f>'1. Accomodation'!Q478</f>
        <v>[Select]</v>
      </c>
      <c r="G474" s="77">
        <f>'1. Accomodation'!O478</f>
        <v>0</v>
      </c>
      <c r="H474" s="69" t="str">
        <f>'1. Accomodation'!R478</f>
        <v>[Select]</v>
      </c>
      <c r="I474" s="69" t="str">
        <f>'1. Accomodation'!S478</f>
        <v>[Select]</v>
      </c>
      <c r="J474" s="62"/>
      <c r="L474" s="271">
        <f>IFERROR(INDEX('2. GRI Pricing Inputs'!$C$15:$AI$16,MATCH($L$16,'2. GRI Pricing Inputs'!$C$15:$C$16,0),MATCH(E474,'2. GRI Pricing Inputs'!$C$15:$AI$15,0)),0)</f>
        <v>0</v>
      </c>
      <c r="M474" s="272">
        <f>IFERROR(INDEX('2. GRI Pricing Inputs'!$C$22:$AI$23,MATCH($M$16,'2. GRI Pricing Inputs'!$C$22:$C$23,0),MATCH(F474,'2. GRI Pricing Inputs'!$C$22:$AI$22,0)),0)</f>
        <v>0</v>
      </c>
      <c r="N474" s="329">
        <f>IF(AND('3. GRI Pricing'!$G474&gt;='2. GRI Pricing Inputs'!$D$33,'3. GRI Pricing'!$G474&lt;='2. GRI Pricing Inputs'!$E$33),'2. GRI Pricing Inputs'!$D$32,IF(AND('3. GRI Pricing'!$G474&gt;='2. GRI Pricing Inputs'!$F$33,'3. GRI Pricing'!$G474&lt;='2. GRI Pricing Inputs'!$G$33),'2. GRI Pricing Inputs'!$F$32,IF(AND('3. GRI Pricing'!$G474&gt;='2. GRI Pricing Inputs'!$H$33,'3. GRI Pricing'!$G474&lt;='2. GRI Pricing Inputs'!$I$33),'2. GRI Pricing Inputs'!$H$32,IF(AND('3. GRI Pricing'!$G474&gt;='2. GRI Pricing Inputs'!$J$33,'3. GRI Pricing'!$G474&lt;='2. GRI Pricing Inputs'!$K$33),'2. GRI Pricing Inputs'!$J$32,IF(AND('3. GRI Pricing'!$G474&gt;='2. GRI Pricing Inputs'!$L$33,'3. GRI Pricing'!$G474&lt;='2. GRI Pricing Inputs'!$M$33),'2. GRI Pricing Inputs'!$L$32,IF(AND('3. GRI Pricing'!$G474&gt;='2. GRI Pricing Inputs'!$N$33,'3. GRI Pricing'!$G474&lt;='2. GRI Pricing Inputs'!$O$33),'2. GRI Pricing Inputs'!$N$32,IF(AND('3. GRI Pricing'!$G474&gt;='2. GRI Pricing Inputs'!$P$33,'3. GRI Pricing'!$G474&lt;='2. GRI Pricing Inputs'!$Q$33),'2. GRI Pricing Inputs'!$P$32,IF(AND('3. GRI Pricing'!$G474&gt;='2. GRI Pricing Inputs'!$R$33,'3. GRI Pricing'!$G474&lt;='2. GRI Pricing Inputs'!$S$33),'2. GRI Pricing Inputs'!$R$32,IF(AND('3. GRI Pricing'!$G474&gt;='2. GRI Pricing Inputs'!$T$33,'3. GRI Pricing'!$G474&lt;='2. GRI Pricing Inputs'!$U$33),'2. GRI Pricing Inputs'!$T$32,IF(AND('3. GRI Pricing'!$G474&gt;='2. GRI Pricing Inputs'!$V$33,'3. GRI Pricing'!$G474&lt;='2. GRI Pricing Inputs'!$W$33),'2. GRI Pricing Inputs'!$V$32,IF(AND('3. GRI Pricing'!$G474&gt;='2. GRI Pricing Inputs'!$X$33,'3. GRI Pricing'!$G474&lt;='2. GRI Pricing Inputs'!$Y$33),'2. GRI Pricing Inputs'!$X$32,IF(AND('3. GRI Pricing'!$G474&gt;='2. GRI Pricing Inputs'!$Z$33,'3. GRI Pricing'!$G474&lt;='2. GRI Pricing Inputs'!$AA$33),'2. GRI Pricing Inputs'!$Z$32,IF(AND('3. GRI Pricing'!$G474&gt;='2. GRI Pricing Inputs'!$AB$33,'3. GRI Pricing'!$G474&lt;='2. GRI Pricing Inputs'!$AC$33),'2. GRI Pricing Inputs'!$AB$32,IF(AND('3. GRI Pricing'!$G474&gt;='2. GRI Pricing Inputs'!$AD$33,'3. GRI Pricing'!$G474&lt;='2. GRI Pricing Inputs'!$AE$33),'2. GRI Pricing Inputs'!$AD$32,IF(AND('3. GRI Pricing'!$G474&gt;='2. GRI Pricing Inputs'!$AF$33,'3. GRI Pricing'!$G474&lt;='2. GRI Pricing Inputs'!$AG$33),'2. GRI Pricing Inputs'!$AF$32,IF(AND('3. GRI Pricing'!$G474&gt;='2. GRI Pricing Inputs'!$AH$33,'3. GRI Pricing'!$G474&lt;='2. GRI Pricing Inputs'!$AI$33),'2. GRI Pricing Inputs'!$AH$32,0))))))))))))))))</f>
        <v>0</v>
      </c>
      <c r="O474" s="272" cm="1">
        <f t="array" ref="O474">IFERROR(INDEX('2. GRI Pricing Inputs'!$C$32:$AI$39,MATCH('3. GRI Pricing'!E474,'2. GRI Pricing Inputs'!$C$32:$C$39,0),(MATCH('3. GRI Pricing'!N474,'2. GRI Pricing Inputs'!$D$32:$AI$32,0)+1)),0)</f>
        <v>0</v>
      </c>
      <c r="P474" s="272">
        <f>IFERROR(INDEX('2. GRI Pricing Inputs'!$C$45:$AI$46,MATCH($P$16,'2. GRI Pricing Inputs'!$C$45:$C$46,0),MATCH(H474,'2. GRI Pricing Inputs'!$C$45:$AI$45,0)),0)</f>
        <v>0</v>
      </c>
      <c r="Q474" s="272">
        <f>IFERROR(INDEX('2. GRI Pricing Inputs'!$C$53:$AI$54,MATCH('3. GRI Pricing'!$Q$16,'2. GRI Pricing Inputs'!$C$53:$C$54,0),MATCH('3. GRI Pricing'!I474,'2. GRI Pricing Inputs'!$C$53:$AI$53,0)),0)</f>
        <v>0</v>
      </c>
      <c r="R474" s="272">
        <f>IFERROR(INDEX('2. GRI Pricing Inputs'!$C$60:$AI$61,MATCH('3. GRI Pricing'!$R$16,'2. GRI Pricing Inputs'!$C$60:$C$61,0),MATCH('1. Accomodation'!T478,'2. GRI Pricing Inputs'!$C$60:$AI$60,0)),0)</f>
        <v>0</v>
      </c>
      <c r="S474" s="272">
        <f>IFERROR(INDEX('2. GRI Pricing Inputs'!$C$67:$AI$68,MATCH('3. GRI Pricing'!$S$16,'2. GRI Pricing Inputs'!$C$67:$C$68,0),MATCH('1. Accomodation'!U478,'2. GRI Pricing Inputs'!$C$67:$AI$67,0)),0)</f>
        <v>0</v>
      </c>
      <c r="T474" s="272">
        <f>IF(E474=0,0,'2. GRI Pricing Inputs'!$AI$75)</f>
        <v>0</v>
      </c>
      <c r="U474" s="272">
        <f>IFERROR(INDEX('2. GRI Pricing Inputs'!$C$82:$AI$83,MATCH('3. GRI Pricing'!$U$16,'2. GRI Pricing Inputs'!$C$82:$C$83,0),MATCH('1. Accomodation'!V478,'2. GRI Pricing Inputs'!$C$82:$AI$82,0)),0)</f>
        <v>0</v>
      </c>
      <c r="V474" s="272">
        <f>IFERROR(INDEX('2. GRI Pricing Inputs'!$C$89:$AI$90,MATCH('3. GRI Pricing'!$V$16,'2. GRI Pricing Inputs'!$C$89:$C$90,0),MATCH('1. Accomodation'!W478,'2. GRI Pricing Inputs'!$C$89:$AI$89,0)),0)</f>
        <v>0</v>
      </c>
      <c r="W474" s="272">
        <f>IFERROR(INDEX('2. GRI Pricing Inputs'!$C$97:$AI$98,MATCH('3. GRI Pricing'!$W$16,'2. GRI Pricing Inputs'!$C$97:$C$98,0),MATCH('1. Accomodation'!X478,'2. GRI Pricing Inputs'!$C$97:$AI$97,0)),0)</f>
        <v>0</v>
      </c>
      <c r="X474" s="272">
        <f>IFERROR(INDEX('2. GRI Pricing Inputs'!$C$104:$AI$105,MATCH('3. GRI Pricing'!$X$16,'2. GRI Pricing Inputs'!$C$104:$C$105,0),MATCH('1. Accomodation'!Y478,'2. GRI Pricing Inputs'!$C$104:$AI$104,0)),0)</f>
        <v>0</v>
      </c>
      <c r="Y474" s="273"/>
      <c r="Z474" s="274">
        <f t="shared" si="21"/>
        <v>0</v>
      </c>
      <c r="AA474" s="275"/>
      <c r="AB474" s="275"/>
      <c r="AC474" s="275"/>
      <c r="AD474" s="271">
        <f>Z474*(1+'2. GRI Pricing Inputs'!E$115)^(($AD$16-$AC$15)/365)</f>
        <v>0</v>
      </c>
      <c r="AE474" s="272">
        <f>AD474*(1+'2. GRI Pricing Inputs'!F$115)^((AE$16-AD$16)/365)</f>
        <v>0</v>
      </c>
      <c r="AF474" s="272">
        <f>AE474*(1+'2. GRI Pricing Inputs'!G$115)^((AF$16-AE$16)/365)</f>
        <v>0</v>
      </c>
      <c r="AG474" s="272">
        <f>AF474*(1+'2. GRI Pricing Inputs'!H$115)^((AG$16-AF$16)/365)</f>
        <v>0</v>
      </c>
      <c r="AH474" s="272">
        <f>AG474*(1+'2. GRI Pricing Inputs'!I$115)^((AH$16-AG$16)/365)</f>
        <v>0</v>
      </c>
      <c r="AI474" s="272">
        <f>AH474*(1+'2. GRI Pricing Inputs'!J$115)^((AI$16-AH$16)/365)</f>
        <v>0</v>
      </c>
      <c r="AJ474" s="272">
        <f>AI474*(1+'2. GRI Pricing Inputs'!K$115)^((AJ$16-AI$16)/365)</f>
        <v>0</v>
      </c>
      <c r="AK474" s="272">
        <f>AJ474*(1+'2. GRI Pricing Inputs'!L$115)^((AK$16-AJ$16)/365)</f>
        <v>0</v>
      </c>
      <c r="AL474" s="272">
        <f>AK474*(1+'2. GRI Pricing Inputs'!M$115)^((AL$16-AK$16)/365)</f>
        <v>0</v>
      </c>
      <c r="AM474" s="272">
        <f>AL474*(1+'2. GRI Pricing Inputs'!N$115)^((AM$16-AL$16)/365)</f>
        <v>0</v>
      </c>
      <c r="AN474" s="272">
        <f>AM474*(1+'2. GRI Pricing Inputs'!O$115)^((AN$16-AM$16)/365)</f>
        <v>0</v>
      </c>
      <c r="AO474" s="272">
        <f>AN474*(1+'2. GRI Pricing Inputs'!P$115)^((AO$16-AN$16)/365)</f>
        <v>0</v>
      </c>
      <c r="AP474" s="276">
        <f>AO474*(1+'2. GRI Pricing Inputs'!Q$115)^((AP$16-AO$16)/365)</f>
        <v>0</v>
      </c>
      <c r="AQ474" s="380">
        <f t="shared" si="22"/>
        <v>0</v>
      </c>
    </row>
    <row r="475" spans="3:43" ht="11.4" x14ac:dyDescent="0.2">
      <c r="C475" s="76">
        <f>'1. Accomodation'!N479</f>
        <v>0</v>
      </c>
      <c r="D475" s="362" t="str">
        <f>'1. Accomodation'!L479</f>
        <v>[Select]</v>
      </c>
      <c r="E475" s="69" t="str">
        <f>'1. Accomodation'!P479</f>
        <v>[Select]</v>
      </c>
      <c r="F475" s="69" t="str">
        <f>'1. Accomodation'!Q479</f>
        <v>[Select]</v>
      </c>
      <c r="G475" s="77">
        <f>'1. Accomodation'!O479</f>
        <v>0</v>
      </c>
      <c r="H475" s="69" t="str">
        <f>'1. Accomodation'!R479</f>
        <v>[Select]</v>
      </c>
      <c r="I475" s="69" t="str">
        <f>'1. Accomodation'!S479</f>
        <v>[Select]</v>
      </c>
      <c r="J475" s="62"/>
      <c r="L475" s="271">
        <f>IFERROR(INDEX('2. GRI Pricing Inputs'!$C$15:$AI$16,MATCH($L$16,'2. GRI Pricing Inputs'!$C$15:$C$16,0),MATCH(E475,'2. GRI Pricing Inputs'!$C$15:$AI$15,0)),0)</f>
        <v>0</v>
      </c>
      <c r="M475" s="272">
        <f>IFERROR(INDEX('2. GRI Pricing Inputs'!$C$22:$AI$23,MATCH($M$16,'2. GRI Pricing Inputs'!$C$22:$C$23,0),MATCH(F475,'2. GRI Pricing Inputs'!$C$22:$AI$22,0)),0)</f>
        <v>0</v>
      </c>
      <c r="N475" s="329">
        <f>IF(AND('3. GRI Pricing'!$G475&gt;='2. GRI Pricing Inputs'!$D$33,'3. GRI Pricing'!$G475&lt;='2. GRI Pricing Inputs'!$E$33),'2. GRI Pricing Inputs'!$D$32,IF(AND('3. GRI Pricing'!$G475&gt;='2. GRI Pricing Inputs'!$F$33,'3. GRI Pricing'!$G475&lt;='2. GRI Pricing Inputs'!$G$33),'2. GRI Pricing Inputs'!$F$32,IF(AND('3. GRI Pricing'!$G475&gt;='2. GRI Pricing Inputs'!$H$33,'3. GRI Pricing'!$G475&lt;='2. GRI Pricing Inputs'!$I$33),'2. GRI Pricing Inputs'!$H$32,IF(AND('3. GRI Pricing'!$G475&gt;='2. GRI Pricing Inputs'!$J$33,'3. GRI Pricing'!$G475&lt;='2. GRI Pricing Inputs'!$K$33),'2. GRI Pricing Inputs'!$J$32,IF(AND('3. GRI Pricing'!$G475&gt;='2. GRI Pricing Inputs'!$L$33,'3. GRI Pricing'!$G475&lt;='2. GRI Pricing Inputs'!$M$33),'2. GRI Pricing Inputs'!$L$32,IF(AND('3. GRI Pricing'!$G475&gt;='2. GRI Pricing Inputs'!$N$33,'3. GRI Pricing'!$G475&lt;='2. GRI Pricing Inputs'!$O$33),'2. GRI Pricing Inputs'!$N$32,IF(AND('3. GRI Pricing'!$G475&gt;='2. GRI Pricing Inputs'!$P$33,'3. GRI Pricing'!$G475&lt;='2. GRI Pricing Inputs'!$Q$33),'2. GRI Pricing Inputs'!$P$32,IF(AND('3. GRI Pricing'!$G475&gt;='2. GRI Pricing Inputs'!$R$33,'3. GRI Pricing'!$G475&lt;='2. GRI Pricing Inputs'!$S$33),'2. GRI Pricing Inputs'!$R$32,IF(AND('3. GRI Pricing'!$G475&gt;='2. GRI Pricing Inputs'!$T$33,'3. GRI Pricing'!$G475&lt;='2. GRI Pricing Inputs'!$U$33),'2. GRI Pricing Inputs'!$T$32,IF(AND('3. GRI Pricing'!$G475&gt;='2. GRI Pricing Inputs'!$V$33,'3. GRI Pricing'!$G475&lt;='2. GRI Pricing Inputs'!$W$33),'2. GRI Pricing Inputs'!$V$32,IF(AND('3. GRI Pricing'!$G475&gt;='2. GRI Pricing Inputs'!$X$33,'3. GRI Pricing'!$G475&lt;='2. GRI Pricing Inputs'!$Y$33),'2. GRI Pricing Inputs'!$X$32,IF(AND('3. GRI Pricing'!$G475&gt;='2. GRI Pricing Inputs'!$Z$33,'3. GRI Pricing'!$G475&lt;='2. GRI Pricing Inputs'!$AA$33),'2. GRI Pricing Inputs'!$Z$32,IF(AND('3. GRI Pricing'!$G475&gt;='2. GRI Pricing Inputs'!$AB$33,'3. GRI Pricing'!$G475&lt;='2. GRI Pricing Inputs'!$AC$33),'2. GRI Pricing Inputs'!$AB$32,IF(AND('3. GRI Pricing'!$G475&gt;='2. GRI Pricing Inputs'!$AD$33,'3. GRI Pricing'!$G475&lt;='2. GRI Pricing Inputs'!$AE$33),'2. GRI Pricing Inputs'!$AD$32,IF(AND('3. GRI Pricing'!$G475&gt;='2. GRI Pricing Inputs'!$AF$33,'3. GRI Pricing'!$G475&lt;='2. GRI Pricing Inputs'!$AG$33),'2. GRI Pricing Inputs'!$AF$32,IF(AND('3. GRI Pricing'!$G475&gt;='2. GRI Pricing Inputs'!$AH$33,'3. GRI Pricing'!$G475&lt;='2. GRI Pricing Inputs'!$AI$33),'2. GRI Pricing Inputs'!$AH$32,0))))))))))))))))</f>
        <v>0</v>
      </c>
      <c r="O475" s="272" cm="1">
        <f t="array" ref="O475">IFERROR(INDEX('2. GRI Pricing Inputs'!$C$32:$AI$39,MATCH('3. GRI Pricing'!E475,'2. GRI Pricing Inputs'!$C$32:$C$39,0),(MATCH('3. GRI Pricing'!N475,'2. GRI Pricing Inputs'!$D$32:$AI$32,0)+1)),0)</f>
        <v>0</v>
      </c>
      <c r="P475" s="272">
        <f>IFERROR(INDEX('2. GRI Pricing Inputs'!$C$45:$AI$46,MATCH($P$16,'2. GRI Pricing Inputs'!$C$45:$C$46,0),MATCH(H475,'2. GRI Pricing Inputs'!$C$45:$AI$45,0)),0)</f>
        <v>0</v>
      </c>
      <c r="Q475" s="272">
        <f>IFERROR(INDEX('2. GRI Pricing Inputs'!$C$53:$AI$54,MATCH('3. GRI Pricing'!$Q$16,'2. GRI Pricing Inputs'!$C$53:$C$54,0),MATCH('3. GRI Pricing'!I475,'2. GRI Pricing Inputs'!$C$53:$AI$53,0)),0)</f>
        <v>0</v>
      </c>
      <c r="R475" s="272">
        <f>IFERROR(INDEX('2. GRI Pricing Inputs'!$C$60:$AI$61,MATCH('3. GRI Pricing'!$R$16,'2. GRI Pricing Inputs'!$C$60:$C$61,0),MATCH('1. Accomodation'!T479,'2. GRI Pricing Inputs'!$C$60:$AI$60,0)),0)</f>
        <v>0</v>
      </c>
      <c r="S475" s="272">
        <f>IFERROR(INDEX('2. GRI Pricing Inputs'!$C$67:$AI$68,MATCH('3. GRI Pricing'!$S$16,'2. GRI Pricing Inputs'!$C$67:$C$68,0),MATCH('1. Accomodation'!U479,'2. GRI Pricing Inputs'!$C$67:$AI$67,0)),0)</f>
        <v>0</v>
      </c>
      <c r="T475" s="272">
        <f>IF(E475=0,0,'2. GRI Pricing Inputs'!$AI$75)</f>
        <v>0</v>
      </c>
      <c r="U475" s="272">
        <f>IFERROR(INDEX('2. GRI Pricing Inputs'!$C$82:$AI$83,MATCH('3. GRI Pricing'!$U$16,'2. GRI Pricing Inputs'!$C$82:$C$83,0),MATCH('1. Accomodation'!V479,'2. GRI Pricing Inputs'!$C$82:$AI$82,0)),0)</f>
        <v>0</v>
      </c>
      <c r="V475" s="272">
        <f>IFERROR(INDEX('2. GRI Pricing Inputs'!$C$89:$AI$90,MATCH('3. GRI Pricing'!$V$16,'2. GRI Pricing Inputs'!$C$89:$C$90,0),MATCH('1. Accomodation'!W479,'2. GRI Pricing Inputs'!$C$89:$AI$89,0)),0)</f>
        <v>0</v>
      </c>
      <c r="W475" s="272">
        <f>IFERROR(INDEX('2. GRI Pricing Inputs'!$C$97:$AI$98,MATCH('3. GRI Pricing'!$W$16,'2. GRI Pricing Inputs'!$C$97:$C$98,0),MATCH('1. Accomodation'!X479,'2. GRI Pricing Inputs'!$C$97:$AI$97,0)),0)</f>
        <v>0</v>
      </c>
      <c r="X475" s="272">
        <f>IFERROR(INDEX('2. GRI Pricing Inputs'!$C$104:$AI$105,MATCH('3. GRI Pricing'!$X$16,'2. GRI Pricing Inputs'!$C$104:$C$105,0),MATCH('1. Accomodation'!Y479,'2. GRI Pricing Inputs'!$C$104:$AI$104,0)),0)</f>
        <v>0</v>
      </c>
      <c r="Y475" s="273"/>
      <c r="Z475" s="274">
        <f t="shared" si="21"/>
        <v>0</v>
      </c>
      <c r="AA475" s="275"/>
      <c r="AB475" s="275"/>
      <c r="AC475" s="275"/>
      <c r="AD475" s="271">
        <f>Z475*(1+'2. GRI Pricing Inputs'!E$115)^(($AD$16-$AC$15)/365)</f>
        <v>0</v>
      </c>
      <c r="AE475" s="272">
        <f>AD475*(1+'2. GRI Pricing Inputs'!F$115)^((AE$16-AD$16)/365)</f>
        <v>0</v>
      </c>
      <c r="AF475" s="272">
        <f>AE475*(1+'2. GRI Pricing Inputs'!G$115)^((AF$16-AE$16)/365)</f>
        <v>0</v>
      </c>
      <c r="AG475" s="272">
        <f>AF475*(1+'2. GRI Pricing Inputs'!H$115)^((AG$16-AF$16)/365)</f>
        <v>0</v>
      </c>
      <c r="AH475" s="272">
        <f>AG475*(1+'2. GRI Pricing Inputs'!I$115)^((AH$16-AG$16)/365)</f>
        <v>0</v>
      </c>
      <c r="AI475" s="272">
        <f>AH475*(1+'2. GRI Pricing Inputs'!J$115)^((AI$16-AH$16)/365)</f>
        <v>0</v>
      </c>
      <c r="AJ475" s="272">
        <f>AI475*(1+'2. GRI Pricing Inputs'!K$115)^((AJ$16-AI$16)/365)</f>
        <v>0</v>
      </c>
      <c r="AK475" s="272">
        <f>AJ475*(1+'2. GRI Pricing Inputs'!L$115)^((AK$16-AJ$16)/365)</f>
        <v>0</v>
      </c>
      <c r="AL475" s="272">
        <f>AK475*(1+'2. GRI Pricing Inputs'!M$115)^((AL$16-AK$16)/365)</f>
        <v>0</v>
      </c>
      <c r="AM475" s="272">
        <f>AL475*(1+'2. GRI Pricing Inputs'!N$115)^((AM$16-AL$16)/365)</f>
        <v>0</v>
      </c>
      <c r="AN475" s="272">
        <f>AM475*(1+'2. GRI Pricing Inputs'!O$115)^((AN$16-AM$16)/365)</f>
        <v>0</v>
      </c>
      <c r="AO475" s="272">
        <f>AN475*(1+'2. GRI Pricing Inputs'!P$115)^((AO$16-AN$16)/365)</f>
        <v>0</v>
      </c>
      <c r="AP475" s="276">
        <f>AO475*(1+'2. GRI Pricing Inputs'!Q$115)^((AP$16-AO$16)/365)</f>
        <v>0</v>
      </c>
      <c r="AQ475" s="380">
        <f t="shared" si="22"/>
        <v>0</v>
      </c>
    </row>
    <row r="476" spans="3:43" ht="11.4" x14ac:dyDescent="0.2">
      <c r="C476" s="76">
        <f>'1. Accomodation'!N480</f>
        <v>0</v>
      </c>
      <c r="D476" s="362" t="str">
        <f>'1. Accomodation'!L480</f>
        <v>[Select]</v>
      </c>
      <c r="E476" s="69" t="str">
        <f>'1. Accomodation'!P480</f>
        <v>[Select]</v>
      </c>
      <c r="F476" s="69" t="str">
        <f>'1. Accomodation'!Q480</f>
        <v>[Select]</v>
      </c>
      <c r="G476" s="77">
        <f>'1. Accomodation'!O480</f>
        <v>0</v>
      </c>
      <c r="H476" s="69" t="str">
        <f>'1. Accomodation'!R480</f>
        <v>[Select]</v>
      </c>
      <c r="I476" s="69" t="str">
        <f>'1. Accomodation'!S480</f>
        <v>[Select]</v>
      </c>
      <c r="J476" s="62"/>
      <c r="L476" s="271">
        <f>IFERROR(INDEX('2. GRI Pricing Inputs'!$C$15:$AI$16,MATCH($L$16,'2. GRI Pricing Inputs'!$C$15:$C$16,0),MATCH(E476,'2. GRI Pricing Inputs'!$C$15:$AI$15,0)),0)</f>
        <v>0</v>
      </c>
      <c r="M476" s="272">
        <f>IFERROR(INDEX('2. GRI Pricing Inputs'!$C$22:$AI$23,MATCH($M$16,'2. GRI Pricing Inputs'!$C$22:$C$23,0),MATCH(F476,'2. GRI Pricing Inputs'!$C$22:$AI$22,0)),0)</f>
        <v>0</v>
      </c>
      <c r="N476" s="329">
        <f>IF(AND('3. GRI Pricing'!$G476&gt;='2. GRI Pricing Inputs'!$D$33,'3. GRI Pricing'!$G476&lt;='2. GRI Pricing Inputs'!$E$33),'2. GRI Pricing Inputs'!$D$32,IF(AND('3. GRI Pricing'!$G476&gt;='2. GRI Pricing Inputs'!$F$33,'3. GRI Pricing'!$G476&lt;='2. GRI Pricing Inputs'!$G$33),'2. GRI Pricing Inputs'!$F$32,IF(AND('3. GRI Pricing'!$G476&gt;='2. GRI Pricing Inputs'!$H$33,'3. GRI Pricing'!$G476&lt;='2. GRI Pricing Inputs'!$I$33),'2. GRI Pricing Inputs'!$H$32,IF(AND('3. GRI Pricing'!$G476&gt;='2. GRI Pricing Inputs'!$J$33,'3. GRI Pricing'!$G476&lt;='2. GRI Pricing Inputs'!$K$33),'2. GRI Pricing Inputs'!$J$32,IF(AND('3. GRI Pricing'!$G476&gt;='2. GRI Pricing Inputs'!$L$33,'3. GRI Pricing'!$G476&lt;='2. GRI Pricing Inputs'!$M$33),'2. GRI Pricing Inputs'!$L$32,IF(AND('3. GRI Pricing'!$G476&gt;='2. GRI Pricing Inputs'!$N$33,'3. GRI Pricing'!$G476&lt;='2. GRI Pricing Inputs'!$O$33),'2. GRI Pricing Inputs'!$N$32,IF(AND('3. GRI Pricing'!$G476&gt;='2. GRI Pricing Inputs'!$P$33,'3. GRI Pricing'!$G476&lt;='2. GRI Pricing Inputs'!$Q$33),'2. GRI Pricing Inputs'!$P$32,IF(AND('3. GRI Pricing'!$G476&gt;='2. GRI Pricing Inputs'!$R$33,'3. GRI Pricing'!$G476&lt;='2. GRI Pricing Inputs'!$S$33),'2. GRI Pricing Inputs'!$R$32,IF(AND('3. GRI Pricing'!$G476&gt;='2. GRI Pricing Inputs'!$T$33,'3. GRI Pricing'!$G476&lt;='2. GRI Pricing Inputs'!$U$33),'2. GRI Pricing Inputs'!$T$32,IF(AND('3. GRI Pricing'!$G476&gt;='2. GRI Pricing Inputs'!$V$33,'3. GRI Pricing'!$G476&lt;='2. GRI Pricing Inputs'!$W$33),'2. GRI Pricing Inputs'!$V$32,IF(AND('3. GRI Pricing'!$G476&gt;='2. GRI Pricing Inputs'!$X$33,'3. GRI Pricing'!$G476&lt;='2. GRI Pricing Inputs'!$Y$33),'2. GRI Pricing Inputs'!$X$32,IF(AND('3. GRI Pricing'!$G476&gt;='2. GRI Pricing Inputs'!$Z$33,'3. GRI Pricing'!$G476&lt;='2. GRI Pricing Inputs'!$AA$33),'2. GRI Pricing Inputs'!$Z$32,IF(AND('3. GRI Pricing'!$G476&gt;='2. GRI Pricing Inputs'!$AB$33,'3. GRI Pricing'!$G476&lt;='2. GRI Pricing Inputs'!$AC$33),'2. GRI Pricing Inputs'!$AB$32,IF(AND('3. GRI Pricing'!$G476&gt;='2. GRI Pricing Inputs'!$AD$33,'3. GRI Pricing'!$G476&lt;='2. GRI Pricing Inputs'!$AE$33),'2. GRI Pricing Inputs'!$AD$32,IF(AND('3. GRI Pricing'!$G476&gt;='2. GRI Pricing Inputs'!$AF$33,'3. GRI Pricing'!$G476&lt;='2. GRI Pricing Inputs'!$AG$33),'2. GRI Pricing Inputs'!$AF$32,IF(AND('3. GRI Pricing'!$G476&gt;='2. GRI Pricing Inputs'!$AH$33,'3. GRI Pricing'!$G476&lt;='2. GRI Pricing Inputs'!$AI$33),'2. GRI Pricing Inputs'!$AH$32,0))))))))))))))))</f>
        <v>0</v>
      </c>
      <c r="O476" s="272" cm="1">
        <f t="array" ref="O476">IFERROR(INDEX('2. GRI Pricing Inputs'!$C$32:$AI$39,MATCH('3. GRI Pricing'!E476,'2. GRI Pricing Inputs'!$C$32:$C$39,0),(MATCH('3. GRI Pricing'!N476,'2. GRI Pricing Inputs'!$D$32:$AI$32,0)+1)),0)</f>
        <v>0</v>
      </c>
      <c r="P476" s="272">
        <f>IFERROR(INDEX('2. GRI Pricing Inputs'!$C$45:$AI$46,MATCH($P$16,'2. GRI Pricing Inputs'!$C$45:$C$46,0),MATCH(H476,'2. GRI Pricing Inputs'!$C$45:$AI$45,0)),0)</f>
        <v>0</v>
      </c>
      <c r="Q476" s="272">
        <f>IFERROR(INDEX('2. GRI Pricing Inputs'!$C$53:$AI$54,MATCH('3. GRI Pricing'!$Q$16,'2. GRI Pricing Inputs'!$C$53:$C$54,0),MATCH('3. GRI Pricing'!I476,'2. GRI Pricing Inputs'!$C$53:$AI$53,0)),0)</f>
        <v>0</v>
      </c>
      <c r="R476" s="272">
        <f>IFERROR(INDEX('2. GRI Pricing Inputs'!$C$60:$AI$61,MATCH('3. GRI Pricing'!$R$16,'2. GRI Pricing Inputs'!$C$60:$C$61,0),MATCH('1. Accomodation'!T480,'2. GRI Pricing Inputs'!$C$60:$AI$60,0)),0)</f>
        <v>0</v>
      </c>
      <c r="S476" s="272">
        <f>IFERROR(INDEX('2. GRI Pricing Inputs'!$C$67:$AI$68,MATCH('3. GRI Pricing'!$S$16,'2. GRI Pricing Inputs'!$C$67:$C$68,0),MATCH('1. Accomodation'!U480,'2. GRI Pricing Inputs'!$C$67:$AI$67,0)),0)</f>
        <v>0</v>
      </c>
      <c r="T476" s="272">
        <f>IF(E476=0,0,'2. GRI Pricing Inputs'!$AI$75)</f>
        <v>0</v>
      </c>
      <c r="U476" s="272">
        <f>IFERROR(INDEX('2. GRI Pricing Inputs'!$C$82:$AI$83,MATCH('3. GRI Pricing'!$U$16,'2. GRI Pricing Inputs'!$C$82:$C$83,0),MATCH('1. Accomodation'!V480,'2. GRI Pricing Inputs'!$C$82:$AI$82,0)),0)</f>
        <v>0</v>
      </c>
      <c r="V476" s="272">
        <f>IFERROR(INDEX('2. GRI Pricing Inputs'!$C$89:$AI$90,MATCH('3. GRI Pricing'!$V$16,'2. GRI Pricing Inputs'!$C$89:$C$90,0),MATCH('1. Accomodation'!W480,'2. GRI Pricing Inputs'!$C$89:$AI$89,0)),0)</f>
        <v>0</v>
      </c>
      <c r="W476" s="272">
        <f>IFERROR(INDEX('2. GRI Pricing Inputs'!$C$97:$AI$98,MATCH('3. GRI Pricing'!$W$16,'2. GRI Pricing Inputs'!$C$97:$C$98,0),MATCH('1. Accomodation'!X480,'2. GRI Pricing Inputs'!$C$97:$AI$97,0)),0)</f>
        <v>0</v>
      </c>
      <c r="X476" s="272">
        <f>IFERROR(INDEX('2. GRI Pricing Inputs'!$C$104:$AI$105,MATCH('3. GRI Pricing'!$X$16,'2. GRI Pricing Inputs'!$C$104:$C$105,0),MATCH('1. Accomodation'!Y480,'2. GRI Pricing Inputs'!$C$104:$AI$104,0)),0)</f>
        <v>0</v>
      </c>
      <c r="Y476" s="273"/>
      <c r="Z476" s="274">
        <f t="shared" si="21"/>
        <v>0</v>
      </c>
      <c r="AA476" s="275"/>
      <c r="AB476" s="275"/>
      <c r="AC476" s="275"/>
      <c r="AD476" s="271">
        <f>Z476*(1+'2. GRI Pricing Inputs'!E$115)^(($AD$16-$AC$15)/365)</f>
        <v>0</v>
      </c>
      <c r="AE476" s="272">
        <f>AD476*(1+'2. GRI Pricing Inputs'!F$115)^((AE$16-AD$16)/365)</f>
        <v>0</v>
      </c>
      <c r="AF476" s="272">
        <f>AE476*(1+'2. GRI Pricing Inputs'!G$115)^((AF$16-AE$16)/365)</f>
        <v>0</v>
      </c>
      <c r="AG476" s="272">
        <f>AF476*(1+'2. GRI Pricing Inputs'!H$115)^((AG$16-AF$16)/365)</f>
        <v>0</v>
      </c>
      <c r="AH476" s="272">
        <f>AG476*(1+'2. GRI Pricing Inputs'!I$115)^((AH$16-AG$16)/365)</f>
        <v>0</v>
      </c>
      <c r="AI476" s="272">
        <f>AH476*(1+'2. GRI Pricing Inputs'!J$115)^((AI$16-AH$16)/365)</f>
        <v>0</v>
      </c>
      <c r="AJ476" s="272">
        <f>AI476*(1+'2. GRI Pricing Inputs'!K$115)^((AJ$16-AI$16)/365)</f>
        <v>0</v>
      </c>
      <c r="AK476" s="272">
        <f>AJ476*(1+'2. GRI Pricing Inputs'!L$115)^((AK$16-AJ$16)/365)</f>
        <v>0</v>
      </c>
      <c r="AL476" s="272">
        <f>AK476*(1+'2. GRI Pricing Inputs'!M$115)^((AL$16-AK$16)/365)</f>
        <v>0</v>
      </c>
      <c r="AM476" s="272">
        <f>AL476*(1+'2. GRI Pricing Inputs'!N$115)^((AM$16-AL$16)/365)</f>
        <v>0</v>
      </c>
      <c r="AN476" s="272">
        <f>AM476*(1+'2. GRI Pricing Inputs'!O$115)^((AN$16-AM$16)/365)</f>
        <v>0</v>
      </c>
      <c r="AO476" s="272">
        <f>AN476*(1+'2. GRI Pricing Inputs'!P$115)^((AO$16-AN$16)/365)</f>
        <v>0</v>
      </c>
      <c r="AP476" s="276">
        <f>AO476*(1+'2. GRI Pricing Inputs'!Q$115)^((AP$16-AO$16)/365)</f>
        <v>0</v>
      </c>
      <c r="AQ476" s="380">
        <f t="shared" si="22"/>
        <v>0</v>
      </c>
    </row>
    <row r="477" spans="3:43" ht="11.4" x14ac:dyDescent="0.2">
      <c r="C477" s="76">
        <f>'1. Accomodation'!N481</f>
        <v>0</v>
      </c>
      <c r="D477" s="362" t="str">
        <f>'1. Accomodation'!L481</f>
        <v>[Select]</v>
      </c>
      <c r="E477" s="69" t="str">
        <f>'1. Accomodation'!P481</f>
        <v>[Select]</v>
      </c>
      <c r="F477" s="69" t="str">
        <f>'1. Accomodation'!Q481</f>
        <v>[Select]</v>
      </c>
      <c r="G477" s="77">
        <f>'1. Accomodation'!O481</f>
        <v>0</v>
      </c>
      <c r="H477" s="69" t="str">
        <f>'1. Accomodation'!R481</f>
        <v>[Select]</v>
      </c>
      <c r="I477" s="69" t="str">
        <f>'1. Accomodation'!S481</f>
        <v>[Select]</v>
      </c>
      <c r="J477" s="62"/>
      <c r="L477" s="271">
        <f>IFERROR(INDEX('2. GRI Pricing Inputs'!$C$15:$AI$16,MATCH($L$16,'2. GRI Pricing Inputs'!$C$15:$C$16,0),MATCH(E477,'2. GRI Pricing Inputs'!$C$15:$AI$15,0)),0)</f>
        <v>0</v>
      </c>
      <c r="M477" s="272">
        <f>IFERROR(INDEX('2. GRI Pricing Inputs'!$C$22:$AI$23,MATCH($M$16,'2. GRI Pricing Inputs'!$C$22:$C$23,0),MATCH(F477,'2. GRI Pricing Inputs'!$C$22:$AI$22,0)),0)</f>
        <v>0</v>
      </c>
      <c r="N477" s="329">
        <f>IF(AND('3. GRI Pricing'!$G477&gt;='2. GRI Pricing Inputs'!$D$33,'3. GRI Pricing'!$G477&lt;='2. GRI Pricing Inputs'!$E$33),'2. GRI Pricing Inputs'!$D$32,IF(AND('3. GRI Pricing'!$G477&gt;='2. GRI Pricing Inputs'!$F$33,'3. GRI Pricing'!$G477&lt;='2. GRI Pricing Inputs'!$G$33),'2. GRI Pricing Inputs'!$F$32,IF(AND('3. GRI Pricing'!$G477&gt;='2. GRI Pricing Inputs'!$H$33,'3. GRI Pricing'!$G477&lt;='2. GRI Pricing Inputs'!$I$33),'2. GRI Pricing Inputs'!$H$32,IF(AND('3. GRI Pricing'!$G477&gt;='2. GRI Pricing Inputs'!$J$33,'3. GRI Pricing'!$G477&lt;='2. GRI Pricing Inputs'!$K$33),'2. GRI Pricing Inputs'!$J$32,IF(AND('3. GRI Pricing'!$G477&gt;='2. GRI Pricing Inputs'!$L$33,'3. GRI Pricing'!$G477&lt;='2. GRI Pricing Inputs'!$M$33),'2. GRI Pricing Inputs'!$L$32,IF(AND('3. GRI Pricing'!$G477&gt;='2. GRI Pricing Inputs'!$N$33,'3. GRI Pricing'!$G477&lt;='2. GRI Pricing Inputs'!$O$33),'2. GRI Pricing Inputs'!$N$32,IF(AND('3. GRI Pricing'!$G477&gt;='2. GRI Pricing Inputs'!$P$33,'3. GRI Pricing'!$G477&lt;='2. GRI Pricing Inputs'!$Q$33),'2. GRI Pricing Inputs'!$P$32,IF(AND('3. GRI Pricing'!$G477&gt;='2. GRI Pricing Inputs'!$R$33,'3. GRI Pricing'!$G477&lt;='2. GRI Pricing Inputs'!$S$33),'2. GRI Pricing Inputs'!$R$32,IF(AND('3. GRI Pricing'!$G477&gt;='2. GRI Pricing Inputs'!$T$33,'3. GRI Pricing'!$G477&lt;='2. GRI Pricing Inputs'!$U$33),'2. GRI Pricing Inputs'!$T$32,IF(AND('3. GRI Pricing'!$G477&gt;='2. GRI Pricing Inputs'!$V$33,'3. GRI Pricing'!$G477&lt;='2. GRI Pricing Inputs'!$W$33),'2. GRI Pricing Inputs'!$V$32,IF(AND('3. GRI Pricing'!$G477&gt;='2. GRI Pricing Inputs'!$X$33,'3. GRI Pricing'!$G477&lt;='2. GRI Pricing Inputs'!$Y$33),'2. GRI Pricing Inputs'!$X$32,IF(AND('3. GRI Pricing'!$G477&gt;='2. GRI Pricing Inputs'!$Z$33,'3. GRI Pricing'!$G477&lt;='2. GRI Pricing Inputs'!$AA$33),'2. GRI Pricing Inputs'!$Z$32,IF(AND('3. GRI Pricing'!$G477&gt;='2. GRI Pricing Inputs'!$AB$33,'3. GRI Pricing'!$G477&lt;='2. GRI Pricing Inputs'!$AC$33),'2. GRI Pricing Inputs'!$AB$32,IF(AND('3. GRI Pricing'!$G477&gt;='2. GRI Pricing Inputs'!$AD$33,'3. GRI Pricing'!$G477&lt;='2. GRI Pricing Inputs'!$AE$33),'2. GRI Pricing Inputs'!$AD$32,IF(AND('3. GRI Pricing'!$G477&gt;='2. GRI Pricing Inputs'!$AF$33,'3. GRI Pricing'!$G477&lt;='2. GRI Pricing Inputs'!$AG$33),'2. GRI Pricing Inputs'!$AF$32,IF(AND('3. GRI Pricing'!$G477&gt;='2. GRI Pricing Inputs'!$AH$33,'3. GRI Pricing'!$G477&lt;='2. GRI Pricing Inputs'!$AI$33),'2. GRI Pricing Inputs'!$AH$32,0))))))))))))))))</f>
        <v>0</v>
      </c>
      <c r="O477" s="272" cm="1">
        <f t="array" ref="O477">IFERROR(INDEX('2. GRI Pricing Inputs'!$C$32:$AI$39,MATCH('3. GRI Pricing'!E477,'2. GRI Pricing Inputs'!$C$32:$C$39,0),(MATCH('3. GRI Pricing'!N477,'2. GRI Pricing Inputs'!$D$32:$AI$32,0)+1)),0)</f>
        <v>0</v>
      </c>
      <c r="P477" s="272">
        <f>IFERROR(INDEX('2. GRI Pricing Inputs'!$C$45:$AI$46,MATCH($P$16,'2. GRI Pricing Inputs'!$C$45:$C$46,0),MATCH(H477,'2. GRI Pricing Inputs'!$C$45:$AI$45,0)),0)</f>
        <v>0</v>
      </c>
      <c r="Q477" s="272">
        <f>IFERROR(INDEX('2. GRI Pricing Inputs'!$C$53:$AI$54,MATCH('3. GRI Pricing'!$Q$16,'2. GRI Pricing Inputs'!$C$53:$C$54,0),MATCH('3. GRI Pricing'!I477,'2. GRI Pricing Inputs'!$C$53:$AI$53,0)),0)</f>
        <v>0</v>
      </c>
      <c r="R477" s="272">
        <f>IFERROR(INDEX('2. GRI Pricing Inputs'!$C$60:$AI$61,MATCH('3. GRI Pricing'!$R$16,'2. GRI Pricing Inputs'!$C$60:$C$61,0),MATCH('1. Accomodation'!T481,'2. GRI Pricing Inputs'!$C$60:$AI$60,0)),0)</f>
        <v>0</v>
      </c>
      <c r="S477" s="272">
        <f>IFERROR(INDEX('2. GRI Pricing Inputs'!$C$67:$AI$68,MATCH('3. GRI Pricing'!$S$16,'2. GRI Pricing Inputs'!$C$67:$C$68,0),MATCH('1. Accomodation'!U481,'2. GRI Pricing Inputs'!$C$67:$AI$67,0)),0)</f>
        <v>0</v>
      </c>
      <c r="T477" s="272">
        <f>IF(E477=0,0,'2. GRI Pricing Inputs'!$AI$75)</f>
        <v>0</v>
      </c>
      <c r="U477" s="272">
        <f>IFERROR(INDEX('2. GRI Pricing Inputs'!$C$82:$AI$83,MATCH('3. GRI Pricing'!$U$16,'2. GRI Pricing Inputs'!$C$82:$C$83,0),MATCH('1. Accomodation'!V481,'2. GRI Pricing Inputs'!$C$82:$AI$82,0)),0)</f>
        <v>0</v>
      </c>
      <c r="V477" s="272">
        <f>IFERROR(INDEX('2. GRI Pricing Inputs'!$C$89:$AI$90,MATCH('3. GRI Pricing'!$V$16,'2. GRI Pricing Inputs'!$C$89:$C$90,0),MATCH('1. Accomodation'!W481,'2. GRI Pricing Inputs'!$C$89:$AI$89,0)),0)</f>
        <v>0</v>
      </c>
      <c r="W477" s="272">
        <f>IFERROR(INDEX('2. GRI Pricing Inputs'!$C$97:$AI$98,MATCH('3. GRI Pricing'!$W$16,'2. GRI Pricing Inputs'!$C$97:$C$98,0),MATCH('1. Accomodation'!X481,'2. GRI Pricing Inputs'!$C$97:$AI$97,0)),0)</f>
        <v>0</v>
      </c>
      <c r="X477" s="272">
        <f>IFERROR(INDEX('2. GRI Pricing Inputs'!$C$104:$AI$105,MATCH('3. GRI Pricing'!$X$16,'2. GRI Pricing Inputs'!$C$104:$C$105,0),MATCH('1. Accomodation'!Y481,'2. GRI Pricing Inputs'!$C$104:$AI$104,0)),0)</f>
        <v>0</v>
      </c>
      <c r="Y477" s="273"/>
      <c r="Z477" s="274">
        <f t="shared" si="21"/>
        <v>0</v>
      </c>
      <c r="AA477" s="275"/>
      <c r="AB477" s="275"/>
      <c r="AC477" s="275"/>
      <c r="AD477" s="271">
        <f>Z477*(1+'2. GRI Pricing Inputs'!E$115)^(($AD$16-$AC$15)/365)</f>
        <v>0</v>
      </c>
      <c r="AE477" s="272">
        <f>AD477*(1+'2. GRI Pricing Inputs'!F$115)^((AE$16-AD$16)/365)</f>
        <v>0</v>
      </c>
      <c r="AF477" s="272">
        <f>AE477*(1+'2. GRI Pricing Inputs'!G$115)^((AF$16-AE$16)/365)</f>
        <v>0</v>
      </c>
      <c r="AG477" s="272">
        <f>AF477*(1+'2. GRI Pricing Inputs'!H$115)^((AG$16-AF$16)/365)</f>
        <v>0</v>
      </c>
      <c r="AH477" s="272">
        <f>AG477*(1+'2. GRI Pricing Inputs'!I$115)^((AH$16-AG$16)/365)</f>
        <v>0</v>
      </c>
      <c r="AI477" s="272">
        <f>AH477*(1+'2. GRI Pricing Inputs'!J$115)^((AI$16-AH$16)/365)</f>
        <v>0</v>
      </c>
      <c r="AJ477" s="272">
        <f>AI477*(1+'2. GRI Pricing Inputs'!K$115)^((AJ$16-AI$16)/365)</f>
        <v>0</v>
      </c>
      <c r="AK477" s="272">
        <f>AJ477*(1+'2. GRI Pricing Inputs'!L$115)^((AK$16-AJ$16)/365)</f>
        <v>0</v>
      </c>
      <c r="AL477" s="272">
        <f>AK477*(1+'2. GRI Pricing Inputs'!M$115)^((AL$16-AK$16)/365)</f>
        <v>0</v>
      </c>
      <c r="AM477" s="272">
        <f>AL477*(1+'2. GRI Pricing Inputs'!N$115)^((AM$16-AL$16)/365)</f>
        <v>0</v>
      </c>
      <c r="AN477" s="272">
        <f>AM477*(1+'2. GRI Pricing Inputs'!O$115)^((AN$16-AM$16)/365)</f>
        <v>0</v>
      </c>
      <c r="AO477" s="272">
        <f>AN477*(1+'2. GRI Pricing Inputs'!P$115)^((AO$16-AN$16)/365)</f>
        <v>0</v>
      </c>
      <c r="AP477" s="276">
        <f>AO477*(1+'2. GRI Pricing Inputs'!Q$115)^((AP$16-AO$16)/365)</f>
        <v>0</v>
      </c>
      <c r="AQ477" s="380">
        <f t="shared" si="22"/>
        <v>0</v>
      </c>
    </row>
    <row r="478" spans="3:43" ht="11.4" x14ac:dyDescent="0.2">
      <c r="C478" s="76">
        <f>'1. Accomodation'!N482</f>
        <v>0</v>
      </c>
      <c r="D478" s="362" t="str">
        <f>'1. Accomodation'!L482</f>
        <v>[Select]</v>
      </c>
      <c r="E478" s="69" t="str">
        <f>'1. Accomodation'!P482</f>
        <v>[Select]</v>
      </c>
      <c r="F478" s="69" t="str">
        <f>'1. Accomodation'!Q482</f>
        <v>[Select]</v>
      </c>
      <c r="G478" s="77">
        <f>'1. Accomodation'!O482</f>
        <v>0</v>
      </c>
      <c r="H478" s="69" t="str">
        <f>'1. Accomodation'!R482</f>
        <v>[Select]</v>
      </c>
      <c r="I478" s="69" t="str">
        <f>'1. Accomodation'!S482</f>
        <v>[Select]</v>
      </c>
      <c r="J478" s="62"/>
      <c r="L478" s="271">
        <f>IFERROR(INDEX('2. GRI Pricing Inputs'!$C$15:$AI$16,MATCH($L$16,'2. GRI Pricing Inputs'!$C$15:$C$16,0),MATCH(E478,'2. GRI Pricing Inputs'!$C$15:$AI$15,0)),0)</f>
        <v>0</v>
      </c>
      <c r="M478" s="272">
        <f>IFERROR(INDEX('2. GRI Pricing Inputs'!$C$22:$AI$23,MATCH($M$16,'2. GRI Pricing Inputs'!$C$22:$C$23,0),MATCH(F478,'2. GRI Pricing Inputs'!$C$22:$AI$22,0)),0)</f>
        <v>0</v>
      </c>
      <c r="N478" s="329">
        <f>IF(AND('3. GRI Pricing'!$G478&gt;='2. GRI Pricing Inputs'!$D$33,'3. GRI Pricing'!$G478&lt;='2. GRI Pricing Inputs'!$E$33),'2. GRI Pricing Inputs'!$D$32,IF(AND('3. GRI Pricing'!$G478&gt;='2. GRI Pricing Inputs'!$F$33,'3. GRI Pricing'!$G478&lt;='2. GRI Pricing Inputs'!$G$33),'2. GRI Pricing Inputs'!$F$32,IF(AND('3. GRI Pricing'!$G478&gt;='2. GRI Pricing Inputs'!$H$33,'3. GRI Pricing'!$G478&lt;='2. GRI Pricing Inputs'!$I$33),'2. GRI Pricing Inputs'!$H$32,IF(AND('3. GRI Pricing'!$G478&gt;='2. GRI Pricing Inputs'!$J$33,'3. GRI Pricing'!$G478&lt;='2. GRI Pricing Inputs'!$K$33),'2. GRI Pricing Inputs'!$J$32,IF(AND('3. GRI Pricing'!$G478&gt;='2. GRI Pricing Inputs'!$L$33,'3. GRI Pricing'!$G478&lt;='2. GRI Pricing Inputs'!$M$33),'2. GRI Pricing Inputs'!$L$32,IF(AND('3. GRI Pricing'!$G478&gt;='2. GRI Pricing Inputs'!$N$33,'3. GRI Pricing'!$G478&lt;='2. GRI Pricing Inputs'!$O$33),'2. GRI Pricing Inputs'!$N$32,IF(AND('3. GRI Pricing'!$G478&gt;='2. GRI Pricing Inputs'!$P$33,'3. GRI Pricing'!$G478&lt;='2. GRI Pricing Inputs'!$Q$33),'2. GRI Pricing Inputs'!$P$32,IF(AND('3. GRI Pricing'!$G478&gt;='2. GRI Pricing Inputs'!$R$33,'3. GRI Pricing'!$G478&lt;='2. GRI Pricing Inputs'!$S$33),'2. GRI Pricing Inputs'!$R$32,IF(AND('3. GRI Pricing'!$G478&gt;='2. GRI Pricing Inputs'!$T$33,'3. GRI Pricing'!$G478&lt;='2. GRI Pricing Inputs'!$U$33),'2. GRI Pricing Inputs'!$T$32,IF(AND('3. GRI Pricing'!$G478&gt;='2. GRI Pricing Inputs'!$V$33,'3. GRI Pricing'!$G478&lt;='2. GRI Pricing Inputs'!$W$33),'2. GRI Pricing Inputs'!$V$32,IF(AND('3. GRI Pricing'!$G478&gt;='2. GRI Pricing Inputs'!$X$33,'3. GRI Pricing'!$G478&lt;='2. GRI Pricing Inputs'!$Y$33),'2. GRI Pricing Inputs'!$X$32,IF(AND('3. GRI Pricing'!$G478&gt;='2. GRI Pricing Inputs'!$Z$33,'3. GRI Pricing'!$G478&lt;='2. GRI Pricing Inputs'!$AA$33),'2. GRI Pricing Inputs'!$Z$32,IF(AND('3. GRI Pricing'!$G478&gt;='2. GRI Pricing Inputs'!$AB$33,'3. GRI Pricing'!$G478&lt;='2. GRI Pricing Inputs'!$AC$33),'2. GRI Pricing Inputs'!$AB$32,IF(AND('3. GRI Pricing'!$G478&gt;='2. GRI Pricing Inputs'!$AD$33,'3. GRI Pricing'!$G478&lt;='2. GRI Pricing Inputs'!$AE$33),'2. GRI Pricing Inputs'!$AD$32,IF(AND('3. GRI Pricing'!$G478&gt;='2. GRI Pricing Inputs'!$AF$33,'3. GRI Pricing'!$G478&lt;='2. GRI Pricing Inputs'!$AG$33),'2. GRI Pricing Inputs'!$AF$32,IF(AND('3. GRI Pricing'!$G478&gt;='2. GRI Pricing Inputs'!$AH$33,'3. GRI Pricing'!$G478&lt;='2. GRI Pricing Inputs'!$AI$33),'2. GRI Pricing Inputs'!$AH$32,0))))))))))))))))</f>
        <v>0</v>
      </c>
      <c r="O478" s="272" cm="1">
        <f t="array" ref="O478">IFERROR(INDEX('2. GRI Pricing Inputs'!$C$32:$AI$39,MATCH('3. GRI Pricing'!E478,'2. GRI Pricing Inputs'!$C$32:$C$39,0),(MATCH('3. GRI Pricing'!N478,'2. GRI Pricing Inputs'!$D$32:$AI$32,0)+1)),0)</f>
        <v>0</v>
      </c>
      <c r="P478" s="272">
        <f>IFERROR(INDEX('2. GRI Pricing Inputs'!$C$45:$AI$46,MATCH($P$16,'2. GRI Pricing Inputs'!$C$45:$C$46,0),MATCH(H478,'2. GRI Pricing Inputs'!$C$45:$AI$45,0)),0)</f>
        <v>0</v>
      </c>
      <c r="Q478" s="272">
        <f>IFERROR(INDEX('2. GRI Pricing Inputs'!$C$53:$AI$54,MATCH('3. GRI Pricing'!$Q$16,'2. GRI Pricing Inputs'!$C$53:$C$54,0),MATCH('3. GRI Pricing'!I478,'2. GRI Pricing Inputs'!$C$53:$AI$53,0)),0)</f>
        <v>0</v>
      </c>
      <c r="R478" s="272">
        <f>IFERROR(INDEX('2. GRI Pricing Inputs'!$C$60:$AI$61,MATCH('3. GRI Pricing'!$R$16,'2. GRI Pricing Inputs'!$C$60:$C$61,0),MATCH('1. Accomodation'!T482,'2. GRI Pricing Inputs'!$C$60:$AI$60,0)),0)</f>
        <v>0</v>
      </c>
      <c r="S478" s="272">
        <f>IFERROR(INDEX('2. GRI Pricing Inputs'!$C$67:$AI$68,MATCH('3. GRI Pricing'!$S$16,'2. GRI Pricing Inputs'!$C$67:$C$68,0),MATCH('1. Accomodation'!U482,'2. GRI Pricing Inputs'!$C$67:$AI$67,0)),0)</f>
        <v>0</v>
      </c>
      <c r="T478" s="272">
        <f>IF(E478=0,0,'2. GRI Pricing Inputs'!$AI$75)</f>
        <v>0</v>
      </c>
      <c r="U478" s="272">
        <f>IFERROR(INDEX('2. GRI Pricing Inputs'!$C$82:$AI$83,MATCH('3. GRI Pricing'!$U$16,'2. GRI Pricing Inputs'!$C$82:$C$83,0),MATCH('1. Accomodation'!V482,'2. GRI Pricing Inputs'!$C$82:$AI$82,0)),0)</f>
        <v>0</v>
      </c>
      <c r="V478" s="272">
        <f>IFERROR(INDEX('2. GRI Pricing Inputs'!$C$89:$AI$90,MATCH('3. GRI Pricing'!$V$16,'2. GRI Pricing Inputs'!$C$89:$C$90,0),MATCH('1. Accomodation'!W482,'2. GRI Pricing Inputs'!$C$89:$AI$89,0)),0)</f>
        <v>0</v>
      </c>
      <c r="W478" s="272">
        <f>IFERROR(INDEX('2. GRI Pricing Inputs'!$C$97:$AI$98,MATCH('3. GRI Pricing'!$W$16,'2. GRI Pricing Inputs'!$C$97:$C$98,0),MATCH('1. Accomodation'!X482,'2. GRI Pricing Inputs'!$C$97:$AI$97,0)),0)</f>
        <v>0</v>
      </c>
      <c r="X478" s="272">
        <f>IFERROR(INDEX('2. GRI Pricing Inputs'!$C$104:$AI$105,MATCH('3. GRI Pricing'!$X$16,'2. GRI Pricing Inputs'!$C$104:$C$105,0),MATCH('1. Accomodation'!Y482,'2. GRI Pricing Inputs'!$C$104:$AI$104,0)),0)</f>
        <v>0</v>
      </c>
      <c r="Y478" s="273"/>
      <c r="Z478" s="274">
        <f t="shared" si="21"/>
        <v>0</v>
      </c>
      <c r="AA478" s="275"/>
      <c r="AB478" s="275"/>
      <c r="AC478" s="275"/>
      <c r="AD478" s="271">
        <f>Z478*(1+'2. GRI Pricing Inputs'!E$115)^(($AD$16-$AC$15)/365)</f>
        <v>0</v>
      </c>
      <c r="AE478" s="272">
        <f>AD478*(1+'2. GRI Pricing Inputs'!F$115)^((AE$16-AD$16)/365)</f>
        <v>0</v>
      </c>
      <c r="AF478" s="272">
        <f>AE478*(1+'2. GRI Pricing Inputs'!G$115)^((AF$16-AE$16)/365)</f>
        <v>0</v>
      </c>
      <c r="AG478" s="272">
        <f>AF478*(1+'2. GRI Pricing Inputs'!H$115)^((AG$16-AF$16)/365)</f>
        <v>0</v>
      </c>
      <c r="AH478" s="272">
        <f>AG478*(1+'2. GRI Pricing Inputs'!I$115)^((AH$16-AG$16)/365)</f>
        <v>0</v>
      </c>
      <c r="AI478" s="272">
        <f>AH478*(1+'2. GRI Pricing Inputs'!J$115)^((AI$16-AH$16)/365)</f>
        <v>0</v>
      </c>
      <c r="AJ478" s="272">
        <f>AI478*(1+'2. GRI Pricing Inputs'!K$115)^((AJ$16-AI$16)/365)</f>
        <v>0</v>
      </c>
      <c r="AK478" s="272">
        <f>AJ478*(1+'2. GRI Pricing Inputs'!L$115)^((AK$16-AJ$16)/365)</f>
        <v>0</v>
      </c>
      <c r="AL478" s="272">
        <f>AK478*(1+'2. GRI Pricing Inputs'!M$115)^((AL$16-AK$16)/365)</f>
        <v>0</v>
      </c>
      <c r="AM478" s="272">
        <f>AL478*(1+'2. GRI Pricing Inputs'!N$115)^((AM$16-AL$16)/365)</f>
        <v>0</v>
      </c>
      <c r="AN478" s="272">
        <f>AM478*(1+'2. GRI Pricing Inputs'!O$115)^((AN$16-AM$16)/365)</f>
        <v>0</v>
      </c>
      <c r="AO478" s="272">
        <f>AN478*(1+'2. GRI Pricing Inputs'!P$115)^((AO$16-AN$16)/365)</f>
        <v>0</v>
      </c>
      <c r="AP478" s="276">
        <f>AO478*(1+'2. GRI Pricing Inputs'!Q$115)^((AP$16-AO$16)/365)</f>
        <v>0</v>
      </c>
      <c r="AQ478" s="380">
        <f t="shared" si="22"/>
        <v>0</v>
      </c>
    </row>
    <row r="479" spans="3:43" ht="11.4" x14ac:dyDescent="0.2">
      <c r="C479" s="76">
        <f>'1. Accomodation'!N483</f>
        <v>0</v>
      </c>
      <c r="D479" s="362" t="str">
        <f>'1. Accomodation'!L483</f>
        <v>[Select]</v>
      </c>
      <c r="E479" s="69" t="str">
        <f>'1. Accomodation'!P483</f>
        <v>[Select]</v>
      </c>
      <c r="F479" s="69" t="str">
        <f>'1. Accomodation'!Q483</f>
        <v>[Select]</v>
      </c>
      <c r="G479" s="77">
        <f>'1. Accomodation'!O483</f>
        <v>0</v>
      </c>
      <c r="H479" s="69" t="str">
        <f>'1. Accomodation'!R483</f>
        <v>[Select]</v>
      </c>
      <c r="I479" s="69" t="str">
        <f>'1. Accomodation'!S483</f>
        <v>[Select]</v>
      </c>
      <c r="J479" s="62"/>
      <c r="L479" s="271">
        <f>IFERROR(INDEX('2. GRI Pricing Inputs'!$C$15:$AI$16,MATCH($L$16,'2. GRI Pricing Inputs'!$C$15:$C$16,0),MATCH(E479,'2. GRI Pricing Inputs'!$C$15:$AI$15,0)),0)</f>
        <v>0</v>
      </c>
      <c r="M479" s="272">
        <f>IFERROR(INDEX('2. GRI Pricing Inputs'!$C$22:$AI$23,MATCH($M$16,'2. GRI Pricing Inputs'!$C$22:$C$23,0),MATCH(F479,'2. GRI Pricing Inputs'!$C$22:$AI$22,0)),0)</f>
        <v>0</v>
      </c>
      <c r="N479" s="329">
        <f>IF(AND('3. GRI Pricing'!$G479&gt;='2. GRI Pricing Inputs'!$D$33,'3. GRI Pricing'!$G479&lt;='2. GRI Pricing Inputs'!$E$33),'2. GRI Pricing Inputs'!$D$32,IF(AND('3. GRI Pricing'!$G479&gt;='2. GRI Pricing Inputs'!$F$33,'3. GRI Pricing'!$G479&lt;='2. GRI Pricing Inputs'!$G$33),'2. GRI Pricing Inputs'!$F$32,IF(AND('3. GRI Pricing'!$G479&gt;='2. GRI Pricing Inputs'!$H$33,'3. GRI Pricing'!$G479&lt;='2. GRI Pricing Inputs'!$I$33),'2. GRI Pricing Inputs'!$H$32,IF(AND('3. GRI Pricing'!$G479&gt;='2. GRI Pricing Inputs'!$J$33,'3. GRI Pricing'!$G479&lt;='2. GRI Pricing Inputs'!$K$33),'2. GRI Pricing Inputs'!$J$32,IF(AND('3. GRI Pricing'!$G479&gt;='2. GRI Pricing Inputs'!$L$33,'3. GRI Pricing'!$G479&lt;='2. GRI Pricing Inputs'!$M$33),'2. GRI Pricing Inputs'!$L$32,IF(AND('3. GRI Pricing'!$G479&gt;='2. GRI Pricing Inputs'!$N$33,'3. GRI Pricing'!$G479&lt;='2. GRI Pricing Inputs'!$O$33),'2. GRI Pricing Inputs'!$N$32,IF(AND('3. GRI Pricing'!$G479&gt;='2. GRI Pricing Inputs'!$P$33,'3. GRI Pricing'!$G479&lt;='2. GRI Pricing Inputs'!$Q$33),'2. GRI Pricing Inputs'!$P$32,IF(AND('3. GRI Pricing'!$G479&gt;='2. GRI Pricing Inputs'!$R$33,'3. GRI Pricing'!$G479&lt;='2. GRI Pricing Inputs'!$S$33),'2. GRI Pricing Inputs'!$R$32,IF(AND('3. GRI Pricing'!$G479&gt;='2. GRI Pricing Inputs'!$T$33,'3. GRI Pricing'!$G479&lt;='2. GRI Pricing Inputs'!$U$33),'2. GRI Pricing Inputs'!$T$32,IF(AND('3. GRI Pricing'!$G479&gt;='2. GRI Pricing Inputs'!$V$33,'3. GRI Pricing'!$G479&lt;='2. GRI Pricing Inputs'!$W$33),'2. GRI Pricing Inputs'!$V$32,IF(AND('3. GRI Pricing'!$G479&gt;='2. GRI Pricing Inputs'!$X$33,'3. GRI Pricing'!$G479&lt;='2. GRI Pricing Inputs'!$Y$33),'2. GRI Pricing Inputs'!$X$32,IF(AND('3. GRI Pricing'!$G479&gt;='2. GRI Pricing Inputs'!$Z$33,'3. GRI Pricing'!$G479&lt;='2. GRI Pricing Inputs'!$AA$33),'2. GRI Pricing Inputs'!$Z$32,IF(AND('3. GRI Pricing'!$G479&gt;='2. GRI Pricing Inputs'!$AB$33,'3. GRI Pricing'!$G479&lt;='2. GRI Pricing Inputs'!$AC$33),'2. GRI Pricing Inputs'!$AB$32,IF(AND('3. GRI Pricing'!$G479&gt;='2. GRI Pricing Inputs'!$AD$33,'3. GRI Pricing'!$G479&lt;='2. GRI Pricing Inputs'!$AE$33),'2. GRI Pricing Inputs'!$AD$32,IF(AND('3. GRI Pricing'!$G479&gt;='2. GRI Pricing Inputs'!$AF$33,'3. GRI Pricing'!$G479&lt;='2. GRI Pricing Inputs'!$AG$33),'2. GRI Pricing Inputs'!$AF$32,IF(AND('3. GRI Pricing'!$G479&gt;='2. GRI Pricing Inputs'!$AH$33,'3. GRI Pricing'!$G479&lt;='2. GRI Pricing Inputs'!$AI$33),'2. GRI Pricing Inputs'!$AH$32,0))))))))))))))))</f>
        <v>0</v>
      </c>
      <c r="O479" s="272" cm="1">
        <f t="array" ref="O479">IFERROR(INDEX('2. GRI Pricing Inputs'!$C$32:$AI$39,MATCH('3. GRI Pricing'!E479,'2. GRI Pricing Inputs'!$C$32:$C$39,0),(MATCH('3. GRI Pricing'!N479,'2. GRI Pricing Inputs'!$D$32:$AI$32,0)+1)),0)</f>
        <v>0</v>
      </c>
      <c r="P479" s="272">
        <f>IFERROR(INDEX('2. GRI Pricing Inputs'!$C$45:$AI$46,MATCH($P$16,'2. GRI Pricing Inputs'!$C$45:$C$46,0),MATCH(H479,'2. GRI Pricing Inputs'!$C$45:$AI$45,0)),0)</f>
        <v>0</v>
      </c>
      <c r="Q479" s="272">
        <f>IFERROR(INDEX('2. GRI Pricing Inputs'!$C$53:$AI$54,MATCH('3. GRI Pricing'!$Q$16,'2. GRI Pricing Inputs'!$C$53:$C$54,0),MATCH('3. GRI Pricing'!I479,'2. GRI Pricing Inputs'!$C$53:$AI$53,0)),0)</f>
        <v>0</v>
      </c>
      <c r="R479" s="272">
        <f>IFERROR(INDEX('2. GRI Pricing Inputs'!$C$60:$AI$61,MATCH('3. GRI Pricing'!$R$16,'2. GRI Pricing Inputs'!$C$60:$C$61,0),MATCH('1. Accomodation'!T483,'2. GRI Pricing Inputs'!$C$60:$AI$60,0)),0)</f>
        <v>0</v>
      </c>
      <c r="S479" s="272">
        <f>IFERROR(INDEX('2. GRI Pricing Inputs'!$C$67:$AI$68,MATCH('3. GRI Pricing'!$S$16,'2. GRI Pricing Inputs'!$C$67:$C$68,0),MATCH('1. Accomodation'!U483,'2. GRI Pricing Inputs'!$C$67:$AI$67,0)),0)</f>
        <v>0</v>
      </c>
      <c r="T479" s="272">
        <f>IF(E479=0,0,'2. GRI Pricing Inputs'!$AI$75)</f>
        <v>0</v>
      </c>
      <c r="U479" s="272">
        <f>IFERROR(INDEX('2. GRI Pricing Inputs'!$C$82:$AI$83,MATCH('3. GRI Pricing'!$U$16,'2. GRI Pricing Inputs'!$C$82:$C$83,0),MATCH('1. Accomodation'!V483,'2. GRI Pricing Inputs'!$C$82:$AI$82,0)),0)</f>
        <v>0</v>
      </c>
      <c r="V479" s="272">
        <f>IFERROR(INDEX('2. GRI Pricing Inputs'!$C$89:$AI$90,MATCH('3. GRI Pricing'!$V$16,'2. GRI Pricing Inputs'!$C$89:$C$90,0),MATCH('1. Accomodation'!W483,'2. GRI Pricing Inputs'!$C$89:$AI$89,0)),0)</f>
        <v>0</v>
      </c>
      <c r="W479" s="272">
        <f>IFERROR(INDEX('2. GRI Pricing Inputs'!$C$97:$AI$98,MATCH('3. GRI Pricing'!$W$16,'2. GRI Pricing Inputs'!$C$97:$C$98,0),MATCH('1. Accomodation'!X483,'2. GRI Pricing Inputs'!$C$97:$AI$97,0)),0)</f>
        <v>0</v>
      </c>
      <c r="X479" s="272">
        <f>IFERROR(INDEX('2. GRI Pricing Inputs'!$C$104:$AI$105,MATCH('3. GRI Pricing'!$X$16,'2. GRI Pricing Inputs'!$C$104:$C$105,0),MATCH('1. Accomodation'!Y483,'2. GRI Pricing Inputs'!$C$104:$AI$104,0)),0)</f>
        <v>0</v>
      </c>
      <c r="Y479" s="273"/>
      <c r="Z479" s="274">
        <f t="shared" si="21"/>
        <v>0</v>
      </c>
      <c r="AA479" s="275"/>
      <c r="AB479" s="275"/>
      <c r="AC479" s="275"/>
      <c r="AD479" s="271">
        <f>Z479*(1+'2. GRI Pricing Inputs'!E$115)^(($AD$16-$AC$15)/365)</f>
        <v>0</v>
      </c>
      <c r="AE479" s="272">
        <f>AD479*(1+'2. GRI Pricing Inputs'!F$115)^((AE$16-AD$16)/365)</f>
        <v>0</v>
      </c>
      <c r="AF479" s="272">
        <f>AE479*(1+'2. GRI Pricing Inputs'!G$115)^((AF$16-AE$16)/365)</f>
        <v>0</v>
      </c>
      <c r="AG479" s="272">
        <f>AF479*(1+'2. GRI Pricing Inputs'!H$115)^((AG$16-AF$16)/365)</f>
        <v>0</v>
      </c>
      <c r="AH479" s="272">
        <f>AG479*(1+'2. GRI Pricing Inputs'!I$115)^((AH$16-AG$16)/365)</f>
        <v>0</v>
      </c>
      <c r="AI479" s="272">
        <f>AH479*(1+'2. GRI Pricing Inputs'!J$115)^((AI$16-AH$16)/365)</f>
        <v>0</v>
      </c>
      <c r="AJ479" s="272">
        <f>AI479*(1+'2. GRI Pricing Inputs'!K$115)^((AJ$16-AI$16)/365)</f>
        <v>0</v>
      </c>
      <c r="AK479" s="272">
        <f>AJ479*(1+'2. GRI Pricing Inputs'!L$115)^((AK$16-AJ$16)/365)</f>
        <v>0</v>
      </c>
      <c r="AL479" s="272">
        <f>AK479*(1+'2. GRI Pricing Inputs'!M$115)^((AL$16-AK$16)/365)</f>
        <v>0</v>
      </c>
      <c r="AM479" s="272">
        <f>AL479*(1+'2. GRI Pricing Inputs'!N$115)^((AM$16-AL$16)/365)</f>
        <v>0</v>
      </c>
      <c r="AN479" s="272">
        <f>AM479*(1+'2. GRI Pricing Inputs'!O$115)^((AN$16-AM$16)/365)</f>
        <v>0</v>
      </c>
      <c r="AO479" s="272">
        <f>AN479*(1+'2. GRI Pricing Inputs'!P$115)^((AO$16-AN$16)/365)</f>
        <v>0</v>
      </c>
      <c r="AP479" s="276">
        <f>AO479*(1+'2. GRI Pricing Inputs'!Q$115)^((AP$16-AO$16)/365)</f>
        <v>0</v>
      </c>
      <c r="AQ479" s="380">
        <f t="shared" si="22"/>
        <v>0</v>
      </c>
    </row>
    <row r="480" spans="3:43" ht="11.4" x14ac:dyDescent="0.2">
      <c r="C480" s="76">
        <f>'1. Accomodation'!N484</f>
        <v>0</v>
      </c>
      <c r="D480" s="362" t="str">
        <f>'1. Accomodation'!L484</f>
        <v>[Select]</v>
      </c>
      <c r="E480" s="69" t="str">
        <f>'1. Accomodation'!P484</f>
        <v>[Select]</v>
      </c>
      <c r="F480" s="69" t="str">
        <f>'1. Accomodation'!Q484</f>
        <v>[Select]</v>
      </c>
      <c r="G480" s="77">
        <f>'1. Accomodation'!O484</f>
        <v>0</v>
      </c>
      <c r="H480" s="69" t="str">
        <f>'1. Accomodation'!R484</f>
        <v>[Select]</v>
      </c>
      <c r="I480" s="69" t="str">
        <f>'1. Accomodation'!S484</f>
        <v>[Select]</v>
      </c>
      <c r="J480" s="62"/>
      <c r="L480" s="271">
        <f>IFERROR(INDEX('2. GRI Pricing Inputs'!$C$15:$AI$16,MATCH($L$16,'2. GRI Pricing Inputs'!$C$15:$C$16,0),MATCH(E480,'2. GRI Pricing Inputs'!$C$15:$AI$15,0)),0)</f>
        <v>0</v>
      </c>
      <c r="M480" s="272">
        <f>IFERROR(INDEX('2. GRI Pricing Inputs'!$C$22:$AI$23,MATCH($M$16,'2. GRI Pricing Inputs'!$C$22:$C$23,0),MATCH(F480,'2. GRI Pricing Inputs'!$C$22:$AI$22,0)),0)</f>
        <v>0</v>
      </c>
      <c r="N480" s="329">
        <f>IF(AND('3. GRI Pricing'!$G480&gt;='2. GRI Pricing Inputs'!$D$33,'3. GRI Pricing'!$G480&lt;='2. GRI Pricing Inputs'!$E$33),'2. GRI Pricing Inputs'!$D$32,IF(AND('3. GRI Pricing'!$G480&gt;='2. GRI Pricing Inputs'!$F$33,'3. GRI Pricing'!$G480&lt;='2. GRI Pricing Inputs'!$G$33),'2. GRI Pricing Inputs'!$F$32,IF(AND('3. GRI Pricing'!$G480&gt;='2. GRI Pricing Inputs'!$H$33,'3. GRI Pricing'!$G480&lt;='2. GRI Pricing Inputs'!$I$33),'2. GRI Pricing Inputs'!$H$32,IF(AND('3. GRI Pricing'!$G480&gt;='2. GRI Pricing Inputs'!$J$33,'3. GRI Pricing'!$G480&lt;='2. GRI Pricing Inputs'!$K$33),'2. GRI Pricing Inputs'!$J$32,IF(AND('3. GRI Pricing'!$G480&gt;='2. GRI Pricing Inputs'!$L$33,'3. GRI Pricing'!$G480&lt;='2. GRI Pricing Inputs'!$M$33),'2. GRI Pricing Inputs'!$L$32,IF(AND('3. GRI Pricing'!$G480&gt;='2. GRI Pricing Inputs'!$N$33,'3. GRI Pricing'!$G480&lt;='2. GRI Pricing Inputs'!$O$33),'2. GRI Pricing Inputs'!$N$32,IF(AND('3. GRI Pricing'!$G480&gt;='2. GRI Pricing Inputs'!$P$33,'3. GRI Pricing'!$G480&lt;='2. GRI Pricing Inputs'!$Q$33),'2. GRI Pricing Inputs'!$P$32,IF(AND('3. GRI Pricing'!$G480&gt;='2. GRI Pricing Inputs'!$R$33,'3. GRI Pricing'!$G480&lt;='2. GRI Pricing Inputs'!$S$33),'2. GRI Pricing Inputs'!$R$32,IF(AND('3. GRI Pricing'!$G480&gt;='2. GRI Pricing Inputs'!$T$33,'3. GRI Pricing'!$G480&lt;='2. GRI Pricing Inputs'!$U$33),'2. GRI Pricing Inputs'!$T$32,IF(AND('3. GRI Pricing'!$G480&gt;='2. GRI Pricing Inputs'!$V$33,'3. GRI Pricing'!$G480&lt;='2. GRI Pricing Inputs'!$W$33),'2. GRI Pricing Inputs'!$V$32,IF(AND('3. GRI Pricing'!$G480&gt;='2. GRI Pricing Inputs'!$X$33,'3. GRI Pricing'!$G480&lt;='2. GRI Pricing Inputs'!$Y$33),'2. GRI Pricing Inputs'!$X$32,IF(AND('3. GRI Pricing'!$G480&gt;='2. GRI Pricing Inputs'!$Z$33,'3. GRI Pricing'!$G480&lt;='2. GRI Pricing Inputs'!$AA$33),'2. GRI Pricing Inputs'!$Z$32,IF(AND('3. GRI Pricing'!$G480&gt;='2. GRI Pricing Inputs'!$AB$33,'3. GRI Pricing'!$G480&lt;='2. GRI Pricing Inputs'!$AC$33),'2. GRI Pricing Inputs'!$AB$32,IF(AND('3. GRI Pricing'!$G480&gt;='2. GRI Pricing Inputs'!$AD$33,'3. GRI Pricing'!$G480&lt;='2. GRI Pricing Inputs'!$AE$33),'2. GRI Pricing Inputs'!$AD$32,IF(AND('3. GRI Pricing'!$G480&gt;='2. GRI Pricing Inputs'!$AF$33,'3. GRI Pricing'!$G480&lt;='2. GRI Pricing Inputs'!$AG$33),'2. GRI Pricing Inputs'!$AF$32,IF(AND('3. GRI Pricing'!$G480&gt;='2. GRI Pricing Inputs'!$AH$33,'3. GRI Pricing'!$G480&lt;='2. GRI Pricing Inputs'!$AI$33),'2. GRI Pricing Inputs'!$AH$32,0))))))))))))))))</f>
        <v>0</v>
      </c>
      <c r="O480" s="272" cm="1">
        <f t="array" ref="O480">IFERROR(INDEX('2. GRI Pricing Inputs'!$C$32:$AI$39,MATCH('3. GRI Pricing'!E480,'2. GRI Pricing Inputs'!$C$32:$C$39,0),(MATCH('3. GRI Pricing'!N480,'2. GRI Pricing Inputs'!$D$32:$AI$32,0)+1)),0)</f>
        <v>0</v>
      </c>
      <c r="P480" s="272">
        <f>IFERROR(INDEX('2. GRI Pricing Inputs'!$C$45:$AI$46,MATCH($P$16,'2. GRI Pricing Inputs'!$C$45:$C$46,0),MATCH(H480,'2. GRI Pricing Inputs'!$C$45:$AI$45,0)),0)</f>
        <v>0</v>
      </c>
      <c r="Q480" s="272">
        <f>IFERROR(INDEX('2. GRI Pricing Inputs'!$C$53:$AI$54,MATCH('3. GRI Pricing'!$Q$16,'2. GRI Pricing Inputs'!$C$53:$C$54,0),MATCH('3. GRI Pricing'!I480,'2. GRI Pricing Inputs'!$C$53:$AI$53,0)),0)</f>
        <v>0</v>
      </c>
      <c r="R480" s="272">
        <f>IFERROR(INDEX('2. GRI Pricing Inputs'!$C$60:$AI$61,MATCH('3. GRI Pricing'!$R$16,'2. GRI Pricing Inputs'!$C$60:$C$61,0),MATCH('1. Accomodation'!T484,'2. GRI Pricing Inputs'!$C$60:$AI$60,0)),0)</f>
        <v>0</v>
      </c>
      <c r="S480" s="272">
        <f>IFERROR(INDEX('2. GRI Pricing Inputs'!$C$67:$AI$68,MATCH('3. GRI Pricing'!$S$16,'2. GRI Pricing Inputs'!$C$67:$C$68,0),MATCH('1. Accomodation'!U484,'2. GRI Pricing Inputs'!$C$67:$AI$67,0)),0)</f>
        <v>0</v>
      </c>
      <c r="T480" s="272">
        <f>IF(E480=0,0,'2. GRI Pricing Inputs'!$AI$75)</f>
        <v>0</v>
      </c>
      <c r="U480" s="272">
        <f>IFERROR(INDEX('2. GRI Pricing Inputs'!$C$82:$AI$83,MATCH('3. GRI Pricing'!$U$16,'2. GRI Pricing Inputs'!$C$82:$C$83,0),MATCH('1. Accomodation'!V484,'2. GRI Pricing Inputs'!$C$82:$AI$82,0)),0)</f>
        <v>0</v>
      </c>
      <c r="V480" s="272">
        <f>IFERROR(INDEX('2. GRI Pricing Inputs'!$C$89:$AI$90,MATCH('3. GRI Pricing'!$V$16,'2. GRI Pricing Inputs'!$C$89:$C$90,0),MATCH('1. Accomodation'!W484,'2. GRI Pricing Inputs'!$C$89:$AI$89,0)),0)</f>
        <v>0</v>
      </c>
      <c r="W480" s="272">
        <f>IFERROR(INDEX('2. GRI Pricing Inputs'!$C$97:$AI$98,MATCH('3. GRI Pricing'!$W$16,'2. GRI Pricing Inputs'!$C$97:$C$98,0),MATCH('1. Accomodation'!X484,'2. GRI Pricing Inputs'!$C$97:$AI$97,0)),0)</f>
        <v>0</v>
      </c>
      <c r="X480" s="272">
        <f>IFERROR(INDEX('2. GRI Pricing Inputs'!$C$104:$AI$105,MATCH('3. GRI Pricing'!$X$16,'2. GRI Pricing Inputs'!$C$104:$C$105,0),MATCH('1. Accomodation'!Y484,'2. GRI Pricing Inputs'!$C$104:$AI$104,0)),0)</f>
        <v>0</v>
      </c>
      <c r="Y480" s="273"/>
      <c r="Z480" s="274">
        <f t="shared" si="21"/>
        <v>0</v>
      </c>
      <c r="AA480" s="275"/>
      <c r="AB480" s="275"/>
      <c r="AC480" s="275"/>
      <c r="AD480" s="271">
        <f>Z480*(1+'2. GRI Pricing Inputs'!E$115)^(($AD$16-$AC$15)/365)</f>
        <v>0</v>
      </c>
      <c r="AE480" s="272">
        <f>AD480*(1+'2. GRI Pricing Inputs'!F$115)^((AE$16-AD$16)/365)</f>
        <v>0</v>
      </c>
      <c r="AF480" s="272">
        <f>AE480*(1+'2. GRI Pricing Inputs'!G$115)^((AF$16-AE$16)/365)</f>
        <v>0</v>
      </c>
      <c r="AG480" s="272">
        <f>AF480*(1+'2. GRI Pricing Inputs'!H$115)^((AG$16-AF$16)/365)</f>
        <v>0</v>
      </c>
      <c r="AH480" s="272">
        <f>AG480*(1+'2. GRI Pricing Inputs'!I$115)^((AH$16-AG$16)/365)</f>
        <v>0</v>
      </c>
      <c r="AI480" s="272">
        <f>AH480*(1+'2. GRI Pricing Inputs'!J$115)^((AI$16-AH$16)/365)</f>
        <v>0</v>
      </c>
      <c r="AJ480" s="272">
        <f>AI480*(1+'2. GRI Pricing Inputs'!K$115)^((AJ$16-AI$16)/365)</f>
        <v>0</v>
      </c>
      <c r="AK480" s="272">
        <f>AJ480*(1+'2. GRI Pricing Inputs'!L$115)^((AK$16-AJ$16)/365)</f>
        <v>0</v>
      </c>
      <c r="AL480" s="272">
        <f>AK480*(1+'2. GRI Pricing Inputs'!M$115)^((AL$16-AK$16)/365)</f>
        <v>0</v>
      </c>
      <c r="AM480" s="272">
        <f>AL480*(1+'2. GRI Pricing Inputs'!N$115)^((AM$16-AL$16)/365)</f>
        <v>0</v>
      </c>
      <c r="AN480" s="272">
        <f>AM480*(1+'2. GRI Pricing Inputs'!O$115)^((AN$16-AM$16)/365)</f>
        <v>0</v>
      </c>
      <c r="AO480" s="272">
        <f>AN480*(1+'2. GRI Pricing Inputs'!P$115)^((AO$16-AN$16)/365)</f>
        <v>0</v>
      </c>
      <c r="AP480" s="276">
        <f>AO480*(1+'2. GRI Pricing Inputs'!Q$115)^((AP$16-AO$16)/365)</f>
        <v>0</v>
      </c>
      <c r="AQ480" s="380">
        <f t="shared" si="22"/>
        <v>0</v>
      </c>
    </row>
    <row r="481" spans="3:43" ht="11.4" x14ac:dyDescent="0.2">
      <c r="C481" s="76">
        <f>'1. Accomodation'!N485</f>
        <v>0</v>
      </c>
      <c r="D481" s="362" t="str">
        <f>'1. Accomodation'!L485</f>
        <v>[Select]</v>
      </c>
      <c r="E481" s="69" t="str">
        <f>'1. Accomodation'!P485</f>
        <v>[Select]</v>
      </c>
      <c r="F481" s="69" t="str">
        <f>'1. Accomodation'!Q485</f>
        <v>[Select]</v>
      </c>
      <c r="G481" s="77">
        <f>'1. Accomodation'!O485</f>
        <v>0</v>
      </c>
      <c r="H481" s="69" t="str">
        <f>'1. Accomodation'!R485</f>
        <v>[Select]</v>
      </c>
      <c r="I481" s="69" t="str">
        <f>'1. Accomodation'!S485</f>
        <v>[Select]</v>
      </c>
      <c r="J481" s="62"/>
      <c r="L481" s="271">
        <f>IFERROR(INDEX('2. GRI Pricing Inputs'!$C$15:$AI$16,MATCH($L$16,'2. GRI Pricing Inputs'!$C$15:$C$16,0),MATCH(E481,'2. GRI Pricing Inputs'!$C$15:$AI$15,0)),0)</f>
        <v>0</v>
      </c>
      <c r="M481" s="272">
        <f>IFERROR(INDEX('2. GRI Pricing Inputs'!$C$22:$AI$23,MATCH($M$16,'2. GRI Pricing Inputs'!$C$22:$C$23,0),MATCH(F481,'2. GRI Pricing Inputs'!$C$22:$AI$22,0)),0)</f>
        <v>0</v>
      </c>
      <c r="N481" s="329">
        <f>IF(AND('3. GRI Pricing'!$G481&gt;='2. GRI Pricing Inputs'!$D$33,'3. GRI Pricing'!$G481&lt;='2. GRI Pricing Inputs'!$E$33),'2. GRI Pricing Inputs'!$D$32,IF(AND('3. GRI Pricing'!$G481&gt;='2. GRI Pricing Inputs'!$F$33,'3. GRI Pricing'!$G481&lt;='2. GRI Pricing Inputs'!$G$33),'2. GRI Pricing Inputs'!$F$32,IF(AND('3. GRI Pricing'!$G481&gt;='2. GRI Pricing Inputs'!$H$33,'3. GRI Pricing'!$G481&lt;='2. GRI Pricing Inputs'!$I$33),'2. GRI Pricing Inputs'!$H$32,IF(AND('3. GRI Pricing'!$G481&gt;='2. GRI Pricing Inputs'!$J$33,'3. GRI Pricing'!$G481&lt;='2. GRI Pricing Inputs'!$K$33),'2. GRI Pricing Inputs'!$J$32,IF(AND('3. GRI Pricing'!$G481&gt;='2. GRI Pricing Inputs'!$L$33,'3. GRI Pricing'!$G481&lt;='2. GRI Pricing Inputs'!$M$33),'2. GRI Pricing Inputs'!$L$32,IF(AND('3. GRI Pricing'!$G481&gt;='2. GRI Pricing Inputs'!$N$33,'3. GRI Pricing'!$G481&lt;='2. GRI Pricing Inputs'!$O$33),'2. GRI Pricing Inputs'!$N$32,IF(AND('3. GRI Pricing'!$G481&gt;='2. GRI Pricing Inputs'!$P$33,'3. GRI Pricing'!$G481&lt;='2. GRI Pricing Inputs'!$Q$33),'2. GRI Pricing Inputs'!$P$32,IF(AND('3. GRI Pricing'!$G481&gt;='2. GRI Pricing Inputs'!$R$33,'3. GRI Pricing'!$G481&lt;='2. GRI Pricing Inputs'!$S$33),'2. GRI Pricing Inputs'!$R$32,IF(AND('3. GRI Pricing'!$G481&gt;='2. GRI Pricing Inputs'!$T$33,'3. GRI Pricing'!$G481&lt;='2. GRI Pricing Inputs'!$U$33),'2. GRI Pricing Inputs'!$T$32,IF(AND('3. GRI Pricing'!$G481&gt;='2. GRI Pricing Inputs'!$V$33,'3. GRI Pricing'!$G481&lt;='2. GRI Pricing Inputs'!$W$33),'2. GRI Pricing Inputs'!$V$32,IF(AND('3. GRI Pricing'!$G481&gt;='2. GRI Pricing Inputs'!$X$33,'3. GRI Pricing'!$G481&lt;='2. GRI Pricing Inputs'!$Y$33),'2. GRI Pricing Inputs'!$X$32,IF(AND('3. GRI Pricing'!$G481&gt;='2. GRI Pricing Inputs'!$Z$33,'3. GRI Pricing'!$G481&lt;='2. GRI Pricing Inputs'!$AA$33),'2. GRI Pricing Inputs'!$Z$32,IF(AND('3. GRI Pricing'!$G481&gt;='2. GRI Pricing Inputs'!$AB$33,'3. GRI Pricing'!$G481&lt;='2. GRI Pricing Inputs'!$AC$33),'2. GRI Pricing Inputs'!$AB$32,IF(AND('3. GRI Pricing'!$G481&gt;='2. GRI Pricing Inputs'!$AD$33,'3. GRI Pricing'!$G481&lt;='2. GRI Pricing Inputs'!$AE$33),'2. GRI Pricing Inputs'!$AD$32,IF(AND('3. GRI Pricing'!$G481&gt;='2. GRI Pricing Inputs'!$AF$33,'3. GRI Pricing'!$G481&lt;='2. GRI Pricing Inputs'!$AG$33),'2. GRI Pricing Inputs'!$AF$32,IF(AND('3. GRI Pricing'!$G481&gt;='2. GRI Pricing Inputs'!$AH$33,'3. GRI Pricing'!$G481&lt;='2. GRI Pricing Inputs'!$AI$33),'2. GRI Pricing Inputs'!$AH$32,0))))))))))))))))</f>
        <v>0</v>
      </c>
      <c r="O481" s="272" cm="1">
        <f t="array" ref="O481">IFERROR(INDEX('2. GRI Pricing Inputs'!$C$32:$AI$39,MATCH('3. GRI Pricing'!E481,'2. GRI Pricing Inputs'!$C$32:$C$39,0),(MATCH('3. GRI Pricing'!N481,'2. GRI Pricing Inputs'!$D$32:$AI$32,0)+1)),0)</f>
        <v>0</v>
      </c>
      <c r="P481" s="272">
        <f>IFERROR(INDEX('2. GRI Pricing Inputs'!$C$45:$AI$46,MATCH($P$16,'2. GRI Pricing Inputs'!$C$45:$C$46,0),MATCH(H481,'2. GRI Pricing Inputs'!$C$45:$AI$45,0)),0)</f>
        <v>0</v>
      </c>
      <c r="Q481" s="272">
        <f>IFERROR(INDEX('2. GRI Pricing Inputs'!$C$53:$AI$54,MATCH('3. GRI Pricing'!$Q$16,'2. GRI Pricing Inputs'!$C$53:$C$54,0),MATCH('3. GRI Pricing'!I481,'2. GRI Pricing Inputs'!$C$53:$AI$53,0)),0)</f>
        <v>0</v>
      </c>
      <c r="R481" s="272">
        <f>IFERROR(INDEX('2. GRI Pricing Inputs'!$C$60:$AI$61,MATCH('3. GRI Pricing'!$R$16,'2. GRI Pricing Inputs'!$C$60:$C$61,0),MATCH('1. Accomodation'!T485,'2. GRI Pricing Inputs'!$C$60:$AI$60,0)),0)</f>
        <v>0</v>
      </c>
      <c r="S481" s="272">
        <f>IFERROR(INDEX('2. GRI Pricing Inputs'!$C$67:$AI$68,MATCH('3. GRI Pricing'!$S$16,'2. GRI Pricing Inputs'!$C$67:$C$68,0),MATCH('1. Accomodation'!U485,'2. GRI Pricing Inputs'!$C$67:$AI$67,0)),0)</f>
        <v>0</v>
      </c>
      <c r="T481" s="272">
        <f>IF(E481=0,0,'2. GRI Pricing Inputs'!$AI$75)</f>
        <v>0</v>
      </c>
      <c r="U481" s="272">
        <f>IFERROR(INDEX('2. GRI Pricing Inputs'!$C$82:$AI$83,MATCH('3. GRI Pricing'!$U$16,'2. GRI Pricing Inputs'!$C$82:$C$83,0),MATCH('1. Accomodation'!V485,'2. GRI Pricing Inputs'!$C$82:$AI$82,0)),0)</f>
        <v>0</v>
      </c>
      <c r="V481" s="272">
        <f>IFERROR(INDEX('2. GRI Pricing Inputs'!$C$89:$AI$90,MATCH('3. GRI Pricing'!$V$16,'2. GRI Pricing Inputs'!$C$89:$C$90,0),MATCH('1. Accomodation'!W485,'2. GRI Pricing Inputs'!$C$89:$AI$89,0)),0)</f>
        <v>0</v>
      </c>
      <c r="W481" s="272">
        <f>IFERROR(INDEX('2. GRI Pricing Inputs'!$C$97:$AI$98,MATCH('3. GRI Pricing'!$W$16,'2. GRI Pricing Inputs'!$C$97:$C$98,0),MATCH('1. Accomodation'!X485,'2. GRI Pricing Inputs'!$C$97:$AI$97,0)),0)</f>
        <v>0</v>
      </c>
      <c r="X481" s="272">
        <f>IFERROR(INDEX('2. GRI Pricing Inputs'!$C$104:$AI$105,MATCH('3. GRI Pricing'!$X$16,'2. GRI Pricing Inputs'!$C$104:$C$105,0),MATCH('1. Accomodation'!Y485,'2. GRI Pricing Inputs'!$C$104:$AI$104,0)),0)</f>
        <v>0</v>
      </c>
      <c r="Y481" s="273"/>
      <c r="Z481" s="274">
        <f t="shared" si="21"/>
        <v>0</v>
      </c>
      <c r="AA481" s="275"/>
      <c r="AB481" s="275"/>
      <c r="AC481" s="275"/>
      <c r="AD481" s="271">
        <f>Z481*(1+'2. GRI Pricing Inputs'!E$115)^(($AD$16-$AC$15)/365)</f>
        <v>0</v>
      </c>
      <c r="AE481" s="272">
        <f>AD481*(1+'2. GRI Pricing Inputs'!F$115)^((AE$16-AD$16)/365)</f>
        <v>0</v>
      </c>
      <c r="AF481" s="272">
        <f>AE481*(1+'2. GRI Pricing Inputs'!G$115)^((AF$16-AE$16)/365)</f>
        <v>0</v>
      </c>
      <c r="AG481" s="272">
        <f>AF481*(1+'2. GRI Pricing Inputs'!H$115)^((AG$16-AF$16)/365)</f>
        <v>0</v>
      </c>
      <c r="AH481" s="272">
        <f>AG481*(1+'2. GRI Pricing Inputs'!I$115)^((AH$16-AG$16)/365)</f>
        <v>0</v>
      </c>
      <c r="AI481" s="272">
        <f>AH481*(1+'2. GRI Pricing Inputs'!J$115)^((AI$16-AH$16)/365)</f>
        <v>0</v>
      </c>
      <c r="AJ481" s="272">
        <f>AI481*(1+'2. GRI Pricing Inputs'!K$115)^((AJ$16-AI$16)/365)</f>
        <v>0</v>
      </c>
      <c r="AK481" s="272">
        <f>AJ481*(1+'2. GRI Pricing Inputs'!L$115)^((AK$16-AJ$16)/365)</f>
        <v>0</v>
      </c>
      <c r="AL481" s="272">
        <f>AK481*(1+'2. GRI Pricing Inputs'!M$115)^((AL$16-AK$16)/365)</f>
        <v>0</v>
      </c>
      <c r="AM481" s="272">
        <f>AL481*(1+'2. GRI Pricing Inputs'!N$115)^((AM$16-AL$16)/365)</f>
        <v>0</v>
      </c>
      <c r="AN481" s="272">
        <f>AM481*(1+'2. GRI Pricing Inputs'!O$115)^((AN$16-AM$16)/365)</f>
        <v>0</v>
      </c>
      <c r="AO481" s="272">
        <f>AN481*(1+'2. GRI Pricing Inputs'!P$115)^((AO$16-AN$16)/365)</f>
        <v>0</v>
      </c>
      <c r="AP481" s="276">
        <f>AO481*(1+'2. GRI Pricing Inputs'!Q$115)^((AP$16-AO$16)/365)</f>
        <v>0</v>
      </c>
      <c r="AQ481" s="380">
        <f t="shared" si="22"/>
        <v>0</v>
      </c>
    </row>
    <row r="482" spans="3:43" ht="11.4" x14ac:dyDescent="0.2">
      <c r="C482" s="76">
        <f>'1. Accomodation'!N486</f>
        <v>0</v>
      </c>
      <c r="D482" s="362" t="str">
        <f>'1. Accomodation'!L486</f>
        <v>[Select]</v>
      </c>
      <c r="E482" s="69" t="str">
        <f>'1. Accomodation'!P486</f>
        <v>[Select]</v>
      </c>
      <c r="F482" s="69" t="str">
        <f>'1. Accomodation'!Q486</f>
        <v>[Select]</v>
      </c>
      <c r="G482" s="77">
        <f>'1. Accomodation'!O486</f>
        <v>0</v>
      </c>
      <c r="H482" s="69" t="str">
        <f>'1. Accomodation'!R486</f>
        <v>[Select]</v>
      </c>
      <c r="I482" s="69" t="str">
        <f>'1. Accomodation'!S486</f>
        <v>[Select]</v>
      </c>
      <c r="J482" s="62"/>
      <c r="L482" s="271">
        <f>IFERROR(INDEX('2. GRI Pricing Inputs'!$C$15:$AI$16,MATCH($L$16,'2. GRI Pricing Inputs'!$C$15:$C$16,0),MATCH(E482,'2. GRI Pricing Inputs'!$C$15:$AI$15,0)),0)</f>
        <v>0</v>
      </c>
      <c r="M482" s="272">
        <f>IFERROR(INDEX('2. GRI Pricing Inputs'!$C$22:$AI$23,MATCH($M$16,'2. GRI Pricing Inputs'!$C$22:$C$23,0),MATCH(F482,'2. GRI Pricing Inputs'!$C$22:$AI$22,0)),0)</f>
        <v>0</v>
      </c>
      <c r="N482" s="329">
        <f>IF(AND('3. GRI Pricing'!$G482&gt;='2. GRI Pricing Inputs'!$D$33,'3. GRI Pricing'!$G482&lt;='2. GRI Pricing Inputs'!$E$33),'2. GRI Pricing Inputs'!$D$32,IF(AND('3. GRI Pricing'!$G482&gt;='2. GRI Pricing Inputs'!$F$33,'3. GRI Pricing'!$G482&lt;='2. GRI Pricing Inputs'!$G$33),'2. GRI Pricing Inputs'!$F$32,IF(AND('3. GRI Pricing'!$G482&gt;='2. GRI Pricing Inputs'!$H$33,'3. GRI Pricing'!$G482&lt;='2. GRI Pricing Inputs'!$I$33),'2. GRI Pricing Inputs'!$H$32,IF(AND('3. GRI Pricing'!$G482&gt;='2. GRI Pricing Inputs'!$J$33,'3. GRI Pricing'!$G482&lt;='2. GRI Pricing Inputs'!$K$33),'2. GRI Pricing Inputs'!$J$32,IF(AND('3. GRI Pricing'!$G482&gt;='2. GRI Pricing Inputs'!$L$33,'3. GRI Pricing'!$G482&lt;='2. GRI Pricing Inputs'!$M$33),'2. GRI Pricing Inputs'!$L$32,IF(AND('3. GRI Pricing'!$G482&gt;='2. GRI Pricing Inputs'!$N$33,'3. GRI Pricing'!$G482&lt;='2. GRI Pricing Inputs'!$O$33),'2. GRI Pricing Inputs'!$N$32,IF(AND('3. GRI Pricing'!$G482&gt;='2. GRI Pricing Inputs'!$P$33,'3. GRI Pricing'!$G482&lt;='2. GRI Pricing Inputs'!$Q$33),'2. GRI Pricing Inputs'!$P$32,IF(AND('3. GRI Pricing'!$G482&gt;='2. GRI Pricing Inputs'!$R$33,'3. GRI Pricing'!$G482&lt;='2. GRI Pricing Inputs'!$S$33),'2. GRI Pricing Inputs'!$R$32,IF(AND('3. GRI Pricing'!$G482&gt;='2. GRI Pricing Inputs'!$T$33,'3. GRI Pricing'!$G482&lt;='2. GRI Pricing Inputs'!$U$33),'2. GRI Pricing Inputs'!$T$32,IF(AND('3. GRI Pricing'!$G482&gt;='2. GRI Pricing Inputs'!$V$33,'3. GRI Pricing'!$G482&lt;='2. GRI Pricing Inputs'!$W$33),'2. GRI Pricing Inputs'!$V$32,IF(AND('3. GRI Pricing'!$G482&gt;='2. GRI Pricing Inputs'!$X$33,'3. GRI Pricing'!$G482&lt;='2. GRI Pricing Inputs'!$Y$33),'2. GRI Pricing Inputs'!$X$32,IF(AND('3. GRI Pricing'!$G482&gt;='2. GRI Pricing Inputs'!$Z$33,'3. GRI Pricing'!$G482&lt;='2. GRI Pricing Inputs'!$AA$33),'2. GRI Pricing Inputs'!$Z$32,IF(AND('3. GRI Pricing'!$G482&gt;='2. GRI Pricing Inputs'!$AB$33,'3. GRI Pricing'!$G482&lt;='2. GRI Pricing Inputs'!$AC$33),'2. GRI Pricing Inputs'!$AB$32,IF(AND('3. GRI Pricing'!$G482&gt;='2. GRI Pricing Inputs'!$AD$33,'3. GRI Pricing'!$G482&lt;='2. GRI Pricing Inputs'!$AE$33),'2. GRI Pricing Inputs'!$AD$32,IF(AND('3. GRI Pricing'!$G482&gt;='2. GRI Pricing Inputs'!$AF$33,'3. GRI Pricing'!$G482&lt;='2. GRI Pricing Inputs'!$AG$33),'2. GRI Pricing Inputs'!$AF$32,IF(AND('3. GRI Pricing'!$G482&gt;='2. GRI Pricing Inputs'!$AH$33,'3. GRI Pricing'!$G482&lt;='2. GRI Pricing Inputs'!$AI$33),'2. GRI Pricing Inputs'!$AH$32,0))))))))))))))))</f>
        <v>0</v>
      </c>
      <c r="O482" s="272" cm="1">
        <f t="array" ref="O482">IFERROR(INDEX('2. GRI Pricing Inputs'!$C$32:$AI$39,MATCH('3. GRI Pricing'!E482,'2. GRI Pricing Inputs'!$C$32:$C$39,0),(MATCH('3. GRI Pricing'!N482,'2. GRI Pricing Inputs'!$D$32:$AI$32,0)+1)),0)</f>
        <v>0</v>
      </c>
      <c r="P482" s="272">
        <f>IFERROR(INDEX('2. GRI Pricing Inputs'!$C$45:$AI$46,MATCH($P$16,'2. GRI Pricing Inputs'!$C$45:$C$46,0),MATCH(H482,'2. GRI Pricing Inputs'!$C$45:$AI$45,0)),0)</f>
        <v>0</v>
      </c>
      <c r="Q482" s="272">
        <f>IFERROR(INDEX('2. GRI Pricing Inputs'!$C$53:$AI$54,MATCH('3. GRI Pricing'!$Q$16,'2. GRI Pricing Inputs'!$C$53:$C$54,0),MATCH('3. GRI Pricing'!I482,'2. GRI Pricing Inputs'!$C$53:$AI$53,0)),0)</f>
        <v>0</v>
      </c>
      <c r="R482" s="272">
        <f>IFERROR(INDEX('2. GRI Pricing Inputs'!$C$60:$AI$61,MATCH('3. GRI Pricing'!$R$16,'2. GRI Pricing Inputs'!$C$60:$C$61,0),MATCH('1. Accomodation'!T486,'2. GRI Pricing Inputs'!$C$60:$AI$60,0)),0)</f>
        <v>0</v>
      </c>
      <c r="S482" s="272">
        <f>IFERROR(INDEX('2. GRI Pricing Inputs'!$C$67:$AI$68,MATCH('3. GRI Pricing'!$S$16,'2. GRI Pricing Inputs'!$C$67:$C$68,0),MATCH('1. Accomodation'!U486,'2. GRI Pricing Inputs'!$C$67:$AI$67,0)),0)</f>
        <v>0</v>
      </c>
      <c r="T482" s="272">
        <f>IF(E482=0,0,'2. GRI Pricing Inputs'!$AI$75)</f>
        <v>0</v>
      </c>
      <c r="U482" s="272">
        <f>IFERROR(INDEX('2. GRI Pricing Inputs'!$C$82:$AI$83,MATCH('3. GRI Pricing'!$U$16,'2. GRI Pricing Inputs'!$C$82:$C$83,0),MATCH('1. Accomodation'!V486,'2. GRI Pricing Inputs'!$C$82:$AI$82,0)),0)</f>
        <v>0</v>
      </c>
      <c r="V482" s="272">
        <f>IFERROR(INDEX('2. GRI Pricing Inputs'!$C$89:$AI$90,MATCH('3. GRI Pricing'!$V$16,'2. GRI Pricing Inputs'!$C$89:$C$90,0),MATCH('1. Accomodation'!W486,'2. GRI Pricing Inputs'!$C$89:$AI$89,0)),0)</f>
        <v>0</v>
      </c>
      <c r="W482" s="272">
        <f>IFERROR(INDEX('2. GRI Pricing Inputs'!$C$97:$AI$98,MATCH('3. GRI Pricing'!$W$16,'2. GRI Pricing Inputs'!$C$97:$C$98,0),MATCH('1. Accomodation'!X486,'2. GRI Pricing Inputs'!$C$97:$AI$97,0)),0)</f>
        <v>0</v>
      </c>
      <c r="X482" s="272">
        <f>IFERROR(INDEX('2. GRI Pricing Inputs'!$C$104:$AI$105,MATCH('3. GRI Pricing'!$X$16,'2. GRI Pricing Inputs'!$C$104:$C$105,0),MATCH('1. Accomodation'!Y486,'2. GRI Pricing Inputs'!$C$104:$AI$104,0)),0)</f>
        <v>0</v>
      </c>
      <c r="Y482" s="273"/>
      <c r="Z482" s="274">
        <f t="shared" si="21"/>
        <v>0</v>
      </c>
      <c r="AA482" s="275"/>
      <c r="AB482" s="275"/>
      <c r="AC482" s="275"/>
      <c r="AD482" s="271">
        <f>Z482*(1+'2. GRI Pricing Inputs'!E$115)^(($AD$16-$AC$15)/365)</f>
        <v>0</v>
      </c>
      <c r="AE482" s="272">
        <f>AD482*(1+'2. GRI Pricing Inputs'!F$115)^((AE$16-AD$16)/365)</f>
        <v>0</v>
      </c>
      <c r="AF482" s="272">
        <f>AE482*(1+'2. GRI Pricing Inputs'!G$115)^((AF$16-AE$16)/365)</f>
        <v>0</v>
      </c>
      <c r="AG482" s="272">
        <f>AF482*(1+'2. GRI Pricing Inputs'!H$115)^((AG$16-AF$16)/365)</f>
        <v>0</v>
      </c>
      <c r="AH482" s="272">
        <f>AG482*(1+'2. GRI Pricing Inputs'!I$115)^((AH$16-AG$16)/365)</f>
        <v>0</v>
      </c>
      <c r="AI482" s="272">
        <f>AH482*(1+'2. GRI Pricing Inputs'!J$115)^((AI$16-AH$16)/365)</f>
        <v>0</v>
      </c>
      <c r="AJ482" s="272">
        <f>AI482*(1+'2. GRI Pricing Inputs'!K$115)^((AJ$16-AI$16)/365)</f>
        <v>0</v>
      </c>
      <c r="AK482" s="272">
        <f>AJ482*(1+'2. GRI Pricing Inputs'!L$115)^((AK$16-AJ$16)/365)</f>
        <v>0</v>
      </c>
      <c r="AL482" s="272">
        <f>AK482*(1+'2. GRI Pricing Inputs'!M$115)^((AL$16-AK$16)/365)</f>
        <v>0</v>
      </c>
      <c r="AM482" s="272">
        <f>AL482*(1+'2. GRI Pricing Inputs'!N$115)^((AM$16-AL$16)/365)</f>
        <v>0</v>
      </c>
      <c r="AN482" s="272">
        <f>AM482*(1+'2. GRI Pricing Inputs'!O$115)^((AN$16-AM$16)/365)</f>
        <v>0</v>
      </c>
      <c r="AO482" s="272">
        <f>AN482*(1+'2. GRI Pricing Inputs'!P$115)^((AO$16-AN$16)/365)</f>
        <v>0</v>
      </c>
      <c r="AP482" s="276">
        <f>AO482*(1+'2. GRI Pricing Inputs'!Q$115)^((AP$16-AO$16)/365)</f>
        <v>0</v>
      </c>
      <c r="AQ482" s="380">
        <f t="shared" si="22"/>
        <v>0</v>
      </c>
    </row>
    <row r="483" spans="3:43" ht="11.4" x14ac:dyDescent="0.2">
      <c r="C483" s="76">
        <f>'1. Accomodation'!N487</f>
        <v>0</v>
      </c>
      <c r="D483" s="362" t="str">
        <f>'1. Accomodation'!L487</f>
        <v>[Select]</v>
      </c>
      <c r="E483" s="69" t="str">
        <f>'1. Accomodation'!P487</f>
        <v>[Select]</v>
      </c>
      <c r="F483" s="69" t="str">
        <f>'1. Accomodation'!Q487</f>
        <v>[Select]</v>
      </c>
      <c r="G483" s="77">
        <f>'1. Accomodation'!O487</f>
        <v>0</v>
      </c>
      <c r="H483" s="69" t="str">
        <f>'1. Accomodation'!R487</f>
        <v>[Select]</v>
      </c>
      <c r="I483" s="69" t="str">
        <f>'1. Accomodation'!S487</f>
        <v>[Select]</v>
      </c>
      <c r="J483" s="62"/>
      <c r="L483" s="271">
        <f>IFERROR(INDEX('2. GRI Pricing Inputs'!$C$15:$AI$16,MATCH($L$16,'2. GRI Pricing Inputs'!$C$15:$C$16,0),MATCH(E483,'2. GRI Pricing Inputs'!$C$15:$AI$15,0)),0)</f>
        <v>0</v>
      </c>
      <c r="M483" s="272">
        <f>IFERROR(INDEX('2. GRI Pricing Inputs'!$C$22:$AI$23,MATCH($M$16,'2. GRI Pricing Inputs'!$C$22:$C$23,0),MATCH(F483,'2. GRI Pricing Inputs'!$C$22:$AI$22,0)),0)</f>
        <v>0</v>
      </c>
      <c r="N483" s="329">
        <f>IF(AND('3. GRI Pricing'!$G483&gt;='2. GRI Pricing Inputs'!$D$33,'3. GRI Pricing'!$G483&lt;='2. GRI Pricing Inputs'!$E$33),'2. GRI Pricing Inputs'!$D$32,IF(AND('3. GRI Pricing'!$G483&gt;='2. GRI Pricing Inputs'!$F$33,'3. GRI Pricing'!$G483&lt;='2. GRI Pricing Inputs'!$G$33),'2. GRI Pricing Inputs'!$F$32,IF(AND('3. GRI Pricing'!$G483&gt;='2. GRI Pricing Inputs'!$H$33,'3. GRI Pricing'!$G483&lt;='2. GRI Pricing Inputs'!$I$33),'2. GRI Pricing Inputs'!$H$32,IF(AND('3. GRI Pricing'!$G483&gt;='2. GRI Pricing Inputs'!$J$33,'3. GRI Pricing'!$G483&lt;='2. GRI Pricing Inputs'!$K$33),'2. GRI Pricing Inputs'!$J$32,IF(AND('3. GRI Pricing'!$G483&gt;='2. GRI Pricing Inputs'!$L$33,'3. GRI Pricing'!$G483&lt;='2. GRI Pricing Inputs'!$M$33),'2. GRI Pricing Inputs'!$L$32,IF(AND('3. GRI Pricing'!$G483&gt;='2. GRI Pricing Inputs'!$N$33,'3. GRI Pricing'!$G483&lt;='2. GRI Pricing Inputs'!$O$33),'2. GRI Pricing Inputs'!$N$32,IF(AND('3. GRI Pricing'!$G483&gt;='2. GRI Pricing Inputs'!$P$33,'3. GRI Pricing'!$G483&lt;='2. GRI Pricing Inputs'!$Q$33),'2. GRI Pricing Inputs'!$P$32,IF(AND('3. GRI Pricing'!$G483&gt;='2. GRI Pricing Inputs'!$R$33,'3. GRI Pricing'!$G483&lt;='2. GRI Pricing Inputs'!$S$33),'2. GRI Pricing Inputs'!$R$32,IF(AND('3. GRI Pricing'!$G483&gt;='2. GRI Pricing Inputs'!$T$33,'3. GRI Pricing'!$G483&lt;='2. GRI Pricing Inputs'!$U$33),'2. GRI Pricing Inputs'!$T$32,IF(AND('3. GRI Pricing'!$G483&gt;='2. GRI Pricing Inputs'!$V$33,'3. GRI Pricing'!$G483&lt;='2. GRI Pricing Inputs'!$W$33),'2. GRI Pricing Inputs'!$V$32,IF(AND('3. GRI Pricing'!$G483&gt;='2. GRI Pricing Inputs'!$X$33,'3. GRI Pricing'!$G483&lt;='2. GRI Pricing Inputs'!$Y$33),'2. GRI Pricing Inputs'!$X$32,IF(AND('3. GRI Pricing'!$G483&gt;='2. GRI Pricing Inputs'!$Z$33,'3. GRI Pricing'!$G483&lt;='2. GRI Pricing Inputs'!$AA$33),'2. GRI Pricing Inputs'!$Z$32,IF(AND('3. GRI Pricing'!$G483&gt;='2. GRI Pricing Inputs'!$AB$33,'3. GRI Pricing'!$G483&lt;='2. GRI Pricing Inputs'!$AC$33),'2. GRI Pricing Inputs'!$AB$32,IF(AND('3. GRI Pricing'!$G483&gt;='2. GRI Pricing Inputs'!$AD$33,'3. GRI Pricing'!$G483&lt;='2. GRI Pricing Inputs'!$AE$33),'2. GRI Pricing Inputs'!$AD$32,IF(AND('3. GRI Pricing'!$G483&gt;='2. GRI Pricing Inputs'!$AF$33,'3. GRI Pricing'!$G483&lt;='2. GRI Pricing Inputs'!$AG$33),'2. GRI Pricing Inputs'!$AF$32,IF(AND('3. GRI Pricing'!$G483&gt;='2. GRI Pricing Inputs'!$AH$33,'3. GRI Pricing'!$G483&lt;='2. GRI Pricing Inputs'!$AI$33),'2. GRI Pricing Inputs'!$AH$32,0))))))))))))))))</f>
        <v>0</v>
      </c>
      <c r="O483" s="272" cm="1">
        <f t="array" ref="O483">IFERROR(INDEX('2. GRI Pricing Inputs'!$C$32:$AI$39,MATCH('3. GRI Pricing'!E483,'2. GRI Pricing Inputs'!$C$32:$C$39,0),(MATCH('3. GRI Pricing'!N483,'2. GRI Pricing Inputs'!$D$32:$AI$32,0)+1)),0)</f>
        <v>0</v>
      </c>
      <c r="P483" s="272">
        <f>IFERROR(INDEX('2. GRI Pricing Inputs'!$C$45:$AI$46,MATCH($P$16,'2. GRI Pricing Inputs'!$C$45:$C$46,0),MATCH(H483,'2. GRI Pricing Inputs'!$C$45:$AI$45,0)),0)</f>
        <v>0</v>
      </c>
      <c r="Q483" s="272">
        <f>IFERROR(INDEX('2. GRI Pricing Inputs'!$C$53:$AI$54,MATCH('3. GRI Pricing'!$Q$16,'2. GRI Pricing Inputs'!$C$53:$C$54,0),MATCH('3. GRI Pricing'!I483,'2. GRI Pricing Inputs'!$C$53:$AI$53,0)),0)</f>
        <v>0</v>
      </c>
      <c r="R483" s="272">
        <f>IFERROR(INDEX('2. GRI Pricing Inputs'!$C$60:$AI$61,MATCH('3. GRI Pricing'!$R$16,'2. GRI Pricing Inputs'!$C$60:$C$61,0),MATCH('1. Accomodation'!T487,'2. GRI Pricing Inputs'!$C$60:$AI$60,0)),0)</f>
        <v>0</v>
      </c>
      <c r="S483" s="272">
        <f>IFERROR(INDEX('2. GRI Pricing Inputs'!$C$67:$AI$68,MATCH('3. GRI Pricing'!$S$16,'2. GRI Pricing Inputs'!$C$67:$C$68,0),MATCH('1. Accomodation'!U487,'2. GRI Pricing Inputs'!$C$67:$AI$67,0)),0)</f>
        <v>0</v>
      </c>
      <c r="T483" s="272">
        <f>IF(E483=0,0,'2. GRI Pricing Inputs'!$AI$75)</f>
        <v>0</v>
      </c>
      <c r="U483" s="272">
        <f>IFERROR(INDEX('2. GRI Pricing Inputs'!$C$82:$AI$83,MATCH('3. GRI Pricing'!$U$16,'2. GRI Pricing Inputs'!$C$82:$C$83,0),MATCH('1. Accomodation'!V487,'2. GRI Pricing Inputs'!$C$82:$AI$82,0)),0)</f>
        <v>0</v>
      </c>
      <c r="V483" s="272">
        <f>IFERROR(INDEX('2. GRI Pricing Inputs'!$C$89:$AI$90,MATCH('3. GRI Pricing'!$V$16,'2. GRI Pricing Inputs'!$C$89:$C$90,0),MATCH('1. Accomodation'!W487,'2. GRI Pricing Inputs'!$C$89:$AI$89,0)),0)</f>
        <v>0</v>
      </c>
      <c r="W483" s="272">
        <f>IFERROR(INDEX('2. GRI Pricing Inputs'!$C$97:$AI$98,MATCH('3. GRI Pricing'!$W$16,'2. GRI Pricing Inputs'!$C$97:$C$98,0),MATCH('1. Accomodation'!X487,'2. GRI Pricing Inputs'!$C$97:$AI$97,0)),0)</f>
        <v>0</v>
      </c>
      <c r="X483" s="272">
        <f>IFERROR(INDEX('2. GRI Pricing Inputs'!$C$104:$AI$105,MATCH('3. GRI Pricing'!$X$16,'2. GRI Pricing Inputs'!$C$104:$C$105,0),MATCH('1. Accomodation'!Y487,'2. GRI Pricing Inputs'!$C$104:$AI$104,0)),0)</f>
        <v>0</v>
      </c>
      <c r="Y483" s="273"/>
      <c r="Z483" s="274">
        <f t="shared" si="21"/>
        <v>0</v>
      </c>
      <c r="AA483" s="275"/>
      <c r="AB483" s="275"/>
      <c r="AC483" s="275"/>
      <c r="AD483" s="271">
        <f>Z483*(1+'2. GRI Pricing Inputs'!E$115)^(($AD$16-$AC$15)/365)</f>
        <v>0</v>
      </c>
      <c r="AE483" s="272">
        <f>AD483*(1+'2. GRI Pricing Inputs'!F$115)^((AE$16-AD$16)/365)</f>
        <v>0</v>
      </c>
      <c r="AF483" s="272">
        <f>AE483*(1+'2. GRI Pricing Inputs'!G$115)^((AF$16-AE$16)/365)</f>
        <v>0</v>
      </c>
      <c r="AG483" s="272">
        <f>AF483*(1+'2. GRI Pricing Inputs'!H$115)^((AG$16-AF$16)/365)</f>
        <v>0</v>
      </c>
      <c r="AH483" s="272">
        <f>AG483*(1+'2. GRI Pricing Inputs'!I$115)^((AH$16-AG$16)/365)</f>
        <v>0</v>
      </c>
      <c r="AI483" s="272">
        <f>AH483*(1+'2. GRI Pricing Inputs'!J$115)^((AI$16-AH$16)/365)</f>
        <v>0</v>
      </c>
      <c r="AJ483" s="272">
        <f>AI483*(1+'2. GRI Pricing Inputs'!K$115)^((AJ$16-AI$16)/365)</f>
        <v>0</v>
      </c>
      <c r="AK483" s="272">
        <f>AJ483*(1+'2. GRI Pricing Inputs'!L$115)^((AK$16-AJ$16)/365)</f>
        <v>0</v>
      </c>
      <c r="AL483" s="272">
        <f>AK483*(1+'2. GRI Pricing Inputs'!M$115)^((AL$16-AK$16)/365)</f>
        <v>0</v>
      </c>
      <c r="AM483" s="272">
        <f>AL483*(1+'2. GRI Pricing Inputs'!N$115)^((AM$16-AL$16)/365)</f>
        <v>0</v>
      </c>
      <c r="AN483" s="272">
        <f>AM483*(1+'2. GRI Pricing Inputs'!O$115)^((AN$16-AM$16)/365)</f>
        <v>0</v>
      </c>
      <c r="AO483" s="272">
        <f>AN483*(1+'2. GRI Pricing Inputs'!P$115)^((AO$16-AN$16)/365)</f>
        <v>0</v>
      </c>
      <c r="AP483" s="276">
        <f>AO483*(1+'2. GRI Pricing Inputs'!Q$115)^((AP$16-AO$16)/365)</f>
        <v>0</v>
      </c>
      <c r="AQ483" s="380">
        <f t="shared" si="22"/>
        <v>0</v>
      </c>
    </row>
    <row r="484" spans="3:43" ht="11.4" x14ac:dyDescent="0.2">
      <c r="C484" s="76">
        <f>'1. Accomodation'!N488</f>
        <v>0</v>
      </c>
      <c r="D484" s="362" t="str">
        <f>'1. Accomodation'!L488</f>
        <v>[Select]</v>
      </c>
      <c r="E484" s="69" t="str">
        <f>'1. Accomodation'!P488</f>
        <v>[Select]</v>
      </c>
      <c r="F484" s="69" t="str">
        <f>'1. Accomodation'!Q488</f>
        <v>[Select]</v>
      </c>
      <c r="G484" s="77">
        <f>'1. Accomodation'!O488</f>
        <v>0</v>
      </c>
      <c r="H484" s="69" t="str">
        <f>'1. Accomodation'!R488</f>
        <v>[Select]</v>
      </c>
      <c r="I484" s="69" t="str">
        <f>'1. Accomodation'!S488</f>
        <v>[Select]</v>
      </c>
      <c r="J484" s="62"/>
      <c r="L484" s="271">
        <f>IFERROR(INDEX('2. GRI Pricing Inputs'!$C$15:$AI$16,MATCH($L$16,'2. GRI Pricing Inputs'!$C$15:$C$16,0),MATCH(E484,'2. GRI Pricing Inputs'!$C$15:$AI$15,0)),0)</f>
        <v>0</v>
      </c>
      <c r="M484" s="272">
        <f>IFERROR(INDEX('2. GRI Pricing Inputs'!$C$22:$AI$23,MATCH($M$16,'2. GRI Pricing Inputs'!$C$22:$C$23,0),MATCH(F484,'2. GRI Pricing Inputs'!$C$22:$AI$22,0)),0)</f>
        <v>0</v>
      </c>
      <c r="N484" s="329">
        <f>IF(AND('3. GRI Pricing'!$G484&gt;='2. GRI Pricing Inputs'!$D$33,'3. GRI Pricing'!$G484&lt;='2. GRI Pricing Inputs'!$E$33),'2. GRI Pricing Inputs'!$D$32,IF(AND('3. GRI Pricing'!$G484&gt;='2. GRI Pricing Inputs'!$F$33,'3. GRI Pricing'!$G484&lt;='2. GRI Pricing Inputs'!$G$33),'2. GRI Pricing Inputs'!$F$32,IF(AND('3. GRI Pricing'!$G484&gt;='2. GRI Pricing Inputs'!$H$33,'3. GRI Pricing'!$G484&lt;='2. GRI Pricing Inputs'!$I$33),'2. GRI Pricing Inputs'!$H$32,IF(AND('3. GRI Pricing'!$G484&gt;='2. GRI Pricing Inputs'!$J$33,'3. GRI Pricing'!$G484&lt;='2. GRI Pricing Inputs'!$K$33),'2. GRI Pricing Inputs'!$J$32,IF(AND('3. GRI Pricing'!$G484&gt;='2. GRI Pricing Inputs'!$L$33,'3. GRI Pricing'!$G484&lt;='2. GRI Pricing Inputs'!$M$33),'2. GRI Pricing Inputs'!$L$32,IF(AND('3. GRI Pricing'!$G484&gt;='2. GRI Pricing Inputs'!$N$33,'3. GRI Pricing'!$G484&lt;='2. GRI Pricing Inputs'!$O$33),'2. GRI Pricing Inputs'!$N$32,IF(AND('3. GRI Pricing'!$G484&gt;='2. GRI Pricing Inputs'!$P$33,'3. GRI Pricing'!$G484&lt;='2. GRI Pricing Inputs'!$Q$33),'2. GRI Pricing Inputs'!$P$32,IF(AND('3. GRI Pricing'!$G484&gt;='2. GRI Pricing Inputs'!$R$33,'3. GRI Pricing'!$G484&lt;='2. GRI Pricing Inputs'!$S$33),'2. GRI Pricing Inputs'!$R$32,IF(AND('3. GRI Pricing'!$G484&gt;='2. GRI Pricing Inputs'!$T$33,'3. GRI Pricing'!$G484&lt;='2. GRI Pricing Inputs'!$U$33),'2. GRI Pricing Inputs'!$T$32,IF(AND('3. GRI Pricing'!$G484&gt;='2. GRI Pricing Inputs'!$V$33,'3. GRI Pricing'!$G484&lt;='2. GRI Pricing Inputs'!$W$33),'2. GRI Pricing Inputs'!$V$32,IF(AND('3. GRI Pricing'!$G484&gt;='2. GRI Pricing Inputs'!$X$33,'3. GRI Pricing'!$G484&lt;='2. GRI Pricing Inputs'!$Y$33),'2. GRI Pricing Inputs'!$X$32,IF(AND('3. GRI Pricing'!$G484&gt;='2. GRI Pricing Inputs'!$Z$33,'3. GRI Pricing'!$G484&lt;='2. GRI Pricing Inputs'!$AA$33),'2. GRI Pricing Inputs'!$Z$32,IF(AND('3. GRI Pricing'!$G484&gt;='2. GRI Pricing Inputs'!$AB$33,'3. GRI Pricing'!$G484&lt;='2. GRI Pricing Inputs'!$AC$33),'2. GRI Pricing Inputs'!$AB$32,IF(AND('3. GRI Pricing'!$G484&gt;='2. GRI Pricing Inputs'!$AD$33,'3. GRI Pricing'!$G484&lt;='2. GRI Pricing Inputs'!$AE$33),'2. GRI Pricing Inputs'!$AD$32,IF(AND('3. GRI Pricing'!$G484&gt;='2. GRI Pricing Inputs'!$AF$33,'3. GRI Pricing'!$G484&lt;='2. GRI Pricing Inputs'!$AG$33),'2. GRI Pricing Inputs'!$AF$32,IF(AND('3. GRI Pricing'!$G484&gt;='2. GRI Pricing Inputs'!$AH$33,'3. GRI Pricing'!$G484&lt;='2. GRI Pricing Inputs'!$AI$33),'2. GRI Pricing Inputs'!$AH$32,0))))))))))))))))</f>
        <v>0</v>
      </c>
      <c r="O484" s="272" cm="1">
        <f t="array" ref="O484">IFERROR(INDEX('2. GRI Pricing Inputs'!$C$32:$AI$39,MATCH('3. GRI Pricing'!E484,'2. GRI Pricing Inputs'!$C$32:$C$39,0),(MATCH('3. GRI Pricing'!N484,'2. GRI Pricing Inputs'!$D$32:$AI$32,0)+1)),0)</f>
        <v>0</v>
      </c>
      <c r="P484" s="272">
        <f>IFERROR(INDEX('2. GRI Pricing Inputs'!$C$45:$AI$46,MATCH($P$16,'2. GRI Pricing Inputs'!$C$45:$C$46,0),MATCH(H484,'2. GRI Pricing Inputs'!$C$45:$AI$45,0)),0)</f>
        <v>0</v>
      </c>
      <c r="Q484" s="272">
        <f>IFERROR(INDEX('2. GRI Pricing Inputs'!$C$53:$AI$54,MATCH('3. GRI Pricing'!$Q$16,'2. GRI Pricing Inputs'!$C$53:$C$54,0),MATCH('3. GRI Pricing'!I484,'2. GRI Pricing Inputs'!$C$53:$AI$53,0)),0)</f>
        <v>0</v>
      </c>
      <c r="R484" s="272">
        <f>IFERROR(INDEX('2. GRI Pricing Inputs'!$C$60:$AI$61,MATCH('3. GRI Pricing'!$R$16,'2. GRI Pricing Inputs'!$C$60:$C$61,0),MATCH('1. Accomodation'!T488,'2. GRI Pricing Inputs'!$C$60:$AI$60,0)),0)</f>
        <v>0</v>
      </c>
      <c r="S484" s="272">
        <f>IFERROR(INDEX('2. GRI Pricing Inputs'!$C$67:$AI$68,MATCH('3. GRI Pricing'!$S$16,'2. GRI Pricing Inputs'!$C$67:$C$68,0),MATCH('1. Accomodation'!U488,'2. GRI Pricing Inputs'!$C$67:$AI$67,0)),0)</f>
        <v>0</v>
      </c>
      <c r="T484" s="272">
        <f>IF(E484=0,0,'2. GRI Pricing Inputs'!$AI$75)</f>
        <v>0</v>
      </c>
      <c r="U484" s="272">
        <f>IFERROR(INDEX('2. GRI Pricing Inputs'!$C$82:$AI$83,MATCH('3. GRI Pricing'!$U$16,'2. GRI Pricing Inputs'!$C$82:$C$83,0),MATCH('1. Accomodation'!V488,'2. GRI Pricing Inputs'!$C$82:$AI$82,0)),0)</f>
        <v>0</v>
      </c>
      <c r="V484" s="272">
        <f>IFERROR(INDEX('2. GRI Pricing Inputs'!$C$89:$AI$90,MATCH('3. GRI Pricing'!$V$16,'2. GRI Pricing Inputs'!$C$89:$C$90,0),MATCH('1. Accomodation'!W488,'2. GRI Pricing Inputs'!$C$89:$AI$89,0)),0)</f>
        <v>0</v>
      </c>
      <c r="W484" s="272">
        <f>IFERROR(INDEX('2. GRI Pricing Inputs'!$C$97:$AI$98,MATCH('3. GRI Pricing'!$W$16,'2. GRI Pricing Inputs'!$C$97:$C$98,0),MATCH('1. Accomodation'!X488,'2. GRI Pricing Inputs'!$C$97:$AI$97,0)),0)</f>
        <v>0</v>
      </c>
      <c r="X484" s="272">
        <f>IFERROR(INDEX('2. GRI Pricing Inputs'!$C$104:$AI$105,MATCH('3. GRI Pricing'!$X$16,'2. GRI Pricing Inputs'!$C$104:$C$105,0),MATCH('1. Accomodation'!Y488,'2. GRI Pricing Inputs'!$C$104:$AI$104,0)),0)</f>
        <v>0</v>
      </c>
      <c r="Y484" s="273"/>
      <c r="Z484" s="274">
        <f t="shared" si="21"/>
        <v>0</v>
      </c>
      <c r="AA484" s="275"/>
      <c r="AB484" s="275"/>
      <c r="AC484" s="275"/>
      <c r="AD484" s="271">
        <f>Z484*(1+'2. GRI Pricing Inputs'!E$115)^(($AD$16-$AC$15)/365)</f>
        <v>0</v>
      </c>
      <c r="AE484" s="272">
        <f>AD484*(1+'2. GRI Pricing Inputs'!F$115)^((AE$16-AD$16)/365)</f>
        <v>0</v>
      </c>
      <c r="AF484" s="272">
        <f>AE484*(1+'2. GRI Pricing Inputs'!G$115)^((AF$16-AE$16)/365)</f>
        <v>0</v>
      </c>
      <c r="AG484" s="272">
        <f>AF484*(1+'2. GRI Pricing Inputs'!H$115)^((AG$16-AF$16)/365)</f>
        <v>0</v>
      </c>
      <c r="AH484" s="272">
        <f>AG484*(1+'2. GRI Pricing Inputs'!I$115)^((AH$16-AG$16)/365)</f>
        <v>0</v>
      </c>
      <c r="AI484" s="272">
        <f>AH484*(1+'2. GRI Pricing Inputs'!J$115)^((AI$16-AH$16)/365)</f>
        <v>0</v>
      </c>
      <c r="AJ484" s="272">
        <f>AI484*(1+'2. GRI Pricing Inputs'!K$115)^((AJ$16-AI$16)/365)</f>
        <v>0</v>
      </c>
      <c r="AK484" s="272">
        <f>AJ484*(1+'2. GRI Pricing Inputs'!L$115)^((AK$16-AJ$16)/365)</f>
        <v>0</v>
      </c>
      <c r="AL484" s="272">
        <f>AK484*(1+'2. GRI Pricing Inputs'!M$115)^((AL$16-AK$16)/365)</f>
        <v>0</v>
      </c>
      <c r="AM484" s="272">
        <f>AL484*(1+'2. GRI Pricing Inputs'!N$115)^((AM$16-AL$16)/365)</f>
        <v>0</v>
      </c>
      <c r="AN484" s="272">
        <f>AM484*(1+'2. GRI Pricing Inputs'!O$115)^((AN$16-AM$16)/365)</f>
        <v>0</v>
      </c>
      <c r="AO484" s="272">
        <f>AN484*(1+'2. GRI Pricing Inputs'!P$115)^((AO$16-AN$16)/365)</f>
        <v>0</v>
      </c>
      <c r="AP484" s="276">
        <f>AO484*(1+'2. GRI Pricing Inputs'!Q$115)^((AP$16-AO$16)/365)</f>
        <v>0</v>
      </c>
      <c r="AQ484" s="380">
        <f t="shared" si="22"/>
        <v>0</v>
      </c>
    </row>
    <row r="485" spans="3:43" ht="11.4" x14ac:dyDescent="0.2">
      <c r="C485" s="76">
        <f>'1. Accomodation'!N489</f>
        <v>0</v>
      </c>
      <c r="D485" s="362" t="str">
        <f>'1. Accomodation'!L489</f>
        <v>[Select]</v>
      </c>
      <c r="E485" s="69" t="str">
        <f>'1. Accomodation'!P489</f>
        <v>[Select]</v>
      </c>
      <c r="F485" s="69" t="str">
        <f>'1. Accomodation'!Q489</f>
        <v>[Select]</v>
      </c>
      <c r="G485" s="77">
        <f>'1. Accomodation'!O489</f>
        <v>0</v>
      </c>
      <c r="H485" s="69" t="str">
        <f>'1. Accomodation'!R489</f>
        <v>[Select]</v>
      </c>
      <c r="I485" s="69" t="str">
        <f>'1. Accomodation'!S489</f>
        <v>[Select]</v>
      </c>
      <c r="J485" s="62"/>
      <c r="L485" s="271">
        <f>IFERROR(INDEX('2. GRI Pricing Inputs'!$C$15:$AI$16,MATCH($L$16,'2. GRI Pricing Inputs'!$C$15:$C$16,0),MATCH(E485,'2. GRI Pricing Inputs'!$C$15:$AI$15,0)),0)</f>
        <v>0</v>
      </c>
      <c r="M485" s="272">
        <f>IFERROR(INDEX('2. GRI Pricing Inputs'!$C$22:$AI$23,MATCH($M$16,'2. GRI Pricing Inputs'!$C$22:$C$23,0),MATCH(F485,'2. GRI Pricing Inputs'!$C$22:$AI$22,0)),0)</f>
        <v>0</v>
      </c>
      <c r="N485" s="329">
        <f>IF(AND('3. GRI Pricing'!$G485&gt;='2. GRI Pricing Inputs'!$D$33,'3. GRI Pricing'!$G485&lt;='2. GRI Pricing Inputs'!$E$33),'2. GRI Pricing Inputs'!$D$32,IF(AND('3. GRI Pricing'!$G485&gt;='2. GRI Pricing Inputs'!$F$33,'3. GRI Pricing'!$G485&lt;='2. GRI Pricing Inputs'!$G$33),'2. GRI Pricing Inputs'!$F$32,IF(AND('3. GRI Pricing'!$G485&gt;='2. GRI Pricing Inputs'!$H$33,'3. GRI Pricing'!$G485&lt;='2. GRI Pricing Inputs'!$I$33),'2. GRI Pricing Inputs'!$H$32,IF(AND('3. GRI Pricing'!$G485&gt;='2. GRI Pricing Inputs'!$J$33,'3. GRI Pricing'!$G485&lt;='2. GRI Pricing Inputs'!$K$33),'2. GRI Pricing Inputs'!$J$32,IF(AND('3. GRI Pricing'!$G485&gt;='2. GRI Pricing Inputs'!$L$33,'3. GRI Pricing'!$G485&lt;='2. GRI Pricing Inputs'!$M$33),'2. GRI Pricing Inputs'!$L$32,IF(AND('3. GRI Pricing'!$G485&gt;='2. GRI Pricing Inputs'!$N$33,'3. GRI Pricing'!$G485&lt;='2. GRI Pricing Inputs'!$O$33),'2. GRI Pricing Inputs'!$N$32,IF(AND('3. GRI Pricing'!$G485&gt;='2. GRI Pricing Inputs'!$P$33,'3. GRI Pricing'!$G485&lt;='2. GRI Pricing Inputs'!$Q$33),'2. GRI Pricing Inputs'!$P$32,IF(AND('3. GRI Pricing'!$G485&gt;='2. GRI Pricing Inputs'!$R$33,'3. GRI Pricing'!$G485&lt;='2. GRI Pricing Inputs'!$S$33),'2. GRI Pricing Inputs'!$R$32,IF(AND('3. GRI Pricing'!$G485&gt;='2. GRI Pricing Inputs'!$T$33,'3. GRI Pricing'!$G485&lt;='2. GRI Pricing Inputs'!$U$33),'2. GRI Pricing Inputs'!$T$32,IF(AND('3. GRI Pricing'!$G485&gt;='2. GRI Pricing Inputs'!$V$33,'3. GRI Pricing'!$G485&lt;='2. GRI Pricing Inputs'!$W$33),'2. GRI Pricing Inputs'!$V$32,IF(AND('3. GRI Pricing'!$G485&gt;='2. GRI Pricing Inputs'!$X$33,'3. GRI Pricing'!$G485&lt;='2. GRI Pricing Inputs'!$Y$33),'2. GRI Pricing Inputs'!$X$32,IF(AND('3. GRI Pricing'!$G485&gt;='2. GRI Pricing Inputs'!$Z$33,'3. GRI Pricing'!$G485&lt;='2. GRI Pricing Inputs'!$AA$33),'2. GRI Pricing Inputs'!$Z$32,IF(AND('3. GRI Pricing'!$G485&gt;='2. GRI Pricing Inputs'!$AB$33,'3. GRI Pricing'!$G485&lt;='2. GRI Pricing Inputs'!$AC$33),'2. GRI Pricing Inputs'!$AB$32,IF(AND('3. GRI Pricing'!$G485&gt;='2. GRI Pricing Inputs'!$AD$33,'3. GRI Pricing'!$G485&lt;='2. GRI Pricing Inputs'!$AE$33),'2. GRI Pricing Inputs'!$AD$32,IF(AND('3. GRI Pricing'!$G485&gt;='2. GRI Pricing Inputs'!$AF$33,'3. GRI Pricing'!$G485&lt;='2. GRI Pricing Inputs'!$AG$33),'2. GRI Pricing Inputs'!$AF$32,IF(AND('3. GRI Pricing'!$G485&gt;='2. GRI Pricing Inputs'!$AH$33,'3. GRI Pricing'!$G485&lt;='2. GRI Pricing Inputs'!$AI$33),'2. GRI Pricing Inputs'!$AH$32,0))))))))))))))))</f>
        <v>0</v>
      </c>
      <c r="O485" s="272" cm="1">
        <f t="array" ref="O485">IFERROR(INDEX('2. GRI Pricing Inputs'!$C$32:$AI$39,MATCH('3. GRI Pricing'!E485,'2. GRI Pricing Inputs'!$C$32:$C$39,0),(MATCH('3. GRI Pricing'!N485,'2. GRI Pricing Inputs'!$D$32:$AI$32,0)+1)),0)</f>
        <v>0</v>
      </c>
      <c r="P485" s="272">
        <f>IFERROR(INDEX('2. GRI Pricing Inputs'!$C$45:$AI$46,MATCH($P$16,'2. GRI Pricing Inputs'!$C$45:$C$46,0),MATCH(H485,'2. GRI Pricing Inputs'!$C$45:$AI$45,0)),0)</f>
        <v>0</v>
      </c>
      <c r="Q485" s="272">
        <f>IFERROR(INDEX('2. GRI Pricing Inputs'!$C$53:$AI$54,MATCH('3. GRI Pricing'!$Q$16,'2. GRI Pricing Inputs'!$C$53:$C$54,0),MATCH('3. GRI Pricing'!I485,'2. GRI Pricing Inputs'!$C$53:$AI$53,0)),0)</f>
        <v>0</v>
      </c>
      <c r="R485" s="272">
        <f>IFERROR(INDEX('2. GRI Pricing Inputs'!$C$60:$AI$61,MATCH('3. GRI Pricing'!$R$16,'2. GRI Pricing Inputs'!$C$60:$C$61,0),MATCH('1. Accomodation'!T489,'2. GRI Pricing Inputs'!$C$60:$AI$60,0)),0)</f>
        <v>0</v>
      </c>
      <c r="S485" s="272">
        <f>IFERROR(INDEX('2. GRI Pricing Inputs'!$C$67:$AI$68,MATCH('3. GRI Pricing'!$S$16,'2. GRI Pricing Inputs'!$C$67:$C$68,0),MATCH('1. Accomodation'!U489,'2. GRI Pricing Inputs'!$C$67:$AI$67,0)),0)</f>
        <v>0</v>
      </c>
      <c r="T485" s="272">
        <f>IF(E485=0,0,'2. GRI Pricing Inputs'!$AI$75)</f>
        <v>0</v>
      </c>
      <c r="U485" s="272">
        <f>IFERROR(INDEX('2. GRI Pricing Inputs'!$C$82:$AI$83,MATCH('3. GRI Pricing'!$U$16,'2. GRI Pricing Inputs'!$C$82:$C$83,0),MATCH('1. Accomodation'!V489,'2. GRI Pricing Inputs'!$C$82:$AI$82,0)),0)</f>
        <v>0</v>
      </c>
      <c r="V485" s="272">
        <f>IFERROR(INDEX('2. GRI Pricing Inputs'!$C$89:$AI$90,MATCH('3. GRI Pricing'!$V$16,'2. GRI Pricing Inputs'!$C$89:$C$90,0),MATCH('1. Accomodation'!W489,'2. GRI Pricing Inputs'!$C$89:$AI$89,0)),0)</f>
        <v>0</v>
      </c>
      <c r="W485" s="272">
        <f>IFERROR(INDEX('2. GRI Pricing Inputs'!$C$97:$AI$98,MATCH('3. GRI Pricing'!$W$16,'2. GRI Pricing Inputs'!$C$97:$C$98,0),MATCH('1. Accomodation'!X489,'2. GRI Pricing Inputs'!$C$97:$AI$97,0)),0)</f>
        <v>0</v>
      </c>
      <c r="X485" s="272">
        <f>IFERROR(INDEX('2. GRI Pricing Inputs'!$C$104:$AI$105,MATCH('3. GRI Pricing'!$X$16,'2. GRI Pricing Inputs'!$C$104:$C$105,0),MATCH('1. Accomodation'!Y489,'2. GRI Pricing Inputs'!$C$104:$AI$104,0)),0)</f>
        <v>0</v>
      </c>
      <c r="Y485" s="273"/>
      <c r="Z485" s="274">
        <f t="shared" si="21"/>
        <v>0</v>
      </c>
      <c r="AA485" s="275"/>
      <c r="AB485" s="275"/>
      <c r="AC485" s="275"/>
      <c r="AD485" s="271">
        <f>Z485*(1+'2. GRI Pricing Inputs'!E$115)^(($AD$16-$AC$15)/365)</f>
        <v>0</v>
      </c>
      <c r="AE485" s="272">
        <f>AD485*(1+'2. GRI Pricing Inputs'!F$115)^((AE$16-AD$16)/365)</f>
        <v>0</v>
      </c>
      <c r="AF485" s="272">
        <f>AE485*(1+'2. GRI Pricing Inputs'!G$115)^((AF$16-AE$16)/365)</f>
        <v>0</v>
      </c>
      <c r="AG485" s="272">
        <f>AF485*(1+'2. GRI Pricing Inputs'!H$115)^((AG$16-AF$16)/365)</f>
        <v>0</v>
      </c>
      <c r="AH485" s="272">
        <f>AG485*(1+'2. GRI Pricing Inputs'!I$115)^((AH$16-AG$16)/365)</f>
        <v>0</v>
      </c>
      <c r="AI485" s="272">
        <f>AH485*(1+'2. GRI Pricing Inputs'!J$115)^((AI$16-AH$16)/365)</f>
        <v>0</v>
      </c>
      <c r="AJ485" s="272">
        <f>AI485*(1+'2. GRI Pricing Inputs'!K$115)^((AJ$16-AI$16)/365)</f>
        <v>0</v>
      </c>
      <c r="AK485" s="272">
        <f>AJ485*(1+'2. GRI Pricing Inputs'!L$115)^((AK$16-AJ$16)/365)</f>
        <v>0</v>
      </c>
      <c r="AL485" s="272">
        <f>AK485*(1+'2. GRI Pricing Inputs'!M$115)^((AL$16-AK$16)/365)</f>
        <v>0</v>
      </c>
      <c r="AM485" s="272">
        <f>AL485*(1+'2. GRI Pricing Inputs'!N$115)^((AM$16-AL$16)/365)</f>
        <v>0</v>
      </c>
      <c r="AN485" s="272">
        <f>AM485*(1+'2. GRI Pricing Inputs'!O$115)^((AN$16-AM$16)/365)</f>
        <v>0</v>
      </c>
      <c r="AO485" s="272">
        <f>AN485*(1+'2. GRI Pricing Inputs'!P$115)^((AO$16-AN$16)/365)</f>
        <v>0</v>
      </c>
      <c r="AP485" s="276">
        <f>AO485*(1+'2. GRI Pricing Inputs'!Q$115)^((AP$16-AO$16)/365)</f>
        <v>0</v>
      </c>
      <c r="AQ485" s="380">
        <f t="shared" si="22"/>
        <v>0</v>
      </c>
    </row>
    <row r="486" spans="3:43" ht="11.4" x14ac:dyDescent="0.2">
      <c r="C486" s="76">
        <f>'1. Accomodation'!N490</f>
        <v>0</v>
      </c>
      <c r="D486" s="362" t="str">
        <f>'1. Accomodation'!L490</f>
        <v>[Select]</v>
      </c>
      <c r="E486" s="69" t="str">
        <f>'1. Accomodation'!P490</f>
        <v>[Select]</v>
      </c>
      <c r="F486" s="69" t="str">
        <f>'1. Accomodation'!Q490</f>
        <v>[Select]</v>
      </c>
      <c r="G486" s="77">
        <f>'1. Accomodation'!O490</f>
        <v>0</v>
      </c>
      <c r="H486" s="69" t="str">
        <f>'1. Accomodation'!R490</f>
        <v>[Select]</v>
      </c>
      <c r="I486" s="69" t="str">
        <f>'1. Accomodation'!S490</f>
        <v>[Select]</v>
      </c>
      <c r="J486" s="62"/>
      <c r="L486" s="271">
        <f>IFERROR(INDEX('2. GRI Pricing Inputs'!$C$15:$AI$16,MATCH($L$16,'2. GRI Pricing Inputs'!$C$15:$C$16,0),MATCH(E486,'2. GRI Pricing Inputs'!$C$15:$AI$15,0)),0)</f>
        <v>0</v>
      </c>
      <c r="M486" s="272">
        <f>IFERROR(INDEX('2. GRI Pricing Inputs'!$C$22:$AI$23,MATCH($M$16,'2. GRI Pricing Inputs'!$C$22:$C$23,0),MATCH(F486,'2. GRI Pricing Inputs'!$C$22:$AI$22,0)),0)</f>
        <v>0</v>
      </c>
      <c r="N486" s="329">
        <f>IF(AND('3. GRI Pricing'!$G486&gt;='2. GRI Pricing Inputs'!$D$33,'3. GRI Pricing'!$G486&lt;='2. GRI Pricing Inputs'!$E$33),'2. GRI Pricing Inputs'!$D$32,IF(AND('3. GRI Pricing'!$G486&gt;='2. GRI Pricing Inputs'!$F$33,'3. GRI Pricing'!$G486&lt;='2. GRI Pricing Inputs'!$G$33),'2. GRI Pricing Inputs'!$F$32,IF(AND('3. GRI Pricing'!$G486&gt;='2. GRI Pricing Inputs'!$H$33,'3. GRI Pricing'!$G486&lt;='2. GRI Pricing Inputs'!$I$33),'2. GRI Pricing Inputs'!$H$32,IF(AND('3. GRI Pricing'!$G486&gt;='2. GRI Pricing Inputs'!$J$33,'3. GRI Pricing'!$G486&lt;='2. GRI Pricing Inputs'!$K$33),'2. GRI Pricing Inputs'!$J$32,IF(AND('3. GRI Pricing'!$G486&gt;='2. GRI Pricing Inputs'!$L$33,'3. GRI Pricing'!$G486&lt;='2. GRI Pricing Inputs'!$M$33),'2. GRI Pricing Inputs'!$L$32,IF(AND('3. GRI Pricing'!$G486&gt;='2. GRI Pricing Inputs'!$N$33,'3. GRI Pricing'!$G486&lt;='2. GRI Pricing Inputs'!$O$33),'2. GRI Pricing Inputs'!$N$32,IF(AND('3. GRI Pricing'!$G486&gt;='2. GRI Pricing Inputs'!$P$33,'3. GRI Pricing'!$G486&lt;='2. GRI Pricing Inputs'!$Q$33),'2. GRI Pricing Inputs'!$P$32,IF(AND('3. GRI Pricing'!$G486&gt;='2. GRI Pricing Inputs'!$R$33,'3. GRI Pricing'!$G486&lt;='2. GRI Pricing Inputs'!$S$33),'2. GRI Pricing Inputs'!$R$32,IF(AND('3. GRI Pricing'!$G486&gt;='2. GRI Pricing Inputs'!$T$33,'3. GRI Pricing'!$G486&lt;='2. GRI Pricing Inputs'!$U$33),'2. GRI Pricing Inputs'!$T$32,IF(AND('3. GRI Pricing'!$G486&gt;='2. GRI Pricing Inputs'!$V$33,'3. GRI Pricing'!$G486&lt;='2. GRI Pricing Inputs'!$W$33),'2. GRI Pricing Inputs'!$V$32,IF(AND('3. GRI Pricing'!$G486&gt;='2. GRI Pricing Inputs'!$X$33,'3. GRI Pricing'!$G486&lt;='2. GRI Pricing Inputs'!$Y$33),'2. GRI Pricing Inputs'!$X$32,IF(AND('3. GRI Pricing'!$G486&gt;='2. GRI Pricing Inputs'!$Z$33,'3. GRI Pricing'!$G486&lt;='2. GRI Pricing Inputs'!$AA$33),'2. GRI Pricing Inputs'!$Z$32,IF(AND('3. GRI Pricing'!$G486&gt;='2. GRI Pricing Inputs'!$AB$33,'3. GRI Pricing'!$G486&lt;='2. GRI Pricing Inputs'!$AC$33),'2. GRI Pricing Inputs'!$AB$32,IF(AND('3. GRI Pricing'!$G486&gt;='2. GRI Pricing Inputs'!$AD$33,'3. GRI Pricing'!$G486&lt;='2. GRI Pricing Inputs'!$AE$33),'2. GRI Pricing Inputs'!$AD$32,IF(AND('3. GRI Pricing'!$G486&gt;='2. GRI Pricing Inputs'!$AF$33,'3. GRI Pricing'!$G486&lt;='2. GRI Pricing Inputs'!$AG$33),'2. GRI Pricing Inputs'!$AF$32,IF(AND('3. GRI Pricing'!$G486&gt;='2. GRI Pricing Inputs'!$AH$33,'3. GRI Pricing'!$G486&lt;='2. GRI Pricing Inputs'!$AI$33),'2. GRI Pricing Inputs'!$AH$32,0))))))))))))))))</f>
        <v>0</v>
      </c>
      <c r="O486" s="272" cm="1">
        <f t="array" ref="O486">IFERROR(INDEX('2. GRI Pricing Inputs'!$C$32:$AI$39,MATCH('3. GRI Pricing'!E486,'2. GRI Pricing Inputs'!$C$32:$C$39,0),(MATCH('3. GRI Pricing'!N486,'2. GRI Pricing Inputs'!$D$32:$AI$32,0)+1)),0)</f>
        <v>0</v>
      </c>
      <c r="P486" s="272">
        <f>IFERROR(INDEX('2. GRI Pricing Inputs'!$C$45:$AI$46,MATCH($P$16,'2. GRI Pricing Inputs'!$C$45:$C$46,0),MATCH(H486,'2. GRI Pricing Inputs'!$C$45:$AI$45,0)),0)</f>
        <v>0</v>
      </c>
      <c r="Q486" s="272">
        <f>IFERROR(INDEX('2. GRI Pricing Inputs'!$C$53:$AI$54,MATCH('3. GRI Pricing'!$Q$16,'2. GRI Pricing Inputs'!$C$53:$C$54,0),MATCH('3. GRI Pricing'!I486,'2. GRI Pricing Inputs'!$C$53:$AI$53,0)),0)</f>
        <v>0</v>
      </c>
      <c r="R486" s="272">
        <f>IFERROR(INDEX('2. GRI Pricing Inputs'!$C$60:$AI$61,MATCH('3. GRI Pricing'!$R$16,'2. GRI Pricing Inputs'!$C$60:$C$61,0),MATCH('1. Accomodation'!T490,'2. GRI Pricing Inputs'!$C$60:$AI$60,0)),0)</f>
        <v>0</v>
      </c>
      <c r="S486" s="272">
        <f>IFERROR(INDEX('2. GRI Pricing Inputs'!$C$67:$AI$68,MATCH('3. GRI Pricing'!$S$16,'2. GRI Pricing Inputs'!$C$67:$C$68,0),MATCH('1. Accomodation'!U490,'2. GRI Pricing Inputs'!$C$67:$AI$67,0)),0)</f>
        <v>0</v>
      </c>
      <c r="T486" s="272">
        <f>IF(E486=0,0,'2. GRI Pricing Inputs'!$AI$75)</f>
        <v>0</v>
      </c>
      <c r="U486" s="272">
        <f>IFERROR(INDEX('2. GRI Pricing Inputs'!$C$82:$AI$83,MATCH('3. GRI Pricing'!$U$16,'2. GRI Pricing Inputs'!$C$82:$C$83,0),MATCH('1. Accomodation'!V490,'2. GRI Pricing Inputs'!$C$82:$AI$82,0)),0)</f>
        <v>0</v>
      </c>
      <c r="V486" s="272">
        <f>IFERROR(INDEX('2. GRI Pricing Inputs'!$C$89:$AI$90,MATCH('3. GRI Pricing'!$V$16,'2. GRI Pricing Inputs'!$C$89:$C$90,0),MATCH('1. Accomodation'!W490,'2. GRI Pricing Inputs'!$C$89:$AI$89,0)),0)</f>
        <v>0</v>
      </c>
      <c r="W486" s="272">
        <f>IFERROR(INDEX('2. GRI Pricing Inputs'!$C$97:$AI$98,MATCH('3. GRI Pricing'!$W$16,'2. GRI Pricing Inputs'!$C$97:$C$98,0),MATCH('1. Accomodation'!X490,'2. GRI Pricing Inputs'!$C$97:$AI$97,0)),0)</f>
        <v>0</v>
      </c>
      <c r="X486" s="272">
        <f>IFERROR(INDEX('2. GRI Pricing Inputs'!$C$104:$AI$105,MATCH('3. GRI Pricing'!$X$16,'2. GRI Pricing Inputs'!$C$104:$C$105,0),MATCH('1. Accomodation'!Y490,'2. GRI Pricing Inputs'!$C$104:$AI$104,0)),0)</f>
        <v>0</v>
      </c>
      <c r="Y486" s="273"/>
      <c r="Z486" s="274">
        <f t="shared" si="21"/>
        <v>0</v>
      </c>
      <c r="AA486" s="275"/>
      <c r="AB486" s="275"/>
      <c r="AC486" s="275"/>
      <c r="AD486" s="271">
        <f>Z486*(1+'2. GRI Pricing Inputs'!E$115)^(($AD$16-$AC$15)/365)</f>
        <v>0</v>
      </c>
      <c r="AE486" s="272">
        <f>AD486*(1+'2. GRI Pricing Inputs'!F$115)^((AE$16-AD$16)/365)</f>
        <v>0</v>
      </c>
      <c r="AF486" s="272">
        <f>AE486*(1+'2. GRI Pricing Inputs'!G$115)^((AF$16-AE$16)/365)</f>
        <v>0</v>
      </c>
      <c r="AG486" s="272">
        <f>AF486*(1+'2. GRI Pricing Inputs'!H$115)^((AG$16-AF$16)/365)</f>
        <v>0</v>
      </c>
      <c r="AH486" s="272">
        <f>AG486*(1+'2. GRI Pricing Inputs'!I$115)^((AH$16-AG$16)/365)</f>
        <v>0</v>
      </c>
      <c r="AI486" s="272">
        <f>AH486*(1+'2. GRI Pricing Inputs'!J$115)^((AI$16-AH$16)/365)</f>
        <v>0</v>
      </c>
      <c r="AJ486" s="272">
        <f>AI486*(1+'2. GRI Pricing Inputs'!K$115)^((AJ$16-AI$16)/365)</f>
        <v>0</v>
      </c>
      <c r="AK486" s="272">
        <f>AJ486*(1+'2. GRI Pricing Inputs'!L$115)^((AK$16-AJ$16)/365)</f>
        <v>0</v>
      </c>
      <c r="AL486" s="272">
        <f>AK486*(1+'2. GRI Pricing Inputs'!M$115)^((AL$16-AK$16)/365)</f>
        <v>0</v>
      </c>
      <c r="AM486" s="272">
        <f>AL486*(1+'2. GRI Pricing Inputs'!N$115)^((AM$16-AL$16)/365)</f>
        <v>0</v>
      </c>
      <c r="AN486" s="272">
        <f>AM486*(1+'2. GRI Pricing Inputs'!O$115)^((AN$16-AM$16)/365)</f>
        <v>0</v>
      </c>
      <c r="AO486" s="272">
        <f>AN486*(1+'2. GRI Pricing Inputs'!P$115)^((AO$16-AN$16)/365)</f>
        <v>0</v>
      </c>
      <c r="AP486" s="276">
        <f>AO486*(1+'2. GRI Pricing Inputs'!Q$115)^((AP$16-AO$16)/365)</f>
        <v>0</v>
      </c>
      <c r="AQ486" s="380">
        <f t="shared" si="22"/>
        <v>0</v>
      </c>
    </row>
    <row r="487" spans="3:43" ht="11.4" x14ac:dyDescent="0.2">
      <c r="C487" s="76">
        <f>'1. Accomodation'!N491</f>
        <v>0</v>
      </c>
      <c r="D487" s="362" t="str">
        <f>'1. Accomodation'!L491</f>
        <v>[Select]</v>
      </c>
      <c r="E487" s="69" t="str">
        <f>'1. Accomodation'!P491</f>
        <v>[Select]</v>
      </c>
      <c r="F487" s="69" t="str">
        <f>'1. Accomodation'!Q491</f>
        <v>[Select]</v>
      </c>
      <c r="G487" s="77">
        <f>'1. Accomodation'!O491</f>
        <v>0</v>
      </c>
      <c r="H487" s="69" t="str">
        <f>'1. Accomodation'!R491</f>
        <v>[Select]</v>
      </c>
      <c r="I487" s="69" t="str">
        <f>'1. Accomodation'!S491</f>
        <v>[Select]</v>
      </c>
      <c r="J487" s="62"/>
      <c r="L487" s="271">
        <f>IFERROR(INDEX('2. GRI Pricing Inputs'!$C$15:$AI$16,MATCH($L$16,'2. GRI Pricing Inputs'!$C$15:$C$16,0),MATCH(E487,'2. GRI Pricing Inputs'!$C$15:$AI$15,0)),0)</f>
        <v>0</v>
      </c>
      <c r="M487" s="272">
        <f>IFERROR(INDEX('2. GRI Pricing Inputs'!$C$22:$AI$23,MATCH($M$16,'2. GRI Pricing Inputs'!$C$22:$C$23,0),MATCH(F487,'2. GRI Pricing Inputs'!$C$22:$AI$22,0)),0)</f>
        <v>0</v>
      </c>
      <c r="N487" s="329">
        <f>IF(AND('3. GRI Pricing'!$G487&gt;='2. GRI Pricing Inputs'!$D$33,'3. GRI Pricing'!$G487&lt;='2. GRI Pricing Inputs'!$E$33),'2. GRI Pricing Inputs'!$D$32,IF(AND('3. GRI Pricing'!$G487&gt;='2. GRI Pricing Inputs'!$F$33,'3. GRI Pricing'!$G487&lt;='2. GRI Pricing Inputs'!$G$33),'2. GRI Pricing Inputs'!$F$32,IF(AND('3. GRI Pricing'!$G487&gt;='2. GRI Pricing Inputs'!$H$33,'3. GRI Pricing'!$G487&lt;='2. GRI Pricing Inputs'!$I$33),'2. GRI Pricing Inputs'!$H$32,IF(AND('3. GRI Pricing'!$G487&gt;='2. GRI Pricing Inputs'!$J$33,'3. GRI Pricing'!$G487&lt;='2. GRI Pricing Inputs'!$K$33),'2. GRI Pricing Inputs'!$J$32,IF(AND('3. GRI Pricing'!$G487&gt;='2. GRI Pricing Inputs'!$L$33,'3. GRI Pricing'!$G487&lt;='2. GRI Pricing Inputs'!$M$33),'2. GRI Pricing Inputs'!$L$32,IF(AND('3. GRI Pricing'!$G487&gt;='2. GRI Pricing Inputs'!$N$33,'3. GRI Pricing'!$G487&lt;='2. GRI Pricing Inputs'!$O$33),'2. GRI Pricing Inputs'!$N$32,IF(AND('3. GRI Pricing'!$G487&gt;='2. GRI Pricing Inputs'!$P$33,'3. GRI Pricing'!$G487&lt;='2. GRI Pricing Inputs'!$Q$33),'2. GRI Pricing Inputs'!$P$32,IF(AND('3. GRI Pricing'!$G487&gt;='2. GRI Pricing Inputs'!$R$33,'3. GRI Pricing'!$G487&lt;='2. GRI Pricing Inputs'!$S$33),'2. GRI Pricing Inputs'!$R$32,IF(AND('3. GRI Pricing'!$G487&gt;='2. GRI Pricing Inputs'!$T$33,'3. GRI Pricing'!$G487&lt;='2. GRI Pricing Inputs'!$U$33),'2. GRI Pricing Inputs'!$T$32,IF(AND('3. GRI Pricing'!$G487&gt;='2. GRI Pricing Inputs'!$V$33,'3. GRI Pricing'!$G487&lt;='2. GRI Pricing Inputs'!$W$33),'2. GRI Pricing Inputs'!$V$32,IF(AND('3. GRI Pricing'!$G487&gt;='2. GRI Pricing Inputs'!$X$33,'3. GRI Pricing'!$G487&lt;='2. GRI Pricing Inputs'!$Y$33),'2. GRI Pricing Inputs'!$X$32,IF(AND('3. GRI Pricing'!$G487&gt;='2. GRI Pricing Inputs'!$Z$33,'3. GRI Pricing'!$G487&lt;='2. GRI Pricing Inputs'!$AA$33),'2. GRI Pricing Inputs'!$Z$32,IF(AND('3. GRI Pricing'!$G487&gt;='2. GRI Pricing Inputs'!$AB$33,'3. GRI Pricing'!$G487&lt;='2. GRI Pricing Inputs'!$AC$33),'2. GRI Pricing Inputs'!$AB$32,IF(AND('3. GRI Pricing'!$G487&gt;='2. GRI Pricing Inputs'!$AD$33,'3. GRI Pricing'!$G487&lt;='2. GRI Pricing Inputs'!$AE$33),'2. GRI Pricing Inputs'!$AD$32,IF(AND('3. GRI Pricing'!$G487&gt;='2. GRI Pricing Inputs'!$AF$33,'3. GRI Pricing'!$G487&lt;='2. GRI Pricing Inputs'!$AG$33),'2. GRI Pricing Inputs'!$AF$32,IF(AND('3. GRI Pricing'!$G487&gt;='2. GRI Pricing Inputs'!$AH$33,'3. GRI Pricing'!$G487&lt;='2. GRI Pricing Inputs'!$AI$33),'2. GRI Pricing Inputs'!$AH$32,0))))))))))))))))</f>
        <v>0</v>
      </c>
      <c r="O487" s="272" cm="1">
        <f t="array" ref="O487">IFERROR(INDEX('2. GRI Pricing Inputs'!$C$32:$AI$39,MATCH('3. GRI Pricing'!E487,'2. GRI Pricing Inputs'!$C$32:$C$39,0),(MATCH('3. GRI Pricing'!N487,'2. GRI Pricing Inputs'!$D$32:$AI$32,0)+1)),0)</f>
        <v>0</v>
      </c>
      <c r="P487" s="272">
        <f>IFERROR(INDEX('2. GRI Pricing Inputs'!$C$45:$AI$46,MATCH($P$16,'2. GRI Pricing Inputs'!$C$45:$C$46,0),MATCH(H487,'2. GRI Pricing Inputs'!$C$45:$AI$45,0)),0)</f>
        <v>0</v>
      </c>
      <c r="Q487" s="272">
        <f>IFERROR(INDEX('2. GRI Pricing Inputs'!$C$53:$AI$54,MATCH('3. GRI Pricing'!$Q$16,'2. GRI Pricing Inputs'!$C$53:$C$54,0),MATCH('3. GRI Pricing'!I487,'2. GRI Pricing Inputs'!$C$53:$AI$53,0)),0)</f>
        <v>0</v>
      </c>
      <c r="R487" s="272">
        <f>IFERROR(INDEX('2. GRI Pricing Inputs'!$C$60:$AI$61,MATCH('3. GRI Pricing'!$R$16,'2. GRI Pricing Inputs'!$C$60:$C$61,0),MATCH('1. Accomodation'!T491,'2. GRI Pricing Inputs'!$C$60:$AI$60,0)),0)</f>
        <v>0</v>
      </c>
      <c r="S487" s="272">
        <f>IFERROR(INDEX('2. GRI Pricing Inputs'!$C$67:$AI$68,MATCH('3. GRI Pricing'!$S$16,'2. GRI Pricing Inputs'!$C$67:$C$68,0),MATCH('1. Accomodation'!U491,'2. GRI Pricing Inputs'!$C$67:$AI$67,0)),0)</f>
        <v>0</v>
      </c>
      <c r="T487" s="272">
        <f>IF(E487=0,0,'2. GRI Pricing Inputs'!$AI$75)</f>
        <v>0</v>
      </c>
      <c r="U487" s="272">
        <f>IFERROR(INDEX('2. GRI Pricing Inputs'!$C$82:$AI$83,MATCH('3. GRI Pricing'!$U$16,'2. GRI Pricing Inputs'!$C$82:$C$83,0),MATCH('1. Accomodation'!V491,'2. GRI Pricing Inputs'!$C$82:$AI$82,0)),0)</f>
        <v>0</v>
      </c>
      <c r="V487" s="272">
        <f>IFERROR(INDEX('2. GRI Pricing Inputs'!$C$89:$AI$90,MATCH('3. GRI Pricing'!$V$16,'2. GRI Pricing Inputs'!$C$89:$C$90,0),MATCH('1. Accomodation'!W491,'2. GRI Pricing Inputs'!$C$89:$AI$89,0)),0)</f>
        <v>0</v>
      </c>
      <c r="W487" s="272">
        <f>IFERROR(INDEX('2. GRI Pricing Inputs'!$C$97:$AI$98,MATCH('3. GRI Pricing'!$W$16,'2. GRI Pricing Inputs'!$C$97:$C$98,0),MATCH('1. Accomodation'!X491,'2. GRI Pricing Inputs'!$C$97:$AI$97,0)),0)</f>
        <v>0</v>
      </c>
      <c r="X487" s="272">
        <f>IFERROR(INDEX('2. GRI Pricing Inputs'!$C$104:$AI$105,MATCH('3. GRI Pricing'!$X$16,'2. GRI Pricing Inputs'!$C$104:$C$105,0),MATCH('1. Accomodation'!Y491,'2. GRI Pricing Inputs'!$C$104:$AI$104,0)),0)</f>
        <v>0</v>
      </c>
      <c r="Y487" s="273"/>
      <c r="Z487" s="274">
        <f t="shared" si="21"/>
        <v>0</v>
      </c>
      <c r="AA487" s="275"/>
      <c r="AB487" s="275"/>
      <c r="AC487" s="275"/>
      <c r="AD487" s="271">
        <f>Z487*(1+'2. GRI Pricing Inputs'!E$115)^(($AD$16-$AC$15)/365)</f>
        <v>0</v>
      </c>
      <c r="AE487" s="272">
        <f>AD487*(1+'2. GRI Pricing Inputs'!F$115)^((AE$16-AD$16)/365)</f>
        <v>0</v>
      </c>
      <c r="AF487" s="272">
        <f>AE487*(1+'2. GRI Pricing Inputs'!G$115)^((AF$16-AE$16)/365)</f>
        <v>0</v>
      </c>
      <c r="AG487" s="272">
        <f>AF487*(1+'2. GRI Pricing Inputs'!H$115)^((AG$16-AF$16)/365)</f>
        <v>0</v>
      </c>
      <c r="AH487" s="272">
        <f>AG487*(1+'2. GRI Pricing Inputs'!I$115)^((AH$16-AG$16)/365)</f>
        <v>0</v>
      </c>
      <c r="AI487" s="272">
        <f>AH487*(1+'2. GRI Pricing Inputs'!J$115)^((AI$16-AH$16)/365)</f>
        <v>0</v>
      </c>
      <c r="AJ487" s="272">
        <f>AI487*(1+'2. GRI Pricing Inputs'!K$115)^((AJ$16-AI$16)/365)</f>
        <v>0</v>
      </c>
      <c r="AK487" s="272">
        <f>AJ487*(1+'2. GRI Pricing Inputs'!L$115)^((AK$16-AJ$16)/365)</f>
        <v>0</v>
      </c>
      <c r="AL487" s="272">
        <f>AK487*(1+'2. GRI Pricing Inputs'!M$115)^((AL$16-AK$16)/365)</f>
        <v>0</v>
      </c>
      <c r="AM487" s="272">
        <f>AL487*(1+'2. GRI Pricing Inputs'!N$115)^((AM$16-AL$16)/365)</f>
        <v>0</v>
      </c>
      <c r="AN487" s="272">
        <f>AM487*(1+'2. GRI Pricing Inputs'!O$115)^((AN$16-AM$16)/365)</f>
        <v>0</v>
      </c>
      <c r="AO487" s="272">
        <f>AN487*(1+'2. GRI Pricing Inputs'!P$115)^((AO$16-AN$16)/365)</f>
        <v>0</v>
      </c>
      <c r="AP487" s="276">
        <f>AO487*(1+'2. GRI Pricing Inputs'!Q$115)^((AP$16-AO$16)/365)</f>
        <v>0</v>
      </c>
      <c r="AQ487" s="380">
        <f t="shared" si="22"/>
        <v>0</v>
      </c>
    </row>
    <row r="488" spans="3:43" ht="11.4" x14ac:dyDescent="0.2">
      <c r="C488" s="76">
        <f>'1. Accomodation'!N492</f>
        <v>0</v>
      </c>
      <c r="D488" s="362" t="str">
        <f>'1. Accomodation'!L492</f>
        <v>[Select]</v>
      </c>
      <c r="E488" s="69" t="str">
        <f>'1. Accomodation'!P492</f>
        <v>[Select]</v>
      </c>
      <c r="F488" s="69" t="str">
        <f>'1. Accomodation'!Q492</f>
        <v>[Select]</v>
      </c>
      <c r="G488" s="77">
        <f>'1. Accomodation'!O492</f>
        <v>0</v>
      </c>
      <c r="H488" s="69" t="str">
        <f>'1. Accomodation'!R492</f>
        <v>[Select]</v>
      </c>
      <c r="I488" s="69" t="str">
        <f>'1. Accomodation'!S492</f>
        <v>[Select]</v>
      </c>
      <c r="J488" s="62"/>
      <c r="L488" s="271">
        <f>IFERROR(INDEX('2. GRI Pricing Inputs'!$C$15:$AI$16,MATCH($L$16,'2. GRI Pricing Inputs'!$C$15:$C$16,0),MATCH(E488,'2. GRI Pricing Inputs'!$C$15:$AI$15,0)),0)</f>
        <v>0</v>
      </c>
      <c r="M488" s="272">
        <f>IFERROR(INDEX('2. GRI Pricing Inputs'!$C$22:$AI$23,MATCH($M$16,'2. GRI Pricing Inputs'!$C$22:$C$23,0),MATCH(F488,'2. GRI Pricing Inputs'!$C$22:$AI$22,0)),0)</f>
        <v>0</v>
      </c>
      <c r="N488" s="329">
        <f>IF(AND('3. GRI Pricing'!$G488&gt;='2. GRI Pricing Inputs'!$D$33,'3. GRI Pricing'!$G488&lt;='2. GRI Pricing Inputs'!$E$33),'2. GRI Pricing Inputs'!$D$32,IF(AND('3. GRI Pricing'!$G488&gt;='2. GRI Pricing Inputs'!$F$33,'3. GRI Pricing'!$G488&lt;='2. GRI Pricing Inputs'!$G$33),'2. GRI Pricing Inputs'!$F$32,IF(AND('3. GRI Pricing'!$G488&gt;='2. GRI Pricing Inputs'!$H$33,'3. GRI Pricing'!$G488&lt;='2. GRI Pricing Inputs'!$I$33),'2. GRI Pricing Inputs'!$H$32,IF(AND('3. GRI Pricing'!$G488&gt;='2. GRI Pricing Inputs'!$J$33,'3. GRI Pricing'!$G488&lt;='2. GRI Pricing Inputs'!$K$33),'2. GRI Pricing Inputs'!$J$32,IF(AND('3. GRI Pricing'!$G488&gt;='2. GRI Pricing Inputs'!$L$33,'3. GRI Pricing'!$G488&lt;='2. GRI Pricing Inputs'!$M$33),'2. GRI Pricing Inputs'!$L$32,IF(AND('3. GRI Pricing'!$G488&gt;='2. GRI Pricing Inputs'!$N$33,'3. GRI Pricing'!$G488&lt;='2. GRI Pricing Inputs'!$O$33),'2. GRI Pricing Inputs'!$N$32,IF(AND('3. GRI Pricing'!$G488&gt;='2. GRI Pricing Inputs'!$P$33,'3. GRI Pricing'!$G488&lt;='2. GRI Pricing Inputs'!$Q$33),'2. GRI Pricing Inputs'!$P$32,IF(AND('3. GRI Pricing'!$G488&gt;='2. GRI Pricing Inputs'!$R$33,'3. GRI Pricing'!$G488&lt;='2. GRI Pricing Inputs'!$S$33),'2. GRI Pricing Inputs'!$R$32,IF(AND('3. GRI Pricing'!$G488&gt;='2. GRI Pricing Inputs'!$T$33,'3. GRI Pricing'!$G488&lt;='2. GRI Pricing Inputs'!$U$33),'2. GRI Pricing Inputs'!$T$32,IF(AND('3. GRI Pricing'!$G488&gt;='2. GRI Pricing Inputs'!$V$33,'3. GRI Pricing'!$G488&lt;='2. GRI Pricing Inputs'!$W$33),'2. GRI Pricing Inputs'!$V$32,IF(AND('3. GRI Pricing'!$G488&gt;='2. GRI Pricing Inputs'!$X$33,'3. GRI Pricing'!$G488&lt;='2. GRI Pricing Inputs'!$Y$33),'2. GRI Pricing Inputs'!$X$32,IF(AND('3. GRI Pricing'!$G488&gt;='2. GRI Pricing Inputs'!$Z$33,'3. GRI Pricing'!$G488&lt;='2. GRI Pricing Inputs'!$AA$33),'2. GRI Pricing Inputs'!$Z$32,IF(AND('3. GRI Pricing'!$G488&gt;='2. GRI Pricing Inputs'!$AB$33,'3. GRI Pricing'!$G488&lt;='2. GRI Pricing Inputs'!$AC$33),'2. GRI Pricing Inputs'!$AB$32,IF(AND('3. GRI Pricing'!$G488&gt;='2. GRI Pricing Inputs'!$AD$33,'3. GRI Pricing'!$G488&lt;='2. GRI Pricing Inputs'!$AE$33),'2. GRI Pricing Inputs'!$AD$32,IF(AND('3. GRI Pricing'!$G488&gt;='2. GRI Pricing Inputs'!$AF$33,'3. GRI Pricing'!$G488&lt;='2. GRI Pricing Inputs'!$AG$33),'2. GRI Pricing Inputs'!$AF$32,IF(AND('3. GRI Pricing'!$G488&gt;='2. GRI Pricing Inputs'!$AH$33,'3. GRI Pricing'!$G488&lt;='2. GRI Pricing Inputs'!$AI$33),'2. GRI Pricing Inputs'!$AH$32,0))))))))))))))))</f>
        <v>0</v>
      </c>
      <c r="O488" s="272" cm="1">
        <f t="array" ref="O488">IFERROR(INDEX('2. GRI Pricing Inputs'!$C$32:$AI$39,MATCH('3. GRI Pricing'!E488,'2. GRI Pricing Inputs'!$C$32:$C$39,0),(MATCH('3. GRI Pricing'!N488,'2. GRI Pricing Inputs'!$D$32:$AI$32,0)+1)),0)</f>
        <v>0</v>
      </c>
      <c r="P488" s="272">
        <f>IFERROR(INDEX('2. GRI Pricing Inputs'!$C$45:$AI$46,MATCH($P$16,'2. GRI Pricing Inputs'!$C$45:$C$46,0),MATCH(H488,'2. GRI Pricing Inputs'!$C$45:$AI$45,0)),0)</f>
        <v>0</v>
      </c>
      <c r="Q488" s="272">
        <f>IFERROR(INDEX('2. GRI Pricing Inputs'!$C$53:$AI$54,MATCH('3. GRI Pricing'!$Q$16,'2. GRI Pricing Inputs'!$C$53:$C$54,0),MATCH('3. GRI Pricing'!I488,'2. GRI Pricing Inputs'!$C$53:$AI$53,0)),0)</f>
        <v>0</v>
      </c>
      <c r="R488" s="272">
        <f>IFERROR(INDEX('2. GRI Pricing Inputs'!$C$60:$AI$61,MATCH('3. GRI Pricing'!$R$16,'2. GRI Pricing Inputs'!$C$60:$C$61,0),MATCH('1. Accomodation'!T492,'2. GRI Pricing Inputs'!$C$60:$AI$60,0)),0)</f>
        <v>0</v>
      </c>
      <c r="S488" s="272">
        <f>IFERROR(INDEX('2. GRI Pricing Inputs'!$C$67:$AI$68,MATCH('3. GRI Pricing'!$S$16,'2. GRI Pricing Inputs'!$C$67:$C$68,0),MATCH('1. Accomodation'!U492,'2. GRI Pricing Inputs'!$C$67:$AI$67,0)),0)</f>
        <v>0</v>
      </c>
      <c r="T488" s="272">
        <f>IF(E488=0,0,'2. GRI Pricing Inputs'!$AI$75)</f>
        <v>0</v>
      </c>
      <c r="U488" s="272">
        <f>IFERROR(INDEX('2. GRI Pricing Inputs'!$C$82:$AI$83,MATCH('3. GRI Pricing'!$U$16,'2. GRI Pricing Inputs'!$C$82:$C$83,0),MATCH('1. Accomodation'!V492,'2. GRI Pricing Inputs'!$C$82:$AI$82,0)),0)</f>
        <v>0</v>
      </c>
      <c r="V488" s="272">
        <f>IFERROR(INDEX('2. GRI Pricing Inputs'!$C$89:$AI$90,MATCH('3. GRI Pricing'!$V$16,'2. GRI Pricing Inputs'!$C$89:$C$90,0),MATCH('1. Accomodation'!W492,'2. GRI Pricing Inputs'!$C$89:$AI$89,0)),0)</f>
        <v>0</v>
      </c>
      <c r="W488" s="272">
        <f>IFERROR(INDEX('2. GRI Pricing Inputs'!$C$97:$AI$98,MATCH('3. GRI Pricing'!$W$16,'2. GRI Pricing Inputs'!$C$97:$C$98,0),MATCH('1. Accomodation'!X492,'2. GRI Pricing Inputs'!$C$97:$AI$97,0)),0)</f>
        <v>0</v>
      </c>
      <c r="X488" s="272">
        <f>IFERROR(INDEX('2. GRI Pricing Inputs'!$C$104:$AI$105,MATCH('3. GRI Pricing'!$X$16,'2. GRI Pricing Inputs'!$C$104:$C$105,0),MATCH('1. Accomodation'!Y492,'2. GRI Pricing Inputs'!$C$104:$AI$104,0)),0)</f>
        <v>0</v>
      </c>
      <c r="Y488" s="273"/>
      <c r="Z488" s="274">
        <f t="shared" si="21"/>
        <v>0</v>
      </c>
      <c r="AA488" s="275"/>
      <c r="AB488" s="275"/>
      <c r="AC488" s="275"/>
      <c r="AD488" s="271">
        <f>Z488*(1+'2. GRI Pricing Inputs'!E$115)^(($AD$16-$AC$15)/365)</f>
        <v>0</v>
      </c>
      <c r="AE488" s="272">
        <f>AD488*(1+'2. GRI Pricing Inputs'!F$115)^((AE$16-AD$16)/365)</f>
        <v>0</v>
      </c>
      <c r="AF488" s="272">
        <f>AE488*(1+'2. GRI Pricing Inputs'!G$115)^((AF$16-AE$16)/365)</f>
        <v>0</v>
      </c>
      <c r="AG488" s="272">
        <f>AF488*(1+'2. GRI Pricing Inputs'!H$115)^((AG$16-AF$16)/365)</f>
        <v>0</v>
      </c>
      <c r="AH488" s="272">
        <f>AG488*(1+'2. GRI Pricing Inputs'!I$115)^((AH$16-AG$16)/365)</f>
        <v>0</v>
      </c>
      <c r="AI488" s="272">
        <f>AH488*(1+'2. GRI Pricing Inputs'!J$115)^((AI$16-AH$16)/365)</f>
        <v>0</v>
      </c>
      <c r="AJ488" s="272">
        <f>AI488*(1+'2. GRI Pricing Inputs'!K$115)^((AJ$16-AI$16)/365)</f>
        <v>0</v>
      </c>
      <c r="AK488" s="272">
        <f>AJ488*(1+'2. GRI Pricing Inputs'!L$115)^((AK$16-AJ$16)/365)</f>
        <v>0</v>
      </c>
      <c r="AL488" s="272">
        <f>AK488*(1+'2. GRI Pricing Inputs'!M$115)^((AL$16-AK$16)/365)</f>
        <v>0</v>
      </c>
      <c r="AM488" s="272">
        <f>AL488*(1+'2. GRI Pricing Inputs'!N$115)^((AM$16-AL$16)/365)</f>
        <v>0</v>
      </c>
      <c r="AN488" s="272">
        <f>AM488*(1+'2. GRI Pricing Inputs'!O$115)^((AN$16-AM$16)/365)</f>
        <v>0</v>
      </c>
      <c r="AO488" s="272">
        <f>AN488*(1+'2. GRI Pricing Inputs'!P$115)^((AO$16-AN$16)/365)</f>
        <v>0</v>
      </c>
      <c r="AP488" s="276">
        <f>AO488*(1+'2. GRI Pricing Inputs'!Q$115)^((AP$16-AO$16)/365)</f>
        <v>0</v>
      </c>
      <c r="AQ488" s="380">
        <f t="shared" si="22"/>
        <v>0</v>
      </c>
    </row>
    <row r="489" spans="3:43" ht="11.4" x14ac:dyDescent="0.2">
      <c r="C489" s="76">
        <f>'1. Accomodation'!N493</f>
        <v>0</v>
      </c>
      <c r="D489" s="362" t="str">
        <f>'1. Accomodation'!L493</f>
        <v>[Select]</v>
      </c>
      <c r="E489" s="69" t="str">
        <f>'1. Accomodation'!P493</f>
        <v>[Select]</v>
      </c>
      <c r="F489" s="69" t="str">
        <f>'1. Accomodation'!Q493</f>
        <v>[Select]</v>
      </c>
      <c r="G489" s="77">
        <f>'1. Accomodation'!O493</f>
        <v>0</v>
      </c>
      <c r="H489" s="69" t="str">
        <f>'1. Accomodation'!R493</f>
        <v>[Select]</v>
      </c>
      <c r="I489" s="69" t="str">
        <f>'1. Accomodation'!S493</f>
        <v>[Select]</v>
      </c>
      <c r="J489" s="62"/>
      <c r="L489" s="271">
        <f>IFERROR(INDEX('2. GRI Pricing Inputs'!$C$15:$AI$16,MATCH($L$16,'2. GRI Pricing Inputs'!$C$15:$C$16,0),MATCH(E489,'2. GRI Pricing Inputs'!$C$15:$AI$15,0)),0)</f>
        <v>0</v>
      </c>
      <c r="M489" s="272">
        <f>IFERROR(INDEX('2. GRI Pricing Inputs'!$C$22:$AI$23,MATCH($M$16,'2. GRI Pricing Inputs'!$C$22:$C$23,0),MATCH(F489,'2. GRI Pricing Inputs'!$C$22:$AI$22,0)),0)</f>
        <v>0</v>
      </c>
      <c r="N489" s="329">
        <f>IF(AND('3. GRI Pricing'!$G489&gt;='2. GRI Pricing Inputs'!$D$33,'3. GRI Pricing'!$G489&lt;='2. GRI Pricing Inputs'!$E$33),'2. GRI Pricing Inputs'!$D$32,IF(AND('3. GRI Pricing'!$G489&gt;='2. GRI Pricing Inputs'!$F$33,'3. GRI Pricing'!$G489&lt;='2. GRI Pricing Inputs'!$G$33),'2. GRI Pricing Inputs'!$F$32,IF(AND('3. GRI Pricing'!$G489&gt;='2. GRI Pricing Inputs'!$H$33,'3. GRI Pricing'!$G489&lt;='2. GRI Pricing Inputs'!$I$33),'2. GRI Pricing Inputs'!$H$32,IF(AND('3. GRI Pricing'!$G489&gt;='2. GRI Pricing Inputs'!$J$33,'3. GRI Pricing'!$G489&lt;='2. GRI Pricing Inputs'!$K$33),'2. GRI Pricing Inputs'!$J$32,IF(AND('3. GRI Pricing'!$G489&gt;='2. GRI Pricing Inputs'!$L$33,'3. GRI Pricing'!$G489&lt;='2. GRI Pricing Inputs'!$M$33),'2. GRI Pricing Inputs'!$L$32,IF(AND('3. GRI Pricing'!$G489&gt;='2. GRI Pricing Inputs'!$N$33,'3. GRI Pricing'!$G489&lt;='2. GRI Pricing Inputs'!$O$33),'2. GRI Pricing Inputs'!$N$32,IF(AND('3. GRI Pricing'!$G489&gt;='2. GRI Pricing Inputs'!$P$33,'3. GRI Pricing'!$G489&lt;='2. GRI Pricing Inputs'!$Q$33),'2. GRI Pricing Inputs'!$P$32,IF(AND('3. GRI Pricing'!$G489&gt;='2. GRI Pricing Inputs'!$R$33,'3. GRI Pricing'!$G489&lt;='2. GRI Pricing Inputs'!$S$33),'2. GRI Pricing Inputs'!$R$32,IF(AND('3. GRI Pricing'!$G489&gt;='2. GRI Pricing Inputs'!$T$33,'3. GRI Pricing'!$G489&lt;='2. GRI Pricing Inputs'!$U$33),'2. GRI Pricing Inputs'!$T$32,IF(AND('3. GRI Pricing'!$G489&gt;='2. GRI Pricing Inputs'!$V$33,'3. GRI Pricing'!$G489&lt;='2. GRI Pricing Inputs'!$W$33),'2. GRI Pricing Inputs'!$V$32,IF(AND('3. GRI Pricing'!$G489&gt;='2. GRI Pricing Inputs'!$X$33,'3. GRI Pricing'!$G489&lt;='2. GRI Pricing Inputs'!$Y$33),'2. GRI Pricing Inputs'!$X$32,IF(AND('3. GRI Pricing'!$G489&gt;='2. GRI Pricing Inputs'!$Z$33,'3. GRI Pricing'!$G489&lt;='2. GRI Pricing Inputs'!$AA$33),'2. GRI Pricing Inputs'!$Z$32,IF(AND('3. GRI Pricing'!$G489&gt;='2. GRI Pricing Inputs'!$AB$33,'3. GRI Pricing'!$G489&lt;='2. GRI Pricing Inputs'!$AC$33),'2. GRI Pricing Inputs'!$AB$32,IF(AND('3. GRI Pricing'!$G489&gt;='2. GRI Pricing Inputs'!$AD$33,'3. GRI Pricing'!$G489&lt;='2. GRI Pricing Inputs'!$AE$33),'2. GRI Pricing Inputs'!$AD$32,IF(AND('3. GRI Pricing'!$G489&gt;='2. GRI Pricing Inputs'!$AF$33,'3. GRI Pricing'!$G489&lt;='2. GRI Pricing Inputs'!$AG$33),'2. GRI Pricing Inputs'!$AF$32,IF(AND('3. GRI Pricing'!$G489&gt;='2. GRI Pricing Inputs'!$AH$33,'3. GRI Pricing'!$G489&lt;='2. GRI Pricing Inputs'!$AI$33),'2. GRI Pricing Inputs'!$AH$32,0))))))))))))))))</f>
        <v>0</v>
      </c>
      <c r="O489" s="272" cm="1">
        <f t="array" ref="O489">IFERROR(INDEX('2. GRI Pricing Inputs'!$C$32:$AI$39,MATCH('3. GRI Pricing'!E489,'2. GRI Pricing Inputs'!$C$32:$C$39,0),(MATCH('3. GRI Pricing'!N489,'2. GRI Pricing Inputs'!$D$32:$AI$32,0)+1)),0)</f>
        <v>0</v>
      </c>
      <c r="P489" s="272">
        <f>IFERROR(INDEX('2. GRI Pricing Inputs'!$C$45:$AI$46,MATCH($P$16,'2. GRI Pricing Inputs'!$C$45:$C$46,0),MATCH(H489,'2. GRI Pricing Inputs'!$C$45:$AI$45,0)),0)</f>
        <v>0</v>
      </c>
      <c r="Q489" s="272">
        <f>IFERROR(INDEX('2. GRI Pricing Inputs'!$C$53:$AI$54,MATCH('3. GRI Pricing'!$Q$16,'2. GRI Pricing Inputs'!$C$53:$C$54,0),MATCH('3. GRI Pricing'!I489,'2. GRI Pricing Inputs'!$C$53:$AI$53,0)),0)</f>
        <v>0</v>
      </c>
      <c r="R489" s="272">
        <f>IFERROR(INDEX('2. GRI Pricing Inputs'!$C$60:$AI$61,MATCH('3. GRI Pricing'!$R$16,'2. GRI Pricing Inputs'!$C$60:$C$61,0),MATCH('1. Accomodation'!T493,'2. GRI Pricing Inputs'!$C$60:$AI$60,0)),0)</f>
        <v>0</v>
      </c>
      <c r="S489" s="272">
        <f>IFERROR(INDEX('2. GRI Pricing Inputs'!$C$67:$AI$68,MATCH('3. GRI Pricing'!$S$16,'2. GRI Pricing Inputs'!$C$67:$C$68,0),MATCH('1. Accomodation'!U493,'2. GRI Pricing Inputs'!$C$67:$AI$67,0)),0)</f>
        <v>0</v>
      </c>
      <c r="T489" s="272">
        <f>IF(E489=0,0,'2. GRI Pricing Inputs'!$AI$75)</f>
        <v>0</v>
      </c>
      <c r="U489" s="272">
        <f>IFERROR(INDEX('2. GRI Pricing Inputs'!$C$82:$AI$83,MATCH('3. GRI Pricing'!$U$16,'2. GRI Pricing Inputs'!$C$82:$C$83,0),MATCH('1. Accomodation'!V493,'2. GRI Pricing Inputs'!$C$82:$AI$82,0)),0)</f>
        <v>0</v>
      </c>
      <c r="V489" s="272">
        <f>IFERROR(INDEX('2. GRI Pricing Inputs'!$C$89:$AI$90,MATCH('3. GRI Pricing'!$V$16,'2. GRI Pricing Inputs'!$C$89:$C$90,0),MATCH('1. Accomodation'!W493,'2. GRI Pricing Inputs'!$C$89:$AI$89,0)),0)</f>
        <v>0</v>
      </c>
      <c r="W489" s="272">
        <f>IFERROR(INDEX('2. GRI Pricing Inputs'!$C$97:$AI$98,MATCH('3. GRI Pricing'!$W$16,'2. GRI Pricing Inputs'!$C$97:$C$98,0),MATCH('1. Accomodation'!X493,'2. GRI Pricing Inputs'!$C$97:$AI$97,0)),0)</f>
        <v>0</v>
      </c>
      <c r="X489" s="272">
        <f>IFERROR(INDEX('2. GRI Pricing Inputs'!$C$104:$AI$105,MATCH('3. GRI Pricing'!$X$16,'2. GRI Pricing Inputs'!$C$104:$C$105,0),MATCH('1. Accomodation'!Y493,'2. GRI Pricing Inputs'!$C$104:$AI$104,0)),0)</f>
        <v>0</v>
      </c>
      <c r="Y489" s="273"/>
      <c r="Z489" s="274">
        <f t="shared" si="21"/>
        <v>0</v>
      </c>
      <c r="AA489" s="275"/>
      <c r="AB489" s="275"/>
      <c r="AC489" s="275"/>
      <c r="AD489" s="271">
        <f>Z489*(1+'2. GRI Pricing Inputs'!E$115)^(($AD$16-$AC$15)/365)</f>
        <v>0</v>
      </c>
      <c r="AE489" s="272">
        <f>AD489*(1+'2. GRI Pricing Inputs'!F$115)^((AE$16-AD$16)/365)</f>
        <v>0</v>
      </c>
      <c r="AF489" s="272">
        <f>AE489*(1+'2. GRI Pricing Inputs'!G$115)^((AF$16-AE$16)/365)</f>
        <v>0</v>
      </c>
      <c r="AG489" s="272">
        <f>AF489*(1+'2. GRI Pricing Inputs'!H$115)^((AG$16-AF$16)/365)</f>
        <v>0</v>
      </c>
      <c r="AH489" s="272">
        <f>AG489*(1+'2. GRI Pricing Inputs'!I$115)^((AH$16-AG$16)/365)</f>
        <v>0</v>
      </c>
      <c r="AI489" s="272">
        <f>AH489*(1+'2. GRI Pricing Inputs'!J$115)^((AI$16-AH$16)/365)</f>
        <v>0</v>
      </c>
      <c r="AJ489" s="272">
        <f>AI489*(1+'2. GRI Pricing Inputs'!K$115)^((AJ$16-AI$16)/365)</f>
        <v>0</v>
      </c>
      <c r="AK489" s="272">
        <f>AJ489*(1+'2. GRI Pricing Inputs'!L$115)^((AK$16-AJ$16)/365)</f>
        <v>0</v>
      </c>
      <c r="AL489" s="272">
        <f>AK489*(1+'2. GRI Pricing Inputs'!M$115)^((AL$16-AK$16)/365)</f>
        <v>0</v>
      </c>
      <c r="AM489" s="272">
        <f>AL489*(1+'2. GRI Pricing Inputs'!N$115)^((AM$16-AL$16)/365)</f>
        <v>0</v>
      </c>
      <c r="AN489" s="272">
        <f>AM489*(1+'2. GRI Pricing Inputs'!O$115)^((AN$16-AM$16)/365)</f>
        <v>0</v>
      </c>
      <c r="AO489" s="272">
        <f>AN489*(1+'2. GRI Pricing Inputs'!P$115)^((AO$16-AN$16)/365)</f>
        <v>0</v>
      </c>
      <c r="AP489" s="276">
        <f>AO489*(1+'2. GRI Pricing Inputs'!Q$115)^((AP$16-AO$16)/365)</f>
        <v>0</v>
      </c>
      <c r="AQ489" s="380">
        <f t="shared" si="22"/>
        <v>0</v>
      </c>
    </row>
    <row r="490" spans="3:43" ht="11.4" x14ac:dyDescent="0.2">
      <c r="C490" s="76">
        <f>'1. Accomodation'!N494</f>
        <v>0</v>
      </c>
      <c r="D490" s="362" t="str">
        <f>'1. Accomodation'!L494</f>
        <v>[Select]</v>
      </c>
      <c r="E490" s="69" t="str">
        <f>'1. Accomodation'!P494</f>
        <v>[Select]</v>
      </c>
      <c r="F490" s="69" t="str">
        <f>'1. Accomodation'!Q494</f>
        <v>[Select]</v>
      </c>
      <c r="G490" s="77">
        <f>'1. Accomodation'!O494</f>
        <v>0</v>
      </c>
      <c r="H490" s="69" t="str">
        <f>'1. Accomodation'!R494</f>
        <v>[Select]</v>
      </c>
      <c r="I490" s="69" t="str">
        <f>'1. Accomodation'!S494</f>
        <v>[Select]</v>
      </c>
      <c r="J490" s="62"/>
      <c r="L490" s="271">
        <f>IFERROR(INDEX('2. GRI Pricing Inputs'!$C$15:$AI$16,MATCH($L$16,'2. GRI Pricing Inputs'!$C$15:$C$16,0),MATCH(E490,'2. GRI Pricing Inputs'!$C$15:$AI$15,0)),0)</f>
        <v>0</v>
      </c>
      <c r="M490" s="272">
        <f>IFERROR(INDEX('2. GRI Pricing Inputs'!$C$22:$AI$23,MATCH($M$16,'2. GRI Pricing Inputs'!$C$22:$C$23,0),MATCH(F490,'2. GRI Pricing Inputs'!$C$22:$AI$22,0)),0)</f>
        <v>0</v>
      </c>
      <c r="N490" s="329">
        <f>IF(AND('3. GRI Pricing'!$G490&gt;='2. GRI Pricing Inputs'!$D$33,'3. GRI Pricing'!$G490&lt;='2. GRI Pricing Inputs'!$E$33),'2. GRI Pricing Inputs'!$D$32,IF(AND('3. GRI Pricing'!$G490&gt;='2. GRI Pricing Inputs'!$F$33,'3. GRI Pricing'!$G490&lt;='2. GRI Pricing Inputs'!$G$33),'2. GRI Pricing Inputs'!$F$32,IF(AND('3. GRI Pricing'!$G490&gt;='2. GRI Pricing Inputs'!$H$33,'3. GRI Pricing'!$G490&lt;='2. GRI Pricing Inputs'!$I$33),'2. GRI Pricing Inputs'!$H$32,IF(AND('3. GRI Pricing'!$G490&gt;='2. GRI Pricing Inputs'!$J$33,'3. GRI Pricing'!$G490&lt;='2. GRI Pricing Inputs'!$K$33),'2. GRI Pricing Inputs'!$J$32,IF(AND('3. GRI Pricing'!$G490&gt;='2. GRI Pricing Inputs'!$L$33,'3. GRI Pricing'!$G490&lt;='2. GRI Pricing Inputs'!$M$33),'2. GRI Pricing Inputs'!$L$32,IF(AND('3. GRI Pricing'!$G490&gt;='2. GRI Pricing Inputs'!$N$33,'3. GRI Pricing'!$G490&lt;='2. GRI Pricing Inputs'!$O$33),'2. GRI Pricing Inputs'!$N$32,IF(AND('3. GRI Pricing'!$G490&gt;='2. GRI Pricing Inputs'!$P$33,'3. GRI Pricing'!$G490&lt;='2. GRI Pricing Inputs'!$Q$33),'2. GRI Pricing Inputs'!$P$32,IF(AND('3. GRI Pricing'!$G490&gt;='2. GRI Pricing Inputs'!$R$33,'3. GRI Pricing'!$G490&lt;='2. GRI Pricing Inputs'!$S$33),'2. GRI Pricing Inputs'!$R$32,IF(AND('3. GRI Pricing'!$G490&gt;='2. GRI Pricing Inputs'!$T$33,'3. GRI Pricing'!$G490&lt;='2. GRI Pricing Inputs'!$U$33),'2. GRI Pricing Inputs'!$T$32,IF(AND('3. GRI Pricing'!$G490&gt;='2. GRI Pricing Inputs'!$V$33,'3. GRI Pricing'!$G490&lt;='2. GRI Pricing Inputs'!$W$33),'2. GRI Pricing Inputs'!$V$32,IF(AND('3. GRI Pricing'!$G490&gt;='2. GRI Pricing Inputs'!$X$33,'3. GRI Pricing'!$G490&lt;='2. GRI Pricing Inputs'!$Y$33),'2. GRI Pricing Inputs'!$X$32,IF(AND('3. GRI Pricing'!$G490&gt;='2. GRI Pricing Inputs'!$Z$33,'3. GRI Pricing'!$G490&lt;='2. GRI Pricing Inputs'!$AA$33),'2. GRI Pricing Inputs'!$Z$32,IF(AND('3. GRI Pricing'!$G490&gt;='2. GRI Pricing Inputs'!$AB$33,'3. GRI Pricing'!$G490&lt;='2. GRI Pricing Inputs'!$AC$33),'2. GRI Pricing Inputs'!$AB$32,IF(AND('3. GRI Pricing'!$G490&gt;='2. GRI Pricing Inputs'!$AD$33,'3. GRI Pricing'!$G490&lt;='2. GRI Pricing Inputs'!$AE$33),'2. GRI Pricing Inputs'!$AD$32,IF(AND('3. GRI Pricing'!$G490&gt;='2. GRI Pricing Inputs'!$AF$33,'3. GRI Pricing'!$G490&lt;='2. GRI Pricing Inputs'!$AG$33),'2. GRI Pricing Inputs'!$AF$32,IF(AND('3. GRI Pricing'!$G490&gt;='2. GRI Pricing Inputs'!$AH$33,'3. GRI Pricing'!$G490&lt;='2. GRI Pricing Inputs'!$AI$33),'2. GRI Pricing Inputs'!$AH$32,0))))))))))))))))</f>
        <v>0</v>
      </c>
      <c r="O490" s="272" cm="1">
        <f t="array" ref="O490">IFERROR(INDEX('2. GRI Pricing Inputs'!$C$32:$AI$39,MATCH('3. GRI Pricing'!E490,'2. GRI Pricing Inputs'!$C$32:$C$39,0),(MATCH('3. GRI Pricing'!N490,'2. GRI Pricing Inputs'!$D$32:$AI$32,0)+1)),0)</f>
        <v>0</v>
      </c>
      <c r="P490" s="272">
        <f>IFERROR(INDEX('2. GRI Pricing Inputs'!$C$45:$AI$46,MATCH($P$16,'2. GRI Pricing Inputs'!$C$45:$C$46,0),MATCH(H490,'2. GRI Pricing Inputs'!$C$45:$AI$45,0)),0)</f>
        <v>0</v>
      </c>
      <c r="Q490" s="272">
        <f>IFERROR(INDEX('2. GRI Pricing Inputs'!$C$53:$AI$54,MATCH('3. GRI Pricing'!$Q$16,'2. GRI Pricing Inputs'!$C$53:$C$54,0),MATCH('3. GRI Pricing'!I490,'2. GRI Pricing Inputs'!$C$53:$AI$53,0)),0)</f>
        <v>0</v>
      </c>
      <c r="R490" s="272">
        <f>IFERROR(INDEX('2. GRI Pricing Inputs'!$C$60:$AI$61,MATCH('3. GRI Pricing'!$R$16,'2. GRI Pricing Inputs'!$C$60:$C$61,0),MATCH('1. Accomodation'!T494,'2. GRI Pricing Inputs'!$C$60:$AI$60,0)),0)</f>
        <v>0</v>
      </c>
      <c r="S490" s="272">
        <f>IFERROR(INDEX('2. GRI Pricing Inputs'!$C$67:$AI$68,MATCH('3. GRI Pricing'!$S$16,'2. GRI Pricing Inputs'!$C$67:$C$68,0),MATCH('1. Accomodation'!U494,'2. GRI Pricing Inputs'!$C$67:$AI$67,0)),0)</f>
        <v>0</v>
      </c>
      <c r="T490" s="272">
        <f>IF(E490=0,0,'2. GRI Pricing Inputs'!$AI$75)</f>
        <v>0</v>
      </c>
      <c r="U490" s="272">
        <f>IFERROR(INDEX('2. GRI Pricing Inputs'!$C$82:$AI$83,MATCH('3. GRI Pricing'!$U$16,'2. GRI Pricing Inputs'!$C$82:$C$83,0),MATCH('1. Accomodation'!V494,'2. GRI Pricing Inputs'!$C$82:$AI$82,0)),0)</f>
        <v>0</v>
      </c>
      <c r="V490" s="272">
        <f>IFERROR(INDEX('2. GRI Pricing Inputs'!$C$89:$AI$90,MATCH('3. GRI Pricing'!$V$16,'2. GRI Pricing Inputs'!$C$89:$C$90,0),MATCH('1. Accomodation'!W494,'2. GRI Pricing Inputs'!$C$89:$AI$89,0)),0)</f>
        <v>0</v>
      </c>
      <c r="W490" s="272">
        <f>IFERROR(INDEX('2. GRI Pricing Inputs'!$C$97:$AI$98,MATCH('3. GRI Pricing'!$W$16,'2. GRI Pricing Inputs'!$C$97:$C$98,0),MATCH('1. Accomodation'!X494,'2. GRI Pricing Inputs'!$C$97:$AI$97,0)),0)</f>
        <v>0</v>
      </c>
      <c r="X490" s="272">
        <f>IFERROR(INDEX('2. GRI Pricing Inputs'!$C$104:$AI$105,MATCH('3. GRI Pricing'!$X$16,'2. GRI Pricing Inputs'!$C$104:$C$105,0),MATCH('1. Accomodation'!Y494,'2. GRI Pricing Inputs'!$C$104:$AI$104,0)),0)</f>
        <v>0</v>
      </c>
      <c r="Y490" s="273"/>
      <c r="Z490" s="274">
        <f t="shared" si="21"/>
        <v>0</v>
      </c>
      <c r="AA490" s="275"/>
      <c r="AB490" s="275"/>
      <c r="AC490" s="275"/>
      <c r="AD490" s="271">
        <f>Z490*(1+'2. GRI Pricing Inputs'!E$115)^(($AD$16-$AC$15)/365)</f>
        <v>0</v>
      </c>
      <c r="AE490" s="272">
        <f>AD490*(1+'2. GRI Pricing Inputs'!F$115)^((AE$16-AD$16)/365)</f>
        <v>0</v>
      </c>
      <c r="AF490" s="272">
        <f>AE490*(1+'2. GRI Pricing Inputs'!G$115)^((AF$16-AE$16)/365)</f>
        <v>0</v>
      </c>
      <c r="AG490" s="272">
        <f>AF490*(1+'2. GRI Pricing Inputs'!H$115)^((AG$16-AF$16)/365)</f>
        <v>0</v>
      </c>
      <c r="AH490" s="272">
        <f>AG490*(1+'2. GRI Pricing Inputs'!I$115)^((AH$16-AG$16)/365)</f>
        <v>0</v>
      </c>
      <c r="AI490" s="272">
        <f>AH490*(1+'2. GRI Pricing Inputs'!J$115)^((AI$16-AH$16)/365)</f>
        <v>0</v>
      </c>
      <c r="AJ490" s="272">
        <f>AI490*(1+'2. GRI Pricing Inputs'!K$115)^((AJ$16-AI$16)/365)</f>
        <v>0</v>
      </c>
      <c r="AK490" s="272">
        <f>AJ490*(1+'2. GRI Pricing Inputs'!L$115)^((AK$16-AJ$16)/365)</f>
        <v>0</v>
      </c>
      <c r="AL490" s="272">
        <f>AK490*(1+'2. GRI Pricing Inputs'!M$115)^((AL$16-AK$16)/365)</f>
        <v>0</v>
      </c>
      <c r="AM490" s="272">
        <f>AL490*(1+'2. GRI Pricing Inputs'!N$115)^((AM$16-AL$16)/365)</f>
        <v>0</v>
      </c>
      <c r="AN490" s="272">
        <f>AM490*(1+'2. GRI Pricing Inputs'!O$115)^((AN$16-AM$16)/365)</f>
        <v>0</v>
      </c>
      <c r="AO490" s="272">
        <f>AN490*(1+'2. GRI Pricing Inputs'!P$115)^((AO$16-AN$16)/365)</f>
        <v>0</v>
      </c>
      <c r="AP490" s="276">
        <f>AO490*(1+'2. GRI Pricing Inputs'!Q$115)^((AP$16-AO$16)/365)</f>
        <v>0</v>
      </c>
      <c r="AQ490" s="380">
        <f t="shared" si="22"/>
        <v>0</v>
      </c>
    </row>
    <row r="491" spans="3:43" ht="11.4" x14ac:dyDescent="0.2">
      <c r="C491" s="76">
        <f>'1. Accomodation'!N495</f>
        <v>0</v>
      </c>
      <c r="D491" s="362" t="str">
        <f>'1. Accomodation'!L495</f>
        <v>[Select]</v>
      </c>
      <c r="E491" s="69" t="str">
        <f>'1. Accomodation'!P495</f>
        <v>[Select]</v>
      </c>
      <c r="F491" s="69" t="str">
        <f>'1. Accomodation'!Q495</f>
        <v>[Select]</v>
      </c>
      <c r="G491" s="77">
        <f>'1. Accomodation'!O495</f>
        <v>0</v>
      </c>
      <c r="H491" s="69" t="str">
        <f>'1. Accomodation'!R495</f>
        <v>[Select]</v>
      </c>
      <c r="I491" s="69" t="str">
        <f>'1. Accomodation'!S495</f>
        <v>[Select]</v>
      </c>
      <c r="J491" s="62"/>
      <c r="L491" s="271">
        <f>IFERROR(INDEX('2. GRI Pricing Inputs'!$C$15:$AI$16,MATCH($L$16,'2. GRI Pricing Inputs'!$C$15:$C$16,0),MATCH(E491,'2. GRI Pricing Inputs'!$C$15:$AI$15,0)),0)</f>
        <v>0</v>
      </c>
      <c r="M491" s="272">
        <f>IFERROR(INDEX('2. GRI Pricing Inputs'!$C$22:$AI$23,MATCH($M$16,'2. GRI Pricing Inputs'!$C$22:$C$23,0),MATCH(F491,'2. GRI Pricing Inputs'!$C$22:$AI$22,0)),0)</f>
        <v>0</v>
      </c>
      <c r="N491" s="329">
        <f>IF(AND('3. GRI Pricing'!$G491&gt;='2. GRI Pricing Inputs'!$D$33,'3. GRI Pricing'!$G491&lt;='2. GRI Pricing Inputs'!$E$33),'2. GRI Pricing Inputs'!$D$32,IF(AND('3. GRI Pricing'!$G491&gt;='2. GRI Pricing Inputs'!$F$33,'3. GRI Pricing'!$G491&lt;='2. GRI Pricing Inputs'!$G$33),'2. GRI Pricing Inputs'!$F$32,IF(AND('3. GRI Pricing'!$G491&gt;='2. GRI Pricing Inputs'!$H$33,'3. GRI Pricing'!$G491&lt;='2. GRI Pricing Inputs'!$I$33),'2. GRI Pricing Inputs'!$H$32,IF(AND('3. GRI Pricing'!$G491&gt;='2. GRI Pricing Inputs'!$J$33,'3. GRI Pricing'!$G491&lt;='2. GRI Pricing Inputs'!$K$33),'2. GRI Pricing Inputs'!$J$32,IF(AND('3. GRI Pricing'!$G491&gt;='2. GRI Pricing Inputs'!$L$33,'3. GRI Pricing'!$G491&lt;='2. GRI Pricing Inputs'!$M$33),'2. GRI Pricing Inputs'!$L$32,IF(AND('3. GRI Pricing'!$G491&gt;='2. GRI Pricing Inputs'!$N$33,'3. GRI Pricing'!$G491&lt;='2. GRI Pricing Inputs'!$O$33),'2. GRI Pricing Inputs'!$N$32,IF(AND('3. GRI Pricing'!$G491&gt;='2. GRI Pricing Inputs'!$P$33,'3. GRI Pricing'!$G491&lt;='2. GRI Pricing Inputs'!$Q$33),'2. GRI Pricing Inputs'!$P$32,IF(AND('3. GRI Pricing'!$G491&gt;='2. GRI Pricing Inputs'!$R$33,'3. GRI Pricing'!$G491&lt;='2. GRI Pricing Inputs'!$S$33),'2. GRI Pricing Inputs'!$R$32,IF(AND('3. GRI Pricing'!$G491&gt;='2. GRI Pricing Inputs'!$T$33,'3. GRI Pricing'!$G491&lt;='2. GRI Pricing Inputs'!$U$33),'2. GRI Pricing Inputs'!$T$32,IF(AND('3. GRI Pricing'!$G491&gt;='2. GRI Pricing Inputs'!$V$33,'3. GRI Pricing'!$G491&lt;='2. GRI Pricing Inputs'!$W$33),'2. GRI Pricing Inputs'!$V$32,IF(AND('3. GRI Pricing'!$G491&gt;='2. GRI Pricing Inputs'!$X$33,'3. GRI Pricing'!$G491&lt;='2. GRI Pricing Inputs'!$Y$33),'2. GRI Pricing Inputs'!$X$32,IF(AND('3. GRI Pricing'!$G491&gt;='2. GRI Pricing Inputs'!$Z$33,'3. GRI Pricing'!$G491&lt;='2. GRI Pricing Inputs'!$AA$33),'2. GRI Pricing Inputs'!$Z$32,IF(AND('3. GRI Pricing'!$G491&gt;='2. GRI Pricing Inputs'!$AB$33,'3. GRI Pricing'!$G491&lt;='2. GRI Pricing Inputs'!$AC$33),'2. GRI Pricing Inputs'!$AB$32,IF(AND('3. GRI Pricing'!$G491&gt;='2. GRI Pricing Inputs'!$AD$33,'3. GRI Pricing'!$G491&lt;='2. GRI Pricing Inputs'!$AE$33),'2. GRI Pricing Inputs'!$AD$32,IF(AND('3. GRI Pricing'!$G491&gt;='2. GRI Pricing Inputs'!$AF$33,'3. GRI Pricing'!$G491&lt;='2. GRI Pricing Inputs'!$AG$33),'2. GRI Pricing Inputs'!$AF$32,IF(AND('3. GRI Pricing'!$G491&gt;='2. GRI Pricing Inputs'!$AH$33,'3. GRI Pricing'!$G491&lt;='2. GRI Pricing Inputs'!$AI$33),'2. GRI Pricing Inputs'!$AH$32,0))))))))))))))))</f>
        <v>0</v>
      </c>
      <c r="O491" s="272" cm="1">
        <f t="array" ref="O491">IFERROR(INDEX('2. GRI Pricing Inputs'!$C$32:$AI$39,MATCH('3. GRI Pricing'!E491,'2. GRI Pricing Inputs'!$C$32:$C$39,0),(MATCH('3. GRI Pricing'!N491,'2. GRI Pricing Inputs'!$D$32:$AI$32,0)+1)),0)</f>
        <v>0</v>
      </c>
      <c r="P491" s="272">
        <f>IFERROR(INDEX('2. GRI Pricing Inputs'!$C$45:$AI$46,MATCH($P$16,'2. GRI Pricing Inputs'!$C$45:$C$46,0),MATCH(H491,'2. GRI Pricing Inputs'!$C$45:$AI$45,0)),0)</f>
        <v>0</v>
      </c>
      <c r="Q491" s="272">
        <f>IFERROR(INDEX('2. GRI Pricing Inputs'!$C$53:$AI$54,MATCH('3. GRI Pricing'!$Q$16,'2. GRI Pricing Inputs'!$C$53:$C$54,0),MATCH('3. GRI Pricing'!I491,'2. GRI Pricing Inputs'!$C$53:$AI$53,0)),0)</f>
        <v>0</v>
      </c>
      <c r="R491" s="272">
        <f>IFERROR(INDEX('2. GRI Pricing Inputs'!$C$60:$AI$61,MATCH('3. GRI Pricing'!$R$16,'2. GRI Pricing Inputs'!$C$60:$C$61,0),MATCH('1. Accomodation'!T495,'2. GRI Pricing Inputs'!$C$60:$AI$60,0)),0)</f>
        <v>0</v>
      </c>
      <c r="S491" s="272">
        <f>IFERROR(INDEX('2. GRI Pricing Inputs'!$C$67:$AI$68,MATCH('3. GRI Pricing'!$S$16,'2. GRI Pricing Inputs'!$C$67:$C$68,0),MATCH('1. Accomodation'!U495,'2. GRI Pricing Inputs'!$C$67:$AI$67,0)),0)</f>
        <v>0</v>
      </c>
      <c r="T491" s="272">
        <f>IF(E491=0,0,'2. GRI Pricing Inputs'!$AI$75)</f>
        <v>0</v>
      </c>
      <c r="U491" s="272">
        <f>IFERROR(INDEX('2. GRI Pricing Inputs'!$C$82:$AI$83,MATCH('3. GRI Pricing'!$U$16,'2. GRI Pricing Inputs'!$C$82:$C$83,0),MATCH('1. Accomodation'!V495,'2. GRI Pricing Inputs'!$C$82:$AI$82,0)),0)</f>
        <v>0</v>
      </c>
      <c r="V491" s="272">
        <f>IFERROR(INDEX('2. GRI Pricing Inputs'!$C$89:$AI$90,MATCH('3. GRI Pricing'!$V$16,'2. GRI Pricing Inputs'!$C$89:$C$90,0),MATCH('1. Accomodation'!W495,'2. GRI Pricing Inputs'!$C$89:$AI$89,0)),0)</f>
        <v>0</v>
      </c>
      <c r="W491" s="272">
        <f>IFERROR(INDEX('2. GRI Pricing Inputs'!$C$97:$AI$98,MATCH('3. GRI Pricing'!$W$16,'2. GRI Pricing Inputs'!$C$97:$C$98,0),MATCH('1. Accomodation'!X495,'2. GRI Pricing Inputs'!$C$97:$AI$97,0)),0)</f>
        <v>0</v>
      </c>
      <c r="X491" s="272">
        <f>IFERROR(INDEX('2. GRI Pricing Inputs'!$C$104:$AI$105,MATCH('3. GRI Pricing'!$X$16,'2. GRI Pricing Inputs'!$C$104:$C$105,0),MATCH('1. Accomodation'!Y495,'2. GRI Pricing Inputs'!$C$104:$AI$104,0)),0)</f>
        <v>0</v>
      </c>
      <c r="Y491" s="273"/>
      <c r="Z491" s="274">
        <f t="shared" si="21"/>
        <v>0</v>
      </c>
      <c r="AA491" s="275"/>
      <c r="AB491" s="275"/>
      <c r="AC491" s="275"/>
      <c r="AD491" s="271">
        <f>Z491*(1+'2. GRI Pricing Inputs'!E$115)^(($AD$16-$AC$15)/365)</f>
        <v>0</v>
      </c>
      <c r="AE491" s="272">
        <f>AD491*(1+'2. GRI Pricing Inputs'!F$115)^((AE$16-AD$16)/365)</f>
        <v>0</v>
      </c>
      <c r="AF491" s="272">
        <f>AE491*(1+'2. GRI Pricing Inputs'!G$115)^((AF$16-AE$16)/365)</f>
        <v>0</v>
      </c>
      <c r="AG491" s="272">
        <f>AF491*(1+'2. GRI Pricing Inputs'!H$115)^((AG$16-AF$16)/365)</f>
        <v>0</v>
      </c>
      <c r="AH491" s="272">
        <f>AG491*(1+'2. GRI Pricing Inputs'!I$115)^((AH$16-AG$16)/365)</f>
        <v>0</v>
      </c>
      <c r="AI491" s="272">
        <f>AH491*(1+'2. GRI Pricing Inputs'!J$115)^((AI$16-AH$16)/365)</f>
        <v>0</v>
      </c>
      <c r="AJ491" s="272">
        <f>AI491*(1+'2. GRI Pricing Inputs'!K$115)^((AJ$16-AI$16)/365)</f>
        <v>0</v>
      </c>
      <c r="AK491" s="272">
        <f>AJ491*(1+'2. GRI Pricing Inputs'!L$115)^((AK$16-AJ$16)/365)</f>
        <v>0</v>
      </c>
      <c r="AL491" s="272">
        <f>AK491*(1+'2. GRI Pricing Inputs'!M$115)^((AL$16-AK$16)/365)</f>
        <v>0</v>
      </c>
      <c r="AM491" s="272">
        <f>AL491*(1+'2. GRI Pricing Inputs'!N$115)^((AM$16-AL$16)/365)</f>
        <v>0</v>
      </c>
      <c r="AN491" s="272">
        <f>AM491*(1+'2. GRI Pricing Inputs'!O$115)^((AN$16-AM$16)/365)</f>
        <v>0</v>
      </c>
      <c r="AO491" s="272">
        <f>AN491*(1+'2. GRI Pricing Inputs'!P$115)^((AO$16-AN$16)/365)</f>
        <v>0</v>
      </c>
      <c r="AP491" s="276">
        <f>AO491*(1+'2. GRI Pricing Inputs'!Q$115)^((AP$16-AO$16)/365)</f>
        <v>0</v>
      </c>
      <c r="AQ491" s="380">
        <f t="shared" si="22"/>
        <v>0</v>
      </c>
    </row>
    <row r="492" spans="3:43" ht="11.4" x14ac:dyDescent="0.2">
      <c r="C492" s="76">
        <f>'1. Accomodation'!N496</f>
        <v>0</v>
      </c>
      <c r="D492" s="362" t="str">
        <f>'1. Accomodation'!L496</f>
        <v>[Select]</v>
      </c>
      <c r="E492" s="69" t="str">
        <f>'1. Accomodation'!P496</f>
        <v>[Select]</v>
      </c>
      <c r="F492" s="69" t="str">
        <f>'1. Accomodation'!Q496</f>
        <v>[Select]</v>
      </c>
      <c r="G492" s="77">
        <f>'1. Accomodation'!O496</f>
        <v>0</v>
      </c>
      <c r="H492" s="69" t="str">
        <f>'1. Accomodation'!R496</f>
        <v>[Select]</v>
      </c>
      <c r="I492" s="69" t="str">
        <f>'1. Accomodation'!S496</f>
        <v>[Select]</v>
      </c>
      <c r="J492" s="62"/>
      <c r="L492" s="271">
        <f>IFERROR(INDEX('2. GRI Pricing Inputs'!$C$15:$AI$16,MATCH($L$16,'2. GRI Pricing Inputs'!$C$15:$C$16,0),MATCH(E492,'2. GRI Pricing Inputs'!$C$15:$AI$15,0)),0)</f>
        <v>0</v>
      </c>
      <c r="M492" s="272">
        <f>IFERROR(INDEX('2. GRI Pricing Inputs'!$C$22:$AI$23,MATCH($M$16,'2. GRI Pricing Inputs'!$C$22:$C$23,0),MATCH(F492,'2. GRI Pricing Inputs'!$C$22:$AI$22,0)),0)</f>
        <v>0</v>
      </c>
      <c r="N492" s="329">
        <f>IF(AND('3. GRI Pricing'!$G492&gt;='2. GRI Pricing Inputs'!$D$33,'3. GRI Pricing'!$G492&lt;='2. GRI Pricing Inputs'!$E$33),'2. GRI Pricing Inputs'!$D$32,IF(AND('3. GRI Pricing'!$G492&gt;='2. GRI Pricing Inputs'!$F$33,'3. GRI Pricing'!$G492&lt;='2. GRI Pricing Inputs'!$G$33),'2. GRI Pricing Inputs'!$F$32,IF(AND('3. GRI Pricing'!$G492&gt;='2. GRI Pricing Inputs'!$H$33,'3. GRI Pricing'!$G492&lt;='2. GRI Pricing Inputs'!$I$33),'2. GRI Pricing Inputs'!$H$32,IF(AND('3. GRI Pricing'!$G492&gt;='2. GRI Pricing Inputs'!$J$33,'3. GRI Pricing'!$G492&lt;='2. GRI Pricing Inputs'!$K$33),'2. GRI Pricing Inputs'!$J$32,IF(AND('3. GRI Pricing'!$G492&gt;='2. GRI Pricing Inputs'!$L$33,'3. GRI Pricing'!$G492&lt;='2. GRI Pricing Inputs'!$M$33),'2. GRI Pricing Inputs'!$L$32,IF(AND('3. GRI Pricing'!$G492&gt;='2. GRI Pricing Inputs'!$N$33,'3. GRI Pricing'!$G492&lt;='2. GRI Pricing Inputs'!$O$33),'2. GRI Pricing Inputs'!$N$32,IF(AND('3. GRI Pricing'!$G492&gt;='2. GRI Pricing Inputs'!$P$33,'3. GRI Pricing'!$G492&lt;='2. GRI Pricing Inputs'!$Q$33),'2. GRI Pricing Inputs'!$P$32,IF(AND('3. GRI Pricing'!$G492&gt;='2. GRI Pricing Inputs'!$R$33,'3. GRI Pricing'!$G492&lt;='2. GRI Pricing Inputs'!$S$33),'2. GRI Pricing Inputs'!$R$32,IF(AND('3. GRI Pricing'!$G492&gt;='2. GRI Pricing Inputs'!$T$33,'3. GRI Pricing'!$G492&lt;='2. GRI Pricing Inputs'!$U$33),'2. GRI Pricing Inputs'!$T$32,IF(AND('3. GRI Pricing'!$G492&gt;='2. GRI Pricing Inputs'!$V$33,'3. GRI Pricing'!$G492&lt;='2. GRI Pricing Inputs'!$W$33),'2. GRI Pricing Inputs'!$V$32,IF(AND('3. GRI Pricing'!$G492&gt;='2. GRI Pricing Inputs'!$X$33,'3. GRI Pricing'!$G492&lt;='2. GRI Pricing Inputs'!$Y$33),'2. GRI Pricing Inputs'!$X$32,IF(AND('3. GRI Pricing'!$G492&gt;='2. GRI Pricing Inputs'!$Z$33,'3. GRI Pricing'!$G492&lt;='2. GRI Pricing Inputs'!$AA$33),'2. GRI Pricing Inputs'!$Z$32,IF(AND('3. GRI Pricing'!$G492&gt;='2. GRI Pricing Inputs'!$AB$33,'3. GRI Pricing'!$G492&lt;='2. GRI Pricing Inputs'!$AC$33),'2. GRI Pricing Inputs'!$AB$32,IF(AND('3. GRI Pricing'!$G492&gt;='2. GRI Pricing Inputs'!$AD$33,'3. GRI Pricing'!$G492&lt;='2. GRI Pricing Inputs'!$AE$33),'2. GRI Pricing Inputs'!$AD$32,IF(AND('3. GRI Pricing'!$G492&gt;='2. GRI Pricing Inputs'!$AF$33,'3. GRI Pricing'!$G492&lt;='2. GRI Pricing Inputs'!$AG$33),'2. GRI Pricing Inputs'!$AF$32,IF(AND('3. GRI Pricing'!$G492&gt;='2. GRI Pricing Inputs'!$AH$33,'3. GRI Pricing'!$G492&lt;='2. GRI Pricing Inputs'!$AI$33),'2. GRI Pricing Inputs'!$AH$32,0))))))))))))))))</f>
        <v>0</v>
      </c>
      <c r="O492" s="272" cm="1">
        <f t="array" ref="O492">IFERROR(INDEX('2. GRI Pricing Inputs'!$C$32:$AI$39,MATCH('3. GRI Pricing'!E492,'2. GRI Pricing Inputs'!$C$32:$C$39,0),(MATCH('3. GRI Pricing'!N492,'2. GRI Pricing Inputs'!$D$32:$AI$32,0)+1)),0)</f>
        <v>0</v>
      </c>
      <c r="P492" s="272">
        <f>IFERROR(INDEX('2. GRI Pricing Inputs'!$C$45:$AI$46,MATCH($P$16,'2. GRI Pricing Inputs'!$C$45:$C$46,0),MATCH(H492,'2. GRI Pricing Inputs'!$C$45:$AI$45,0)),0)</f>
        <v>0</v>
      </c>
      <c r="Q492" s="272">
        <f>IFERROR(INDEX('2. GRI Pricing Inputs'!$C$53:$AI$54,MATCH('3. GRI Pricing'!$Q$16,'2. GRI Pricing Inputs'!$C$53:$C$54,0),MATCH('3. GRI Pricing'!I492,'2. GRI Pricing Inputs'!$C$53:$AI$53,0)),0)</f>
        <v>0</v>
      </c>
      <c r="R492" s="272">
        <f>IFERROR(INDEX('2. GRI Pricing Inputs'!$C$60:$AI$61,MATCH('3. GRI Pricing'!$R$16,'2. GRI Pricing Inputs'!$C$60:$C$61,0),MATCH('1. Accomodation'!T496,'2. GRI Pricing Inputs'!$C$60:$AI$60,0)),0)</f>
        <v>0</v>
      </c>
      <c r="S492" s="272">
        <f>IFERROR(INDEX('2. GRI Pricing Inputs'!$C$67:$AI$68,MATCH('3. GRI Pricing'!$S$16,'2. GRI Pricing Inputs'!$C$67:$C$68,0),MATCH('1. Accomodation'!U496,'2. GRI Pricing Inputs'!$C$67:$AI$67,0)),0)</f>
        <v>0</v>
      </c>
      <c r="T492" s="272">
        <f>IF(E492=0,0,'2. GRI Pricing Inputs'!$AI$75)</f>
        <v>0</v>
      </c>
      <c r="U492" s="272">
        <f>IFERROR(INDEX('2. GRI Pricing Inputs'!$C$82:$AI$83,MATCH('3. GRI Pricing'!$U$16,'2. GRI Pricing Inputs'!$C$82:$C$83,0),MATCH('1. Accomodation'!V496,'2. GRI Pricing Inputs'!$C$82:$AI$82,0)),0)</f>
        <v>0</v>
      </c>
      <c r="V492" s="272">
        <f>IFERROR(INDEX('2. GRI Pricing Inputs'!$C$89:$AI$90,MATCH('3. GRI Pricing'!$V$16,'2. GRI Pricing Inputs'!$C$89:$C$90,0),MATCH('1. Accomodation'!W496,'2. GRI Pricing Inputs'!$C$89:$AI$89,0)),0)</f>
        <v>0</v>
      </c>
      <c r="W492" s="272">
        <f>IFERROR(INDEX('2. GRI Pricing Inputs'!$C$97:$AI$98,MATCH('3. GRI Pricing'!$W$16,'2. GRI Pricing Inputs'!$C$97:$C$98,0),MATCH('1. Accomodation'!X496,'2. GRI Pricing Inputs'!$C$97:$AI$97,0)),0)</f>
        <v>0</v>
      </c>
      <c r="X492" s="272">
        <f>IFERROR(INDEX('2. GRI Pricing Inputs'!$C$104:$AI$105,MATCH('3. GRI Pricing'!$X$16,'2. GRI Pricing Inputs'!$C$104:$C$105,0),MATCH('1. Accomodation'!Y496,'2. GRI Pricing Inputs'!$C$104:$AI$104,0)),0)</f>
        <v>0</v>
      </c>
      <c r="Y492" s="273"/>
      <c r="Z492" s="274">
        <f t="shared" si="21"/>
        <v>0</v>
      </c>
      <c r="AA492" s="275"/>
      <c r="AB492" s="275"/>
      <c r="AC492" s="275"/>
      <c r="AD492" s="271">
        <f>Z492*(1+'2. GRI Pricing Inputs'!E$115)^(($AD$16-$AC$15)/365)</f>
        <v>0</v>
      </c>
      <c r="AE492" s="272">
        <f>AD492*(1+'2. GRI Pricing Inputs'!F$115)^((AE$16-AD$16)/365)</f>
        <v>0</v>
      </c>
      <c r="AF492" s="272">
        <f>AE492*(1+'2. GRI Pricing Inputs'!G$115)^((AF$16-AE$16)/365)</f>
        <v>0</v>
      </c>
      <c r="AG492" s="272">
        <f>AF492*(1+'2. GRI Pricing Inputs'!H$115)^((AG$16-AF$16)/365)</f>
        <v>0</v>
      </c>
      <c r="AH492" s="272">
        <f>AG492*(1+'2. GRI Pricing Inputs'!I$115)^((AH$16-AG$16)/365)</f>
        <v>0</v>
      </c>
      <c r="AI492" s="272">
        <f>AH492*(1+'2. GRI Pricing Inputs'!J$115)^((AI$16-AH$16)/365)</f>
        <v>0</v>
      </c>
      <c r="AJ492" s="272">
        <f>AI492*(1+'2. GRI Pricing Inputs'!K$115)^((AJ$16-AI$16)/365)</f>
        <v>0</v>
      </c>
      <c r="AK492" s="272">
        <f>AJ492*(1+'2. GRI Pricing Inputs'!L$115)^((AK$16-AJ$16)/365)</f>
        <v>0</v>
      </c>
      <c r="AL492" s="272">
        <f>AK492*(1+'2. GRI Pricing Inputs'!M$115)^((AL$16-AK$16)/365)</f>
        <v>0</v>
      </c>
      <c r="AM492" s="272">
        <f>AL492*(1+'2. GRI Pricing Inputs'!N$115)^((AM$16-AL$16)/365)</f>
        <v>0</v>
      </c>
      <c r="AN492" s="272">
        <f>AM492*(1+'2. GRI Pricing Inputs'!O$115)^((AN$16-AM$16)/365)</f>
        <v>0</v>
      </c>
      <c r="AO492" s="272">
        <f>AN492*(1+'2. GRI Pricing Inputs'!P$115)^((AO$16-AN$16)/365)</f>
        <v>0</v>
      </c>
      <c r="AP492" s="276">
        <f>AO492*(1+'2. GRI Pricing Inputs'!Q$115)^((AP$16-AO$16)/365)</f>
        <v>0</v>
      </c>
      <c r="AQ492" s="380">
        <f t="shared" si="22"/>
        <v>0</v>
      </c>
    </row>
    <row r="493" spans="3:43" ht="11.4" x14ac:dyDescent="0.2">
      <c r="C493" s="76">
        <f>'1. Accomodation'!N497</f>
        <v>0</v>
      </c>
      <c r="D493" s="362" t="str">
        <f>'1. Accomodation'!L497</f>
        <v>[Select]</v>
      </c>
      <c r="E493" s="69" t="str">
        <f>'1. Accomodation'!P497</f>
        <v>[Select]</v>
      </c>
      <c r="F493" s="69" t="str">
        <f>'1. Accomodation'!Q497</f>
        <v>[Select]</v>
      </c>
      <c r="G493" s="77">
        <f>'1. Accomodation'!O497</f>
        <v>0</v>
      </c>
      <c r="H493" s="69" t="str">
        <f>'1. Accomodation'!R497</f>
        <v>[Select]</v>
      </c>
      <c r="I493" s="69" t="str">
        <f>'1. Accomodation'!S497</f>
        <v>[Select]</v>
      </c>
      <c r="J493" s="62"/>
      <c r="L493" s="271">
        <f>IFERROR(INDEX('2. GRI Pricing Inputs'!$C$15:$AI$16,MATCH($L$16,'2. GRI Pricing Inputs'!$C$15:$C$16,0),MATCH(E493,'2. GRI Pricing Inputs'!$C$15:$AI$15,0)),0)</f>
        <v>0</v>
      </c>
      <c r="M493" s="272">
        <f>IFERROR(INDEX('2. GRI Pricing Inputs'!$C$22:$AI$23,MATCH($M$16,'2. GRI Pricing Inputs'!$C$22:$C$23,0),MATCH(F493,'2. GRI Pricing Inputs'!$C$22:$AI$22,0)),0)</f>
        <v>0</v>
      </c>
      <c r="N493" s="329">
        <f>IF(AND('3. GRI Pricing'!$G493&gt;='2. GRI Pricing Inputs'!$D$33,'3. GRI Pricing'!$G493&lt;='2. GRI Pricing Inputs'!$E$33),'2. GRI Pricing Inputs'!$D$32,IF(AND('3. GRI Pricing'!$G493&gt;='2. GRI Pricing Inputs'!$F$33,'3. GRI Pricing'!$G493&lt;='2. GRI Pricing Inputs'!$G$33),'2. GRI Pricing Inputs'!$F$32,IF(AND('3. GRI Pricing'!$G493&gt;='2. GRI Pricing Inputs'!$H$33,'3. GRI Pricing'!$G493&lt;='2. GRI Pricing Inputs'!$I$33),'2. GRI Pricing Inputs'!$H$32,IF(AND('3. GRI Pricing'!$G493&gt;='2. GRI Pricing Inputs'!$J$33,'3. GRI Pricing'!$G493&lt;='2. GRI Pricing Inputs'!$K$33),'2. GRI Pricing Inputs'!$J$32,IF(AND('3. GRI Pricing'!$G493&gt;='2. GRI Pricing Inputs'!$L$33,'3. GRI Pricing'!$G493&lt;='2. GRI Pricing Inputs'!$M$33),'2. GRI Pricing Inputs'!$L$32,IF(AND('3. GRI Pricing'!$G493&gt;='2. GRI Pricing Inputs'!$N$33,'3. GRI Pricing'!$G493&lt;='2. GRI Pricing Inputs'!$O$33),'2. GRI Pricing Inputs'!$N$32,IF(AND('3. GRI Pricing'!$G493&gt;='2. GRI Pricing Inputs'!$P$33,'3. GRI Pricing'!$G493&lt;='2. GRI Pricing Inputs'!$Q$33),'2. GRI Pricing Inputs'!$P$32,IF(AND('3. GRI Pricing'!$G493&gt;='2. GRI Pricing Inputs'!$R$33,'3. GRI Pricing'!$G493&lt;='2. GRI Pricing Inputs'!$S$33),'2. GRI Pricing Inputs'!$R$32,IF(AND('3. GRI Pricing'!$G493&gt;='2. GRI Pricing Inputs'!$T$33,'3. GRI Pricing'!$G493&lt;='2. GRI Pricing Inputs'!$U$33),'2. GRI Pricing Inputs'!$T$32,IF(AND('3. GRI Pricing'!$G493&gt;='2. GRI Pricing Inputs'!$V$33,'3. GRI Pricing'!$G493&lt;='2. GRI Pricing Inputs'!$W$33),'2. GRI Pricing Inputs'!$V$32,IF(AND('3. GRI Pricing'!$G493&gt;='2. GRI Pricing Inputs'!$X$33,'3. GRI Pricing'!$G493&lt;='2. GRI Pricing Inputs'!$Y$33),'2. GRI Pricing Inputs'!$X$32,IF(AND('3. GRI Pricing'!$G493&gt;='2. GRI Pricing Inputs'!$Z$33,'3. GRI Pricing'!$G493&lt;='2. GRI Pricing Inputs'!$AA$33),'2. GRI Pricing Inputs'!$Z$32,IF(AND('3. GRI Pricing'!$G493&gt;='2. GRI Pricing Inputs'!$AB$33,'3. GRI Pricing'!$G493&lt;='2. GRI Pricing Inputs'!$AC$33),'2. GRI Pricing Inputs'!$AB$32,IF(AND('3. GRI Pricing'!$G493&gt;='2. GRI Pricing Inputs'!$AD$33,'3. GRI Pricing'!$G493&lt;='2. GRI Pricing Inputs'!$AE$33),'2. GRI Pricing Inputs'!$AD$32,IF(AND('3. GRI Pricing'!$G493&gt;='2. GRI Pricing Inputs'!$AF$33,'3. GRI Pricing'!$G493&lt;='2. GRI Pricing Inputs'!$AG$33),'2. GRI Pricing Inputs'!$AF$32,IF(AND('3. GRI Pricing'!$G493&gt;='2. GRI Pricing Inputs'!$AH$33,'3. GRI Pricing'!$G493&lt;='2. GRI Pricing Inputs'!$AI$33),'2. GRI Pricing Inputs'!$AH$32,0))))))))))))))))</f>
        <v>0</v>
      </c>
      <c r="O493" s="272" cm="1">
        <f t="array" ref="O493">IFERROR(INDEX('2. GRI Pricing Inputs'!$C$32:$AI$39,MATCH('3. GRI Pricing'!E493,'2. GRI Pricing Inputs'!$C$32:$C$39,0),(MATCH('3. GRI Pricing'!N493,'2. GRI Pricing Inputs'!$D$32:$AI$32,0)+1)),0)</f>
        <v>0</v>
      </c>
      <c r="P493" s="272">
        <f>IFERROR(INDEX('2. GRI Pricing Inputs'!$C$45:$AI$46,MATCH($P$16,'2. GRI Pricing Inputs'!$C$45:$C$46,0),MATCH(H493,'2. GRI Pricing Inputs'!$C$45:$AI$45,0)),0)</f>
        <v>0</v>
      </c>
      <c r="Q493" s="272">
        <f>IFERROR(INDEX('2. GRI Pricing Inputs'!$C$53:$AI$54,MATCH('3. GRI Pricing'!$Q$16,'2. GRI Pricing Inputs'!$C$53:$C$54,0),MATCH('3. GRI Pricing'!I493,'2. GRI Pricing Inputs'!$C$53:$AI$53,0)),0)</f>
        <v>0</v>
      </c>
      <c r="R493" s="272">
        <f>IFERROR(INDEX('2. GRI Pricing Inputs'!$C$60:$AI$61,MATCH('3. GRI Pricing'!$R$16,'2. GRI Pricing Inputs'!$C$60:$C$61,0),MATCH('1. Accomodation'!T497,'2. GRI Pricing Inputs'!$C$60:$AI$60,0)),0)</f>
        <v>0</v>
      </c>
      <c r="S493" s="272">
        <f>IFERROR(INDEX('2. GRI Pricing Inputs'!$C$67:$AI$68,MATCH('3. GRI Pricing'!$S$16,'2. GRI Pricing Inputs'!$C$67:$C$68,0),MATCH('1. Accomodation'!U497,'2. GRI Pricing Inputs'!$C$67:$AI$67,0)),0)</f>
        <v>0</v>
      </c>
      <c r="T493" s="272">
        <f>IF(E493=0,0,'2. GRI Pricing Inputs'!$AI$75)</f>
        <v>0</v>
      </c>
      <c r="U493" s="272">
        <f>IFERROR(INDEX('2. GRI Pricing Inputs'!$C$82:$AI$83,MATCH('3. GRI Pricing'!$U$16,'2. GRI Pricing Inputs'!$C$82:$C$83,0),MATCH('1. Accomodation'!V497,'2. GRI Pricing Inputs'!$C$82:$AI$82,0)),0)</f>
        <v>0</v>
      </c>
      <c r="V493" s="272">
        <f>IFERROR(INDEX('2. GRI Pricing Inputs'!$C$89:$AI$90,MATCH('3. GRI Pricing'!$V$16,'2. GRI Pricing Inputs'!$C$89:$C$90,0),MATCH('1. Accomodation'!W497,'2. GRI Pricing Inputs'!$C$89:$AI$89,0)),0)</f>
        <v>0</v>
      </c>
      <c r="W493" s="272">
        <f>IFERROR(INDEX('2. GRI Pricing Inputs'!$C$97:$AI$98,MATCH('3. GRI Pricing'!$W$16,'2. GRI Pricing Inputs'!$C$97:$C$98,0),MATCH('1. Accomodation'!X497,'2. GRI Pricing Inputs'!$C$97:$AI$97,0)),0)</f>
        <v>0</v>
      </c>
      <c r="X493" s="272">
        <f>IFERROR(INDEX('2. GRI Pricing Inputs'!$C$104:$AI$105,MATCH('3. GRI Pricing'!$X$16,'2. GRI Pricing Inputs'!$C$104:$C$105,0),MATCH('1. Accomodation'!Y497,'2. GRI Pricing Inputs'!$C$104:$AI$104,0)),0)</f>
        <v>0</v>
      </c>
      <c r="Y493" s="273"/>
      <c r="Z493" s="274">
        <f t="shared" si="21"/>
        <v>0</v>
      </c>
      <c r="AA493" s="275"/>
      <c r="AB493" s="275"/>
      <c r="AC493" s="275"/>
      <c r="AD493" s="271">
        <f>Z493*(1+'2. GRI Pricing Inputs'!E$115)^(($AD$16-$AC$15)/365)</f>
        <v>0</v>
      </c>
      <c r="AE493" s="272">
        <f>AD493*(1+'2. GRI Pricing Inputs'!F$115)^((AE$16-AD$16)/365)</f>
        <v>0</v>
      </c>
      <c r="AF493" s="272">
        <f>AE493*(1+'2. GRI Pricing Inputs'!G$115)^((AF$16-AE$16)/365)</f>
        <v>0</v>
      </c>
      <c r="AG493" s="272">
        <f>AF493*(1+'2. GRI Pricing Inputs'!H$115)^((AG$16-AF$16)/365)</f>
        <v>0</v>
      </c>
      <c r="AH493" s="272">
        <f>AG493*(1+'2. GRI Pricing Inputs'!I$115)^((AH$16-AG$16)/365)</f>
        <v>0</v>
      </c>
      <c r="AI493" s="272">
        <f>AH493*(1+'2. GRI Pricing Inputs'!J$115)^((AI$16-AH$16)/365)</f>
        <v>0</v>
      </c>
      <c r="AJ493" s="272">
        <f>AI493*(1+'2. GRI Pricing Inputs'!K$115)^((AJ$16-AI$16)/365)</f>
        <v>0</v>
      </c>
      <c r="AK493" s="272">
        <f>AJ493*(1+'2. GRI Pricing Inputs'!L$115)^((AK$16-AJ$16)/365)</f>
        <v>0</v>
      </c>
      <c r="AL493" s="272">
        <f>AK493*(1+'2. GRI Pricing Inputs'!M$115)^((AL$16-AK$16)/365)</f>
        <v>0</v>
      </c>
      <c r="AM493" s="272">
        <f>AL493*(1+'2. GRI Pricing Inputs'!N$115)^((AM$16-AL$16)/365)</f>
        <v>0</v>
      </c>
      <c r="AN493" s="272">
        <f>AM493*(1+'2. GRI Pricing Inputs'!O$115)^((AN$16-AM$16)/365)</f>
        <v>0</v>
      </c>
      <c r="AO493" s="272">
        <f>AN493*(1+'2. GRI Pricing Inputs'!P$115)^((AO$16-AN$16)/365)</f>
        <v>0</v>
      </c>
      <c r="AP493" s="276">
        <f>AO493*(1+'2. GRI Pricing Inputs'!Q$115)^((AP$16-AO$16)/365)</f>
        <v>0</v>
      </c>
      <c r="AQ493" s="380">
        <f t="shared" si="22"/>
        <v>0</v>
      </c>
    </row>
    <row r="494" spans="3:43" ht="11.4" x14ac:dyDescent="0.2">
      <c r="C494" s="76">
        <f>'1. Accomodation'!N498</f>
        <v>0</v>
      </c>
      <c r="D494" s="362" t="str">
        <f>'1. Accomodation'!L498</f>
        <v>[Select]</v>
      </c>
      <c r="E494" s="69" t="str">
        <f>'1. Accomodation'!P498</f>
        <v>[Select]</v>
      </c>
      <c r="F494" s="69" t="str">
        <f>'1. Accomodation'!Q498</f>
        <v>[Select]</v>
      </c>
      <c r="G494" s="77">
        <f>'1. Accomodation'!O498</f>
        <v>0</v>
      </c>
      <c r="H494" s="69" t="str">
        <f>'1. Accomodation'!R498</f>
        <v>[Select]</v>
      </c>
      <c r="I494" s="69" t="str">
        <f>'1. Accomodation'!S498</f>
        <v>[Select]</v>
      </c>
      <c r="J494" s="62"/>
      <c r="L494" s="271">
        <f>IFERROR(INDEX('2. GRI Pricing Inputs'!$C$15:$AI$16,MATCH($L$16,'2. GRI Pricing Inputs'!$C$15:$C$16,0),MATCH(E494,'2. GRI Pricing Inputs'!$C$15:$AI$15,0)),0)</f>
        <v>0</v>
      </c>
      <c r="M494" s="272">
        <f>IFERROR(INDEX('2. GRI Pricing Inputs'!$C$22:$AI$23,MATCH($M$16,'2. GRI Pricing Inputs'!$C$22:$C$23,0),MATCH(F494,'2. GRI Pricing Inputs'!$C$22:$AI$22,0)),0)</f>
        <v>0</v>
      </c>
      <c r="N494" s="329">
        <f>IF(AND('3. GRI Pricing'!$G494&gt;='2. GRI Pricing Inputs'!$D$33,'3. GRI Pricing'!$G494&lt;='2. GRI Pricing Inputs'!$E$33),'2. GRI Pricing Inputs'!$D$32,IF(AND('3. GRI Pricing'!$G494&gt;='2. GRI Pricing Inputs'!$F$33,'3. GRI Pricing'!$G494&lt;='2. GRI Pricing Inputs'!$G$33),'2. GRI Pricing Inputs'!$F$32,IF(AND('3. GRI Pricing'!$G494&gt;='2. GRI Pricing Inputs'!$H$33,'3. GRI Pricing'!$G494&lt;='2. GRI Pricing Inputs'!$I$33),'2. GRI Pricing Inputs'!$H$32,IF(AND('3. GRI Pricing'!$G494&gt;='2. GRI Pricing Inputs'!$J$33,'3. GRI Pricing'!$G494&lt;='2. GRI Pricing Inputs'!$K$33),'2. GRI Pricing Inputs'!$J$32,IF(AND('3. GRI Pricing'!$G494&gt;='2. GRI Pricing Inputs'!$L$33,'3. GRI Pricing'!$G494&lt;='2. GRI Pricing Inputs'!$M$33),'2. GRI Pricing Inputs'!$L$32,IF(AND('3. GRI Pricing'!$G494&gt;='2. GRI Pricing Inputs'!$N$33,'3. GRI Pricing'!$G494&lt;='2. GRI Pricing Inputs'!$O$33),'2. GRI Pricing Inputs'!$N$32,IF(AND('3. GRI Pricing'!$G494&gt;='2. GRI Pricing Inputs'!$P$33,'3. GRI Pricing'!$G494&lt;='2. GRI Pricing Inputs'!$Q$33),'2. GRI Pricing Inputs'!$P$32,IF(AND('3. GRI Pricing'!$G494&gt;='2. GRI Pricing Inputs'!$R$33,'3. GRI Pricing'!$G494&lt;='2. GRI Pricing Inputs'!$S$33),'2. GRI Pricing Inputs'!$R$32,IF(AND('3. GRI Pricing'!$G494&gt;='2. GRI Pricing Inputs'!$T$33,'3. GRI Pricing'!$G494&lt;='2. GRI Pricing Inputs'!$U$33),'2. GRI Pricing Inputs'!$T$32,IF(AND('3. GRI Pricing'!$G494&gt;='2. GRI Pricing Inputs'!$V$33,'3. GRI Pricing'!$G494&lt;='2. GRI Pricing Inputs'!$W$33),'2. GRI Pricing Inputs'!$V$32,IF(AND('3. GRI Pricing'!$G494&gt;='2. GRI Pricing Inputs'!$X$33,'3. GRI Pricing'!$G494&lt;='2. GRI Pricing Inputs'!$Y$33),'2. GRI Pricing Inputs'!$X$32,IF(AND('3. GRI Pricing'!$G494&gt;='2. GRI Pricing Inputs'!$Z$33,'3. GRI Pricing'!$G494&lt;='2. GRI Pricing Inputs'!$AA$33),'2. GRI Pricing Inputs'!$Z$32,IF(AND('3. GRI Pricing'!$G494&gt;='2. GRI Pricing Inputs'!$AB$33,'3. GRI Pricing'!$G494&lt;='2. GRI Pricing Inputs'!$AC$33),'2. GRI Pricing Inputs'!$AB$32,IF(AND('3. GRI Pricing'!$G494&gt;='2. GRI Pricing Inputs'!$AD$33,'3. GRI Pricing'!$G494&lt;='2. GRI Pricing Inputs'!$AE$33),'2. GRI Pricing Inputs'!$AD$32,IF(AND('3. GRI Pricing'!$G494&gt;='2. GRI Pricing Inputs'!$AF$33,'3. GRI Pricing'!$G494&lt;='2. GRI Pricing Inputs'!$AG$33),'2. GRI Pricing Inputs'!$AF$32,IF(AND('3. GRI Pricing'!$G494&gt;='2. GRI Pricing Inputs'!$AH$33,'3. GRI Pricing'!$G494&lt;='2. GRI Pricing Inputs'!$AI$33),'2. GRI Pricing Inputs'!$AH$32,0))))))))))))))))</f>
        <v>0</v>
      </c>
      <c r="O494" s="272" cm="1">
        <f t="array" ref="O494">IFERROR(INDEX('2. GRI Pricing Inputs'!$C$32:$AI$39,MATCH('3. GRI Pricing'!E494,'2. GRI Pricing Inputs'!$C$32:$C$39,0),(MATCH('3. GRI Pricing'!N494,'2. GRI Pricing Inputs'!$D$32:$AI$32,0)+1)),0)</f>
        <v>0</v>
      </c>
      <c r="P494" s="272">
        <f>IFERROR(INDEX('2. GRI Pricing Inputs'!$C$45:$AI$46,MATCH($P$16,'2. GRI Pricing Inputs'!$C$45:$C$46,0),MATCH(H494,'2. GRI Pricing Inputs'!$C$45:$AI$45,0)),0)</f>
        <v>0</v>
      </c>
      <c r="Q494" s="272">
        <f>IFERROR(INDEX('2. GRI Pricing Inputs'!$C$53:$AI$54,MATCH('3. GRI Pricing'!$Q$16,'2. GRI Pricing Inputs'!$C$53:$C$54,0),MATCH('3. GRI Pricing'!I494,'2. GRI Pricing Inputs'!$C$53:$AI$53,0)),0)</f>
        <v>0</v>
      </c>
      <c r="R494" s="272">
        <f>IFERROR(INDEX('2. GRI Pricing Inputs'!$C$60:$AI$61,MATCH('3. GRI Pricing'!$R$16,'2. GRI Pricing Inputs'!$C$60:$C$61,0),MATCH('1. Accomodation'!T498,'2. GRI Pricing Inputs'!$C$60:$AI$60,0)),0)</f>
        <v>0</v>
      </c>
      <c r="S494" s="272">
        <f>IFERROR(INDEX('2. GRI Pricing Inputs'!$C$67:$AI$68,MATCH('3. GRI Pricing'!$S$16,'2. GRI Pricing Inputs'!$C$67:$C$68,0),MATCH('1. Accomodation'!U498,'2. GRI Pricing Inputs'!$C$67:$AI$67,0)),0)</f>
        <v>0</v>
      </c>
      <c r="T494" s="272">
        <f>IF(E494=0,0,'2. GRI Pricing Inputs'!$AI$75)</f>
        <v>0</v>
      </c>
      <c r="U494" s="272">
        <f>IFERROR(INDEX('2. GRI Pricing Inputs'!$C$82:$AI$83,MATCH('3. GRI Pricing'!$U$16,'2. GRI Pricing Inputs'!$C$82:$C$83,0),MATCH('1. Accomodation'!V498,'2. GRI Pricing Inputs'!$C$82:$AI$82,0)),0)</f>
        <v>0</v>
      </c>
      <c r="V494" s="272">
        <f>IFERROR(INDEX('2. GRI Pricing Inputs'!$C$89:$AI$90,MATCH('3. GRI Pricing'!$V$16,'2. GRI Pricing Inputs'!$C$89:$C$90,0),MATCH('1. Accomodation'!W498,'2. GRI Pricing Inputs'!$C$89:$AI$89,0)),0)</f>
        <v>0</v>
      </c>
      <c r="W494" s="272">
        <f>IFERROR(INDEX('2. GRI Pricing Inputs'!$C$97:$AI$98,MATCH('3. GRI Pricing'!$W$16,'2. GRI Pricing Inputs'!$C$97:$C$98,0),MATCH('1. Accomodation'!X498,'2. GRI Pricing Inputs'!$C$97:$AI$97,0)),0)</f>
        <v>0</v>
      </c>
      <c r="X494" s="272">
        <f>IFERROR(INDEX('2. GRI Pricing Inputs'!$C$104:$AI$105,MATCH('3. GRI Pricing'!$X$16,'2. GRI Pricing Inputs'!$C$104:$C$105,0),MATCH('1. Accomodation'!Y498,'2. GRI Pricing Inputs'!$C$104:$AI$104,0)),0)</f>
        <v>0</v>
      </c>
      <c r="Y494" s="273"/>
      <c r="Z494" s="274">
        <f t="shared" si="21"/>
        <v>0</v>
      </c>
      <c r="AA494" s="275"/>
      <c r="AB494" s="275"/>
      <c r="AC494" s="275"/>
      <c r="AD494" s="271">
        <f>Z494*(1+'2. GRI Pricing Inputs'!E$115)^(($AD$16-$AC$15)/365)</f>
        <v>0</v>
      </c>
      <c r="AE494" s="272">
        <f>AD494*(1+'2. GRI Pricing Inputs'!F$115)^((AE$16-AD$16)/365)</f>
        <v>0</v>
      </c>
      <c r="AF494" s="272">
        <f>AE494*(1+'2. GRI Pricing Inputs'!G$115)^((AF$16-AE$16)/365)</f>
        <v>0</v>
      </c>
      <c r="AG494" s="272">
        <f>AF494*(1+'2. GRI Pricing Inputs'!H$115)^((AG$16-AF$16)/365)</f>
        <v>0</v>
      </c>
      <c r="AH494" s="272">
        <f>AG494*(1+'2. GRI Pricing Inputs'!I$115)^((AH$16-AG$16)/365)</f>
        <v>0</v>
      </c>
      <c r="AI494" s="272">
        <f>AH494*(1+'2. GRI Pricing Inputs'!J$115)^((AI$16-AH$16)/365)</f>
        <v>0</v>
      </c>
      <c r="AJ494" s="272">
        <f>AI494*(1+'2. GRI Pricing Inputs'!K$115)^((AJ$16-AI$16)/365)</f>
        <v>0</v>
      </c>
      <c r="AK494" s="272">
        <f>AJ494*(1+'2. GRI Pricing Inputs'!L$115)^((AK$16-AJ$16)/365)</f>
        <v>0</v>
      </c>
      <c r="AL494" s="272">
        <f>AK494*(1+'2. GRI Pricing Inputs'!M$115)^((AL$16-AK$16)/365)</f>
        <v>0</v>
      </c>
      <c r="AM494" s="272">
        <f>AL494*(1+'2. GRI Pricing Inputs'!N$115)^((AM$16-AL$16)/365)</f>
        <v>0</v>
      </c>
      <c r="AN494" s="272">
        <f>AM494*(1+'2. GRI Pricing Inputs'!O$115)^((AN$16-AM$16)/365)</f>
        <v>0</v>
      </c>
      <c r="AO494" s="272">
        <f>AN494*(1+'2. GRI Pricing Inputs'!P$115)^((AO$16-AN$16)/365)</f>
        <v>0</v>
      </c>
      <c r="AP494" s="276">
        <f>AO494*(1+'2. GRI Pricing Inputs'!Q$115)^((AP$16-AO$16)/365)</f>
        <v>0</v>
      </c>
      <c r="AQ494" s="380">
        <f t="shared" si="22"/>
        <v>0</v>
      </c>
    </row>
    <row r="495" spans="3:43" ht="11.4" x14ac:dyDescent="0.2">
      <c r="C495" s="76">
        <f>'1. Accomodation'!N499</f>
        <v>0</v>
      </c>
      <c r="D495" s="362" t="str">
        <f>'1. Accomodation'!L499</f>
        <v>[Select]</v>
      </c>
      <c r="E495" s="69" t="str">
        <f>'1. Accomodation'!P499</f>
        <v>[Select]</v>
      </c>
      <c r="F495" s="69" t="str">
        <f>'1. Accomodation'!Q499</f>
        <v>[Select]</v>
      </c>
      <c r="G495" s="77">
        <f>'1. Accomodation'!O499</f>
        <v>0</v>
      </c>
      <c r="H495" s="69" t="str">
        <f>'1. Accomodation'!R499</f>
        <v>[Select]</v>
      </c>
      <c r="I495" s="69" t="str">
        <f>'1. Accomodation'!S499</f>
        <v>[Select]</v>
      </c>
      <c r="J495" s="62"/>
      <c r="L495" s="271">
        <f>IFERROR(INDEX('2. GRI Pricing Inputs'!$C$15:$AI$16,MATCH($L$16,'2. GRI Pricing Inputs'!$C$15:$C$16,0),MATCH(E495,'2. GRI Pricing Inputs'!$C$15:$AI$15,0)),0)</f>
        <v>0</v>
      </c>
      <c r="M495" s="272">
        <f>IFERROR(INDEX('2. GRI Pricing Inputs'!$C$22:$AI$23,MATCH($M$16,'2. GRI Pricing Inputs'!$C$22:$C$23,0),MATCH(F495,'2. GRI Pricing Inputs'!$C$22:$AI$22,0)),0)</f>
        <v>0</v>
      </c>
      <c r="N495" s="329">
        <f>IF(AND('3. GRI Pricing'!$G495&gt;='2. GRI Pricing Inputs'!$D$33,'3. GRI Pricing'!$G495&lt;='2. GRI Pricing Inputs'!$E$33),'2. GRI Pricing Inputs'!$D$32,IF(AND('3. GRI Pricing'!$G495&gt;='2. GRI Pricing Inputs'!$F$33,'3. GRI Pricing'!$G495&lt;='2. GRI Pricing Inputs'!$G$33),'2. GRI Pricing Inputs'!$F$32,IF(AND('3. GRI Pricing'!$G495&gt;='2. GRI Pricing Inputs'!$H$33,'3. GRI Pricing'!$G495&lt;='2. GRI Pricing Inputs'!$I$33),'2. GRI Pricing Inputs'!$H$32,IF(AND('3. GRI Pricing'!$G495&gt;='2. GRI Pricing Inputs'!$J$33,'3. GRI Pricing'!$G495&lt;='2. GRI Pricing Inputs'!$K$33),'2. GRI Pricing Inputs'!$J$32,IF(AND('3. GRI Pricing'!$G495&gt;='2. GRI Pricing Inputs'!$L$33,'3. GRI Pricing'!$G495&lt;='2. GRI Pricing Inputs'!$M$33),'2. GRI Pricing Inputs'!$L$32,IF(AND('3. GRI Pricing'!$G495&gt;='2. GRI Pricing Inputs'!$N$33,'3. GRI Pricing'!$G495&lt;='2. GRI Pricing Inputs'!$O$33),'2. GRI Pricing Inputs'!$N$32,IF(AND('3. GRI Pricing'!$G495&gt;='2. GRI Pricing Inputs'!$P$33,'3. GRI Pricing'!$G495&lt;='2. GRI Pricing Inputs'!$Q$33),'2. GRI Pricing Inputs'!$P$32,IF(AND('3. GRI Pricing'!$G495&gt;='2. GRI Pricing Inputs'!$R$33,'3. GRI Pricing'!$G495&lt;='2. GRI Pricing Inputs'!$S$33),'2. GRI Pricing Inputs'!$R$32,IF(AND('3. GRI Pricing'!$G495&gt;='2. GRI Pricing Inputs'!$T$33,'3. GRI Pricing'!$G495&lt;='2. GRI Pricing Inputs'!$U$33),'2. GRI Pricing Inputs'!$T$32,IF(AND('3. GRI Pricing'!$G495&gt;='2. GRI Pricing Inputs'!$V$33,'3. GRI Pricing'!$G495&lt;='2. GRI Pricing Inputs'!$W$33),'2. GRI Pricing Inputs'!$V$32,IF(AND('3. GRI Pricing'!$G495&gt;='2. GRI Pricing Inputs'!$X$33,'3. GRI Pricing'!$G495&lt;='2. GRI Pricing Inputs'!$Y$33),'2. GRI Pricing Inputs'!$X$32,IF(AND('3. GRI Pricing'!$G495&gt;='2. GRI Pricing Inputs'!$Z$33,'3. GRI Pricing'!$G495&lt;='2. GRI Pricing Inputs'!$AA$33),'2. GRI Pricing Inputs'!$Z$32,IF(AND('3. GRI Pricing'!$G495&gt;='2. GRI Pricing Inputs'!$AB$33,'3. GRI Pricing'!$G495&lt;='2. GRI Pricing Inputs'!$AC$33),'2. GRI Pricing Inputs'!$AB$32,IF(AND('3. GRI Pricing'!$G495&gt;='2. GRI Pricing Inputs'!$AD$33,'3. GRI Pricing'!$G495&lt;='2. GRI Pricing Inputs'!$AE$33),'2. GRI Pricing Inputs'!$AD$32,IF(AND('3. GRI Pricing'!$G495&gt;='2. GRI Pricing Inputs'!$AF$33,'3. GRI Pricing'!$G495&lt;='2. GRI Pricing Inputs'!$AG$33),'2. GRI Pricing Inputs'!$AF$32,IF(AND('3. GRI Pricing'!$G495&gt;='2. GRI Pricing Inputs'!$AH$33,'3. GRI Pricing'!$G495&lt;='2. GRI Pricing Inputs'!$AI$33),'2. GRI Pricing Inputs'!$AH$32,0))))))))))))))))</f>
        <v>0</v>
      </c>
      <c r="O495" s="272" cm="1">
        <f t="array" ref="O495">IFERROR(INDEX('2. GRI Pricing Inputs'!$C$32:$AI$39,MATCH('3. GRI Pricing'!E495,'2. GRI Pricing Inputs'!$C$32:$C$39,0),(MATCH('3. GRI Pricing'!N495,'2. GRI Pricing Inputs'!$D$32:$AI$32,0)+1)),0)</f>
        <v>0</v>
      </c>
      <c r="P495" s="272">
        <f>IFERROR(INDEX('2. GRI Pricing Inputs'!$C$45:$AI$46,MATCH($P$16,'2. GRI Pricing Inputs'!$C$45:$C$46,0),MATCH(H495,'2. GRI Pricing Inputs'!$C$45:$AI$45,0)),0)</f>
        <v>0</v>
      </c>
      <c r="Q495" s="272">
        <f>IFERROR(INDEX('2. GRI Pricing Inputs'!$C$53:$AI$54,MATCH('3. GRI Pricing'!$Q$16,'2. GRI Pricing Inputs'!$C$53:$C$54,0),MATCH('3. GRI Pricing'!I495,'2. GRI Pricing Inputs'!$C$53:$AI$53,0)),0)</f>
        <v>0</v>
      </c>
      <c r="R495" s="272">
        <f>IFERROR(INDEX('2. GRI Pricing Inputs'!$C$60:$AI$61,MATCH('3. GRI Pricing'!$R$16,'2. GRI Pricing Inputs'!$C$60:$C$61,0),MATCH('1. Accomodation'!T499,'2. GRI Pricing Inputs'!$C$60:$AI$60,0)),0)</f>
        <v>0</v>
      </c>
      <c r="S495" s="272">
        <f>IFERROR(INDEX('2. GRI Pricing Inputs'!$C$67:$AI$68,MATCH('3. GRI Pricing'!$S$16,'2. GRI Pricing Inputs'!$C$67:$C$68,0),MATCH('1. Accomodation'!U499,'2. GRI Pricing Inputs'!$C$67:$AI$67,0)),0)</f>
        <v>0</v>
      </c>
      <c r="T495" s="272">
        <f>IF(E495=0,0,'2. GRI Pricing Inputs'!$AI$75)</f>
        <v>0</v>
      </c>
      <c r="U495" s="272">
        <f>IFERROR(INDEX('2. GRI Pricing Inputs'!$C$82:$AI$83,MATCH('3. GRI Pricing'!$U$16,'2. GRI Pricing Inputs'!$C$82:$C$83,0),MATCH('1. Accomodation'!V499,'2. GRI Pricing Inputs'!$C$82:$AI$82,0)),0)</f>
        <v>0</v>
      </c>
      <c r="V495" s="272">
        <f>IFERROR(INDEX('2. GRI Pricing Inputs'!$C$89:$AI$90,MATCH('3. GRI Pricing'!$V$16,'2. GRI Pricing Inputs'!$C$89:$C$90,0),MATCH('1. Accomodation'!W499,'2. GRI Pricing Inputs'!$C$89:$AI$89,0)),0)</f>
        <v>0</v>
      </c>
      <c r="W495" s="272">
        <f>IFERROR(INDEX('2. GRI Pricing Inputs'!$C$97:$AI$98,MATCH('3. GRI Pricing'!$W$16,'2. GRI Pricing Inputs'!$C$97:$C$98,0),MATCH('1. Accomodation'!X499,'2. GRI Pricing Inputs'!$C$97:$AI$97,0)),0)</f>
        <v>0</v>
      </c>
      <c r="X495" s="272">
        <f>IFERROR(INDEX('2. GRI Pricing Inputs'!$C$104:$AI$105,MATCH('3. GRI Pricing'!$X$16,'2. GRI Pricing Inputs'!$C$104:$C$105,0),MATCH('1. Accomodation'!Y499,'2. GRI Pricing Inputs'!$C$104:$AI$104,0)),0)</f>
        <v>0</v>
      </c>
      <c r="Y495" s="273"/>
      <c r="Z495" s="274">
        <f t="shared" si="21"/>
        <v>0</v>
      </c>
      <c r="AA495" s="275"/>
      <c r="AB495" s="275"/>
      <c r="AC495" s="275"/>
      <c r="AD495" s="271">
        <f>Z495*(1+'2. GRI Pricing Inputs'!E$115)^(($AD$16-$AC$15)/365)</f>
        <v>0</v>
      </c>
      <c r="AE495" s="272">
        <f>AD495*(1+'2. GRI Pricing Inputs'!F$115)^((AE$16-AD$16)/365)</f>
        <v>0</v>
      </c>
      <c r="AF495" s="272">
        <f>AE495*(1+'2. GRI Pricing Inputs'!G$115)^((AF$16-AE$16)/365)</f>
        <v>0</v>
      </c>
      <c r="AG495" s="272">
        <f>AF495*(1+'2. GRI Pricing Inputs'!H$115)^((AG$16-AF$16)/365)</f>
        <v>0</v>
      </c>
      <c r="AH495" s="272">
        <f>AG495*(1+'2. GRI Pricing Inputs'!I$115)^((AH$16-AG$16)/365)</f>
        <v>0</v>
      </c>
      <c r="AI495" s="272">
        <f>AH495*(1+'2. GRI Pricing Inputs'!J$115)^((AI$16-AH$16)/365)</f>
        <v>0</v>
      </c>
      <c r="AJ495" s="272">
        <f>AI495*(1+'2. GRI Pricing Inputs'!K$115)^((AJ$16-AI$16)/365)</f>
        <v>0</v>
      </c>
      <c r="AK495" s="272">
        <f>AJ495*(1+'2. GRI Pricing Inputs'!L$115)^((AK$16-AJ$16)/365)</f>
        <v>0</v>
      </c>
      <c r="AL495" s="272">
        <f>AK495*(1+'2. GRI Pricing Inputs'!M$115)^((AL$16-AK$16)/365)</f>
        <v>0</v>
      </c>
      <c r="AM495" s="272">
        <f>AL495*(1+'2. GRI Pricing Inputs'!N$115)^((AM$16-AL$16)/365)</f>
        <v>0</v>
      </c>
      <c r="AN495" s="272">
        <f>AM495*(1+'2. GRI Pricing Inputs'!O$115)^((AN$16-AM$16)/365)</f>
        <v>0</v>
      </c>
      <c r="AO495" s="272">
        <f>AN495*(1+'2. GRI Pricing Inputs'!P$115)^((AO$16-AN$16)/365)</f>
        <v>0</v>
      </c>
      <c r="AP495" s="276">
        <f>AO495*(1+'2. GRI Pricing Inputs'!Q$115)^((AP$16-AO$16)/365)</f>
        <v>0</v>
      </c>
      <c r="AQ495" s="380">
        <f t="shared" si="22"/>
        <v>0</v>
      </c>
    </row>
    <row r="496" spans="3:43" ht="11.4" x14ac:dyDescent="0.2">
      <c r="C496" s="76">
        <f>'1. Accomodation'!N500</f>
        <v>0</v>
      </c>
      <c r="D496" s="362" t="str">
        <f>'1. Accomodation'!L500</f>
        <v>[Select]</v>
      </c>
      <c r="E496" s="69" t="str">
        <f>'1. Accomodation'!P500</f>
        <v>[Select]</v>
      </c>
      <c r="F496" s="69" t="str">
        <f>'1. Accomodation'!Q500</f>
        <v>[Select]</v>
      </c>
      <c r="G496" s="77">
        <f>'1. Accomodation'!O500</f>
        <v>0</v>
      </c>
      <c r="H496" s="69" t="str">
        <f>'1. Accomodation'!R500</f>
        <v>[Select]</v>
      </c>
      <c r="I496" s="69" t="str">
        <f>'1. Accomodation'!S500</f>
        <v>[Select]</v>
      </c>
      <c r="J496" s="62"/>
      <c r="L496" s="271">
        <f>IFERROR(INDEX('2. GRI Pricing Inputs'!$C$15:$AI$16,MATCH($L$16,'2. GRI Pricing Inputs'!$C$15:$C$16,0),MATCH(E496,'2. GRI Pricing Inputs'!$C$15:$AI$15,0)),0)</f>
        <v>0</v>
      </c>
      <c r="M496" s="272">
        <f>IFERROR(INDEX('2. GRI Pricing Inputs'!$C$22:$AI$23,MATCH($M$16,'2. GRI Pricing Inputs'!$C$22:$C$23,0),MATCH(F496,'2. GRI Pricing Inputs'!$C$22:$AI$22,0)),0)</f>
        <v>0</v>
      </c>
      <c r="N496" s="329">
        <f>IF(AND('3. GRI Pricing'!$G496&gt;='2. GRI Pricing Inputs'!$D$33,'3. GRI Pricing'!$G496&lt;='2. GRI Pricing Inputs'!$E$33),'2. GRI Pricing Inputs'!$D$32,IF(AND('3. GRI Pricing'!$G496&gt;='2. GRI Pricing Inputs'!$F$33,'3. GRI Pricing'!$G496&lt;='2. GRI Pricing Inputs'!$G$33),'2. GRI Pricing Inputs'!$F$32,IF(AND('3. GRI Pricing'!$G496&gt;='2. GRI Pricing Inputs'!$H$33,'3. GRI Pricing'!$G496&lt;='2. GRI Pricing Inputs'!$I$33),'2. GRI Pricing Inputs'!$H$32,IF(AND('3. GRI Pricing'!$G496&gt;='2. GRI Pricing Inputs'!$J$33,'3. GRI Pricing'!$G496&lt;='2. GRI Pricing Inputs'!$K$33),'2. GRI Pricing Inputs'!$J$32,IF(AND('3. GRI Pricing'!$G496&gt;='2. GRI Pricing Inputs'!$L$33,'3. GRI Pricing'!$G496&lt;='2. GRI Pricing Inputs'!$M$33),'2. GRI Pricing Inputs'!$L$32,IF(AND('3. GRI Pricing'!$G496&gt;='2. GRI Pricing Inputs'!$N$33,'3. GRI Pricing'!$G496&lt;='2. GRI Pricing Inputs'!$O$33),'2. GRI Pricing Inputs'!$N$32,IF(AND('3. GRI Pricing'!$G496&gt;='2. GRI Pricing Inputs'!$P$33,'3. GRI Pricing'!$G496&lt;='2. GRI Pricing Inputs'!$Q$33),'2. GRI Pricing Inputs'!$P$32,IF(AND('3. GRI Pricing'!$G496&gt;='2. GRI Pricing Inputs'!$R$33,'3. GRI Pricing'!$G496&lt;='2. GRI Pricing Inputs'!$S$33),'2. GRI Pricing Inputs'!$R$32,IF(AND('3. GRI Pricing'!$G496&gt;='2. GRI Pricing Inputs'!$T$33,'3. GRI Pricing'!$G496&lt;='2. GRI Pricing Inputs'!$U$33),'2. GRI Pricing Inputs'!$T$32,IF(AND('3. GRI Pricing'!$G496&gt;='2. GRI Pricing Inputs'!$V$33,'3. GRI Pricing'!$G496&lt;='2. GRI Pricing Inputs'!$W$33),'2. GRI Pricing Inputs'!$V$32,IF(AND('3. GRI Pricing'!$G496&gt;='2. GRI Pricing Inputs'!$X$33,'3. GRI Pricing'!$G496&lt;='2. GRI Pricing Inputs'!$Y$33),'2. GRI Pricing Inputs'!$X$32,IF(AND('3. GRI Pricing'!$G496&gt;='2. GRI Pricing Inputs'!$Z$33,'3. GRI Pricing'!$G496&lt;='2. GRI Pricing Inputs'!$AA$33),'2. GRI Pricing Inputs'!$Z$32,IF(AND('3. GRI Pricing'!$G496&gt;='2. GRI Pricing Inputs'!$AB$33,'3. GRI Pricing'!$G496&lt;='2. GRI Pricing Inputs'!$AC$33),'2. GRI Pricing Inputs'!$AB$32,IF(AND('3. GRI Pricing'!$G496&gt;='2. GRI Pricing Inputs'!$AD$33,'3. GRI Pricing'!$G496&lt;='2. GRI Pricing Inputs'!$AE$33),'2. GRI Pricing Inputs'!$AD$32,IF(AND('3. GRI Pricing'!$G496&gt;='2. GRI Pricing Inputs'!$AF$33,'3. GRI Pricing'!$G496&lt;='2. GRI Pricing Inputs'!$AG$33),'2. GRI Pricing Inputs'!$AF$32,IF(AND('3. GRI Pricing'!$G496&gt;='2. GRI Pricing Inputs'!$AH$33,'3. GRI Pricing'!$G496&lt;='2. GRI Pricing Inputs'!$AI$33),'2. GRI Pricing Inputs'!$AH$32,0))))))))))))))))</f>
        <v>0</v>
      </c>
      <c r="O496" s="272" cm="1">
        <f t="array" ref="O496">IFERROR(INDEX('2. GRI Pricing Inputs'!$C$32:$AI$39,MATCH('3. GRI Pricing'!E496,'2. GRI Pricing Inputs'!$C$32:$C$39,0),(MATCH('3. GRI Pricing'!N496,'2. GRI Pricing Inputs'!$D$32:$AI$32,0)+1)),0)</f>
        <v>0</v>
      </c>
      <c r="P496" s="272">
        <f>IFERROR(INDEX('2. GRI Pricing Inputs'!$C$45:$AI$46,MATCH($P$16,'2. GRI Pricing Inputs'!$C$45:$C$46,0),MATCH(H496,'2. GRI Pricing Inputs'!$C$45:$AI$45,0)),0)</f>
        <v>0</v>
      </c>
      <c r="Q496" s="272">
        <f>IFERROR(INDEX('2. GRI Pricing Inputs'!$C$53:$AI$54,MATCH('3. GRI Pricing'!$Q$16,'2. GRI Pricing Inputs'!$C$53:$C$54,0),MATCH('3. GRI Pricing'!I496,'2. GRI Pricing Inputs'!$C$53:$AI$53,0)),0)</f>
        <v>0</v>
      </c>
      <c r="R496" s="272">
        <f>IFERROR(INDEX('2. GRI Pricing Inputs'!$C$60:$AI$61,MATCH('3. GRI Pricing'!$R$16,'2. GRI Pricing Inputs'!$C$60:$C$61,0),MATCH('1. Accomodation'!T500,'2. GRI Pricing Inputs'!$C$60:$AI$60,0)),0)</f>
        <v>0</v>
      </c>
      <c r="S496" s="272">
        <f>IFERROR(INDEX('2. GRI Pricing Inputs'!$C$67:$AI$68,MATCH('3. GRI Pricing'!$S$16,'2. GRI Pricing Inputs'!$C$67:$C$68,0),MATCH('1. Accomodation'!U500,'2. GRI Pricing Inputs'!$C$67:$AI$67,0)),0)</f>
        <v>0</v>
      </c>
      <c r="T496" s="272">
        <f>IF(E496=0,0,'2. GRI Pricing Inputs'!$AI$75)</f>
        <v>0</v>
      </c>
      <c r="U496" s="272">
        <f>IFERROR(INDEX('2. GRI Pricing Inputs'!$C$82:$AI$83,MATCH('3. GRI Pricing'!$U$16,'2. GRI Pricing Inputs'!$C$82:$C$83,0),MATCH('1. Accomodation'!V500,'2. GRI Pricing Inputs'!$C$82:$AI$82,0)),0)</f>
        <v>0</v>
      </c>
      <c r="V496" s="272">
        <f>IFERROR(INDEX('2. GRI Pricing Inputs'!$C$89:$AI$90,MATCH('3. GRI Pricing'!$V$16,'2. GRI Pricing Inputs'!$C$89:$C$90,0),MATCH('1. Accomodation'!W500,'2. GRI Pricing Inputs'!$C$89:$AI$89,0)),0)</f>
        <v>0</v>
      </c>
      <c r="W496" s="272">
        <f>IFERROR(INDEX('2. GRI Pricing Inputs'!$C$97:$AI$98,MATCH('3. GRI Pricing'!$W$16,'2. GRI Pricing Inputs'!$C$97:$C$98,0),MATCH('1. Accomodation'!X500,'2. GRI Pricing Inputs'!$C$97:$AI$97,0)),0)</f>
        <v>0</v>
      </c>
      <c r="X496" s="272">
        <f>IFERROR(INDEX('2. GRI Pricing Inputs'!$C$104:$AI$105,MATCH('3. GRI Pricing'!$X$16,'2. GRI Pricing Inputs'!$C$104:$C$105,0),MATCH('1. Accomodation'!Y500,'2. GRI Pricing Inputs'!$C$104:$AI$104,0)),0)</f>
        <v>0</v>
      </c>
      <c r="Y496" s="273"/>
      <c r="Z496" s="274">
        <f t="shared" si="21"/>
        <v>0</v>
      </c>
      <c r="AA496" s="275"/>
      <c r="AB496" s="275"/>
      <c r="AC496" s="275"/>
      <c r="AD496" s="271">
        <f>Z496*(1+'2. GRI Pricing Inputs'!E$115)^(($AD$16-$AC$15)/365)</f>
        <v>0</v>
      </c>
      <c r="AE496" s="272">
        <f>AD496*(1+'2. GRI Pricing Inputs'!F$115)^((AE$16-AD$16)/365)</f>
        <v>0</v>
      </c>
      <c r="AF496" s="272">
        <f>AE496*(1+'2. GRI Pricing Inputs'!G$115)^((AF$16-AE$16)/365)</f>
        <v>0</v>
      </c>
      <c r="AG496" s="272">
        <f>AF496*(1+'2. GRI Pricing Inputs'!H$115)^((AG$16-AF$16)/365)</f>
        <v>0</v>
      </c>
      <c r="AH496" s="272">
        <f>AG496*(1+'2. GRI Pricing Inputs'!I$115)^((AH$16-AG$16)/365)</f>
        <v>0</v>
      </c>
      <c r="AI496" s="272">
        <f>AH496*(1+'2. GRI Pricing Inputs'!J$115)^((AI$16-AH$16)/365)</f>
        <v>0</v>
      </c>
      <c r="AJ496" s="272">
        <f>AI496*(1+'2. GRI Pricing Inputs'!K$115)^((AJ$16-AI$16)/365)</f>
        <v>0</v>
      </c>
      <c r="AK496" s="272">
        <f>AJ496*(1+'2. GRI Pricing Inputs'!L$115)^((AK$16-AJ$16)/365)</f>
        <v>0</v>
      </c>
      <c r="AL496" s="272">
        <f>AK496*(1+'2. GRI Pricing Inputs'!M$115)^((AL$16-AK$16)/365)</f>
        <v>0</v>
      </c>
      <c r="AM496" s="272">
        <f>AL496*(1+'2. GRI Pricing Inputs'!N$115)^((AM$16-AL$16)/365)</f>
        <v>0</v>
      </c>
      <c r="AN496" s="272">
        <f>AM496*(1+'2. GRI Pricing Inputs'!O$115)^((AN$16-AM$16)/365)</f>
        <v>0</v>
      </c>
      <c r="AO496" s="272">
        <f>AN496*(1+'2. GRI Pricing Inputs'!P$115)^((AO$16-AN$16)/365)</f>
        <v>0</v>
      </c>
      <c r="AP496" s="276">
        <f>AO496*(1+'2. GRI Pricing Inputs'!Q$115)^((AP$16-AO$16)/365)</f>
        <v>0</v>
      </c>
      <c r="AQ496" s="380">
        <f t="shared" si="22"/>
        <v>0</v>
      </c>
    </row>
    <row r="497" spans="3:43" ht="11.4" x14ac:dyDescent="0.2">
      <c r="C497" s="76">
        <f>'1. Accomodation'!N501</f>
        <v>0</v>
      </c>
      <c r="D497" s="362" t="str">
        <f>'1. Accomodation'!L501</f>
        <v>[Select]</v>
      </c>
      <c r="E497" s="69" t="str">
        <f>'1. Accomodation'!P501</f>
        <v>[Select]</v>
      </c>
      <c r="F497" s="69" t="str">
        <f>'1. Accomodation'!Q501</f>
        <v>[Select]</v>
      </c>
      <c r="G497" s="77">
        <f>'1. Accomodation'!O501</f>
        <v>0</v>
      </c>
      <c r="H497" s="69" t="str">
        <f>'1. Accomodation'!R501</f>
        <v>[Select]</v>
      </c>
      <c r="I497" s="69" t="str">
        <f>'1. Accomodation'!S501</f>
        <v>[Select]</v>
      </c>
      <c r="J497" s="62"/>
      <c r="L497" s="271">
        <f>IFERROR(INDEX('2. GRI Pricing Inputs'!$C$15:$AI$16,MATCH($L$16,'2. GRI Pricing Inputs'!$C$15:$C$16,0),MATCH(E497,'2. GRI Pricing Inputs'!$C$15:$AI$15,0)),0)</f>
        <v>0</v>
      </c>
      <c r="M497" s="272">
        <f>IFERROR(INDEX('2. GRI Pricing Inputs'!$C$22:$AI$23,MATCH($M$16,'2. GRI Pricing Inputs'!$C$22:$C$23,0),MATCH(F497,'2. GRI Pricing Inputs'!$C$22:$AI$22,0)),0)</f>
        <v>0</v>
      </c>
      <c r="N497" s="329">
        <f>IF(AND('3. GRI Pricing'!$G497&gt;='2. GRI Pricing Inputs'!$D$33,'3. GRI Pricing'!$G497&lt;='2. GRI Pricing Inputs'!$E$33),'2. GRI Pricing Inputs'!$D$32,IF(AND('3. GRI Pricing'!$G497&gt;='2. GRI Pricing Inputs'!$F$33,'3. GRI Pricing'!$G497&lt;='2. GRI Pricing Inputs'!$G$33),'2. GRI Pricing Inputs'!$F$32,IF(AND('3. GRI Pricing'!$G497&gt;='2. GRI Pricing Inputs'!$H$33,'3. GRI Pricing'!$G497&lt;='2. GRI Pricing Inputs'!$I$33),'2. GRI Pricing Inputs'!$H$32,IF(AND('3. GRI Pricing'!$G497&gt;='2. GRI Pricing Inputs'!$J$33,'3. GRI Pricing'!$G497&lt;='2. GRI Pricing Inputs'!$K$33),'2. GRI Pricing Inputs'!$J$32,IF(AND('3. GRI Pricing'!$G497&gt;='2. GRI Pricing Inputs'!$L$33,'3. GRI Pricing'!$G497&lt;='2. GRI Pricing Inputs'!$M$33),'2. GRI Pricing Inputs'!$L$32,IF(AND('3. GRI Pricing'!$G497&gt;='2. GRI Pricing Inputs'!$N$33,'3. GRI Pricing'!$G497&lt;='2. GRI Pricing Inputs'!$O$33),'2. GRI Pricing Inputs'!$N$32,IF(AND('3. GRI Pricing'!$G497&gt;='2. GRI Pricing Inputs'!$P$33,'3. GRI Pricing'!$G497&lt;='2. GRI Pricing Inputs'!$Q$33),'2. GRI Pricing Inputs'!$P$32,IF(AND('3. GRI Pricing'!$G497&gt;='2. GRI Pricing Inputs'!$R$33,'3. GRI Pricing'!$G497&lt;='2. GRI Pricing Inputs'!$S$33),'2. GRI Pricing Inputs'!$R$32,IF(AND('3. GRI Pricing'!$G497&gt;='2. GRI Pricing Inputs'!$T$33,'3. GRI Pricing'!$G497&lt;='2. GRI Pricing Inputs'!$U$33),'2. GRI Pricing Inputs'!$T$32,IF(AND('3. GRI Pricing'!$G497&gt;='2. GRI Pricing Inputs'!$V$33,'3. GRI Pricing'!$G497&lt;='2. GRI Pricing Inputs'!$W$33),'2. GRI Pricing Inputs'!$V$32,IF(AND('3. GRI Pricing'!$G497&gt;='2. GRI Pricing Inputs'!$X$33,'3. GRI Pricing'!$G497&lt;='2. GRI Pricing Inputs'!$Y$33),'2. GRI Pricing Inputs'!$X$32,IF(AND('3. GRI Pricing'!$G497&gt;='2. GRI Pricing Inputs'!$Z$33,'3. GRI Pricing'!$G497&lt;='2. GRI Pricing Inputs'!$AA$33),'2. GRI Pricing Inputs'!$Z$32,IF(AND('3. GRI Pricing'!$G497&gt;='2. GRI Pricing Inputs'!$AB$33,'3. GRI Pricing'!$G497&lt;='2. GRI Pricing Inputs'!$AC$33),'2. GRI Pricing Inputs'!$AB$32,IF(AND('3. GRI Pricing'!$G497&gt;='2. GRI Pricing Inputs'!$AD$33,'3. GRI Pricing'!$G497&lt;='2. GRI Pricing Inputs'!$AE$33),'2. GRI Pricing Inputs'!$AD$32,IF(AND('3. GRI Pricing'!$G497&gt;='2. GRI Pricing Inputs'!$AF$33,'3. GRI Pricing'!$G497&lt;='2. GRI Pricing Inputs'!$AG$33),'2. GRI Pricing Inputs'!$AF$32,IF(AND('3. GRI Pricing'!$G497&gt;='2. GRI Pricing Inputs'!$AH$33,'3. GRI Pricing'!$G497&lt;='2. GRI Pricing Inputs'!$AI$33),'2. GRI Pricing Inputs'!$AH$32,0))))))))))))))))</f>
        <v>0</v>
      </c>
      <c r="O497" s="272" cm="1">
        <f t="array" ref="O497">IFERROR(INDEX('2. GRI Pricing Inputs'!$C$32:$AI$39,MATCH('3. GRI Pricing'!E497,'2. GRI Pricing Inputs'!$C$32:$C$39,0),(MATCH('3. GRI Pricing'!N497,'2. GRI Pricing Inputs'!$D$32:$AI$32,0)+1)),0)</f>
        <v>0</v>
      </c>
      <c r="P497" s="272">
        <f>IFERROR(INDEX('2. GRI Pricing Inputs'!$C$45:$AI$46,MATCH($P$16,'2. GRI Pricing Inputs'!$C$45:$C$46,0),MATCH(H497,'2. GRI Pricing Inputs'!$C$45:$AI$45,0)),0)</f>
        <v>0</v>
      </c>
      <c r="Q497" s="272">
        <f>IFERROR(INDEX('2. GRI Pricing Inputs'!$C$53:$AI$54,MATCH('3. GRI Pricing'!$Q$16,'2. GRI Pricing Inputs'!$C$53:$C$54,0),MATCH('3. GRI Pricing'!I497,'2. GRI Pricing Inputs'!$C$53:$AI$53,0)),0)</f>
        <v>0</v>
      </c>
      <c r="R497" s="272">
        <f>IFERROR(INDEX('2. GRI Pricing Inputs'!$C$60:$AI$61,MATCH('3. GRI Pricing'!$R$16,'2. GRI Pricing Inputs'!$C$60:$C$61,0),MATCH('1. Accomodation'!T501,'2. GRI Pricing Inputs'!$C$60:$AI$60,0)),0)</f>
        <v>0</v>
      </c>
      <c r="S497" s="272">
        <f>IFERROR(INDEX('2. GRI Pricing Inputs'!$C$67:$AI$68,MATCH('3. GRI Pricing'!$S$16,'2. GRI Pricing Inputs'!$C$67:$C$68,0),MATCH('1. Accomodation'!U501,'2. GRI Pricing Inputs'!$C$67:$AI$67,0)),0)</f>
        <v>0</v>
      </c>
      <c r="T497" s="272">
        <f>IF(E497=0,0,'2. GRI Pricing Inputs'!$AI$75)</f>
        <v>0</v>
      </c>
      <c r="U497" s="272">
        <f>IFERROR(INDEX('2. GRI Pricing Inputs'!$C$82:$AI$83,MATCH('3. GRI Pricing'!$U$16,'2. GRI Pricing Inputs'!$C$82:$C$83,0),MATCH('1. Accomodation'!V501,'2. GRI Pricing Inputs'!$C$82:$AI$82,0)),0)</f>
        <v>0</v>
      </c>
      <c r="V497" s="272">
        <f>IFERROR(INDEX('2. GRI Pricing Inputs'!$C$89:$AI$90,MATCH('3. GRI Pricing'!$V$16,'2. GRI Pricing Inputs'!$C$89:$C$90,0),MATCH('1. Accomodation'!W501,'2. GRI Pricing Inputs'!$C$89:$AI$89,0)),0)</f>
        <v>0</v>
      </c>
      <c r="W497" s="272">
        <f>IFERROR(INDEX('2. GRI Pricing Inputs'!$C$97:$AI$98,MATCH('3. GRI Pricing'!$W$16,'2. GRI Pricing Inputs'!$C$97:$C$98,0),MATCH('1. Accomodation'!X501,'2. GRI Pricing Inputs'!$C$97:$AI$97,0)),0)</f>
        <v>0</v>
      </c>
      <c r="X497" s="272">
        <f>IFERROR(INDEX('2. GRI Pricing Inputs'!$C$104:$AI$105,MATCH('3. GRI Pricing'!$X$16,'2. GRI Pricing Inputs'!$C$104:$C$105,0),MATCH('1. Accomodation'!Y501,'2. GRI Pricing Inputs'!$C$104:$AI$104,0)),0)</f>
        <v>0</v>
      </c>
      <c r="Y497" s="273"/>
      <c r="Z497" s="274">
        <f t="shared" si="21"/>
        <v>0</v>
      </c>
      <c r="AA497" s="275"/>
      <c r="AB497" s="275"/>
      <c r="AC497" s="275"/>
      <c r="AD497" s="271">
        <f>Z497*(1+'2. GRI Pricing Inputs'!E$115)^(($AD$16-$AC$15)/365)</f>
        <v>0</v>
      </c>
      <c r="AE497" s="272">
        <f>AD497*(1+'2. GRI Pricing Inputs'!F$115)^((AE$16-AD$16)/365)</f>
        <v>0</v>
      </c>
      <c r="AF497" s="272">
        <f>AE497*(1+'2. GRI Pricing Inputs'!G$115)^((AF$16-AE$16)/365)</f>
        <v>0</v>
      </c>
      <c r="AG497" s="272">
        <f>AF497*(1+'2. GRI Pricing Inputs'!H$115)^((AG$16-AF$16)/365)</f>
        <v>0</v>
      </c>
      <c r="AH497" s="272">
        <f>AG497*(1+'2. GRI Pricing Inputs'!I$115)^((AH$16-AG$16)/365)</f>
        <v>0</v>
      </c>
      <c r="AI497" s="272">
        <f>AH497*(1+'2. GRI Pricing Inputs'!J$115)^((AI$16-AH$16)/365)</f>
        <v>0</v>
      </c>
      <c r="AJ497" s="272">
        <f>AI497*(1+'2. GRI Pricing Inputs'!K$115)^((AJ$16-AI$16)/365)</f>
        <v>0</v>
      </c>
      <c r="AK497" s="272">
        <f>AJ497*(1+'2. GRI Pricing Inputs'!L$115)^((AK$16-AJ$16)/365)</f>
        <v>0</v>
      </c>
      <c r="AL497" s="272">
        <f>AK497*(1+'2. GRI Pricing Inputs'!M$115)^((AL$16-AK$16)/365)</f>
        <v>0</v>
      </c>
      <c r="AM497" s="272">
        <f>AL497*(1+'2. GRI Pricing Inputs'!N$115)^((AM$16-AL$16)/365)</f>
        <v>0</v>
      </c>
      <c r="AN497" s="272">
        <f>AM497*(1+'2. GRI Pricing Inputs'!O$115)^((AN$16-AM$16)/365)</f>
        <v>0</v>
      </c>
      <c r="AO497" s="272">
        <f>AN497*(1+'2. GRI Pricing Inputs'!P$115)^((AO$16-AN$16)/365)</f>
        <v>0</v>
      </c>
      <c r="AP497" s="276">
        <f>AO497*(1+'2. GRI Pricing Inputs'!Q$115)^((AP$16-AO$16)/365)</f>
        <v>0</v>
      </c>
      <c r="AQ497" s="380">
        <f t="shared" si="22"/>
        <v>0</v>
      </c>
    </row>
    <row r="498" spans="3:43" ht="11.4" x14ac:dyDescent="0.2">
      <c r="C498" s="76">
        <f>'1. Accomodation'!N502</f>
        <v>0</v>
      </c>
      <c r="D498" s="362" t="str">
        <f>'1. Accomodation'!L502</f>
        <v>[Select]</v>
      </c>
      <c r="E498" s="69" t="str">
        <f>'1. Accomodation'!P502</f>
        <v>[Select]</v>
      </c>
      <c r="F498" s="69" t="str">
        <f>'1. Accomodation'!Q502</f>
        <v>[Select]</v>
      </c>
      <c r="G498" s="77">
        <f>'1. Accomodation'!O502</f>
        <v>0</v>
      </c>
      <c r="H498" s="69" t="str">
        <f>'1. Accomodation'!R502</f>
        <v>[Select]</v>
      </c>
      <c r="I498" s="69" t="str">
        <f>'1. Accomodation'!S502</f>
        <v>[Select]</v>
      </c>
      <c r="J498" s="62"/>
      <c r="L498" s="271">
        <f>IFERROR(INDEX('2. GRI Pricing Inputs'!$C$15:$AI$16,MATCH($L$16,'2. GRI Pricing Inputs'!$C$15:$C$16,0),MATCH(E498,'2. GRI Pricing Inputs'!$C$15:$AI$15,0)),0)</f>
        <v>0</v>
      </c>
      <c r="M498" s="272">
        <f>IFERROR(INDEX('2. GRI Pricing Inputs'!$C$22:$AI$23,MATCH($M$16,'2. GRI Pricing Inputs'!$C$22:$C$23,0),MATCH(F498,'2. GRI Pricing Inputs'!$C$22:$AI$22,0)),0)</f>
        <v>0</v>
      </c>
      <c r="N498" s="329">
        <f>IF(AND('3. GRI Pricing'!$G498&gt;='2. GRI Pricing Inputs'!$D$33,'3. GRI Pricing'!$G498&lt;='2. GRI Pricing Inputs'!$E$33),'2. GRI Pricing Inputs'!$D$32,IF(AND('3. GRI Pricing'!$G498&gt;='2. GRI Pricing Inputs'!$F$33,'3. GRI Pricing'!$G498&lt;='2. GRI Pricing Inputs'!$G$33),'2. GRI Pricing Inputs'!$F$32,IF(AND('3. GRI Pricing'!$G498&gt;='2. GRI Pricing Inputs'!$H$33,'3. GRI Pricing'!$G498&lt;='2. GRI Pricing Inputs'!$I$33),'2. GRI Pricing Inputs'!$H$32,IF(AND('3. GRI Pricing'!$G498&gt;='2. GRI Pricing Inputs'!$J$33,'3. GRI Pricing'!$G498&lt;='2. GRI Pricing Inputs'!$K$33),'2. GRI Pricing Inputs'!$J$32,IF(AND('3. GRI Pricing'!$G498&gt;='2. GRI Pricing Inputs'!$L$33,'3. GRI Pricing'!$G498&lt;='2. GRI Pricing Inputs'!$M$33),'2. GRI Pricing Inputs'!$L$32,IF(AND('3. GRI Pricing'!$G498&gt;='2. GRI Pricing Inputs'!$N$33,'3. GRI Pricing'!$G498&lt;='2. GRI Pricing Inputs'!$O$33),'2. GRI Pricing Inputs'!$N$32,IF(AND('3. GRI Pricing'!$G498&gt;='2. GRI Pricing Inputs'!$P$33,'3. GRI Pricing'!$G498&lt;='2. GRI Pricing Inputs'!$Q$33),'2. GRI Pricing Inputs'!$P$32,IF(AND('3. GRI Pricing'!$G498&gt;='2. GRI Pricing Inputs'!$R$33,'3. GRI Pricing'!$G498&lt;='2. GRI Pricing Inputs'!$S$33),'2. GRI Pricing Inputs'!$R$32,IF(AND('3. GRI Pricing'!$G498&gt;='2. GRI Pricing Inputs'!$T$33,'3. GRI Pricing'!$G498&lt;='2. GRI Pricing Inputs'!$U$33),'2. GRI Pricing Inputs'!$T$32,IF(AND('3. GRI Pricing'!$G498&gt;='2. GRI Pricing Inputs'!$V$33,'3. GRI Pricing'!$G498&lt;='2. GRI Pricing Inputs'!$W$33),'2. GRI Pricing Inputs'!$V$32,IF(AND('3. GRI Pricing'!$G498&gt;='2. GRI Pricing Inputs'!$X$33,'3. GRI Pricing'!$G498&lt;='2. GRI Pricing Inputs'!$Y$33),'2. GRI Pricing Inputs'!$X$32,IF(AND('3. GRI Pricing'!$G498&gt;='2. GRI Pricing Inputs'!$Z$33,'3. GRI Pricing'!$G498&lt;='2. GRI Pricing Inputs'!$AA$33),'2. GRI Pricing Inputs'!$Z$32,IF(AND('3. GRI Pricing'!$G498&gt;='2. GRI Pricing Inputs'!$AB$33,'3. GRI Pricing'!$G498&lt;='2. GRI Pricing Inputs'!$AC$33),'2. GRI Pricing Inputs'!$AB$32,IF(AND('3. GRI Pricing'!$G498&gt;='2. GRI Pricing Inputs'!$AD$33,'3. GRI Pricing'!$G498&lt;='2. GRI Pricing Inputs'!$AE$33),'2. GRI Pricing Inputs'!$AD$32,IF(AND('3. GRI Pricing'!$G498&gt;='2. GRI Pricing Inputs'!$AF$33,'3. GRI Pricing'!$G498&lt;='2. GRI Pricing Inputs'!$AG$33),'2. GRI Pricing Inputs'!$AF$32,IF(AND('3. GRI Pricing'!$G498&gt;='2. GRI Pricing Inputs'!$AH$33,'3. GRI Pricing'!$G498&lt;='2. GRI Pricing Inputs'!$AI$33),'2. GRI Pricing Inputs'!$AH$32,0))))))))))))))))</f>
        <v>0</v>
      </c>
      <c r="O498" s="272" cm="1">
        <f t="array" ref="O498">IFERROR(INDEX('2. GRI Pricing Inputs'!$C$32:$AI$39,MATCH('3. GRI Pricing'!E498,'2. GRI Pricing Inputs'!$C$32:$C$39,0),(MATCH('3. GRI Pricing'!N498,'2. GRI Pricing Inputs'!$D$32:$AI$32,0)+1)),0)</f>
        <v>0</v>
      </c>
      <c r="P498" s="272">
        <f>IFERROR(INDEX('2. GRI Pricing Inputs'!$C$45:$AI$46,MATCH($P$16,'2. GRI Pricing Inputs'!$C$45:$C$46,0),MATCH(H498,'2. GRI Pricing Inputs'!$C$45:$AI$45,0)),0)</f>
        <v>0</v>
      </c>
      <c r="Q498" s="272">
        <f>IFERROR(INDEX('2. GRI Pricing Inputs'!$C$53:$AI$54,MATCH('3. GRI Pricing'!$Q$16,'2. GRI Pricing Inputs'!$C$53:$C$54,0),MATCH('3. GRI Pricing'!I498,'2. GRI Pricing Inputs'!$C$53:$AI$53,0)),0)</f>
        <v>0</v>
      </c>
      <c r="R498" s="272">
        <f>IFERROR(INDEX('2. GRI Pricing Inputs'!$C$60:$AI$61,MATCH('3. GRI Pricing'!$R$16,'2. GRI Pricing Inputs'!$C$60:$C$61,0),MATCH('1. Accomodation'!T502,'2. GRI Pricing Inputs'!$C$60:$AI$60,0)),0)</f>
        <v>0</v>
      </c>
      <c r="S498" s="272">
        <f>IFERROR(INDEX('2. GRI Pricing Inputs'!$C$67:$AI$68,MATCH('3. GRI Pricing'!$S$16,'2. GRI Pricing Inputs'!$C$67:$C$68,0),MATCH('1. Accomodation'!U502,'2. GRI Pricing Inputs'!$C$67:$AI$67,0)),0)</f>
        <v>0</v>
      </c>
      <c r="T498" s="272">
        <f>IF(E498=0,0,'2. GRI Pricing Inputs'!$AI$75)</f>
        <v>0</v>
      </c>
      <c r="U498" s="272">
        <f>IFERROR(INDEX('2. GRI Pricing Inputs'!$C$82:$AI$83,MATCH('3. GRI Pricing'!$U$16,'2. GRI Pricing Inputs'!$C$82:$C$83,0),MATCH('1. Accomodation'!V502,'2. GRI Pricing Inputs'!$C$82:$AI$82,0)),0)</f>
        <v>0</v>
      </c>
      <c r="V498" s="272">
        <f>IFERROR(INDEX('2. GRI Pricing Inputs'!$C$89:$AI$90,MATCH('3. GRI Pricing'!$V$16,'2. GRI Pricing Inputs'!$C$89:$C$90,0),MATCH('1. Accomodation'!W502,'2. GRI Pricing Inputs'!$C$89:$AI$89,0)),0)</f>
        <v>0</v>
      </c>
      <c r="W498" s="272">
        <f>IFERROR(INDEX('2. GRI Pricing Inputs'!$C$97:$AI$98,MATCH('3. GRI Pricing'!$W$16,'2. GRI Pricing Inputs'!$C$97:$C$98,0),MATCH('1. Accomodation'!X502,'2. GRI Pricing Inputs'!$C$97:$AI$97,0)),0)</f>
        <v>0</v>
      </c>
      <c r="X498" s="272">
        <f>IFERROR(INDEX('2. GRI Pricing Inputs'!$C$104:$AI$105,MATCH('3. GRI Pricing'!$X$16,'2. GRI Pricing Inputs'!$C$104:$C$105,0),MATCH('1. Accomodation'!Y502,'2. GRI Pricing Inputs'!$C$104:$AI$104,0)),0)</f>
        <v>0</v>
      </c>
      <c r="Y498" s="273"/>
      <c r="Z498" s="274">
        <f t="shared" si="21"/>
        <v>0</v>
      </c>
      <c r="AA498" s="275"/>
      <c r="AB498" s="275"/>
      <c r="AC498" s="275"/>
      <c r="AD498" s="271">
        <f>Z498*(1+'2. GRI Pricing Inputs'!E$115)^(($AD$16-$AC$15)/365)</f>
        <v>0</v>
      </c>
      <c r="AE498" s="272">
        <f>AD498*(1+'2. GRI Pricing Inputs'!F$115)^((AE$16-AD$16)/365)</f>
        <v>0</v>
      </c>
      <c r="AF498" s="272">
        <f>AE498*(1+'2. GRI Pricing Inputs'!G$115)^((AF$16-AE$16)/365)</f>
        <v>0</v>
      </c>
      <c r="AG498" s="272">
        <f>AF498*(1+'2. GRI Pricing Inputs'!H$115)^((AG$16-AF$16)/365)</f>
        <v>0</v>
      </c>
      <c r="AH498" s="272">
        <f>AG498*(1+'2. GRI Pricing Inputs'!I$115)^((AH$16-AG$16)/365)</f>
        <v>0</v>
      </c>
      <c r="AI498" s="272">
        <f>AH498*(1+'2. GRI Pricing Inputs'!J$115)^((AI$16-AH$16)/365)</f>
        <v>0</v>
      </c>
      <c r="AJ498" s="272">
        <f>AI498*(1+'2. GRI Pricing Inputs'!K$115)^((AJ$16-AI$16)/365)</f>
        <v>0</v>
      </c>
      <c r="AK498" s="272">
        <f>AJ498*(1+'2. GRI Pricing Inputs'!L$115)^((AK$16-AJ$16)/365)</f>
        <v>0</v>
      </c>
      <c r="AL498" s="272">
        <f>AK498*(1+'2. GRI Pricing Inputs'!M$115)^((AL$16-AK$16)/365)</f>
        <v>0</v>
      </c>
      <c r="AM498" s="272">
        <f>AL498*(1+'2. GRI Pricing Inputs'!N$115)^((AM$16-AL$16)/365)</f>
        <v>0</v>
      </c>
      <c r="AN498" s="272">
        <f>AM498*(1+'2. GRI Pricing Inputs'!O$115)^((AN$16-AM$16)/365)</f>
        <v>0</v>
      </c>
      <c r="AO498" s="272">
        <f>AN498*(1+'2. GRI Pricing Inputs'!P$115)^((AO$16-AN$16)/365)</f>
        <v>0</v>
      </c>
      <c r="AP498" s="276">
        <f>AO498*(1+'2. GRI Pricing Inputs'!Q$115)^((AP$16-AO$16)/365)</f>
        <v>0</v>
      </c>
      <c r="AQ498" s="380">
        <f t="shared" si="22"/>
        <v>0</v>
      </c>
    </row>
    <row r="499" spans="3:43" ht="11.4" x14ac:dyDescent="0.2">
      <c r="C499" s="76">
        <f>'1. Accomodation'!N503</f>
        <v>0</v>
      </c>
      <c r="D499" s="362" t="str">
        <f>'1. Accomodation'!L503</f>
        <v>[Select]</v>
      </c>
      <c r="E499" s="69" t="str">
        <f>'1. Accomodation'!P503</f>
        <v>[Select]</v>
      </c>
      <c r="F499" s="69" t="str">
        <f>'1. Accomodation'!Q503</f>
        <v>[Select]</v>
      </c>
      <c r="G499" s="77">
        <f>'1. Accomodation'!O503</f>
        <v>0</v>
      </c>
      <c r="H499" s="69" t="str">
        <f>'1. Accomodation'!R503</f>
        <v>[Select]</v>
      </c>
      <c r="I499" s="69" t="str">
        <f>'1. Accomodation'!S503</f>
        <v>[Select]</v>
      </c>
      <c r="J499" s="62"/>
      <c r="L499" s="271">
        <f>IFERROR(INDEX('2. GRI Pricing Inputs'!$C$15:$AI$16,MATCH($L$16,'2. GRI Pricing Inputs'!$C$15:$C$16,0),MATCH(E499,'2. GRI Pricing Inputs'!$C$15:$AI$15,0)),0)</f>
        <v>0</v>
      </c>
      <c r="M499" s="272">
        <f>IFERROR(INDEX('2. GRI Pricing Inputs'!$C$22:$AI$23,MATCH($M$16,'2. GRI Pricing Inputs'!$C$22:$C$23,0),MATCH(F499,'2. GRI Pricing Inputs'!$C$22:$AI$22,0)),0)</f>
        <v>0</v>
      </c>
      <c r="N499" s="329">
        <f>IF(AND('3. GRI Pricing'!$G499&gt;='2. GRI Pricing Inputs'!$D$33,'3. GRI Pricing'!$G499&lt;='2. GRI Pricing Inputs'!$E$33),'2. GRI Pricing Inputs'!$D$32,IF(AND('3. GRI Pricing'!$G499&gt;='2. GRI Pricing Inputs'!$F$33,'3. GRI Pricing'!$G499&lt;='2. GRI Pricing Inputs'!$G$33),'2. GRI Pricing Inputs'!$F$32,IF(AND('3. GRI Pricing'!$G499&gt;='2. GRI Pricing Inputs'!$H$33,'3. GRI Pricing'!$G499&lt;='2. GRI Pricing Inputs'!$I$33),'2. GRI Pricing Inputs'!$H$32,IF(AND('3. GRI Pricing'!$G499&gt;='2. GRI Pricing Inputs'!$J$33,'3. GRI Pricing'!$G499&lt;='2. GRI Pricing Inputs'!$K$33),'2. GRI Pricing Inputs'!$J$32,IF(AND('3. GRI Pricing'!$G499&gt;='2. GRI Pricing Inputs'!$L$33,'3. GRI Pricing'!$G499&lt;='2. GRI Pricing Inputs'!$M$33),'2. GRI Pricing Inputs'!$L$32,IF(AND('3. GRI Pricing'!$G499&gt;='2. GRI Pricing Inputs'!$N$33,'3. GRI Pricing'!$G499&lt;='2. GRI Pricing Inputs'!$O$33),'2. GRI Pricing Inputs'!$N$32,IF(AND('3. GRI Pricing'!$G499&gt;='2. GRI Pricing Inputs'!$P$33,'3. GRI Pricing'!$G499&lt;='2. GRI Pricing Inputs'!$Q$33),'2. GRI Pricing Inputs'!$P$32,IF(AND('3. GRI Pricing'!$G499&gt;='2. GRI Pricing Inputs'!$R$33,'3. GRI Pricing'!$G499&lt;='2. GRI Pricing Inputs'!$S$33),'2. GRI Pricing Inputs'!$R$32,IF(AND('3. GRI Pricing'!$G499&gt;='2. GRI Pricing Inputs'!$T$33,'3. GRI Pricing'!$G499&lt;='2. GRI Pricing Inputs'!$U$33),'2. GRI Pricing Inputs'!$T$32,IF(AND('3. GRI Pricing'!$G499&gt;='2. GRI Pricing Inputs'!$V$33,'3. GRI Pricing'!$G499&lt;='2. GRI Pricing Inputs'!$W$33),'2. GRI Pricing Inputs'!$V$32,IF(AND('3. GRI Pricing'!$G499&gt;='2. GRI Pricing Inputs'!$X$33,'3. GRI Pricing'!$G499&lt;='2. GRI Pricing Inputs'!$Y$33),'2. GRI Pricing Inputs'!$X$32,IF(AND('3. GRI Pricing'!$G499&gt;='2. GRI Pricing Inputs'!$Z$33,'3. GRI Pricing'!$G499&lt;='2. GRI Pricing Inputs'!$AA$33),'2. GRI Pricing Inputs'!$Z$32,IF(AND('3. GRI Pricing'!$G499&gt;='2. GRI Pricing Inputs'!$AB$33,'3. GRI Pricing'!$G499&lt;='2. GRI Pricing Inputs'!$AC$33),'2. GRI Pricing Inputs'!$AB$32,IF(AND('3. GRI Pricing'!$G499&gt;='2. GRI Pricing Inputs'!$AD$33,'3. GRI Pricing'!$G499&lt;='2. GRI Pricing Inputs'!$AE$33),'2. GRI Pricing Inputs'!$AD$32,IF(AND('3. GRI Pricing'!$G499&gt;='2. GRI Pricing Inputs'!$AF$33,'3. GRI Pricing'!$G499&lt;='2. GRI Pricing Inputs'!$AG$33),'2. GRI Pricing Inputs'!$AF$32,IF(AND('3. GRI Pricing'!$G499&gt;='2. GRI Pricing Inputs'!$AH$33,'3. GRI Pricing'!$G499&lt;='2. GRI Pricing Inputs'!$AI$33),'2. GRI Pricing Inputs'!$AH$32,0))))))))))))))))</f>
        <v>0</v>
      </c>
      <c r="O499" s="272" cm="1">
        <f t="array" ref="O499">IFERROR(INDEX('2. GRI Pricing Inputs'!$C$32:$AI$39,MATCH('3. GRI Pricing'!E499,'2. GRI Pricing Inputs'!$C$32:$C$39,0),(MATCH('3. GRI Pricing'!N499,'2. GRI Pricing Inputs'!$D$32:$AI$32,0)+1)),0)</f>
        <v>0</v>
      </c>
      <c r="P499" s="272">
        <f>IFERROR(INDEX('2. GRI Pricing Inputs'!$C$45:$AI$46,MATCH($P$16,'2. GRI Pricing Inputs'!$C$45:$C$46,0),MATCH(H499,'2. GRI Pricing Inputs'!$C$45:$AI$45,0)),0)</f>
        <v>0</v>
      </c>
      <c r="Q499" s="272">
        <f>IFERROR(INDEX('2. GRI Pricing Inputs'!$C$53:$AI$54,MATCH('3. GRI Pricing'!$Q$16,'2. GRI Pricing Inputs'!$C$53:$C$54,0),MATCH('3. GRI Pricing'!I499,'2. GRI Pricing Inputs'!$C$53:$AI$53,0)),0)</f>
        <v>0</v>
      </c>
      <c r="R499" s="272">
        <f>IFERROR(INDEX('2. GRI Pricing Inputs'!$C$60:$AI$61,MATCH('3. GRI Pricing'!$R$16,'2. GRI Pricing Inputs'!$C$60:$C$61,0),MATCH('1. Accomodation'!T503,'2. GRI Pricing Inputs'!$C$60:$AI$60,0)),0)</f>
        <v>0</v>
      </c>
      <c r="S499" s="272">
        <f>IFERROR(INDEX('2. GRI Pricing Inputs'!$C$67:$AI$68,MATCH('3. GRI Pricing'!$S$16,'2. GRI Pricing Inputs'!$C$67:$C$68,0),MATCH('1. Accomodation'!U503,'2. GRI Pricing Inputs'!$C$67:$AI$67,0)),0)</f>
        <v>0</v>
      </c>
      <c r="T499" s="272">
        <f>IF(E499=0,0,'2. GRI Pricing Inputs'!$AI$75)</f>
        <v>0</v>
      </c>
      <c r="U499" s="272">
        <f>IFERROR(INDEX('2. GRI Pricing Inputs'!$C$82:$AI$83,MATCH('3. GRI Pricing'!$U$16,'2. GRI Pricing Inputs'!$C$82:$C$83,0),MATCH('1. Accomodation'!V503,'2. GRI Pricing Inputs'!$C$82:$AI$82,0)),0)</f>
        <v>0</v>
      </c>
      <c r="V499" s="272">
        <f>IFERROR(INDEX('2. GRI Pricing Inputs'!$C$89:$AI$90,MATCH('3. GRI Pricing'!$V$16,'2. GRI Pricing Inputs'!$C$89:$C$90,0),MATCH('1. Accomodation'!W503,'2. GRI Pricing Inputs'!$C$89:$AI$89,0)),0)</f>
        <v>0</v>
      </c>
      <c r="W499" s="272">
        <f>IFERROR(INDEX('2. GRI Pricing Inputs'!$C$97:$AI$98,MATCH('3. GRI Pricing'!$W$16,'2. GRI Pricing Inputs'!$C$97:$C$98,0),MATCH('1. Accomodation'!X503,'2. GRI Pricing Inputs'!$C$97:$AI$97,0)),0)</f>
        <v>0</v>
      </c>
      <c r="X499" s="272">
        <f>IFERROR(INDEX('2. GRI Pricing Inputs'!$C$104:$AI$105,MATCH('3. GRI Pricing'!$X$16,'2. GRI Pricing Inputs'!$C$104:$C$105,0),MATCH('1. Accomodation'!Y503,'2. GRI Pricing Inputs'!$C$104:$AI$104,0)),0)</f>
        <v>0</v>
      </c>
      <c r="Y499" s="273"/>
      <c r="Z499" s="274">
        <f t="shared" si="21"/>
        <v>0</v>
      </c>
      <c r="AA499" s="275"/>
      <c r="AB499" s="275"/>
      <c r="AC499" s="275"/>
      <c r="AD499" s="271">
        <f>Z499*(1+'2. GRI Pricing Inputs'!E$115)^(($AD$16-$AC$15)/365)</f>
        <v>0</v>
      </c>
      <c r="AE499" s="272">
        <f>AD499*(1+'2. GRI Pricing Inputs'!F$115)^((AE$16-AD$16)/365)</f>
        <v>0</v>
      </c>
      <c r="AF499" s="272">
        <f>AE499*(1+'2. GRI Pricing Inputs'!G$115)^((AF$16-AE$16)/365)</f>
        <v>0</v>
      </c>
      <c r="AG499" s="272">
        <f>AF499*(1+'2. GRI Pricing Inputs'!H$115)^((AG$16-AF$16)/365)</f>
        <v>0</v>
      </c>
      <c r="AH499" s="272">
        <f>AG499*(1+'2. GRI Pricing Inputs'!I$115)^((AH$16-AG$16)/365)</f>
        <v>0</v>
      </c>
      <c r="AI499" s="272">
        <f>AH499*(1+'2. GRI Pricing Inputs'!J$115)^((AI$16-AH$16)/365)</f>
        <v>0</v>
      </c>
      <c r="AJ499" s="272">
        <f>AI499*(1+'2. GRI Pricing Inputs'!K$115)^((AJ$16-AI$16)/365)</f>
        <v>0</v>
      </c>
      <c r="AK499" s="272">
        <f>AJ499*(1+'2. GRI Pricing Inputs'!L$115)^((AK$16-AJ$16)/365)</f>
        <v>0</v>
      </c>
      <c r="AL499" s="272">
        <f>AK499*(1+'2. GRI Pricing Inputs'!M$115)^((AL$16-AK$16)/365)</f>
        <v>0</v>
      </c>
      <c r="AM499" s="272">
        <f>AL499*(1+'2. GRI Pricing Inputs'!N$115)^((AM$16-AL$16)/365)</f>
        <v>0</v>
      </c>
      <c r="AN499" s="272">
        <f>AM499*(1+'2. GRI Pricing Inputs'!O$115)^((AN$16-AM$16)/365)</f>
        <v>0</v>
      </c>
      <c r="AO499" s="272">
        <f>AN499*(1+'2. GRI Pricing Inputs'!P$115)^((AO$16-AN$16)/365)</f>
        <v>0</v>
      </c>
      <c r="AP499" s="276">
        <f>AO499*(1+'2. GRI Pricing Inputs'!Q$115)^((AP$16-AO$16)/365)</f>
        <v>0</v>
      </c>
      <c r="AQ499" s="380">
        <f t="shared" si="22"/>
        <v>0</v>
      </c>
    </row>
    <row r="500" spans="3:43" ht="11.4" x14ac:dyDescent="0.2">
      <c r="C500" s="76">
        <f>'1. Accomodation'!N504</f>
        <v>0</v>
      </c>
      <c r="D500" s="362" t="str">
        <f>'1. Accomodation'!L504</f>
        <v>[Select]</v>
      </c>
      <c r="E500" s="69" t="str">
        <f>'1. Accomodation'!P504</f>
        <v>[Select]</v>
      </c>
      <c r="F500" s="69" t="str">
        <f>'1. Accomodation'!Q504</f>
        <v>[Select]</v>
      </c>
      <c r="G500" s="77">
        <f>'1. Accomodation'!O504</f>
        <v>0</v>
      </c>
      <c r="H500" s="69" t="str">
        <f>'1. Accomodation'!R504</f>
        <v>[Select]</v>
      </c>
      <c r="I500" s="69" t="str">
        <f>'1. Accomodation'!S504</f>
        <v>[Select]</v>
      </c>
      <c r="J500" s="62"/>
      <c r="L500" s="271">
        <f>IFERROR(INDEX('2. GRI Pricing Inputs'!$C$15:$AI$16,MATCH($L$16,'2. GRI Pricing Inputs'!$C$15:$C$16,0),MATCH(E500,'2. GRI Pricing Inputs'!$C$15:$AI$15,0)),0)</f>
        <v>0</v>
      </c>
      <c r="M500" s="272">
        <f>IFERROR(INDEX('2. GRI Pricing Inputs'!$C$22:$AI$23,MATCH($M$16,'2. GRI Pricing Inputs'!$C$22:$C$23,0),MATCH(F500,'2. GRI Pricing Inputs'!$C$22:$AI$22,0)),0)</f>
        <v>0</v>
      </c>
      <c r="N500" s="329">
        <f>IF(AND('3. GRI Pricing'!$G500&gt;='2. GRI Pricing Inputs'!$D$33,'3. GRI Pricing'!$G500&lt;='2. GRI Pricing Inputs'!$E$33),'2. GRI Pricing Inputs'!$D$32,IF(AND('3. GRI Pricing'!$G500&gt;='2. GRI Pricing Inputs'!$F$33,'3. GRI Pricing'!$G500&lt;='2. GRI Pricing Inputs'!$G$33),'2. GRI Pricing Inputs'!$F$32,IF(AND('3. GRI Pricing'!$G500&gt;='2. GRI Pricing Inputs'!$H$33,'3. GRI Pricing'!$G500&lt;='2. GRI Pricing Inputs'!$I$33),'2. GRI Pricing Inputs'!$H$32,IF(AND('3. GRI Pricing'!$G500&gt;='2. GRI Pricing Inputs'!$J$33,'3. GRI Pricing'!$G500&lt;='2. GRI Pricing Inputs'!$K$33),'2. GRI Pricing Inputs'!$J$32,IF(AND('3. GRI Pricing'!$G500&gt;='2. GRI Pricing Inputs'!$L$33,'3. GRI Pricing'!$G500&lt;='2. GRI Pricing Inputs'!$M$33),'2. GRI Pricing Inputs'!$L$32,IF(AND('3. GRI Pricing'!$G500&gt;='2. GRI Pricing Inputs'!$N$33,'3. GRI Pricing'!$G500&lt;='2. GRI Pricing Inputs'!$O$33),'2. GRI Pricing Inputs'!$N$32,IF(AND('3. GRI Pricing'!$G500&gt;='2. GRI Pricing Inputs'!$P$33,'3. GRI Pricing'!$G500&lt;='2. GRI Pricing Inputs'!$Q$33),'2. GRI Pricing Inputs'!$P$32,IF(AND('3. GRI Pricing'!$G500&gt;='2. GRI Pricing Inputs'!$R$33,'3. GRI Pricing'!$G500&lt;='2. GRI Pricing Inputs'!$S$33),'2. GRI Pricing Inputs'!$R$32,IF(AND('3. GRI Pricing'!$G500&gt;='2. GRI Pricing Inputs'!$T$33,'3. GRI Pricing'!$G500&lt;='2. GRI Pricing Inputs'!$U$33),'2. GRI Pricing Inputs'!$T$32,IF(AND('3. GRI Pricing'!$G500&gt;='2. GRI Pricing Inputs'!$V$33,'3. GRI Pricing'!$G500&lt;='2. GRI Pricing Inputs'!$W$33),'2. GRI Pricing Inputs'!$V$32,IF(AND('3. GRI Pricing'!$G500&gt;='2. GRI Pricing Inputs'!$X$33,'3. GRI Pricing'!$G500&lt;='2. GRI Pricing Inputs'!$Y$33),'2. GRI Pricing Inputs'!$X$32,IF(AND('3. GRI Pricing'!$G500&gt;='2. GRI Pricing Inputs'!$Z$33,'3. GRI Pricing'!$G500&lt;='2. GRI Pricing Inputs'!$AA$33),'2. GRI Pricing Inputs'!$Z$32,IF(AND('3. GRI Pricing'!$G500&gt;='2. GRI Pricing Inputs'!$AB$33,'3. GRI Pricing'!$G500&lt;='2. GRI Pricing Inputs'!$AC$33),'2. GRI Pricing Inputs'!$AB$32,IF(AND('3. GRI Pricing'!$G500&gt;='2. GRI Pricing Inputs'!$AD$33,'3. GRI Pricing'!$G500&lt;='2. GRI Pricing Inputs'!$AE$33),'2. GRI Pricing Inputs'!$AD$32,IF(AND('3. GRI Pricing'!$G500&gt;='2. GRI Pricing Inputs'!$AF$33,'3. GRI Pricing'!$G500&lt;='2. GRI Pricing Inputs'!$AG$33),'2. GRI Pricing Inputs'!$AF$32,IF(AND('3. GRI Pricing'!$G500&gt;='2. GRI Pricing Inputs'!$AH$33,'3. GRI Pricing'!$G500&lt;='2. GRI Pricing Inputs'!$AI$33),'2. GRI Pricing Inputs'!$AH$32,0))))))))))))))))</f>
        <v>0</v>
      </c>
      <c r="O500" s="272" cm="1">
        <f t="array" ref="O500">IFERROR(INDEX('2. GRI Pricing Inputs'!$C$32:$AI$39,MATCH('3. GRI Pricing'!E500,'2. GRI Pricing Inputs'!$C$32:$C$39,0),(MATCH('3. GRI Pricing'!N500,'2. GRI Pricing Inputs'!$D$32:$AI$32,0)+1)),0)</f>
        <v>0</v>
      </c>
      <c r="P500" s="272">
        <f>IFERROR(INDEX('2. GRI Pricing Inputs'!$C$45:$AI$46,MATCH($P$16,'2. GRI Pricing Inputs'!$C$45:$C$46,0),MATCH(H500,'2. GRI Pricing Inputs'!$C$45:$AI$45,0)),0)</f>
        <v>0</v>
      </c>
      <c r="Q500" s="272">
        <f>IFERROR(INDEX('2. GRI Pricing Inputs'!$C$53:$AI$54,MATCH('3. GRI Pricing'!$Q$16,'2. GRI Pricing Inputs'!$C$53:$C$54,0),MATCH('3. GRI Pricing'!I500,'2. GRI Pricing Inputs'!$C$53:$AI$53,0)),0)</f>
        <v>0</v>
      </c>
      <c r="R500" s="272">
        <f>IFERROR(INDEX('2. GRI Pricing Inputs'!$C$60:$AI$61,MATCH('3. GRI Pricing'!$R$16,'2. GRI Pricing Inputs'!$C$60:$C$61,0),MATCH('1. Accomodation'!T504,'2. GRI Pricing Inputs'!$C$60:$AI$60,0)),0)</f>
        <v>0</v>
      </c>
      <c r="S500" s="272">
        <f>IFERROR(INDEX('2. GRI Pricing Inputs'!$C$67:$AI$68,MATCH('3. GRI Pricing'!$S$16,'2. GRI Pricing Inputs'!$C$67:$C$68,0),MATCH('1. Accomodation'!U504,'2. GRI Pricing Inputs'!$C$67:$AI$67,0)),0)</f>
        <v>0</v>
      </c>
      <c r="T500" s="272">
        <f>IF(E500=0,0,'2. GRI Pricing Inputs'!$AI$75)</f>
        <v>0</v>
      </c>
      <c r="U500" s="272">
        <f>IFERROR(INDEX('2. GRI Pricing Inputs'!$C$82:$AI$83,MATCH('3. GRI Pricing'!$U$16,'2. GRI Pricing Inputs'!$C$82:$C$83,0),MATCH('1. Accomodation'!V504,'2. GRI Pricing Inputs'!$C$82:$AI$82,0)),0)</f>
        <v>0</v>
      </c>
      <c r="V500" s="272">
        <f>IFERROR(INDEX('2. GRI Pricing Inputs'!$C$89:$AI$90,MATCH('3. GRI Pricing'!$V$16,'2. GRI Pricing Inputs'!$C$89:$C$90,0),MATCH('1. Accomodation'!W504,'2. GRI Pricing Inputs'!$C$89:$AI$89,0)),0)</f>
        <v>0</v>
      </c>
      <c r="W500" s="272">
        <f>IFERROR(INDEX('2. GRI Pricing Inputs'!$C$97:$AI$98,MATCH('3. GRI Pricing'!$W$16,'2. GRI Pricing Inputs'!$C$97:$C$98,0),MATCH('1. Accomodation'!X504,'2. GRI Pricing Inputs'!$C$97:$AI$97,0)),0)</f>
        <v>0</v>
      </c>
      <c r="X500" s="272">
        <f>IFERROR(INDEX('2. GRI Pricing Inputs'!$C$104:$AI$105,MATCH('3. GRI Pricing'!$X$16,'2. GRI Pricing Inputs'!$C$104:$C$105,0),MATCH('1. Accomodation'!Y504,'2. GRI Pricing Inputs'!$C$104:$AI$104,0)),0)</f>
        <v>0</v>
      </c>
      <c r="Y500" s="273"/>
      <c r="Z500" s="274">
        <f t="shared" si="21"/>
        <v>0</v>
      </c>
      <c r="AA500" s="275"/>
      <c r="AB500" s="275"/>
      <c r="AC500" s="275"/>
      <c r="AD500" s="271">
        <f>Z500*(1+'2. GRI Pricing Inputs'!E$115)^(($AD$16-$AC$15)/365)</f>
        <v>0</v>
      </c>
      <c r="AE500" s="272">
        <f>AD500*(1+'2. GRI Pricing Inputs'!F$115)^((AE$16-AD$16)/365)</f>
        <v>0</v>
      </c>
      <c r="AF500" s="272">
        <f>AE500*(1+'2. GRI Pricing Inputs'!G$115)^((AF$16-AE$16)/365)</f>
        <v>0</v>
      </c>
      <c r="AG500" s="272">
        <f>AF500*(1+'2. GRI Pricing Inputs'!H$115)^((AG$16-AF$16)/365)</f>
        <v>0</v>
      </c>
      <c r="AH500" s="272">
        <f>AG500*(1+'2. GRI Pricing Inputs'!I$115)^((AH$16-AG$16)/365)</f>
        <v>0</v>
      </c>
      <c r="AI500" s="272">
        <f>AH500*(1+'2. GRI Pricing Inputs'!J$115)^((AI$16-AH$16)/365)</f>
        <v>0</v>
      </c>
      <c r="AJ500" s="272">
        <f>AI500*(1+'2. GRI Pricing Inputs'!K$115)^((AJ$16-AI$16)/365)</f>
        <v>0</v>
      </c>
      <c r="AK500" s="272">
        <f>AJ500*(1+'2. GRI Pricing Inputs'!L$115)^((AK$16-AJ$16)/365)</f>
        <v>0</v>
      </c>
      <c r="AL500" s="272">
        <f>AK500*(1+'2. GRI Pricing Inputs'!M$115)^((AL$16-AK$16)/365)</f>
        <v>0</v>
      </c>
      <c r="AM500" s="272">
        <f>AL500*(1+'2. GRI Pricing Inputs'!N$115)^((AM$16-AL$16)/365)</f>
        <v>0</v>
      </c>
      <c r="AN500" s="272">
        <f>AM500*(1+'2. GRI Pricing Inputs'!O$115)^((AN$16-AM$16)/365)</f>
        <v>0</v>
      </c>
      <c r="AO500" s="272">
        <f>AN500*(1+'2. GRI Pricing Inputs'!P$115)^((AO$16-AN$16)/365)</f>
        <v>0</v>
      </c>
      <c r="AP500" s="276">
        <f>AO500*(1+'2. GRI Pricing Inputs'!Q$115)^((AP$16-AO$16)/365)</f>
        <v>0</v>
      </c>
      <c r="AQ500" s="380">
        <f t="shared" si="22"/>
        <v>0</v>
      </c>
    </row>
    <row r="501" spans="3:43" ht="11.4" x14ac:dyDescent="0.2">
      <c r="C501" s="76">
        <f>'1. Accomodation'!N505</f>
        <v>0</v>
      </c>
      <c r="D501" s="362" t="str">
        <f>'1. Accomodation'!L505</f>
        <v>[Select]</v>
      </c>
      <c r="E501" s="69" t="str">
        <f>'1. Accomodation'!P505</f>
        <v>[Select]</v>
      </c>
      <c r="F501" s="69" t="str">
        <f>'1. Accomodation'!Q505</f>
        <v>[Select]</v>
      </c>
      <c r="G501" s="77">
        <f>'1. Accomodation'!O505</f>
        <v>0</v>
      </c>
      <c r="H501" s="69" t="str">
        <f>'1. Accomodation'!R505</f>
        <v>[Select]</v>
      </c>
      <c r="I501" s="69" t="str">
        <f>'1. Accomodation'!S505</f>
        <v>[Select]</v>
      </c>
      <c r="J501" s="62"/>
      <c r="L501" s="271">
        <f>IFERROR(INDEX('2. GRI Pricing Inputs'!$C$15:$AI$16,MATCH($L$16,'2. GRI Pricing Inputs'!$C$15:$C$16,0),MATCH(E501,'2. GRI Pricing Inputs'!$C$15:$AI$15,0)),0)</f>
        <v>0</v>
      </c>
      <c r="M501" s="272">
        <f>IFERROR(INDEX('2. GRI Pricing Inputs'!$C$22:$AI$23,MATCH($M$16,'2. GRI Pricing Inputs'!$C$22:$C$23,0),MATCH(F501,'2. GRI Pricing Inputs'!$C$22:$AI$22,0)),0)</f>
        <v>0</v>
      </c>
      <c r="N501" s="329">
        <f>IF(AND('3. GRI Pricing'!$G501&gt;='2. GRI Pricing Inputs'!$D$33,'3. GRI Pricing'!$G501&lt;='2. GRI Pricing Inputs'!$E$33),'2. GRI Pricing Inputs'!$D$32,IF(AND('3. GRI Pricing'!$G501&gt;='2. GRI Pricing Inputs'!$F$33,'3. GRI Pricing'!$G501&lt;='2. GRI Pricing Inputs'!$G$33),'2. GRI Pricing Inputs'!$F$32,IF(AND('3. GRI Pricing'!$G501&gt;='2. GRI Pricing Inputs'!$H$33,'3. GRI Pricing'!$G501&lt;='2. GRI Pricing Inputs'!$I$33),'2. GRI Pricing Inputs'!$H$32,IF(AND('3. GRI Pricing'!$G501&gt;='2. GRI Pricing Inputs'!$J$33,'3. GRI Pricing'!$G501&lt;='2. GRI Pricing Inputs'!$K$33),'2. GRI Pricing Inputs'!$J$32,IF(AND('3. GRI Pricing'!$G501&gt;='2. GRI Pricing Inputs'!$L$33,'3. GRI Pricing'!$G501&lt;='2. GRI Pricing Inputs'!$M$33),'2. GRI Pricing Inputs'!$L$32,IF(AND('3. GRI Pricing'!$G501&gt;='2. GRI Pricing Inputs'!$N$33,'3. GRI Pricing'!$G501&lt;='2. GRI Pricing Inputs'!$O$33),'2. GRI Pricing Inputs'!$N$32,IF(AND('3. GRI Pricing'!$G501&gt;='2. GRI Pricing Inputs'!$P$33,'3. GRI Pricing'!$G501&lt;='2. GRI Pricing Inputs'!$Q$33),'2. GRI Pricing Inputs'!$P$32,IF(AND('3. GRI Pricing'!$G501&gt;='2. GRI Pricing Inputs'!$R$33,'3. GRI Pricing'!$G501&lt;='2. GRI Pricing Inputs'!$S$33),'2. GRI Pricing Inputs'!$R$32,IF(AND('3. GRI Pricing'!$G501&gt;='2. GRI Pricing Inputs'!$T$33,'3. GRI Pricing'!$G501&lt;='2. GRI Pricing Inputs'!$U$33),'2. GRI Pricing Inputs'!$T$32,IF(AND('3. GRI Pricing'!$G501&gt;='2. GRI Pricing Inputs'!$V$33,'3. GRI Pricing'!$G501&lt;='2. GRI Pricing Inputs'!$W$33),'2. GRI Pricing Inputs'!$V$32,IF(AND('3. GRI Pricing'!$G501&gt;='2. GRI Pricing Inputs'!$X$33,'3. GRI Pricing'!$G501&lt;='2. GRI Pricing Inputs'!$Y$33),'2. GRI Pricing Inputs'!$X$32,IF(AND('3. GRI Pricing'!$G501&gt;='2. GRI Pricing Inputs'!$Z$33,'3. GRI Pricing'!$G501&lt;='2. GRI Pricing Inputs'!$AA$33),'2. GRI Pricing Inputs'!$Z$32,IF(AND('3. GRI Pricing'!$G501&gt;='2. GRI Pricing Inputs'!$AB$33,'3. GRI Pricing'!$G501&lt;='2. GRI Pricing Inputs'!$AC$33),'2. GRI Pricing Inputs'!$AB$32,IF(AND('3. GRI Pricing'!$G501&gt;='2. GRI Pricing Inputs'!$AD$33,'3. GRI Pricing'!$G501&lt;='2. GRI Pricing Inputs'!$AE$33),'2. GRI Pricing Inputs'!$AD$32,IF(AND('3. GRI Pricing'!$G501&gt;='2. GRI Pricing Inputs'!$AF$33,'3. GRI Pricing'!$G501&lt;='2. GRI Pricing Inputs'!$AG$33),'2. GRI Pricing Inputs'!$AF$32,IF(AND('3. GRI Pricing'!$G501&gt;='2. GRI Pricing Inputs'!$AH$33,'3. GRI Pricing'!$G501&lt;='2. GRI Pricing Inputs'!$AI$33),'2. GRI Pricing Inputs'!$AH$32,0))))))))))))))))</f>
        <v>0</v>
      </c>
      <c r="O501" s="272" cm="1">
        <f t="array" ref="O501">IFERROR(INDEX('2. GRI Pricing Inputs'!$C$32:$AI$39,MATCH('3. GRI Pricing'!E501,'2. GRI Pricing Inputs'!$C$32:$C$39,0),(MATCH('3. GRI Pricing'!N501,'2. GRI Pricing Inputs'!$D$32:$AI$32,0)+1)),0)</f>
        <v>0</v>
      </c>
      <c r="P501" s="272">
        <f>IFERROR(INDEX('2. GRI Pricing Inputs'!$C$45:$AI$46,MATCH($P$16,'2. GRI Pricing Inputs'!$C$45:$C$46,0),MATCH(H501,'2. GRI Pricing Inputs'!$C$45:$AI$45,0)),0)</f>
        <v>0</v>
      </c>
      <c r="Q501" s="272">
        <f>IFERROR(INDEX('2. GRI Pricing Inputs'!$C$53:$AI$54,MATCH('3. GRI Pricing'!$Q$16,'2. GRI Pricing Inputs'!$C$53:$C$54,0),MATCH('3. GRI Pricing'!I501,'2. GRI Pricing Inputs'!$C$53:$AI$53,0)),0)</f>
        <v>0</v>
      </c>
      <c r="R501" s="272">
        <f>IFERROR(INDEX('2. GRI Pricing Inputs'!$C$60:$AI$61,MATCH('3. GRI Pricing'!$R$16,'2. GRI Pricing Inputs'!$C$60:$C$61,0),MATCH('1. Accomodation'!T505,'2. GRI Pricing Inputs'!$C$60:$AI$60,0)),0)</f>
        <v>0</v>
      </c>
      <c r="S501" s="272">
        <f>IFERROR(INDEX('2. GRI Pricing Inputs'!$C$67:$AI$68,MATCH('3. GRI Pricing'!$S$16,'2. GRI Pricing Inputs'!$C$67:$C$68,0),MATCH('1. Accomodation'!U505,'2. GRI Pricing Inputs'!$C$67:$AI$67,0)),0)</f>
        <v>0</v>
      </c>
      <c r="T501" s="272">
        <f>IF(E501=0,0,'2. GRI Pricing Inputs'!$AI$75)</f>
        <v>0</v>
      </c>
      <c r="U501" s="272">
        <f>IFERROR(INDEX('2. GRI Pricing Inputs'!$C$82:$AI$83,MATCH('3. GRI Pricing'!$U$16,'2. GRI Pricing Inputs'!$C$82:$C$83,0),MATCH('1. Accomodation'!V505,'2. GRI Pricing Inputs'!$C$82:$AI$82,0)),0)</f>
        <v>0</v>
      </c>
      <c r="V501" s="272">
        <f>IFERROR(INDEX('2. GRI Pricing Inputs'!$C$89:$AI$90,MATCH('3. GRI Pricing'!$V$16,'2. GRI Pricing Inputs'!$C$89:$C$90,0),MATCH('1. Accomodation'!W505,'2. GRI Pricing Inputs'!$C$89:$AI$89,0)),0)</f>
        <v>0</v>
      </c>
      <c r="W501" s="272">
        <f>IFERROR(INDEX('2. GRI Pricing Inputs'!$C$97:$AI$98,MATCH('3. GRI Pricing'!$W$16,'2. GRI Pricing Inputs'!$C$97:$C$98,0),MATCH('1. Accomodation'!X505,'2. GRI Pricing Inputs'!$C$97:$AI$97,0)),0)</f>
        <v>0</v>
      </c>
      <c r="X501" s="272">
        <f>IFERROR(INDEX('2. GRI Pricing Inputs'!$C$104:$AI$105,MATCH('3. GRI Pricing'!$X$16,'2. GRI Pricing Inputs'!$C$104:$C$105,0),MATCH('1. Accomodation'!Y505,'2. GRI Pricing Inputs'!$C$104:$AI$104,0)),0)</f>
        <v>0</v>
      </c>
      <c r="Y501" s="273"/>
      <c r="Z501" s="274">
        <f t="shared" si="21"/>
        <v>0</v>
      </c>
      <c r="AA501" s="275"/>
      <c r="AB501" s="275"/>
      <c r="AC501" s="275"/>
      <c r="AD501" s="271">
        <f>Z501*(1+'2. GRI Pricing Inputs'!E$115)^(($AD$16-$AC$15)/365)</f>
        <v>0</v>
      </c>
      <c r="AE501" s="272">
        <f>AD501*(1+'2. GRI Pricing Inputs'!F$115)^((AE$16-AD$16)/365)</f>
        <v>0</v>
      </c>
      <c r="AF501" s="272">
        <f>AE501*(1+'2. GRI Pricing Inputs'!G$115)^((AF$16-AE$16)/365)</f>
        <v>0</v>
      </c>
      <c r="AG501" s="272">
        <f>AF501*(1+'2. GRI Pricing Inputs'!H$115)^((AG$16-AF$16)/365)</f>
        <v>0</v>
      </c>
      <c r="AH501" s="272">
        <f>AG501*(1+'2. GRI Pricing Inputs'!I$115)^((AH$16-AG$16)/365)</f>
        <v>0</v>
      </c>
      <c r="AI501" s="272">
        <f>AH501*(1+'2. GRI Pricing Inputs'!J$115)^((AI$16-AH$16)/365)</f>
        <v>0</v>
      </c>
      <c r="AJ501" s="272">
        <f>AI501*(1+'2. GRI Pricing Inputs'!K$115)^((AJ$16-AI$16)/365)</f>
        <v>0</v>
      </c>
      <c r="AK501" s="272">
        <f>AJ501*(1+'2. GRI Pricing Inputs'!L$115)^((AK$16-AJ$16)/365)</f>
        <v>0</v>
      </c>
      <c r="AL501" s="272">
        <f>AK501*(1+'2. GRI Pricing Inputs'!M$115)^((AL$16-AK$16)/365)</f>
        <v>0</v>
      </c>
      <c r="AM501" s="272">
        <f>AL501*(1+'2. GRI Pricing Inputs'!N$115)^((AM$16-AL$16)/365)</f>
        <v>0</v>
      </c>
      <c r="AN501" s="272">
        <f>AM501*(1+'2. GRI Pricing Inputs'!O$115)^((AN$16-AM$16)/365)</f>
        <v>0</v>
      </c>
      <c r="AO501" s="272">
        <f>AN501*(1+'2. GRI Pricing Inputs'!P$115)^((AO$16-AN$16)/365)</f>
        <v>0</v>
      </c>
      <c r="AP501" s="276">
        <f>AO501*(1+'2. GRI Pricing Inputs'!Q$115)^((AP$16-AO$16)/365)</f>
        <v>0</v>
      </c>
      <c r="AQ501" s="380">
        <f t="shared" si="22"/>
        <v>0</v>
      </c>
    </row>
    <row r="502" spans="3:43" ht="11.4" x14ac:dyDescent="0.2">
      <c r="C502" s="76">
        <f>'1. Accomodation'!N506</f>
        <v>0</v>
      </c>
      <c r="D502" s="362" t="str">
        <f>'1. Accomodation'!L506</f>
        <v>[Select]</v>
      </c>
      <c r="E502" s="69" t="str">
        <f>'1. Accomodation'!P506</f>
        <v>[Select]</v>
      </c>
      <c r="F502" s="69" t="str">
        <f>'1. Accomodation'!Q506</f>
        <v>[Select]</v>
      </c>
      <c r="G502" s="77">
        <f>'1. Accomodation'!O506</f>
        <v>0</v>
      </c>
      <c r="H502" s="69" t="str">
        <f>'1. Accomodation'!R506</f>
        <v>[Select]</v>
      </c>
      <c r="I502" s="69" t="str">
        <f>'1. Accomodation'!S506</f>
        <v>[Select]</v>
      </c>
      <c r="J502" s="62"/>
      <c r="L502" s="271">
        <f>IFERROR(INDEX('2. GRI Pricing Inputs'!$C$15:$AI$16,MATCH($L$16,'2. GRI Pricing Inputs'!$C$15:$C$16,0),MATCH(E502,'2. GRI Pricing Inputs'!$C$15:$AI$15,0)),0)</f>
        <v>0</v>
      </c>
      <c r="M502" s="272">
        <f>IFERROR(INDEX('2. GRI Pricing Inputs'!$C$22:$AI$23,MATCH($M$16,'2. GRI Pricing Inputs'!$C$22:$C$23,0),MATCH(F502,'2. GRI Pricing Inputs'!$C$22:$AI$22,0)),0)</f>
        <v>0</v>
      </c>
      <c r="N502" s="329">
        <f>IF(AND('3. GRI Pricing'!$G502&gt;='2. GRI Pricing Inputs'!$D$33,'3. GRI Pricing'!$G502&lt;='2. GRI Pricing Inputs'!$E$33),'2. GRI Pricing Inputs'!$D$32,IF(AND('3. GRI Pricing'!$G502&gt;='2. GRI Pricing Inputs'!$F$33,'3. GRI Pricing'!$G502&lt;='2. GRI Pricing Inputs'!$G$33),'2. GRI Pricing Inputs'!$F$32,IF(AND('3. GRI Pricing'!$G502&gt;='2. GRI Pricing Inputs'!$H$33,'3. GRI Pricing'!$G502&lt;='2. GRI Pricing Inputs'!$I$33),'2. GRI Pricing Inputs'!$H$32,IF(AND('3. GRI Pricing'!$G502&gt;='2. GRI Pricing Inputs'!$J$33,'3. GRI Pricing'!$G502&lt;='2. GRI Pricing Inputs'!$K$33),'2. GRI Pricing Inputs'!$J$32,IF(AND('3. GRI Pricing'!$G502&gt;='2. GRI Pricing Inputs'!$L$33,'3. GRI Pricing'!$G502&lt;='2. GRI Pricing Inputs'!$M$33),'2. GRI Pricing Inputs'!$L$32,IF(AND('3. GRI Pricing'!$G502&gt;='2. GRI Pricing Inputs'!$N$33,'3. GRI Pricing'!$G502&lt;='2. GRI Pricing Inputs'!$O$33),'2. GRI Pricing Inputs'!$N$32,IF(AND('3. GRI Pricing'!$G502&gt;='2. GRI Pricing Inputs'!$P$33,'3. GRI Pricing'!$G502&lt;='2. GRI Pricing Inputs'!$Q$33),'2. GRI Pricing Inputs'!$P$32,IF(AND('3. GRI Pricing'!$G502&gt;='2. GRI Pricing Inputs'!$R$33,'3. GRI Pricing'!$G502&lt;='2. GRI Pricing Inputs'!$S$33),'2. GRI Pricing Inputs'!$R$32,IF(AND('3. GRI Pricing'!$G502&gt;='2. GRI Pricing Inputs'!$T$33,'3. GRI Pricing'!$G502&lt;='2. GRI Pricing Inputs'!$U$33),'2. GRI Pricing Inputs'!$T$32,IF(AND('3. GRI Pricing'!$G502&gt;='2. GRI Pricing Inputs'!$V$33,'3. GRI Pricing'!$G502&lt;='2. GRI Pricing Inputs'!$W$33),'2. GRI Pricing Inputs'!$V$32,IF(AND('3. GRI Pricing'!$G502&gt;='2. GRI Pricing Inputs'!$X$33,'3. GRI Pricing'!$G502&lt;='2. GRI Pricing Inputs'!$Y$33),'2. GRI Pricing Inputs'!$X$32,IF(AND('3. GRI Pricing'!$G502&gt;='2. GRI Pricing Inputs'!$Z$33,'3. GRI Pricing'!$G502&lt;='2. GRI Pricing Inputs'!$AA$33),'2. GRI Pricing Inputs'!$Z$32,IF(AND('3. GRI Pricing'!$G502&gt;='2. GRI Pricing Inputs'!$AB$33,'3. GRI Pricing'!$G502&lt;='2. GRI Pricing Inputs'!$AC$33),'2. GRI Pricing Inputs'!$AB$32,IF(AND('3. GRI Pricing'!$G502&gt;='2. GRI Pricing Inputs'!$AD$33,'3. GRI Pricing'!$G502&lt;='2. GRI Pricing Inputs'!$AE$33),'2. GRI Pricing Inputs'!$AD$32,IF(AND('3. GRI Pricing'!$G502&gt;='2. GRI Pricing Inputs'!$AF$33,'3. GRI Pricing'!$G502&lt;='2. GRI Pricing Inputs'!$AG$33),'2. GRI Pricing Inputs'!$AF$32,IF(AND('3. GRI Pricing'!$G502&gt;='2. GRI Pricing Inputs'!$AH$33,'3. GRI Pricing'!$G502&lt;='2. GRI Pricing Inputs'!$AI$33),'2. GRI Pricing Inputs'!$AH$32,0))))))))))))))))</f>
        <v>0</v>
      </c>
      <c r="O502" s="272" cm="1">
        <f t="array" ref="O502">IFERROR(INDEX('2. GRI Pricing Inputs'!$C$32:$AI$39,MATCH('3. GRI Pricing'!E502,'2. GRI Pricing Inputs'!$C$32:$C$39,0),(MATCH('3. GRI Pricing'!N502,'2. GRI Pricing Inputs'!$D$32:$AI$32,0)+1)),0)</f>
        <v>0</v>
      </c>
      <c r="P502" s="272">
        <f>IFERROR(INDEX('2. GRI Pricing Inputs'!$C$45:$AI$46,MATCH($P$16,'2. GRI Pricing Inputs'!$C$45:$C$46,0),MATCH(H502,'2. GRI Pricing Inputs'!$C$45:$AI$45,0)),0)</f>
        <v>0</v>
      </c>
      <c r="Q502" s="272">
        <f>IFERROR(INDEX('2. GRI Pricing Inputs'!$C$53:$AI$54,MATCH('3. GRI Pricing'!$Q$16,'2. GRI Pricing Inputs'!$C$53:$C$54,0),MATCH('3. GRI Pricing'!I502,'2. GRI Pricing Inputs'!$C$53:$AI$53,0)),0)</f>
        <v>0</v>
      </c>
      <c r="R502" s="272">
        <f>IFERROR(INDEX('2. GRI Pricing Inputs'!$C$60:$AI$61,MATCH('3. GRI Pricing'!$R$16,'2. GRI Pricing Inputs'!$C$60:$C$61,0),MATCH('1. Accomodation'!T506,'2. GRI Pricing Inputs'!$C$60:$AI$60,0)),0)</f>
        <v>0</v>
      </c>
      <c r="S502" s="272">
        <f>IFERROR(INDEX('2. GRI Pricing Inputs'!$C$67:$AI$68,MATCH('3. GRI Pricing'!$S$16,'2. GRI Pricing Inputs'!$C$67:$C$68,0),MATCH('1. Accomodation'!U506,'2. GRI Pricing Inputs'!$C$67:$AI$67,0)),0)</f>
        <v>0</v>
      </c>
      <c r="T502" s="272">
        <f>IF(E502=0,0,'2. GRI Pricing Inputs'!$AI$75)</f>
        <v>0</v>
      </c>
      <c r="U502" s="272">
        <f>IFERROR(INDEX('2. GRI Pricing Inputs'!$C$82:$AI$83,MATCH('3. GRI Pricing'!$U$16,'2. GRI Pricing Inputs'!$C$82:$C$83,0),MATCH('1. Accomodation'!V506,'2. GRI Pricing Inputs'!$C$82:$AI$82,0)),0)</f>
        <v>0</v>
      </c>
      <c r="V502" s="272">
        <f>IFERROR(INDEX('2. GRI Pricing Inputs'!$C$89:$AI$90,MATCH('3. GRI Pricing'!$V$16,'2. GRI Pricing Inputs'!$C$89:$C$90,0),MATCH('1. Accomodation'!W506,'2. GRI Pricing Inputs'!$C$89:$AI$89,0)),0)</f>
        <v>0</v>
      </c>
      <c r="W502" s="272">
        <f>IFERROR(INDEX('2. GRI Pricing Inputs'!$C$97:$AI$98,MATCH('3. GRI Pricing'!$W$16,'2. GRI Pricing Inputs'!$C$97:$C$98,0),MATCH('1. Accomodation'!X506,'2. GRI Pricing Inputs'!$C$97:$AI$97,0)),0)</f>
        <v>0</v>
      </c>
      <c r="X502" s="272">
        <f>IFERROR(INDEX('2. GRI Pricing Inputs'!$C$104:$AI$105,MATCH('3. GRI Pricing'!$X$16,'2. GRI Pricing Inputs'!$C$104:$C$105,0),MATCH('1. Accomodation'!Y506,'2. GRI Pricing Inputs'!$C$104:$AI$104,0)),0)</f>
        <v>0</v>
      </c>
      <c r="Y502" s="273"/>
      <c r="Z502" s="274">
        <f t="shared" si="21"/>
        <v>0</v>
      </c>
      <c r="AA502" s="275"/>
      <c r="AB502" s="275"/>
      <c r="AC502" s="275"/>
      <c r="AD502" s="271">
        <f>Z502*(1+'2. GRI Pricing Inputs'!E$115)^(($AD$16-$AC$15)/365)</f>
        <v>0</v>
      </c>
      <c r="AE502" s="272">
        <f>AD502*(1+'2. GRI Pricing Inputs'!F$115)^((AE$16-AD$16)/365)</f>
        <v>0</v>
      </c>
      <c r="AF502" s="272">
        <f>AE502*(1+'2. GRI Pricing Inputs'!G$115)^((AF$16-AE$16)/365)</f>
        <v>0</v>
      </c>
      <c r="AG502" s="272">
        <f>AF502*(1+'2. GRI Pricing Inputs'!H$115)^((AG$16-AF$16)/365)</f>
        <v>0</v>
      </c>
      <c r="AH502" s="272">
        <f>AG502*(1+'2. GRI Pricing Inputs'!I$115)^((AH$16-AG$16)/365)</f>
        <v>0</v>
      </c>
      <c r="AI502" s="272">
        <f>AH502*(1+'2. GRI Pricing Inputs'!J$115)^((AI$16-AH$16)/365)</f>
        <v>0</v>
      </c>
      <c r="AJ502" s="272">
        <f>AI502*(1+'2. GRI Pricing Inputs'!K$115)^((AJ$16-AI$16)/365)</f>
        <v>0</v>
      </c>
      <c r="AK502" s="272">
        <f>AJ502*(1+'2. GRI Pricing Inputs'!L$115)^((AK$16-AJ$16)/365)</f>
        <v>0</v>
      </c>
      <c r="AL502" s="272">
        <f>AK502*(1+'2. GRI Pricing Inputs'!M$115)^((AL$16-AK$16)/365)</f>
        <v>0</v>
      </c>
      <c r="AM502" s="272">
        <f>AL502*(1+'2. GRI Pricing Inputs'!N$115)^((AM$16-AL$16)/365)</f>
        <v>0</v>
      </c>
      <c r="AN502" s="272">
        <f>AM502*(1+'2. GRI Pricing Inputs'!O$115)^((AN$16-AM$16)/365)</f>
        <v>0</v>
      </c>
      <c r="AO502" s="272">
        <f>AN502*(1+'2. GRI Pricing Inputs'!P$115)^((AO$16-AN$16)/365)</f>
        <v>0</v>
      </c>
      <c r="AP502" s="276">
        <f>AO502*(1+'2. GRI Pricing Inputs'!Q$115)^((AP$16-AO$16)/365)</f>
        <v>0</v>
      </c>
      <c r="AQ502" s="380">
        <f t="shared" si="22"/>
        <v>0</v>
      </c>
    </row>
    <row r="503" spans="3:43" ht="11.4" x14ac:dyDescent="0.2">
      <c r="C503" s="76">
        <f>'1. Accomodation'!N507</f>
        <v>0</v>
      </c>
      <c r="D503" s="362" t="str">
        <f>'1. Accomodation'!L507</f>
        <v>[Select]</v>
      </c>
      <c r="E503" s="69" t="str">
        <f>'1. Accomodation'!P507</f>
        <v>[Select]</v>
      </c>
      <c r="F503" s="69" t="str">
        <f>'1. Accomodation'!Q507</f>
        <v>[Select]</v>
      </c>
      <c r="G503" s="77">
        <f>'1. Accomodation'!O507</f>
        <v>0</v>
      </c>
      <c r="H503" s="69" t="str">
        <f>'1. Accomodation'!R507</f>
        <v>[Select]</v>
      </c>
      <c r="I503" s="69" t="str">
        <f>'1. Accomodation'!S507</f>
        <v>[Select]</v>
      </c>
      <c r="J503" s="62"/>
      <c r="L503" s="271">
        <f>IFERROR(INDEX('2. GRI Pricing Inputs'!$C$15:$AI$16,MATCH($L$16,'2. GRI Pricing Inputs'!$C$15:$C$16,0),MATCH(E503,'2. GRI Pricing Inputs'!$C$15:$AI$15,0)),0)</f>
        <v>0</v>
      </c>
      <c r="M503" s="272">
        <f>IFERROR(INDEX('2. GRI Pricing Inputs'!$C$22:$AI$23,MATCH($M$16,'2. GRI Pricing Inputs'!$C$22:$C$23,0),MATCH(F503,'2. GRI Pricing Inputs'!$C$22:$AI$22,0)),0)</f>
        <v>0</v>
      </c>
      <c r="N503" s="329">
        <f>IF(AND('3. GRI Pricing'!$G503&gt;='2. GRI Pricing Inputs'!$D$33,'3. GRI Pricing'!$G503&lt;='2. GRI Pricing Inputs'!$E$33),'2. GRI Pricing Inputs'!$D$32,IF(AND('3. GRI Pricing'!$G503&gt;='2. GRI Pricing Inputs'!$F$33,'3. GRI Pricing'!$G503&lt;='2. GRI Pricing Inputs'!$G$33),'2. GRI Pricing Inputs'!$F$32,IF(AND('3. GRI Pricing'!$G503&gt;='2. GRI Pricing Inputs'!$H$33,'3. GRI Pricing'!$G503&lt;='2. GRI Pricing Inputs'!$I$33),'2. GRI Pricing Inputs'!$H$32,IF(AND('3. GRI Pricing'!$G503&gt;='2. GRI Pricing Inputs'!$J$33,'3. GRI Pricing'!$G503&lt;='2. GRI Pricing Inputs'!$K$33),'2. GRI Pricing Inputs'!$J$32,IF(AND('3. GRI Pricing'!$G503&gt;='2. GRI Pricing Inputs'!$L$33,'3. GRI Pricing'!$G503&lt;='2. GRI Pricing Inputs'!$M$33),'2. GRI Pricing Inputs'!$L$32,IF(AND('3. GRI Pricing'!$G503&gt;='2. GRI Pricing Inputs'!$N$33,'3. GRI Pricing'!$G503&lt;='2. GRI Pricing Inputs'!$O$33),'2. GRI Pricing Inputs'!$N$32,IF(AND('3. GRI Pricing'!$G503&gt;='2. GRI Pricing Inputs'!$P$33,'3. GRI Pricing'!$G503&lt;='2. GRI Pricing Inputs'!$Q$33),'2. GRI Pricing Inputs'!$P$32,IF(AND('3. GRI Pricing'!$G503&gt;='2. GRI Pricing Inputs'!$R$33,'3. GRI Pricing'!$G503&lt;='2. GRI Pricing Inputs'!$S$33),'2. GRI Pricing Inputs'!$R$32,IF(AND('3. GRI Pricing'!$G503&gt;='2. GRI Pricing Inputs'!$T$33,'3. GRI Pricing'!$G503&lt;='2. GRI Pricing Inputs'!$U$33),'2. GRI Pricing Inputs'!$T$32,IF(AND('3. GRI Pricing'!$G503&gt;='2. GRI Pricing Inputs'!$V$33,'3. GRI Pricing'!$G503&lt;='2. GRI Pricing Inputs'!$W$33),'2. GRI Pricing Inputs'!$V$32,IF(AND('3. GRI Pricing'!$G503&gt;='2. GRI Pricing Inputs'!$X$33,'3. GRI Pricing'!$G503&lt;='2. GRI Pricing Inputs'!$Y$33),'2. GRI Pricing Inputs'!$X$32,IF(AND('3. GRI Pricing'!$G503&gt;='2. GRI Pricing Inputs'!$Z$33,'3. GRI Pricing'!$G503&lt;='2. GRI Pricing Inputs'!$AA$33),'2. GRI Pricing Inputs'!$Z$32,IF(AND('3. GRI Pricing'!$G503&gt;='2. GRI Pricing Inputs'!$AB$33,'3. GRI Pricing'!$G503&lt;='2. GRI Pricing Inputs'!$AC$33),'2. GRI Pricing Inputs'!$AB$32,IF(AND('3. GRI Pricing'!$G503&gt;='2. GRI Pricing Inputs'!$AD$33,'3. GRI Pricing'!$G503&lt;='2. GRI Pricing Inputs'!$AE$33),'2. GRI Pricing Inputs'!$AD$32,IF(AND('3. GRI Pricing'!$G503&gt;='2. GRI Pricing Inputs'!$AF$33,'3. GRI Pricing'!$G503&lt;='2. GRI Pricing Inputs'!$AG$33),'2. GRI Pricing Inputs'!$AF$32,IF(AND('3. GRI Pricing'!$G503&gt;='2. GRI Pricing Inputs'!$AH$33,'3. GRI Pricing'!$G503&lt;='2. GRI Pricing Inputs'!$AI$33),'2. GRI Pricing Inputs'!$AH$32,0))))))))))))))))</f>
        <v>0</v>
      </c>
      <c r="O503" s="272" cm="1">
        <f t="array" ref="O503">IFERROR(INDEX('2. GRI Pricing Inputs'!$C$32:$AI$39,MATCH('3. GRI Pricing'!E503,'2. GRI Pricing Inputs'!$C$32:$C$39,0),(MATCH('3. GRI Pricing'!N503,'2. GRI Pricing Inputs'!$D$32:$AI$32,0)+1)),0)</f>
        <v>0</v>
      </c>
      <c r="P503" s="272">
        <f>IFERROR(INDEX('2. GRI Pricing Inputs'!$C$45:$AI$46,MATCH($P$16,'2. GRI Pricing Inputs'!$C$45:$C$46,0),MATCH(H503,'2. GRI Pricing Inputs'!$C$45:$AI$45,0)),0)</f>
        <v>0</v>
      </c>
      <c r="Q503" s="272">
        <f>IFERROR(INDEX('2. GRI Pricing Inputs'!$C$53:$AI$54,MATCH('3. GRI Pricing'!$Q$16,'2. GRI Pricing Inputs'!$C$53:$C$54,0),MATCH('3. GRI Pricing'!I503,'2. GRI Pricing Inputs'!$C$53:$AI$53,0)),0)</f>
        <v>0</v>
      </c>
      <c r="R503" s="272">
        <f>IFERROR(INDEX('2. GRI Pricing Inputs'!$C$60:$AI$61,MATCH('3. GRI Pricing'!$R$16,'2. GRI Pricing Inputs'!$C$60:$C$61,0),MATCH('1. Accomodation'!T507,'2. GRI Pricing Inputs'!$C$60:$AI$60,0)),0)</f>
        <v>0</v>
      </c>
      <c r="S503" s="272">
        <f>IFERROR(INDEX('2. GRI Pricing Inputs'!$C$67:$AI$68,MATCH('3. GRI Pricing'!$S$16,'2. GRI Pricing Inputs'!$C$67:$C$68,0),MATCH('1. Accomodation'!U507,'2. GRI Pricing Inputs'!$C$67:$AI$67,0)),0)</f>
        <v>0</v>
      </c>
      <c r="T503" s="272">
        <f>IF(E503=0,0,'2. GRI Pricing Inputs'!$AI$75)</f>
        <v>0</v>
      </c>
      <c r="U503" s="272">
        <f>IFERROR(INDEX('2. GRI Pricing Inputs'!$C$82:$AI$83,MATCH('3. GRI Pricing'!$U$16,'2. GRI Pricing Inputs'!$C$82:$C$83,0),MATCH('1. Accomodation'!V507,'2. GRI Pricing Inputs'!$C$82:$AI$82,0)),0)</f>
        <v>0</v>
      </c>
      <c r="V503" s="272">
        <f>IFERROR(INDEX('2. GRI Pricing Inputs'!$C$89:$AI$90,MATCH('3. GRI Pricing'!$V$16,'2. GRI Pricing Inputs'!$C$89:$C$90,0),MATCH('1. Accomodation'!W507,'2. GRI Pricing Inputs'!$C$89:$AI$89,0)),0)</f>
        <v>0</v>
      </c>
      <c r="W503" s="272">
        <f>IFERROR(INDEX('2. GRI Pricing Inputs'!$C$97:$AI$98,MATCH('3. GRI Pricing'!$W$16,'2. GRI Pricing Inputs'!$C$97:$C$98,0),MATCH('1. Accomodation'!X507,'2. GRI Pricing Inputs'!$C$97:$AI$97,0)),0)</f>
        <v>0</v>
      </c>
      <c r="X503" s="272">
        <f>IFERROR(INDEX('2. GRI Pricing Inputs'!$C$104:$AI$105,MATCH('3. GRI Pricing'!$X$16,'2. GRI Pricing Inputs'!$C$104:$C$105,0),MATCH('1. Accomodation'!Y507,'2. GRI Pricing Inputs'!$C$104:$AI$104,0)),0)</f>
        <v>0</v>
      </c>
      <c r="Y503" s="273"/>
      <c r="Z503" s="274">
        <f t="shared" si="21"/>
        <v>0</v>
      </c>
      <c r="AA503" s="275"/>
      <c r="AB503" s="275"/>
      <c r="AC503" s="275"/>
      <c r="AD503" s="271">
        <f>Z503*(1+'2. GRI Pricing Inputs'!E$115)^(($AD$16-$AC$15)/365)</f>
        <v>0</v>
      </c>
      <c r="AE503" s="272">
        <f>AD503*(1+'2. GRI Pricing Inputs'!F$115)^((AE$16-AD$16)/365)</f>
        <v>0</v>
      </c>
      <c r="AF503" s="272">
        <f>AE503*(1+'2. GRI Pricing Inputs'!G$115)^((AF$16-AE$16)/365)</f>
        <v>0</v>
      </c>
      <c r="AG503" s="272">
        <f>AF503*(1+'2. GRI Pricing Inputs'!H$115)^((AG$16-AF$16)/365)</f>
        <v>0</v>
      </c>
      <c r="AH503" s="272">
        <f>AG503*(1+'2. GRI Pricing Inputs'!I$115)^((AH$16-AG$16)/365)</f>
        <v>0</v>
      </c>
      <c r="AI503" s="272">
        <f>AH503*(1+'2. GRI Pricing Inputs'!J$115)^((AI$16-AH$16)/365)</f>
        <v>0</v>
      </c>
      <c r="AJ503" s="272">
        <f>AI503*(1+'2. GRI Pricing Inputs'!K$115)^((AJ$16-AI$16)/365)</f>
        <v>0</v>
      </c>
      <c r="AK503" s="272">
        <f>AJ503*(1+'2. GRI Pricing Inputs'!L$115)^((AK$16-AJ$16)/365)</f>
        <v>0</v>
      </c>
      <c r="AL503" s="272">
        <f>AK503*(1+'2. GRI Pricing Inputs'!M$115)^((AL$16-AK$16)/365)</f>
        <v>0</v>
      </c>
      <c r="AM503" s="272">
        <f>AL503*(1+'2. GRI Pricing Inputs'!N$115)^((AM$16-AL$16)/365)</f>
        <v>0</v>
      </c>
      <c r="AN503" s="272">
        <f>AM503*(1+'2. GRI Pricing Inputs'!O$115)^((AN$16-AM$16)/365)</f>
        <v>0</v>
      </c>
      <c r="AO503" s="272">
        <f>AN503*(1+'2. GRI Pricing Inputs'!P$115)^((AO$16-AN$16)/365)</f>
        <v>0</v>
      </c>
      <c r="AP503" s="276">
        <f>AO503*(1+'2. GRI Pricing Inputs'!Q$115)^((AP$16-AO$16)/365)</f>
        <v>0</v>
      </c>
      <c r="AQ503" s="380">
        <f t="shared" si="22"/>
        <v>0</v>
      </c>
    </row>
    <row r="504" spans="3:43" ht="11.4" x14ac:dyDescent="0.2">
      <c r="C504" s="76">
        <f>'1. Accomodation'!N508</f>
        <v>0</v>
      </c>
      <c r="D504" s="362" t="str">
        <f>'1. Accomodation'!L508</f>
        <v>[Select]</v>
      </c>
      <c r="E504" s="69" t="str">
        <f>'1. Accomodation'!P508</f>
        <v>[Select]</v>
      </c>
      <c r="F504" s="69" t="str">
        <f>'1. Accomodation'!Q508</f>
        <v>[Select]</v>
      </c>
      <c r="G504" s="77">
        <f>'1. Accomodation'!O508</f>
        <v>0</v>
      </c>
      <c r="H504" s="69" t="str">
        <f>'1. Accomodation'!R508</f>
        <v>[Select]</v>
      </c>
      <c r="I504" s="69" t="str">
        <f>'1. Accomodation'!S508</f>
        <v>[Select]</v>
      </c>
      <c r="J504" s="62"/>
      <c r="L504" s="271">
        <f>IFERROR(INDEX('2. GRI Pricing Inputs'!$C$15:$AI$16,MATCH($L$16,'2. GRI Pricing Inputs'!$C$15:$C$16,0),MATCH(E504,'2. GRI Pricing Inputs'!$C$15:$AI$15,0)),0)</f>
        <v>0</v>
      </c>
      <c r="M504" s="272">
        <f>IFERROR(INDEX('2. GRI Pricing Inputs'!$C$22:$AI$23,MATCH($M$16,'2. GRI Pricing Inputs'!$C$22:$C$23,0),MATCH(F504,'2. GRI Pricing Inputs'!$C$22:$AI$22,0)),0)</f>
        <v>0</v>
      </c>
      <c r="N504" s="329">
        <f>IF(AND('3. GRI Pricing'!$G504&gt;='2. GRI Pricing Inputs'!$D$33,'3. GRI Pricing'!$G504&lt;='2. GRI Pricing Inputs'!$E$33),'2. GRI Pricing Inputs'!$D$32,IF(AND('3. GRI Pricing'!$G504&gt;='2. GRI Pricing Inputs'!$F$33,'3. GRI Pricing'!$G504&lt;='2. GRI Pricing Inputs'!$G$33),'2. GRI Pricing Inputs'!$F$32,IF(AND('3. GRI Pricing'!$G504&gt;='2. GRI Pricing Inputs'!$H$33,'3. GRI Pricing'!$G504&lt;='2. GRI Pricing Inputs'!$I$33),'2. GRI Pricing Inputs'!$H$32,IF(AND('3. GRI Pricing'!$G504&gt;='2. GRI Pricing Inputs'!$J$33,'3. GRI Pricing'!$G504&lt;='2. GRI Pricing Inputs'!$K$33),'2. GRI Pricing Inputs'!$J$32,IF(AND('3. GRI Pricing'!$G504&gt;='2. GRI Pricing Inputs'!$L$33,'3. GRI Pricing'!$G504&lt;='2. GRI Pricing Inputs'!$M$33),'2. GRI Pricing Inputs'!$L$32,IF(AND('3. GRI Pricing'!$G504&gt;='2. GRI Pricing Inputs'!$N$33,'3. GRI Pricing'!$G504&lt;='2. GRI Pricing Inputs'!$O$33),'2. GRI Pricing Inputs'!$N$32,IF(AND('3. GRI Pricing'!$G504&gt;='2. GRI Pricing Inputs'!$P$33,'3. GRI Pricing'!$G504&lt;='2. GRI Pricing Inputs'!$Q$33),'2. GRI Pricing Inputs'!$P$32,IF(AND('3. GRI Pricing'!$G504&gt;='2. GRI Pricing Inputs'!$R$33,'3. GRI Pricing'!$G504&lt;='2. GRI Pricing Inputs'!$S$33),'2. GRI Pricing Inputs'!$R$32,IF(AND('3. GRI Pricing'!$G504&gt;='2. GRI Pricing Inputs'!$T$33,'3. GRI Pricing'!$G504&lt;='2. GRI Pricing Inputs'!$U$33),'2. GRI Pricing Inputs'!$T$32,IF(AND('3. GRI Pricing'!$G504&gt;='2. GRI Pricing Inputs'!$V$33,'3. GRI Pricing'!$G504&lt;='2. GRI Pricing Inputs'!$W$33),'2. GRI Pricing Inputs'!$V$32,IF(AND('3. GRI Pricing'!$G504&gt;='2. GRI Pricing Inputs'!$X$33,'3. GRI Pricing'!$G504&lt;='2. GRI Pricing Inputs'!$Y$33),'2. GRI Pricing Inputs'!$X$32,IF(AND('3. GRI Pricing'!$G504&gt;='2. GRI Pricing Inputs'!$Z$33,'3. GRI Pricing'!$G504&lt;='2. GRI Pricing Inputs'!$AA$33),'2. GRI Pricing Inputs'!$Z$32,IF(AND('3. GRI Pricing'!$G504&gt;='2. GRI Pricing Inputs'!$AB$33,'3. GRI Pricing'!$G504&lt;='2. GRI Pricing Inputs'!$AC$33),'2. GRI Pricing Inputs'!$AB$32,IF(AND('3. GRI Pricing'!$G504&gt;='2. GRI Pricing Inputs'!$AD$33,'3. GRI Pricing'!$G504&lt;='2. GRI Pricing Inputs'!$AE$33),'2. GRI Pricing Inputs'!$AD$32,IF(AND('3. GRI Pricing'!$G504&gt;='2. GRI Pricing Inputs'!$AF$33,'3. GRI Pricing'!$G504&lt;='2. GRI Pricing Inputs'!$AG$33),'2. GRI Pricing Inputs'!$AF$32,IF(AND('3. GRI Pricing'!$G504&gt;='2. GRI Pricing Inputs'!$AH$33,'3. GRI Pricing'!$G504&lt;='2. GRI Pricing Inputs'!$AI$33),'2. GRI Pricing Inputs'!$AH$32,0))))))))))))))))</f>
        <v>0</v>
      </c>
      <c r="O504" s="272" cm="1">
        <f t="array" ref="O504">IFERROR(INDEX('2. GRI Pricing Inputs'!$C$32:$AI$39,MATCH('3. GRI Pricing'!E504,'2. GRI Pricing Inputs'!$C$32:$C$39,0),(MATCH('3. GRI Pricing'!N504,'2. GRI Pricing Inputs'!$D$32:$AI$32,0)+1)),0)</f>
        <v>0</v>
      </c>
      <c r="P504" s="272">
        <f>IFERROR(INDEX('2. GRI Pricing Inputs'!$C$45:$AI$46,MATCH($P$16,'2. GRI Pricing Inputs'!$C$45:$C$46,0),MATCH(H504,'2. GRI Pricing Inputs'!$C$45:$AI$45,0)),0)</f>
        <v>0</v>
      </c>
      <c r="Q504" s="272">
        <f>IFERROR(INDEX('2. GRI Pricing Inputs'!$C$53:$AI$54,MATCH('3. GRI Pricing'!$Q$16,'2. GRI Pricing Inputs'!$C$53:$C$54,0),MATCH('3. GRI Pricing'!I504,'2. GRI Pricing Inputs'!$C$53:$AI$53,0)),0)</f>
        <v>0</v>
      </c>
      <c r="R504" s="272">
        <f>IFERROR(INDEX('2. GRI Pricing Inputs'!$C$60:$AI$61,MATCH('3. GRI Pricing'!$R$16,'2. GRI Pricing Inputs'!$C$60:$C$61,0),MATCH('1. Accomodation'!T508,'2. GRI Pricing Inputs'!$C$60:$AI$60,0)),0)</f>
        <v>0</v>
      </c>
      <c r="S504" s="272">
        <f>IFERROR(INDEX('2. GRI Pricing Inputs'!$C$67:$AI$68,MATCH('3. GRI Pricing'!$S$16,'2. GRI Pricing Inputs'!$C$67:$C$68,0),MATCH('1. Accomodation'!U508,'2. GRI Pricing Inputs'!$C$67:$AI$67,0)),0)</f>
        <v>0</v>
      </c>
      <c r="T504" s="272">
        <f>IF(E504=0,0,'2. GRI Pricing Inputs'!$AI$75)</f>
        <v>0</v>
      </c>
      <c r="U504" s="272">
        <f>IFERROR(INDEX('2. GRI Pricing Inputs'!$C$82:$AI$83,MATCH('3. GRI Pricing'!$U$16,'2. GRI Pricing Inputs'!$C$82:$C$83,0),MATCH('1. Accomodation'!V508,'2. GRI Pricing Inputs'!$C$82:$AI$82,0)),0)</f>
        <v>0</v>
      </c>
      <c r="V504" s="272">
        <f>IFERROR(INDEX('2. GRI Pricing Inputs'!$C$89:$AI$90,MATCH('3. GRI Pricing'!$V$16,'2. GRI Pricing Inputs'!$C$89:$C$90,0),MATCH('1. Accomodation'!W508,'2. GRI Pricing Inputs'!$C$89:$AI$89,0)),0)</f>
        <v>0</v>
      </c>
      <c r="W504" s="272">
        <f>IFERROR(INDEX('2. GRI Pricing Inputs'!$C$97:$AI$98,MATCH('3. GRI Pricing'!$W$16,'2. GRI Pricing Inputs'!$C$97:$C$98,0),MATCH('1. Accomodation'!X508,'2. GRI Pricing Inputs'!$C$97:$AI$97,0)),0)</f>
        <v>0</v>
      </c>
      <c r="X504" s="272">
        <f>IFERROR(INDEX('2. GRI Pricing Inputs'!$C$104:$AI$105,MATCH('3. GRI Pricing'!$X$16,'2. GRI Pricing Inputs'!$C$104:$C$105,0),MATCH('1. Accomodation'!Y508,'2. GRI Pricing Inputs'!$C$104:$AI$104,0)),0)</f>
        <v>0</v>
      </c>
      <c r="Y504" s="273"/>
      <c r="Z504" s="274">
        <f t="shared" si="21"/>
        <v>0</v>
      </c>
      <c r="AA504" s="275"/>
      <c r="AB504" s="275"/>
      <c r="AC504" s="275"/>
      <c r="AD504" s="271">
        <f>Z504*(1+'2. GRI Pricing Inputs'!E$115)^(($AD$16-$AC$15)/365)</f>
        <v>0</v>
      </c>
      <c r="AE504" s="272">
        <f>AD504*(1+'2. GRI Pricing Inputs'!F$115)^((AE$16-AD$16)/365)</f>
        <v>0</v>
      </c>
      <c r="AF504" s="272">
        <f>AE504*(1+'2. GRI Pricing Inputs'!G$115)^((AF$16-AE$16)/365)</f>
        <v>0</v>
      </c>
      <c r="AG504" s="272">
        <f>AF504*(1+'2. GRI Pricing Inputs'!H$115)^((AG$16-AF$16)/365)</f>
        <v>0</v>
      </c>
      <c r="AH504" s="272">
        <f>AG504*(1+'2. GRI Pricing Inputs'!I$115)^((AH$16-AG$16)/365)</f>
        <v>0</v>
      </c>
      <c r="AI504" s="272">
        <f>AH504*(1+'2. GRI Pricing Inputs'!J$115)^((AI$16-AH$16)/365)</f>
        <v>0</v>
      </c>
      <c r="AJ504" s="272">
        <f>AI504*(1+'2. GRI Pricing Inputs'!K$115)^((AJ$16-AI$16)/365)</f>
        <v>0</v>
      </c>
      <c r="AK504" s="272">
        <f>AJ504*(1+'2. GRI Pricing Inputs'!L$115)^((AK$16-AJ$16)/365)</f>
        <v>0</v>
      </c>
      <c r="AL504" s="272">
        <f>AK504*(1+'2. GRI Pricing Inputs'!M$115)^((AL$16-AK$16)/365)</f>
        <v>0</v>
      </c>
      <c r="AM504" s="272">
        <f>AL504*(1+'2. GRI Pricing Inputs'!N$115)^((AM$16-AL$16)/365)</f>
        <v>0</v>
      </c>
      <c r="AN504" s="272">
        <f>AM504*(1+'2. GRI Pricing Inputs'!O$115)^((AN$16-AM$16)/365)</f>
        <v>0</v>
      </c>
      <c r="AO504" s="272">
        <f>AN504*(1+'2. GRI Pricing Inputs'!P$115)^((AO$16-AN$16)/365)</f>
        <v>0</v>
      </c>
      <c r="AP504" s="276">
        <f>AO504*(1+'2. GRI Pricing Inputs'!Q$115)^((AP$16-AO$16)/365)</f>
        <v>0</v>
      </c>
      <c r="AQ504" s="380">
        <f t="shared" si="22"/>
        <v>0</v>
      </c>
    </row>
    <row r="505" spans="3:43" ht="11.4" x14ac:dyDescent="0.2">
      <c r="C505" s="76">
        <f>'1. Accomodation'!N509</f>
        <v>0</v>
      </c>
      <c r="D505" s="362" t="str">
        <f>'1. Accomodation'!L509</f>
        <v>[Select]</v>
      </c>
      <c r="E505" s="69" t="str">
        <f>'1. Accomodation'!P509</f>
        <v>[Select]</v>
      </c>
      <c r="F505" s="69" t="str">
        <f>'1. Accomodation'!Q509</f>
        <v>[Select]</v>
      </c>
      <c r="G505" s="77">
        <f>'1. Accomodation'!O509</f>
        <v>0</v>
      </c>
      <c r="H505" s="69" t="str">
        <f>'1. Accomodation'!R509</f>
        <v>[Select]</v>
      </c>
      <c r="I505" s="69" t="str">
        <f>'1. Accomodation'!S509</f>
        <v>[Select]</v>
      </c>
      <c r="J505" s="62"/>
      <c r="L505" s="271">
        <f>IFERROR(INDEX('2. GRI Pricing Inputs'!$C$15:$AI$16,MATCH($L$16,'2. GRI Pricing Inputs'!$C$15:$C$16,0),MATCH(E505,'2. GRI Pricing Inputs'!$C$15:$AI$15,0)),0)</f>
        <v>0</v>
      </c>
      <c r="M505" s="272">
        <f>IFERROR(INDEX('2. GRI Pricing Inputs'!$C$22:$AI$23,MATCH($M$16,'2. GRI Pricing Inputs'!$C$22:$C$23,0),MATCH(F505,'2. GRI Pricing Inputs'!$C$22:$AI$22,0)),0)</f>
        <v>0</v>
      </c>
      <c r="N505" s="329">
        <f>IF(AND('3. GRI Pricing'!$G505&gt;='2. GRI Pricing Inputs'!$D$33,'3. GRI Pricing'!$G505&lt;='2. GRI Pricing Inputs'!$E$33),'2. GRI Pricing Inputs'!$D$32,IF(AND('3. GRI Pricing'!$G505&gt;='2. GRI Pricing Inputs'!$F$33,'3. GRI Pricing'!$G505&lt;='2. GRI Pricing Inputs'!$G$33),'2. GRI Pricing Inputs'!$F$32,IF(AND('3. GRI Pricing'!$G505&gt;='2. GRI Pricing Inputs'!$H$33,'3. GRI Pricing'!$G505&lt;='2. GRI Pricing Inputs'!$I$33),'2. GRI Pricing Inputs'!$H$32,IF(AND('3. GRI Pricing'!$G505&gt;='2. GRI Pricing Inputs'!$J$33,'3. GRI Pricing'!$G505&lt;='2. GRI Pricing Inputs'!$K$33),'2. GRI Pricing Inputs'!$J$32,IF(AND('3. GRI Pricing'!$G505&gt;='2. GRI Pricing Inputs'!$L$33,'3. GRI Pricing'!$G505&lt;='2. GRI Pricing Inputs'!$M$33),'2. GRI Pricing Inputs'!$L$32,IF(AND('3. GRI Pricing'!$G505&gt;='2. GRI Pricing Inputs'!$N$33,'3. GRI Pricing'!$G505&lt;='2. GRI Pricing Inputs'!$O$33),'2. GRI Pricing Inputs'!$N$32,IF(AND('3. GRI Pricing'!$G505&gt;='2. GRI Pricing Inputs'!$P$33,'3. GRI Pricing'!$G505&lt;='2. GRI Pricing Inputs'!$Q$33),'2. GRI Pricing Inputs'!$P$32,IF(AND('3. GRI Pricing'!$G505&gt;='2. GRI Pricing Inputs'!$R$33,'3. GRI Pricing'!$G505&lt;='2. GRI Pricing Inputs'!$S$33),'2. GRI Pricing Inputs'!$R$32,IF(AND('3. GRI Pricing'!$G505&gt;='2. GRI Pricing Inputs'!$T$33,'3. GRI Pricing'!$G505&lt;='2. GRI Pricing Inputs'!$U$33),'2. GRI Pricing Inputs'!$T$32,IF(AND('3. GRI Pricing'!$G505&gt;='2. GRI Pricing Inputs'!$V$33,'3. GRI Pricing'!$G505&lt;='2. GRI Pricing Inputs'!$W$33),'2. GRI Pricing Inputs'!$V$32,IF(AND('3. GRI Pricing'!$G505&gt;='2. GRI Pricing Inputs'!$X$33,'3. GRI Pricing'!$G505&lt;='2. GRI Pricing Inputs'!$Y$33),'2. GRI Pricing Inputs'!$X$32,IF(AND('3. GRI Pricing'!$G505&gt;='2. GRI Pricing Inputs'!$Z$33,'3. GRI Pricing'!$G505&lt;='2. GRI Pricing Inputs'!$AA$33),'2. GRI Pricing Inputs'!$Z$32,IF(AND('3. GRI Pricing'!$G505&gt;='2. GRI Pricing Inputs'!$AB$33,'3. GRI Pricing'!$G505&lt;='2. GRI Pricing Inputs'!$AC$33),'2. GRI Pricing Inputs'!$AB$32,IF(AND('3. GRI Pricing'!$G505&gt;='2. GRI Pricing Inputs'!$AD$33,'3. GRI Pricing'!$G505&lt;='2. GRI Pricing Inputs'!$AE$33),'2. GRI Pricing Inputs'!$AD$32,IF(AND('3. GRI Pricing'!$G505&gt;='2. GRI Pricing Inputs'!$AF$33,'3. GRI Pricing'!$G505&lt;='2. GRI Pricing Inputs'!$AG$33),'2. GRI Pricing Inputs'!$AF$32,IF(AND('3. GRI Pricing'!$G505&gt;='2. GRI Pricing Inputs'!$AH$33,'3. GRI Pricing'!$G505&lt;='2. GRI Pricing Inputs'!$AI$33),'2. GRI Pricing Inputs'!$AH$32,0))))))))))))))))</f>
        <v>0</v>
      </c>
      <c r="O505" s="272" cm="1">
        <f t="array" ref="O505">IFERROR(INDEX('2. GRI Pricing Inputs'!$C$32:$AI$39,MATCH('3. GRI Pricing'!E505,'2. GRI Pricing Inputs'!$C$32:$C$39,0),(MATCH('3. GRI Pricing'!N505,'2. GRI Pricing Inputs'!$D$32:$AI$32,0)+1)),0)</f>
        <v>0</v>
      </c>
      <c r="P505" s="272">
        <f>IFERROR(INDEX('2. GRI Pricing Inputs'!$C$45:$AI$46,MATCH($P$16,'2. GRI Pricing Inputs'!$C$45:$C$46,0),MATCH(H505,'2. GRI Pricing Inputs'!$C$45:$AI$45,0)),0)</f>
        <v>0</v>
      </c>
      <c r="Q505" s="272">
        <f>IFERROR(INDEX('2. GRI Pricing Inputs'!$C$53:$AI$54,MATCH('3. GRI Pricing'!$Q$16,'2. GRI Pricing Inputs'!$C$53:$C$54,0),MATCH('3. GRI Pricing'!I505,'2. GRI Pricing Inputs'!$C$53:$AI$53,0)),0)</f>
        <v>0</v>
      </c>
      <c r="R505" s="272">
        <f>IFERROR(INDEX('2. GRI Pricing Inputs'!$C$60:$AI$61,MATCH('3. GRI Pricing'!$R$16,'2. GRI Pricing Inputs'!$C$60:$C$61,0),MATCH('1. Accomodation'!T509,'2. GRI Pricing Inputs'!$C$60:$AI$60,0)),0)</f>
        <v>0</v>
      </c>
      <c r="S505" s="272">
        <f>IFERROR(INDEX('2. GRI Pricing Inputs'!$C$67:$AI$68,MATCH('3. GRI Pricing'!$S$16,'2. GRI Pricing Inputs'!$C$67:$C$68,0),MATCH('1. Accomodation'!U509,'2. GRI Pricing Inputs'!$C$67:$AI$67,0)),0)</f>
        <v>0</v>
      </c>
      <c r="T505" s="272">
        <f>IF(E505=0,0,'2. GRI Pricing Inputs'!$AI$75)</f>
        <v>0</v>
      </c>
      <c r="U505" s="272">
        <f>IFERROR(INDEX('2. GRI Pricing Inputs'!$C$82:$AI$83,MATCH('3. GRI Pricing'!$U$16,'2. GRI Pricing Inputs'!$C$82:$C$83,0),MATCH('1. Accomodation'!V509,'2. GRI Pricing Inputs'!$C$82:$AI$82,0)),0)</f>
        <v>0</v>
      </c>
      <c r="V505" s="272">
        <f>IFERROR(INDEX('2. GRI Pricing Inputs'!$C$89:$AI$90,MATCH('3. GRI Pricing'!$V$16,'2. GRI Pricing Inputs'!$C$89:$C$90,0),MATCH('1. Accomodation'!W509,'2. GRI Pricing Inputs'!$C$89:$AI$89,0)),0)</f>
        <v>0</v>
      </c>
      <c r="W505" s="272">
        <f>IFERROR(INDEX('2. GRI Pricing Inputs'!$C$97:$AI$98,MATCH('3. GRI Pricing'!$W$16,'2. GRI Pricing Inputs'!$C$97:$C$98,0),MATCH('1. Accomodation'!X509,'2. GRI Pricing Inputs'!$C$97:$AI$97,0)),0)</f>
        <v>0</v>
      </c>
      <c r="X505" s="272">
        <f>IFERROR(INDEX('2. GRI Pricing Inputs'!$C$104:$AI$105,MATCH('3. GRI Pricing'!$X$16,'2. GRI Pricing Inputs'!$C$104:$C$105,0),MATCH('1. Accomodation'!Y509,'2. GRI Pricing Inputs'!$C$104:$AI$104,0)),0)</f>
        <v>0</v>
      </c>
      <c r="Y505" s="273"/>
      <c r="Z505" s="274">
        <f t="shared" si="21"/>
        <v>0</v>
      </c>
      <c r="AA505" s="275"/>
      <c r="AB505" s="275"/>
      <c r="AC505" s="275"/>
      <c r="AD505" s="271">
        <f>Z505*(1+'2. GRI Pricing Inputs'!E$115)^(($AD$16-$AC$15)/365)</f>
        <v>0</v>
      </c>
      <c r="AE505" s="272">
        <f>AD505*(1+'2. GRI Pricing Inputs'!F$115)^((AE$16-AD$16)/365)</f>
        <v>0</v>
      </c>
      <c r="AF505" s="272">
        <f>AE505*(1+'2. GRI Pricing Inputs'!G$115)^((AF$16-AE$16)/365)</f>
        <v>0</v>
      </c>
      <c r="AG505" s="272">
        <f>AF505*(1+'2. GRI Pricing Inputs'!H$115)^((AG$16-AF$16)/365)</f>
        <v>0</v>
      </c>
      <c r="AH505" s="272">
        <f>AG505*(1+'2. GRI Pricing Inputs'!I$115)^((AH$16-AG$16)/365)</f>
        <v>0</v>
      </c>
      <c r="AI505" s="272">
        <f>AH505*(1+'2. GRI Pricing Inputs'!J$115)^((AI$16-AH$16)/365)</f>
        <v>0</v>
      </c>
      <c r="AJ505" s="272">
        <f>AI505*(1+'2. GRI Pricing Inputs'!K$115)^((AJ$16-AI$16)/365)</f>
        <v>0</v>
      </c>
      <c r="AK505" s="272">
        <f>AJ505*(1+'2. GRI Pricing Inputs'!L$115)^((AK$16-AJ$16)/365)</f>
        <v>0</v>
      </c>
      <c r="AL505" s="272">
        <f>AK505*(1+'2. GRI Pricing Inputs'!M$115)^((AL$16-AK$16)/365)</f>
        <v>0</v>
      </c>
      <c r="AM505" s="272">
        <f>AL505*(1+'2. GRI Pricing Inputs'!N$115)^((AM$16-AL$16)/365)</f>
        <v>0</v>
      </c>
      <c r="AN505" s="272">
        <f>AM505*(1+'2. GRI Pricing Inputs'!O$115)^((AN$16-AM$16)/365)</f>
        <v>0</v>
      </c>
      <c r="AO505" s="272">
        <f>AN505*(1+'2. GRI Pricing Inputs'!P$115)^((AO$16-AN$16)/365)</f>
        <v>0</v>
      </c>
      <c r="AP505" s="276">
        <f>AO505*(1+'2. GRI Pricing Inputs'!Q$115)^((AP$16-AO$16)/365)</f>
        <v>0</v>
      </c>
      <c r="AQ505" s="380">
        <f t="shared" si="22"/>
        <v>0</v>
      </c>
    </row>
    <row r="506" spans="3:43" ht="11.4" x14ac:dyDescent="0.2">
      <c r="C506" s="76">
        <f>'1. Accomodation'!N510</f>
        <v>0</v>
      </c>
      <c r="D506" s="362" t="str">
        <f>'1. Accomodation'!L510</f>
        <v>[Select]</v>
      </c>
      <c r="E506" s="69" t="str">
        <f>'1. Accomodation'!P510</f>
        <v>[Select]</v>
      </c>
      <c r="F506" s="69" t="str">
        <f>'1. Accomodation'!Q510</f>
        <v>[Select]</v>
      </c>
      <c r="G506" s="77">
        <f>'1. Accomodation'!O510</f>
        <v>0</v>
      </c>
      <c r="H506" s="69" t="str">
        <f>'1. Accomodation'!R510</f>
        <v>[Select]</v>
      </c>
      <c r="I506" s="69" t="str">
        <f>'1. Accomodation'!S510</f>
        <v>[Select]</v>
      </c>
      <c r="J506" s="62"/>
      <c r="L506" s="271">
        <f>IFERROR(INDEX('2. GRI Pricing Inputs'!$C$15:$AI$16,MATCH($L$16,'2. GRI Pricing Inputs'!$C$15:$C$16,0),MATCH(E506,'2. GRI Pricing Inputs'!$C$15:$AI$15,0)),0)</f>
        <v>0</v>
      </c>
      <c r="M506" s="272">
        <f>IFERROR(INDEX('2. GRI Pricing Inputs'!$C$22:$AI$23,MATCH($M$16,'2. GRI Pricing Inputs'!$C$22:$C$23,0),MATCH(F506,'2. GRI Pricing Inputs'!$C$22:$AI$22,0)),0)</f>
        <v>0</v>
      </c>
      <c r="N506" s="329">
        <f>IF(AND('3. GRI Pricing'!$G506&gt;='2. GRI Pricing Inputs'!$D$33,'3. GRI Pricing'!$G506&lt;='2. GRI Pricing Inputs'!$E$33),'2. GRI Pricing Inputs'!$D$32,IF(AND('3. GRI Pricing'!$G506&gt;='2. GRI Pricing Inputs'!$F$33,'3. GRI Pricing'!$G506&lt;='2. GRI Pricing Inputs'!$G$33),'2. GRI Pricing Inputs'!$F$32,IF(AND('3. GRI Pricing'!$G506&gt;='2. GRI Pricing Inputs'!$H$33,'3. GRI Pricing'!$G506&lt;='2. GRI Pricing Inputs'!$I$33),'2. GRI Pricing Inputs'!$H$32,IF(AND('3. GRI Pricing'!$G506&gt;='2. GRI Pricing Inputs'!$J$33,'3. GRI Pricing'!$G506&lt;='2. GRI Pricing Inputs'!$K$33),'2. GRI Pricing Inputs'!$J$32,IF(AND('3. GRI Pricing'!$G506&gt;='2. GRI Pricing Inputs'!$L$33,'3. GRI Pricing'!$G506&lt;='2. GRI Pricing Inputs'!$M$33),'2. GRI Pricing Inputs'!$L$32,IF(AND('3. GRI Pricing'!$G506&gt;='2. GRI Pricing Inputs'!$N$33,'3. GRI Pricing'!$G506&lt;='2. GRI Pricing Inputs'!$O$33),'2. GRI Pricing Inputs'!$N$32,IF(AND('3. GRI Pricing'!$G506&gt;='2. GRI Pricing Inputs'!$P$33,'3. GRI Pricing'!$G506&lt;='2. GRI Pricing Inputs'!$Q$33),'2. GRI Pricing Inputs'!$P$32,IF(AND('3. GRI Pricing'!$G506&gt;='2. GRI Pricing Inputs'!$R$33,'3. GRI Pricing'!$G506&lt;='2. GRI Pricing Inputs'!$S$33),'2. GRI Pricing Inputs'!$R$32,IF(AND('3. GRI Pricing'!$G506&gt;='2. GRI Pricing Inputs'!$T$33,'3. GRI Pricing'!$G506&lt;='2. GRI Pricing Inputs'!$U$33),'2. GRI Pricing Inputs'!$T$32,IF(AND('3. GRI Pricing'!$G506&gt;='2. GRI Pricing Inputs'!$V$33,'3. GRI Pricing'!$G506&lt;='2. GRI Pricing Inputs'!$W$33),'2. GRI Pricing Inputs'!$V$32,IF(AND('3. GRI Pricing'!$G506&gt;='2. GRI Pricing Inputs'!$X$33,'3. GRI Pricing'!$G506&lt;='2. GRI Pricing Inputs'!$Y$33),'2. GRI Pricing Inputs'!$X$32,IF(AND('3. GRI Pricing'!$G506&gt;='2. GRI Pricing Inputs'!$Z$33,'3. GRI Pricing'!$G506&lt;='2. GRI Pricing Inputs'!$AA$33),'2. GRI Pricing Inputs'!$Z$32,IF(AND('3. GRI Pricing'!$G506&gt;='2. GRI Pricing Inputs'!$AB$33,'3. GRI Pricing'!$G506&lt;='2. GRI Pricing Inputs'!$AC$33),'2. GRI Pricing Inputs'!$AB$32,IF(AND('3. GRI Pricing'!$G506&gt;='2. GRI Pricing Inputs'!$AD$33,'3. GRI Pricing'!$G506&lt;='2. GRI Pricing Inputs'!$AE$33),'2. GRI Pricing Inputs'!$AD$32,IF(AND('3. GRI Pricing'!$G506&gt;='2. GRI Pricing Inputs'!$AF$33,'3. GRI Pricing'!$G506&lt;='2. GRI Pricing Inputs'!$AG$33),'2. GRI Pricing Inputs'!$AF$32,IF(AND('3. GRI Pricing'!$G506&gt;='2. GRI Pricing Inputs'!$AH$33,'3. GRI Pricing'!$G506&lt;='2. GRI Pricing Inputs'!$AI$33),'2. GRI Pricing Inputs'!$AH$32,0))))))))))))))))</f>
        <v>0</v>
      </c>
      <c r="O506" s="272" cm="1">
        <f t="array" ref="O506">IFERROR(INDEX('2. GRI Pricing Inputs'!$C$32:$AI$39,MATCH('3. GRI Pricing'!E506,'2. GRI Pricing Inputs'!$C$32:$C$39,0),(MATCH('3. GRI Pricing'!N506,'2. GRI Pricing Inputs'!$D$32:$AI$32,0)+1)),0)</f>
        <v>0</v>
      </c>
      <c r="P506" s="272">
        <f>IFERROR(INDEX('2. GRI Pricing Inputs'!$C$45:$AI$46,MATCH($P$16,'2. GRI Pricing Inputs'!$C$45:$C$46,0),MATCH(H506,'2. GRI Pricing Inputs'!$C$45:$AI$45,0)),0)</f>
        <v>0</v>
      </c>
      <c r="Q506" s="272">
        <f>IFERROR(INDEX('2. GRI Pricing Inputs'!$C$53:$AI$54,MATCH('3. GRI Pricing'!$Q$16,'2. GRI Pricing Inputs'!$C$53:$C$54,0),MATCH('3. GRI Pricing'!I506,'2. GRI Pricing Inputs'!$C$53:$AI$53,0)),0)</f>
        <v>0</v>
      </c>
      <c r="R506" s="272">
        <f>IFERROR(INDEX('2. GRI Pricing Inputs'!$C$60:$AI$61,MATCH('3. GRI Pricing'!$R$16,'2. GRI Pricing Inputs'!$C$60:$C$61,0),MATCH('1. Accomodation'!T510,'2. GRI Pricing Inputs'!$C$60:$AI$60,0)),0)</f>
        <v>0</v>
      </c>
      <c r="S506" s="272">
        <f>IFERROR(INDEX('2. GRI Pricing Inputs'!$C$67:$AI$68,MATCH('3. GRI Pricing'!$S$16,'2. GRI Pricing Inputs'!$C$67:$C$68,0),MATCH('1. Accomodation'!U510,'2. GRI Pricing Inputs'!$C$67:$AI$67,0)),0)</f>
        <v>0</v>
      </c>
      <c r="T506" s="272">
        <f>IF(E506=0,0,'2. GRI Pricing Inputs'!$AI$75)</f>
        <v>0</v>
      </c>
      <c r="U506" s="272">
        <f>IFERROR(INDEX('2. GRI Pricing Inputs'!$C$82:$AI$83,MATCH('3. GRI Pricing'!$U$16,'2. GRI Pricing Inputs'!$C$82:$C$83,0),MATCH('1. Accomodation'!V510,'2. GRI Pricing Inputs'!$C$82:$AI$82,0)),0)</f>
        <v>0</v>
      </c>
      <c r="V506" s="272">
        <f>IFERROR(INDEX('2. GRI Pricing Inputs'!$C$89:$AI$90,MATCH('3. GRI Pricing'!$V$16,'2. GRI Pricing Inputs'!$C$89:$C$90,0),MATCH('1. Accomodation'!W510,'2. GRI Pricing Inputs'!$C$89:$AI$89,0)),0)</f>
        <v>0</v>
      </c>
      <c r="W506" s="272">
        <f>IFERROR(INDEX('2. GRI Pricing Inputs'!$C$97:$AI$98,MATCH('3. GRI Pricing'!$W$16,'2. GRI Pricing Inputs'!$C$97:$C$98,0),MATCH('1. Accomodation'!X510,'2. GRI Pricing Inputs'!$C$97:$AI$97,0)),0)</f>
        <v>0</v>
      </c>
      <c r="X506" s="272">
        <f>IFERROR(INDEX('2. GRI Pricing Inputs'!$C$104:$AI$105,MATCH('3. GRI Pricing'!$X$16,'2. GRI Pricing Inputs'!$C$104:$C$105,0),MATCH('1. Accomodation'!Y510,'2. GRI Pricing Inputs'!$C$104:$AI$104,0)),0)</f>
        <v>0</v>
      </c>
      <c r="Y506" s="273"/>
      <c r="Z506" s="274">
        <f t="shared" si="21"/>
        <v>0</v>
      </c>
      <c r="AA506" s="275"/>
      <c r="AB506" s="275"/>
      <c r="AC506" s="275"/>
      <c r="AD506" s="271">
        <f>Z506*(1+'2. GRI Pricing Inputs'!E$115)^(($AD$16-$AC$15)/365)</f>
        <v>0</v>
      </c>
      <c r="AE506" s="272">
        <f>AD506*(1+'2. GRI Pricing Inputs'!F$115)^((AE$16-AD$16)/365)</f>
        <v>0</v>
      </c>
      <c r="AF506" s="272">
        <f>AE506*(1+'2. GRI Pricing Inputs'!G$115)^((AF$16-AE$16)/365)</f>
        <v>0</v>
      </c>
      <c r="AG506" s="272">
        <f>AF506*(1+'2. GRI Pricing Inputs'!H$115)^((AG$16-AF$16)/365)</f>
        <v>0</v>
      </c>
      <c r="AH506" s="272">
        <f>AG506*(1+'2. GRI Pricing Inputs'!I$115)^((AH$16-AG$16)/365)</f>
        <v>0</v>
      </c>
      <c r="AI506" s="272">
        <f>AH506*(1+'2. GRI Pricing Inputs'!J$115)^((AI$16-AH$16)/365)</f>
        <v>0</v>
      </c>
      <c r="AJ506" s="272">
        <f>AI506*(1+'2. GRI Pricing Inputs'!K$115)^((AJ$16-AI$16)/365)</f>
        <v>0</v>
      </c>
      <c r="AK506" s="272">
        <f>AJ506*(1+'2. GRI Pricing Inputs'!L$115)^((AK$16-AJ$16)/365)</f>
        <v>0</v>
      </c>
      <c r="AL506" s="272">
        <f>AK506*(1+'2. GRI Pricing Inputs'!M$115)^((AL$16-AK$16)/365)</f>
        <v>0</v>
      </c>
      <c r="AM506" s="272">
        <f>AL506*(1+'2. GRI Pricing Inputs'!N$115)^((AM$16-AL$16)/365)</f>
        <v>0</v>
      </c>
      <c r="AN506" s="272">
        <f>AM506*(1+'2. GRI Pricing Inputs'!O$115)^((AN$16-AM$16)/365)</f>
        <v>0</v>
      </c>
      <c r="AO506" s="272">
        <f>AN506*(1+'2. GRI Pricing Inputs'!P$115)^((AO$16-AN$16)/365)</f>
        <v>0</v>
      </c>
      <c r="AP506" s="276">
        <f>AO506*(1+'2. GRI Pricing Inputs'!Q$115)^((AP$16-AO$16)/365)</f>
        <v>0</v>
      </c>
      <c r="AQ506" s="380">
        <f t="shared" si="22"/>
        <v>0</v>
      </c>
    </row>
    <row r="507" spans="3:43" ht="11.4" x14ac:dyDescent="0.2">
      <c r="C507" s="76">
        <f>'1. Accomodation'!N511</f>
        <v>0</v>
      </c>
      <c r="D507" s="362" t="str">
        <f>'1. Accomodation'!L511</f>
        <v>[Select]</v>
      </c>
      <c r="E507" s="69" t="str">
        <f>'1. Accomodation'!P511</f>
        <v>[Select]</v>
      </c>
      <c r="F507" s="69" t="str">
        <f>'1. Accomodation'!Q511</f>
        <v>[Select]</v>
      </c>
      <c r="G507" s="77">
        <f>'1. Accomodation'!O511</f>
        <v>0</v>
      </c>
      <c r="H507" s="69" t="str">
        <f>'1. Accomodation'!R511</f>
        <v>[Select]</v>
      </c>
      <c r="I507" s="69" t="str">
        <f>'1. Accomodation'!S511</f>
        <v>[Select]</v>
      </c>
      <c r="J507" s="62"/>
      <c r="L507" s="271">
        <f>IFERROR(INDEX('2. GRI Pricing Inputs'!$C$15:$AI$16,MATCH($L$16,'2. GRI Pricing Inputs'!$C$15:$C$16,0),MATCH(E507,'2. GRI Pricing Inputs'!$C$15:$AI$15,0)),0)</f>
        <v>0</v>
      </c>
      <c r="M507" s="272">
        <f>IFERROR(INDEX('2. GRI Pricing Inputs'!$C$22:$AI$23,MATCH($M$16,'2. GRI Pricing Inputs'!$C$22:$C$23,0),MATCH(F507,'2. GRI Pricing Inputs'!$C$22:$AI$22,0)),0)</f>
        <v>0</v>
      </c>
      <c r="N507" s="329">
        <f>IF(AND('3. GRI Pricing'!$G507&gt;='2. GRI Pricing Inputs'!$D$33,'3. GRI Pricing'!$G507&lt;='2. GRI Pricing Inputs'!$E$33),'2. GRI Pricing Inputs'!$D$32,IF(AND('3. GRI Pricing'!$G507&gt;='2. GRI Pricing Inputs'!$F$33,'3. GRI Pricing'!$G507&lt;='2. GRI Pricing Inputs'!$G$33),'2. GRI Pricing Inputs'!$F$32,IF(AND('3. GRI Pricing'!$G507&gt;='2. GRI Pricing Inputs'!$H$33,'3. GRI Pricing'!$G507&lt;='2. GRI Pricing Inputs'!$I$33),'2. GRI Pricing Inputs'!$H$32,IF(AND('3. GRI Pricing'!$G507&gt;='2. GRI Pricing Inputs'!$J$33,'3. GRI Pricing'!$G507&lt;='2. GRI Pricing Inputs'!$K$33),'2. GRI Pricing Inputs'!$J$32,IF(AND('3. GRI Pricing'!$G507&gt;='2. GRI Pricing Inputs'!$L$33,'3. GRI Pricing'!$G507&lt;='2. GRI Pricing Inputs'!$M$33),'2. GRI Pricing Inputs'!$L$32,IF(AND('3. GRI Pricing'!$G507&gt;='2. GRI Pricing Inputs'!$N$33,'3. GRI Pricing'!$G507&lt;='2. GRI Pricing Inputs'!$O$33),'2. GRI Pricing Inputs'!$N$32,IF(AND('3. GRI Pricing'!$G507&gt;='2. GRI Pricing Inputs'!$P$33,'3. GRI Pricing'!$G507&lt;='2. GRI Pricing Inputs'!$Q$33),'2. GRI Pricing Inputs'!$P$32,IF(AND('3. GRI Pricing'!$G507&gt;='2. GRI Pricing Inputs'!$R$33,'3. GRI Pricing'!$G507&lt;='2. GRI Pricing Inputs'!$S$33),'2. GRI Pricing Inputs'!$R$32,IF(AND('3. GRI Pricing'!$G507&gt;='2. GRI Pricing Inputs'!$T$33,'3. GRI Pricing'!$G507&lt;='2. GRI Pricing Inputs'!$U$33),'2. GRI Pricing Inputs'!$T$32,IF(AND('3. GRI Pricing'!$G507&gt;='2. GRI Pricing Inputs'!$V$33,'3. GRI Pricing'!$G507&lt;='2. GRI Pricing Inputs'!$W$33),'2. GRI Pricing Inputs'!$V$32,IF(AND('3. GRI Pricing'!$G507&gt;='2. GRI Pricing Inputs'!$X$33,'3. GRI Pricing'!$G507&lt;='2. GRI Pricing Inputs'!$Y$33),'2. GRI Pricing Inputs'!$X$32,IF(AND('3. GRI Pricing'!$G507&gt;='2. GRI Pricing Inputs'!$Z$33,'3. GRI Pricing'!$G507&lt;='2. GRI Pricing Inputs'!$AA$33),'2. GRI Pricing Inputs'!$Z$32,IF(AND('3. GRI Pricing'!$G507&gt;='2. GRI Pricing Inputs'!$AB$33,'3. GRI Pricing'!$G507&lt;='2. GRI Pricing Inputs'!$AC$33),'2. GRI Pricing Inputs'!$AB$32,IF(AND('3. GRI Pricing'!$G507&gt;='2. GRI Pricing Inputs'!$AD$33,'3. GRI Pricing'!$G507&lt;='2. GRI Pricing Inputs'!$AE$33),'2. GRI Pricing Inputs'!$AD$32,IF(AND('3. GRI Pricing'!$G507&gt;='2. GRI Pricing Inputs'!$AF$33,'3. GRI Pricing'!$G507&lt;='2. GRI Pricing Inputs'!$AG$33),'2. GRI Pricing Inputs'!$AF$32,IF(AND('3. GRI Pricing'!$G507&gt;='2. GRI Pricing Inputs'!$AH$33,'3. GRI Pricing'!$G507&lt;='2. GRI Pricing Inputs'!$AI$33),'2. GRI Pricing Inputs'!$AH$32,0))))))))))))))))</f>
        <v>0</v>
      </c>
      <c r="O507" s="272" cm="1">
        <f t="array" ref="O507">IFERROR(INDEX('2. GRI Pricing Inputs'!$C$32:$AI$39,MATCH('3. GRI Pricing'!E507,'2. GRI Pricing Inputs'!$C$32:$C$39,0),(MATCH('3. GRI Pricing'!N507,'2. GRI Pricing Inputs'!$D$32:$AI$32,0)+1)),0)</f>
        <v>0</v>
      </c>
      <c r="P507" s="272">
        <f>IFERROR(INDEX('2. GRI Pricing Inputs'!$C$45:$AI$46,MATCH($P$16,'2. GRI Pricing Inputs'!$C$45:$C$46,0),MATCH(H507,'2. GRI Pricing Inputs'!$C$45:$AI$45,0)),0)</f>
        <v>0</v>
      </c>
      <c r="Q507" s="272">
        <f>IFERROR(INDEX('2. GRI Pricing Inputs'!$C$53:$AI$54,MATCH('3. GRI Pricing'!$Q$16,'2. GRI Pricing Inputs'!$C$53:$C$54,0),MATCH('3. GRI Pricing'!I507,'2. GRI Pricing Inputs'!$C$53:$AI$53,0)),0)</f>
        <v>0</v>
      </c>
      <c r="R507" s="272">
        <f>IFERROR(INDEX('2. GRI Pricing Inputs'!$C$60:$AI$61,MATCH('3. GRI Pricing'!$R$16,'2. GRI Pricing Inputs'!$C$60:$C$61,0),MATCH('1. Accomodation'!T511,'2. GRI Pricing Inputs'!$C$60:$AI$60,0)),0)</f>
        <v>0</v>
      </c>
      <c r="S507" s="272">
        <f>IFERROR(INDEX('2. GRI Pricing Inputs'!$C$67:$AI$68,MATCH('3. GRI Pricing'!$S$16,'2. GRI Pricing Inputs'!$C$67:$C$68,0),MATCH('1. Accomodation'!U511,'2. GRI Pricing Inputs'!$C$67:$AI$67,0)),0)</f>
        <v>0</v>
      </c>
      <c r="T507" s="272">
        <f>IF(E507=0,0,'2. GRI Pricing Inputs'!$AI$75)</f>
        <v>0</v>
      </c>
      <c r="U507" s="272">
        <f>IFERROR(INDEX('2. GRI Pricing Inputs'!$C$82:$AI$83,MATCH('3. GRI Pricing'!$U$16,'2. GRI Pricing Inputs'!$C$82:$C$83,0),MATCH('1. Accomodation'!V511,'2. GRI Pricing Inputs'!$C$82:$AI$82,0)),0)</f>
        <v>0</v>
      </c>
      <c r="V507" s="272">
        <f>IFERROR(INDEX('2. GRI Pricing Inputs'!$C$89:$AI$90,MATCH('3. GRI Pricing'!$V$16,'2. GRI Pricing Inputs'!$C$89:$C$90,0),MATCH('1. Accomodation'!W511,'2. GRI Pricing Inputs'!$C$89:$AI$89,0)),0)</f>
        <v>0</v>
      </c>
      <c r="W507" s="272">
        <f>IFERROR(INDEX('2. GRI Pricing Inputs'!$C$97:$AI$98,MATCH('3. GRI Pricing'!$W$16,'2. GRI Pricing Inputs'!$C$97:$C$98,0),MATCH('1. Accomodation'!X511,'2. GRI Pricing Inputs'!$C$97:$AI$97,0)),0)</f>
        <v>0</v>
      </c>
      <c r="X507" s="272">
        <f>IFERROR(INDEX('2. GRI Pricing Inputs'!$C$104:$AI$105,MATCH('3. GRI Pricing'!$X$16,'2. GRI Pricing Inputs'!$C$104:$C$105,0),MATCH('1. Accomodation'!Y511,'2. GRI Pricing Inputs'!$C$104:$AI$104,0)),0)</f>
        <v>0</v>
      </c>
      <c r="Y507" s="273"/>
      <c r="Z507" s="274">
        <f t="shared" si="21"/>
        <v>0</v>
      </c>
      <c r="AA507" s="275"/>
      <c r="AB507" s="275"/>
      <c r="AC507" s="275"/>
      <c r="AD507" s="271">
        <f>Z507*(1+'2. GRI Pricing Inputs'!E$115)^(($AD$16-$AC$15)/365)</f>
        <v>0</v>
      </c>
      <c r="AE507" s="272">
        <f>AD507*(1+'2. GRI Pricing Inputs'!F$115)^((AE$16-AD$16)/365)</f>
        <v>0</v>
      </c>
      <c r="AF507" s="272">
        <f>AE507*(1+'2. GRI Pricing Inputs'!G$115)^((AF$16-AE$16)/365)</f>
        <v>0</v>
      </c>
      <c r="AG507" s="272">
        <f>AF507*(1+'2. GRI Pricing Inputs'!H$115)^((AG$16-AF$16)/365)</f>
        <v>0</v>
      </c>
      <c r="AH507" s="272">
        <f>AG507*(1+'2. GRI Pricing Inputs'!I$115)^((AH$16-AG$16)/365)</f>
        <v>0</v>
      </c>
      <c r="AI507" s="272">
        <f>AH507*(1+'2. GRI Pricing Inputs'!J$115)^((AI$16-AH$16)/365)</f>
        <v>0</v>
      </c>
      <c r="AJ507" s="272">
        <f>AI507*(1+'2. GRI Pricing Inputs'!K$115)^((AJ$16-AI$16)/365)</f>
        <v>0</v>
      </c>
      <c r="AK507" s="272">
        <f>AJ507*(1+'2. GRI Pricing Inputs'!L$115)^((AK$16-AJ$16)/365)</f>
        <v>0</v>
      </c>
      <c r="AL507" s="272">
        <f>AK507*(1+'2. GRI Pricing Inputs'!M$115)^((AL$16-AK$16)/365)</f>
        <v>0</v>
      </c>
      <c r="AM507" s="272">
        <f>AL507*(1+'2. GRI Pricing Inputs'!N$115)^((AM$16-AL$16)/365)</f>
        <v>0</v>
      </c>
      <c r="AN507" s="272">
        <f>AM507*(1+'2. GRI Pricing Inputs'!O$115)^((AN$16-AM$16)/365)</f>
        <v>0</v>
      </c>
      <c r="AO507" s="272">
        <f>AN507*(1+'2. GRI Pricing Inputs'!P$115)^((AO$16-AN$16)/365)</f>
        <v>0</v>
      </c>
      <c r="AP507" s="276">
        <f>AO507*(1+'2. GRI Pricing Inputs'!Q$115)^((AP$16-AO$16)/365)</f>
        <v>0</v>
      </c>
      <c r="AQ507" s="380">
        <f t="shared" si="22"/>
        <v>0</v>
      </c>
    </row>
    <row r="508" spans="3:43" ht="11.4" x14ac:dyDescent="0.2">
      <c r="C508" s="76">
        <f>'1. Accomodation'!N512</f>
        <v>0</v>
      </c>
      <c r="D508" s="362" t="str">
        <f>'1. Accomodation'!L512</f>
        <v>[Select]</v>
      </c>
      <c r="E508" s="69" t="str">
        <f>'1. Accomodation'!P512</f>
        <v>[Select]</v>
      </c>
      <c r="F508" s="69" t="str">
        <f>'1. Accomodation'!Q512</f>
        <v>[Select]</v>
      </c>
      <c r="G508" s="77">
        <f>'1. Accomodation'!O512</f>
        <v>0</v>
      </c>
      <c r="H508" s="69" t="str">
        <f>'1. Accomodation'!R512</f>
        <v>[Select]</v>
      </c>
      <c r="I508" s="69" t="str">
        <f>'1. Accomodation'!S512</f>
        <v>[Select]</v>
      </c>
      <c r="J508" s="62"/>
      <c r="L508" s="271">
        <f>IFERROR(INDEX('2. GRI Pricing Inputs'!$C$15:$AI$16,MATCH($L$16,'2. GRI Pricing Inputs'!$C$15:$C$16,0),MATCH(E508,'2. GRI Pricing Inputs'!$C$15:$AI$15,0)),0)</f>
        <v>0</v>
      </c>
      <c r="M508" s="272">
        <f>IFERROR(INDEX('2. GRI Pricing Inputs'!$C$22:$AI$23,MATCH($M$16,'2. GRI Pricing Inputs'!$C$22:$C$23,0),MATCH(F508,'2. GRI Pricing Inputs'!$C$22:$AI$22,0)),0)</f>
        <v>0</v>
      </c>
      <c r="N508" s="329">
        <f>IF(AND('3. GRI Pricing'!$G508&gt;='2. GRI Pricing Inputs'!$D$33,'3. GRI Pricing'!$G508&lt;='2. GRI Pricing Inputs'!$E$33),'2. GRI Pricing Inputs'!$D$32,IF(AND('3. GRI Pricing'!$G508&gt;='2. GRI Pricing Inputs'!$F$33,'3. GRI Pricing'!$G508&lt;='2. GRI Pricing Inputs'!$G$33),'2. GRI Pricing Inputs'!$F$32,IF(AND('3. GRI Pricing'!$G508&gt;='2. GRI Pricing Inputs'!$H$33,'3. GRI Pricing'!$G508&lt;='2. GRI Pricing Inputs'!$I$33),'2. GRI Pricing Inputs'!$H$32,IF(AND('3. GRI Pricing'!$G508&gt;='2. GRI Pricing Inputs'!$J$33,'3. GRI Pricing'!$G508&lt;='2. GRI Pricing Inputs'!$K$33),'2. GRI Pricing Inputs'!$J$32,IF(AND('3. GRI Pricing'!$G508&gt;='2. GRI Pricing Inputs'!$L$33,'3. GRI Pricing'!$G508&lt;='2. GRI Pricing Inputs'!$M$33),'2. GRI Pricing Inputs'!$L$32,IF(AND('3. GRI Pricing'!$G508&gt;='2. GRI Pricing Inputs'!$N$33,'3. GRI Pricing'!$G508&lt;='2. GRI Pricing Inputs'!$O$33),'2. GRI Pricing Inputs'!$N$32,IF(AND('3. GRI Pricing'!$G508&gt;='2. GRI Pricing Inputs'!$P$33,'3. GRI Pricing'!$G508&lt;='2. GRI Pricing Inputs'!$Q$33),'2. GRI Pricing Inputs'!$P$32,IF(AND('3. GRI Pricing'!$G508&gt;='2. GRI Pricing Inputs'!$R$33,'3. GRI Pricing'!$G508&lt;='2. GRI Pricing Inputs'!$S$33),'2. GRI Pricing Inputs'!$R$32,IF(AND('3. GRI Pricing'!$G508&gt;='2. GRI Pricing Inputs'!$T$33,'3. GRI Pricing'!$G508&lt;='2. GRI Pricing Inputs'!$U$33),'2. GRI Pricing Inputs'!$T$32,IF(AND('3. GRI Pricing'!$G508&gt;='2. GRI Pricing Inputs'!$V$33,'3. GRI Pricing'!$G508&lt;='2. GRI Pricing Inputs'!$W$33),'2. GRI Pricing Inputs'!$V$32,IF(AND('3. GRI Pricing'!$G508&gt;='2. GRI Pricing Inputs'!$X$33,'3. GRI Pricing'!$G508&lt;='2. GRI Pricing Inputs'!$Y$33),'2. GRI Pricing Inputs'!$X$32,IF(AND('3. GRI Pricing'!$G508&gt;='2. GRI Pricing Inputs'!$Z$33,'3. GRI Pricing'!$G508&lt;='2. GRI Pricing Inputs'!$AA$33),'2. GRI Pricing Inputs'!$Z$32,IF(AND('3. GRI Pricing'!$G508&gt;='2. GRI Pricing Inputs'!$AB$33,'3. GRI Pricing'!$G508&lt;='2. GRI Pricing Inputs'!$AC$33),'2. GRI Pricing Inputs'!$AB$32,IF(AND('3. GRI Pricing'!$G508&gt;='2. GRI Pricing Inputs'!$AD$33,'3. GRI Pricing'!$G508&lt;='2. GRI Pricing Inputs'!$AE$33),'2. GRI Pricing Inputs'!$AD$32,IF(AND('3. GRI Pricing'!$G508&gt;='2. GRI Pricing Inputs'!$AF$33,'3. GRI Pricing'!$G508&lt;='2. GRI Pricing Inputs'!$AG$33),'2. GRI Pricing Inputs'!$AF$32,IF(AND('3. GRI Pricing'!$G508&gt;='2. GRI Pricing Inputs'!$AH$33,'3. GRI Pricing'!$G508&lt;='2. GRI Pricing Inputs'!$AI$33),'2. GRI Pricing Inputs'!$AH$32,0))))))))))))))))</f>
        <v>0</v>
      </c>
      <c r="O508" s="272" cm="1">
        <f t="array" ref="O508">IFERROR(INDEX('2. GRI Pricing Inputs'!$C$32:$AI$39,MATCH('3. GRI Pricing'!E508,'2. GRI Pricing Inputs'!$C$32:$C$39,0),(MATCH('3. GRI Pricing'!N508,'2. GRI Pricing Inputs'!$D$32:$AI$32,0)+1)),0)</f>
        <v>0</v>
      </c>
      <c r="P508" s="272">
        <f>IFERROR(INDEX('2. GRI Pricing Inputs'!$C$45:$AI$46,MATCH($P$16,'2. GRI Pricing Inputs'!$C$45:$C$46,0),MATCH(H508,'2. GRI Pricing Inputs'!$C$45:$AI$45,0)),0)</f>
        <v>0</v>
      </c>
      <c r="Q508" s="272">
        <f>IFERROR(INDEX('2. GRI Pricing Inputs'!$C$53:$AI$54,MATCH('3. GRI Pricing'!$Q$16,'2. GRI Pricing Inputs'!$C$53:$C$54,0),MATCH('3. GRI Pricing'!I508,'2. GRI Pricing Inputs'!$C$53:$AI$53,0)),0)</f>
        <v>0</v>
      </c>
      <c r="R508" s="272">
        <f>IFERROR(INDEX('2. GRI Pricing Inputs'!$C$60:$AI$61,MATCH('3. GRI Pricing'!$R$16,'2. GRI Pricing Inputs'!$C$60:$C$61,0),MATCH('1. Accomodation'!T512,'2. GRI Pricing Inputs'!$C$60:$AI$60,0)),0)</f>
        <v>0</v>
      </c>
      <c r="S508" s="272">
        <f>IFERROR(INDEX('2. GRI Pricing Inputs'!$C$67:$AI$68,MATCH('3. GRI Pricing'!$S$16,'2. GRI Pricing Inputs'!$C$67:$C$68,0),MATCH('1. Accomodation'!U512,'2. GRI Pricing Inputs'!$C$67:$AI$67,0)),0)</f>
        <v>0</v>
      </c>
      <c r="T508" s="272">
        <f>IF(E508=0,0,'2. GRI Pricing Inputs'!$AI$75)</f>
        <v>0</v>
      </c>
      <c r="U508" s="272">
        <f>IFERROR(INDEX('2. GRI Pricing Inputs'!$C$82:$AI$83,MATCH('3. GRI Pricing'!$U$16,'2. GRI Pricing Inputs'!$C$82:$C$83,0),MATCH('1. Accomodation'!V512,'2. GRI Pricing Inputs'!$C$82:$AI$82,0)),0)</f>
        <v>0</v>
      </c>
      <c r="V508" s="272">
        <f>IFERROR(INDEX('2. GRI Pricing Inputs'!$C$89:$AI$90,MATCH('3. GRI Pricing'!$V$16,'2. GRI Pricing Inputs'!$C$89:$C$90,0),MATCH('1. Accomodation'!W512,'2. GRI Pricing Inputs'!$C$89:$AI$89,0)),0)</f>
        <v>0</v>
      </c>
      <c r="W508" s="272">
        <f>IFERROR(INDEX('2. GRI Pricing Inputs'!$C$97:$AI$98,MATCH('3. GRI Pricing'!$W$16,'2. GRI Pricing Inputs'!$C$97:$C$98,0),MATCH('1. Accomodation'!X512,'2. GRI Pricing Inputs'!$C$97:$AI$97,0)),0)</f>
        <v>0</v>
      </c>
      <c r="X508" s="272">
        <f>IFERROR(INDEX('2. GRI Pricing Inputs'!$C$104:$AI$105,MATCH('3. GRI Pricing'!$X$16,'2. GRI Pricing Inputs'!$C$104:$C$105,0),MATCH('1. Accomodation'!Y512,'2. GRI Pricing Inputs'!$C$104:$AI$104,0)),0)</f>
        <v>0</v>
      </c>
      <c r="Y508" s="273"/>
      <c r="Z508" s="274">
        <f t="shared" si="21"/>
        <v>0</v>
      </c>
      <c r="AA508" s="275"/>
      <c r="AB508" s="275"/>
      <c r="AC508" s="275"/>
      <c r="AD508" s="271">
        <f>Z508*(1+'2. GRI Pricing Inputs'!E$115)^(($AD$16-$AC$15)/365)</f>
        <v>0</v>
      </c>
      <c r="AE508" s="272">
        <f>AD508*(1+'2. GRI Pricing Inputs'!F$115)^((AE$16-AD$16)/365)</f>
        <v>0</v>
      </c>
      <c r="AF508" s="272">
        <f>AE508*(1+'2. GRI Pricing Inputs'!G$115)^((AF$16-AE$16)/365)</f>
        <v>0</v>
      </c>
      <c r="AG508" s="272">
        <f>AF508*(1+'2. GRI Pricing Inputs'!H$115)^((AG$16-AF$16)/365)</f>
        <v>0</v>
      </c>
      <c r="AH508" s="272">
        <f>AG508*(1+'2. GRI Pricing Inputs'!I$115)^((AH$16-AG$16)/365)</f>
        <v>0</v>
      </c>
      <c r="AI508" s="272">
        <f>AH508*(1+'2. GRI Pricing Inputs'!J$115)^((AI$16-AH$16)/365)</f>
        <v>0</v>
      </c>
      <c r="AJ508" s="272">
        <f>AI508*(1+'2. GRI Pricing Inputs'!K$115)^((AJ$16-AI$16)/365)</f>
        <v>0</v>
      </c>
      <c r="AK508" s="272">
        <f>AJ508*(1+'2. GRI Pricing Inputs'!L$115)^((AK$16-AJ$16)/365)</f>
        <v>0</v>
      </c>
      <c r="AL508" s="272">
        <f>AK508*(1+'2. GRI Pricing Inputs'!M$115)^((AL$16-AK$16)/365)</f>
        <v>0</v>
      </c>
      <c r="AM508" s="272">
        <f>AL508*(1+'2. GRI Pricing Inputs'!N$115)^((AM$16-AL$16)/365)</f>
        <v>0</v>
      </c>
      <c r="AN508" s="272">
        <f>AM508*(1+'2. GRI Pricing Inputs'!O$115)^((AN$16-AM$16)/365)</f>
        <v>0</v>
      </c>
      <c r="AO508" s="272">
        <f>AN508*(1+'2. GRI Pricing Inputs'!P$115)^((AO$16-AN$16)/365)</f>
        <v>0</v>
      </c>
      <c r="AP508" s="276">
        <f>AO508*(1+'2. GRI Pricing Inputs'!Q$115)^((AP$16-AO$16)/365)</f>
        <v>0</v>
      </c>
      <c r="AQ508" s="380">
        <f t="shared" si="22"/>
        <v>0</v>
      </c>
    </row>
    <row r="509" spans="3:43" ht="11.4" x14ac:dyDescent="0.2">
      <c r="C509" s="76">
        <f>'1. Accomodation'!N513</f>
        <v>0</v>
      </c>
      <c r="D509" s="362" t="str">
        <f>'1. Accomodation'!L513</f>
        <v>[Select]</v>
      </c>
      <c r="E509" s="69" t="str">
        <f>'1. Accomodation'!P513</f>
        <v>[Select]</v>
      </c>
      <c r="F509" s="69" t="str">
        <f>'1. Accomodation'!Q513</f>
        <v>[Select]</v>
      </c>
      <c r="G509" s="77">
        <f>'1. Accomodation'!O513</f>
        <v>0</v>
      </c>
      <c r="H509" s="69" t="str">
        <f>'1. Accomodation'!R513</f>
        <v>[Select]</v>
      </c>
      <c r="I509" s="69" t="str">
        <f>'1. Accomodation'!S513</f>
        <v>[Select]</v>
      </c>
      <c r="J509" s="62"/>
      <c r="L509" s="271">
        <f>IFERROR(INDEX('2. GRI Pricing Inputs'!$C$15:$AI$16,MATCH($L$16,'2. GRI Pricing Inputs'!$C$15:$C$16,0),MATCH(E509,'2. GRI Pricing Inputs'!$C$15:$AI$15,0)),0)</f>
        <v>0</v>
      </c>
      <c r="M509" s="272">
        <f>IFERROR(INDEX('2. GRI Pricing Inputs'!$C$22:$AI$23,MATCH($M$16,'2. GRI Pricing Inputs'!$C$22:$C$23,0),MATCH(F509,'2. GRI Pricing Inputs'!$C$22:$AI$22,0)),0)</f>
        <v>0</v>
      </c>
      <c r="N509" s="329">
        <f>IF(AND('3. GRI Pricing'!$G509&gt;='2. GRI Pricing Inputs'!$D$33,'3. GRI Pricing'!$G509&lt;='2. GRI Pricing Inputs'!$E$33),'2. GRI Pricing Inputs'!$D$32,IF(AND('3. GRI Pricing'!$G509&gt;='2. GRI Pricing Inputs'!$F$33,'3. GRI Pricing'!$G509&lt;='2. GRI Pricing Inputs'!$G$33),'2. GRI Pricing Inputs'!$F$32,IF(AND('3. GRI Pricing'!$G509&gt;='2. GRI Pricing Inputs'!$H$33,'3. GRI Pricing'!$G509&lt;='2. GRI Pricing Inputs'!$I$33),'2. GRI Pricing Inputs'!$H$32,IF(AND('3. GRI Pricing'!$G509&gt;='2. GRI Pricing Inputs'!$J$33,'3. GRI Pricing'!$G509&lt;='2. GRI Pricing Inputs'!$K$33),'2. GRI Pricing Inputs'!$J$32,IF(AND('3. GRI Pricing'!$G509&gt;='2. GRI Pricing Inputs'!$L$33,'3. GRI Pricing'!$G509&lt;='2. GRI Pricing Inputs'!$M$33),'2. GRI Pricing Inputs'!$L$32,IF(AND('3. GRI Pricing'!$G509&gt;='2. GRI Pricing Inputs'!$N$33,'3. GRI Pricing'!$G509&lt;='2. GRI Pricing Inputs'!$O$33),'2. GRI Pricing Inputs'!$N$32,IF(AND('3. GRI Pricing'!$G509&gt;='2. GRI Pricing Inputs'!$P$33,'3. GRI Pricing'!$G509&lt;='2. GRI Pricing Inputs'!$Q$33),'2. GRI Pricing Inputs'!$P$32,IF(AND('3. GRI Pricing'!$G509&gt;='2. GRI Pricing Inputs'!$R$33,'3. GRI Pricing'!$G509&lt;='2. GRI Pricing Inputs'!$S$33),'2. GRI Pricing Inputs'!$R$32,IF(AND('3. GRI Pricing'!$G509&gt;='2. GRI Pricing Inputs'!$T$33,'3. GRI Pricing'!$G509&lt;='2. GRI Pricing Inputs'!$U$33),'2. GRI Pricing Inputs'!$T$32,IF(AND('3. GRI Pricing'!$G509&gt;='2. GRI Pricing Inputs'!$V$33,'3. GRI Pricing'!$G509&lt;='2. GRI Pricing Inputs'!$W$33),'2. GRI Pricing Inputs'!$V$32,IF(AND('3. GRI Pricing'!$G509&gt;='2. GRI Pricing Inputs'!$X$33,'3. GRI Pricing'!$G509&lt;='2. GRI Pricing Inputs'!$Y$33),'2. GRI Pricing Inputs'!$X$32,IF(AND('3. GRI Pricing'!$G509&gt;='2. GRI Pricing Inputs'!$Z$33,'3. GRI Pricing'!$G509&lt;='2. GRI Pricing Inputs'!$AA$33),'2. GRI Pricing Inputs'!$Z$32,IF(AND('3. GRI Pricing'!$G509&gt;='2. GRI Pricing Inputs'!$AB$33,'3. GRI Pricing'!$G509&lt;='2. GRI Pricing Inputs'!$AC$33),'2. GRI Pricing Inputs'!$AB$32,IF(AND('3. GRI Pricing'!$G509&gt;='2. GRI Pricing Inputs'!$AD$33,'3. GRI Pricing'!$G509&lt;='2. GRI Pricing Inputs'!$AE$33),'2. GRI Pricing Inputs'!$AD$32,IF(AND('3. GRI Pricing'!$G509&gt;='2. GRI Pricing Inputs'!$AF$33,'3. GRI Pricing'!$G509&lt;='2. GRI Pricing Inputs'!$AG$33),'2. GRI Pricing Inputs'!$AF$32,IF(AND('3. GRI Pricing'!$G509&gt;='2. GRI Pricing Inputs'!$AH$33,'3. GRI Pricing'!$G509&lt;='2. GRI Pricing Inputs'!$AI$33),'2. GRI Pricing Inputs'!$AH$32,0))))))))))))))))</f>
        <v>0</v>
      </c>
      <c r="O509" s="272" cm="1">
        <f t="array" ref="O509">IFERROR(INDEX('2. GRI Pricing Inputs'!$C$32:$AI$39,MATCH('3. GRI Pricing'!E509,'2. GRI Pricing Inputs'!$C$32:$C$39,0),(MATCH('3. GRI Pricing'!N509,'2. GRI Pricing Inputs'!$D$32:$AI$32,0)+1)),0)</f>
        <v>0</v>
      </c>
      <c r="P509" s="272">
        <f>IFERROR(INDEX('2. GRI Pricing Inputs'!$C$45:$AI$46,MATCH($P$16,'2. GRI Pricing Inputs'!$C$45:$C$46,0),MATCH(H509,'2. GRI Pricing Inputs'!$C$45:$AI$45,0)),0)</f>
        <v>0</v>
      </c>
      <c r="Q509" s="272">
        <f>IFERROR(INDEX('2. GRI Pricing Inputs'!$C$53:$AI$54,MATCH('3. GRI Pricing'!$Q$16,'2. GRI Pricing Inputs'!$C$53:$C$54,0),MATCH('3. GRI Pricing'!I509,'2. GRI Pricing Inputs'!$C$53:$AI$53,0)),0)</f>
        <v>0</v>
      </c>
      <c r="R509" s="272">
        <f>IFERROR(INDEX('2. GRI Pricing Inputs'!$C$60:$AI$61,MATCH('3. GRI Pricing'!$R$16,'2. GRI Pricing Inputs'!$C$60:$C$61,0),MATCH('1. Accomodation'!T513,'2. GRI Pricing Inputs'!$C$60:$AI$60,0)),0)</f>
        <v>0</v>
      </c>
      <c r="S509" s="272">
        <f>IFERROR(INDEX('2. GRI Pricing Inputs'!$C$67:$AI$68,MATCH('3. GRI Pricing'!$S$16,'2. GRI Pricing Inputs'!$C$67:$C$68,0),MATCH('1. Accomodation'!U513,'2. GRI Pricing Inputs'!$C$67:$AI$67,0)),0)</f>
        <v>0</v>
      </c>
      <c r="T509" s="272">
        <f>IF(E509=0,0,'2. GRI Pricing Inputs'!$AI$75)</f>
        <v>0</v>
      </c>
      <c r="U509" s="272">
        <f>IFERROR(INDEX('2. GRI Pricing Inputs'!$C$82:$AI$83,MATCH('3. GRI Pricing'!$U$16,'2. GRI Pricing Inputs'!$C$82:$C$83,0),MATCH('1. Accomodation'!V513,'2. GRI Pricing Inputs'!$C$82:$AI$82,0)),0)</f>
        <v>0</v>
      </c>
      <c r="V509" s="272">
        <f>IFERROR(INDEX('2. GRI Pricing Inputs'!$C$89:$AI$90,MATCH('3. GRI Pricing'!$V$16,'2. GRI Pricing Inputs'!$C$89:$C$90,0),MATCH('1. Accomodation'!W513,'2. GRI Pricing Inputs'!$C$89:$AI$89,0)),0)</f>
        <v>0</v>
      </c>
      <c r="W509" s="272">
        <f>IFERROR(INDEX('2. GRI Pricing Inputs'!$C$97:$AI$98,MATCH('3. GRI Pricing'!$W$16,'2. GRI Pricing Inputs'!$C$97:$C$98,0),MATCH('1. Accomodation'!X513,'2. GRI Pricing Inputs'!$C$97:$AI$97,0)),0)</f>
        <v>0</v>
      </c>
      <c r="X509" s="272">
        <f>IFERROR(INDEX('2. GRI Pricing Inputs'!$C$104:$AI$105,MATCH('3. GRI Pricing'!$X$16,'2. GRI Pricing Inputs'!$C$104:$C$105,0),MATCH('1. Accomodation'!Y513,'2. GRI Pricing Inputs'!$C$104:$AI$104,0)),0)</f>
        <v>0</v>
      </c>
      <c r="Y509" s="273"/>
      <c r="Z509" s="274">
        <f t="shared" si="21"/>
        <v>0</v>
      </c>
      <c r="AA509" s="275"/>
      <c r="AB509" s="275"/>
      <c r="AC509" s="275"/>
      <c r="AD509" s="271">
        <f>Z509*(1+'2. GRI Pricing Inputs'!E$115)^(($AD$16-$AC$15)/365)</f>
        <v>0</v>
      </c>
      <c r="AE509" s="272">
        <f>AD509*(1+'2. GRI Pricing Inputs'!F$115)^((AE$16-AD$16)/365)</f>
        <v>0</v>
      </c>
      <c r="AF509" s="272">
        <f>AE509*(1+'2. GRI Pricing Inputs'!G$115)^((AF$16-AE$16)/365)</f>
        <v>0</v>
      </c>
      <c r="AG509" s="272">
        <f>AF509*(1+'2. GRI Pricing Inputs'!H$115)^((AG$16-AF$16)/365)</f>
        <v>0</v>
      </c>
      <c r="AH509" s="272">
        <f>AG509*(1+'2. GRI Pricing Inputs'!I$115)^((AH$16-AG$16)/365)</f>
        <v>0</v>
      </c>
      <c r="AI509" s="272">
        <f>AH509*(1+'2. GRI Pricing Inputs'!J$115)^((AI$16-AH$16)/365)</f>
        <v>0</v>
      </c>
      <c r="AJ509" s="272">
        <f>AI509*(1+'2. GRI Pricing Inputs'!K$115)^((AJ$16-AI$16)/365)</f>
        <v>0</v>
      </c>
      <c r="AK509" s="272">
        <f>AJ509*(1+'2. GRI Pricing Inputs'!L$115)^((AK$16-AJ$16)/365)</f>
        <v>0</v>
      </c>
      <c r="AL509" s="272">
        <f>AK509*(1+'2. GRI Pricing Inputs'!M$115)^((AL$16-AK$16)/365)</f>
        <v>0</v>
      </c>
      <c r="AM509" s="272">
        <f>AL509*(1+'2. GRI Pricing Inputs'!N$115)^((AM$16-AL$16)/365)</f>
        <v>0</v>
      </c>
      <c r="AN509" s="272">
        <f>AM509*(1+'2. GRI Pricing Inputs'!O$115)^((AN$16-AM$16)/365)</f>
        <v>0</v>
      </c>
      <c r="AO509" s="272">
        <f>AN509*(1+'2. GRI Pricing Inputs'!P$115)^((AO$16-AN$16)/365)</f>
        <v>0</v>
      </c>
      <c r="AP509" s="276">
        <f>AO509*(1+'2. GRI Pricing Inputs'!Q$115)^((AP$16-AO$16)/365)</f>
        <v>0</v>
      </c>
      <c r="AQ509" s="380">
        <f t="shared" si="22"/>
        <v>0</v>
      </c>
    </row>
    <row r="510" spans="3:43" ht="11.4" x14ac:dyDescent="0.2">
      <c r="C510" s="76">
        <f>'1. Accomodation'!N514</f>
        <v>0</v>
      </c>
      <c r="D510" s="362" t="str">
        <f>'1. Accomodation'!L514</f>
        <v>[Select]</v>
      </c>
      <c r="E510" s="69" t="str">
        <f>'1. Accomodation'!P514</f>
        <v>[Select]</v>
      </c>
      <c r="F510" s="69" t="str">
        <f>'1. Accomodation'!Q514</f>
        <v>[Select]</v>
      </c>
      <c r="G510" s="77">
        <f>'1. Accomodation'!O514</f>
        <v>0</v>
      </c>
      <c r="H510" s="69" t="str">
        <f>'1. Accomodation'!R514</f>
        <v>[Select]</v>
      </c>
      <c r="I510" s="69" t="str">
        <f>'1. Accomodation'!S514</f>
        <v>[Select]</v>
      </c>
      <c r="J510" s="62"/>
      <c r="L510" s="271">
        <f>IFERROR(INDEX('2. GRI Pricing Inputs'!$C$15:$AI$16,MATCH($L$16,'2. GRI Pricing Inputs'!$C$15:$C$16,0),MATCH(E510,'2. GRI Pricing Inputs'!$C$15:$AI$15,0)),0)</f>
        <v>0</v>
      </c>
      <c r="M510" s="272">
        <f>IFERROR(INDEX('2. GRI Pricing Inputs'!$C$22:$AI$23,MATCH($M$16,'2. GRI Pricing Inputs'!$C$22:$C$23,0),MATCH(F510,'2. GRI Pricing Inputs'!$C$22:$AI$22,0)),0)</f>
        <v>0</v>
      </c>
      <c r="N510" s="329">
        <f>IF(AND('3. GRI Pricing'!$G510&gt;='2. GRI Pricing Inputs'!$D$33,'3. GRI Pricing'!$G510&lt;='2. GRI Pricing Inputs'!$E$33),'2. GRI Pricing Inputs'!$D$32,IF(AND('3. GRI Pricing'!$G510&gt;='2. GRI Pricing Inputs'!$F$33,'3. GRI Pricing'!$G510&lt;='2. GRI Pricing Inputs'!$G$33),'2. GRI Pricing Inputs'!$F$32,IF(AND('3. GRI Pricing'!$G510&gt;='2. GRI Pricing Inputs'!$H$33,'3. GRI Pricing'!$G510&lt;='2. GRI Pricing Inputs'!$I$33),'2. GRI Pricing Inputs'!$H$32,IF(AND('3. GRI Pricing'!$G510&gt;='2. GRI Pricing Inputs'!$J$33,'3. GRI Pricing'!$G510&lt;='2. GRI Pricing Inputs'!$K$33),'2. GRI Pricing Inputs'!$J$32,IF(AND('3. GRI Pricing'!$G510&gt;='2. GRI Pricing Inputs'!$L$33,'3. GRI Pricing'!$G510&lt;='2. GRI Pricing Inputs'!$M$33),'2. GRI Pricing Inputs'!$L$32,IF(AND('3. GRI Pricing'!$G510&gt;='2. GRI Pricing Inputs'!$N$33,'3. GRI Pricing'!$G510&lt;='2. GRI Pricing Inputs'!$O$33),'2. GRI Pricing Inputs'!$N$32,IF(AND('3. GRI Pricing'!$G510&gt;='2. GRI Pricing Inputs'!$P$33,'3. GRI Pricing'!$G510&lt;='2. GRI Pricing Inputs'!$Q$33),'2. GRI Pricing Inputs'!$P$32,IF(AND('3. GRI Pricing'!$G510&gt;='2. GRI Pricing Inputs'!$R$33,'3. GRI Pricing'!$G510&lt;='2. GRI Pricing Inputs'!$S$33),'2. GRI Pricing Inputs'!$R$32,IF(AND('3. GRI Pricing'!$G510&gt;='2. GRI Pricing Inputs'!$T$33,'3. GRI Pricing'!$G510&lt;='2. GRI Pricing Inputs'!$U$33),'2. GRI Pricing Inputs'!$T$32,IF(AND('3. GRI Pricing'!$G510&gt;='2. GRI Pricing Inputs'!$V$33,'3. GRI Pricing'!$G510&lt;='2. GRI Pricing Inputs'!$W$33),'2. GRI Pricing Inputs'!$V$32,IF(AND('3. GRI Pricing'!$G510&gt;='2. GRI Pricing Inputs'!$X$33,'3. GRI Pricing'!$G510&lt;='2. GRI Pricing Inputs'!$Y$33),'2. GRI Pricing Inputs'!$X$32,IF(AND('3. GRI Pricing'!$G510&gt;='2. GRI Pricing Inputs'!$Z$33,'3. GRI Pricing'!$G510&lt;='2. GRI Pricing Inputs'!$AA$33),'2. GRI Pricing Inputs'!$Z$32,IF(AND('3. GRI Pricing'!$G510&gt;='2. GRI Pricing Inputs'!$AB$33,'3. GRI Pricing'!$G510&lt;='2. GRI Pricing Inputs'!$AC$33),'2. GRI Pricing Inputs'!$AB$32,IF(AND('3. GRI Pricing'!$G510&gt;='2. GRI Pricing Inputs'!$AD$33,'3. GRI Pricing'!$G510&lt;='2. GRI Pricing Inputs'!$AE$33),'2. GRI Pricing Inputs'!$AD$32,IF(AND('3. GRI Pricing'!$G510&gt;='2. GRI Pricing Inputs'!$AF$33,'3. GRI Pricing'!$G510&lt;='2. GRI Pricing Inputs'!$AG$33),'2. GRI Pricing Inputs'!$AF$32,IF(AND('3. GRI Pricing'!$G510&gt;='2. GRI Pricing Inputs'!$AH$33,'3. GRI Pricing'!$G510&lt;='2. GRI Pricing Inputs'!$AI$33),'2. GRI Pricing Inputs'!$AH$32,0))))))))))))))))</f>
        <v>0</v>
      </c>
      <c r="O510" s="272" cm="1">
        <f t="array" ref="O510">IFERROR(INDEX('2. GRI Pricing Inputs'!$C$32:$AI$39,MATCH('3. GRI Pricing'!E510,'2. GRI Pricing Inputs'!$C$32:$C$39,0),(MATCH('3. GRI Pricing'!N510,'2. GRI Pricing Inputs'!$D$32:$AI$32,0)+1)),0)</f>
        <v>0</v>
      </c>
      <c r="P510" s="272">
        <f>IFERROR(INDEX('2. GRI Pricing Inputs'!$C$45:$AI$46,MATCH($P$16,'2. GRI Pricing Inputs'!$C$45:$C$46,0),MATCH(H510,'2. GRI Pricing Inputs'!$C$45:$AI$45,0)),0)</f>
        <v>0</v>
      </c>
      <c r="Q510" s="272">
        <f>IFERROR(INDEX('2. GRI Pricing Inputs'!$C$53:$AI$54,MATCH('3. GRI Pricing'!$Q$16,'2. GRI Pricing Inputs'!$C$53:$C$54,0),MATCH('3. GRI Pricing'!I510,'2. GRI Pricing Inputs'!$C$53:$AI$53,0)),0)</f>
        <v>0</v>
      </c>
      <c r="R510" s="272">
        <f>IFERROR(INDEX('2. GRI Pricing Inputs'!$C$60:$AI$61,MATCH('3. GRI Pricing'!$R$16,'2. GRI Pricing Inputs'!$C$60:$C$61,0),MATCH('1. Accomodation'!T514,'2. GRI Pricing Inputs'!$C$60:$AI$60,0)),0)</f>
        <v>0</v>
      </c>
      <c r="S510" s="272">
        <f>IFERROR(INDEX('2. GRI Pricing Inputs'!$C$67:$AI$68,MATCH('3. GRI Pricing'!$S$16,'2. GRI Pricing Inputs'!$C$67:$C$68,0),MATCH('1. Accomodation'!U514,'2. GRI Pricing Inputs'!$C$67:$AI$67,0)),0)</f>
        <v>0</v>
      </c>
      <c r="T510" s="272">
        <f>IF(E510=0,0,'2. GRI Pricing Inputs'!$AI$75)</f>
        <v>0</v>
      </c>
      <c r="U510" s="272">
        <f>IFERROR(INDEX('2. GRI Pricing Inputs'!$C$82:$AI$83,MATCH('3. GRI Pricing'!$U$16,'2. GRI Pricing Inputs'!$C$82:$C$83,0),MATCH('1. Accomodation'!V514,'2. GRI Pricing Inputs'!$C$82:$AI$82,0)),0)</f>
        <v>0</v>
      </c>
      <c r="V510" s="272">
        <f>IFERROR(INDEX('2. GRI Pricing Inputs'!$C$89:$AI$90,MATCH('3. GRI Pricing'!$V$16,'2. GRI Pricing Inputs'!$C$89:$C$90,0),MATCH('1. Accomodation'!W514,'2. GRI Pricing Inputs'!$C$89:$AI$89,0)),0)</f>
        <v>0</v>
      </c>
      <c r="W510" s="272">
        <f>IFERROR(INDEX('2. GRI Pricing Inputs'!$C$97:$AI$98,MATCH('3. GRI Pricing'!$W$16,'2. GRI Pricing Inputs'!$C$97:$C$98,0),MATCH('1. Accomodation'!X514,'2. GRI Pricing Inputs'!$C$97:$AI$97,0)),0)</f>
        <v>0</v>
      </c>
      <c r="X510" s="272">
        <f>IFERROR(INDEX('2. GRI Pricing Inputs'!$C$104:$AI$105,MATCH('3. GRI Pricing'!$X$16,'2. GRI Pricing Inputs'!$C$104:$C$105,0),MATCH('1. Accomodation'!Y514,'2. GRI Pricing Inputs'!$C$104:$AI$104,0)),0)</f>
        <v>0</v>
      </c>
      <c r="Y510" s="273"/>
      <c r="Z510" s="274">
        <f t="shared" si="21"/>
        <v>0</v>
      </c>
      <c r="AA510" s="275"/>
      <c r="AB510" s="275"/>
      <c r="AC510" s="275"/>
      <c r="AD510" s="271">
        <f>Z510*(1+'2. GRI Pricing Inputs'!E$115)^(($AD$16-$AC$15)/365)</f>
        <v>0</v>
      </c>
      <c r="AE510" s="272">
        <f>AD510*(1+'2. GRI Pricing Inputs'!F$115)^((AE$16-AD$16)/365)</f>
        <v>0</v>
      </c>
      <c r="AF510" s="272">
        <f>AE510*(1+'2. GRI Pricing Inputs'!G$115)^((AF$16-AE$16)/365)</f>
        <v>0</v>
      </c>
      <c r="AG510" s="272">
        <f>AF510*(1+'2. GRI Pricing Inputs'!H$115)^((AG$16-AF$16)/365)</f>
        <v>0</v>
      </c>
      <c r="AH510" s="272">
        <f>AG510*(1+'2. GRI Pricing Inputs'!I$115)^((AH$16-AG$16)/365)</f>
        <v>0</v>
      </c>
      <c r="AI510" s="272">
        <f>AH510*(1+'2. GRI Pricing Inputs'!J$115)^((AI$16-AH$16)/365)</f>
        <v>0</v>
      </c>
      <c r="AJ510" s="272">
        <f>AI510*(1+'2. GRI Pricing Inputs'!K$115)^((AJ$16-AI$16)/365)</f>
        <v>0</v>
      </c>
      <c r="AK510" s="272">
        <f>AJ510*(1+'2. GRI Pricing Inputs'!L$115)^((AK$16-AJ$16)/365)</f>
        <v>0</v>
      </c>
      <c r="AL510" s="272">
        <f>AK510*(1+'2. GRI Pricing Inputs'!M$115)^((AL$16-AK$16)/365)</f>
        <v>0</v>
      </c>
      <c r="AM510" s="272">
        <f>AL510*(1+'2. GRI Pricing Inputs'!N$115)^((AM$16-AL$16)/365)</f>
        <v>0</v>
      </c>
      <c r="AN510" s="272">
        <f>AM510*(1+'2. GRI Pricing Inputs'!O$115)^((AN$16-AM$16)/365)</f>
        <v>0</v>
      </c>
      <c r="AO510" s="272">
        <f>AN510*(1+'2. GRI Pricing Inputs'!P$115)^((AO$16-AN$16)/365)</f>
        <v>0</v>
      </c>
      <c r="AP510" s="276">
        <f>AO510*(1+'2. GRI Pricing Inputs'!Q$115)^((AP$16-AO$16)/365)</f>
        <v>0</v>
      </c>
      <c r="AQ510" s="380">
        <f t="shared" si="22"/>
        <v>0</v>
      </c>
    </row>
    <row r="511" spans="3:43" ht="11.4" x14ac:dyDescent="0.2">
      <c r="C511" s="76">
        <f>'1. Accomodation'!N515</f>
        <v>0</v>
      </c>
      <c r="D511" s="362" t="str">
        <f>'1. Accomodation'!L515</f>
        <v>[Select]</v>
      </c>
      <c r="E511" s="69" t="str">
        <f>'1. Accomodation'!P515</f>
        <v>[Select]</v>
      </c>
      <c r="F511" s="69" t="str">
        <f>'1. Accomodation'!Q515</f>
        <v>[Select]</v>
      </c>
      <c r="G511" s="77">
        <f>'1. Accomodation'!O515</f>
        <v>0</v>
      </c>
      <c r="H511" s="69" t="str">
        <f>'1. Accomodation'!R515</f>
        <v>[Select]</v>
      </c>
      <c r="I511" s="69" t="str">
        <f>'1. Accomodation'!S515</f>
        <v>[Select]</v>
      </c>
      <c r="J511" s="62"/>
      <c r="L511" s="271">
        <f>IFERROR(INDEX('2. GRI Pricing Inputs'!$C$15:$AI$16,MATCH($L$16,'2. GRI Pricing Inputs'!$C$15:$C$16,0),MATCH(E511,'2. GRI Pricing Inputs'!$C$15:$AI$15,0)),0)</f>
        <v>0</v>
      </c>
      <c r="M511" s="272">
        <f>IFERROR(INDEX('2. GRI Pricing Inputs'!$C$22:$AI$23,MATCH($M$16,'2. GRI Pricing Inputs'!$C$22:$C$23,0),MATCH(F511,'2. GRI Pricing Inputs'!$C$22:$AI$22,0)),0)</f>
        <v>0</v>
      </c>
      <c r="N511" s="329">
        <f>IF(AND('3. GRI Pricing'!$G511&gt;='2. GRI Pricing Inputs'!$D$33,'3. GRI Pricing'!$G511&lt;='2. GRI Pricing Inputs'!$E$33),'2. GRI Pricing Inputs'!$D$32,IF(AND('3. GRI Pricing'!$G511&gt;='2. GRI Pricing Inputs'!$F$33,'3. GRI Pricing'!$G511&lt;='2. GRI Pricing Inputs'!$G$33),'2. GRI Pricing Inputs'!$F$32,IF(AND('3. GRI Pricing'!$G511&gt;='2. GRI Pricing Inputs'!$H$33,'3. GRI Pricing'!$G511&lt;='2. GRI Pricing Inputs'!$I$33),'2. GRI Pricing Inputs'!$H$32,IF(AND('3. GRI Pricing'!$G511&gt;='2. GRI Pricing Inputs'!$J$33,'3. GRI Pricing'!$G511&lt;='2. GRI Pricing Inputs'!$K$33),'2. GRI Pricing Inputs'!$J$32,IF(AND('3. GRI Pricing'!$G511&gt;='2. GRI Pricing Inputs'!$L$33,'3. GRI Pricing'!$G511&lt;='2. GRI Pricing Inputs'!$M$33),'2. GRI Pricing Inputs'!$L$32,IF(AND('3. GRI Pricing'!$G511&gt;='2. GRI Pricing Inputs'!$N$33,'3. GRI Pricing'!$G511&lt;='2. GRI Pricing Inputs'!$O$33),'2. GRI Pricing Inputs'!$N$32,IF(AND('3. GRI Pricing'!$G511&gt;='2. GRI Pricing Inputs'!$P$33,'3. GRI Pricing'!$G511&lt;='2. GRI Pricing Inputs'!$Q$33),'2. GRI Pricing Inputs'!$P$32,IF(AND('3. GRI Pricing'!$G511&gt;='2. GRI Pricing Inputs'!$R$33,'3. GRI Pricing'!$G511&lt;='2. GRI Pricing Inputs'!$S$33),'2. GRI Pricing Inputs'!$R$32,IF(AND('3. GRI Pricing'!$G511&gt;='2. GRI Pricing Inputs'!$T$33,'3. GRI Pricing'!$G511&lt;='2. GRI Pricing Inputs'!$U$33),'2. GRI Pricing Inputs'!$T$32,IF(AND('3. GRI Pricing'!$G511&gt;='2. GRI Pricing Inputs'!$V$33,'3. GRI Pricing'!$G511&lt;='2. GRI Pricing Inputs'!$W$33),'2. GRI Pricing Inputs'!$V$32,IF(AND('3. GRI Pricing'!$G511&gt;='2. GRI Pricing Inputs'!$X$33,'3. GRI Pricing'!$G511&lt;='2. GRI Pricing Inputs'!$Y$33),'2. GRI Pricing Inputs'!$X$32,IF(AND('3. GRI Pricing'!$G511&gt;='2. GRI Pricing Inputs'!$Z$33,'3. GRI Pricing'!$G511&lt;='2. GRI Pricing Inputs'!$AA$33),'2. GRI Pricing Inputs'!$Z$32,IF(AND('3. GRI Pricing'!$G511&gt;='2. GRI Pricing Inputs'!$AB$33,'3. GRI Pricing'!$G511&lt;='2. GRI Pricing Inputs'!$AC$33),'2. GRI Pricing Inputs'!$AB$32,IF(AND('3. GRI Pricing'!$G511&gt;='2. GRI Pricing Inputs'!$AD$33,'3. GRI Pricing'!$G511&lt;='2. GRI Pricing Inputs'!$AE$33),'2. GRI Pricing Inputs'!$AD$32,IF(AND('3. GRI Pricing'!$G511&gt;='2. GRI Pricing Inputs'!$AF$33,'3. GRI Pricing'!$G511&lt;='2. GRI Pricing Inputs'!$AG$33),'2. GRI Pricing Inputs'!$AF$32,IF(AND('3. GRI Pricing'!$G511&gt;='2. GRI Pricing Inputs'!$AH$33,'3. GRI Pricing'!$G511&lt;='2. GRI Pricing Inputs'!$AI$33),'2. GRI Pricing Inputs'!$AH$32,0))))))))))))))))</f>
        <v>0</v>
      </c>
      <c r="O511" s="272" cm="1">
        <f t="array" ref="O511">IFERROR(INDEX('2. GRI Pricing Inputs'!$C$32:$AI$39,MATCH('3. GRI Pricing'!E511,'2. GRI Pricing Inputs'!$C$32:$C$39,0),(MATCH('3. GRI Pricing'!N511,'2. GRI Pricing Inputs'!$D$32:$AI$32,0)+1)),0)</f>
        <v>0</v>
      </c>
      <c r="P511" s="272">
        <f>IFERROR(INDEX('2. GRI Pricing Inputs'!$C$45:$AI$46,MATCH($P$16,'2. GRI Pricing Inputs'!$C$45:$C$46,0),MATCH(H511,'2. GRI Pricing Inputs'!$C$45:$AI$45,0)),0)</f>
        <v>0</v>
      </c>
      <c r="Q511" s="272">
        <f>IFERROR(INDEX('2. GRI Pricing Inputs'!$C$53:$AI$54,MATCH('3. GRI Pricing'!$Q$16,'2. GRI Pricing Inputs'!$C$53:$C$54,0),MATCH('3. GRI Pricing'!I511,'2. GRI Pricing Inputs'!$C$53:$AI$53,0)),0)</f>
        <v>0</v>
      </c>
      <c r="R511" s="272">
        <f>IFERROR(INDEX('2. GRI Pricing Inputs'!$C$60:$AI$61,MATCH('3. GRI Pricing'!$R$16,'2. GRI Pricing Inputs'!$C$60:$C$61,0),MATCH('1. Accomodation'!T515,'2. GRI Pricing Inputs'!$C$60:$AI$60,0)),0)</f>
        <v>0</v>
      </c>
      <c r="S511" s="272">
        <f>IFERROR(INDEX('2. GRI Pricing Inputs'!$C$67:$AI$68,MATCH('3. GRI Pricing'!$S$16,'2. GRI Pricing Inputs'!$C$67:$C$68,0),MATCH('1. Accomodation'!U515,'2. GRI Pricing Inputs'!$C$67:$AI$67,0)),0)</f>
        <v>0</v>
      </c>
      <c r="T511" s="272">
        <f>IF(E511=0,0,'2. GRI Pricing Inputs'!$AI$75)</f>
        <v>0</v>
      </c>
      <c r="U511" s="272">
        <f>IFERROR(INDEX('2. GRI Pricing Inputs'!$C$82:$AI$83,MATCH('3. GRI Pricing'!$U$16,'2. GRI Pricing Inputs'!$C$82:$C$83,0),MATCH('1. Accomodation'!V515,'2. GRI Pricing Inputs'!$C$82:$AI$82,0)),0)</f>
        <v>0</v>
      </c>
      <c r="V511" s="272">
        <f>IFERROR(INDEX('2. GRI Pricing Inputs'!$C$89:$AI$90,MATCH('3. GRI Pricing'!$V$16,'2. GRI Pricing Inputs'!$C$89:$C$90,0),MATCH('1. Accomodation'!W515,'2. GRI Pricing Inputs'!$C$89:$AI$89,0)),0)</f>
        <v>0</v>
      </c>
      <c r="W511" s="272">
        <f>IFERROR(INDEX('2. GRI Pricing Inputs'!$C$97:$AI$98,MATCH('3. GRI Pricing'!$W$16,'2. GRI Pricing Inputs'!$C$97:$C$98,0),MATCH('1. Accomodation'!X515,'2. GRI Pricing Inputs'!$C$97:$AI$97,0)),0)</f>
        <v>0</v>
      </c>
      <c r="X511" s="272">
        <f>IFERROR(INDEX('2. GRI Pricing Inputs'!$C$104:$AI$105,MATCH('3. GRI Pricing'!$X$16,'2. GRI Pricing Inputs'!$C$104:$C$105,0),MATCH('1. Accomodation'!Y515,'2. GRI Pricing Inputs'!$C$104:$AI$104,0)),0)</f>
        <v>0</v>
      </c>
      <c r="Y511" s="273"/>
      <c r="Z511" s="274">
        <f t="shared" si="21"/>
        <v>0</v>
      </c>
      <c r="AA511" s="275"/>
      <c r="AB511" s="275"/>
      <c r="AC511" s="275"/>
      <c r="AD511" s="271">
        <f>Z511*(1+'2. GRI Pricing Inputs'!E$115)^(($AD$16-$AC$15)/365)</f>
        <v>0</v>
      </c>
      <c r="AE511" s="272">
        <f>AD511*(1+'2. GRI Pricing Inputs'!F$115)^((AE$16-AD$16)/365)</f>
        <v>0</v>
      </c>
      <c r="AF511" s="272">
        <f>AE511*(1+'2. GRI Pricing Inputs'!G$115)^((AF$16-AE$16)/365)</f>
        <v>0</v>
      </c>
      <c r="AG511" s="272">
        <f>AF511*(1+'2. GRI Pricing Inputs'!H$115)^((AG$16-AF$16)/365)</f>
        <v>0</v>
      </c>
      <c r="AH511" s="272">
        <f>AG511*(1+'2. GRI Pricing Inputs'!I$115)^((AH$16-AG$16)/365)</f>
        <v>0</v>
      </c>
      <c r="AI511" s="272">
        <f>AH511*(1+'2. GRI Pricing Inputs'!J$115)^((AI$16-AH$16)/365)</f>
        <v>0</v>
      </c>
      <c r="AJ511" s="272">
        <f>AI511*(1+'2. GRI Pricing Inputs'!K$115)^((AJ$16-AI$16)/365)</f>
        <v>0</v>
      </c>
      <c r="AK511" s="272">
        <f>AJ511*(1+'2. GRI Pricing Inputs'!L$115)^((AK$16-AJ$16)/365)</f>
        <v>0</v>
      </c>
      <c r="AL511" s="272">
        <f>AK511*(1+'2. GRI Pricing Inputs'!M$115)^((AL$16-AK$16)/365)</f>
        <v>0</v>
      </c>
      <c r="AM511" s="272">
        <f>AL511*(1+'2. GRI Pricing Inputs'!N$115)^((AM$16-AL$16)/365)</f>
        <v>0</v>
      </c>
      <c r="AN511" s="272">
        <f>AM511*(1+'2. GRI Pricing Inputs'!O$115)^((AN$16-AM$16)/365)</f>
        <v>0</v>
      </c>
      <c r="AO511" s="272">
        <f>AN511*(1+'2. GRI Pricing Inputs'!P$115)^((AO$16-AN$16)/365)</f>
        <v>0</v>
      </c>
      <c r="AP511" s="276">
        <f>AO511*(1+'2. GRI Pricing Inputs'!Q$115)^((AP$16-AO$16)/365)</f>
        <v>0</v>
      </c>
      <c r="AQ511" s="380">
        <f t="shared" si="22"/>
        <v>0</v>
      </c>
    </row>
    <row r="512" spans="3:43" ht="11.4" x14ac:dyDescent="0.2">
      <c r="C512" s="76">
        <f>'1. Accomodation'!N516</f>
        <v>0</v>
      </c>
      <c r="D512" s="362" t="str">
        <f>'1. Accomodation'!L516</f>
        <v>[Select]</v>
      </c>
      <c r="E512" s="69" t="str">
        <f>'1. Accomodation'!P516</f>
        <v>[Select]</v>
      </c>
      <c r="F512" s="69" t="str">
        <f>'1. Accomodation'!Q516</f>
        <v>[Select]</v>
      </c>
      <c r="G512" s="77">
        <f>'1. Accomodation'!O516</f>
        <v>0</v>
      </c>
      <c r="H512" s="69" t="str">
        <f>'1. Accomodation'!R516</f>
        <v>[Select]</v>
      </c>
      <c r="I512" s="69" t="str">
        <f>'1. Accomodation'!S516</f>
        <v>[Select]</v>
      </c>
      <c r="J512" s="62"/>
      <c r="L512" s="271">
        <f>IFERROR(INDEX('2. GRI Pricing Inputs'!$C$15:$AI$16,MATCH($L$16,'2. GRI Pricing Inputs'!$C$15:$C$16,0),MATCH(E512,'2. GRI Pricing Inputs'!$C$15:$AI$15,0)),0)</f>
        <v>0</v>
      </c>
      <c r="M512" s="272">
        <f>IFERROR(INDEX('2. GRI Pricing Inputs'!$C$22:$AI$23,MATCH($M$16,'2. GRI Pricing Inputs'!$C$22:$C$23,0),MATCH(F512,'2. GRI Pricing Inputs'!$C$22:$AI$22,0)),0)</f>
        <v>0</v>
      </c>
      <c r="N512" s="329">
        <f>IF(AND('3. GRI Pricing'!$G512&gt;='2. GRI Pricing Inputs'!$D$33,'3. GRI Pricing'!$G512&lt;='2. GRI Pricing Inputs'!$E$33),'2. GRI Pricing Inputs'!$D$32,IF(AND('3. GRI Pricing'!$G512&gt;='2. GRI Pricing Inputs'!$F$33,'3. GRI Pricing'!$G512&lt;='2. GRI Pricing Inputs'!$G$33),'2. GRI Pricing Inputs'!$F$32,IF(AND('3. GRI Pricing'!$G512&gt;='2. GRI Pricing Inputs'!$H$33,'3. GRI Pricing'!$G512&lt;='2. GRI Pricing Inputs'!$I$33),'2. GRI Pricing Inputs'!$H$32,IF(AND('3. GRI Pricing'!$G512&gt;='2. GRI Pricing Inputs'!$J$33,'3. GRI Pricing'!$G512&lt;='2. GRI Pricing Inputs'!$K$33),'2. GRI Pricing Inputs'!$J$32,IF(AND('3. GRI Pricing'!$G512&gt;='2. GRI Pricing Inputs'!$L$33,'3. GRI Pricing'!$G512&lt;='2. GRI Pricing Inputs'!$M$33),'2. GRI Pricing Inputs'!$L$32,IF(AND('3. GRI Pricing'!$G512&gt;='2. GRI Pricing Inputs'!$N$33,'3. GRI Pricing'!$G512&lt;='2. GRI Pricing Inputs'!$O$33),'2. GRI Pricing Inputs'!$N$32,IF(AND('3. GRI Pricing'!$G512&gt;='2. GRI Pricing Inputs'!$P$33,'3. GRI Pricing'!$G512&lt;='2. GRI Pricing Inputs'!$Q$33),'2. GRI Pricing Inputs'!$P$32,IF(AND('3. GRI Pricing'!$G512&gt;='2. GRI Pricing Inputs'!$R$33,'3. GRI Pricing'!$G512&lt;='2. GRI Pricing Inputs'!$S$33),'2. GRI Pricing Inputs'!$R$32,IF(AND('3. GRI Pricing'!$G512&gt;='2. GRI Pricing Inputs'!$T$33,'3. GRI Pricing'!$G512&lt;='2. GRI Pricing Inputs'!$U$33),'2. GRI Pricing Inputs'!$T$32,IF(AND('3. GRI Pricing'!$G512&gt;='2. GRI Pricing Inputs'!$V$33,'3. GRI Pricing'!$G512&lt;='2. GRI Pricing Inputs'!$W$33),'2. GRI Pricing Inputs'!$V$32,IF(AND('3. GRI Pricing'!$G512&gt;='2. GRI Pricing Inputs'!$X$33,'3. GRI Pricing'!$G512&lt;='2. GRI Pricing Inputs'!$Y$33),'2. GRI Pricing Inputs'!$X$32,IF(AND('3. GRI Pricing'!$G512&gt;='2. GRI Pricing Inputs'!$Z$33,'3. GRI Pricing'!$G512&lt;='2. GRI Pricing Inputs'!$AA$33),'2. GRI Pricing Inputs'!$Z$32,IF(AND('3. GRI Pricing'!$G512&gt;='2. GRI Pricing Inputs'!$AB$33,'3. GRI Pricing'!$G512&lt;='2. GRI Pricing Inputs'!$AC$33),'2. GRI Pricing Inputs'!$AB$32,IF(AND('3. GRI Pricing'!$G512&gt;='2. GRI Pricing Inputs'!$AD$33,'3. GRI Pricing'!$G512&lt;='2. GRI Pricing Inputs'!$AE$33),'2. GRI Pricing Inputs'!$AD$32,IF(AND('3. GRI Pricing'!$G512&gt;='2. GRI Pricing Inputs'!$AF$33,'3. GRI Pricing'!$G512&lt;='2. GRI Pricing Inputs'!$AG$33),'2. GRI Pricing Inputs'!$AF$32,IF(AND('3. GRI Pricing'!$G512&gt;='2. GRI Pricing Inputs'!$AH$33,'3. GRI Pricing'!$G512&lt;='2. GRI Pricing Inputs'!$AI$33),'2. GRI Pricing Inputs'!$AH$32,0))))))))))))))))</f>
        <v>0</v>
      </c>
      <c r="O512" s="272" cm="1">
        <f t="array" ref="O512">IFERROR(INDEX('2. GRI Pricing Inputs'!$C$32:$AI$39,MATCH('3. GRI Pricing'!E512,'2. GRI Pricing Inputs'!$C$32:$C$39,0),(MATCH('3. GRI Pricing'!N512,'2. GRI Pricing Inputs'!$D$32:$AI$32,0)+1)),0)</f>
        <v>0</v>
      </c>
      <c r="P512" s="272">
        <f>IFERROR(INDEX('2. GRI Pricing Inputs'!$C$45:$AI$46,MATCH($P$16,'2. GRI Pricing Inputs'!$C$45:$C$46,0),MATCH(H512,'2. GRI Pricing Inputs'!$C$45:$AI$45,0)),0)</f>
        <v>0</v>
      </c>
      <c r="Q512" s="272">
        <f>IFERROR(INDEX('2. GRI Pricing Inputs'!$C$53:$AI$54,MATCH('3. GRI Pricing'!$Q$16,'2. GRI Pricing Inputs'!$C$53:$C$54,0),MATCH('3. GRI Pricing'!I512,'2. GRI Pricing Inputs'!$C$53:$AI$53,0)),0)</f>
        <v>0</v>
      </c>
      <c r="R512" s="272">
        <f>IFERROR(INDEX('2. GRI Pricing Inputs'!$C$60:$AI$61,MATCH('3. GRI Pricing'!$R$16,'2. GRI Pricing Inputs'!$C$60:$C$61,0),MATCH('1. Accomodation'!T516,'2. GRI Pricing Inputs'!$C$60:$AI$60,0)),0)</f>
        <v>0</v>
      </c>
      <c r="S512" s="272">
        <f>IFERROR(INDEX('2. GRI Pricing Inputs'!$C$67:$AI$68,MATCH('3. GRI Pricing'!$S$16,'2. GRI Pricing Inputs'!$C$67:$C$68,0),MATCH('1. Accomodation'!U516,'2. GRI Pricing Inputs'!$C$67:$AI$67,0)),0)</f>
        <v>0</v>
      </c>
      <c r="T512" s="272">
        <f>IF(E512=0,0,'2. GRI Pricing Inputs'!$AI$75)</f>
        <v>0</v>
      </c>
      <c r="U512" s="272">
        <f>IFERROR(INDEX('2. GRI Pricing Inputs'!$C$82:$AI$83,MATCH('3. GRI Pricing'!$U$16,'2. GRI Pricing Inputs'!$C$82:$C$83,0),MATCH('1. Accomodation'!V516,'2. GRI Pricing Inputs'!$C$82:$AI$82,0)),0)</f>
        <v>0</v>
      </c>
      <c r="V512" s="272">
        <f>IFERROR(INDEX('2. GRI Pricing Inputs'!$C$89:$AI$90,MATCH('3. GRI Pricing'!$V$16,'2. GRI Pricing Inputs'!$C$89:$C$90,0),MATCH('1. Accomodation'!W516,'2. GRI Pricing Inputs'!$C$89:$AI$89,0)),0)</f>
        <v>0</v>
      </c>
      <c r="W512" s="272">
        <f>IFERROR(INDEX('2. GRI Pricing Inputs'!$C$97:$AI$98,MATCH('3. GRI Pricing'!$W$16,'2. GRI Pricing Inputs'!$C$97:$C$98,0),MATCH('1. Accomodation'!X516,'2. GRI Pricing Inputs'!$C$97:$AI$97,0)),0)</f>
        <v>0</v>
      </c>
      <c r="X512" s="272">
        <f>IFERROR(INDEX('2. GRI Pricing Inputs'!$C$104:$AI$105,MATCH('3. GRI Pricing'!$X$16,'2. GRI Pricing Inputs'!$C$104:$C$105,0),MATCH('1. Accomodation'!Y516,'2. GRI Pricing Inputs'!$C$104:$AI$104,0)),0)</f>
        <v>0</v>
      </c>
      <c r="Y512" s="273"/>
      <c r="Z512" s="274">
        <f t="shared" si="21"/>
        <v>0</v>
      </c>
      <c r="AA512" s="275"/>
      <c r="AB512" s="275"/>
      <c r="AC512" s="275"/>
      <c r="AD512" s="271">
        <f>Z512*(1+'2. GRI Pricing Inputs'!E$115)^(($AD$16-$AC$15)/365)</f>
        <v>0</v>
      </c>
      <c r="AE512" s="272">
        <f>AD512*(1+'2. GRI Pricing Inputs'!F$115)^((AE$16-AD$16)/365)</f>
        <v>0</v>
      </c>
      <c r="AF512" s="272">
        <f>AE512*(1+'2. GRI Pricing Inputs'!G$115)^((AF$16-AE$16)/365)</f>
        <v>0</v>
      </c>
      <c r="AG512" s="272">
        <f>AF512*(1+'2. GRI Pricing Inputs'!H$115)^((AG$16-AF$16)/365)</f>
        <v>0</v>
      </c>
      <c r="AH512" s="272">
        <f>AG512*(1+'2. GRI Pricing Inputs'!I$115)^((AH$16-AG$16)/365)</f>
        <v>0</v>
      </c>
      <c r="AI512" s="272">
        <f>AH512*(1+'2. GRI Pricing Inputs'!J$115)^((AI$16-AH$16)/365)</f>
        <v>0</v>
      </c>
      <c r="AJ512" s="272">
        <f>AI512*(1+'2. GRI Pricing Inputs'!K$115)^((AJ$16-AI$16)/365)</f>
        <v>0</v>
      </c>
      <c r="AK512" s="272">
        <f>AJ512*(1+'2. GRI Pricing Inputs'!L$115)^((AK$16-AJ$16)/365)</f>
        <v>0</v>
      </c>
      <c r="AL512" s="272">
        <f>AK512*(1+'2. GRI Pricing Inputs'!M$115)^((AL$16-AK$16)/365)</f>
        <v>0</v>
      </c>
      <c r="AM512" s="272">
        <f>AL512*(1+'2. GRI Pricing Inputs'!N$115)^((AM$16-AL$16)/365)</f>
        <v>0</v>
      </c>
      <c r="AN512" s="272">
        <f>AM512*(1+'2. GRI Pricing Inputs'!O$115)^((AN$16-AM$16)/365)</f>
        <v>0</v>
      </c>
      <c r="AO512" s="272">
        <f>AN512*(1+'2. GRI Pricing Inputs'!P$115)^((AO$16-AN$16)/365)</f>
        <v>0</v>
      </c>
      <c r="AP512" s="276">
        <f>AO512*(1+'2. GRI Pricing Inputs'!Q$115)^((AP$16-AO$16)/365)</f>
        <v>0</v>
      </c>
      <c r="AQ512" s="380">
        <f t="shared" si="22"/>
        <v>0</v>
      </c>
    </row>
    <row r="513" spans="3:43" ht="11.4" x14ac:dyDescent="0.2">
      <c r="C513" s="76">
        <f>'1. Accomodation'!N517</f>
        <v>0</v>
      </c>
      <c r="D513" s="362" t="str">
        <f>'1. Accomodation'!L517</f>
        <v>[Select]</v>
      </c>
      <c r="E513" s="69" t="str">
        <f>'1. Accomodation'!P517</f>
        <v>[Select]</v>
      </c>
      <c r="F513" s="69" t="str">
        <f>'1. Accomodation'!Q517</f>
        <v>[Select]</v>
      </c>
      <c r="G513" s="77">
        <f>'1. Accomodation'!O517</f>
        <v>0</v>
      </c>
      <c r="H513" s="69" t="str">
        <f>'1. Accomodation'!R517</f>
        <v>[Select]</v>
      </c>
      <c r="I513" s="69" t="str">
        <f>'1. Accomodation'!S517</f>
        <v>[Select]</v>
      </c>
      <c r="J513" s="62"/>
      <c r="L513" s="271">
        <f>IFERROR(INDEX('2. GRI Pricing Inputs'!$C$15:$AI$16,MATCH($L$16,'2. GRI Pricing Inputs'!$C$15:$C$16,0),MATCH(E513,'2. GRI Pricing Inputs'!$C$15:$AI$15,0)),0)</f>
        <v>0</v>
      </c>
      <c r="M513" s="272">
        <f>IFERROR(INDEX('2. GRI Pricing Inputs'!$C$22:$AI$23,MATCH($M$16,'2. GRI Pricing Inputs'!$C$22:$C$23,0),MATCH(F513,'2. GRI Pricing Inputs'!$C$22:$AI$22,0)),0)</f>
        <v>0</v>
      </c>
      <c r="N513" s="329">
        <f>IF(AND('3. GRI Pricing'!$G513&gt;='2. GRI Pricing Inputs'!$D$33,'3. GRI Pricing'!$G513&lt;='2. GRI Pricing Inputs'!$E$33),'2. GRI Pricing Inputs'!$D$32,IF(AND('3. GRI Pricing'!$G513&gt;='2. GRI Pricing Inputs'!$F$33,'3. GRI Pricing'!$G513&lt;='2. GRI Pricing Inputs'!$G$33),'2. GRI Pricing Inputs'!$F$32,IF(AND('3. GRI Pricing'!$G513&gt;='2. GRI Pricing Inputs'!$H$33,'3. GRI Pricing'!$G513&lt;='2. GRI Pricing Inputs'!$I$33),'2. GRI Pricing Inputs'!$H$32,IF(AND('3. GRI Pricing'!$G513&gt;='2. GRI Pricing Inputs'!$J$33,'3. GRI Pricing'!$G513&lt;='2. GRI Pricing Inputs'!$K$33),'2. GRI Pricing Inputs'!$J$32,IF(AND('3. GRI Pricing'!$G513&gt;='2. GRI Pricing Inputs'!$L$33,'3. GRI Pricing'!$G513&lt;='2. GRI Pricing Inputs'!$M$33),'2. GRI Pricing Inputs'!$L$32,IF(AND('3. GRI Pricing'!$G513&gt;='2. GRI Pricing Inputs'!$N$33,'3. GRI Pricing'!$G513&lt;='2. GRI Pricing Inputs'!$O$33),'2. GRI Pricing Inputs'!$N$32,IF(AND('3. GRI Pricing'!$G513&gt;='2. GRI Pricing Inputs'!$P$33,'3. GRI Pricing'!$G513&lt;='2. GRI Pricing Inputs'!$Q$33),'2. GRI Pricing Inputs'!$P$32,IF(AND('3. GRI Pricing'!$G513&gt;='2. GRI Pricing Inputs'!$R$33,'3. GRI Pricing'!$G513&lt;='2. GRI Pricing Inputs'!$S$33),'2. GRI Pricing Inputs'!$R$32,IF(AND('3. GRI Pricing'!$G513&gt;='2. GRI Pricing Inputs'!$T$33,'3. GRI Pricing'!$G513&lt;='2. GRI Pricing Inputs'!$U$33),'2. GRI Pricing Inputs'!$T$32,IF(AND('3. GRI Pricing'!$G513&gt;='2. GRI Pricing Inputs'!$V$33,'3. GRI Pricing'!$G513&lt;='2. GRI Pricing Inputs'!$W$33),'2. GRI Pricing Inputs'!$V$32,IF(AND('3. GRI Pricing'!$G513&gt;='2. GRI Pricing Inputs'!$X$33,'3. GRI Pricing'!$G513&lt;='2. GRI Pricing Inputs'!$Y$33),'2. GRI Pricing Inputs'!$X$32,IF(AND('3. GRI Pricing'!$G513&gt;='2. GRI Pricing Inputs'!$Z$33,'3. GRI Pricing'!$G513&lt;='2. GRI Pricing Inputs'!$AA$33),'2. GRI Pricing Inputs'!$Z$32,IF(AND('3. GRI Pricing'!$G513&gt;='2. GRI Pricing Inputs'!$AB$33,'3. GRI Pricing'!$G513&lt;='2. GRI Pricing Inputs'!$AC$33),'2. GRI Pricing Inputs'!$AB$32,IF(AND('3. GRI Pricing'!$G513&gt;='2. GRI Pricing Inputs'!$AD$33,'3. GRI Pricing'!$G513&lt;='2. GRI Pricing Inputs'!$AE$33),'2. GRI Pricing Inputs'!$AD$32,IF(AND('3. GRI Pricing'!$G513&gt;='2. GRI Pricing Inputs'!$AF$33,'3. GRI Pricing'!$G513&lt;='2. GRI Pricing Inputs'!$AG$33),'2. GRI Pricing Inputs'!$AF$32,IF(AND('3. GRI Pricing'!$G513&gt;='2. GRI Pricing Inputs'!$AH$33,'3. GRI Pricing'!$G513&lt;='2. GRI Pricing Inputs'!$AI$33),'2. GRI Pricing Inputs'!$AH$32,0))))))))))))))))</f>
        <v>0</v>
      </c>
      <c r="O513" s="272" cm="1">
        <f t="array" ref="O513">IFERROR(INDEX('2. GRI Pricing Inputs'!$C$32:$AI$39,MATCH('3. GRI Pricing'!E513,'2. GRI Pricing Inputs'!$C$32:$C$39,0),(MATCH('3. GRI Pricing'!N513,'2. GRI Pricing Inputs'!$D$32:$AI$32,0)+1)),0)</f>
        <v>0</v>
      </c>
      <c r="P513" s="272">
        <f>IFERROR(INDEX('2. GRI Pricing Inputs'!$C$45:$AI$46,MATCH($P$16,'2. GRI Pricing Inputs'!$C$45:$C$46,0),MATCH(H513,'2. GRI Pricing Inputs'!$C$45:$AI$45,0)),0)</f>
        <v>0</v>
      </c>
      <c r="Q513" s="272">
        <f>IFERROR(INDEX('2. GRI Pricing Inputs'!$C$53:$AI$54,MATCH('3. GRI Pricing'!$Q$16,'2. GRI Pricing Inputs'!$C$53:$C$54,0),MATCH('3. GRI Pricing'!I513,'2. GRI Pricing Inputs'!$C$53:$AI$53,0)),0)</f>
        <v>0</v>
      </c>
      <c r="R513" s="272">
        <f>IFERROR(INDEX('2. GRI Pricing Inputs'!$C$60:$AI$61,MATCH('3. GRI Pricing'!$R$16,'2. GRI Pricing Inputs'!$C$60:$C$61,0),MATCH('1. Accomodation'!T517,'2. GRI Pricing Inputs'!$C$60:$AI$60,0)),0)</f>
        <v>0</v>
      </c>
      <c r="S513" s="272">
        <f>IFERROR(INDEX('2. GRI Pricing Inputs'!$C$67:$AI$68,MATCH('3. GRI Pricing'!$S$16,'2. GRI Pricing Inputs'!$C$67:$C$68,0),MATCH('1. Accomodation'!U517,'2. GRI Pricing Inputs'!$C$67:$AI$67,0)),0)</f>
        <v>0</v>
      </c>
      <c r="T513" s="272">
        <f>IF(E513=0,0,'2. GRI Pricing Inputs'!$AI$75)</f>
        <v>0</v>
      </c>
      <c r="U513" s="272">
        <f>IFERROR(INDEX('2. GRI Pricing Inputs'!$C$82:$AI$83,MATCH('3. GRI Pricing'!$U$16,'2. GRI Pricing Inputs'!$C$82:$C$83,0),MATCH('1. Accomodation'!V517,'2. GRI Pricing Inputs'!$C$82:$AI$82,0)),0)</f>
        <v>0</v>
      </c>
      <c r="V513" s="272">
        <f>IFERROR(INDEX('2. GRI Pricing Inputs'!$C$89:$AI$90,MATCH('3. GRI Pricing'!$V$16,'2. GRI Pricing Inputs'!$C$89:$C$90,0),MATCH('1. Accomodation'!W517,'2. GRI Pricing Inputs'!$C$89:$AI$89,0)),0)</f>
        <v>0</v>
      </c>
      <c r="W513" s="272">
        <f>IFERROR(INDEX('2. GRI Pricing Inputs'!$C$97:$AI$98,MATCH('3. GRI Pricing'!$W$16,'2. GRI Pricing Inputs'!$C$97:$C$98,0),MATCH('1. Accomodation'!X517,'2. GRI Pricing Inputs'!$C$97:$AI$97,0)),0)</f>
        <v>0</v>
      </c>
      <c r="X513" s="272">
        <f>IFERROR(INDEX('2. GRI Pricing Inputs'!$C$104:$AI$105,MATCH('3. GRI Pricing'!$X$16,'2. GRI Pricing Inputs'!$C$104:$C$105,0),MATCH('1. Accomodation'!Y517,'2. GRI Pricing Inputs'!$C$104:$AI$104,0)),0)</f>
        <v>0</v>
      </c>
      <c r="Y513" s="273"/>
      <c r="Z513" s="274">
        <f t="shared" si="21"/>
        <v>0</v>
      </c>
      <c r="AA513" s="275"/>
      <c r="AB513" s="275"/>
      <c r="AC513" s="275"/>
      <c r="AD513" s="271">
        <f>Z513*(1+'2. GRI Pricing Inputs'!E$115)^(($AD$16-$AC$15)/365)</f>
        <v>0</v>
      </c>
      <c r="AE513" s="272">
        <f>AD513*(1+'2. GRI Pricing Inputs'!F$115)^((AE$16-AD$16)/365)</f>
        <v>0</v>
      </c>
      <c r="AF513" s="272">
        <f>AE513*(1+'2. GRI Pricing Inputs'!G$115)^((AF$16-AE$16)/365)</f>
        <v>0</v>
      </c>
      <c r="AG513" s="272">
        <f>AF513*(1+'2. GRI Pricing Inputs'!H$115)^((AG$16-AF$16)/365)</f>
        <v>0</v>
      </c>
      <c r="AH513" s="272">
        <f>AG513*(1+'2. GRI Pricing Inputs'!I$115)^((AH$16-AG$16)/365)</f>
        <v>0</v>
      </c>
      <c r="AI513" s="272">
        <f>AH513*(1+'2. GRI Pricing Inputs'!J$115)^((AI$16-AH$16)/365)</f>
        <v>0</v>
      </c>
      <c r="AJ513" s="272">
        <f>AI513*(1+'2. GRI Pricing Inputs'!K$115)^((AJ$16-AI$16)/365)</f>
        <v>0</v>
      </c>
      <c r="AK513" s="272">
        <f>AJ513*(1+'2. GRI Pricing Inputs'!L$115)^((AK$16-AJ$16)/365)</f>
        <v>0</v>
      </c>
      <c r="AL513" s="272">
        <f>AK513*(1+'2. GRI Pricing Inputs'!M$115)^((AL$16-AK$16)/365)</f>
        <v>0</v>
      </c>
      <c r="AM513" s="272">
        <f>AL513*(1+'2. GRI Pricing Inputs'!N$115)^((AM$16-AL$16)/365)</f>
        <v>0</v>
      </c>
      <c r="AN513" s="272">
        <f>AM513*(1+'2. GRI Pricing Inputs'!O$115)^((AN$16-AM$16)/365)</f>
        <v>0</v>
      </c>
      <c r="AO513" s="272">
        <f>AN513*(1+'2. GRI Pricing Inputs'!P$115)^((AO$16-AN$16)/365)</f>
        <v>0</v>
      </c>
      <c r="AP513" s="276">
        <f>AO513*(1+'2. GRI Pricing Inputs'!Q$115)^((AP$16-AO$16)/365)</f>
        <v>0</v>
      </c>
      <c r="AQ513" s="380">
        <f t="shared" si="22"/>
        <v>0</v>
      </c>
    </row>
    <row r="514" spans="3:43" ht="11.4" x14ac:dyDescent="0.2">
      <c r="C514" s="76">
        <f>'1. Accomodation'!N518</f>
        <v>0</v>
      </c>
      <c r="D514" s="362" t="str">
        <f>'1. Accomodation'!L518</f>
        <v>[Select]</v>
      </c>
      <c r="E514" s="69" t="str">
        <f>'1. Accomodation'!P518</f>
        <v>[Select]</v>
      </c>
      <c r="F514" s="69" t="str">
        <f>'1. Accomodation'!Q518</f>
        <v>[Select]</v>
      </c>
      <c r="G514" s="77">
        <f>'1. Accomodation'!O518</f>
        <v>0</v>
      </c>
      <c r="H514" s="69" t="str">
        <f>'1. Accomodation'!R518</f>
        <v>[Select]</v>
      </c>
      <c r="I514" s="69" t="str">
        <f>'1. Accomodation'!S518</f>
        <v>[Select]</v>
      </c>
      <c r="J514" s="62"/>
      <c r="L514" s="271">
        <f>IFERROR(INDEX('2. GRI Pricing Inputs'!$C$15:$AI$16,MATCH($L$16,'2. GRI Pricing Inputs'!$C$15:$C$16,0),MATCH(E514,'2. GRI Pricing Inputs'!$C$15:$AI$15,0)),0)</f>
        <v>0</v>
      </c>
      <c r="M514" s="272">
        <f>IFERROR(INDEX('2. GRI Pricing Inputs'!$C$22:$AI$23,MATCH($M$16,'2. GRI Pricing Inputs'!$C$22:$C$23,0),MATCH(F514,'2. GRI Pricing Inputs'!$C$22:$AI$22,0)),0)</f>
        <v>0</v>
      </c>
      <c r="N514" s="329">
        <f>IF(AND('3. GRI Pricing'!$G514&gt;='2. GRI Pricing Inputs'!$D$33,'3. GRI Pricing'!$G514&lt;='2. GRI Pricing Inputs'!$E$33),'2. GRI Pricing Inputs'!$D$32,IF(AND('3. GRI Pricing'!$G514&gt;='2. GRI Pricing Inputs'!$F$33,'3. GRI Pricing'!$G514&lt;='2. GRI Pricing Inputs'!$G$33),'2. GRI Pricing Inputs'!$F$32,IF(AND('3. GRI Pricing'!$G514&gt;='2. GRI Pricing Inputs'!$H$33,'3. GRI Pricing'!$G514&lt;='2. GRI Pricing Inputs'!$I$33),'2. GRI Pricing Inputs'!$H$32,IF(AND('3. GRI Pricing'!$G514&gt;='2. GRI Pricing Inputs'!$J$33,'3. GRI Pricing'!$G514&lt;='2. GRI Pricing Inputs'!$K$33),'2. GRI Pricing Inputs'!$J$32,IF(AND('3. GRI Pricing'!$G514&gt;='2. GRI Pricing Inputs'!$L$33,'3. GRI Pricing'!$G514&lt;='2. GRI Pricing Inputs'!$M$33),'2. GRI Pricing Inputs'!$L$32,IF(AND('3. GRI Pricing'!$G514&gt;='2. GRI Pricing Inputs'!$N$33,'3. GRI Pricing'!$G514&lt;='2. GRI Pricing Inputs'!$O$33),'2. GRI Pricing Inputs'!$N$32,IF(AND('3. GRI Pricing'!$G514&gt;='2. GRI Pricing Inputs'!$P$33,'3. GRI Pricing'!$G514&lt;='2. GRI Pricing Inputs'!$Q$33),'2. GRI Pricing Inputs'!$P$32,IF(AND('3. GRI Pricing'!$G514&gt;='2. GRI Pricing Inputs'!$R$33,'3. GRI Pricing'!$G514&lt;='2. GRI Pricing Inputs'!$S$33),'2. GRI Pricing Inputs'!$R$32,IF(AND('3. GRI Pricing'!$G514&gt;='2. GRI Pricing Inputs'!$T$33,'3. GRI Pricing'!$G514&lt;='2. GRI Pricing Inputs'!$U$33),'2. GRI Pricing Inputs'!$T$32,IF(AND('3. GRI Pricing'!$G514&gt;='2. GRI Pricing Inputs'!$V$33,'3. GRI Pricing'!$G514&lt;='2. GRI Pricing Inputs'!$W$33),'2. GRI Pricing Inputs'!$V$32,IF(AND('3. GRI Pricing'!$G514&gt;='2. GRI Pricing Inputs'!$X$33,'3. GRI Pricing'!$G514&lt;='2. GRI Pricing Inputs'!$Y$33),'2. GRI Pricing Inputs'!$X$32,IF(AND('3. GRI Pricing'!$G514&gt;='2. GRI Pricing Inputs'!$Z$33,'3. GRI Pricing'!$G514&lt;='2. GRI Pricing Inputs'!$AA$33),'2. GRI Pricing Inputs'!$Z$32,IF(AND('3. GRI Pricing'!$G514&gt;='2. GRI Pricing Inputs'!$AB$33,'3. GRI Pricing'!$G514&lt;='2. GRI Pricing Inputs'!$AC$33),'2. GRI Pricing Inputs'!$AB$32,IF(AND('3. GRI Pricing'!$G514&gt;='2. GRI Pricing Inputs'!$AD$33,'3. GRI Pricing'!$G514&lt;='2. GRI Pricing Inputs'!$AE$33),'2. GRI Pricing Inputs'!$AD$32,IF(AND('3. GRI Pricing'!$G514&gt;='2. GRI Pricing Inputs'!$AF$33,'3. GRI Pricing'!$G514&lt;='2. GRI Pricing Inputs'!$AG$33),'2. GRI Pricing Inputs'!$AF$32,IF(AND('3. GRI Pricing'!$G514&gt;='2. GRI Pricing Inputs'!$AH$33,'3. GRI Pricing'!$G514&lt;='2. GRI Pricing Inputs'!$AI$33),'2. GRI Pricing Inputs'!$AH$32,0))))))))))))))))</f>
        <v>0</v>
      </c>
      <c r="O514" s="272" cm="1">
        <f t="array" ref="O514">IFERROR(INDEX('2. GRI Pricing Inputs'!$C$32:$AI$39,MATCH('3. GRI Pricing'!E514,'2. GRI Pricing Inputs'!$C$32:$C$39,0),(MATCH('3. GRI Pricing'!N514,'2. GRI Pricing Inputs'!$D$32:$AI$32,0)+1)),0)</f>
        <v>0</v>
      </c>
      <c r="P514" s="272">
        <f>IFERROR(INDEX('2. GRI Pricing Inputs'!$C$45:$AI$46,MATCH($P$16,'2. GRI Pricing Inputs'!$C$45:$C$46,0),MATCH(H514,'2. GRI Pricing Inputs'!$C$45:$AI$45,0)),0)</f>
        <v>0</v>
      </c>
      <c r="Q514" s="272">
        <f>IFERROR(INDEX('2. GRI Pricing Inputs'!$C$53:$AI$54,MATCH('3. GRI Pricing'!$Q$16,'2. GRI Pricing Inputs'!$C$53:$C$54,0),MATCH('3. GRI Pricing'!I514,'2. GRI Pricing Inputs'!$C$53:$AI$53,0)),0)</f>
        <v>0</v>
      </c>
      <c r="R514" s="272">
        <f>IFERROR(INDEX('2. GRI Pricing Inputs'!$C$60:$AI$61,MATCH('3. GRI Pricing'!$R$16,'2. GRI Pricing Inputs'!$C$60:$C$61,0),MATCH('1. Accomodation'!T518,'2. GRI Pricing Inputs'!$C$60:$AI$60,0)),0)</f>
        <v>0</v>
      </c>
      <c r="S514" s="272">
        <f>IFERROR(INDEX('2. GRI Pricing Inputs'!$C$67:$AI$68,MATCH('3. GRI Pricing'!$S$16,'2. GRI Pricing Inputs'!$C$67:$C$68,0),MATCH('1. Accomodation'!U518,'2. GRI Pricing Inputs'!$C$67:$AI$67,0)),0)</f>
        <v>0</v>
      </c>
      <c r="T514" s="272">
        <f>IF(E514=0,0,'2. GRI Pricing Inputs'!$AI$75)</f>
        <v>0</v>
      </c>
      <c r="U514" s="272">
        <f>IFERROR(INDEX('2. GRI Pricing Inputs'!$C$82:$AI$83,MATCH('3. GRI Pricing'!$U$16,'2. GRI Pricing Inputs'!$C$82:$C$83,0),MATCH('1. Accomodation'!V518,'2. GRI Pricing Inputs'!$C$82:$AI$82,0)),0)</f>
        <v>0</v>
      </c>
      <c r="V514" s="272">
        <f>IFERROR(INDEX('2. GRI Pricing Inputs'!$C$89:$AI$90,MATCH('3. GRI Pricing'!$V$16,'2. GRI Pricing Inputs'!$C$89:$C$90,0),MATCH('1. Accomodation'!W518,'2. GRI Pricing Inputs'!$C$89:$AI$89,0)),0)</f>
        <v>0</v>
      </c>
      <c r="W514" s="272">
        <f>IFERROR(INDEX('2. GRI Pricing Inputs'!$C$97:$AI$98,MATCH('3. GRI Pricing'!$W$16,'2. GRI Pricing Inputs'!$C$97:$C$98,0),MATCH('1. Accomodation'!X518,'2. GRI Pricing Inputs'!$C$97:$AI$97,0)),0)</f>
        <v>0</v>
      </c>
      <c r="X514" s="272">
        <f>IFERROR(INDEX('2. GRI Pricing Inputs'!$C$104:$AI$105,MATCH('3. GRI Pricing'!$X$16,'2. GRI Pricing Inputs'!$C$104:$C$105,0),MATCH('1. Accomodation'!Y518,'2. GRI Pricing Inputs'!$C$104:$AI$104,0)),0)</f>
        <v>0</v>
      </c>
      <c r="Y514" s="273"/>
      <c r="Z514" s="274">
        <f t="shared" si="21"/>
        <v>0</v>
      </c>
      <c r="AA514" s="275"/>
      <c r="AB514" s="275"/>
      <c r="AC514" s="275"/>
      <c r="AD514" s="271">
        <f>Z514*(1+'2. GRI Pricing Inputs'!E$115)^(($AD$16-$AC$15)/365)</f>
        <v>0</v>
      </c>
      <c r="AE514" s="272">
        <f>AD514*(1+'2. GRI Pricing Inputs'!F$115)^((AE$16-AD$16)/365)</f>
        <v>0</v>
      </c>
      <c r="AF514" s="272">
        <f>AE514*(1+'2. GRI Pricing Inputs'!G$115)^((AF$16-AE$16)/365)</f>
        <v>0</v>
      </c>
      <c r="AG514" s="272">
        <f>AF514*(1+'2. GRI Pricing Inputs'!H$115)^((AG$16-AF$16)/365)</f>
        <v>0</v>
      </c>
      <c r="AH514" s="272">
        <f>AG514*(1+'2. GRI Pricing Inputs'!I$115)^((AH$16-AG$16)/365)</f>
        <v>0</v>
      </c>
      <c r="AI514" s="272">
        <f>AH514*(1+'2. GRI Pricing Inputs'!J$115)^((AI$16-AH$16)/365)</f>
        <v>0</v>
      </c>
      <c r="AJ514" s="272">
        <f>AI514*(1+'2. GRI Pricing Inputs'!K$115)^((AJ$16-AI$16)/365)</f>
        <v>0</v>
      </c>
      <c r="AK514" s="272">
        <f>AJ514*(1+'2. GRI Pricing Inputs'!L$115)^((AK$16-AJ$16)/365)</f>
        <v>0</v>
      </c>
      <c r="AL514" s="272">
        <f>AK514*(1+'2. GRI Pricing Inputs'!M$115)^((AL$16-AK$16)/365)</f>
        <v>0</v>
      </c>
      <c r="AM514" s="272">
        <f>AL514*(1+'2. GRI Pricing Inputs'!N$115)^((AM$16-AL$16)/365)</f>
        <v>0</v>
      </c>
      <c r="AN514" s="272">
        <f>AM514*(1+'2. GRI Pricing Inputs'!O$115)^((AN$16-AM$16)/365)</f>
        <v>0</v>
      </c>
      <c r="AO514" s="272">
        <f>AN514*(1+'2. GRI Pricing Inputs'!P$115)^((AO$16-AN$16)/365)</f>
        <v>0</v>
      </c>
      <c r="AP514" s="276">
        <f>AO514*(1+'2. GRI Pricing Inputs'!Q$115)^((AP$16-AO$16)/365)</f>
        <v>0</v>
      </c>
      <c r="AQ514" s="380">
        <f t="shared" si="22"/>
        <v>0</v>
      </c>
    </row>
    <row r="515" spans="3:43" ht="11.4" x14ac:dyDescent="0.2">
      <c r="C515" s="76">
        <f>'1. Accomodation'!N519</f>
        <v>0</v>
      </c>
      <c r="D515" s="362" t="str">
        <f>'1. Accomodation'!L519</f>
        <v>[Select]</v>
      </c>
      <c r="E515" s="69" t="str">
        <f>'1. Accomodation'!P519</f>
        <v>[Select]</v>
      </c>
      <c r="F515" s="69" t="str">
        <f>'1. Accomodation'!Q519</f>
        <v>[Select]</v>
      </c>
      <c r="G515" s="77">
        <f>'1. Accomodation'!O519</f>
        <v>0</v>
      </c>
      <c r="H515" s="69" t="str">
        <f>'1. Accomodation'!R519</f>
        <v>[Select]</v>
      </c>
      <c r="I515" s="69" t="str">
        <f>'1. Accomodation'!S519</f>
        <v>[Select]</v>
      </c>
      <c r="J515" s="62"/>
      <c r="L515" s="271">
        <f>IFERROR(INDEX('2. GRI Pricing Inputs'!$C$15:$AI$16,MATCH($L$16,'2. GRI Pricing Inputs'!$C$15:$C$16,0),MATCH(E515,'2. GRI Pricing Inputs'!$C$15:$AI$15,0)),0)</f>
        <v>0</v>
      </c>
      <c r="M515" s="272">
        <f>IFERROR(INDEX('2. GRI Pricing Inputs'!$C$22:$AI$23,MATCH($M$16,'2. GRI Pricing Inputs'!$C$22:$C$23,0),MATCH(F515,'2. GRI Pricing Inputs'!$C$22:$AI$22,0)),0)</f>
        <v>0</v>
      </c>
      <c r="N515" s="329">
        <f>IF(AND('3. GRI Pricing'!$G515&gt;='2. GRI Pricing Inputs'!$D$33,'3. GRI Pricing'!$G515&lt;='2. GRI Pricing Inputs'!$E$33),'2. GRI Pricing Inputs'!$D$32,IF(AND('3. GRI Pricing'!$G515&gt;='2. GRI Pricing Inputs'!$F$33,'3. GRI Pricing'!$G515&lt;='2. GRI Pricing Inputs'!$G$33),'2. GRI Pricing Inputs'!$F$32,IF(AND('3. GRI Pricing'!$G515&gt;='2. GRI Pricing Inputs'!$H$33,'3. GRI Pricing'!$G515&lt;='2. GRI Pricing Inputs'!$I$33),'2. GRI Pricing Inputs'!$H$32,IF(AND('3. GRI Pricing'!$G515&gt;='2. GRI Pricing Inputs'!$J$33,'3. GRI Pricing'!$G515&lt;='2. GRI Pricing Inputs'!$K$33),'2. GRI Pricing Inputs'!$J$32,IF(AND('3. GRI Pricing'!$G515&gt;='2. GRI Pricing Inputs'!$L$33,'3. GRI Pricing'!$G515&lt;='2. GRI Pricing Inputs'!$M$33),'2. GRI Pricing Inputs'!$L$32,IF(AND('3. GRI Pricing'!$G515&gt;='2. GRI Pricing Inputs'!$N$33,'3. GRI Pricing'!$G515&lt;='2. GRI Pricing Inputs'!$O$33),'2. GRI Pricing Inputs'!$N$32,IF(AND('3. GRI Pricing'!$G515&gt;='2. GRI Pricing Inputs'!$P$33,'3. GRI Pricing'!$G515&lt;='2. GRI Pricing Inputs'!$Q$33),'2. GRI Pricing Inputs'!$P$32,IF(AND('3. GRI Pricing'!$G515&gt;='2. GRI Pricing Inputs'!$R$33,'3. GRI Pricing'!$G515&lt;='2. GRI Pricing Inputs'!$S$33),'2. GRI Pricing Inputs'!$R$32,IF(AND('3. GRI Pricing'!$G515&gt;='2. GRI Pricing Inputs'!$T$33,'3. GRI Pricing'!$G515&lt;='2. GRI Pricing Inputs'!$U$33),'2. GRI Pricing Inputs'!$T$32,IF(AND('3. GRI Pricing'!$G515&gt;='2. GRI Pricing Inputs'!$V$33,'3. GRI Pricing'!$G515&lt;='2. GRI Pricing Inputs'!$W$33),'2. GRI Pricing Inputs'!$V$32,IF(AND('3. GRI Pricing'!$G515&gt;='2. GRI Pricing Inputs'!$X$33,'3. GRI Pricing'!$G515&lt;='2. GRI Pricing Inputs'!$Y$33),'2. GRI Pricing Inputs'!$X$32,IF(AND('3. GRI Pricing'!$G515&gt;='2. GRI Pricing Inputs'!$Z$33,'3. GRI Pricing'!$G515&lt;='2. GRI Pricing Inputs'!$AA$33),'2. GRI Pricing Inputs'!$Z$32,IF(AND('3. GRI Pricing'!$G515&gt;='2. GRI Pricing Inputs'!$AB$33,'3. GRI Pricing'!$G515&lt;='2. GRI Pricing Inputs'!$AC$33),'2. GRI Pricing Inputs'!$AB$32,IF(AND('3. GRI Pricing'!$G515&gt;='2. GRI Pricing Inputs'!$AD$33,'3. GRI Pricing'!$G515&lt;='2. GRI Pricing Inputs'!$AE$33),'2. GRI Pricing Inputs'!$AD$32,IF(AND('3. GRI Pricing'!$G515&gt;='2. GRI Pricing Inputs'!$AF$33,'3. GRI Pricing'!$G515&lt;='2. GRI Pricing Inputs'!$AG$33),'2. GRI Pricing Inputs'!$AF$32,IF(AND('3. GRI Pricing'!$G515&gt;='2. GRI Pricing Inputs'!$AH$33,'3. GRI Pricing'!$G515&lt;='2. GRI Pricing Inputs'!$AI$33),'2. GRI Pricing Inputs'!$AH$32,0))))))))))))))))</f>
        <v>0</v>
      </c>
      <c r="O515" s="272" cm="1">
        <f t="array" ref="O515">IFERROR(INDEX('2. GRI Pricing Inputs'!$C$32:$AI$39,MATCH('3. GRI Pricing'!E515,'2. GRI Pricing Inputs'!$C$32:$C$39,0),(MATCH('3. GRI Pricing'!N515,'2. GRI Pricing Inputs'!$D$32:$AI$32,0)+1)),0)</f>
        <v>0</v>
      </c>
      <c r="P515" s="272">
        <f>IFERROR(INDEX('2. GRI Pricing Inputs'!$C$45:$AI$46,MATCH($P$16,'2. GRI Pricing Inputs'!$C$45:$C$46,0),MATCH(H515,'2. GRI Pricing Inputs'!$C$45:$AI$45,0)),0)</f>
        <v>0</v>
      </c>
      <c r="Q515" s="272">
        <f>IFERROR(INDEX('2. GRI Pricing Inputs'!$C$53:$AI$54,MATCH('3. GRI Pricing'!$Q$16,'2. GRI Pricing Inputs'!$C$53:$C$54,0),MATCH('3. GRI Pricing'!I515,'2. GRI Pricing Inputs'!$C$53:$AI$53,0)),0)</f>
        <v>0</v>
      </c>
      <c r="R515" s="272">
        <f>IFERROR(INDEX('2. GRI Pricing Inputs'!$C$60:$AI$61,MATCH('3. GRI Pricing'!$R$16,'2. GRI Pricing Inputs'!$C$60:$C$61,0),MATCH('1. Accomodation'!T519,'2. GRI Pricing Inputs'!$C$60:$AI$60,0)),0)</f>
        <v>0</v>
      </c>
      <c r="S515" s="272">
        <f>IFERROR(INDEX('2. GRI Pricing Inputs'!$C$67:$AI$68,MATCH('3. GRI Pricing'!$S$16,'2. GRI Pricing Inputs'!$C$67:$C$68,0),MATCH('1. Accomodation'!U519,'2. GRI Pricing Inputs'!$C$67:$AI$67,0)),0)</f>
        <v>0</v>
      </c>
      <c r="T515" s="272">
        <f>IF(E515=0,0,'2. GRI Pricing Inputs'!$AI$75)</f>
        <v>0</v>
      </c>
      <c r="U515" s="272">
        <f>IFERROR(INDEX('2. GRI Pricing Inputs'!$C$82:$AI$83,MATCH('3. GRI Pricing'!$U$16,'2. GRI Pricing Inputs'!$C$82:$C$83,0),MATCH('1. Accomodation'!V519,'2. GRI Pricing Inputs'!$C$82:$AI$82,0)),0)</f>
        <v>0</v>
      </c>
      <c r="V515" s="272">
        <f>IFERROR(INDEX('2. GRI Pricing Inputs'!$C$89:$AI$90,MATCH('3. GRI Pricing'!$V$16,'2. GRI Pricing Inputs'!$C$89:$C$90,0),MATCH('1. Accomodation'!W519,'2. GRI Pricing Inputs'!$C$89:$AI$89,0)),0)</f>
        <v>0</v>
      </c>
      <c r="W515" s="272">
        <f>IFERROR(INDEX('2. GRI Pricing Inputs'!$C$97:$AI$98,MATCH('3. GRI Pricing'!$W$16,'2. GRI Pricing Inputs'!$C$97:$C$98,0),MATCH('1. Accomodation'!X519,'2. GRI Pricing Inputs'!$C$97:$AI$97,0)),0)</f>
        <v>0</v>
      </c>
      <c r="X515" s="272">
        <f>IFERROR(INDEX('2. GRI Pricing Inputs'!$C$104:$AI$105,MATCH('3. GRI Pricing'!$X$16,'2. GRI Pricing Inputs'!$C$104:$C$105,0),MATCH('1. Accomodation'!Y519,'2. GRI Pricing Inputs'!$C$104:$AI$104,0)),0)</f>
        <v>0</v>
      </c>
      <c r="Y515" s="273"/>
      <c r="Z515" s="274">
        <f t="shared" si="21"/>
        <v>0</v>
      </c>
      <c r="AA515" s="275"/>
      <c r="AB515" s="275"/>
      <c r="AC515" s="275"/>
      <c r="AD515" s="271">
        <f>Z515*(1+'2. GRI Pricing Inputs'!E$115)^(($AD$16-$AC$15)/365)</f>
        <v>0</v>
      </c>
      <c r="AE515" s="272">
        <f>AD515*(1+'2. GRI Pricing Inputs'!F$115)^((AE$16-AD$16)/365)</f>
        <v>0</v>
      </c>
      <c r="AF515" s="272">
        <f>AE515*(1+'2. GRI Pricing Inputs'!G$115)^((AF$16-AE$16)/365)</f>
        <v>0</v>
      </c>
      <c r="AG515" s="272">
        <f>AF515*(1+'2. GRI Pricing Inputs'!H$115)^((AG$16-AF$16)/365)</f>
        <v>0</v>
      </c>
      <c r="AH515" s="272">
        <f>AG515*(1+'2. GRI Pricing Inputs'!I$115)^((AH$16-AG$16)/365)</f>
        <v>0</v>
      </c>
      <c r="AI515" s="272">
        <f>AH515*(1+'2. GRI Pricing Inputs'!J$115)^((AI$16-AH$16)/365)</f>
        <v>0</v>
      </c>
      <c r="AJ515" s="272">
        <f>AI515*(1+'2. GRI Pricing Inputs'!K$115)^((AJ$16-AI$16)/365)</f>
        <v>0</v>
      </c>
      <c r="AK515" s="272">
        <f>AJ515*(1+'2. GRI Pricing Inputs'!L$115)^((AK$16-AJ$16)/365)</f>
        <v>0</v>
      </c>
      <c r="AL515" s="272">
        <f>AK515*(1+'2. GRI Pricing Inputs'!M$115)^((AL$16-AK$16)/365)</f>
        <v>0</v>
      </c>
      <c r="AM515" s="272">
        <f>AL515*(1+'2. GRI Pricing Inputs'!N$115)^((AM$16-AL$16)/365)</f>
        <v>0</v>
      </c>
      <c r="AN515" s="272">
        <f>AM515*(1+'2. GRI Pricing Inputs'!O$115)^((AN$16-AM$16)/365)</f>
        <v>0</v>
      </c>
      <c r="AO515" s="272">
        <f>AN515*(1+'2. GRI Pricing Inputs'!P$115)^((AO$16-AN$16)/365)</f>
        <v>0</v>
      </c>
      <c r="AP515" s="276">
        <f>AO515*(1+'2. GRI Pricing Inputs'!Q$115)^((AP$16-AO$16)/365)</f>
        <v>0</v>
      </c>
      <c r="AQ515" s="380">
        <f t="shared" si="22"/>
        <v>0</v>
      </c>
    </row>
    <row r="516" spans="3:43" ht="11.4" x14ac:dyDescent="0.2">
      <c r="C516" s="76">
        <f>'1. Accomodation'!N520</f>
        <v>0</v>
      </c>
      <c r="D516" s="362" t="str">
        <f>'1. Accomodation'!L520</f>
        <v>[Select]</v>
      </c>
      <c r="E516" s="69" t="str">
        <f>'1. Accomodation'!P520</f>
        <v>[Select]</v>
      </c>
      <c r="F516" s="69" t="str">
        <f>'1. Accomodation'!Q520</f>
        <v>[Select]</v>
      </c>
      <c r="G516" s="77">
        <f>'1. Accomodation'!O520</f>
        <v>0</v>
      </c>
      <c r="H516" s="69" t="str">
        <f>'1. Accomodation'!R520</f>
        <v>[Select]</v>
      </c>
      <c r="I516" s="69" t="str">
        <f>'1. Accomodation'!S520</f>
        <v>[Select]</v>
      </c>
      <c r="J516" s="62"/>
      <c r="L516" s="271">
        <f>IFERROR(INDEX('2. GRI Pricing Inputs'!$C$15:$AI$16,MATCH($L$16,'2. GRI Pricing Inputs'!$C$15:$C$16,0),MATCH(E516,'2. GRI Pricing Inputs'!$C$15:$AI$15,0)),0)</f>
        <v>0</v>
      </c>
      <c r="M516" s="272">
        <f>IFERROR(INDEX('2. GRI Pricing Inputs'!$C$22:$AI$23,MATCH($M$16,'2. GRI Pricing Inputs'!$C$22:$C$23,0),MATCH(F516,'2. GRI Pricing Inputs'!$C$22:$AI$22,0)),0)</f>
        <v>0</v>
      </c>
      <c r="N516" s="329">
        <f>IF(AND('3. GRI Pricing'!$G516&gt;='2. GRI Pricing Inputs'!$D$33,'3. GRI Pricing'!$G516&lt;='2. GRI Pricing Inputs'!$E$33),'2. GRI Pricing Inputs'!$D$32,IF(AND('3. GRI Pricing'!$G516&gt;='2. GRI Pricing Inputs'!$F$33,'3. GRI Pricing'!$G516&lt;='2. GRI Pricing Inputs'!$G$33),'2. GRI Pricing Inputs'!$F$32,IF(AND('3. GRI Pricing'!$G516&gt;='2. GRI Pricing Inputs'!$H$33,'3. GRI Pricing'!$G516&lt;='2. GRI Pricing Inputs'!$I$33),'2. GRI Pricing Inputs'!$H$32,IF(AND('3. GRI Pricing'!$G516&gt;='2. GRI Pricing Inputs'!$J$33,'3. GRI Pricing'!$G516&lt;='2. GRI Pricing Inputs'!$K$33),'2. GRI Pricing Inputs'!$J$32,IF(AND('3. GRI Pricing'!$G516&gt;='2. GRI Pricing Inputs'!$L$33,'3. GRI Pricing'!$G516&lt;='2. GRI Pricing Inputs'!$M$33),'2. GRI Pricing Inputs'!$L$32,IF(AND('3. GRI Pricing'!$G516&gt;='2. GRI Pricing Inputs'!$N$33,'3. GRI Pricing'!$G516&lt;='2. GRI Pricing Inputs'!$O$33),'2. GRI Pricing Inputs'!$N$32,IF(AND('3. GRI Pricing'!$G516&gt;='2. GRI Pricing Inputs'!$P$33,'3. GRI Pricing'!$G516&lt;='2. GRI Pricing Inputs'!$Q$33),'2. GRI Pricing Inputs'!$P$32,IF(AND('3. GRI Pricing'!$G516&gt;='2. GRI Pricing Inputs'!$R$33,'3. GRI Pricing'!$G516&lt;='2. GRI Pricing Inputs'!$S$33),'2. GRI Pricing Inputs'!$R$32,IF(AND('3. GRI Pricing'!$G516&gt;='2. GRI Pricing Inputs'!$T$33,'3. GRI Pricing'!$G516&lt;='2. GRI Pricing Inputs'!$U$33),'2. GRI Pricing Inputs'!$T$32,IF(AND('3. GRI Pricing'!$G516&gt;='2. GRI Pricing Inputs'!$V$33,'3. GRI Pricing'!$G516&lt;='2. GRI Pricing Inputs'!$W$33),'2. GRI Pricing Inputs'!$V$32,IF(AND('3. GRI Pricing'!$G516&gt;='2. GRI Pricing Inputs'!$X$33,'3. GRI Pricing'!$G516&lt;='2. GRI Pricing Inputs'!$Y$33),'2. GRI Pricing Inputs'!$X$32,IF(AND('3. GRI Pricing'!$G516&gt;='2. GRI Pricing Inputs'!$Z$33,'3. GRI Pricing'!$G516&lt;='2. GRI Pricing Inputs'!$AA$33),'2. GRI Pricing Inputs'!$Z$32,IF(AND('3. GRI Pricing'!$G516&gt;='2. GRI Pricing Inputs'!$AB$33,'3. GRI Pricing'!$G516&lt;='2. GRI Pricing Inputs'!$AC$33),'2. GRI Pricing Inputs'!$AB$32,IF(AND('3. GRI Pricing'!$G516&gt;='2. GRI Pricing Inputs'!$AD$33,'3. GRI Pricing'!$G516&lt;='2. GRI Pricing Inputs'!$AE$33),'2. GRI Pricing Inputs'!$AD$32,IF(AND('3. GRI Pricing'!$G516&gt;='2. GRI Pricing Inputs'!$AF$33,'3. GRI Pricing'!$G516&lt;='2. GRI Pricing Inputs'!$AG$33),'2. GRI Pricing Inputs'!$AF$32,IF(AND('3. GRI Pricing'!$G516&gt;='2. GRI Pricing Inputs'!$AH$33,'3. GRI Pricing'!$G516&lt;='2. GRI Pricing Inputs'!$AI$33),'2. GRI Pricing Inputs'!$AH$32,0))))))))))))))))</f>
        <v>0</v>
      </c>
      <c r="O516" s="272" cm="1">
        <f t="array" ref="O516">IFERROR(INDEX('2. GRI Pricing Inputs'!$C$32:$AI$39,MATCH('3. GRI Pricing'!E516,'2. GRI Pricing Inputs'!$C$32:$C$39,0),(MATCH('3. GRI Pricing'!N516,'2. GRI Pricing Inputs'!$D$32:$AI$32,0)+1)),0)</f>
        <v>0</v>
      </c>
      <c r="P516" s="272">
        <f>IFERROR(INDEX('2. GRI Pricing Inputs'!$C$45:$AI$46,MATCH($P$16,'2. GRI Pricing Inputs'!$C$45:$C$46,0),MATCH(H516,'2. GRI Pricing Inputs'!$C$45:$AI$45,0)),0)</f>
        <v>0</v>
      </c>
      <c r="Q516" s="272">
        <f>IFERROR(INDEX('2. GRI Pricing Inputs'!$C$53:$AI$54,MATCH('3. GRI Pricing'!$Q$16,'2. GRI Pricing Inputs'!$C$53:$C$54,0),MATCH('3. GRI Pricing'!I516,'2. GRI Pricing Inputs'!$C$53:$AI$53,0)),0)</f>
        <v>0</v>
      </c>
      <c r="R516" s="272">
        <f>IFERROR(INDEX('2. GRI Pricing Inputs'!$C$60:$AI$61,MATCH('3. GRI Pricing'!$R$16,'2. GRI Pricing Inputs'!$C$60:$C$61,0),MATCH('1. Accomodation'!T520,'2. GRI Pricing Inputs'!$C$60:$AI$60,0)),0)</f>
        <v>0</v>
      </c>
      <c r="S516" s="272">
        <f>IFERROR(INDEX('2. GRI Pricing Inputs'!$C$67:$AI$68,MATCH('3. GRI Pricing'!$S$16,'2. GRI Pricing Inputs'!$C$67:$C$68,0),MATCH('1. Accomodation'!U520,'2. GRI Pricing Inputs'!$C$67:$AI$67,0)),0)</f>
        <v>0</v>
      </c>
      <c r="T516" s="272">
        <f>IF(E516=0,0,'2. GRI Pricing Inputs'!$AI$75)</f>
        <v>0</v>
      </c>
      <c r="U516" s="272">
        <f>IFERROR(INDEX('2. GRI Pricing Inputs'!$C$82:$AI$83,MATCH('3. GRI Pricing'!$U$16,'2. GRI Pricing Inputs'!$C$82:$C$83,0),MATCH('1. Accomodation'!V520,'2. GRI Pricing Inputs'!$C$82:$AI$82,0)),0)</f>
        <v>0</v>
      </c>
      <c r="V516" s="272">
        <f>IFERROR(INDEX('2. GRI Pricing Inputs'!$C$89:$AI$90,MATCH('3. GRI Pricing'!$V$16,'2. GRI Pricing Inputs'!$C$89:$C$90,0),MATCH('1. Accomodation'!W520,'2. GRI Pricing Inputs'!$C$89:$AI$89,0)),0)</f>
        <v>0</v>
      </c>
      <c r="W516" s="272">
        <f>IFERROR(INDEX('2. GRI Pricing Inputs'!$C$97:$AI$98,MATCH('3. GRI Pricing'!$W$16,'2. GRI Pricing Inputs'!$C$97:$C$98,0),MATCH('1. Accomodation'!X520,'2. GRI Pricing Inputs'!$C$97:$AI$97,0)),0)</f>
        <v>0</v>
      </c>
      <c r="X516" s="272">
        <f>IFERROR(INDEX('2. GRI Pricing Inputs'!$C$104:$AI$105,MATCH('3. GRI Pricing'!$X$16,'2. GRI Pricing Inputs'!$C$104:$C$105,0),MATCH('1. Accomodation'!Y520,'2. GRI Pricing Inputs'!$C$104:$AI$104,0)),0)</f>
        <v>0</v>
      </c>
      <c r="Y516" s="273"/>
      <c r="Z516" s="274">
        <f t="shared" si="21"/>
        <v>0</v>
      </c>
      <c r="AA516" s="275"/>
      <c r="AB516" s="275"/>
      <c r="AC516" s="275"/>
      <c r="AD516" s="271">
        <f>Z516*(1+'2. GRI Pricing Inputs'!E$115)^(($AD$16-$AC$15)/365)</f>
        <v>0</v>
      </c>
      <c r="AE516" s="272">
        <f>AD516*(1+'2. GRI Pricing Inputs'!F$115)^((AE$16-AD$16)/365)</f>
        <v>0</v>
      </c>
      <c r="AF516" s="272">
        <f>AE516*(1+'2. GRI Pricing Inputs'!G$115)^((AF$16-AE$16)/365)</f>
        <v>0</v>
      </c>
      <c r="AG516" s="272">
        <f>AF516*(1+'2. GRI Pricing Inputs'!H$115)^((AG$16-AF$16)/365)</f>
        <v>0</v>
      </c>
      <c r="AH516" s="272">
        <f>AG516*(1+'2. GRI Pricing Inputs'!I$115)^((AH$16-AG$16)/365)</f>
        <v>0</v>
      </c>
      <c r="AI516" s="272">
        <f>AH516*(1+'2. GRI Pricing Inputs'!J$115)^((AI$16-AH$16)/365)</f>
        <v>0</v>
      </c>
      <c r="AJ516" s="272">
        <f>AI516*(1+'2. GRI Pricing Inputs'!K$115)^((AJ$16-AI$16)/365)</f>
        <v>0</v>
      </c>
      <c r="AK516" s="272">
        <f>AJ516*(1+'2. GRI Pricing Inputs'!L$115)^((AK$16-AJ$16)/365)</f>
        <v>0</v>
      </c>
      <c r="AL516" s="272">
        <f>AK516*(1+'2. GRI Pricing Inputs'!M$115)^((AL$16-AK$16)/365)</f>
        <v>0</v>
      </c>
      <c r="AM516" s="272">
        <f>AL516*(1+'2. GRI Pricing Inputs'!N$115)^((AM$16-AL$16)/365)</f>
        <v>0</v>
      </c>
      <c r="AN516" s="272">
        <f>AM516*(1+'2. GRI Pricing Inputs'!O$115)^((AN$16-AM$16)/365)</f>
        <v>0</v>
      </c>
      <c r="AO516" s="272">
        <f>AN516*(1+'2. GRI Pricing Inputs'!P$115)^((AO$16-AN$16)/365)</f>
        <v>0</v>
      </c>
      <c r="AP516" s="276">
        <f>AO516*(1+'2. GRI Pricing Inputs'!Q$115)^((AP$16-AO$16)/365)</f>
        <v>0</v>
      </c>
      <c r="AQ516" s="380">
        <f t="shared" si="22"/>
        <v>0</v>
      </c>
    </row>
    <row r="517" spans="3:43" ht="11.4" x14ac:dyDescent="0.2">
      <c r="C517" s="76">
        <f>'1. Accomodation'!N521</f>
        <v>0</v>
      </c>
      <c r="D517" s="362" t="str">
        <f>'1. Accomodation'!L521</f>
        <v>[Select]</v>
      </c>
      <c r="E517" s="69" t="str">
        <f>'1. Accomodation'!P521</f>
        <v>[Select]</v>
      </c>
      <c r="F517" s="69" t="str">
        <f>'1. Accomodation'!Q521</f>
        <v>[Select]</v>
      </c>
      <c r="G517" s="77">
        <f>'1. Accomodation'!O521</f>
        <v>0</v>
      </c>
      <c r="H517" s="69" t="str">
        <f>'1. Accomodation'!R521</f>
        <v>[Select]</v>
      </c>
      <c r="I517" s="69" t="str">
        <f>'1. Accomodation'!S521</f>
        <v>[Select]</v>
      </c>
      <c r="J517" s="62"/>
      <c r="L517" s="271">
        <f>IFERROR(INDEX('2. GRI Pricing Inputs'!$C$15:$AI$16,MATCH($L$16,'2. GRI Pricing Inputs'!$C$15:$C$16,0),MATCH(E517,'2. GRI Pricing Inputs'!$C$15:$AI$15,0)),0)</f>
        <v>0</v>
      </c>
      <c r="M517" s="272">
        <f>IFERROR(INDEX('2. GRI Pricing Inputs'!$C$22:$AI$23,MATCH($M$16,'2. GRI Pricing Inputs'!$C$22:$C$23,0),MATCH(F517,'2. GRI Pricing Inputs'!$C$22:$AI$22,0)),0)</f>
        <v>0</v>
      </c>
      <c r="N517" s="329">
        <f>IF(AND('3. GRI Pricing'!$G517&gt;='2. GRI Pricing Inputs'!$D$33,'3. GRI Pricing'!$G517&lt;='2. GRI Pricing Inputs'!$E$33),'2. GRI Pricing Inputs'!$D$32,IF(AND('3. GRI Pricing'!$G517&gt;='2. GRI Pricing Inputs'!$F$33,'3. GRI Pricing'!$G517&lt;='2. GRI Pricing Inputs'!$G$33),'2. GRI Pricing Inputs'!$F$32,IF(AND('3. GRI Pricing'!$G517&gt;='2. GRI Pricing Inputs'!$H$33,'3. GRI Pricing'!$G517&lt;='2. GRI Pricing Inputs'!$I$33),'2. GRI Pricing Inputs'!$H$32,IF(AND('3. GRI Pricing'!$G517&gt;='2. GRI Pricing Inputs'!$J$33,'3. GRI Pricing'!$G517&lt;='2. GRI Pricing Inputs'!$K$33),'2. GRI Pricing Inputs'!$J$32,IF(AND('3. GRI Pricing'!$G517&gt;='2. GRI Pricing Inputs'!$L$33,'3. GRI Pricing'!$G517&lt;='2. GRI Pricing Inputs'!$M$33),'2. GRI Pricing Inputs'!$L$32,IF(AND('3. GRI Pricing'!$G517&gt;='2. GRI Pricing Inputs'!$N$33,'3. GRI Pricing'!$G517&lt;='2. GRI Pricing Inputs'!$O$33),'2. GRI Pricing Inputs'!$N$32,IF(AND('3. GRI Pricing'!$G517&gt;='2. GRI Pricing Inputs'!$P$33,'3. GRI Pricing'!$G517&lt;='2. GRI Pricing Inputs'!$Q$33),'2. GRI Pricing Inputs'!$P$32,IF(AND('3. GRI Pricing'!$G517&gt;='2. GRI Pricing Inputs'!$R$33,'3. GRI Pricing'!$G517&lt;='2. GRI Pricing Inputs'!$S$33),'2. GRI Pricing Inputs'!$R$32,IF(AND('3. GRI Pricing'!$G517&gt;='2. GRI Pricing Inputs'!$T$33,'3. GRI Pricing'!$G517&lt;='2. GRI Pricing Inputs'!$U$33),'2. GRI Pricing Inputs'!$T$32,IF(AND('3. GRI Pricing'!$G517&gt;='2. GRI Pricing Inputs'!$V$33,'3. GRI Pricing'!$G517&lt;='2. GRI Pricing Inputs'!$W$33),'2. GRI Pricing Inputs'!$V$32,IF(AND('3. GRI Pricing'!$G517&gt;='2. GRI Pricing Inputs'!$X$33,'3. GRI Pricing'!$G517&lt;='2. GRI Pricing Inputs'!$Y$33),'2. GRI Pricing Inputs'!$X$32,IF(AND('3. GRI Pricing'!$G517&gt;='2. GRI Pricing Inputs'!$Z$33,'3. GRI Pricing'!$G517&lt;='2. GRI Pricing Inputs'!$AA$33),'2. GRI Pricing Inputs'!$Z$32,IF(AND('3. GRI Pricing'!$G517&gt;='2. GRI Pricing Inputs'!$AB$33,'3. GRI Pricing'!$G517&lt;='2. GRI Pricing Inputs'!$AC$33),'2. GRI Pricing Inputs'!$AB$32,IF(AND('3. GRI Pricing'!$G517&gt;='2. GRI Pricing Inputs'!$AD$33,'3. GRI Pricing'!$G517&lt;='2. GRI Pricing Inputs'!$AE$33),'2. GRI Pricing Inputs'!$AD$32,IF(AND('3. GRI Pricing'!$G517&gt;='2. GRI Pricing Inputs'!$AF$33,'3. GRI Pricing'!$G517&lt;='2. GRI Pricing Inputs'!$AG$33),'2. GRI Pricing Inputs'!$AF$32,IF(AND('3. GRI Pricing'!$G517&gt;='2. GRI Pricing Inputs'!$AH$33,'3. GRI Pricing'!$G517&lt;='2. GRI Pricing Inputs'!$AI$33),'2. GRI Pricing Inputs'!$AH$32,0))))))))))))))))</f>
        <v>0</v>
      </c>
      <c r="O517" s="272" cm="1">
        <f t="array" ref="O517">IFERROR(INDEX('2. GRI Pricing Inputs'!$C$32:$AI$39,MATCH('3. GRI Pricing'!E517,'2. GRI Pricing Inputs'!$C$32:$C$39,0),(MATCH('3. GRI Pricing'!N517,'2. GRI Pricing Inputs'!$D$32:$AI$32,0)+1)),0)</f>
        <v>0</v>
      </c>
      <c r="P517" s="272">
        <f>IFERROR(INDEX('2. GRI Pricing Inputs'!$C$45:$AI$46,MATCH($P$16,'2. GRI Pricing Inputs'!$C$45:$C$46,0),MATCH(H517,'2. GRI Pricing Inputs'!$C$45:$AI$45,0)),0)</f>
        <v>0</v>
      </c>
      <c r="Q517" s="272">
        <f>IFERROR(INDEX('2. GRI Pricing Inputs'!$C$53:$AI$54,MATCH('3. GRI Pricing'!$Q$16,'2. GRI Pricing Inputs'!$C$53:$C$54,0),MATCH('3. GRI Pricing'!I517,'2. GRI Pricing Inputs'!$C$53:$AI$53,0)),0)</f>
        <v>0</v>
      </c>
      <c r="R517" s="272">
        <f>IFERROR(INDEX('2. GRI Pricing Inputs'!$C$60:$AI$61,MATCH('3. GRI Pricing'!$R$16,'2. GRI Pricing Inputs'!$C$60:$C$61,0),MATCH('1. Accomodation'!T521,'2. GRI Pricing Inputs'!$C$60:$AI$60,0)),0)</f>
        <v>0</v>
      </c>
      <c r="S517" s="272">
        <f>IFERROR(INDEX('2. GRI Pricing Inputs'!$C$67:$AI$68,MATCH('3. GRI Pricing'!$S$16,'2. GRI Pricing Inputs'!$C$67:$C$68,0),MATCH('1. Accomodation'!U521,'2. GRI Pricing Inputs'!$C$67:$AI$67,0)),0)</f>
        <v>0</v>
      </c>
      <c r="T517" s="272">
        <f>IF(E517=0,0,'2. GRI Pricing Inputs'!$AI$75)</f>
        <v>0</v>
      </c>
      <c r="U517" s="272">
        <f>IFERROR(INDEX('2. GRI Pricing Inputs'!$C$82:$AI$83,MATCH('3. GRI Pricing'!$U$16,'2. GRI Pricing Inputs'!$C$82:$C$83,0),MATCH('1. Accomodation'!V521,'2. GRI Pricing Inputs'!$C$82:$AI$82,0)),0)</f>
        <v>0</v>
      </c>
      <c r="V517" s="272">
        <f>IFERROR(INDEX('2. GRI Pricing Inputs'!$C$89:$AI$90,MATCH('3. GRI Pricing'!$V$16,'2. GRI Pricing Inputs'!$C$89:$C$90,0),MATCH('1. Accomodation'!W521,'2. GRI Pricing Inputs'!$C$89:$AI$89,0)),0)</f>
        <v>0</v>
      </c>
      <c r="W517" s="272">
        <f>IFERROR(INDEX('2. GRI Pricing Inputs'!$C$97:$AI$98,MATCH('3. GRI Pricing'!$W$16,'2. GRI Pricing Inputs'!$C$97:$C$98,0),MATCH('1. Accomodation'!X521,'2. GRI Pricing Inputs'!$C$97:$AI$97,0)),0)</f>
        <v>0</v>
      </c>
      <c r="X517" s="272">
        <f>IFERROR(INDEX('2. GRI Pricing Inputs'!$C$104:$AI$105,MATCH('3. GRI Pricing'!$X$16,'2. GRI Pricing Inputs'!$C$104:$C$105,0),MATCH('1. Accomodation'!Y521,'2. GRI Pricing Inputs'!$C$104:$AI$104,0)),0)</f>
        <v>0</v>
      </c>
      <c r="Y517" s="273"/>
      <c r="Z517" s="274">
        <f t="shared" si="21"/>
        <v>0</v>
      </c>
      <c r="AA517" s="275"/>
      <c r="AB517" s="275"/>
      <c r="AC517" s="275"/>
      <c r="AD517" s="271">
        <f>Z517*(1+'2. GRI Pricing Inputs'!E$115)^(($AD$16-$AC$15)/365)</f>
        <v>0</v>
      </c>
      <c r="AE517" s="272">
        <f>AD517*(1+'2. GRI Pricing Inputs'!F$115)^((AE$16-AD$16)/365)</f>
        <v>0</v>
      </c>
      <c r="AF517" s="272">
        <f>AE517*(1+'2. GRI Pricing Inputs'!G$115)^((AF$16-AE$16)/365)</f>
        <v>0</v>
      </c>
      <c r="AG517" s="272">
        <f>AF517*(1+'2. GRI Pricing Inputs'!H$115)^((AG$16-AF$16)/365)</f>
        <v>0</v>
      </c>
      <c r="AH517" s="272">
        <f>AG517*(1+'2. GRI Pricing Inputs'!I$115)^((AH$16-AG$16)/365)</f>
        <v>0</v>
      </c>
      <c r="AI517" s="272">
        <f>AH517*(1+'2. GRI Pricing Inputs'!J$115)^((AI$16-AH$16)/365)</f>
        <v>0</v>
      </c>
      <c r="AJ517" s="272">
        <f>AI517*(1+'2. GRI Pricing Inputs'!K$115)^((AJ$16-AI$16)/365)</f>
        <v>0</v>
      </c>
      <c r="AK517" s="272">
        <f>AJ517*(1+'2. GRI Pricing Inputs'!L$115)^((AK$16-AJ$16)/365)</f>
        <v>0</v>
      </c>
      <c r="AL517" s="272">
        <f>AK517*(1+'2. GRI Pricing Inputs'!M$115)^((AL$16-AK$16)/365)</f>
        <v>0</v>
      </c>
      <c r="AM517" s="272">
        <f>AL517*(1+'2. GRI Pricing Inputs'!N$115)^((AM$16-AL$16)/365)</f>
        <v>0</v>
      </c>
      <c r="AN517" s="272">
        <f>AM517*(1+'2. GRI Pricing Inputs'!O$115)^((AN$16-AM$16)/365)</f>
        <v>0</v>
      </c>
      <c r="AO517" s="272">
        <f>AN517*(1+'2. GRI Pricing Inputs'!P$115)^((AO$16-AN$16)/365)</f>
        <v>0</v>
      </c>
      <c r="AP517" s="276">
        <f>AO517*(1+'2. GRI Pricing Inputs'!Q$115)^((AP$16-AO$16)/365)</f>
        <v>0</v>
      </c>
      <c r="AQ517" s="380">
        <f t="shared" si="22"/>
        <v>0</v>
      </c>
    </row>
    <row r="518" spans="3:43" ht="11.4" x14ac:dyDescent="0.2">
      <c r="C518" s="76">
        <f>'1. Accomodation'!N522</f>
        <v>0</v>
      </c>
      <c r="D518" s="362" t="str">
        <f>'1. Accomodation'!L522</f>
        <v>[Select]</v>
      </c>
      <c r="E518" s="69" t="str">
        <f>'1. Accomodation'!P522</f>
        <v>[Select]</v>
      </c>
      <c r="F518" s="69" t="str">
        <f>'1. Accomodation'!Q522</f>
        <v>[Select]</v>
      </c>
      <c r="G518" s="77">
        <f>'1. Accomodation'!O522</f>
        <v>0</v>
      </c>
      <c r="H518" s="69" t="str">
        <f>'1. Accomodation'!R522</f>
        <v>[Select]</v>
      </c>
      <c r="I518" s="69" t="str">
        <f>'1. Accomodation'!S522</f>
        <v>[Select]</v>
      </c>
      <c r="J518" s="62"/>
      <c r="L518" s="271">
        <f>IFERROR(INDEX('2. GRI Pricing Inputs'!$C$15:$AI$16,MATCH($L$16,'2. GRI Pricing Inputs'!$C$15:$C$16,0),MATCH(E518,'2. GRI Pricing Inputs'!$C$15:$AI$15,0)),0)</f>
        <v>0</v>
      </c>
      <c r="M518" s="272">
        <f>IFERROR(INDEX('2. GRI Pricing Inputs'!$C$22:$AI$23,MATCH($M$16,'2. GRI Pricing Inputs'!$C$22:$C$23,0),MATCH(F518,'2. GRI Pricing Inputs'!$C$22:$AI$22,0)),0)</f>
        <v>0</v>
      </c>
      <c r="N518" s="329">
        <f>IF(AND('3. GRI Pricing'!$G518&gt;='2. GRI Pricing Inputs'!$D$33,'3. GRI Pricing'!$G518&lt;='2. GRI Pricing Inputs'!$E$33),'2. GRI Pricing Inputs'!$D$32,IF(AND('3. GRI Pricing'!$G518&gt;='2. GRI Pricing Inputs'!$F$33,'3. GRI Pricing'!$G518&lt;='2. GRI Pricing Inputs'!$G$33),'2. GRI Pricing Inputs'!$F$32,IF(AND('3. GRI Pricing'!$G518&gt;='2. GRI Pricing Inputs'!$H$33,'3. GRI Pricing'!$G518&lt;='2. GRI Pricing Inputs'!$I$33),'2. GRI Pricing Inputs'!$H$32,IF(AND('3. GRI Pricing'!$G518&gt;='2. GRI Pricing Inputs'!$J$33,'3. GRI Pricing'!$G518&lt;='2. GRI Pricing Inputs'!$K$33),'2. GRI Pricing Inputs'!$J$32,IF(AND('3. GRI Pricing'!$G518&gt;='2. GRI Pricing Inputs'!$L$33,'3. GRI Pricing'!$G518&lt;='2. GRI Pricing Inputs'!$M$33),'2. GRI Pricing Inputs'!$L$32,IF(AND('3. GRI Pricing'!$G518&gt;='2. GRI Pricing Inputs'!$N$33,'3. GRI Pricing'!$G518&lt;='2. GRI Pricing Inputs'!$O$33),'2. GRI Pricing Inputs'!$N$32,IF(AND('3. GRI Pricing'!$G518&gt;='2. GRI Pricing Inputs'!$P$33,'3. GRI Pricing'!$G518&lt;='2. GRI Pricing Inputs'!$Q$33),'2. GRI Pricing Inputs'!$P$32,IF(AND('3. GRI Pricing'!$G518&gt;='2. GRI Pricing Inputs'!$R$33,'3. GRI Pricing'!$G518&lt;='2. GRI Pricing Inputs'!$S$33),'2. GRI Pricing Inputs'!$R$32,IF(AND('3. GRI Pricing'!$G518&gt;='2. GRI Pricing Inputs'!$T$33,'3. GRI Pricing'!$G518&lt;='2. GRI Pricing Inputs'!$U$33),'2. GRI Pricing Inputs'!$T$32,IF(AND('3. GRI Pricing'!$G518&gt;='2. GRI Pricing Inputs'!$V$33,'3. GRI Pricing'!$G518&lt;='2. GRI Pricing Inputs'!$W$33),'2. GRI Pricing Inputs'!$V$32,IF(AND('3. GRI Pricing'!$G518&gt;='2. GRI Pricing Inputs'!$X$33,'3. GRI Pricing'!$G518&lt;='2. GRI Pricing Inputs'!$Y$33),'2. GRI Pricing Inputs'!$X$32,IF(AND('3. GRI Pricing'!$G518&gt;='2. GRI Pricing Inputs'!$Z$33,'3. GRI Pricing'!$G518&lt;='2. GRI Pricing Inputs'!$AA$33),'2. GRI Pricing Inputs'!$Z$32,IF(AND('3. GRI Pricing'!$G518&gt;='2. GRI Pricing Inputs'!$AB$33,'3. GRI Pricing'!$G518&lt;='2. GRI Pricing Inputs'!$AC$33),'2. GRI Pricing Inputs'!$AB$32,IF(AND('3. GRI Pricing'!$G518&gt;='2. GRI Pricing Inputs'!$AD$33,'3. GRI Pricing'!$G518&lt;='2. GRI Pricing Inputs'!$AE$33),'2. GRI Pricing Inputs'!$AD$32,IF(AND('3. GRI Pricing'!$G518&gt;='2. GRI Pricing Inputs'!$AF$33,'3. GRI Pricing'!$G518&lt;='2. GRI Pricing Inputs'!$AG$33),'2. GRI Pricing Inputs'!$AF$32,IF(AND('3. GRI Pricing'!$G518&gt;='2. GRI Pricing Inputs'!$AH$33,'3. GRI Pricing'!$G518&lt;='2. GRI Pricing Inputs'!$AI$33),'2. GRI Pricing Inputs'!$AH$32,0))))))))))))))))</f>
        <v>0</v>
      </c>
      <c r="O518" s="272" cm="1">
        <f t="array" ref="O518">IFERROR(INDEX('2. GRI Pricing Inputs'!$C$32:$AI$39,MATCH('3. GRI Pricing'!E518,'2. GRI Pricing Inputs'!$C$32:$C$39,0),(MATCH('3. GRI Pricing'!N518,'2. GRI Pricing Inputs'!$D$32:$AI$32,0)+1)),0)</f>
        <v>0</v>
      </c>
      <c r="P518" s="272">
        <f>IFERROR(INDEX('2. GRI Pricing Inputs'!$C$45:$AI$46,MATCH($P$16,'2. GRI Pricing Inputs'!$C$45:$C$46,0),MATCH(H518,'2. GRI Pricing Inputs'!$C$45:$AI$45,0)),0)</f>
        <v>0</v>
      </c>
      <c r="Q518" s="272">
        <f>IFERROR(INDEX('2. GRI Pricing Inputs'!$C$53:$AI$54,MATCH('3. GRI Pricing'!$Q$16,'2. GRI Pricing Inputs'!$C$53:$C$54,0),MATCH('3. GRI Pricing'!I518,'2. GRI Pricing Inputs'!$C$53:$AI$53,0)),0)</f>
        <v>0</v>
      </c>
      <c r="R518" s="272">
        <f>IFERROR(INDEX('2. GRI Pricing Inputs'!$C$60:$AI$61,MATCH('3. GRI Pricing'!$R$16,'2. GRI Pricing Inputs'!$C$60:$C$61,0),MATCH('1. Accomodation'!T522,'2. GRI Pricing Inputs'!$C$60:$AI$60,0)),0)</f>
        <v>0</v>
      </c>
      <c r="S518" s="272">
        <f>IFERROR(INDEX('2. GRI Pricing Inputs'!$C$67:$AI$68,MATCH('3. GRI Pricing'!$S$16,'2. GRI Pricing Inputs'!$C$67:$C$68,0),MATCH('1. Accomodation'!U522,'2. GRI Pricing Inputs'!$C$67:$AI$67,0)),0)</f>
        <v>0</v>
      </c>
      <c r="T518" s="272">
        <f>IF(E518=0,0,'2. GRI Pricing Inputs'!$AI$75)</f>
        <v>0</v>
      </c>
      <c r="U518" s="272">
        <f>IFERROR(INDEX('2. GRI Pricing Inputs'!$C$82:$AI$83,MATCH('3. GRI Pricing'!$U$16,'2. GRI Pricing Inputs'!$C$82:$C$83,0),MATCH('1. Accomodation'!V522,'2. GRI Pricing Inputs'!$C$82:$AI$82,0)),0)</f>
        <v>0</v>
      </c>
      <c r="V518" s="272">
        <f>IFERROR(INDEX('2. GRI Pricing Inputs'!$C$89:$AI$90,MATCH('3. GRI Pricing'!$V$16,'2. GRI Pricing Inputs'!$C$89:$C$90,0),MATCH('1. Accomodation'!W522,'2. GRI Pricing Inputs'!$C$89:$AI$89,0)),0)</f>
        <v>0</v>
      </c>
      <c r="W518" s="272">
        <f>IFERROR(INDEX('2. GRI Pricing Inputs'!$C$97:$AI$98,MATCH('3. GRI Pricing'!$W$16,'2. GRI Pricing Inputs'!$C$97:$C$98,0),MATCH('1. Accomodation'!X522,'2. GRI Pricing Inputs'!$C$97:$AI$97,0)),0)</f>
        <v>0</v>
      </c>
      <c r="X518" s="272">
        <f>IFERROR(INDEX('2. GRI Pricing Inputs'!$C$104:$AI$105,MATCH('3. GRI Pricing'!$X$16,'2. GRI Pricing Inputs'!$C$104:$C$105,0),MATCH('1. Accomodation'!Y522,'2. GRI Pricing Inputs'!$C$104:$AI$104,0)),0)</f>
        <v>0</v>
      </c>
      <c r="Y518" s="273"/>
      <c r="Z518" s="274">
        <f t="shared" si="21"/>
        <v>0</v>
      </c>
      <c r="AA518" s="275"/>
      <c r="AB518" s="275"/>
      <c r="AC518" s="275"/>
      <c r="AD518" s="271">
        <f>Z518*(1+'2. GRI Pricing Inputs'!E$115)^(($AD$16-$AC$15)/365)</f>
        <v>0</v>
      </c>
      <c r="AE518" s="272">
        <f>AD518*(1+'2. GRI Pricing Inputs'!F$115)^((AE$16-AD$16)/365)</f>
        <v>0</v>
      </c>
      <c r="AF518" s="272">
        <f>AE518*(1+'2. GRI Pricing Inputs'!G$115)^((AF$16-AE$16)/365)</f>
        <v>0</v>
      </c>
      <c r="AG518" s="272">
        <f>AF518*(1+'2. GRI Pricing Inputs'!H$115)^((AG$16-AF$16)/365)</f>
        <v>0</v>
      </c>
      <c r="AH518" s="272">
        <f>AG518*(1+'2. GRI Pricing Inputs'!I$115)^((AH$16-AG$16)/365)</f>
        <v>0</v>
      </c>
      <c r="AI518" s="272">
        <f>AH518*(1+'2. GRI Pricing Inputs'!J$115)^((AI$16-AH$16)/365)</f>
        <v>0</v>
      </c>
      <c r="AJ518" s="272">
        <f>AI518*(1+'2. GRI Pricing Inputs'!K$115)^((AJ$16-AI$16)/365)</f>
        <v>0</v>
      </c>
      <c r="AK518" s="272">
        <f>AJ518*(1+'2. GRI Pricing Inputs'!L$115)^((AK$16-AJ$16)/365)</f>
        <v>0</v>
      </c>
      <c r="AL518" s="272">
        <f>AK518*(1+'2. GRI Pricing Inputs'!M$115)^((AL$16-AK$16)/365)</f>
        <v>0</v>
      </c>
      <c r="AM518" s="272">
        <f>AL518*(1+'2. GRI Pricing Inputs'!N$115)^((AM$16-AL$16)/365)</f>
        <v>0</v>
      </c>
      <c r="AN518" s="272">
        <f>AM518*(1+'2. GRI Pricing Inputs'!O$115)^((AN$16-AM$16)/365)</f>
        <v>0</v>
      </c>
      <c r="AO518" s="272">
        <f>AN518*(1+'2. GRI Pricing Inputs'!P$115)^((AO$16-AN$16)/365)</f>
        <v>0</v>
      </c>
      <c r="AP518" s="276">
        <f>AO518*(1+'2. GRI Pricing Inputs'!Q$115)^((AP$16-AO$16)/365)</f>
        <v>0</v>
      </c>
      <c r="AQ518" s="380">
        <f t="shared" si="22"/>
        <v>0</v>
      </c>
    </row>
    <row r="519" spans="3:43" ht="11.4" x14ac:dyDescent="0.2">
      <c r="C519" s="76">
        <f>'1. Accomodation'!N523</f>
        <v>0</v>
      </c>
      <c r="D519" s="362" t="str">
        <f>'1. Accomodation'!L523</f>
        <v>[Select]</v>
      </c>
      <c r="E519" s="69" t="str">
        <f>'1. Accomodation'!P523</f>
        <v>[Select]</v>
      </c>
      <c r="F519" s="69" t="str">
        <f>'1. Accomodation'!Q523</f>
        <v>[Select]</v>
      </c>
      <c r="G519" s="77">
        <f>'1. Accomodation'!O523</f>
        <v>0</v>
      </c>
      <c r="H519" s="69" t="str">
        <f>'1. Accomodation'!R523</f>
        <v>[Select]</v>
      </c>
      <c r="I519" s="69" t="str">
        <f>'1. Accomodation'!S523</f>
        <v>[Select]</v>
      </c>
      <c r="J519" s="62"/>
      <c r="L519" s="271">
        <f>IFERROR(INDEX('2. GRI Pricing Inputs'!$C$15:$AI$16,MATCH($L$16,'2. GRI Pricing Inputs'!$C$15:$C$16,0),MATCH(E519,'2. GRI Pricing Inputs'!$C$15:$AI$15,0)),0)</f>
        <v>0</v>
      </c>
      <c r="M519" s="272">
        <f>IFERROR(INDEX('2. GRI Pricing Inputs'!$C$22:$AI$23,MATCH($M$16,'2. GRI Pricing Inputs'!$C$22:$C$23,0),MATCH(F519,'2. GRI Pricing Inputs'!$C$22:$AI$22,0)),0)</f>
        <v>0</v>
      </c>
      <c r="N519" s="329">
        <f>IF(AND('3. GRI Pricing'!$G519&gt;='2. GRI Pricing Inputs'!$D$33,'3. GRI Pricing'!$G519&lt;='2. GRI Pricing Inputs'!$E$33),'2. GRI Pricing Inputs'!$D$32,IF(AND('3. GRI Pricing'!$G519&gt;='2. GRI Pricing Inputs'!$F$33,'3. GRI Pricing'!$G519&lt;='2. GRI Pricing Inputs'!$G$33),'2. GRI Pricing Inputs'!$F$32,IF(AND('3. GRI Pricing'!$G519&gt;='2. GRI Pricing Inputs'!$H$33,'3. GRI Pricing'!$G519&lt;='2. GRI Pricing Inputs'!$I$33),'2. GRI Pricing Inputs'!$H$32,IF(AND('3. GRI Pricing'!$G519&gt;='2. GRI Pricing Inputs'!$J$33,'3. GRI Pricing'!$G519&lt;='2. GRI Pricing Inputs'!$K$33),'2. GRI Pricing Inputs'!$J$32,IF(AND('3. GRI Pricing'!$G519&gt;='2. GRI Pricing Inputs'!$L$33,'3. GRI Pricing'!$G519&lt;='2. GRI Pricing Inputs'!$M$33),'2. GRI Pricing Inputs'!$L$32,IF(AND('3. GRI Pricing'!$G519&gt;='2. GRI Pricing Inputs'!$N$33,'3. GRI Pricing'!$G519&lt;='2. GRI Pricing Inputs'!$O$33),'2. GRI Pricing Inputs'!$N$32,IF(AND('3. GRI Pricing'!$G519&gt;='2. GRI Pricing Inputs'!$P$33,'3. GRI Pricing'!$G519&lt;='2. GRI Pricing Inputs'!$Q$33),'2. GRI Pricing Inputs'!$P$32,IF(AND('3. GRI Pricing'!$G519&gt;='2. GRI Pricing Inputs'!$R$33,'3. GRI Pricing'!$G519&lt;='2. GRI Pricing Inputs'!$S$33),'2. GRI Pricing Inputs'!$R$32,IF(AND('3. GRI Pricing'!$G519&gt;='2. GRI Pricing Inputs'!$T$33,'3. GRI Pricing'!$G519&lt;='2. GRI Pricing Inputs'!$U$33),'2. GRI Pricing Inputs'!$T$32,IF(AND('3. GRI Pricing'!$G519&gt;='2. GRI Pricing Inputs'!$V$33,'3. GRI Pricing'!$G519&lt;='2. GRI Pricing Inputs'!$W$33),'2. GRI Pricing Inputs'!$V$32,IF(AND('3. GRI Pricing'!$G519&gt;='2. GRI Pricing Inputs'!$X$33,'3. GRI Pricing'!$G519&lt;='2. GRI Pricing Inputs'!$Y$33),'2. GRI Pricing Inputs'!$X$32,IF(AND('3. GRI Pricing'!$G519&gt;='2. GRI Pricing Inputs'!$Z$33,'3. GRI Pricing'!$G519&lt;='2. GRI Pricing Inputs'!$AA$33),'2. GRI Pricing Inputs'!$Z$32,IF(AND('3. GRI Pricing'!$G519&gt;='2. GRI Pricing Inputs'!$AB$33,'3. GRI Pricing'!$G519&lt;='2. GRI Pricing Inputs'!$AC$33),'2. GRI Pricing Inputs'!$AB$32,IF(AND('3. GRI Pricing'!$G519&gt;='2. GRI Pricing Inputs'!$AD$33,'3. GRI Pricing'!$G519&lt;='2. GRI Pricing Inputs'!$AE$33),'2. GRI Pricing Inputs'!$AD$32,IF(AND('3. GRI Pricing'!$G519&gt;='2. GRI Pricing Inputs'!$AF$33,'3. GRI Pricing'!$G519&lt;='2. GRI Pricing Inputs'!$AG$33),'2. GRI Pricing Inputs'!$AF$32,IF(AND('3. GRI Pricing'!$G519&gt;='2. GRI Pricing Inputs'!$AH$33,'3. GRI Pricing'!$G519&lt;='2. GRI Pricing Inputs'!$AI$33),'2. GRI Pricing Inputs'!$AH$32,0))))))))))))))))</f>
        <v>0</v>
      </c>
      <c r="O519" s="272" cm="1">
        <f t="array" ref="O519">IFERROR(INDEX('2. GRI Pricing Inputs'!$C$32:$AI$39,MATCH('3. GRI Pricing'!E519,'2. GRI Pricing Inputs'!$C$32:$C$39,0),(MATCH('3. GRI Pricing'!N519,'2. GRI Pricing Inputs'!$D$32:$AI$32,0)+1)),0)</f>
        <v>0</v>
      </c>
      <c r="P519" s="272">
        <f>IFERROR(INDEX('2. GRI Pricing Inputs'!$C$45:$AI$46,MATCH($P$16,'2. GRI Pricing Inputs'!$C$45:$C$46,0),MATCH(H519,'2. GRI Pricing Inputs'!$C$45:$AI$45,0)),0)</f>
        <v>0</v>
      </c>
      <c r="Q519" s="272">
        <f>IFERROR(INDEX('2. GRI Pricing Inputs'!$C$53:$AI$54,MATCH('3. GRI Pricing'!$Q$16,'2. GRI Pricing Inputs'!$C$53:$C$54,0),MATCH('3. GRI Pricing'!I519,'2. GRI Pricing Inputs'!$C$53:$AI$53,0)),0)</f>
        <v>0</v>
      </c>
      <c r="R519" s="272">
        <f>IFERROR(INDEX('2. GRI Pricing Inputs'!$C$60:$AI$61,MATCH('3. GRI Pricing'!$R$16,'2. GRI Pricing Inputs'!$C$60:$C$61,0),MATCH('1. Accomodation'!T523,'2. GRI Pricing Inputs'!$C$60:$AI$60,0)),0)</f>
        <v>0</v>
      </c>
      <c r="S519" s="272">
        <f>IFERROR(INDEX('2. GRI Pricing Inputs'!$C$67:$AI$68,MATCH('3. GRI Pricing'!$S$16,'2. GRI Pricing Inputs'!$C$67:$C$68,0),MATCH('1. Accomodation'!U523,'2. GRI Pricing Inputs'!$C$67:$AI$67,0)),0)</f>
        <v>0</v>
      </c>
      <c r="T519" s="272">
        <f>IF(E519=0,0,'2. GRI Pricing Inputs'!$AI$75)</f>
        <v>0</v>
      </c>
      <c r="U519" s="272">
        <f>IFERROR(INDEX('2. GRI Pricing Inputs'!$C$82:$AI$83,MATCH('3. GRI Pricing'!$U$16,'2. GRI Pricing Inputs'!$C$82:$C$83,0),MATCH('1. Accomodation'!V523,'2. GRI Pricing Inputs'!$C$82:$AI$82,0)),0)</f>
        <v>0</v>
      </c>
      <c r="V519" s="272">
        <f>IFERROR(INDEX('2. GRI Pricing Inputs'!$C$89:$AI$90,MATCH('3. GRI Pricing'!$V$16,'2. GRI Pricing Inputs'!$C$89:$C$90,0),MATCH('1. Accomodation'!W523,'2. GRI Pricing Inputs'!$C$89:$AI$89,0)),0)</f>
        <v>0</v>
      </c>
      <c r="W519" s="272">
        <f>IFERROR(INDEX('2. GRI Pricing Inputs'!$C$97:$AI$98,MATCH('3. GRI Pricing'!$W$16,'2. GRI Pricing Inputs'!$C$97:$C$98,0),MATCH('1. Accomodation'!X523,'2. GRI Pricing Inputs'!$C$97:$AI$97,0)),0)</f>
        <v>0</v>
      </c>
      <c r="X519" s="272">
        <f>IFERROR(INDEX('2. GRI Pricing Inputs'!$C$104:$AI$105,MATCH('3. GRI Pricing'!$X$16,'2. GRI Pricing Inputs'!$C$104:$C$105,0),MATCH('1. Accomodation'!Y523,'2. GRI Pricing Inputs'!$C$104:$AI$104,0)),0)</f>
        <v>0</v>
      </c>
      <c r="Y519" s="273"/>
      <c r="Z519" s="274">
        <f t="shared" si="21"/>
        <v>0</v>
      </c>
      <c r="AA519" s="275"/>
      <c r="AB519" s="275"/>
      <c r="AC519" s="275"/>
      <c r="AD519" s="271">
        <f>Z519*(1+'2. GRI Pricing Inputs'!E$115)^(($AD$16-$AC$15)/365)</f>
        <v>0</v>
      </c>
      <c r="AE519" s="272">
        <f>AD519*(1+'2. GRI Pricing Inputs'!F$115)^((AE$16-AD$16)/365)</f>
        <v>0</v>
      </c>
      <c r="AF519" s="272">
        <f>AE519*(1+'2. GRI Pricing Inputs'!G$115)^((AF$16-AE$16)/365)</f>
        <v>0</v>
      </c>
      <c r="AG519" s="272">
        <f>AF519*(1+'2. GRI Pricing Inputs'!H$115)^((AG$16-AF$16)/365)</f>
        <v>0</v>
      </c>
      <c r="AH519" s="272">
        <f>AG519*(1+'2. GRI Pricing Inputs'!I$115)^((AH$16-AG$16)/365)</f>
        <v>0</v>
      </c>
      <c r="AI519" s="272">
        <f>AH519*(1+'2. GRI Pricing Inputs'!J$115)^((AI$16-AH$16)/365)</f>
        <v>0</v>
      </c>
      <c r="AJ519" s="272">
        <f>AI519*(1+'2. GRI Pricing Inputs'!K$115)^((AJ$16-AI$16)/365)</f>
        <v>0</v>
      </c>
      <c r="AK519" s="272">
        <f>AJ519*(1+'2. GRI Pricing Inputs'!L$115)^((AK$16-AJ$16)/365)</f>
        <v>0</v>
      </c>
      <c r="AL519" s="272">
        <f>AK519*(1+'2. GRI Pricing Inputs'!M$115)^((AL$16-AK$16)/365)</f>
        <v>0</v>
      </c>
      <c r="AM519" s="272">
        <f>AL519*(1+'2. GRI Pricing Inputs'!N$115)^((AM$16-AL$16)/365)</f>
        <v>0</v>
      </c>
      <c r="AN519" s="272">
        <f>AM519*(1+'2. GRI Pricing Inputs'!O$115)^((AN$16-AM$16)/365)</f>
        <v>0</v>
      </c>
      <c r="AO519" s="272">
        <f>AN519*(1+'2. GRI Pricing Inputs'!P$115)^((AO$16-AN$16)/365)</f>
        <v>0</v>
      </c>
      <c r="AP519" s="276">
        <f>AO519*(1+'2. GRI Pricing Inputs'!Q$115)^((AP$16-AO$16)/365)</f>
        <v>0</v>
      </c>
      <c r="AQ519" s="380">
        <f t="shared" si="22"/>
        <v>0</v>
      </c>
    </row>
    <row r="520" spans="3:43" ht="11.4" x14ac:dyDescent="0.2">
      <c r="C520" s="76">
        <f>'1. Accomodation'!N524</f>
        <v>0</v>
      </c>
      <c r="D520" s="362" t="str">
        <f>'1. Accomodation'!L524</f>
        <v>[Select]</v>
      </c>
      <c r="E520" s="69" t="str">
        <f>'1. Accomodation'!P524</f>
        <v>[Select]</v>
      </c>
      <c r="F520" s="69" t="str">
        <f>'1. Accomodation'!Q524</f>
        <v>[Select]</v>
      </c>
      <c r="G520" s="77">
        <f>'1. Accomodation'!O524</f>
        <v>0</v>
      </c>
      <c r="H520" s="69" t="str">
        <f>'1. Accomodation'!R524</f>
        <v>[Select]</v>
      </c>
      <c r="I520" s="69" t="str">
        <f>'1. Accomodation'!S524</f>
        <v>[Select]</v>
      </c>
      <c r="J520" s="62"/>
      <c r="L520" s="271">
        <f>IFERROR(INDEX('2. GRI Pricing Inputs'!$C$15:$AI$16,MATCH($L$16,'2. GRI Pricing Inputs'!$C$15:$C$16,0),MATCH(E520,'2. GRI Pricing Inputs'!$C$15:$AI$15,0)),0)</f>
        <v>0</v>
      </c>
      <c r="M520" s="272">
        <f>IFERROR(INDEX('2. GRI Pricing Inputs'!$C$22:$AI$23,MATCH($M$16,'2. GRI Pricing Inputs'!$C$22:$C$23,0),MATCH(F520,'2. GRI Pricing Inputs'!$C$22:$AI$22,0)),0)</f>
        <v>0</v>
      </c>
      <c r="N520" s="329">
        <f>IF(AND('3. GRI Pricing'!$G520&gt;='2. GRI Pricing Inputs'!$D$33,'3. GRI Pricing'!$G520&lt;='2. GRI Pricing Inputs'!$E$33),'2. GRI Pricing Inputs'!$D$32,IF(AND('3. GRI Pricing'!$G520&gt;='2. GRI Pricing Inputs'!$F$33,'3. GRI Pricing'!$G520&lt;='2. GRI Pricing Inputs'!$G$33),'2. GRI Pricing Inputs'!$F$32,IF(AND('3. GRI Pricing'!$G520&gt;='2. GRI Pricing Inputs'!$H$33,'3. GRI Pricing'!$G520&lt;='2. GRI Pricing Inputs'!$I$33),'2. GRI Pricing Inputs'!$H$32,IF(AND('3. GRI Pricing'!$G520&gt;='2. GRI Pricing Inputs'!$J$33,'3. GRI Pricing'!$G520&lt;='2. GRI Pricing Inputs'!$K$33),'2. GRI Pricing Inputs'!$J$32,IF(AND('3. GRI Pricing'!$G520&gt;='2. GRI Pricing Inputs'!$L$33,'3. GRI Pricing'!$G520&lt;='2. GRI Pricing Inputs'!$M$33),'2. GRI Pricing Inputs'!$L$32,IF(AND('3. GRI Pricing'!$G520&gt;='2. GRI Pricing Inputs'!$N$33,'3. GRI Pricing'!$G520&lt;='2. GRI Pricing Inputs'!$O$33),'2. GRI Pricing Inputs'!$N$32,IF(AND('3. GRI Pricing'!$G520&gt;='2. GRI Pricing Inputs'!$P$33,'3. GRI Pricing'!$G520&lt;='2. GRI Pricing Inputs'!$Q$33),'2. GRI Pricing Inputs'!$P$32,IF(AND('3. GRI Pricing'!$G520&gt;='2. GRI Pricing Inputs'!$R$33,'3. GRI Pricing'!$G520&lt;='2. GRI Pricing Inputs'!$S$33),'2. GRI Pricing Inputs'!$R$32,IF(AND('3. GRI Pricing'!$G520&gt;='2. GRI Pricing Inputs'!$T$33,'3. GRI Pricing'!$G520&lt;='2. GRI Pricing Inputs'!$U$33),'2. GRI Pricing Inputs'!$T$32,IF(AND('3. GRI Pricing'!$G520&gt;='2. GRI Pricing Inputs'!$V$33,'3. GRI Pricing'!$G520&lt;='2. GRI Pricing Inputs'!$W$33),'2. GRI Pricing Inputs'!$V$32,IF(AND('3. GRI Pricing'!$G520&gt;='2. GRI Pricing Inputs'!$X$33,'3. GRI Pricing'!$G520&lt;='2. GRI Pricing Inputs'!$Y$33),'2. GRI Pricing Inputs'!$X$32,IF(AND('3. GRI Pricing'!$G520&gt;='2. GRI Pricing Inputs'!$Z$33,'3. GRI Pricing'!$G520&lt;='2. GRI Pricing Inputs'!$AA$33),'2. GRI Pricing Inputs'!$Z$32,IF(AND('3. GRI Pricing'!$G520&gt;='2. GRI Pricing Inputs'!$AB$33,'3. GRI Pricing'!$G520&lt;='2. GRI Pricing Inputs'!$AC$33),'2. GRI Pricing Inputs'!$AB$32,IF(AND('3. GRI Pricing'!$G520&gt;='2. GRI Pricing Inputs'!$AD$33,'3. GRI Pricing'!$G520&lt;='2. GRI Pricing Inputs'!$AE$33),'2. GRI Pricing Inputs'!$AD$32,IF(AND('3. GRI Pricing'!$G520&gt;='2. GRI Pricing Inputs'!$AF$33,'3. GRI Pricing'!$G520&lt;='2. GRI Pricing Inputs'!$AG$33),'2. GRI Pricing Inputs'!$AF$32,IF(AND('3. GRI Pricing'!$G520&gt;='2. GRI Pricing Inputs'!$AH$33,'3. GRI Pricing'!$G520&lt;='2. GRI Pricing Inputs'!$AI$33),'2. GRI Pricing Inputs'!$AH$32,0))))))))))))))))</f>
        <v>0</v>
      </c>
      <c r="O520" s="272" cm="1">
        <f t="array" ref="O520">IFERROR(INDEX('2. GRI Pricing Inputs'!$C$32:$AI$39,MATCH('3. GRI Pricing'!E520,'2. GRI Pricing Inputs'!$C$32:$C$39,0),(MATCH('3. GRI Pricing'!N520,'2. GRI Pricing Inputs'!$D$32:$AI$32,0)+1)),0)</f>
        <v>0</v>
      </c>
      <c r="P520" s="272">
        <f>IFERROR(INDEX('2. GRI Pricing Inputs'!$C$45:$AI$46,MATCH($P$16,'2. GRI Pricing Inputs'!$C$45:$C$46,0),MATCH(H520,'2. GRI Pricing Inputs'!$C$45:$AI$45,0)),0)</f>
        <v>0</v>
      </c>
      <c r="Q520" s="272">
        <f>IFERROR(INDEX('2. GRI Pricing Inputs'!$C$53:$AI$54,MATCH('3. GRI Pricing'!$Q$16,'2. GRI Pricing Inputs'!$C$53:$C$54,0),MATCH('3. GRI Pricing'!I520,'2. GRI Pricing Inputs'!$C$53:$AI$53,0)),0)</f>
        <v>0</v>
      </c>
      <c r="R520" s="272">
        <f>IFERROR(INDEX('2. GRI Pricing Inputs'!$C$60:$AI$61,MATCH('3. GRI Pricing'!$R$16,'2. GRI Pricing Inputs'!$C$60:$C$61,0),MATCH('1. Accomodation'!T524,'2. GRI Pricing Inputs'!$C$60:$AI$60,0)),0)</f>
        <v>0</v>
      </c>
      <c r="S520" s="272">
        <f>IFERROR(INDEX('2. GRI Pricing Inputs'!$C$67:$AI$68,MATCH('3. GRI Pricing'!$S$16,'2. GRI Pricing Inputs'!$C$67:$C$68,0),MATCH('1. Accomodation'!U524,'2. GRI Pricing Inputs'!$C$67:$AI$67,0)),0)</f>
        <v>0</v>
      </c>
      <c r="T520" s="272">
        <f>IF(E520=0,0,'2. GRI Pricing Inputs'!$AI$75)</f>
        <v>0</v>
      </c>
      <c r="U520" s="272">
        <f>IFERROR(INDEX('2. GRI Pricing Inputs'!$C$82:$AI$83,MATCH('3. GRI Pricing'!$U$16,'2. GRI Pricing Inputs'!$C$82:$C$83,0),MATCH('1. Accomodation'!V524,'2. GRI Pricing Inputs'!$C$82:$AI$82,0)),0)</f>
        <v>0</v>
      </c>
      <c r="V520" s="272">
        <f>IFERROR(INDEX('2. GRI Pricing Inputs'!$C$89:$AI$90,MATCH('3. GRI Pricing'!$V$16,'2. GRI Pricing Inputs'!$C$89:$C$90,0),MATCH('1. Accomodation'!W524,'2. GRI Pricing Inputs'!$C$89:$AI$89,0)),0)</f>
        <v>0</v>
      </c>
      <c r="W520" s="272">
        <f>IFERROR(INDEX('2. GRI Pricing Inputs'!$C$97:$AI$98,MATCH('3. GRI Pricing'!$W$16,'2. GRI Pricing Inputs'!$C$97:$C$98,0),MATCH('1. Accomodation'!X524,'2. GRI Pricing Inputs'!$C$97:$AI$97,0)),0)</f>
        <v>0</v>
      </c>
      <c r="X520" s="272">
        <f>IFERROR(INDEX('2. GRI Pricing Inputs'!$C$104:$AI$105,MATCH('3. GRI Pricing'!$X$16,'2. GRI Pricing Inputs'!$C$104:$C$105,0),MATCH('1. Accomodation'!Y524,'2. GRI Pricing Inputs'!$C$104:$AI$104,0)),0)</f>
        <v>0</v>
      </c>
      <c r="Y520" s="273"/>
      <c r="Z520" s="274">
        <f t="shared" si="21"/>
        <v>0</v>
      </c>
      <c r="AA520" s="275"/>
      <c r="AB520" s="275"/>
      <c r="AC520" s="275"/>
      <c r="AD520" s="271">
        <f>Z520*(1+'2. GRI Pricing Inputs'!E$115)^(($AD$16-$AC$15)/365)</f>
        <v>0</v>
      </c>
      <c r="AE520" s="272">
        <f>AD520*(1+'2. GRI Pricing Inputs'!F$115)^((AE$16-AD$16)/365)</f>
        <v>0</v>
      </c>
      <c r="AF520" s="272">
        <f>AE520*(1+'2. GRI Pricing Inputs'!G$115)^((AF$16-AE$16)/365)</f>
        <v>0</v>
      </c>
      <c r="AG520" s="272">
        <f>AF520*(1+'2. GRI Pricing Inputs'!H$115)^((AG$16-AF$16)/365)</f>
        <v>0</v>
      </c>
      <c r="AH520" s="272">
        <f>AG520*(1+'2. GRI Pricing Inputs'!I$115)^((AH$16-AG$16)/365)</f>
        <v>0</v>
      </c>
      <c r="AI520" s="272">
        <f>AH520*(1+'2. GRI Pricing Inputs'!J$115)^((AI$16-AH$16)/365)</f>
        <v>0</v>
      </c>
      <c r="AJ520" s="272">
        <f>AI520*(1+'2. GRI Pricing Inputs'!K$115)^((AJ$16-AI$16)/365)</f>
        <v>0</v>
      </c>
      <c r="AK520" s="272">
        <f>AJ520*(1+'2. GRI Pricing Inputs'!L$115)^((AK$16-AJ$16)/365)</f>
        <v>0</v>
      </c>
      <c r="AL520" s="272">
        <f>AK520*(1+'2. GRI Pricing Inputs'!M$115)^((AL$16-AK$16)/365)</f>
        <v>0</v>
      </c>
      <c r="AM520" s="272">
        <f>AL520*(1+'2. GRI Pricing Inputs'!N$115)^((AM$16-AL$16)/365)</f>
        <v>0</v>
      </c>
      <c r="AN520" s="272">
        <f>AM520*(1+'2. GRI Pricing Inputs'!O$115)^((AN$16-AM$16)/365)</f>
        <v>0</v>
      </c>
      <c r="AO520" s="272">
        <f>AN520*(1+'2. GRI Pricing Inputs'!P$115)^((AO$16-AN$16)/365)</f>
        <v>0</v>
      </c>
      <c r="AP520" s="276">
        <f>AO520*(1+'2. GRI Pricing Inputs'!Q$115)^((AP$16-AO$16)/365)</f>
        <v>0</v>
      </c>
      <c r="AQ520" s="380">
        <f t="shared" si="22"/>
        <v>0</v>
      </c>
    </row>
    <row r="521" spans="3:43" ht="11.4" x14ac:dyDescent="0.2">
      <c r="C521" s="76">
        <f>'1. Accomodation'!N525</f>
        <v>0</v>
      </c>
      <c r="D521" s="362" t="str">
        <f>'1. Accomodation'!L525</f>
        <v>[Select]</v>
      </c>
      <c r="E521" s="69" t="str">
        <f>'1. Accomodation'!P525</f>
        <v>[Select]</v>
      </c>
      <c r="F521" s="69" t="str">
        <f>'1. Accomodation'!Q525</f>
        <v>[Select]</v>
      </c>
      <c r="G521" s="77">
        <f>'1. Accomodation'!O525</f>
        <v>0</v>
      </c>
      <c r="H521" s="69" t="str">
        <f>'1. Accomodation'!R525</f>
        <v>[Select]</v>
      </c>
      <c r="I521" s="69" t="str">
        <f>'1. Accomodation'!S525</f>
        <v>[Select]</v>
      </c>
      <c r="J521" s="62"/>
      <c r="L521" s="271">
        <f>IFERROR(INDEX('2. GRI Pricing Inputs'!$C$15:$AI$16,MATCH($L$16,'2. GRI Pricing Inputs'!$C$15:$C$16,0),MATCH(E521,'2. GRI Pricing Inputs'!$C$15:$AI$15,0)),0)</f>
        <v>0</v>
      </c>
      <c r="M521" s="272">
        <f>IFERROR(INDEX('2. GRI Pricing Inputs'!$C$22:$AI$23,MATCH($M$16,'2. GRI Pricing Inputs'!$C$22:$C$23,0),MATCH(F521,'2. GRI Pricing Inputs'!$C$22:$AI$22,0)),0)</f>
        <v>0</v>
      </c>
      <c r="N521" s="329">
        <f>IF(AND('3. GRI Pricing'!$G521&gt;='2. GRI Pricing Inputs'!$D$33,'3. GRI Pricing'!$G521&lt;='2. GRI Pricing Inputs'!$E$33),'2. GRI Pricing Inputs'!$D$32,IF(AND('3. GRI Pricing'!$G521&gt;='2. GRI Pricing Inputs'!$F$33,'3. GRI Pricing'!$G521&lt;='2. GRI Pricing Inputs'!$G$33),'2. GRI Pricing Inputs'!$F$32,IF(AND('3. GRI Pricing'!$G521&gt;='2. GRI Pricing Inputs'!$H$33,'3. GRI Pricing'!$G521&lt;='2. GRI Pricing Inputs'!$I$33),'2. GRI Pricing Inputs'!$H$32,IF(AND('3. GRI Pricing'!$G521&gt;='2. GRI Pricing Inputs'!$J$33,'3. GRI Pricing'!$G521&lt;='2. GRI Pricing Inputs'!$K$33),'2. GRI Pricing Inputs'!$J$32,IF(AND('3. GRI Pricing'!$G521&gt;='2. GRI Pricing Inputs'!$L$33,'3. GRI Pricing'!$G521&lt;='2. GRI Pricing Inputs'!$M$33),'2. GRI Pricing Inputs'!$L$32,IF(AND('3. GRI Pricing'!$G521&gt;='2. GRI Pricing Inputs'!$N$33,'3. GRI Pricing'!$G521&lt;='2. GRI Pricing Inputs'!$O$33),'2. GRI Pricing Inputs'!$N$32,IF(AND('3. GRI Pricing'!$G521&gt;='2. GRI Pricing Inputs'!$P$33,'3. GRI Pricing'!$G521&lt;='2. GRI Pricing Inputs'!$Q$33),'2. GRI Pricing Inputs'!$P$32,IF(AND('3. GRI Pricing'!$G521&gt;='2. GRI Pricing Inputs'!$R$33,'3. GRI Pricing'!$G521&lt;='2. GRI Pricing Inputs'!$S$33),'2. GRI Pricing Inputs'!$R$32,IF(AND('3. GRI Pricing'!$G521&gt;='2. GRI Pricing Inputs'!$T$33,'3. GRI Pricing'!$G521&lt;='2. GRI Pricing Inputs'!$U$33),'2. GRI Pricing Inputs'!$T$32,IF(AND('3. GRI Pricing'!$G521&gt;='2. GRI Pricing Inputs'!$V$33,'3. GRI Pricing'!$G521&lt;='2. GRI Pricing Inputs'!$W$33),'2. GRI Pricing Inputs'!$V$32,IF(AND('3. GRI Pricing'!$G521&gt;='2. GRI Pricing Inputs'!$X$33,'3. GRI Pricing'!$G521&lt;='2. GRI Pricing Inputs'!$Y$33),'2. GRI Pricing Inputs'!$X$32,IF(AND('3. GRI Pricing'!$G521&gt;='2. GRI Pricing Inputs'!$Z$33,'3. GRI Pricing'!$G521&lt;='2. GRI Pricing Inputs'!$AA$33),'2. GRI Pricing Inputs'!$Z$32,IF(AND('3. GRI Pricing'!$G521&gt;='2. GRI Pricing Inputs'!$AB$33,'3. GRI Pricing'!$G521&lt;='2. GRI Pricing Inputs'!$AC$33),'2. GRI Pricing Inputs'!$AB$32,IF(AND('3. GRI Pricing'!$G521&gt;='2. GRI Pricing Inputs'!$AD$33,'3. GRI Pricing'!$G521&lt;='2. GRI Pricing Inputs'!$AE$33),'2. GRI Pricing Inputs'!$AD$32,IF(AND('3. GRI Pricing'!$G521&gt;='2. GRI Pricing Inputs'!$AF$33,'3. GRI Pricing'!$G521&lt;='2. GRI Pricing Inputs'!$AG$33),'2. GRI Pricing Inputs'!$AF$32,IF(AND('3. GRI Pricing'!$G521&gt;='2. GRI Pricing Inputs'!$AH$33,'3. GRI Pricing'!$G521&lt;='2. GRI Pricing Inputs'!$AI$33),'2. GRI Pricing Inputs'!$AH$32,0))))))))))))))))</f>
        <v>0</v>
      </c>
      <c r="O521" s="272" cm="1">
        <f t="array" ref="O521">IFERROR(INDEX('2. GRI Pricing Inputs'!$C$32:$AI$39,MATCH('3. GRI Pricing'!E521,'2. GRI Pricing Inputs'!$C$32:$C$39,0),(MATCH('3. GRI Pricing'!N521,'2. GRI Pricing Inputs'!$D$32:$AI$32,0)+1)),0)</f>
        <v>0</v>
      </c>
      <c r="P521" s="272">
        <f>IFERROR(INDEX('2. GRI Pricing Inputs'!$C$45:$AI$46,MATCH($P$16,'2. GRI Pricing Inputs'!$C$45:$C$46,0),MATCH(H521,'2. GRI Pricing Inputs'!$C$45:$AI$45,0)),0)</f>
        <v>0</v>
      </c>
      <c r="Q521" s="272">
        <f>IFERROR(INDEX('2. GRI Pricing Inputs'!$C$53:$AI$54,MATCH('3. GRI Pricing'!$Q$16,'2. GRI Pricing Inputs'!$C$53:$C$54,0),MATCH('3. GRI Pricing'!I521,'2. GRI Pricing Inputs'!$C$53:$AI$53,0)),0)</f>
        <v>0</v>
      </c>
      <c r="R521" s="272">
        <f>IFERROR(INDEX('2. GRI Pricing Inputs'!$C$60:$AI$61,MATCH('3. GRI Pricing'!$R$16,'2. GRI Pricing Inputs'!$C$60:$C$61,0),MATCH('1. Accomodation'!T525,'2. GRI Pricing Inputs'!$C$60:$AI$60,0)),0)</f>
        <v>0</v>
      </c>
      <c r="S521" s="272">
        <f>IFERROR(INDEX('2. GRI Pricing Inputs'!$C$67:$AI$68,MATCH('3. GRI Pricing'!$S$16,'2. GRI Pricing Inputs'!$C$67:$C$68,0),MATCH('1. Accomodation'!U525,'2. GRI Pricing Inputs'!$C$67:$AI$67,0)),0)</f>
        <v>0</v>
      </c>
      <c r="T521" s="272">
        <f>IF(E521=0,0,'2. GRI Pricing Inputs'!$AI$75)</f>
        <v>0</v>
      </c>
      <c r="U521" s="272">
        <f>IFERROR(INDEX('2. GRI Pricing Inputs'!$C$82:$AI$83,MATCH('3. GRI Pricing'!$U$16,'2. GRI Pricing Inputs'!$C$82:$C$83,0),MATCH('1. Accomodation'!V525,'2. GRI Pricing Inputs'!$C$82:$AI$82,0)),0)</f>
        <v>0</v>
      </c>
      <c r="V521" s="272">
        <f>IFERROR(INDEX('2. GRI Pricing Inputs'!$C$89:$AI$90,MATCH('3. GRI Pricing'!$V$16,'2. GRI Pricing Inputs'!$C$89:$C$90,0),MATCH('1. Accomodation'!W525,'2. GRI Pricing Inputs'!$C$89:$AI$89,0)),0)</f>
        <v>0</v>
      </c>
      <c r="W521" s="272">
        <f>IFERROR(INDEX('2. GRI Pricing Inputs'!$C$97:$AI$98,MATCH('3. GRI Pricing'!$W$16,'2. GRI Pricing Inputs'!$C$97:$C$98,0),MATCH('1. Accomodation'!X525,'2. GRI Pricing Inputs'!$C$97:$AI$97,0)),0)</f>
        <v>0</v>
      </c>
      <c r="X521" s="272">
        <f>IFERROR(INDEX('2. GRI Pricing Inputs'!$C$104:$AI$105,MATCH('3. GRI Pricing'!$X$16,'2. GRI Pricing Inputs'!$C$104:$C$105,0),MATCH('1. Accomodation'!Y525,'2. GRI Pricing Inputs'!$C$104:$AI$104,0)),0)</f>
        <v>0</v>
      </c>
      <c r="Y521" s="273"/>
      <c r="Z521" s="274">
        <f t="shared" si="21"/>
        <v>0</v>
      </c>
      <c r="AA521" s="275"/>
      <c r="AB521" s="275"/>
      <c r="AC521" s="275"/>
      <c r="AD521" s="271">
        <f>Z521*(1+'2. GRI Pricing Inputs'!E$115)^(($AD$16-$AC$15)/365)</f>
        <v>0</v>
      </c>
      <c r="AE521" s="272">
        <f>AD521*(1+'2. GRI Pricing Inputs'!F$115)^((AE$16-AD$16)/365)</f>
        <v>0</v>
      </c>
      <c r="AF521" s="272">
        <f>AE521*(1+'2. GRI Pricing Inputs'!G$115)^((AF$16-AE$16)/365)</f>
        <v>0</v>
      </c>
      <c r="AG521" s="272">
        <f>AF521*(1+'2. GRI Pricing Inputs'!H$115)^((AG$16-AF$16)/365)</f>
        <v>0</v>
      </c>
      <c r="AH521" s="272">
        <f>AG521*(1+'2. GRI Pricing Inputs'!I$115)^((AH$16-AG$16)/365)</f>
        <v>0</v>
      </c>
      <c r="AI521" s="272">
        <f>AH521*(1+'2. GRI Pricing Inputs'!J$115)^((AI$16-AH$16)/365)</f>
        <v>0</v>
      </c>
      <c r="AJ521" s="272">
        <f>AI521*(1+'2. GRI Pricing Inputs'!K$115)^((AJ$16-AI$16)/365)</f>
        <v>0</v>
      </c>
      <c r="AK521" s="272">
        <f>AJ521*(1+'2. GRI Pricing Inputs'!L$115)^((AK$16-AJ$16)/365)</f>
        <v>0</v>
      </c>
      <c r="AL521" s="272">
        <f>AK521*(1+'2. GRI Pricing Inputs'!M$115)^((AL$16-AK$16)/365)</f>
        <v>0</v>
      </c>
      <c r="AM521" s="272">
        <f>AL521*(1+'2. GRI Pricing Inputs'!N$115)^((AM$16-AL$16)/365)</f>
        <v>0</v>
      </c>
      <c r="AN521" s="272">
        <f>AM521*(1+'2. GRI Pricing Inputs'!O$115)^((AN$16-AM$16)/365)</f>
        <v>0</v>
      </c>
      <c r="AO521" s="272">
        <f>AN521*(1+'2. GRI Pricing Inputs'!P$115)^((AO$16-AN$16)/365)</f>
        <v>0</v>
      </c>
      <c r="AP521" s="276">
        <f>AO521*(1+'2. GRI Pricing Inputs'!Q$115)^((AP$16-AO$16)/365)</f>
        <v>0</v>
      </c>
      <c r="AQ521" s="380">
        <f t="shared" si="22"/>
        <v>0</v>
      </c>
    </row>
    <row r="522" spans="3:43" ht="11.4" x14ac:dyDescent="0.2">
      <c r="C522" s="76">
        <f>'1. Accomodation'!N526</f>
        <v>0</v>
      </c>
      <c r="D522" s="362" t="str">
        <f>'1. Accomodation'!L526</f>
        <v>[Select]</v>
      </c>
      <c r="E522" s="69" t="str">
        <f>'1. Accomodation'!P526</f>
        <v>[Select]</v>
      </c>
      <c r="F522" s="69" t="str">
        <f>'1. Accomodation'!Q526</f>
        <v>[Select]</v>
      </c>
      <c r="G522" s="77">
        <f>'1. Accomodation'!O526</f>
        <v>0</v>
      </c>
      <c r="H522" s="69" t="str">
        <f>'1. Accomodation'!R526</f>
        <v>[Select]</v>
      </c>
      <c r="I522" s="69" t="str">
        <f>'1. Accomodation'!S526</f>
        <v>[Select]</v>
      </c>
      <c r="J522" s="62"/>
      <c r="L522" s="271">
        <f>IFERROR(INDEX('2. GRI Pricing Inputs'!$C$15:$AI$16,MATCH($L$16,'2. GRI Pricing Inputs'!$C$15:$C$16,0),MATCH(E522,'2. GRI Pricing Inputs'!$C$15:$AI$15,0)),0)</f>
        <v>0</v>
      </c>
      <c r="M522" s="272">
        <f>IFERROR(INDEX('2. GRI Pricing Inputs'!$C$22:$AI$23,MATCH($M$16,'2. GRI Pricing Inputs'!$C$22:$C$23,0),MATCH(F522,'2. GRI Pricing Inputs'!$C$22:$AI$22,0)),0)</f>
        <v>0</v>
      </c>
      <c r="N522" s="329">
        <f>IF(AND('3. GRI Pricing'!$G522&gt;='2. GRI Pricing Inputs'!$D$33,'3. GRI Pricing'!$G522&lt;='2. GRI Pricing Inputs'!$E$33),'2. GRI Pricing Inputs'!$D$32,IF(AND('3. GRI Pricing'!$G522&gt;='2. GRI Pricing Inputs'!$F$33,'3. GRI Pricing'!$G522&lt;='2. GRI Pricing Inputs'!$G$33),'2. GRI Pricing Inputs'!$F$32,IF(AND('3. GRI Pricing'!$G522&gt;='2. GRI Pricing Inputs'!$H$33,'3. GRI Pricing'!$G522&lt;='2. GRI Pricing Inputs'!$I$33),'2. GRI Pricing Inputs'!$H$32,IF(AND('3. GRI Pricing'!$G522&gt;='2. GRI Pricing Inputs'!$J$33,'3. GRI Pricing'!$G522&lt;='2. GRI Pricing Inputs'!$K$33),'2. GRI Pricing Inputs'!$J$32,IF(AND('3. GRI Pricing'!$G522&gt;='2. GRI Pricing Inputs'!$L$33,'3. GRI Pricing'!$G522&lt;='2. GRI Pricing Inputs'!$M$33),'2. GRI Pricing Inputs'!$L$32,IF(AND('3. GRI Pricing'!$G522&gt;='2. GRI Pricing Inputs'!$N$33,'3. GRI Pricing'!$G522&lt;='2. GRI Pricing Inputs'!$O$33),'2. GRI Pricing Inputs'!$N$32,IF(AND('3. GRI Pricing'!$G522&gt;='2. GRI Pricing Inputs'!$P$33,'3. GRI Pricing'!$G522&lt;='2. GRI Pricing Inputs'!$Q$33),'2. GRI Pricing Inputs'!$P$32,IF(AND('3. GRI Pricing'!$G522&gt;='2. GRI Pricing Inputs'!$R$33,'3. GRI Pricing'!$G522&lt;='2. GRI Pricing Inputs'!$S$33),'2. GRI Pricing Inputs'!$R$32,IF(AND('3. GRI Pricing'!$G522&gt;='2. GRI Pricing Inputs'!$T$33,'3. GRI Pricing'!$G522&lt;='2. GRI Pricing Inputs'!$U$33),'2. GRI Pricing Inputs'!$T$32,IF(AND('3. GRI Pricing'!$G522&gt;='2. GRI Pricing Inputs'!$V$33,'3. GRI Pricing'!$G522&lt;='2. GRI Pricing Inputs'!$W$33),'2. GRI Pricing Inputs'!$V$32,IF(AND('3. GRI Pricing'!$G522&gt;='2. GRI Pricing Inputs'!$X$33,'3. GRI Pricing'!$G522&lt;='2. GRI Pricing Inputs'!$Y$33),'2. GRI Pricing Inputs'!$X$32,IF(AND('3. GRI Pricing'!$G522&gt;='2. GRI Pricing Inputs'!$Z$33,'3. GRI Pricing'!$G522&lt;='2. GRI Pricing Inputs'!$AA$33),'2. GRI Pricing Inputs'!$Z$32,IF(AND('3. GRI Pricing'!$G522&gt;='2. GRI Pricing Inputs'!$AB$33,'3. GRI Pricing'!$G522&lt;='2. GRI Pricing Inputs'!$AC$33),'2. GRI Pricing Inputs'!$AB$32,IF(AND('3. GRI Pricing'!$G522&gt;='2. GRI Pricing Inputs'!$AD$33,'3. GRI Pricing'!$G522&lt;='2. GRI Pricing Inputs'!$AE$33),'2. GRI Pricing Inputs'!$AD$32,IF(AND('3. GRI Pricing'!$G522&gt;='2. GRI Pricing Inputs'!$AF$33,'3. GRI Pricing'!$G522&lt;='2. GRI Pricing Inputs'!$AG$33),'2. GRI Pricing Inputs'!$AF$32,IF(AND('3. GRI Pricing'!$G522&gt;='2. GRI Pricing Inputs'!$AH$33,'3. GRI Pricing'!$G522&lt;='2. GRI Pricing Inputs'!$AI$33),'2. GRI Pricing Inputs'!$AH$32,0))))))))))))))))</f>
        <v>0</v>
      </c>
      <c r="O522" s="272" cm="1">
        <f t="array" ref="O522">IFERROR(INDEX('2. GRI Pricing Inputs'!$C$32:$AI$39,MATCH('3. GRI Pricing'!E522,'2. GRI Pricing Inputs'!$C$32:$C$39,0),(MATCH('3. GRI Pricing'!N522,'2. GRI Pricing Inputs'!$D$32:$AI$32,0)+1)),0)</f>
        <v>0</v>
      </c>
      <c r="P522" s="272">
        <f>IFERROR(INDEX('2. GRI Pricing Inputs'!$C$45:$AI$46,MATCH($P$16,'2. GRI Pricing Inputs'!$C$45:$C$46,0),MATCH(H522,'2. GRI Pricing Inputs'!$C$45:$AI$45,0)),0)</f>
        <v>0</v>
      </c>
      <c r="Q522" s="272">
        <f>IFERROR(INDEX('2. GRI Pricing Inputs'!$C$53:$AI$54,MATCH('3. GRI Pricing'!$Q$16,'2. GRI Pricing Inputs'!$C$53:$C$54,0),MATCH('3. GRI Pricing'!I522,'2. GRI Pricing Inputs'!$C$53:$AI$53,0)),0)</f>
        <v>0</v>
      </c>
      <c r="R522" s="272">
        <f>IFERROR(INDEX('2. GRI Pricing Inputs'!$C$60:$AI$61,MATCH('3. GRI Pricing'!$R$16,'2. GRI Pricing Inputs'!$C$60:$C$61,0),MATCH('1. Accomodation'!T526,'2. GRI Pricing Inputs'!$C$60:$AI$60,0)),0)</f>
        <v>0</v>
      </c>
      <c r="S522" s="272">
        <f>IFERROR(INDEX('2. GRI Pricing Inputs'!$C$67:$AI$68,MATCH('3. GRI Pricing'!$S$16,'2. GRI Pricing Inputs'!$C$67:$C$68,0),MATCH('1. Accomodation'!U526,'2. GRI Pricing Inputs'!$C$67:$AI$67,0)),0)</f>
        <v>0</v>
      </c>
      <c r="T522" s="272">
        <f>IF(E522=0,0,'2. GRI Pricing Inputs'!$AI$75)</f>
        <v>0</v>
      </c>
      <c r="U522" s="272">
        <f>IFERROR(INDEX('2. GRI Pricing Inputs'!$C$82:$AI$83,MATCH('3. GRI Pricing'!$U$16,'2. GRI Pricing Inputs'!$C$82:$C$83,0),MATCH('1. Accomodation'!V526,'2. GRI Pricing Inputs'!$C$82:$AI$82,0)),0)</f>
        <v>0</v>
      </c>
      <c r="V522" s="272">
        <f>IFERROR(INDEX('2. GRI Pricing Inputs'!$C$89:$AI$90,MATCH('3. GRI Pricing'!$V$16,'2. GRI Pricing Inputs'!$C$89:$C$90,0),MATCH('1. Accomodation'!W526,'2. GRI Pricing Inputs'!$C$89:$AI$89,0)),0)</f>
        <v>0</v>
      </c>
      <c r="W522" s="272">
        <f>IFERROR(INDEX('2. GRI Pricing Inputs'!$C$97:$AI$98,MATCH('3. GRI Pricing'!$W$16,'2. GRI Pricing Inputs'!$C$97:$C$98,0),MATCH('1. Accomodation'!X526,'2. GRI Pricing Inputs'!$C$97:$AI$97,0)),0)</f>
        <v>0</v>
      </c>
      <c r="X522" s="272">
        <f>IFERROR(INDEX('2. GRI Pricing Inputs'!$C$104:$AI$105,MATCH('3. GRI Pricing'!$X$16,'2. GRI Pricing Inputs'!$C$104:$C$105,0),MATCH('1. Accomodation'!Y526,'2. GRI Pricing Inputs'!$C$104:$AI$104,0)),0)</f>
        <v>0</v>
      </c>
      <c r="Y522" s="273"/>
      <c r="Z522" s="274">
        <f t="shared" si="21"/>
        <v>0</v>
      </c>
      <c r="AA522" s="275"/>
      <c r="AB522" s="275"/>
      <c r="AC522" s="275"/>
      <c r="AD522" s="271">
        <f>Z522*(1+'2. GRI Pricing Inputs'!E$115)^(($AD$16-$AC$15)/365)</f>
        <v>0</v>
      </c>
      <c r="AE522" s="272">
        <f>AD522*(1+'2. GRI Pricing Inputs'!F$115)^((AE$16-AD$16)/365)</f>
        <v>0</v>
      </c>
      <c r="AF522" s="272">
        <f>AE522*(1+'2. GRI Pricing Inputs'!G$115)^((AF$16-AE$16)/365)</f>
        <v>0</v>
      </c>
      <c r="AG522" s="272">
        <f>AF522*(1+'2. GRI Pricing Inputs'!H$115)^((AG$16-AF$16)/365)</f>
        <v>0</v>
      </c>
      <c r="AH522" s="272">
        <f>AG522*(1+'2. GRI Pricing Inputs'!I$115)^((AH$16-AG$16)/365)</f>
        <v>0</v>
      </c>
      <c r="AI522" s="272">
        <f>AH522*(1+'2. GRI Pricing Inputs'!J$115)^((AI$16-AH$16)/365)</f>
        <v>0</v>
      </c>
      <c r="AJ522" s="272">
        <f>AI522*(1+'2. GRI Pricing Inputs'!K$115)^((AJ$16-AI$16)/365)</f>
        <v>0</v>
      </c>
      <c r="AK522" s="272">
        <f>AJ522*(1+'2. GRI Pricing Inputs'!L$115)^((AK$16-AJ$16)/365)</f>
        <v>0</v>
      </c>
      <c r="AL522" s="272">
        <f>AK522*(1+'2. GRI Pricing Inputs'!M$115)^((AL$16-AK$16)/365)</f>
        <v>0</v>
      </c>
      <c r="AM522" s="272">
        <f>AL522*(1+'2. GRI Pricing Inputs'!N$115)^((AM$16-AL$16)/365)</f>
        <v>0</v>
      </c>
      <c r="AN522" s="272">
        <f>AM522*(1+'2. GRI Pricing Inputs'!O$115)^((AN$16-AM$16)/365)</f>
        <v>0</v>
      </c>
      <c r="AO522" s="272">
        <f>AN522*(1+'2. GRI Pricing Inputs'!P$115)^((AO$16-AN$16)/365)</f>
        <v>0</v>
      </c>
      <c r="AP522" s="276">
        <f>AO522*(1+'2. GRI Pricing Inputs'!Q$115)^((AP$16-AO$16)/365)</f>
        <v>0</v>
      </c>
      <c r="AQ522" s="380">
        <f t="shared" si="22"/>
        <v>0</v>
      </c>
    </row>
    <row r="523" spans="3:43" ht="11.4" x14ac:dyDescent="0.2">
      <c r="C523" s="76">
        <f>'1. Accomodation'!N527</f>
        <v>0</v>
      </c>
      <c r="D523" s="362" t="str">
        <f>'1. Accomodation'!L527</f>
        <v>[Select]</v>
      </c>
      <c r="E523" s="69" t="str">
        <f>'1. Accomodation'!P527</f>
        <v>[Select]</v>
      </c>
      <c r="F523" s="69" t="str">
        <f>'1. Accomodation'!Q527</f>
        <v>[Select]</v>
      </c>
      <c r="G523" s="77">
        <f>'1. Accomodation'!O527</f>
        <v>0</v>
      </c>
      <c r="H523" s="69" t="str">
        <f>'1. Accomodation'!R527</f>
        <v>[Select]</v>
      </c>
      <c r="I523" s="69" t="str">
        <f>'1. Accomodation'!S527</f>
        <v>[Select]</v>
      </c>
      <c r="J523" s="62"/>
      <c r="L523" s="271">
        <f>IFERROR(INDEX('2. GRI Pricing Inputs'!$C$15:$AI$16,MATCH($L$16,'2. GRI Pricing Inputs'!$C$15:$C$16,0),MATCH(E523,'2. GRI Pricing Inputs'!$C$15:$AI$15,0)),0)</f>
        <v>0</v>
      </c>
      <c r="M523" s="272">
        <f>IFERROR(INDEX('2. GRI Pricing Inputs'!$C$22:$AI$23,MATCH($M$16,'2. GRI Pricing Inputs'!$C$22:$C$23,0),MATCH(F523,'2. GRI Pricing Inputs'!$C$22:$AI$22,0)),0)</f>
        <v>0</v>
      </c>
      <c r="N523" s="329">
        <f>IF(AND('3. GRI Pricing'!$G523&gt;='2. GRI Pricing Inputs'!$D$33,'3. GRI Pricing'!$G523&lt;='2. GRI Pricing Inputs'!$E$33),'2. GRI Pricing Inputs'!$D$32,IF(AND('3. GRI Pricing'!$G523&gt;='2. GRI Pricing Inputs'!$F$33,'3. GRI Pricing'!$G523&lt;='2. GRI Pricing Inputs'!$G$33),'2. GRI Pricing Inputs'!$F$32,IF(AND('3. GRI Pricing'!$G523&gt;='2. GRI Pricing Inputs'!$H$33,'3. GRI Pricing'!$G523&lt;='2. GRI Pricing Inputs'!$I$33),'2. GRI Pricing Inputs'!$H$32,IF(AND('3. GRI Pricing'!$G523&gt;='2. GRI Pricing Inputs'!$J$33,'3. GRI Pricing'!$G523&lt;='2. GRI Pricing Inputs'!$K$33),'2. GRI Pricing Inputs'!$J$32,IF(AND('3. GRI Pricing'!$G523&gt;='2. GRI Pricing Inputs'!$L$33,'3. GRI Pricing'!$G523&lt;='2. GRI Pricing Inputs'!$M$33),'2. GRI Pricing Inputs'!$L$32,IF(AND('3. GRI Pricing'!$G523&gt;='2. GRI Pricing Inputs'!$N$33,'3. GRI Pricing'!$G523&lt;='2. GRI Pricing Inputs'!$O$33),'2. GRI Pricing Inputs'!$N$32,IF(AND('3. GRI Pricing'!$G523&gt;='2. GRI Pricing Inputs'!$P$33,'3. GRI Pricing'!$G523&lt;='2. GRI Pricing Inputs'!$Q$33),'2. GRI Pricing Inputs'!$P$32,IF(AND('3. GRI Pricing'!$G523&gt;='2. GRI Pricing Inputs'!$R$33,'3. GRI Pricing'!$G523&lt;='2. GRI Pricing Inputs'!$S$33),'2. GRI Pricing Inputs'!$R$32,IF(AND('3. GRI Pricing'!$G523&gt;='2. GRI Pricing Inputs'!$T$33,'3. GRI Pricing'!$G523&lt;='2. GRI Pricing Inputs'!$U$33),'2. GRI Pricing Inputs'!$T$32,IF(AND('3. GRI Pricing'!$G523&gt;='2. GRI Pricing Inputs'!$V$33,'3. GRI Pricing'!$G523&lt;='2. GRI Pricing Inputs'!$W$33),'2. GRI Pricing Inputs'!$V$32,IF(AND('3. GRI Pricing'!$G523&gt;='2. GRI Pricing Inputs'!$X$33,'3. GRI Pricing'!$G523&lt;='2. GRI Pricing Inputs'!$Y$33),'2. GRI Pricing Inputs'!$X$32,IF(AND('3. GRI Pricing'!$G523&gt;='2. GRI Pricing Inputs'!$Z$33,'3. GRI Pricing'!$G523&lt;='2. GRI Pricing Inputs'!$AA$33),'2. GRI Pricing Inputs'!$Z$32,IF(AND('3. GRI Pricing'!$G523&gt;='2. GRI Pricing Inputs'!$AB$33,'3. GRI Pricing'!$G523&lt;='2. GRI Pricing Inputs'!$AC$33),'2. GRI Pricing Inputs'!$AB$32,IF(AND('3. GRI Pricing'!$G523&gt;='2. GRI Pricing Inputs'!$AD$33,'3. GRI Pricing'!$G523&lt;='2. GRI Pricing Inputs'!$AE$33),'2. GRI Pricing Inputs'!$AD$32,IF(AND('3. GRI Pricing'!$G523&gt;='2. GRI Pricing Inputs'!$AF$33,'3. GRI Pricing'!$G523&lt;='2. GRI Pricing Inputs'!$AG$33),'2. GRI Pricing Inputs'!$AF$32,IF(AND('3. GRI Pricing'!$G523&gt;='2. GRI Pricing Inputs'!$AH$33,'3. GRI Pricing'!$G523&lt;='2. GRI Pricing Inputs'!$AI$33),'2. GRI Pricing Inputs'!$AH$32,0))))))))))))))))</f>
        <v>0</v>
      </c>
      <c r="O523" s="272" cm="1">
        <f t="array" ref="O523">IFERROR(INDEX('2. GRI Pricing Inputs'!$C$32:$AI$39,MATCH('3. GRI Pricing'!E523,'2. GRI Pricing Inputs'!$C$32:$C$39,0),(MATCH('3. GRI Pricing'!N523,'2. GRI Pricing Inputs'!$D$32:$AI$32,0)+1)),0)</f>
        <v>0</v>
      </c>
      <c r="P523" s="272">
        <f>IFERROR(INDEX('2. GRI Pricing Inputs'!$C$45:$AI$46,MATCH($P$16,'2. GRI Pricing Inputs'!$C$45:$C$46,0),MATCH(H523,'2. GRI Pricing Inputs'!$C$45:$AI$45,0)),0)</f>
        <v>0</v>
      </c>
      <c r="Q523" s="272">
        <f>IFERROR(INDEX('2. GRI Pricing Inputs'!$C$53:$AI$54,MATCH('3. GRI Pricing'!$Q$16,'2. GRI Pricing Inputs'!$C$53:$C$54,0),MATCH('3. GRI Pricing'!I523,'2. GRI Pricing Inputs'!$C$53:$AI$53,0)),0)</f>
        <v>0</v>
      </c>
      <c r="R523" s="272">
        <f>IFERROR(INDEX('2. GRI Pricing Inputs'!$C$60:$AI$61,MATCH('3. GRI Pricing'!$R$16,'2. GRI Pricing Inputs'!$C$60:$C$61,0),MATCH('1. Accomodation'!T527,'2. GRI Pricing Inputs'!$C$60:$AI$60,0)),0)</f>
        <v>0</v>
      </c>
      <c r="S523" s="272">
        <f>IFERROR(INDEX('2. GRI Pricing Inputs'!$C$67:$AI$68,MATCH('3. GRI Pricing'!$S$16,'2. GRI Pricing Inputs'!$C$67:$C$68,0),MATCH('1. Accomodation'!U527,'2. GRI Pricing Inputs'!$C$67:$AI$67,0)),0)</f>
        <v>0</v>
      </c>
      <c r="T523" s="272">
        <f>IF(E523=0,0,'2. GRI Pricing Inputs'!$AI$75)</f>
        <v>0</v>
      </c>
      <c r="U523" s="272">
        <f>IFERROR(INDEX('2. GRI Pricing Inputs'!$C$82:$AI$83,MATCH('3. GRI Pricing'!$U$16,'2. GRI Pricing Inputs'!$C$82:$C$83,0),MATCH('1. Accomodation'!V527,'2. GRI Pricing Inputs'!$C$82:$AI$82,0)),0)</f>
        <v>0</v>
      </c>
      <c r="V523" s="272">
        <f>IFERROR(INDEX('2. GRI Pricing Inputs'!$C$89:$AI$90,MATCH('3. GRI Pricing'!$V$16,'2. GRI Pricing Inputs'!$C$89:$C$90,0),MATCH('1. Accomodation'!W527,'2. GRI Pricing Inputs'!$C$89:$AI$89,0)),0)</f>
        <v>0</v>
      </c>
      <c r="W523" s="272">
        <f>IFERROR(INDEX('2. GRI Pricing Inputs'!$C$97:$AI$98,MATCH('3. GRI Pricing'!$W$16,'2. GRI Pricing Inputs'!$C$97:$C$98,0),MATCH('1. Accomodation'!X527,'2. GRI Pricing Inputs'!$C$97:$AI$97,0)),0)</f>
        <v>0</v>
      </c>
      <c r="X523" s="272">
        <f>IFERROR(INDEX('2. GRI Pricing Inputs'!$C$104:$AI$105,MATCH('3. GRI Pricing'!$X$16,'2. GRI Pricing Inputs'!$C$104:$C$105,0),MATCH('1. Accomodation'!Y527,'2. GRI Pricing Inputs'!$C$104:$AI$104,0)),0)</f>
        <v>0</v>
      </c>
      <c r="Y523" s="273"/>
      <c r="Z523" s="274">
        <f t="shared" si="21"/>
        <v>0</v>
      </c>
      <c r="AA523" s="275"/>
      <c r="AB523" s="275"/>
      <c r="AC523" s="275"/>
      <c r="AD523" s="271">
        <f>Z523*(1+'2. GRI Pricing Inputs'!E$115)^(($AD$16-$AC$15)/365)</f>
        <v>0</v>
      </c>
      <c r="AE523" s="272">
        <f>AD523*(1+'2. GRI Pricing Inputs'!F$115)^((AE$16-AD$16)/365)</f>
        <v>0</v>
      </c>
      <c r="AF523" s="272">
        <f>AE523*(1+'2. GRI Pricing Inputs'!G$115)^((AF$16-AE$16)/365)</f>
        <v>0</v>
      </c>
      <c r="AG523" s="272">
        <f>AF523*(1+'2. GRI Pricing Inputs'!H$115)^((AG$16-AF$16)/365)</f>
        <v>0</v>
      </c>
      <c r="AH523" s="272">
        <f>AG523*(1+'2. GRI Pricing Inputs'!I$115)^((AH$16-AG$16)/365)</f>
        <v>0</v>
      </c>
      <c r="AI523" s="272">
        <f>AH523*(1+'2. GRI Pricing Inputs'!J$115)^((AI$16-AH$16)/365)</f>
        <v>0</v>
      </c>
      <c r="AJ523" s="272">
        <f>AI523*(1+'2. GRI Pricing Inputs'!K$115)^((AJ$16-AI$16)/365)</f>
        <v>0</v>
      </c>
      <c r="AK523" s="272">
        <f>AJ523*(1+'2. GRI Pricing Inputs'!L$115)^((AK$16-AJ$16)/365)</f>
        <v>0</v>
      </c>
      <c r="AL523" s="272">
        <f>AK523*(1+'2. GRI Pricing Inputs'!M$115)^((AL$16-AK$16)/365)</f>
        <v>0</v>
      </c>
      <c r="AM523" s="272">
        <f>AL523*(1+'2. GRI Pricing Inputs'!N$115)^((AM$16-AL$16)/365)</f>
        <v>0</v>
      </c>
      <c r="AN523" s="272">
        <f>AM523*(1+'2. GRI Pricing Inputs'!O$115)^((AN$16-AM$16)/365)</f>
        <v>0</v>
      </c>
      <c r="AO523" s="272">
        <f>AN523*(1+'2. GRI Pricing Inputs'!P$115)^((AO$16-AN$16)/365)</f>
        <v>0</v>
      </c>
      <c r="AP523" s="276">
        <f>AO523*(1+'2. GRI Pricing Inputs'!Q$115)^((AP$16-AO$16)/365)</f>
        <v>0</v>
      </c>
      <c r="AQ523" s="380">
        <f t="shared" si="22"/>
        <v>0</v>
      </c>
    </row>
    <row r="524" spans="3:43" ht="11.4" x14ac:dyDescent="0.2">
      <c r="C524" s="76">
        <f>'1. Accomodation'!N528</f>
        <v>0</v>
      </c>
      <c r="D524" s="362" t="str">
        <f>'1. Accomodation'!L528</f>
        <v>[Select]</v>
      </c>
      <c r="E524" s="69" t="str">
        <f>'1. Accomodation'!P528</f>
        <v>[Select]</v>
      </c>
      <c r="F524" s="69" t="str">
        <f>'1. Accomodation'!Q528</f>
        <v>[Select]</v>
      </c>
      <c r="G524" s="77">
        <f>'1. Accomodation'!O528</f>
        <v>0</v>
      </c>
      <c r="H524" s="69" t="str">
        <f>'1. Accomodation'!R528</f>
        <v>[Select]</v>
      </c>
      <c r="I524" s="69" t="str">
        <f>'1. Accomodation'!S528</f>
        <v>[Select]</v>
      </c>
      <c r="J524" s="62"/>
      <c r="L524" s="271">
        <f>IFERROR(INDEX('2. GRI Pricing Inputs'!$C$15:$AI$16,MATCH($L$16,'2. GRI Pricing Inputs'!$C$15:$C$16,0),MATCH(E524,'2. GRI Pricing Inputs'!$C$15:$AI$15,0)),0)</f>
        <v>0</v>
      </c>
      <c r="M524" s="272">
        <f>IFERROR(INDEX('2. GRI Pricing Inputs'!$C$22:$AI$23,MATCH($M$16,'2. GRI Pricing Inputs'!$C$22:$C$23,0),MATCH(F524,'2. GRI Pricing Inputs'!$C$22:$AI$22,0)),0)</f>
        <v>0</v>
      </c>
      <c r="N524" s="329">
        <f>IF(AND('3. GRI Pricing'!$G524&gt;='2. GRI Pricing Inputs'!$D$33,'3. GRI Pricing'!$G524&lt;='2. GRI Pricing Inputs'!$E$33),'2. GRI Pricing Inputs'!$D$32,IF(AND('3. GRI Pricing'!$G524&gt;='2. GRI Pricing Inputs'!$F$33,'3. GRI Pricing'!$G524&lt;='2. GRI Pricing Inputs'!$G$33),'2. GRI Pricing Inputs'!$F$32,IF(AND('3. GRI Pricing'!$G524&gt;='2. GRI Pricing Inputs'!$H$33,'3. GRI Pricing'!$G524&lt;='2. GRI Pricing Inputs'!$I$33),'2. GRI Pricing Inputs'!$H$32,IF(AND('3. GRI Pricing'!$G524&gt;='2. GRI Pricing Inputs'!$J$33,'3. GRI Pricing'!$G524&lt;='2. GRI Pricing Inputs'!$K$33),'2. GRI Pricing Inputs'!$J$32,IF(AND('3. GRI Pricing'!$G524&gt;='2. GRI Pricing Inputs'!$L$33,'3. GRI Pricing'!$G524&lt;='2. GRI Pricing Inputs'!$M$33),'2. GRI Pricing Inputs'!$L$32,IF(AND('3. GRI Pricing'!$G524&gt;='2. GRI Pricing Inputs'!$N$33,'3. GRI Pricing'!$G524&lt;='2. GRI Pricing Inputs'!$O$33),'2. GRI Pricing Inputs'!$N$32,IF(AND('3. GRI Pricing'!$G524&gt;='2. GRI Pricing Inputs'!$P$33,'3. GRI Pricing'!$G524&lt;='2. GRI Pricing Inputs'!$Q$33),'2. GRI Pricing Inputs'!$P$32,IF(AND('3. GRI Pricing'!$G524&gt;='2. GRI Pricing Inputs'!$R$33,'3. GRI Pricing'!$G524&lt;='2. GRI Pricing Inputs'!$S$33),'2. GRI Pricing Inputs'!$R$32,IF(AND('3. GRI Pricing'!$G524&gt;='2. GRI Pricing Inputs'!$T$33,'3. GRI Pricing'!$G524&lt;='2. GRI Pricing Inputs'!$U$33),'2. GRI Pricing Inputs'!$T$32,IF(AND('3. GRI Pricing'!$G524&gt;='2. GRI Pricing Inputs'!$V$33,'3. GRI Pricing'!$G524&lt;='2. GRI Pricing Inputs'!$W$33),'2. GRI Pricing Inputs'!$V$32,IF(AND('3. GRI Pricing'!$G524&gt;='2. GRI Pricing Inputs'!$X$33,'3. GRI Pricing'!$G524&lt;='2. GRI Pricing Inputs'!$Y$33),'2. GRI Pricing Inputs'!$X$32,IF(AND('3. GRI Pricing'!$G524&gt;='2. GRI Pricing Inputs'!$Z$33,'3. GRI Pricing'!$G524&lt;='2. GRI Pricing Inputs'!$AA$33),'2. GRI Pricing Inputs'!$Z$32,IF(AND('3. GRI Pricing'!$G524&gt;='2. GRI Pricing Inputs'!$AB$33,'3. GRI Pricing'!$G524&lt;='2. GRI Pricing Inputs'!$AC$33),'2. GRI Pricing Inputs'!$AB$32,IF(AND('3. GRI Pricing'!$G524&gt;='2. GRI Pricing Inputs'!$AD$33,'3. GRI Pricing'!$G524&lt;='2. GRI Pricing Inputs'!$AE$33),'2. GRI Pricing Inputs'!$AD$32,IF(AND('3. GRI Pricing'!$G524&gt;='2. GRI Pricing Inputs'!$AF$33,'3. GRI Pricing'!$G524&lt;='2. GRI Pricing Inputs'!$AG$33),'2. GRI Pricing Inputs'!$AF$32,IF(AND('3. GRI Pricing'!$G524&gt;='2. GRI Pricing Inputs'!$AH$33,'3. GRI Pricing'!$G524&lt;='2. GRI Pricing Inputs'!$AI$33),'2. GRI Pricing Inputs'!$AH$32,0))))))))))))))))</f>
        <v>0</v>
      </c>
      <c r="O524" s="272" cm="1">
        <f t="array" ref="O524">IFERROR(INDEX('2. GRI Pricing Inputs'!$C$32:$AI$39,MATCH('3. GRI Pricing'!E524,'2. GRI Pricing Inputs'!$C$32:$C$39,0),(MATCH('3. GRI Pricing'!N524,'2. GRI Pricing Inputs'!$D$32:$AI$32,0)+1)),0)</f>
        <v>0</v>
      </c>
      <c r="P524" s="272">
        <f>IFERROR(INDEX('2. GRI Pricing Inputs'!$C$45:$AI$46,MATCH($P$16,'2. GRI Pricing Inputs'!$C$45:$C$46,0),MATCH(H524,'2. GRI Pricing Inputs'!$C$45:$AI$45,0)),0)</f>
        <v>0</v>
      </c>
      <c r="Q524" s="272">
        <f>IFERROR(INDEX('2. GRI Pricing Inputs'!$C$53:$AI$54,MATCH('3. GRI Pricing'!$Q$16,'2. GRI Pricing Inputs'!$C$53:$C$54,0),MATCH('3. GRI Pricing'!I524,'2. GRI Pricing Inputs'!$C$53:$AI$53,0)),0)</f>
        <v>0</v>
      </c>
      <c r="R524" s="272">
        <f>IFERROR(INDEX('2. GRI Pricing Inputs'!$C$60:$AI$61,MATCH('3. GRI Pricing'!$R$16,'2. GRI Pricing Inputs'!$C$60:$C$61,0),MATCH('1. Accomodation'!T528,'2. GRI Pricing Inputs'!$C$60:$AI$60,0)),0)</f>
        <v>0</v>
      </c>
      <c r="S524" s="272">
        <f>IFERROR(INDEX('2. GRI Pricing Inputs'!$C$67:$AI$68,MATCH('3. GRI Pricing'!$S$16,'2. GRI Pricing Inputs'!$C$67:$C$68,0),MATCH('1. Accomodation'!U528,'2. GRI Pricing Inputs'!$C$67:$AI$67,0)),0)</f>
        <v>0</v>
      </c>
      <c r="T524" s="272">
        <f>IF(E524=0,0,'2. GRI Pricing Inputs'!$AI$75)</f>
        <v>0</v>
      </c>
      <c r="U524" s="272">
        <f>IFERROR(INDEX('2. GRI Pricing Inputs'!$C$82:$AI$83,MATCH('3. GRI Pricing'!$U$16,'2. GRI Pricing Inputs'!$C$82:$C$83,0),MATCH('1. Accomodation'!V528,'2. GRI Pricing Inputs'!$C$82:$AI$82,0)),0)</f>
        <v>0</v>
      </c>
      <c r="V524" s="272">
        <f>IFERROR(INDEX('2. GRI Pricing Inputs'!$C$89:$AI$90,MATCH('3. GRI Pricing'!$V$16,'2. GRI Pricing Inputs'!$C$89:$C$90,0),MATCH('1. Accomodation'!W528,'2. GRI Pricing Inputs'!$C$89:$AI$89,0)),0)</f>
        <v>0</v>
      </c>
      <c r="W524" s="272">
        <f>IFERROR(INDEX('2. GRI Pricing Inputs'!$C$97:$AI$98,MATCH('3. GRI Pricing'!$W$16,'2. GRI Pricing Inputs'!$C$97:$C$98,0),MATCH('1. Accomodation'!X528,'2. GRI Pricing Inputs'!$C$97:$AI$97,0)),0)</f>
        <v>0</v>
      </c>
      <c r="X524" s="272">
        <f>IFERROR(INDEX('2. GRI Pricing Inputs'!$C$104:$AI$105,MATCH('3. GRI Pricing'!$X$16,'2. GRI Pricing Inputs'!$C$104:$C$105,0),MATCH('1. Accomodation'!Y528,'2. GRI Pricing Inputs'!$C$104:$AI$104,0)),0)</f>
        <v>0</v>
      </c>
      <c r="Y524" s="273"/>
      <c r="Z524" s="274">
        <f t="shared" si="21"/>
        <v>0</v>
      </c>
      <c r="AA524" s="275"/>
      <c r="AB524" s="275"/>
      <c r="AC524" s="275"/>
      <c r="AD524" s="271">
        <f>Z524*(1+'2. GRI Pricing Inputs'!E$115)^(($AD$16-$AC$15)/365)</f>
        <v>0</v>
      </c>
      <c r="AE524" s="272">
        <f>AD524*(1+'2. GRI Pricing Inputs'!F$115)^((AE$16-AD$16)/365)</f>
        <v>0</v>
      </c>
      <c r="AF524" s="272">
        <f>AE524*(1+'2. GRI Pricing Inputs'!G$115)^((AF$16-AE$16)/365)</f>
        <v>0</v>
      </c>
      <c r="AG524" s="272">
        <f>AF524*(1+'2. GRI Pricing Inputs'!H$115)^((AG$16-AF$16)/365)</f>
        <v>0</v>
      </c>
      <c r="AH524" s="272">
        <f>AG524*(1+'2. GRI Pricing Inputs'!I$115)^((AH$16-AG$16)/365)</f>
        <v>0</v>
      </c>
      <c r="AI524" s="272">
        <f>AH524*(1+'2. GRI Pricing Inputs'!J$115)^((AI$16-AH$16)/365)</f>
        <v>0</v>
      </c>
      <c r="AJ524" s="272">
        <f>AI524*(1+'2. GRI Pricing Inputs'!K$115)^((AJ$16-AI$16)/365)</f>
        <v>0</v>
      </c>
      <c r="AK524" s="272">
        <f>AJ524*(1+'2. GRI Pricing Inputs'!L$115)^((AK$16-AJ$16)/365)</f>
        <v>0</v>
      </c>
      <c r="AL524" s="272">
        <f>AK524*(1+'2. GRI Pricing Inputs'!M$115)^((AL$16-AK$16)/365)</f>
        <v>0</v>
      </c>
      <c r="AM524" s="272">
        <f>AL524*(1+'2. GRI Pricing Inputs'!N$115)^((AM$16-AL$16)/365)</f>
        <v>0</v>
      </c>
      <c r="AN524" s="272">
        <f>AM524*(1+'2. GRI Pricing Inputs'!O$115)^((AN$16-AM$16)/365)</f>
        <v>0</v>
      </c>
      <c r="AO524" s="272">
        <f>AN524*(1+'2. GRI Pricing Inputs'!P$115)^((AO$16-AN$16)/365)</f>
        <v>0</v>
      </c>
      <c r="AP524" s="276">
        <f>AO524*(1+'2. GRI Pricing Inputs'!Q$115)^((AP$16-AO$16)/365)</f>
        <v>0</v>
      </c>
      <c r="AQ524" s="380">
        <f t="shared" si="22"/>
        <v>0</v>
      </c>
    </row>
    <row r="525" spans="3:43" ht="11.4" x14ac:dyDescent="0.2">
      <c r="C525" s="76">
        <f>'1. Accomodation'!N529</f>
        <v>0</v>
      </c>
      <c r="D525" s="362" t="str">
        <f>'1. Accomodation'!L529</f>
        <v>[Select]</v>
      </c>
      <c r="E525" s="69" t="str">
        <f>'1. Accomodation'!P529</f>
        <v>[Select]</v>
      </c>
      <c r="F525" s="69" t="str">
        <f>'1. Accomodation'!Q529</f>
        <v>[Select]</v>
      </c>
      <c r="G525" s="77">
        <f>'1. Accomodation'!O529</f>
        <v>0</v>
      </c>
      <c r="H525" s="69" t="str">
        <f>'1. Accomodation'!R529</f>
        <v>[Select]</v>
      </c>
      <c r="I525" s="69" t="str">
        <f>'1. Accomodation'!S529</f>
        <v>[Select]</v>
      </c>
      <c r="J525" s="62"/>
      <c r="L525" s="271">
        <f>IFERROR(INDEX('2. GRI Pricing Inputs'!$C$15:$AI$16,MATCH($L$16,'2. GRI Pricing Inputs'!$C$15:$C$16,0),MATCH(E525,'2. GRI Pricing Inputs'!$C$15:$AI$15,0)),0)</f>
        <v>0</v>
      </c>
      <c r="M525" s="272">
        <f>IFERROR(INDEX('2. GRI Pricing Inputs'!$C$22:$AI$23,MATCH($M$16,'2. GRI Pricing Inputs'!$C$22:$C$23,0),MATCH(F525,'2. GRI Pricing Inputs'!$C$22:$AI$22,0)),0)</f>
        <v>0</v>
      </c>
      <c r="N525" s="329">
        <f>IF(AND('3. GRI Pricing'!$G525&gt;='2. GRI Pricing Inputs'!$D$33,'3. GRI Pricing'!$G525&lt;='2. GRI Pricing Inputs'!$E$33),'2. GRI Pricing Inputs'!$D$32,IF(AND('3. GRI Pricing'!$G525&gt;='2. GRI Pricing Inputs'!$F$33,'3. GRI Pricing'!$G525&lt;='2. GRI Pricing Inputs'!$G$33),'2. GRI Pricing Inputs'!$F$32,IF(AND('3. GRI Pricing'!$G525&gt;='2. GRI Pricing Inputs'!$H$33,'3. GRI Pricing'!$G525&lt;='2. GRI Pricing Inputs'!$I$33),'2. GRI Pricing Inputs'!$H$32,IF(AND('3. GRI Pricing'!$G525&gt;='2. GRI Pricing Inputs'!$J$33,'3. GRI Pricing'!$G525&lt;='2. GRI Pricing Inputs'!$K$33),'2. GRI Pricing Inputs'!$J$32,IF(AND('3. GRI Pricing'!$G525&gt;='2. GRI Pricing Inputs'!$L$33,'3. GRI Pricing'!$G525&lt;='2. GRI Pricing Inputs'!$M$33),'2. GRI Pricing Inputs'!$L$32,IF(AND('3. GRI Pricing'!$G525&gt;='2. GRI Pricing Inputs'!$N$33,'3. GRI Pricing'!$G525&lt;='2. GRI Pricing Inputs'!$O$33),'2. GRI Pricing Inputs'!$N$32,IF(AND('3. GRI Pricing'!$G525&gt;='2. GRI Pricing Inputs'!$P$33,'3. GRI Pricing'!$G525&lt;='2. GRI Pricing Inputs'!$Q$33),'2. GRI Pricing Inputs'!$P$32,IF(AND('3. GRI Pricing'!$G525&gt;='2. GRI Pricing Inputs'!$R$33,'3. GRI Pricing'!$G525&lt;='2. GRI Pricing Inputs'!$S$33),'2. GRI Pricing Inputs'!$R$32,IF(AND('3. GRI Pricing'!$G525&gt;='2. GRI Pricing Inputs'!$T$33,'3. GRI Pricing'!$G525&lt;='2. GRI Pricing Inputs'!$U$33),'2. GRI Pricing Inputs'!$T$32,IF(AND('3. GRI Pricing'!$G525&gt;='2. GRI Pricing Inputs'!$V$33,'3. GRI Pricing'!$G525&lt;='2. GRI Pricing Inputs'!$W$33),'2. GRI Pricing Inputs'!$V$32,IF(AND('3. GRI Pricing'!$G525&gt;='2. GRI Pricing Inputs'!$X$33,'3. GRI Pricing'!$G525&lt;='2. GRI Pricing Inputs'!$Y$33),'2. GRI Pricing Inputs'!$X$32,IF(AND('3. GRI Pricing'!$G525&gt;='2. GRI Pricing Inputs'!$Z$33,'3. GRI Pricing'!$G525&lt;='2. GRI Pricing Inputs'!$AA$33),'2. GRI Pricing Inputs'!$Z$32,IF(AND('3. GRI Pricing'!$G525&gt;='2. GRI Pricing Inputs'!$AB$33,'3. GRI Pricing'!$G525&lt;='2. GRI Pricing Inputs'!$AC$33),'2. GRI Pricing Inputs'!$AB$32,IF(AND('3. GRI Pricing'!$G525&gt;='2. GRI Pricing Inputs'!$AD$33,'3. GRI Pricing'!$G525&lt;='2. GRI Pricing Inputs'!$AE$33),'2. GRI Pricing Inputs'!$AD$32,IF(AND('3. GRI Pricing'!$G525&gt;='2. GRI Pricing Inputs'!$AF$33,'3. GRI Pricing'!$G525&lt;='2. GRI Pricing Inputs'!$AG$33),'2. GRI Pricing Inputs'!$AF$32,IF(AND('3. GRI Pricing'!$G525&gt;='2. GRI Pricing Inputs'!$AH$33,'3. GRI Pricing'!$G525&lt;='2. GRI Pricing Inputs'!$AI$33),'2. GRI Pricing Inputs'!$AH$32,0))))))))))))))))</f>
        <v>0</v>
      </c>
      <c r="O525" s="272" cm="1">
        <f t="array" ref="O525">IFERROR(INDEX('2. GRI Pricing Inputs'!$C$32:$AI$39,MATCH('3. GRI Pricing'!E525,'2. GRI Pricing Inputs'!$C$32:$C$39,0),(MATCH('3. GRI Pricing'!N525,'2. GRI Pricing Inputs'!$D$32:$AI$32,0)+1)),0)</f>
        <v>0</v>
      </c>
      <c r="P525" s="272">
        <f>IFERROR(INDEX('2. GRI Pricing Inputs'!$C$45:$AI$46,MATCH($P$16,'2. GRI Pricing Inputs'!$C$45:$C$46,0),MATCH(H525,'2. GRI Pricing Inputs'!$C$45:$AI$45,0)),0)</f>
        <v>0</v>
      </c>
      <c r="Q525" s="272">
        <f>IFERROR(INDEX('2. GRI Pricing Inputs'!$C$53:$AI$54,MATCH('3. GRI Pricing'!$Q$16,'2. GRI Pricing Inputs'!$C$53:$C$54,0),MATCH('3. GRI Pricing'!I525,'2. GRI Pricing Inputs'!$C$53:$AI$53,0)),0)</f>
        <v>0</v>
      </c>
      <c r="R525" s="272">
        <f>IFERROR(INDEX('2. GRI Pricing Inputs'!$C$60:$AI$61,MATCH('3. GRI Pricing'!$R$16,'2. GRI Pricing Inputs'!$C$60:$C$61,0),MATCH('1. Accomodation'!T529,'2. GRI Pricing Inputs'!$C$60:$AI$60,0)),0)</f>
        <v>0</v>
      </c>
      <c r="S525" s="272">
        <f>IFERROR(INDEX('2. GRI Pricing Inputs'!$C$67:$AI$68,MATCH('3. GRI Pricing'!$S$16,'2. GRI Pricing Inputs'!$C$67:$C$68,0),MATCH('1. Accomodation'!U529,'2. GRI Pricing Inputs'!$C$67:$AI$67,0)),0)</f>
        <v>0</v>
      </c>
      <c r="T525" s="272">
        <f>IF(E525=0,0,'2. GRI Pricing Inputs'!$AI$75)</f>
        <v>0</v>
      </c>
      <c r="U525" s="272">
        <f>IFERROR(INDEX('2. GRI Pricing Inputs'!$C$82:$AI$83,MATCH('3. GRI Pricing'!$U$16,'2. GRI Pricing Inputs'!$C$82:$C$83,0),MATCH('1. Accomodation'!V529,'2. GRI Pricing Inputs'!$C$82:$AI$82,0)),0)</f>
        <v>0</v>
      </c>
      <c r="V525" s="272">
        <f>IFERROR(INDEX('2. GRI Pricing Inputs'!$C$89:$AI$90,MATCH('3. GRI Pricing'!$V$16,'2. GRI Pricing Inputs'!$C$89:$C$90,0),MATCH('1. Accomodation'!W529,'2. GRI Pricing Inputs'!$C$89:$AI$89,0)),0)</f>
        <v>0</v>
      </c>
      <c r="W525" s="272">
        <f>IFERROR(INDEX('2. GRI Pricing Inputs'!$C$97:$AI$98,MATCH('3. GRI Pricing'!$W$16,'2. GRI Pricing Inputs'!$C$97:$C$98,0),MATCH('1. Accomodation'!X529,'2. GRI Pricing Inputs'!$C$97:$AI$97,0)),0)</f>
        <v>0</v>
      </c>
      <c r="X525" s="272">
        <f>IFERROR(INDEX('2. GRI Pricing Inputs'!$C$104:$AI$105,MATCH('3. GRI Pricing'!$X$16,'2. GRI Pricing Inputs'!$C$104:$C$105,0),MATCH('1. Accomodation'!Y529,'2. GRI Pricing Inputs'!$C$104:$AI$104,0)),0)</f>
        <v>0</v>
      </c>
      <c r="Y525" s="273"/>
      <c r="Z525" s="274">
        <f t="shared" si="21"/>
        <v>0</v>
      </c>
      <c r="AA525" s="275"/>
      <c r="AB525" s="275"/>
      <c r="AC525" s="275"/>
      <c r="AD525" s="271">
        <f>Z525*(1+'2. GRI Pricing Inputs'!E$115)^(($AD$16-$AC$15)/365)</f>
        <v>0</v>
      </c>
      <c r="AE525" s="272">
        <f>AD525*(1+'2. GRI Pricing Inputs'!F$115)^((AE$16-AD$16)/365)</f>
        <v>0</v>
      </c>
      <c r="AF525" s="272">
        <f>AE525*(1+'2. GRI Pricing Inputs'!G$115)^((AF$16-AE$16)/365)</f>
        <v>0</v>
      </c>
      <c r="AG525" s="272">
        <f>AF525*(1+'2. GRI Pricing Inputs'!H$115)^((AG$16-AF$16)/365)</f>
        <v>0</v>
      </c>
      <c r="AH525" s="272">
        <f>AG525*(1+'2. GRI Pricing Inputs'!I$115)^((AH$16-AG$16)/365)</f>
        <v>0</v>
      </c>
      <c r="AI525" s="272">
        <f>AH525*(1+'2. GRI Pricing Inputs'!J$115)^((AI$16-AH$16)/365)</f>
        <v>0</v>
      </c>
      <c r="AJ525" s="272">
        <f>AI525*(1+'2. GRI Pricing Inputs'!K$115)^((AJ$16-AI$16)/365)</f>
        <v>0</v>
      </c>
      <c r="AK525" s="272">
        <f>AJ525*(1+'2. GRI Pricing Inputs'!L$115)^((AK$16-AJ$16)/365)</f>
        <v>0</v>
      </c>
      <c r="AL525" s="272">
        <f>AK525*(1+'2. GRI Pricing Inputs'!M$115)^((AL$16-AK$16)/365)</f>
        <v>0</v>
      </c>
      <c r="AM525" s="272">
        <f>AL525*(1+'2. GRI Pricing Inputs'!N$115)^((AM$16-AL$16)/365)</f>
        <v>0</v>
      </c>
      <c r="AN525" s="272">
        <f>AM525*(1+'2. GRI Pricing Inputs'!O$115)^((AN$16-AM$16)/365)</f>
        <v>0</v>
      </c>
      <c r="AO525" s="272">
        <f>AN525*(1+'2. GRI Pricing Inputs'!P$115)^((AO$16-AN$16)/365)</f>
        <v>0</v>
      </c>
      <c r="AP525" s="276">
        <f>AO525*(1+'2. GRI Pricing Inputs'!Q$115)^((AP$16-AO$16)/365)</f>
        <v>0</v>
      </c>
      <c r="AQ525" s="380">
        <f t="shared" si="22"/>
        <v>0</v>
      </c>
    </row>
    <row r="526" spans="3:43" ht="11.4" x14ac:dyDescent="0.2">
      <c r="C526" s="76">
        <f>'1. Accomodation'!N530</f>
        <v>0</v>
      </c>
      <c r="D526" s="362" t="str">
        <f>'1. Accomodation'!L530</f>
        <v>[Select]</v>
      </c>
      <c r="E526" s="69" t="str">
        <f>'1. Accomodation'!P530</f>
        <v>[Select]</v>
      </c>
      <c r="F526" s="69" t="str">
        <f>'1. Accomodation'!Q530</f>
        <v>[Select]</v>
      </c>
      <c r="G526" s="77">
        <f>'1. Accomodation'!O530</f>
        <v>0</v>
      </c>
      <c r="H526" s="69" t="str">
        <f>'1. Accomodation'!R530</f>
        <v>[Select]</v>
      </c>
      <c r="I526" s="69" t="str">
        <f>'1. Accomodation'!S530</f>
        <v>[Select]</v>
      </c>
      <c r="J526" s="62"/>
      <c r="L526" s="271">
        <f>IFERROR(INDEX('2. GRI Pricing Inputs'!$C$15:$AI$16,MATCH($L$16,'2. GRI Pricing Inputs'!$C$15:$C$16,0),MATCH(E526,'2. GRI Pricing Inputs'!$C$15:$AI$15,0)),0)</f>
        <v>0</v>
      </c>
      <c r="M526" s="272">
        <f>IFERROR(INDEX('2. GRI Pricing Inputs'!$C$22:$AI$23,MATCH($M$16,'2. GRI Pricing Inputs'!$C$22:$C$23,0),MATCH(F526,'2. GRI Pricing Inputs'!$C$22:$AI$22,0)),0)</f>
        <v>0</v>
      </c>
      <c r="N526" s="329">
        <f>IF(AND('3. GRI Pricing'!$G526&gt;='2. GRI Pricing Inputs'!$D$33,'3. GRI Pricing'!$G526&lt;='2. GRI Pricing Inputs'!$E$33),'2. GRI Pricing Inputs'!$D$32,IF(AND('3. GRI Pricing'!$G526&gt;='2. GRI Pricing Inputs'!$F$33,'3. GRI Pricing'!$G526&lt;='2. GRI Pricing Inputs'!$G$33),'2. GRI Pricing Inputs'!$F$32,IF(AND('3. GRI Pricing'!$G526&gt;='2. GRI Pricing Inputs'!$H$33,'3. GRI Pricing'!$G526&lt;='2. GRI Pricing Inputs'!$I$33),'2. GRI Pricing Inputs'!$H$32,IF(AND('3. GRI Pricing'!$G526&gt;='2. GRI Pricing Inputs'!$J$33,'3. GRI Pricing'!$G526&lt;='2. GRI Pricing Inputs'!$K$33),'2. GRI Pricing Inputs'!$J$32,IF(AND('3. GRI Pricing'!$G526&gt;='2. GRI Pricing Inputs'!$L$33,'3. GRI Pricing'!$G526&lt;='2. GRI Pricing Inputs'!$M$33),'2. GRI Pricing Inputs'!$L$32,IF(AND('3. GRI Pricing'!$G526&gt;='2. GRI Pricing Inputs'!$N$33,'3. GRI Pricing'!$G526&lt;='2. GRI Pricing Inputs'!$O$33),'2. GRI Pricing Inputs'!$N$32,IF(AND('3. GRI Pricing'!$G526&gt;='2. GRI Pricing Inputs'!$P$33,'3. GRI Pricing'!$G526&lt;='2. GRI Pricing Inputs'!$Q$33),'2. GRI Pricing Inputs'!$P$32,IF(AND('3. GRI Pricing'!$G526&gt;='2. GRI Pricing Inputs'!$R$33,'3. GRI Pricing'!$G526&lt;='2. GRI Pricing Inputs'!$S$33),'2. GRI Pricing Inputs'!$R$32,IF(AND('3. GRI Pricing'!$G526&gt;='2. GRI Pricing Inputs'!$T$33,'3. GRI Pricing'!$G526&lt;='2. GRI Pricing Inputs'!$U$33),'2. GRI Pricing Inputs'!$T$32,IF(AND('3. GRI Pricing'!$G526&gt;='2. GRI Pricing Inputs'!$V$33,'3. GRI Pricing'!$G526&lt;='2. GRI Pricing Inputs'!$W$33),'2. GRI Pricing Inputs'!$V$32,IF(AND('3. GRI Pricing'!$G526&gt;='2. GRI Pricing Inputs'!$X$33,'3. GRI Pricing'!$G526&lt;='2. GRI Pricing Inputs'!$Y$33),'2. GRI Pricing Inputs'!$X$32,IF(AND('3. GRI Pricing'!$G526&gt;='2. GRI Pricing Inputs'!$Z$33,'3. GRI Pricing'!$G526&lt;='2. GRI Pricing Inputs'!$AA$33),'2. GRI Pricing Inputs'!$Z$32,IF(AND('3. GRI Pricing'!$G526&gt;='2. GRI Pricing Inputs'!$AB$33,'3. GRI Pricing'!$G526&lt;='2. GRI Pricing Inputs'!$AC$33),'2. GRI Pricing Inputs'!$AB$32,IF(AND('3. GRI Pricing'!$G526&gt;='2. GRI Pricing Inputs'!$AD$33,'3. GRI Pricing'!$G526&lt;='2. GRI Pricing Inputs'!$AE$33),'2. GRI Pricing Inputs'!$AD$32,IF(AND('3. GRI Pricing'!$G526&gt;='2. GRI Pricing Inputs'!$AF$33,'3. GRI Pricing'!$G526&lt;='2. GRI Pricing Inputs'!$AG$33),'2. GRI Pricing Inputs'!$AF$32,IF(AND('3. GRI Pricing'!$G526&gt;='2. GRI Pricing Inputs'!$AH$33,'3. GRI Pricing'!$G526&lt;='2. GRI Pricing Inputs'!$AI$33),'2. GRI Pricing Inputs'!$AH$32,0))))))))))))))))</f>
        <v>0</v>
      </c>
      <c r="O526" s="272" cm="1">
        <f t="array" ref="O526">IFERROR(INDEX('2. GRI Pricing Inputs'!$C$32:$AI$39,MATCH('3. GRI Pricing'!E526,'2. GRI Pricing Inputs'!$C$32:$C$39,0),(MATCH('3. GRI Pricing'!N526,'2. GRI Pricing Inputs'!$D$32:$AI$32,0)+1)),0)</f>
        <v>0</v>
      </c>
      <c r="P526" s="272">
        <f>IFERROR(INDEX('2. GRI Pricing Inputs'!$C$45:$AI$46,MATCH($P$16,'2. GRI Pricing Inputs'!$C$45:$C$46,0),MATCH(H526,'2. GRI Pricing Inputs'!$C$45:$AI$45,0)),0)</f>
        <v>0</v>
      </c>
      <c r="Q526" s="272">
        <f>IFERROR(INDEX('2. GRI Pricing Inputs'!$C$53:$AI$54,MATCH('3. GRI Pricing'!$Q$16,'2. GRI Pricing Inputs'!$C$53:$C$54,0),MATCH('3. GRI Pricing'!I526,'2. GRI Pricing Inputs'!$C$53:$AI$53,0)),0)</f>
        <v>0</v>
      </c>
      <c r="R526" s="272">
        <f>IFERROR(INDEX('2. GRI Pricing Inputs'!$C$60:$AI$61,MATCH('3. GRI Pricing'!$R$16,'2. GRI Pricing Inputs'!$C$60:$C$61,0),MATCH('1. Accomodation'!T530,'2. GRI Pricing Inputs'!$C$60:$AI$60,0)),0)</f>
        <v>0</v>
      </c>
      <c r="S526" s="272">
        <f>IFERROR(INDEX('2. GRI Pricing Inputs'!$C$67:$AI$68,MATCH('3. GRI Pricing'!$S$16,'2. GRI Pricing Inputs'!$C$67:$C$68,0),MATCH('1. Accomodation'!U530,'2. GRI Pricing Inputs'!$C$67:$AI$67,0)),0)</f>
        <v>0</v>
      </c>
      <c r="T526" s="272">
        <f>IF(E526=0,0,'2. GRI Pricing Inputs'!$AI$75)</f>
        <v>0</v>
      </c>
      <c r="U526" s="272">
        <f>IFERROR(INDEX('2. GRI Pricing Inputs'!$C$82:$AI$83,MATCH('3. GRI Pricing'!$U$16,'2. GRI Pricing Inputs'!$C$82:$C$83,0),MATCH('1. Accomodation'!V530,'2. GRI Pricing Inputs'!$C$82:$AI$82,0)),0)</f>
        <v>0</v>
      </c>
      <c r="V526" s="272">
        <f>IFERROR(INDEX('2. GRI Pricing Inputs'!$C$89:$AI$90,MATCH('3. GRI Pricing'!$V$16,'2. GRI Pricing Inputs'!$C$89:$C$90,0),MATCH('1. Accomodation'!W530,'2. GRI Pricing Inputs'!$C$89:$AI$89,0)),0)</f>
        <v>0</v>
      </c>
      <c r="W526" s="272">
        <f>IFERROR(INDEX('2. GRI Pricing Inputs'!$C$97:$AI$98,MATCH('3. GRI Pricing'!$W$16,'2. GRI Pricing Inputs'!$C$97:$C$98,0),MATCH('1. Accomodation'!X530,'2. GRI Pricing Inputs'!$C$97:$AI$97,0)),0)</f>
        <v>0</v>
      </c>
      <c r="X526" s="272">
        <f>IFERROR(INDEX('2. GRI Pricing Inputs'!$C$104:$AI$105,MATCH('3. GRI Pricing'!$X$16,'2. GRI Pricing Inputs'!$C$104:$C$105,0),MATCH('1. Accomodation'!Y530,'2. GRI Pricing Inputs'!$C$104:$AI$104,0)),0)</f>
        <v>0</v>
      </c>
      <c r="Y526" s="273"/>
      <c r="Z526" s="274">
        <f t="shared" si="21"/>
        <v>0</v>
      </c>
      <c r="AA526" s="275"/>
      <c r="AB526" s="275"/>
      <c r="AC526" s="275"/>
      <c r="AD526" s="271">
        <f>Z526*(1+'2. GRI Pricing Inputs'!E$115)^(($AD$16-$AC$15)/365)</f>
        <v>0</v>
      </c>
      <c r="AE526" s="272">
        <f>AD526*(1+'2. GRI Pricing Inputs'!F$115)^((AE$16-AD$16)/365)</f>
        <v>0</v>
      </c>
      <c r="AF526" s="272">
        <f>AE526*(1+'2. GRI Pricing Inputs'!G$115)^((AF$16-AE$16)/365)</f>
        <v>0</v>
      </c>
      <c r="AG526" s="272">
        <f>AF526*(1+'2. GRI Pricing Inputs'!H$115)^((AG$16-AF$16)/365)</f>
        <v>0</v>
      </c>
      <c r="AH526" s="272">
        <f>AG526*(1+'2. GRI Pricing Inputs'!I$115)^((AH$16-AG$16)/365)</f>
        <v>0</v>
      </c>
      <c r="AI526" s="272">
        <f>AH526*(1+'2. GRI Pricing Inputs'!J$115)^((AI$16-AH$16)/365)</f>
        <v>0</v>
      </c>
      <c r="AJ526" s="272">
        <f>AI526*(1+'2. GRI Pricing Inputs'!K$115)^((AJ$16-AI$16)/365)</f>
        <v>0</v>
      </c>
      <c r="AK526" s="272">
        <f>AJ526*(1+'2. GRI Pricing Inputs'!L$115)^((AK$16-AJ$16)/365)</f>
        <v>0</v>
      </c>
      <c r="AL526" s="272">
        <f>AK526*(1+'2. GRI Pricing Inputs'!M$115)^((AL$16-AK$16)/365)</f>
        <v>0</v>
      </c>
      <c r="AM526" s="272">
        <f>AL526*(1+'2. GRI Pricing Inputs'!N$115)^((AM$16-AL$16)/365)</f>
        <v>0</v>
      </c>
      <c r="AN526" s="272">
        <f>AM526*(1+'2. GRI Pricing Inputs'!O$115)^((AN$16-AM$16)/365)</f>
        <v>0</v>
      </c>
      <c r="AO526" s="272">
        <f>AN526*(1+'2. GRI Pricing Inputs'!P$115)^((AO$16-AN$16)/365)</f>
        <v>0</v>
      </c>
      <c r="AP526" s="276">
        <f>AO526*(1+'2. GRI Pricing Inputs'!Q$115)^((AP$16-AO$16)/365)</f>
        <v>0</v>
      </c>
      <c r="AQ526" s="380">
        <f t="shared" si="22"/>
        <v>0</v>
      </c>
    </row>
    <row r="527" spans="3:43" ht="11.4" x14ac:dyDescent="0.2">
      <c r="C527" s="76">
        <f>'1. Accomodation'!N531</f>
        <v>0</v>
      </c>
      <c r="D527" s="362" t="str">
        <f>'1. Accomodation'!L531</f>
        <v>[Select]</v>
      </c>
      <c r="E527" s="69" t="str">
        <f>'1. Accomodation'!P531</f>
        <v>[Select]</v>
      </c>
      <c r="F527" s="69" t="str">
        <f>'1. Accomodation'!Q531</f>
        <v>[Select]</v>
      </c>
      <c r="G527" s="77">
        <f>'1. Accomodation'!O531</f>
        <v>0</v>
      </c>
      <c r="H527" s="69" t="str">
        <f>'1. Accomodation'!R531</f>
        <v>[Select]</v>
      </c>
      <c r="I527" s="69" t="str">
        <f>'1. Accomodation'!S531</f>
        <v>[Select]</v>
      </c>
      <c r="J527" s="62"/>
      <c r="L527" s="271">
        <f>IFERROR(INDEX('2. GRI Pricing Inputs'!$C$15:$AI$16,MATCH($L$16,'2. GRI Pricing Inputs'!$C$15:$C$16,0),MATCH(E527,'2. GRI Pricing Inputs'!$C$15:$AI$15,0)),0)</f>
        <v>0</v>
      </c>
      <c r="M527" s="272">
        <f>IFERROR(INDEX('2. GRI Pricing Inputs'!$C$22:$AI$23,MATCH($M$16,'2. GRI Pricing Inputs'!$C$22:$C$23,0),MATCH(F527,'2. GRI Pricing Inputs'!$C$22:$AI$22,0)),0)</f>
        <v>0</v>
      </c>
      <c r="N527" s="329">
        <f>IF(AND('3. GRI Pricing'!$G527&gt;='2. GRI Pricing Inputs'!$D$33,'3. GRI Pricing'!$G527&lt;='2. GRI Pricing Inputs'!$E$33),'2. GRI Pricing Inputs'!$D$32,IF(AND('3. GRI Pricing'!$G527&gt;='2. GRI Pricing Inputs'!$F$33,'3. GRI Pricing'!$G527&lt;='2. GRI Pricing Inputs'!$G$33),'2. GRI Pricing Inputs'!$F$32,IF(AND('3. GRI Pricing'!$G527&gt;='2. GRI Pricing Inputs'!$H$33,'3. GRI Pricing'!$G527&lt;='2. GRI Pricing Inputs'!$I$33),'2. GRI Pricing Inputs'!$H$32,IF(AND('3. GRI Pricing'!$G527&gt;='2. GRI Pricing Inputs'!$J$33,'3. GRI Pricing'!$G527&lt;='2. GRI Pricing Inputs'!$K$33),'2. GRI Pricing Inputs'!$J$32,IF(AND('3. GRI Pricing'!$G527&gt;='2. GRI Pricing Inputs'!$L$33,'3. GRI Pricing'!$G527&lt;='2. GRI Pricing Inputs'!$M$33),'2. GRI Pricing Inputs'!$L$32,IF(AND('3. GRI Pricing'!$G527&gt;='2. GRI Pricing Inputs'!$N$33,'3. GRI Pricing'!$G527&lt;='2. GRI Pricing Inputs'!$O$33),'2. GRI Pricing Inputs'!$N$32,IF(AND('3. GRI Pricing'!$G527&gt;='2. GRI Pricing Inputs'!$P$33,'3. GRI Pricing'!$G527&lt;='2. GRI Pricing Inputs'!$Q$33),'2. GRI Pricing Inputs'!$P$32,IF(AND('3. GRI Pricing'!$G527&gt;='2. GRI Pricing Inputs'!$R$33,'3. GRI Pricing'!$G527&lt;='2. GRI Pricing Inputs'!$S$33),'2. GRI Pricing Inputs'!$R$32,IF(AND('3. GRI Pricing'!$G527&gt;='2. GRI Pricing Inputs'!$T$33,'3. GRI Pricing'!$G527&lt;='2. GRI Pricing Inputs'!$U$33),'2. GRI Pricing Inputs'!$T$32,IF(AND('3. GRI Pricing'!$G527&gt;='2. GRI Pricing Inputs'!$V$33,'3. GRI Pricing'!$G527&lt;='2. GRI Pricing Inputs'!$W$33),'2. GRI Pricing Inputs'!$V$32,IF(AND('3. GRI Pricing'!$G527&gt;='2. GRI Pricing Inputs'!$X$33,'3. GRI Pricing'!$G527&lt;='2. GRI Pricing Inputs'!$Y$33),'2. GRI Pricing Inputs'!$X$32,IF(AND('3. GRI Pricing'!$G527&gt;='2. GRI Pricing Inputs'!$Z$33,'3. GRI Pricing'!$G527&lt;='2. GRI Pricing Inputs'!$AA$33),'2. GRI Pricing Inputs'!$Z$32,IF(AND('3. GRI Pricing'!$G527&gt;='2. GRI Pricing Inputs'!$AB$33,'3. GRI Pricing'!$G527&lt;='2. GRI Pricing Inputs'!$AC$33),'2. GRI Pricing Inputs'!$AB$32,IF(AND('3. GRI Pricing'!$G527&gt;='2. GRI Pricing Inputs'!$AD$33,'3. GRI Pricing'!$G527&lt;='2. GRI Pricing Inputs'!$AE$33),'2. GRI Pricing Inputs'!$AD$32,IF(AND('3. GRI Pricing'!$G527&gt;='2. GRI Pricing Inputs'!$AF$33,'3. GRI Pricing'!$G527&lt;='2. GRI Pricing Inputs'!$AG$33),'2. GRI Pricing Inputs'!$AF$32,IF(AND('3. GRI Pricing'!$G527&gt;='2. GRI Pricing Inputs'!$AH$33,'3. GRI Pricing'!$G527&lt;='2. GRI Pricing Inputs'!$AI$33),'2. GRI Pricing Inputs'!$AH$32,0))))))))))))))))</f>
        <v>0</v>
      </c>
      <c r="O527" s="272" cm="1">
        <f t="array" ref="O527">IFERROR(INDEX('2. GRI Pricing Inputs'!$C$32:$AI$39,MATCH('3. GRI Pricing'!E527,'2. GRI Pricing Inputs'!$C$32:$C$39,0),(MATCH('3. GRI Pricing'!N527,'2. GRI Pricing Inputs'!$D$32:$AI$32,0)+1)),0)</f>
        <v>0</v>
      </c>
      <c r="P527" s="272">
        <f>IFERROR(INDEX('2. GRI Pricing Inputs'!$C$45:$AI$46,MATCH($P$16,'2. GRI Pricing Inputs'!$C$45:$C$46,0),MATCH(H527,'2. GRI Pricing Inputs'!$C$45:$AI$45,0)),0)</f>
        <v>0</v>
      </c>
      <c r="Q527" s="272">
        <f>IFERROR(INDEX('2. GRI Pricing Inputs'!$C$53:$AI$54,MATCH('3. GRI Pricing'!$Q$16,'2. GRI Pricing Inputs'!$C$53:$C$54,0),MATCH('3. GRI Pricing'!I527,'2. GRI Pricing Inputs'!$C$53:$AI$53,0)),0)</f>
        <v>0</v>
      </c>
      <c r="R527" s="272">
        <f>IFERROR(INDEX('2. GRI Pricing Inputs'!$C$60:$AI$61,MATCH('3. GRI Pricing'!$R$16,'2. GRI Pricing Inputs'!$C$60:$C$61,0),MATCH('1. Accomodation'!T531,'2. GRI Pricing Inputs'!$C$60:$AI$60,0)),0)</f>
        <v>0</v>
      </c>
      <c r="S527" s="272">
        <f>IFERROR(INDEX('2. GRI Pricing Inputs'!$C$67:$AI$68,MATCH('3. GRI Pricing'!$S$16,'2. GRI Pricing Inputs'!$C$67:$C$68,0),MATCH('1. Accomodation'!U531,'2. GRI Pricing Inputs'!$C$67:$AI$67,0)),0)</f>
        <v>0</v>
      </c>
      <c r="T527" s="272">
        <f>IF(E527=0,0,'2. GRI Pricing Inputs'!$AI$75)</f>
        <v>0</v>
      </c>
      <c r="U527" s="272">
        <f>IFERROR(INDEX('2. GRI Pricing Inputs'!$C$82:$AI$83,MATCH('3. GRI Pricing'!$U$16,'2. GRI Pricing Inputs'!$C$82:$C$83,0),MATCH('1. Accomodation'!V531,'2. GRI Pricing Inputs'!$C$82:$AI$82,0)),0)</f>
        <v>0</v>
      </c>
      <c r="V527" s="272">
        <f>IFERROR(INDEX('2. GRI Pricing Inputs'!$C$89:$AI$90,MATCH('3. GRI Pricing'!$V$16,'2. GRI Pricing Inputs'!$C$89:$C$90,0),MATCH('1. Accomodation'!W531,'2. GRI Pricing Inputs'!$C$89:$AI$89,0)),0)</f>
        <v>0</v>
      </c>
      <c r="W527" s="272">
        <f>IFERROR(INDEX('2. GRI Pricing Inputs'!$C$97:$AI$98,MATCH('3. GRI Pricing'!$W$16,'2. GRI Pricing Inputs'!$C$97:$C$98,0),MATCH('1. Accomodation'!X531,'2. GRI Pricing Inputs'!$C$97:$AI$97,0)),0)</f>
        <v>0</v>
      </c>
      <c r="X527" s="272">
        <f>IFERROR(INDEX('2. GRI Pricing Inputs'!$C$104:$AI$105,MATCH('3. GRI Pricing'!$X$16,'2. GRI Pricing Inputs'!$C$104:$C$105,0),MATCH('1. Accomodation'!Y531,'2. GRI Pricing Inputs'!$C$104:$AI$104,0)),0)</f>
        <v>0</v>
      </c>
      <c r="Y527" s="273"/>
      <c r="Z527" s="274">
        <f t="shared" si="21"/>
        <v>0</v>
      </c>
      <c r="AA527" s="275"/>
      <c r="AB527" s="275"/>
      <c r="AC527" s="275"/>
      <c r="AD527" s="271">
        <f>Z527*(1+'2. GRI Pricing Inputs'!E$115)^(($AD$16-$AC$15)/365)</f>
        <v>0</v>
      </c>
      <c r="AE527" s="272">
        <f>AD527*(1+'2. GRI Pricing Inputs'!F$115)^((AE$16-AD$16)/365)</f>
        <v>0</v>
      </c>
      <c r="AF527" s="272">
        <f>AE527*(1+'2. GRI Pricing Inputs'!G$115)^((AF$16-AE$16)/365)</f>
        <v>0</v>
      </c>
      <c r="AG527" s="272">
        <f>AF527*(1+'2. GRI Pricing Inputs'!H$115)^((AG$16-AF$16)/365)</f>
        <v>0</v>
      </c>
      <c r="AH527" s="272">
        <f>AG527*(1+'2. GRI Pricing Inputs'!I$115)^((AH$16-AG$16)/365)</f>
        <v>0</v>
      </c>
      <c r="AI527" s="272">
        <f>AH527*(1+'2. GRI Pricing Inputs'!J$115)^((AI$16-AH$16)/365)</f>
        <v>0</v>
      </c>
      <c r="AJ527" s="272">
        <f>AI527*(1+'2. GRI Pricing Inputs'!K$115)^((AJ$16-AI$16)/365)</f>
        <v>0</v>
      </c>
      <c r="AK527" s="272">
        <f>AJ527*(1+'2. GRI Pricing Inputs'!L$115)^((AK$16-AJ$16)/365)</f>
        <v>0</v>
      </c>
      <c r="AL527" s="272">
        <f>AK527*(1+'2. GRI Pricing Inputs'!M$115)^((AL$16-AK$16)/365)</f>
        <v>0</v>
      </c>
      <c r="AM527" s="272">
        <f>AL527*(1+'2. GRI Pricing Inputs'!N$115)^((AM$16-AL$16)/365)</f>
        <v>0</v>
      </c>
      <c r="AN527" s="272">
        <f>AM527*(1+'2. GRI Pricing Inputs'!O$115)^((AN$16-AM$16)/365)</f>
        <v>0</v>
      </c>
      <c r="AO527" s="272">
        <f>AN527*(1+'2. GRI Pricing Inputs'!P$115)^((AO$16-AN$16)/365)</f>
        <v>0</v>
      </c>
      <c r="AP527" s="276">
        <f>AO527*(1+'2. GRI Pricing Inputs'!Q$115)^((AP$16-AO$16)/365)</f>
        <v>0</v>
      </c>
      <c r="AQ527" s="380">
        <f t="shared" si="22"/>
        <v>0</v>
      </c>
    </row>
    <row r="528" spans="3:43" ht="11.4" x14ac:dyDescent="0.2">
      <c r="C528" s="76">
        <f>'1. Accomodation'!N532</f>
        <v>0</v>
      </c>
      <c r="D528" s="362" t="str">
        <f>'1. Accomodation'!L532</f>
        <v>[Select]</v>
      </c>
      <c r="E528" s="69" t="str">
        <f>'1. Accomodation'!P532</f>
        <v>[Select]</v>
      </c>
      <c r="F528" s="69" t="str">
        <f>'1. Accomodation'!Q532</f>
        <v>[Select]</v>
      </c>
      <c r="G528" s="77">
        <f>'1. Accomodation'!O532</f>
        <v>0</v>
      </c>
      <c r="H528" s="69" t="str">
        <f>'1. Accomodation'!R532</f>
        <v>[Select]</v>
      </c>
      <c r="I528" s="69" t="str">
        <f>'1. Accomodation'!S532</f>
        <v>[Select]</v>
      </c>
      <c r="J528" s="62"/>
      <c r="L528" s="271">
        <f>IFERROR(INDEX('2. GRI Pricing Inputs'!$C$15:$AI$16,MATCH($L$16,'2. GRI Pricing Inputs'!$C$15:$C$16,0),MATCH(E528,'2. GRI Pricing Inputs'!$C$15:$AI$15,0)),0)</f>
        <v>0</v>
      </c>
      <c r="M528" s="272">
        <f>IFERROR(INDEX('2. GRI Pricing Inputs'!$C$22:$AI$23,MATCH($M$16,'2. GRI Pricing Inputs'!$C$22:$C$23,0),MATCH(F528,'2. GRI Pricing Inputs'!$C$22:$AI$22,0)),0)</f>
        <v>0</v>
      </c>
      <c r="N528" s="329">
        <f>IF(AND('3. GRI Pricing'!$G528&gt;='2. GRI Pricing Inputs'!$D$33,'3. GRI Pricing'!$G528&lt;='2. GRI Pricing Inputs'!$E$33),'2. GRI Pricing Inputs'!$D$32,IF(AND('3. GRI Pricing'!$G528&gt;='2. GRI Pricing Inputs'!$F$33,'3. GRI Pricing'!$G528&lt;='2. GRI Pricing Inputs'!$G$33),'2. GRI Pricing Inputs'!$F$32,IF(AND('3. GRI Pricing'!$G528&gt;='2. GRI Pricing Inputs'!$H$33,'3. GRI Pricing'!$G528&lt;='2. GRI Pricing Inputs'!$I$33),'2. GRI Pricing Inputs'!$H$32,IF(AND('3. GRI Pricing'!$G528&gt;='2. GRI Pricing Inputs'!$J$33,'3. GRI Pricing'!$G528&lt;='2. GRI Pricing Inputs'!$K$33),'2. GRI Pricing Inputs'!$J$32,IF(AND('3. GRI Pricing'!$G528&gt;='2. GRI Pricing Inputs'!$L$33,'3. GRI Pricing'!$G528&lt;='2. GRI Pricing Inputs'!$M$33),'2. GRI Pricing Inputs'!$L$32,IF(AND('3. GRI Pricing'!$G528&gt;='2. GRI Pricing Inputs'!$N$33,'3. GRI Pricing'!$G528&lt;='2. GRI Pricing Inputs'!$O$33),'2. GRI Pricing Inputs'!$N$32,IF(AND('3. GRI Pricing'!$G528&gt;='2. GRI Pricing Inputs'!$P$33,'3. GRI Pricing'!$G528&lt;='2. GRI Pricing Inputs'!$Q$33),'2. GRI Pricing Inputs'!$P$32,IF(AND('3. GRI Pricing'!$G528&gt;='2. GRI Pricing Inputs'!$R$33,'3. GRI Pricing'!$G528&lt;='2. GRI Pricing Inputs'!$S$33),'2. GRI Pricing Inputs'!$R$32,IF(AND('3. GRI Pricing'!$G528&gt;='2. GRI Pricing Inputs'!$T$33,'3. GRI Pricing'!$G528&lt;='2. GRI Pricing Inputs'!$U$33),'2. GRI Pricing Inputs'!$T$32,IF(AND('3. GRI Pricing'!$G528&gt;='2. GRI Pricing Inputs'!$V$33,'3. GRI Pricing'!$G528&lt;='2. GRI Pricing Inputs'!$W$33),'2. GRI Pricing Inputs'!$V$32,IF(AND('3. GRI Pricing'!$G528&gt;='2. GRI Pricing Inputs'!$X$33,'3. GRI Pricing'!$G528&lt;='2. GRI Pricing Inputs'!$Y$33),'2. GRI Pricing Inputs'!$X$32,IF(AND('3. GRI Pricing'!$G528&gt;='2. GRI Pricing Inputs'!$Z$33,'3. GRI Pricing'!$G528&lt;='2. GRI Pricing Inputs'!$AA$33),'2. GRI Pricing Inputs'!$Z$32,IF(AND('3. GRI Pricing'!$G528&gt;='2. GRI Pricing Inputs'!$AB$33,'3. GRI Pricing'!$G528&lt;='2. GRI Pricing Inputs'!$AC$33),'2. GRI Pricing Inputs'!$AB$32,IF(AND('3. GRI Pricing'!$G528&gt;='2. GRI Pricing Inputs'!$AD$33,'3. GRI Pricing'!$G528&lt;='2. GRI Pricing Inputs'!$AE$33),'2. GRI Pricing Inputs'!$AD$32,IF(AND('3. GRI Pricing'!$G528&gt;='2. GRI Pricing Inputs'!$AF$33,'3. GRI Pricing'!$G528&lt;='2. GRI Pricing Inputs'!$AG$33),'2. GRI Pricing Inputs'!$AF$32,IF(AND('3. GRI Pricing'!$G528&gt;='2. GRI Pricing Inputs'!$AH$33,'3. GRI Pricing'!$G528&lt;='2. GRI Pricing Inputs'!$AI$33),'2. GRI Pricing Inputs'!$AH$32,0))))))))))))))))</f>
        <v>0</v>
      </c>
      <c r="O528" s="272" cm="1">
        <f t="array" ref="O528">IFERROR(INDEX('2. GRI Pricing Inputs'!$C$32:$AI$39,MATCH('3. GRI Pricing'!E528,'2. GRI Pricing Inputs'!$C$32:$C$39,0),(MATCH('3. GRI Pricing'!N528,'2. GRI Pricing Inputs'!$D$32:$AI$32,0)+1)),0)</f>
        <v>0</v>
      </c>
      <c r="P528" s="272">
        <f>IFERROR(INDEX('2. GRI Pricing Inputs'!$C$45:$AI$46,MATCH($P$16,'2. GRI Pricing Inputs'!$C$45:$C$46,0),MATCH(H528,'2. GRI Pricing Inputs'!$C$45:$AI$45,0)),0)</f>
        <v>0</v>
      </c>
      <c r="Q528" s="272">
        <f>IFERROR(INDEX('2. GRI Pricing Inputs'!$C$53:$AI$54,MATCH('3. GRI Pricing'!$Q$16,'2. GRI Pricing Inputs'!$C$53:$C$54,0),MATCH('3. GRI Pricing'!I528,'2. GRI Pricing Inputs'!$C$53:$AI$53,0)),0)</f>
        <v>0</v>
      </c>
      <c r="R528" s="272">
        <f>IFERROR(INDEX('2. GRI Pricing Inputs'!$C$60:$AI$61,MATCH('3. GRI Pricing'!$R$16,'2. GRI Pricing Inputs'!$C$60:$C$61,0),MATCH('1. Accomodation'!T532,'2. GRI Pricing Inputs'!$C$60:$AI$60,0)),0)</f>
        <v>0</v>
      </c>
      <c r="S528" s="272">
        <f>IFERROR(INDEX('2. GRI Pricing Inputs'!$C$67:$AI$68,MATCH('3. GRI Pricing'!$S$16,'2. GRI Pricing Inputs'!$C$67:$C$68,0),MATCH('1. Accomodation'!U532,'2. GRI Pricing Inputs'!$C$67:$AI$67,0)),0)</f>
        <v>0</v>
      </c>
      <c r="T528" s="272">
        <f>IF(E528=0,0,'2. GRI Pricing Inputs'!$AI$75)</f>
        <v>0</v>
      </c>
      <c r="U528" s="272">
        <f>IFERROR(INDEX('2. GRI Pricing Inputs'!$C$82:$AI$83,MATCH('3. GRI Pricing'!$U$16,'2. GRI Pricing Inputs'!$C$82:$C$83,0),MATCH('1. Accomodation'!V532,'2. GRI Pricing Inputs'!$C$82:$AI$82,0)),0)</f>
        <v>0</v>
      </c>
      <c r="V528" s="272">
        <f>IFERROR(INDEX('2. GRI Pricing Inputs'!$C$89:$AI$90,MATCH('3. GRI Pricing'!$V$16,'2. GRI Pricing Inputs'!$C$89:$C$90,0),MATCH('1. Accomodation'!W532,'2. GRI Pricing Inputs'!$C$89:$AI$89,0)),0)</f>
        <v>0</v>
      </c>
      <c r="W528" s="272">
        <f>IFERROR(INDEX('2. GRI Pricing Inputs'!$C$97:$AI$98,MATCH('3. GRI Pricing'!$W$16,'2. GRI Pricing Inputs'!$C$97:$C$98,0),MATCH('1. Accomodation'!X532,'2. GRI Pricing Inputs'!$C$97:$AI$97,0)),0)</f>
        <v>0</v>
      </c>
      <c r="X528" s="272">
        <f>IFERROR(INDEX('2. GRI Pricing Inputs'!$C$104:$AI$105,MATCH('3. GRI Pricing'!$X$16,'2. GRI Pricing Inputs'!$C$104:$C$105,0),MATCH('1. Accomodation'!Y532,'2. GRI Pricing Inputs'!$C$104:$AI$104,0)),0)</f>
        <v>0</v>
      </c>
      <c r="Y528" s="273"/>
      <c r="Z528" s="274">
        <f t="shared" si="21"/>
        <v>0</v>
      </c>
      <c r="AA528" s="275"/>
      <c r="AB528" s="275"/>
      <c r="AC528" s="275"/>
      <c r="AD528" s="271">
        <f>Z528*(1+'2. GRI Pricing Inputs'!E$115)^(($AD$16-$AC$15)/365)</f>
        <v>0</v>
      </c>
      <c r="AE528" s="272">
        <f>AD528*(1+'2. GRI Pricing Inputs'!F$115)^((AE$16-AD$16)/365)</f>
        <v>0</v>
      </c>
      <c r="AF528" s="272">
        <f>AE528*(1+'2. GRI Pricing Inputs'!G$115)^((AF$16-AE$16)/365)</f>
        <v>0</v>
      </c>
      <c r="AG528" s="272">
        <f>AF528*(1+'2. GRI Pricing Inputs'!H$115)^((AG$16-AF$16)/365)</f>
        <v>0</v>
      </c>
      <c r="AH528" s="272">
        <f>AG528*(1+'2. GRI Pricing Inputs'!I$115)^((AH$16-AG$16)/365)</f>
        <v>0</v>
      </c>
      <c r="AI528" s="272">
        <f>AH528*(1+'2. GRI Pricing Inputs'!J$115)^((AI$16-AH$16)/365)</f>
        <v>0</v>
      </c>
      <c r="AJ528" s="272">
        <f>AI528*(1+'2. GRI Pricing Inputs'!K$115)^((AJ$16-AI$16)/365)</f>
        <v>0</v>
      </c>
      <c r="AK528" s="272">
        <f>AJ528*(1+'2. GRI Pricing Inputs'!L$115)^((AK$16-AJ$16)/365)</f>
        <v>0</v>
      </c>
      <c r="AL528" s="272">
        <f>AK528*(1+'2. GRI Pricing Inputs'!M$115)^((AL$16-AK$16)/365)</f>
        <v>0</v>
      </c>
      <c r="AM528" s="272">
        <f>AL528*(1+'2. GRI Pricing Inputs'!N$115)^((AM$16-AL$16)/365)</f>
        <v>0</v>
      </c>
      <c r="AN528" s="272">
        <f>AM528*(1+'2. GRI Pricing Inputs'!O$115)^((AN$16-AM$16)/365)</f>
        <v>0</v>
      </c>
      <c r="AO528" s="272">
        <f>AN528*(1+'2. GRI Pricing Inputs'!P$115)^((AO$16-AN$16)/365)</f>
        <v>0</v>
      </c>
      <c r="AP528" s="276">
        <f>AO528*(1+'2. GRI Pricing Inputs'!Q$115)^((AP$16-AO$16)/365)</f>
        <v>0</v>
      </c>
      <c r="AQ528" s="380">
        <f t="shared" si="22"/>
        <v>0</v>
      </c>
    </row>
    <row r="529" spans="3:43" ht="11.4" x14ac:dyDescent="0.2">
      <c r="C529" s="76">
        <f>'1. Accomodation'!N533</f>
        <v>0</v>
      </c>
      <c r="D529" s="362" t="str">
        <f>'1. Accomodation'!L533</f>
        <v>[Select]</v>
      </c>
      <c r="E529" s="69" t="str">
        <f>'1. Accomodation'!P533</f>
        <v>[Select]</v>
      </c>
      <c r="F529" s="69" t="str">
        <f>'1. Accomodation'!Q533</f>
        <v>[Select]</v>
      </c>
      <c r="G529" s="77">
        <f>'1. Accomodation'!O533</f>
        <v>0</v>
      </c>
      <c r="H529" s="69" t="str">
        <f>'1. Accomodation'!R533</f>
        <v>[Select]</v>
      </c>
      <c r="I529" s="69" t="str">
        <f>'1. Accomodation'!S533</f>
        <v>[Select]</v>
      </c>
      <c r="J529" s="62"/>
      <c r="L529" s="271">
        <f>IFERROR(INDEX('2. GRI Pricing Inputs'!$C$15:$AI$16,MATCH($L$16,'2. GRI Pricing Inputs'!$C$15:$C$16,0),MATCH(E529,'2. GRI Pricing Inputs'!$C$15:$AI$15,0)),0)</f>
        <v>0</v>
      </c>
      <c r="M529" s="272">
        <f>IFERROR(INDEX('2. GRI Pricing Inputs'!$C$22:$AI$23,MATCH($M$16,'2. GRI Pricing Inputs'!$C$22:$C$23,0),MATCH(F529,'2. GRI Pricing Inputs'!$C$22:$AI$22,0)),0)</f>
        <v>0</v>
      </c>
      <c r="N529" s="329">
        <f>IF(AND('3. GRI Pricing'!$G529&gt;='2. GRI Pricing Inputs'!$D$33,'3. GRI Pricing'!$G529&lt;='2. GRI Pricing Inputs'!$E$33),'2. GRI Pricing Inputs'!$D$32,IF(AND('3. GRI Pricing'!$G529&gt;='2. GRI Pricing Inputs'!$F$33,'3. GRI Pricing'!$G529&lt;='2. GRI Pricing Inputs'!$G$33),'2. GRI Pricing Inputs'!$F$32,IF(AND('3. GRI Pricing'!$G529&gt;='2. GRI Pricing Inputs'!$H$33,'3. GRI Pricing'!$G529&lt;='2. GRI Pricing Inputs'!$I$33),'2. GRI Pricing Inputs'!$H$32,IF(AND('3. GRI Pricing'!$G529&gt;='2. GRI Pricing Inputs'!$J$33,'3. GRI Pricing'!$G529&lt;='2. GRI Pricing Inputs'!$K$33),'2. GRI Pricing Inputs'!$J$32,IF(AND('3. GRI Pricing'!$G529&gt;='2. GRI Pricing Inputs'!$L$33,'3. GRI Pricing'!$G529&lt;='2. GRI Pricing Inputs'!$M$33),'2. GRI Pricing Inputs'!$L$32,IF(AND('3. GRI Pricing'!$G529&gt;='2. GRI Pricing Inputs'!$N$33,'3. GRI Pricing'!$G529&lt;='2. GRI Pricing Inputs'!$O$33),'2. GRI Pricing Inputs'!$N$32,IF(AND('3. GRI Pricing'!$G529&gt;='2. GRI Pricing Inputs'!$P$33,'3. GRI Pricing'!$G529&lt;='2. GRI Pricing Inputs'!$Q$33),'2. GRI Pricing Inputs'!$P$32,IF(AND('3. GRI Pricing'!$G529&gt;='2. GRI Pricing Inputs'!$R$33,'3. GRI Pricing'!$G529&lt;='2. GRI Pricing Inputs'!$S$33),'2. GRI Pricing Inputs'!$R$32,IF(AND('3. GRI Pricing'!$G529&gt;='2. GRI Pricing Inputs'!$T$33,'3. GRI Pricing'!$G529&lt;='2. GRI Pricing Inputs'!$U$33),'2. GRI Pricing Inputs'!$T$32,IF(AND('3. GRI Pricing'!$G529&gt;='2. GRI Pricing Inputs'!$V$33,'3. GRI Pricing'!$G529&lt;='2. GRI Pricing Inputs'!$W$33),'2. GRI Pricing Inputs'!$V$32,IF(AND('3. GRI Pricing'!$G529&gt;='2. GRI Pricing Inputs'!$X$33,'3. GRI Pricing'!$G529&lt;='2. GRI Pricing Inputs'!$Y$33),'2. GRI Pricing Inputs'!$X$32,IF(AND('3. GRI Pricing'!$G529&gt;='2. GRI Pricing Inputs'!$Z$33,'3. GRI Pricing'!$G529&lt;='2. GRI Pricing Inputs'!$AA$33),'2. GRI Pricing Inputs'!$Z$32,IF(AND('3. GRI Pricing'!$G529&gt;='2. GRI Pricing Inputs'!$AB$33,'3. GRI Pricing'!$G529&lt;='2. GRI Pricing Inputs'!$AC$33),'2. GRI Pricing Inputs'!$AB$32,IF(AND('3. GRI Pricing'!$G529&gt;='2. GRI Pricing Inputs'!$AD$33,'3. GRI Pricing'!$G529&lt;='2. GRI Pricing Inputs'!$AE$33),'2. GRI Pricing Inputs'!$AD$32,IF(AND('3. GRI Pricing'!$G529&gt;='2. GRI Pricing Inputs'!$AF$33,'3. GRI Pricing'!$G529&lt;='2. GRI Pricing Inputs'!$AG$33),'2. GRI Pricing Inputs'!$AF$32,IF(AND('3. GRI Pricing'!$G529&gt;='2. GRI Pricing Inputs'!$AH$33,'3. GRI Pricing'!$G529&lt;='2. GRI Pricing Inputs'!$AI$33),'2. GRI Pricing Inputs'!$AH$32,0))))))))))))))))</f>
        <v>0</v>
      </c>
      <c r="O529" s="272" cm="1">
        <f t="array" ref="O529">IFERROR(INDEX('2. GRI Pricing Inputs'!$C$32:$AI$39,MATCH('3. GRI Pricing'!E529,'2. GRI Pricing Inputs'!$C$32:$C$39,0),(MATCH('3. GRI Pricing'!N529,'2. GRI Pricing Inputs'!$D$32:$AI$32,0)+1)),0)</f>
        <v>0</v>
      </c>
      <c r="P529" s="272">
        <f>IFERROR(INDEX('2. GRI Pricing Inputs'!$C$45:$AI$46,MATCH($P$16,'2. GRI Pricing Inputs'!$C$45:$C$46,0),MATCH(H529,'2. GRI Pricing Inputs'!$C$45:$AI$45,0)),0)</f>
        <v>0</v>
      </c>
      <c r="Q529" s="272">
        <f>IFERROR(INDEX('2. GRI Pricing Inputs'!$C$53:$AI$54,MATCH('3. GRI Pricing'!$Q$16,'2. GRI Pricing Inputs'!$C$53:$C$54,0),MATCH('3. GRI Pricing'!I529,'2. GRI Pricing Inputs'!$C$53:$AI$53,0)),0)</f>
        <v>0</v>
      </c>
      <c r="R529" s="272">
        <f>IFERROR(INDEX('2. GRI Pricing Inputs'!$C$60:$AI$61,MATCH('3. GRI Pricing'!$R$16,'2. GRI Pricing Inputs'!$C$60:$C$61,0),MATCH('1. Accomodation'!T533,'2. GRI Pricing Inputs'!$C$60:$AI$60,0)),0)</f>
        <v>0</v>
      </c>
      <c r="S529" s="272">
        <f>IFERROR(INDEX('2. GRI Pricing Inputs'!$C$67:$AI$68,MATCH('3. GRI Pricing'!$S$16,'2. GRI Pricing Inputs'!$C$67:$C$68,0),MATCH('1. Accomodation'!U533,'2. GRI Pricing Inputs'!$C$67:$AI$67,0)),0)</f>
        <v>0</v>
      </c>
      <c r="T529" s="272">
        <f>IF(E529=0,0,'2. GRI Pricing Inputs'!$AI$75)</f>
        <v>0</v>
      </c>
      <c r="U529" s="272">
        <f>IFERROR(INDEX('2. GRI Pricing Inputs'!$C$82:$AI$83,MATCH('3. GRI Pricing'!$U$16,'2. GRI Pricing Inputs'!$C$82:$C$83,0),MATCH('1. Accomodation'!V533,'2. GRI Pricing Inputs'!$C$82:$AI$82,0)),0)</f>
        <v>0</v>
      </c>
      <c r="V529" s="272">
        <f>IFERROR(INDEX('2. GRI Pricing Inputs'!$C$89:$AI$90,MATCH('3. GRI Pricing'!$V$16,'2. GRI Pricing Inputs'!$C$89:$C$90,0),MATCH('1. Accomodation'!W533,'2. GRI Pricing Inputs'!$C$89:$AI$89,0)),0)</f>
        <v>0</v>
      </c>
      <c r="W529" s="272">
        <f>IFERROR(INDEX('2. GRI Pricing Inputs'!$C$97:$AI$98,MATCH('3. GRI Pricing'!$W$16,'2. GRI Pricing Inputs'!$C$97:$C$98,0),MATCH('1. Accomodation'!X533,'2. GRI Pricing Inputs'!$C$97:$AI$97,0)),0)</f>
        <v>0</v>
      </c>
      <c r="X529" s="272">
        <f>IFERROR(INDEX('2. GRI Pricing Inputs'!$C$104:$AI$105,MATCH('3. GRI Pricing'!$X$16,'2. GRI Pricing Inputs'!$C$104:$C$105,0),MATCH('1. Accomodation'!Y533,'2. GRI Pricing Inputs'!$C$104:$AI$104,0)),0)</f>
        <v>0</v>
      </c>
      <c r="Y529" s="273"/>
      <c r="Z529" s="274">
        <f t="shared" si="21"/>
        <v>0</v>
      </c>
      <c r="AA529" s="275"/>
      <c r="AB529" s="275"/>
      <c r="AC529" s="275"/>
      <c r="AD529" s="271">
        <f>Z529*(1+'2. GRI Pricing Inputs'!E$115)^(($AD$16-$AC$15)/365)</f>
        <v>0</v>
      </c>
      <c r="AE529" s="272">
        <f>AD529*(1+'2. GRI Pricing Inputs'!F$115)^((AE$16-AD$16)/365)</f>
        <v>0</v>
      </c>
      <c r="AF529" s="272">
        <f>AE529*(1+'2. GRI Pricing Inputs'!G$115)^((AF$16-AE$16)/365)</f>
        <v>0</v>
      </c>
      <c r="AG529" s="272">
        <f>AF529*(1+'2. GRI Pricing Inputs'!H$115)^((AG$16-AF$16)/365)</f>
        <v>0</v>
      </c>
      <c r="AH529" s="272">
        <f>AG529*(1+'2. GRI Pricing Inputs'!I$115)^((AH$16-AG$16)/365)</f>
        <v>0</v>
      </c>
      <c r="AI529" s="272">
        <f>AH529*(1+'2. GRI Pricing Inputs'!J$115)^((AI$16-AH$16)/365)</f>
        <v>0</v>
      </c>
      <c r="AJ529" s="272">
        <f>AI529*(1+'2. GRI Pricing Inputs'!K$115)^((AJ$16-AI$16)/365)</f>
        <v>0</v>
      </c>
      <c r="AK529" s="272">
        <f>AJ529*(1+'2. GRI Pricing Inputs'!L$115)^((AK$16-AJ$16)/365)</f>
        <v>0</v>
      </c>
      <c r="AL529" s="272">
        <f>AK529*(1+'2. GRI Pricing Inputs'!M$115)^((AL$16-AK$16)/365)</f>
        <v>0</v>
      </c>
      <c r="AM529" s="272">
        <f>AL529*(1+'2. GRI Pricing Inputs'!N$115)^((AM$16-AL$16)/365)</f>
        <v>0</v>
      </c>
      <c r="AN529" s="272">
        <f>AM529*(1+'2. GRI Pricing Inputs'!O$115)^((AN$16-AM$16)/365)</f>
        <v>0</v>
      </c>
      <c r="AO529" s="272">
        <f>AN529*(1+'2. GRI Pricing Inputs'!P$115)^((AO$16-AN$16)/365)</f>
        <v>0</v>
      </c>
      <c r="AP529" s="276">
        <f>AO529*(1+'2. GRI Pricing Inputs'!Q$115)^((AP$16-AO$16)/365)</f>
        <v>0</v>
      </c>
      <c r="AQ529" s="380">
        <f t="shared" si="22"/>
        <v>0</v>
      </c>
    </row>
    <row r="530" spans="3:43" ht="11.4" x14ac:dyDescent="0.2">
      <c r="C530" s="76">
        <f>'1. Accomodation'!N534</f>
        <v>0</v>
      </c>
      <c r="D530" s="362" t="str">
        <f>'1. Accomodation'!L534</f>
        <v>[Select]</v>
      </c>
      <c r="E530" s="69" t="str">
        <f>'1. Accomodation'!P534</f>
        <v>[Select]</v>
      </c>
      <c r="F530" s="69" t="str">
        <f>'1. Accomodation'!Q534</f>
        <v>[Select]</v>
      </c>
      <c r="G530" s="77">
        <f>'1. Accomodation'!O534</f>
        <v>0</v>
      </c>
      <c r="H530" s="69" t="str">
        <f>'1. Accomodation'!R534</f>
        <v>[Select]</v>
      </c>
      <c r="I530" s="69" t="str">
        <f>'1. Accomodation'!S534</f>
        <v>[Select]</v>
      </c>
      <c r="J530" s="62"/>
      <c r="L530" s="271">
        <f>IFERROR(INDEX('2. GRI Pricing Inputs'!$C$15:$AI$16,MATCH($L$16,'2. GRI Pricing Inputs'!$C$15:$C$16,0),MATCH(E530,'2. GRI Pricing Inputs'!$C$15:$AI$15,0)),0)</f>
        <v>0</v>
      </c>
      <c r="M530" s="272">
        <f>IFERROR(INDEX('2. GRI Pricing Inputs'!$C$22:$AI$23,MATCH($M$16,'2. GRI Pricing Inputs'!$C$22:$C$23,0),MATCH(F530,'2. GRI Pricing Inputs'!$C$22:$AI$22,0)),0)</f>
        <v>0</v>
      </c>
      <c r="N530" s="329">
        <f>IF(AND('3. GRI Pricing'!$G530&gt;='2. GRI Pricing Inputs'!$D$33,'3. GRI Pricing'!$G530&lt;='2. GRI Pricing Inputs'!$E$33),'2. GRI Pricing Inputs'!$D$32,IF(AND('3. GRI Pricing'!$G530&gt;='2. GRI Pricing Inputs'!$F$33,'3. GRI Pricing'!$G530&lt;='2. GRI Pricing Inputs'!$G$33),'2. GRI Pricing Inputs'!$F$32,IF(AND('3. GRI Pricing'!$G530&gt;='2. GRI Pricing Inputs'!$H$33,'3. GRI Pricing'!$G530&lt;='2. GRI Pricing Inputs'!$I$33),'2. GRI Pricing Inputs'!$H$32,IF(AND('3. GRI Pricing'!$G530&gt;='2. GRI Pricing Inputs'!$J$33,'3. GRI Pricing'!$G530&lt;='2. GRI Pricing Inputs'!$K$33),'2. GRI Pricing Inputs'!$J$32,IF(AND('3. GRI Pricing'!$G530&gt;='2. GRI Pricing Inputs'!$L$33,'3. GRI Pricing'!$G530&lt;='2. GRI Pricing Inputs'!$M$33),'2. GRI Pricing Inputs'!$L$32,IF(AND('3. GRI Pricing'!$G530&gt;='2. GRI Pricing Inputs'!$N$33,'3. GRI Pricing'!$G530&lt;='2. GRI Pricing Inputs'!$O$33),'2. GRI Pricing Inputs'!$N$32,IF(AND('3. GRI Pricing'!$G530&gt;='2. GRI Pricing Inputs'!$P$33,'3. GRI Pricing'!$G530&lt;='2. GRI Pricing Inputs'!$Q$33),'2. GRI Pricing Inputs'!$P$32,IF(AND('3. GRI Pricing'!$G530&gt;='2. GRI Pricing Inputs'!$R$33,'3. GRI Pricing'!$G530&lt;='2. GRI Pricing Inputs'!$S$33),'2. GRI Pricing Inputs'!$R$32,IF(AND('3. GRI Pricing'!$G530&gt;='2. GRI Pricing Inputs'!$T$33,'3. GRI Pricing'!$G530&lt;='2. GRI Pricing Inputs'!$U$33),'2. GRI Pricing Inputs'!$T$32,IF(AND('3. GRI Pricing'!$G530&gt;='2. GRI Pricing Inputs'!$V$33,'3. GRI Pricing'!$G530&lt;='2. GRI Pricing Inputs'!$W$33),'2. GRI Pricing Inputs'!$V$32,IF(AND('3. GRI Pricing'!$G530&gt;='2. GRI Pricing Inputs'!$X$33,'3. GRI Pricing'!$G530&lt;='2. GRI Pricing Inputs'!$Y$33),'2. GRI Pricing Inputs'!$X$32,IF(AND('3. GRI Pricing'!$G530&gt;='2. GRI Pricing Inputs'!$Z$33,'3. GRI Pricing'!$G530&lt;='2. GRI Pricing Inputs'!$AA$33),'2. GRI Pricing Inputs'!$Z$32,IF(AND('3. GRI Pricing'!$G530&gt;='2. GRI Pricing Inputs'!$AB$33,'3. GRI Pricing'!$G530&lt;='2. GRI Pricing Inputs'!$AC$33),'2. GRI Pricing Inputs'!$AB$32,IF(AND('3. GRI Pricing'!$G530&gt;='2. GRI Pricing Inputs'!$AD$33,'3. GRI Pricing'!$G530&lt;='2. GRI Pricing Inputs'!$AE$33),'2. GRI Pricing Inputs'!$AD$32,IF(AND('3. GRI Pricing'!$G530&gt;='2. GRI Pricing Inputs'!$AF$33,'3. GRI Pricing'!$G530&lt;='2. GRI Pricing Inputs'!$AG$33),'2. GRI Pricing Inputs'!$AF$32,IF(AND('3. GRI Pricing'!$G530&gt;='2. GRI Pricing Inputs'!$AH$33,'3. GRI Pricing'!$G530&lt;='2. GRI Pricing Inputs'!$AI$33),'2. GRI Pricing Inputs'!$AH$32,0))))))))))))))))</f>
        <v>0</v>
      </c>
      <c r="O530" s="272" cm="1">
        <f t="array" ref="O530">IFERROR(INDEX('2. GRI Pricing Inputs'!$C$32:$AI$39,MATCH('3. GRI Pricing'!E530,'2. GRI Pricing Inputs'!$C$32:$C$39,0),(MATCH('3. GRI Pricing'!N530,'2. GRI Pricing Inputs'!$D$32:$AI$32,0)+1)),0)</f>
        <v>0</v>
      </c>
      <c r="P530" s="272">
        <f>IFERROR(INDEX('2. GRI Pricing Inputs'!$C$45:$AI$46,MATCH($P$16,'2. GRI Pricing Inputs'!$C$45:$C$46,0),MATCH(H530,'2. GRI Pricing Inputs'!$C$45:$AI$45,0)),0)</f>
        <v>0</v>
      </c>
      <c r="Q530" s="272">
        <f>IFERROR(INDEX('2. GRI Pricing Inputs'!$C$53:$AI$54,MATCH('3. GRI Pricing'!$Q$16,'2. GRI Pricing Inputs'!$C$53:$C$54,0),MATCH('3. GRI Pricing'!I530,'2. GRI Pricing Inputs'!$C$53:$AI$53,0)),0)</f>
        <v>0</v>
      </c>
      <c r="R530" s="272">
        <f>IFERROR(INDEX('2. GRI Pricing Inputs'!$C$60:$AI$61,MATCH('3. GRI Pricing'!$R$16,'2. GRI Pricing Inputs'!$C$60:$C$61,0),MATCH('1. Accomodation'!T534,'2. GRI Pricing Inputs'!$C$60:$AI$60,0)),0)</f>
        <v>0</v>
      </c>
      <c r="S530" s="272">
        <f>IFERROR(INDEX('2. GRI Pricing Inputs'!$C$67:$AI$68,MATCH('3. GRI Pricing'!$S$16,'2. GRI Pricing Inputs'!$C$67:$C$68,0),MATCH('1. Accomodation'!U534,'2. GRI Pricing Inputs'!$C$67:$AI$67,0)),0)</f>
        <v>0</v>
      </c>
      <c r="T530" s="272">
        <f>IF(E530=0,0,'2. GRI Pricing Inputs'!$AI$75)</f>
        <v>0</v>
      </c>
      <c r="U530" s="272">
        <f>IFERROR(INDEX('2. GRI Pricing Inputs'!$C$82:$AI$83,MATCH('3. GRI Pricing'!$U$16,'2. GRI Pricing Inputs'!$C$82:$C$83,0),MATCH('1. Accomodation'!V534,'2. GRI Pricing Inputs'!$C$82:$AI$82,0)),0)</f>
        <v>0</v>
      </c>
      <c r="V530" s="272">
        <f>IFERROR(INDEX('2. GRI Pricing Inputs'!$C$89:$AI$90,MATCH('3. GRI Pricing'!$V$16,'2. GRI Pricing Inputs'!$C$89:$C$90,0),MATCH('1. Accomodation'!W534,'2. GRI Pricing Inputs'!$C$89:$AI$89,0)),0)</f>
        <v>0</v>
      </c>
      <c r="W530" s="272">
        <f>IFERROR(INDEX('2. GRI Pricing Inputs'!$C$97:$AI$98,MATCH('3. GRI Pricing'!$W$16,'2. GRI Pricing Inputs'!$C$97:$C$98,0),MATCH('1. Accomodation'!X534,'2. GRI Pricing Inputs'!$C$97:$AI$97,0)),0)</f>
        <v>0</v>
      </c>
      <c r="X530" s="272">
        <f>IFERROR(INDEX('2. GRI Pricing Inputs'!$C$104:$AI$105,MATCH('3. GRI Pricing'!$X$16,'2. GRI Pricing Inputs'!$C$104:$C$105,0),MATCH('1. Accomodation'!Y534,'2. GRI Pricing Inputs'!$C$104:$AI$104,0)),0)</f>
        <v>0</v>
      </c>
      <c r="Y530" s="273"/>
      <c r="Z530" s="274">
        <f t="shared" ref="Z530:Z593" si="23">L530+M530+O530+P530+Q530+R530+S530+T530+U530+V530+W530+X530+Y530</f>
        <v>0</v>
      </c>
      <c r="AA530" s="275"/>
      <c r="AB530" s="275"/>
      <c r="AC530" s="275"/>
      <c r="AD530" s="271">
        <f>Z530*(1+'2. GRI Pricing Inputs'!E$115)^(($AD$16-$AC$15)/365)</f>
        <v>0</v>
      </c>
      <c r="AE530" s="272">
        <f>AD530*(1+'2. GRI Pricing Inputs'!F$115)^((AE$16-AD$16)/365)</f>
        <v>0</v>
      </c>
      <c r="AF530" s="272">
        <f>AE530*(1+'2. GRI Pricing Inputs'!G$115)^((AF$16-AE$16)/365)</f>
        <v>0</v>
      </c>
      <c r="AG530" s="272">
        <f>AF530*(1+'2. GRI Pricing Inputs'!H$115)^((AG$16-AF$16)/365)</f>
        <v>0</v>
      </c>
      <c r="AH530" s="272">
        <f>AG530*(1+'2. GRI Pricing Inputs'!I$115)^((AH$16-AG$16)/365)</f>
        <v>0</v>
      </c>
      <c r="AI530" s="272">
        <f>AH530*(1+'2. GRI Pricing Inputs'!J$115)^((AI$16-AH$16)/365)</f>
        <v>0</v>
      </c>
      <c r="AJ530" s="272">
        <f>AI530*(1+'2. GRI Pricing Inputs'!K$115)^((AJ$16-AI$16)/365)</f>
        <v>0</v>
      </c>
      <c r="AK530" s="272">
        <f>AJ530*(1+'2. GRI Pricing Inputs'!L$115)^((AK$16-AJ$16)/365)</f>
        <v>0</v>
      </c>
      <c r="AL530" s="272">
        <f>AK530*(1+'2. GRI Pricing Inputs'!M$115)^((AL$16-AK$16)/365)</f>
        <v>0</v>
      </c>
      <c r="AM530" s="272">
        <f>AL530*(1+'2. GRI Pricing Inputs'!N$115)^((AM$16-AL$16)/365)</f>
        <v>0</v>
      </c>
      <c r="AN530" s="272">
        <f>AM530*(1+'2. GRI Pricing Inputs'!O$115)^((AN$16-AM$16)/365)</f>
        <v>0</v>
      </c>
      <c r="AO530" s="272">
        <f>AN530*(1+'2. GRI Pricing Inputs'!P$115)^((AO$16-AN$16)/365)</f>
        <v>0</v>
      </c>
      <c r="AP530" s="276">
        <f>AO530*(1+'2. GRI Pricing Inputs'!Q$115)^((AP$16-AO$16)/365)</f>
        <v>0</v>
      </c>
      <c r="AQ530" s="380">
        <f t="shared" ref="AQ530:AQ593" si="24">IFERROR(AP530/AD530-1,0)</f>
        <v>0</v>
      </c>
    </row>
    <row r="531" spans="3:43" ht="11.4" x14ac:dyDescent="0.2">
      <c r="C531" s="76">
        <f>'1. Accomodation'!N535</f>
        <v>0</v>
      </c>
      <c r="D531" s="362" t="str">
        <f>'1. Accomodation'!L535</f>
        <v>[Select]</v>
      </c>
      <c r="E531" s="69" t="str">
        <f>'1. Accomodation'!P535</f>
        <v>[Select]</v>
      </c>
      <c r="F531" s="69" t="str">
        <f>'1. Accomodation'!Q535</f>
        <v>[Select]</v>
      </c>
      <c r="G531" s="77">
        <f>'1. Accomodation'!O535</f>
        <v>0</v>
      </c>
      <c r="H531" s="69" t="str">
        <f>'1. Accomodation'!R535</f>
        <v>[Select]</v>
      </c>
      <c r="I531" s="69" t="str">
        <f>'1. Accomodation'!S535</f>
        <v>[Select]</v>
      </c>
      <c r="J531" s="62"/>
      <c r="L531" s="271">
        <f>IFERROR(INDEX('2. GRI Pricing Inputs'!$C$15:$AI$16,MATCH($L$16,'2. GRI Pricing Inputs'!$C$15:$C$16,0),MATCH(E531,'2. GRI Pricing Inputs'!$C$15:$AI$15,0)),0)</f>
        <v>0</v>
      </c>
      <c r="M531" s="272">
        <f>IFERROR(INDEX('2. GRI Pricing Inputs'!$C$22:$AI$23,MATCH($M$16,'2. GRI Pricing Inputs'!$C$22:$C$23,0),MATCH(F531,'2. GRI Pricing Inputs'!$C$22:$AI$22,0)),0)</f>
        <v>0</v>
      </c>
      <c r="N531" s="329">
        <f>IF(AND('3. GRI Pricing'!$G531&gt;='2. GRI Pricing Inputs'!$D$33,'3. GRI Pricing'!$G531&lt;='2. GRI Pricing Inputs'!$E$33),'2. GRI Pricing Inputs'!$D$32,IF(AND('3. GRI Pricing'!$G531&gt;='2. GRI Pricing Inputs'!$F$33,'3. GRI Pricing'!$G531&lt;='2. GRI Pricing Inputs'!$G$33),'2. GRI Pricing Inputs'!$F$32,IF(AND('3. GRI Pricing'!$G531&gt;='2. GRI Pricing Inputs'!$H$33,'3. GRI Pricing'!$G531&lt;='2. GRI Pricing Inputs'!$I$33),'2. GRI Pricing Inputs'!$H$32,IF(AND('3. GRI Pricing'!$G531&gt;='2. GRI Pricing Inputs'!$J$33,'3. GRI Pricing'!$G531&lt;='2. GRI Pricing Inputs'!$K$33),'2. GRI Pricing Inputs'!$J$32,IF(AND('3. GRI Pricing'!$G531&gt;='2. GRI Pricing Inputs'!$L$33,'3. GRI Pricing'!$G531&lt;='2. GRI Pricing Inputs'!$M$33),'2. GRI Pricing Inputs'!$L$32,IF(AND('3. GRI Pricing'!$G531&gt;='2. GRI Pricing Inputs'!$N$33,'3. GRI Pricing'!$G531&lt;='2. GRI Pricing Inputs'!$O$33),'2. GRI Pricing Inputs'!$N$32,IF(AND('3. GRI Pricing'!$G531&gt;='2. GRI Pricing Inputs'!$P$33,'3. GRI Pricing'!$G531&lt;='2. GRI Pricing Inputs'!$Q$33),'2. GRI Pricing Inputs'!$P$32,IF(AND('3. GRI Pricing'!$G531&gt;='2. GRI Pricing Inputs'!$R$33,'3. GRI Pricing'!$G531&lt;='2. GRI Pricing Inputs'!$S$33),'2. GRI Pricing Inputs'!$R$32,IF(AND('3. GRI Pricing'!$G531&gt;='2. GRI Pricing Inputs'!$T$33,'3. GRI Pricing'!$G531&lt;='2. GRI Pricing Inputs'!$U$33),'2. GRI Pricing Inputs'!$T$32,IF(AND('3. GRI Pricing'!$G531&gt;='2. GRI Pricing Inputs'!$V$33,'3. GRI Pricing'!$G531&lt;='2. GRI Pricing Inputs'!$W$33),'2. GRI Pricing Inputs'!$V$32,IF(AND('3. GRI Pricing'!$G531&gt;='2. GRI Pricing Inputs'!$X$33,'3. GRI Pricing'!$G531&lt;='2. GRI Pricing Inputs'!$Y$33),'2. GRI Pricing Inputs'!$X$32,IF(AND('3. GRI Pricing'!$G531&gt;='2. GRI Pricing Inputs'!$Z$33,'3. GRI Pricing'!$G531&lt;='2. GRI Pricing Inputs'!$AA$33),'2. GRI Pricing Inputs'!$Z$32,IF(AND('3. GRI Pricing'!$G531&gt;='2. GRI Pricing Inputs'!$AB$33,'3. GRI Pricing'!$G531&lt;='2. GRI Pricing Inputs'!$AC$33),'2. GRI Pricing Inputs'!$AB$32,IF(AND('3. GRI Pricing'!$G531&gt;='2. GRI Pricing Inputs'!$AD$33,'3. GRI Pricing'!$G531&lt;='2. GRI Pricing Inputs'!$AE$33),'2. GRI Pricing Inputs'!$AD$32,IF(AND('3. GRI Pricing'!$G531&gt;='2. GRI Pricing Inputs'!$AF$33,'3. GRI Pricing'!$G531&lt;='2. GRI Pricing Inputs'!$AG$33),'2. GRI Pricing Inputs'!$AF$32,IF(AND('3. GRI Pricing'!$G531&gt;='2. GRI Pricing Inputs'!$AH$33,'3. GRI Pricing'!$G531&lt;='2. GRI Pricing Inputs'!$AI$33),'2. GRI Pricing Inputs'!$AH$32,0))))))))))))))))</f>
        <v>0</v>
      </c>
      <c r="O531" s="272" cm="1">
        <f t="array" ref="O531">IFERROR(INDEX('2. GRI Pricing Inputs'!$C$32:$AI$39,MATCH('3. GRI Pricing'!E531,'2. GRI Pricing Inputs'!$C$32:$C$39,0),(MATCH('3. GRI Pricing'!N531,'2. GRI Pricing Inputs'!$D$32:$AI$32,0)+1)),0)</f>
        <v>0</v>
      </c>
      <c r="P531" s="272">
        <f>IFERROR(INDEX('2. GRI Pricing Inputs'!$C$45:$AI$46,MATCH($P$16,'2. GRI Pricing Inputs'!$C$45:$C$46,0),MATCH(H531,'2. GRI Pricing Inputs'!$C$45:$AI$45,0)),0)</f>
        <v>0</v>
      </c>
      <c r="Q531" s="272">
        <f>IFERROR(INDEX('2. GRI Pricing Inputs'!$C$53:$AI$54,MATCH('3. GRI Pricing'!$Q$16,'2. GRI Pricing Inputs'!$C$53:$C$54,0),MATCH('3. GRI Pricing'!I531,'2. GRI Pricing Inputs'!$C$53:$AI$53,0)),0)</f>
        <v>0</v>
      </c>
      <c r="R531" s="272">
        <f>IFERROR(INDEX('2. GRI Pricing Inputs'!$C$60:$AI$61,MATCH('3. GRI Pricing'!$R$16,'2. GRI Pricing Inputs'!$C$60:$C$61,0),MATCH('1. Accomodation'!T535,'2. GRI Pricing Inputs'!$C$60:$AI$60,0)),0)</f>
        <v>0</v>
      </c>
      <c r="S531" s="272">
        <f>IFERROR(INDEX('2. GRI Pricing Inputs'!$C$67:$AI$68,MATCH('3. GRI Pricing'!$S$16,'2. GRI Pricing Inputs'!$C$67:$C$68,0),MATCH('1. Accomodation'!U535,'2. GRI Pricing Inputs'!$C$67:$AI$67,0)),0)</f>
        <v>0</v>
      </c>
      <c r="T531" s="272">
        <f>IF(E531=0,0,'2. GRI Pricing Inputs'!$AI$75)</f>
        <v>0</v>
      </c>
      <c r="U531" s="272">
        <f>IFERROR(INDEX('2. GRI Pricing Inputs'!$C$82:$AI$83,MATCH('3. GRI Pricing'!$U$16,'2. GRI Pricing Inputs'!$C$82:$C$83,0),MATCH('1. Accomodation'!V535,'2. GRI Pricing Inputs'!$C$82:$AI$82,0)),0)</f>
        <v>0</v>
      </c>
      <c r="V531" s="272">
        <f>IFERROR(INDEX('2. GRI Pricing Inputs'!$C$89:$AI$90,MATCH('3. GRI Pricing'!$V$16,'2. GRI Pricing Inputs'!$C$89:$C$90,0),MATCH('1. Accomodation'!W535,'2. GRI Pricing Inputs'!$C$89:$AI$89,0)),0)</f>
        <v>0</v>
      </c>
      <c r="W531" s="272">
        <f>IFERROR(INDEX('2. GRI Pricing Inputs'!$C$97:$AI$98,MATCH('3. GRI Pricing'!$W$16,'2. GRI Pricing Inputs'!$C$97:$C$98,0),MATCH('1. Accomodation'!X535,'2. GRI Pricing Inputs'!$C$97:$AI$97,0)),0)</f>
        <v>0</v>
      </c>
      <c r="X531" s="272">
        <f>IFERROR(INDEX('2. GRI Pricing Inputs'!$C$104:$AI$105,MATCH('3. GRI Pricing'!$X$16,'2. GRI Pricing Inputs'!$C$104:$C$105,0),MATCH('1. Accomodation'!Y535,'2. GRI Pricing Inputs'!$C$104:$AI$104,0)),0)</f>
        <v>0</v>
      </c>
      <c r="Y531" s="273"/>
      <c r="Z531" s="274">
        <f t="shared" si="23"/>
        <v>0</v>
      </c>
      <c r="AA531" s="275"/>
      <c r="AB531" s="275"/>
      <c r="AC531" s="275"/>
      <c r="AD531" s="271">
        <f>Z531*(1+'2. GRI Pricing Inputs'!E$115)^(($AD$16-$AC$15)/365)</f>
        <v>0</v>
      </c>
      <c r="AE531" s="272">
        <f>AD531*(1+'2. GRI Pricing Inputs'!F$115)^((AE$16-AD$16)/365)</f>
        <v>0</v>
      </c>
      <c r="AF531" s="272">
        <f>AE531*(1+'2. GRI Pricing Inputs'!G$115)^((AF$16-AE$16)/365)</f>
        <v>0</v>
      </c>
      <c r="AG531" s="272">
        <f>AF531*(1+'2. GRI Pricing Inputs'!H$115)^((AG$16-AF$16)/365)</f>
        <v>0</v>
      </c>
      <c r="AH531" s="272">
        <f>AG531*(1+'2. GRI Pricing Inputs'!I$115)^((AH$16-AG$16)/365)</f>
        <v>0</v>
      </c>
      <c r="AI531" s="272">
        <f>AH531*(1+'2. GRI Pricing Inputs'!J$115)^((AI$16-AH$16)/365)</f>
        <v>0</v>
      </c>
      <c r="AJ531" s="272">
        <f>AI531*(1+'2. GRI Pricing Inputs'!K$115)^((AJ$16-AI$16)/365)</f>
        <v>0</v>
      </c>
      <c r="AK531" s="272">
        <f>AJ531*(1+'2. GRI Pricing Inputs'!L$115)^((AK$16-AJ$16)/365)</f>
        <v>0</v>
      </c>
      <c r="AL531" s="272">
        <f>AK531*(1+'2. GRI Pricing Inputs'!M$115)^((AL$16-AK$16)/365)</f>
        <v>0</v>
      </c>
      <c r="AM531" s="272">
        <f>AL531*(1+'2. GRI Pricing Inputs'!N$115)^((AM$16-AL$16)/365)</f>
        <v>0</v>
      </c>
      <c r="AN531" s="272">
        <f>AM531*(1+'2. GRI Pricing Inputs'!O$115)^((AN$16-AM$16)/365)</f>
        <v>0</v>
      </c>
      <c r="AO531" s="272">
        <f>AN531*(1+'2. GRI Pricing Inputs'!P$115)^((AO$16-AN$16)/365)</f>
        <v>0</v>
      </c>
      <c r="AP531" s="276">
        <f>AO531*(1+'2. GRI Pricing Inputs'!Q$115)^((AP$16-AO$16)/365)</f>
        <v>0</v>
      </c>
      <c r="AQ531" s="380">
        <f t="shared" si="24"/>
        <v>0</v>
      </c>
    </row>
    <row r="532" spans="3:43" ht="11.4" x14ac:dyDescent="0.2">
      <c r="C532" s="76">
        <f>'1. Accomodation'!N536</f>
        <v>0</v>
      </c>
      <c r="D532" s="362" t="str">
        <f>'1. Accomodation'!L536</f>
        <v>[Select]</v>
      </c>
      <c r="E532" s="69" t="str">
        <f>'1. Accomodation'!P536</f>
        <v>[Select]</v>
      </c>
      <c r="F532" s="69" t="str">
        <f>'1. Accomodation'!Q536</f>
        <v>[Select]</v>
      </c>
      <c r="G532" s="77">
        <f>'1. Accomodation'!O536</f>
        <v>0</v>
      </c>
      <c r="H532" s="69" t="str">
        <f>'1. Accomodation'!R536</f>
        <v>[Select]</v>
      </c>
      <c r="I532" s="69" t="str">
        <f>'1. Accomodation'!S536</f>
        <v>[Select]</v>
      </c>
      <c r="J532" s="62"/>
      <c r="L532" s="271">
        <f>IFERROR(INDEX('2. GRI Pricing Inputs'!$C$15:$AI$16,MATCH($L$16,'2. GRI Pricing Inputs'!$C$15:$C$16,0),MATCH(E532,'2. GRI Pricing Inputs'!$C$15:$AI$15,0)),0)</f>
        <v>0</v>
      </c>
      <c r="M532" s="272">
        <f>IFERROR(INDEX('2. GRI Pricing Inputs'!$C$22:$AI$23,MATCH($M$16,'2. GRI Pricing Inputs'!$C$22:$C$23,0),MATCH(F532,'2. GRI Pricing Inputs'!$C$22:$AI$22,0)),0)</f>
        <v>0</v>
      </c>
      <c r="N532" s="329">
        <f>IF(AND('3. GRI Pricing'!$G532&gt;='2. GRI Pricing Inputs'!$D$33,'3. GRI Pricing'!$G532&lt;='2. GRI Pricing Inputs'!$E$33),'2. GRI Pricing Inputs'!$D$32,IF(AND('3. GRI Pricing'!$G532&gt;='2. GRI Pricing Inputs'!$F$33,'3. GRI Pricing'!$G532&lt;='2. GRI Pricing Inputs'!$G$33),'2. GRI Pricing Inputs'!$F$32,IF(AND('3. GRI Pricing'!$G532&gt;='2. GRI Pricing Inputs'!$H$33,'3. GRI Pricing'!$G532&lt;='2. GRI Pricing Inputs'!$I$33),'2. GRI Pricing Inputs'!$H$32,IF(AND('3. GRI Pricing'!$G532&gt;='2. GRI Pricing Inputs'!$J$33,'3. GRI Pricing'!$G532&lt;='2. GRI Pricing Inputs'!$K$33),'2. GRI Pricing Inputs'!$J$32,IF(AND('3. GRI Pricing'!$G532&gt;='2. GRI Pricing Inputs'!$L$33,'3. GRI Pricing'!$G532&lt;='2. GRI Pricing Inputs'!$M$33),'2. GRI Pricing Inputs'!$L$32,IF(AND('3. GRI Pricing'!$G532&gt;='2. GRI Pricing Inputs'!$N$33,'3. GRI Pricing'!$G532&lt;='2. GRI Pricing Inputs'!$O$33),'2. GRI Pricing Inputs'!$N$32,IF(AND('3. GRI Pricing'!$G532&gt;='2. GRI Pricing Inputs'!$P$33,'3. GRI Pricing'!$G532&lt;='2. GRI Pricing Inputs'!$Q$33),'2. GRI Pricing Inputs'!$P$32,IF(AND('3. GRI Pricing'!$G532&gt;='2. GRI Pricing Inputs'!$R$33,'3. GRI Pricing'!$G532&lt;='2. GRI Pricing Inputs'!$S$33),'2. GRI Pricing Inputs'!$R$32,IF(AND('3. GRI Pricing'!$G532&gt;='2. GRI Pricing Inputs'!$T$33,'3. GRI Pricing'!$G532&lt;='2. GRI Pricing Inputs'!$U$33),'2. GRI Pricing Inputs'!$T$32,IF(AND('3. GRI Pricing'!$G532&gt;='2. GRI Pricing Inputs'!$V$33,'3. GRI Pricing'!$G532&lt;='2. GRI Pricing Inputs'!$W$33),'2. GRI Pricing Inputs'!$V$32,IF(AND('3. GRI Pricing'!$G532&gt;='2. GRI Pricing Inputs'!$X$33,'3. GRI Pricing'!$G532&lt;='2. GRI Pricing Inputs'!$Y$33),'2. GRI Pricing Inputs'!$X$32,IF(AND('3. GRI Pricing'!$G532&gt;='2. GRI Pricing Inputs'!$Z$33,'3. GRI Pricing'!$G532&lt;='2. GRI Pricing Inputs'!$AA$33),'2. GRI Pricing Inputs'!$Z$32,IF(AND('3. GRI Pricing'!$G532&gt;='2. GRI Pricing Inputs'!$AB$33,'3. GRI Pricing'!$G532&lt;='2. GRI Pricing Inputs'!$AC$33),'2. GRI Pricing Inputs'!$AB$32,IF(AND('3. GRI Pricing'!$G532&gt;='2. GRI Pricing Inputs'!$AD$33,'3. GRI Pricing'!$G532&lt;='2. GRI Pricing Inputs'!$AE$33),'2. GRI Pricing Inputs'!$AD$32,IF(AND('3. GRI Pricing'!$G532&gt;='2. GRI Pricing Inputs'!$AF$33,'3. GRI Pricing'!$G532&lt;='2. GRI Pricing Inputs'!$AG$33),'2. GRI Pricing Inputs'!$AF$32,IF(AND('3. GRI Pricing'!$G532&gt;='2. GRI Pricing Inputs'!$AH$33,'3. GRI Pricing'!$G532&lt;='2. GRI Pricing Inputs'!$AI$33),'2. GRI Pricing Inputs'!$AH$32,0))))))))))))))))</f>
        <v>0</v>
      </c>
      <c r="O532" s="272" cm="1">
        <f t="array" ref="O532">IFERROR(INDEX('2. GRI Pricing Inputs'!$C$32:$AI$39,MATCH('3. GRI Pricing'!E532,'2. GRI Pricing Inputs'!$C$32:$C$39,0),(MATCH('3. GRI Pricing'!N532,'2. GRI Pricing Inputs'!$D$32:$AI$32,0)+1)),0)</f>
        <v>0</v>
      </c>
      <c r="P532" s="272">
        <f>IFERROR(INDEX('2. GRI Pricing Inputs'!$C$45:$AI$46,MATCH($P$16,'2. GRI Pricing Inputs'!$C$45:$C$46,0),MATCH(H532,'2. GRI Pricing Inputs'!$C$45:$AI$45,0)),0)</f>
        <v>0</v>
      </c>
      <c r="Q532" s="272">
        <f>IFERROR(INDEX('2. GRI Pricing Inputs'!$C$53:$AI$54,MATCH('3. GRI Pricing'!$Q$16,'2. GRI Pricing Inputs'!$C$53:$C$54,0),MATCH('3. GRI Pricing'!I532,'2. GRI Pricing Inputs'!$C$53:$AI$53,0)),0)</f>
        <v>0</v>
      </c>
      <c r="R532" s="272">
        <f>IFERROR(INDEX('2. GRI Pricing Inputs'!$C$60:$AI$61,MATCH('3. GRI Pricing'!$R$16,'2. GRI Pricing Inputs'!$C$60:$C$61,0),MATCH('1. Accomodation'!T536,'2. GRI Pricing Inputs'!$C$60:$AI$60,0)),0)</f>
        <v>0</v>
      </c>
      <c r="S532" s="272">
        <f>IFERROR(INDEX('2. GRI Pricing Inputs'!$C$67:$AI$68,MATCH('3. GRI Pricing'!$S$16,'2. GRI Pricing Inputs'!$C$67:$C$68,0),MATCH('1. Accomodation'!U536,'2. GRI Pricing Inputs'!$C$67:$AI$67,0)),0)</f>
        <v>0</v>
      </c>
      <c r="T532" s="272">
        <f>IF(E532=0,0,'2. GRI Pricing Inputs'!$AI$75)</f>
        <v>0</v>
      </c>
      <c r="U532" s="272">
        <f>IFERROR(INDEX('2. GRI Pricing Inputs'!$C$82:$AI$83,MATCH('3. GRI Pricing'!$U$16,'2. GRI Pricing Inputs'!$C$82:$C$83,0),MATCH('1. Accomodation'!V536,'2. GRI Pricing Inputs'!$C$82:$AI$82,0)),0)</f>
        <v>0</v>
      </c>
      <c r="V532" s="272">
        <f>IFERROR(INDEX('2. GRI Pricing Inputs'!$C$89:$AI$90,MATCH('3. GRI Pricing'!$V$16,'2. GRI Pricing Inputs'!$C$89:$C$90,0),MATCH('1. Accomodation'!W536,'2. GRI Pricing Inputs'!$C$89:$AI$89,0)),0)</f>
        <v>0</v>
      </c>
      <c r="W532" s="272">
        <f>IFERROR(INDEX('2. GRI Pricing Inputs'!$C$97:$AI$98,MATCH('3. GRI Pricing'!$W$16,'2. GRI Pricing Inputs'!$C$97:$C$98,0),MATCH('1. Accomodation'!X536,'2. GRI Pricing Inputs'!$C$97:$AI$97,0)),0)</f>
        <v>0</v>
      </c>
      <c r="X532" s="272">
        <f>IFERROR(INDEX('2. GRI Pricing Inputs'!$C$104:$AI$105,MATCH('3. GRI Pricing'!$X$16,'2. GRI Pricing Inputs'!$C$104:$C$105,0),MATCH('1. Accomodation'!Y536,'2. GRI Pricing Inputs'!$C$104:$AI$104,0)),0)</f>
        <v>0</v>
      </c>
      <c r="Y532" s="273"/>
      <c r="Z532" s="274">
        <f t="shared" si="23"/>
        <v>0</v>
      </c>
      <c r="AA532" s="275"/>
      <c r="AB532" s="275"/>
      <c r="AC532" s="275"/>
      <c r="AD532" s="271">
        <f>Z532*(1+'2. GRI Pricing Inputs'!E$115)^(($AD$16-$AC$15)/365)</f>
        <v>0</v>
      </c>
      <c r="AE532" s="272">
        <f>AD532*(1+'2. GRI Pricing Inputs'!F$115)^((AE$16-AD$16)/365)</f>
        <v>0</v>
      </c>
      <c r="AF532" s="272">
        <f>AE532*(1+'2. GRI Pricing Inputs'!G$115)^((AF$16-AE$16)/365)</f>
        <v>0</v>
      </c>
      <c r="AG532" s="272">
        <f>AF532*(1+'2. GRI Pricing Inputs'!H$115)^((AG$16-AF$16)/365)</f>
        <v>0</v>
      </c>
      <c r="AH532" s="272">
        <f>AG532*(1+'2. GRI Pricing Inputs'!I$115)^((AH$16-AG$16)/365)</f>
        <v>0</v>
      </c>
      <c r="AI532" s="272">
        <f>AH532*(1+'2. GRI Pricing Inputs'!J$115)^((AI$16-AH$16)/365)</f>
        <v>0</v>
      </c>
      <c r="AJ532" s="272">
        <f>AI532*(1+'2. GRI Pricing Inputs'!K$115)^((AJ$16-AI$16)/365)</f>
        <v>0</v>
      </c>
      <c r="AK532" s="272">
        <f>AJ532*(1+'2. GRI Pricing Inputs'!L$115)^((AK$16-AJ$16)/365)</f>
        <v>0</v>
      </c>
      <c r="AL532" s="272">
        <f>AK532*(1+'2. GRI Pricing Inputs'!M$115)^((AL$16-AK$16)/365)</f>
        <v>0</v>
      </c>
      <c r="AM532" s="272">
        <f>AL532*(1+'2. GRI Pricing Inputs'!N$115)^((AM$16-AL$16)/365)</f>
        <v>0</v>
      </c>
      <c r="AN532" s="272">
        <f>AM532*(1+'2. GRI Pricing Inputs'!O$115)^((AN$16-AM$16)/365)</f>
        <v>0</v>
      </c>
      <c r="AO532" s="272">
        <f>AN532*(1+'2. GRI Pricing Inputs'!P$115)^((AO$16-AN$16)/365)</f>
        <v>0</v>
      </c>
      <c r="AP532" s="276">
        <f>AO532*(1+'2. GRI Pricing Inputs'!Q$115)^((AP$16-AO$16)/365)</f>
        <v>0</v>
      </c>
      <c r="AQ532" s="380">
        <f t="shared" si="24"/>
        <v>0</v>
      </c>
    </row>
    <row r="533" spans="3:43" ht="11.4" x14ac:dyDescent="0.2">
      <c r="C533" s="76">
        <f>'1. Accomodation'!N537</f>
        <v>0</v>
      </c>
      <c r="D533" s="362" t="str">
        <f>'1. Accomodation'!L537</f>
        <v>[Select]</v>
      </c>
      <c r="E533" s="69" t="str">
        <f>'1. Accomodation'!P537</f>
        <v>[Select]</v>
      </c>
      <c r="F533" s="69" t="str">
        <f>'1. Accomodation'!Q537</f>
        <v>[Select]</v>
      </c>
      <c r="G533" s="77">
        <f>'1. Accomodation'!O537</f>
        <v>0</v>
      </c>
      <c r="H533" s="69" t="str">
        <f>'1. Accomodation'!R537</f>
        <v>[Select]</v>
      </c>
      <c r="I533" s="69" t="str">
        <f>'1. Accomodation'!S537</f>
        <v>[Select]</v>
      </c>
      <c r="J533" s="62"/>
      <c r="L533" s="271">
        <f>IFERROR(INDEX('2. GRI Pricing Inputs'!$C$15:$AI$16,MATCH($L$16,'2. GRI Pricing Inputs'!$C$15:$C$16,0),MATCH(E533,'2. GRI Pricing Inputs'!$C$15:$AI$15,0)),0)</f>
        <v>0</v>
      </c>
      <c r="M533" s="272">
        <f>IFERROR(INDEX('2. GRI Pricing Inputs'!$C$22:$AI$23,MATCH($M$16,'2. GRI Pricing Inputs'!$C$22:$C$23,0),MATCH(F533,'2. GRI Pricing Inputs'!$C$22:$AI$22,0)),0)</f>
        <v>0</v>
      </c>
      <c r="N533" s="329">
        <f>IF(AND('3. GRI Pricing'!$G533&gt;='2. GRI Pricing Inputs'!$D$33,'3. GRI Pricing'!$G533&lt;='2. GRI Pricing Inputs'!$E$33),'2. GRI Pricing Inputs'!$D$32,IF(AND('3. GRI Pricing'!$G533&gt;='2. GRI Pricing Inputs'!$F$33,'3. GRI Pricing'!$G533&lt;='2. GRI Pricing Inputs'!$G$33),'2. GRI Pricing Inputs'!$F$32,IF(AND('3. GRI Pricing'!$G533&gt;='2. GRI Pricing Inputs'!$H$33,'3. GRI Pricing'!$G533&lt;='2. GRI Pricing Inputs'!$I$33),'2. GRI Pricing Inputs'!$H$32,IF(AND('3. GRI Pricing'!$G533&gt;='2. GRI Pricing Inputs'!$J$33,'3. GRI Pricing'!$G533&lt;='2. GRI Pricing Inputs'!$K$33),'2. GRI Pricing Inputs'!$J$32,IF(AND('3. GRI Pricing'!$G533&gt;='2. GRI Pricing Inputs'!$L$33,'3. GRI Pricing'!$G533&lt;='2. GRI Pricing Inputs'!$M$33),'2. GRI Pricing Inputs'!$L$32,IF(AND('3. GRI Pricing'!$G533&gt;='2. GRI Pricing Inputs'!$N$33,'3. GRI Pricing'!$G533&lt;='2. GRI Pricing Inputs'!$O$33),'2. GRI Pricing Inputs'!$N$32,IF(AND('3. GRI Pricing'!$G533&gt;='2. GRI Pricing Inputs'!$P$33,'3. GRI Pricing'!$G533&lt;='2. GRI Pricing Inputs'!$Q$33),'2. GRI Pricing Inputs'!$P$32,IF(AND('3. GRI Pricing'!$G533&gt;='2. GRI Pricing Inputs'!$R$33,'3. GRI Pricing'!$G533&lt;='2. GRI Pricing Inputs'!$S$33),'2. GRI Pricing Inputs'!$R$32,IF(AND('3. GRI Pricing'!$G533&gt;='2. GRI Pricing Inputs'!$T$33,'3. GRI Pricing'!$G533&lt;='2. GRI Pricing Inputs'!$U$33),'2. GRI Pricing Inputs'!$T$32,IF(AND('3. GRI Pricing'!$G533&gt;='2. GRI Pricing Inputs'!$V$33,'3. GRI Pricing'!$G533&lt;='2. GRI Pricing Inputs'!$W$33),'2. GRI Pricing Inputs'!$V$32,IF(AND('3. GRI Pricing'!$G533&gt;='2. GRI Pricing Inputs'!$X$33,'3. GRI Pricing'!$G533&lt;='2. GRI Pricing Inputs'!$Y$33),'2. GRI Pricing Inputs'!$X$32,IF(AND('3. GRI Pricing'!$G533&gt;='2. GRI Pricing Inputs'!$Z$33,'3. GRI Pricing'!$G533&lt;='2. GRI Pricing Inputs'!$AA$33),'2. GRI Pricing Inputs'!$Z$32,IF(AND('3. GRI Pricing'!$G533&gt;='2. GRI Pricing Inputs'!$AB$33,'3. GRI Pricing'!$G533&lt;='2. GRI Pricing Inputs'!$AC$33),'2. GRI Pricing Inputs'!$AB$32,IF(AND('3. GRI Pricing'!$G533&gt;='2. GRI Pricing Inputs'!$AD$33,'3. GRI Pricing'!$G533&lt;='2. GRI Pricing Inputs'!$AE$33),'2. GRI Pricing Inputs'!$AD$32,IF(AND('3. GRI Pricing'!$G533&gt;='2. GRI Pricing Inputs'!$AF$33,'3. GRI Pricing'!$G533&lt;='2. GRI Pricing Inputs'!$AG$33),'2. GRI Pricing Inputs'!$AF$32,IF(AND('3. GRI Pricing'!$G533&gt;='2. GRI Pricing Inputs'!$AH$33,'3. GRI Pricing'!$G533&lt;='2. GRI Pricing Inputs'!$AI$33),'2. GRI Pricing Inputs'!$AH$32,0))))))))))))))))</f>
        <v>0</v>
      </c>
      <c r="O533" s="272" cm="1">
        <f t="array" ref="O533">IFERROR(INDEX('2. GRI Pricing Inputs'!$C$32:$AI$39,MATCH('3. GRI Pricing'!E533,'2. GRI Pricing Inputs'!$C$32:$C$39,0),(MATCH('3. GRI Pricing'!N533,'2. GRI Pricing Inputs'!$D$32:$AI$32,0)+1)),0)</f>
        <v>0</v>
      </c>
      <c r="P533" s="272">
        <f>IFERROR(INDEX('2. GRI Pricing Inputs'!$C$45:$AI$46,MATCH($P$16,'2. GRI Pricing Inputs'!$C$45:$C$46,0),MATCH(H533,'2. GRI Pricing Inputs'!$C$45:$AI$45,0)),0)</f>
        <v>0</v>
      </c>
      <c r="Q533" s="272">
        <f>IFERROR(INDEX('2. GRI Pricing Inputs'!$C$53:$AI$54,MATCH('3. GRI Pricing'!$Q$16,'2. GRI Pricing Inputs'!$C$53:$C$54,0),MATCH('3. GRI Pricing'!I533,'2. GRI Pricing Inputs'!$C$53:$AI$53,0)),0)</f>
        <v>0</v>
      </c>
      <c r="R533" s="272">
        <f>IFERROR(INDEX('2. GRI Pricing Inputs'!$C$60:$AI$61,MATCH('3. GRI Pricing'!$R$16,'2. GRI Pricing Inputs'!$C$60:$C$61,0),MATCH('1. Accomodation'!T537,'2. GRI Pricing Inputs'!$C$60:$AI$60,0)),0)</f>
        <v>0</v>
      </c>
      <c r="S533" s="272">
        <f>IFERROR(INDEX('2. GRI Pricing Inputs'!$C$67:$AI$68,MATCH('3. GRI Pricing'!$S$16,'2. GRI Pricing Inputs'!$C$67:$C$68,0),MATCH('1. Accomodation'!U537,'2. GRI Pricing Inputs'!$C$67:$AI$67,0)),0)</f>
        <v>0</v>
      </c>
      <c r="T533" s="272">
        <f>IF(E533=0,0,'2. GRI Pricing Inputs'!$AI$75)</f>
        <v>0</v>
      </c>
      <c r="U533" s="272">
        <f>IFERROR(INDEX('2. GRI Pricing Inputs'!$C$82:$AI$83,MATCH('3. GRI Pricing'!$U$16,'2. GRI Pricing Inputs'!$C$82:$C$83,0),MATCH('1. Accomodation'!V537,'2. GRI Pricing Inputs'!$C$82:$AI$82,0)),0)</f>
        <v>0</v>
      </c>
      <c r="V533" s="272">
        <f>IFERROR(INDEX('2. GRI Pricing Inputs'!$C$89:$AI$90,MATCH('3. GRI Pricing'!$V$16,'2. GRI Pricing Inputs'!$C$89:$C$90,0),MATCH('1. Accomodation'!W537,'2. GRI Pricing Inputs'!$C$89:$AI$89,0)),0)</f>
        <v>0</v>
      </c>
      <c r="W533" s="272">
        <f>IFERROR(INDEX('2. GRI Pricing Inputs'!$C$97:$AI$98,MATCH('3. GRI Pricing'!$W$16,'2. GRI Pricing Inputs'!$C$97:$C$98,0),MATCH('1. Accomodation'!X537,'2. GRI Pricing Inputs'!$C$97:$AI$97,0)),0)</f>
        <v>0</v>
      </c>
      <c r="X533" s="272">
        <f>IFERROR(INDEX('2. GRI Pricing Inputs'!$C$104:$AI$105,MATCH('3. GRI Pricing'!$X$16,'2. GRI Pricing Inputs'!$C$104:$C$105,0),MATCH('1. Accomodation'!Y537,'2. GRI Pricing Inputs'!$C$104:$AI$104,0)),0)</f>
        <v>0</v>
      </c>
      <c r="Y533" s="273"/>
      <c r="Z533" s="274">
        <f t="shared" si="23"/>
        <v>0</v>
      </c>
      <c r="AA533" s="275"/>
      <c r="AB533" s="275"/>
      <c r="AC533" s="275"/>
      <c r="AD533" s="271">
        <f>Z533*(1+'2. GRI Pricing Inputs'!E$115)^(($AD$16-$AC$15)/365)</f>
        <v>0</v>
      </c>
      <c r="AE533" s="272">
        <f>AD533*(1+'2. GRI Pricing Inputs'!F$115)^((AE$16-AD$16)/365)</f>
        <v>0</v>
      </c>
      <c r="AF533" s="272">
        <f>AE533*(1+'2. GRI Pricing Inputs'!G$115)^((AF$16-AE$16)/365)</f>
        <v>0</v>
      </c>
      <c r="AG533" s="272">
        <f>AF533*(1+'2. GRI Pricing Inputs'!H$115)^((AG$16-AF$16)/365)</f>
        <v>0</v>
      </c>
      <c r="AH533" s="272">
        <f>AG533*(1+'2. GRI Pricing Inputs'!I$115)^((AH$16-AG$16)/365)</f>
        <v>0</v>
      </c>
      <c r="AI533" s="272">
        <f>AH533*(1+'2. GRI Pricing Inputs'!J$115)^((AI$16-AH$16)/365)</f>
        <v>0</v>
      </c>
      <c r="AJ533" s="272">
        <f>AI533*(1+'2. GRI Pricing Inputs'!K$115)^((AJ$16-AI$16)/365)</f>
        <v>0</v>
      </c>
      <c r="AK533" s="272">
        <f>AJ533*(1+'2. GRI Pricing Inputs'!L$115)^((AK$16-AJ$16)/365)</f>
        <v>0</v>
      </c>
      <c r="AL533" s="272">
        <f>AK533*(1+'2. GRI Pricing Inputs'!M$115)^((AL$16-AK$16)/365)</f>
        <v>0</v>
      </c>
      <c r="AM533" s="272">
        <f>AL533*(1+'2. GRI Pricing Inputs'!N$115)^((AM$16-AL$16)/365)</f>
        <v>0</v>
      </c>
      <c r="AN533" s="272">
        <f>AM533*(1+'2. GRI Pricing Inputs'!O$115)^((AN$16-AM$16)/365)</f>
        <v>0</v>
      </c>
      <c r="AO533" s="272">
        <f>AN533*(1+'2. GRI Pricing Inputs'!P$115)^((AO$16-AN$16)/365)</f>
        <v>0</v>
      </c>
      <c r="AP533" s="276">
        <f>AO533*(1+'2. GRI Pricing Inputs'!Q$115)^((AP$16-AO$16)/365)</f>
        <v>0</v>
      </c>
      <c r="AQ533" s="380">
        <f t="shared" si="24"/>
        <v>0</v>
      </c>
    </row>
    <row r="534" spans="3:43" ht="11.4" x14ac:dyDescent="0.2">
      <c r="C534" s="76">
        <f>'1. Accomodation'!N538</f>
        <v>0</v>
      </c>
      <c r="D534" s="362" t="str">
        <f>'1. Accomodation'!L538</f>
        <v>[Select]</v>
      </c>
      <c r="E534" s="69" t="str">
        <f>'1. Accomodation'!P538</f>
        <v>[Select]</v>
      </c>
      <c r="F534" s="69" t="str">
        <f>'1. Accomodation'!Q538</f>
        <v>[Select]</v>
      </c>
      <c r="G534" s="77">
        <f>'1. Accomodation'!O538</f>
        <v>0</v>
      </c>
      <c r="H534" s="69" t="str">
        <f>'1. Accomodation'!R538</f>
        <v>[Select]</v>
      </c>
      <c r="I534" s="69" t="str">
        <f>'1. Accomodation'!S538</f>
        <v>[Select]</v>
      </c>
      <c r="J534" s="62"/>
      <c r="L534" s="271">
        <f>IFERROR(INDEX('2. GRI Pricing Inputs'!$C$15:$AI$16,MATCH($L$16,'2. GRI Pricing Inputs'!$C$15:$C$16,0),MATCH(E534,'2. GRI Pricing Inputs'!$C$15:$AI$15,0)),0)</f>
        <v>0</v>
      </c>
      <c r="M534" s="272">
        <f>IFERROR(INDEX('2. GRI Pricing Inputs'!$C$22:$AI$23,MATCH($M$16,'2. GRI Pricing Inputs'!$C$22:$C$23,0),MATCH(F534,'2. GRI Pricing Inputs'!$C$22:$AI$22,0)),0)</f>
        <v>0</v>
      </c>
      <c r="N534" s="329">
        <f>IF(AND('3. GRI Pricing'!$G534&gt;='2. GRI Pricing Inputs'!$D$33,'3. GRI Pricing'!$G534&lt;='2. GRI Pricing Inputs'!$E$33),'2. GRI Pricing Inputs'!$D$32,IF(AND('3. GRI Pricing'!$G534&gt;='2. GRI Pricing Inputs'!$F$33,'3. GRI Pricing'!$G534&lt;='2. GRI Pricing Inputs'!$G$33),'2. GRI Pricing Inputs'!$F$32,IF(AND('3. GRI Pricing'!$G534&gt;='2. GRI Pricing Inputs'!$H$33,'3. GRI Pricing'!$G534&lt;='2. GRI Pricing Inputs'!$I$33),'2. GRI Pricing Inputs'!$H$32,IF(AND('3. GRI Pricing'!$G534&gt;='2. GRI Pricing Inputs'!$J$33,'3. GRI Pricing'!$G534&lt;='2. GRI Pricing Inputs'!$K$33),'2. GRI Pricing Inputs'!$J$32,IF(AND('3. GRI Pricing'!$G534&gt;='2. GRI Pricing Inputs'!$L$33,'3. GRI Pricing'!$G534&lt;='2. GRI Pricing Inputs'!$M$33),'2. GRI Pricing Inputs'!$L$32,IF(AND('3. GRI Pricing'!$G534&gt;='2. GRI Pricing Inputs'!$N$33,'3. GRI Pricing'!$G534&lt;='2. GRI Pricing Inputs'!$O$33),'2. GRI Pricing Inputs'!$N$32,IF(AND('3. GRI Pricing'!$G534&gt;='2. GRI Pricing Inputs'!$P$33,'3. GRI Pricing'!$G534&lt;='2. GRI Pricing Inputs'!$Q$33),'2. GRI Pricing Inputs'!$P$32,IF(AND('3. GRI Pricing'!$G534&gt;='2. GRI Pricing Inputs'!$R$33,'3. GRI Pricing'!$G534&lt;='2. GRI Pricing Inputs'!$S$33),'2. GRI Pricing Inputs'!$R$32,IF(AND('3. GRI Pricing'!$G534&gt;='2. GRI Pricing Inputs'!$T$33,'3. GRI Pricing'!$G534&lt;='2. GRI Pricing Inputs'!$U$33),'2. GRI Pricing Inputs'!$T$32,IF(AND('3. GRI Pricing'!$G534&gt;='2. GRI Pricing Inputs'!$V$33,'3. GRI Pricing'!$G534&lt;='2. GRI Pricing Inputs'!$W$33),'2. GRI Pricing Inputs'!$V$32,IF(AND('3. GRI Pricing'!$G534&gt;='2. GRI Pricing Inputs'!$X$33,'3. GRI Pricing'!$G534&lt;='2. GRI Pricing Inputs'!$Y$33),'2. GRI Pricing Inputs'!$X$32,IF(AND('3. GRI Pricing'!$G534&gt;='2. GRI Pricing Inputs'!$Z$33,'3. GRI Pricing'!$G534&lt;='2. GRI Pricing Inputs'!$AA$33),'2. GRI Pricing Inputs'!$Z$32,IF(AND('3. GRI Pricing'!$G534&gt;='2. GRI Pricing Inputs'!$AB$33,'3. GRI Pricing'!$G534&lt;='2. GRI Pricing Inputs'!$AC$33),'2. GRI Pricing Inputs'!$AB$32,IF(AND('3. GRI Pricing'!$G534&gt;='2. GRI Pricing Inputs'!$AD$33,'3. GRI Pricing'!$G534&lt;='2. GRI Pricing Inputs'!$AE$33),'2. GRI Pricing Inputs'!$AD$32,IF(AND('3. GRI Pricing'!$G534&gt;='2. GRI Pricing Inputs'!$AF$33,'3. GRI Pricing'!$G534&lt;='2. GRI Pricing Inputs'!$AG$33),'2. GRI Pricing Inputs'!$AF$32,IF(AND('3. GRI Pricing'!$G534&gt;='2. GRI Pricing Inputs'!$AH$33,'3. GRI Pricing'!$G534&lt;='2. GRI Pricing Inputs'!$AI$33),'2. GRI Pricing Inputs'!$AH$32,0))))))))))))))))</f>
        <v>0</v>
      </c>
      <c r="O534" s="272" cm="1">
        <f t="array" ref="O534">IFERROR(INDEX('2. GRI Pricing Inputs'!$C$32:$AI$39,MATCH('3. GRI Pricing'!E534,'2. GRI Pricing Inputs'!$C$32:$C$39,0),(MATCH('3. GRI Pricing'!N534,'2. GRI Pricing Inputs'!$D$32:$AI$32,0)+1)),0)</f>
        <v>0</v>
      </c>
      <c r="P534" s="272">
        <f>IFERROR(INDEX('2. GRI Pricing Inputs'!$C$45:$AI$46,MATCH($P$16,'2. GRI Pricing Inputs'!$C$45:$C$46,0),MATCH(H534,'2. GRI Pricing Inputs'!$C$45:$AI$45,0)),0)</f>
        <v>0</v>
      </c>
      <c r="Q534" s="272">
        <f>IFERROR(INDEX('2. GRI Pricing Inputs'!$C$53:$AI$54,MATCH('3. GRI Pricing'!$Q$16,'2. GRI Pricing Inputs'!$C$53:$C$54,0),MATCH('3. GRI Pricing'!I534,'2. GRI Pricing Inputs'!$C$53:$AI$53,0)),0)</f>
        <v>0</v>
      </c>
      <c r="R534" s="272">
        <f>IFERROR(INDEX('2. GRI Pricing Inputs'!$C$60:$AI$61,MATCH('3. GRI Pricing'!$R$16,'2. GRI Pricing Inputs'!$C$60:$C$61,0),MATCH('1. Accomodation'!T538,'2. GRI Pricing Inputs'!$C$60:$AI$60,0)),0)</f>
        <v>0</v>
      </c>
      <c r="S534" s="272">
        <f>IFERROR(INDEX('2. GRI Pricing Inputs'!$C$67:$AI$68,MATCH('3. GRI Pricing'!$S$16,'2. GRI Pricing Inputs'!$C$67:$C$68,0),MATCH('1. Accomodation'!U538,'2. GRI Pricing Inputs'!$C$67:$AI$67,0)),0)</f>
        <v>0</v>
      </c>
      <c r="T534" s="272">
        <f>IF(E534=0,0,'2. GRI Pricing Inputs'!$AI$75)</f>
        <v>0</v>
      </c>
      <c r="U534" s="272">
        <f>IFERROR(INDEX('2. GRI Pricing Inputs'!$C$82:$AI$83,MATCH('3. GRI Pricing'!$U$16,'2. GRI Pricing Inputs'!$C$82:$C$83,0),MATCH('1. Accomodation'!V538,'2. GRI Pricing Inputs'!$C$82:$AI$82,0)),0)</f>
        <v>0</v>
      </c>
      <c r="V534" s="272">
        <f>IFERROR(INDEX('2. GRI Pricing Inputs'!$C$89:$AI$90,MATCH('3. GRI Pricing'!$V$16,'2. GRI Pricing Inputs'!$C$89:$C$90,0),MATCH('1. Accomodation'!W538,'2. GRI Pricing Inputs'!$C$89:$AI$89,0)),0)</f>
        <v>0</v>
      </c>
      <c r="W534" s="272">
        <f>IFERROR(INDEX('2. GRI Pricing Inputs'!$C$97:$AI$98,MATCH('3. GRI Pricing'!$W$16,'2. GRI Pricing Inputs'!$C$97:$C$98,0),MATCH('1. Accomodation'!X538,'2. GRI Pricing Inputs'!$C$97:$AI$97,0)),0)</f>
        <v>0</v>
      </c>
      <c r="X534" s="272">
        <f>IFERROR(INDEX('2. GRI Pricing Inputs'!$C$104:$AI$105,MATCH('3. GRI Pricing'!$X$16,'2. GRI Pricing Inputs'!$C$104:$C$105,0),MATCH('1. Accomodation'!Y538,'2. GRI Pricing Inputs'!$C$104:$AI$104,0)),0)</f>
        <v>0</v>
      </c>
      <c r="Y534" s="273"/>
      <c r="Z534" s="274">
        <f t="shared" si="23"/>
        <v>0</v>
      </c>
      <c r="AA534" s="275"/>
      <c r="AB534" s="275"/>
      <c r="AC534" s="275"/>
      <c r="AD534" s="271">
        <f>Z534*(1+'2. GRI Pricing Inputs'!E$115)^(($AD$16-$AC$15)/365)</f>
        <v>0</v>
      </c>
      <c r="AE534" s="272">
        <f>AD534*(1+'2. GRI Pricing Inputs'!F$115)^((AE$16-AD$16)/365)</f>
        <v>0</v>
      </c>
      <c r="AF534" s="272">
        <f>AE534*(1+'2. GRI Pricing Inputs'!G$115)^((AF$16-AE$16)/365)</f>
        <v>0</v>
      </c>
      <c r="AG534" s="272">
        <f>AF534*(1+'2. GRI Pricing Inputs'!H$115)^((AG$16-AF$16)/365)</f>
        <v>0</v>
      </c>
      <c r="AH534" s="272">
        <f>AG534*(1+'2. GRI Pricing Inputs'!I$115)^((AH$16-AG$16)/365)</f>
        <v>0</v>
      </c>
      <c r="AI534" s="272">
        <f>AH534*(1+'2. GRI Pricing Inputs'!J$115)^((AI$16-AH$16)/365)</f>
        <v>0</v>
      </c>
      <c r="AJ534" s="272">
        <f>AI534*(1+'2. GRI Pricing Inputs'!K$115)^((AJ$16-AI$16)/365)</f>
        <v>0</v>
      </c>
      <c r="AK534" s="272">
        <f>AJ534*(1+'2. GRI Pricing Inputs'!L$115)^((AK$16-AJ$16)/365)</f>
        <v>0</v>
      </c>
      <c r="AL534" s="272">
        <f>AK534*(1+'2. GRI Pricing Inputs'!M$115)^((AL$16-AK$16)/365)</f>
        <v>0</v>
      </c>
      <c r="AM534" s="272">
        <f>AL534*(1+'2. GRI Pricing Inputs'!N$115)^((AM$16-AL$16)/365)</f>
        <v>0</v>
      </c>
      <c r="AN534" s="272">
        <f>AM534*(1+'2. GRI Pricing Inputs'!O$115)^((AN$16-AM$16)/365)</f>
        <v>0</v>
      </c>
      <c r="AO534" s="272">
        <f>AN534*(1+'2. GRI Pricing Inputs'!P$115)^((AO$16-AN$16)/365)</f>
        <v>0</v>
      </c>
      <c r="AP534" s="276">
        <f>AO534*(1+'2. GRI Pricing Inputs'!Q$115)^((AP$16-AO$16)/365)</f>
        <v>0</v>
      </c>
      <c r="AQ534" s="380">
        <f t="shared" si="24"/>
        <v>0</v>
      </c>
    </row>
    <row r="535" spans="3:43" ht="11.4" x14ac:dyDescent="0.2">
      <c r="C535" s="76">
        <f>'1. Accomodation'!N539</f>
        <v>0</v>
      </c>
      <c r="D535" s="362" t="str">
        <f>'1. Accomodation'!L539</f>
        <v>[Select]</v>
      </c>
      <c r="E535" s="69" t="str">
        <f>'1. Accomodation'!P539</f>
        <v>[Select]</v>
      </c>
      <c r="F535" s="69" t="str">
        <f>'1. Accomodation'!Q539</f>
        <v>[Select]</v>
      </c>
      <c r="G535" s="77">
        <f>'1. Accomodation'!O539</f>
        <v>0</v>
      </c>
      <c r="H535" s="69" t="str">
        <f>'1. Accomodation'!R539</f>
        <v>[Select]</v>
      </c>
      <c r="I535" s="69" t="str">
        <f>'1. Accomodation'!S539</f>
        <v>[Select]</v>
      </c>
      <c r="J535" s="62"/>
      <c r="L535" s="271">
        <f>IFERROR(INDEX('2. GRI Pricing Inputs'!$C$15:$AI$16,MATCH($L$16,'2. GRI Pricing Inputs'!$C$15:$C$16,0),MATCH(E535,'2. GRI Pricing Inputs'!$C$15:$AI$15,0)),0)</f>
        <v>0</v>
      </c>
      <c r="M535" s="272">
        <f>IFERROR(INDEX('2. GRI Pricing Inputs'!$C$22:$AI$23,MATCH($M$16,'2. GRI Pricing Inputs'!$C$22:$C$23,0),MATCH(F535,'2. GRI Pricing Inputs'!$C$22:$AI$22,0)),0)</f>
        <v>0</v>
      </c>
      <c r="N535" s="329">
        <f>IF(AND('3. GRI Pricing'!$G535&gt;='2. GRI Pricing Inputs'!$D$33,'3. GRI Pricing'!$G535&lt;='2. GRI Pricing Inputs'!$E$33),'2. GRI Pricing Inputs'!$D$32,IF(AND('3. GRI Pricing'!$G535&gt;='2. GRI Pricing Inputs'!$F$33,'3. GRI Pricing'!$G535&lt;='2. GRI Pricing Inputs'!$G$33),'2. GRI Pricing Inputs'!$F$32,IF(AND('3. GRI Pricing'!$G535&gt;='2. GRI Pricing Inputs'!$H$33,'3. GRI Pricing'!$G535&lt;='2. GRI Pricing Inputs'!$I$33),'2. GRI Pricing Inputs'!$H$32,IF(AND('3. GRI Pricing'!$G535&gt;='2. GRI Pricing Inputs'!$J$33,'3. GRI Pricing'!$G535&lt;='2. GRI Pricing Inputs'!$K$33),'2. GRI Pricing Inputs'!$J$32,IF(AND('3. GRI Pricing'!$G535&gt;='2. GRI Pricing Inputs'!$L$33,'3. GRI Pricing'!$G535&lt;='2. GRI Pricing Inputs'!$M$33),'2. GRI Pricing Inputs'!$L$32,IF(AND('3. GRI Pricing'!$G535&gt;='2. GRI Pricing Inputs'!$N$33,'3. GRI Pricing'!$G535&lt;='2. GRI Pricing Inputs'!$O$33),'2. GRI Pricing Inputs'!$N$32,IF(AND('3. GRI Pricing'!$G535&gt;='2. GRI Pricing Inputs'!$P$33,'3. GRI Pricing'!$G535&lt;='2. GRI Pricing Inputs'!$Q$33),'2. GRI Pricing Inputs'!$P$32,IF(AND('3. GRI Pricing'!$G535&gt;='2. GRI Pricing Inputs'!$R$33,'3. GRI Pricing'!$G535&lt;='2. GRI Pricing Inputs'!$S$33),'2. GRI Pricing Inputs'!$R$32,IF(AND('3. GRI Pricing'!$G535&gt;='2. GRI Pricing Inputs'!$T$33,'3. GRI Pricing'!$G535&lt;='2. GRI Pricing Inputs'!$U$33),'2. GRI Pricing Inputs'!$T$32,IF(AND('3. GRI Pricing'!$G535&gt;='2. GRI Pricing Inputs'!$V$33,'3. GRI Pricing'!$G535&lt;='2. GRI Pricing Inputs'!$W$33),'2. GRI Pricing Inputs'!$V$32,IF(AND('3. GRI Pricing'!$G535&gt;='2. GRI Pricing Inputs'!$X$33,'3. GRI Pricing'!$G535&lt;='2. GRI Pricing Inputs'!$Y$33),'2. GRI Pricing Inputs'!$X$32,IF(AND('3. GRI Pricing'!$G535&gt;='2. GRI Pricing Inputs'!$Z$33,'3. GRI Pricing'!$G535&lt;='2. GRI Pricing Inputs'!$AA$33),'2. GRI Pricing Inputs'!$Z$32,IF(AND('3. GRI Pricing'!$G535&gt;='2. GRI Pricing Inputs'!$AB$33,'3. GRI Pricing'!$G535&lt;='2. GRI Pricing Inputs'!$AC$33),'2. GRI Pricing Inputs'!$AB$32,IF(AND('3. GRI Pricing'!$G535&gt;='2. GRI Pricing Inputs'!$AD$33,'3. GRI Pricing'!$G535&lt;='2. GRI Pricing Inputs'!$AE$33),'2. GRI Pricing Inputs'!$AD$32,IF(AND('3. GRI Pricing'!$G535&gt;='2. GRI Pricing Inputs'!$AF$33,'3. GRI Pricing'!$G535&lt;='2. GRI Pricing Inputs'!$AG$33),'2. GRI Pricing Inputs'!$AF$32,IF(AND('3. GRI Pricing'!$G535&gt;='2. GRI Pricing Inputs'!$AH$33,'3. GRI Pricing'!$G535&lt;='2. GRI Pricing Inputs'!$AI$33),'2. GRI Pricing Inputs'!$AH$32,0))))))))))))))))</f>
        <v>0</v>
      </c>
      <c r="O535" s="272" cm="1">
        <f t="array" ref="O535">IFERROR(INDEX('2. GRI Pricing Inputs'!$C$32:$AI$39,MATCH('3. GRI Pricing'!E535,'2. GRI Pricing Inputs'!$C$32:$C$39,0),(MATCH('3. GRI Pricing'!N535,'2. GRI Pricing Inputs'!$D$32:$AI$32,0)+1)),0)</f>
        <v>0</v>
      </c>
      <c r="P535" s="272">
        <f>IFERROR(INDEX('2. GRI Pricing Inputs'!$C$45:$AI$46,MATCH($P$16,'2. GRI Pricing Inputs'!$C$45:$C$46,0),MATCH(H535,'2. GRI Pricing Inputs'!$C$45:$AI$45,0)),0)</f>
        <v>0</v>
      </c>
      <c r="Q535" s="272">
        <f>IFERROR(INDEX('2. GRI Pricing Inputs'!$C$53:$AI$54,MATCH('3. GRI Pricing'!$Q$16,'2. GRI Pricing Inputs'!$C$53:$C$54,0),MATCH('3. GRI Pricing'!I535,'2. GRI Pricing Inputs'!$C$53:$AI$53,0)),0)</f>
        <v>0</v>
      </c>
      <c r="R535" s="272">
        <f>IFERROR(INDEX('2. GRI Pricing Inputs'!$C$60:$AI$61,MATCH('3. GRI Pricing'!$R$16,'2. GRI Pricing Inputs'!$C$60:$C$61,0),MATCH('1. Accomodation'!T539,'2. GRI Pricing Inputs'!$C$60:$AI$60,0)),0)</f>
        <v>0</v>
      </c>
      <c r="S535" s="272">
        <f>IFERROR(INDEX('2. GRI Pricing Inputs'!$C$67:$AI$68,MATCH('3. GRI Pricing'!$S$16,'2. GRI Pricing Inputs'!$C$67:$C$68,0),MATCH('1. Accomodation'!U539,'2. GRI Pricing Inputs'!$C$67:$AI$67,0)),0)</f>
        <v>0</v>
      </c>
      <c r="T535" s="272">
        <f>IF(E535=0,0,'2. GRI Pricing Inputs'!$AI$75)</f>
        <v>0</v>
      </c>
      <c r="U535" s="272">
        <f>IFERROR(INDEX('2. GRI Pricing Inputs'!$C$82:$AI$83,MATCH('3. GRI Pricing'!$U$16,'2. GRI Pricing Inputs'!$C$82:$C$83,0),MATCH('1. Accomodation'!V539,'2. GRI Pricing Inputs'!$C$82:$AI$82,0)),0)</f>
        <v>0</v>
      </c>
      <c r="V535" s="272">
        <f>IFERROR(INDEX('2. GRI Pricing Inputs'!$C$89:$AI$90,MATCH('3. GRI Pricing'!$V$16,'2. GRI Pricing Inputs'!$C$89:$C$90,0),MATCH('1. Accomodation'!W539,'2. GRI Pricing Inputs'!$C$89:$AI$89,0)),0)</f>
        <v>0</v>
      </c>
      <c r="W535" s="272">
        <f>IFERROR(INDEX('2. GRI Pricing Inputs'!$C$97:$AI$98,MATCH('3. GRI Pricing'!$W$16,'2. GRI Pricing Inputs'!$C$97:$C$98,0),MATCH('1. Accomodation'!X539,'2. GRI Pricing Inputs'!$C$97:$AI$97,0)),0)</f>
        <v>0</v>
      </c>
      <c r="X535" s="272">
        <f>IFERROR(INDEX('2. GRI Pricing Inputs'!$C$104:$AI$105,MATCH('3. GRI Pricing'!$X$16,'2. GRI Pricing Inputs'!$C$104:$C$105,0),MATCH('1. Accomodation'!Y539,'2. GRI Pricing Inputs'!$C$104:$AI$104,0)),0)</f>
        <v>0</v>
      </c>
      <c r="Y535" s="273"/>
      <c r="Z535" s="274">
        <f t="shared" si="23"/>
        <v>0</v>
      </c>
      <c r="AA535" s="275"/>
      <c r="AB535" s="275"/>
      <c r="AC535" s="275"/>
      <c r="AD535" s="271">
        <f>Z535*(1+'2. GRI Pricing Inputs'!E$115)^(($AD$16-$AC$15)/365)</f>
        <v>0</v>
      </c>
      <c r="AE535" s="272">
        <f>AD535*(1+'2. GRI Pricing Inputs'!F$115)^((AE$16-AD$16)/365)</f>
        <v>0</v>
      </c>
      <c r="AF535" s="272">
        <f>AE535*(1+'2. GRI Pricing Inputs'!G$115)^((AF$16-AE$16)/365)</f>
        <v>0</v>
      </c>
      <c r="AG535" s="272">
        <f>AF535*(1+'2. GRI Pricing Inputs'!H$115)^((AG$16-AF$16)/365)</f>
        <v>0</v>
      </c>
      <c r="AH535" s="272">
        <f>AG535*(1+'2. GRI Pricing Inputs'!I$115)^((AH$16-AG$16)/365)</f>
        <v>0</v>
      </c>
      <c r="AI535" s="272">
        <f>AH535*(1+'2. GRI Pricing Inputs'!J$115)^((AI$16-AH$16)/365)</f>
        <v>0</v>
      </c>
      <c r="AJ535" s="272">
        <f>AI535*(1+'2. GRI Pricing Inputs'!K$115)^((AJ$16-AI$16)/365)</f>
        <v>0</v>
      </c>
      <c r="AK535" s="272">
        <f>AJ535*(1+'2. GRI Pricing Inputs'!L$115)^((AK$16-AJ$16)/365)</f>
        <v>0</v>
      </c>
      <c r="AL535" s="272">
        <f>AK535*(1+'2. GRI Pricing Inputs'!M$115)^((AL$16-AK$16)/365)</f>
        <v>0</v>
      </c>
      <c r="AM535" s="272">
        <f>AL535*(1+'2. GRI Pricing Inputs'!N$115)^((AM$16-AL$16)/365)</f>
        <v>0</v>
      </c>
      <c r="AN535" s="272">
        <f>AM535*(1+'2. GRI Pricing Inputs'!O$115)^((AN$16-AM$16)/365)</f>
        <v>0</v>
      </c>
      <c r="AO535" s="272">
        <f>AN535*(1+'2. GRI Pricing Inputs'!P$115)^((AO$16-AN$16)/365)</f>
        <v>0</v>
      </c>
      <c r="AP535" s="276">
        <f>AO535*(1+'2. GRI Pricing Inputs'!Q$115)^((AP$16-AO$16)/365)</f>
        <v>0</v>
      </c>
      <c r="AQ535" s="380">
        <f t="shared" si="24"/>
        <v>0</v>
      </c>
    </row>
    <row r="536" spans="3:43" ht="11.4" x14ac:dyDescent="0.2">
      <c r="C536" s="76">
        <f>'1. Accomodation'!N540</f>
        <v>0</v>
      </c>
      <c r="D536" s="362" t="str">
        <f>'1. Accomodation'!L540</f>
        <v>[Select]</v>
      </c>
      <c r="E536" s="69" t="str">
        <f>'1. Accomodation'!P540</f>
        <v>[Select]</v>
      </c>
      <c r="F536" s="69" t="str">
        <f>'1. Accomodation'!Q540</f>
        <v>[Select]</v>
      </c>
      <c r="G536" s="77">
        <f>'1. Accomodation'!O540</f>
        <v>0</v>
      </c>
      <c r="H536" s="69" t="str">
        <f>'1. Accomodation'!R540</f>
        <v>[Select]</v>
      </c>
      <c r="I536" s="69" t="str">
        <f>'1. Accomodation'!S540</f>
        <v>[Select]</v>
      </c>
      <c r="J536" s="62"/>
      <c r="L536" s="271">
        <f>IFERROR(INDEX('2. GRI Pricing Inputs'!$C$15:$AI$16,MATCH($L$16,'2. GRI Pricing Inputs'!$C$15:$C$16,0),MATCH(E536,'2. GRI Pricing Inputs'!$C$15:$AI$15,0)),0)</f>
        <v>0</v>
      </c>
      <c r="M536" s="272">
        <f>IFERROR(INDEX('2. GRI Pricing Inputs'!$C$22:$AI$23,MATCH($M$16,'2. GRI Pricing Inputs'!$C$22:$C$23,0),MATCH(F536,'2. GRI Pricing Inputs'!$C$22:$AI$22,0)),0)</f>
        <v>0</v>
      </c>
      <c r="N536" s="329">
        <f>IF(AND('3. GRI Pricing'!$G536&gt;='2. GRI Pricing Inputs'!$D$33,'3. GRI Pricing'!$G536&lt;='2. GRI Pricing Inputs'!$E$33),'2. GRI Pricing Inputs'!$D$32,IF(AND('3. GRI Pricing'!$G536&gt;='2. GRI Pricing Inputs'!$F$33,'3. GRI Pricing'!$G536&lt;='2. GRI Pricing Inputs'!$G$33),'2. GRI Pricing Inputs'!$F$32,IF(AND('3. GRI Pricing'!$G536&gt;='2. GRI Pricing Inputs'!$H$33,'3. GRI Pricing'!$G536&lt;='2. GRI Pricing Inputs'!$I$33),'2. GRI Pricing Inputs'!$H$32,IF(AND('3. GRI Pricing'!$G536&gt;='2. GRI Pricing Inputs'!$J$33,'3. GRI Pricing'!$G536&lt;='2. GRI Pricing Inputs'!$K$33),'2. GRI Pricing Inputs'!$J$32,IF(AND('3. GRI Pricing'!$G536&gt;='2. GRI Pricing Inputs'!$L$33,'3. GRI Pricing'!$G536&lt;='2. GRI Pricing Inputs'!$M$33),'2. GRI Pricing Inputs'!$L$32,IF(AND('3. GRI Pricing'!$G536&gt;='2. GRI Pricing Inputs'!$N$33,'3. GRI Pricing'!$G536&lt;='2. GRI Pricing Inputs'!$O$33),'2. GRI Pricing Inputs'!$N$32,IF(AND('3. GRI Pricing'!$G536&gt;='2. GRI Pricing Inputs'!$P$33,'3. GRI Pricing'!$G536&lt;='2. GRI Pricing Inputs'!$Q$33),'2. GRI Pricing Inputs'!$P$32,IF(AND('3. GRI Pricing'!$G536&gt;='2. GRI Pricing Inputs'!$R$33,'3. GRI Pricing'!$G536&lt;='2. GRI Pricing Inputs'!$S$33),'2. GRI Pricing Inputs'!$R$32,IF(AND('3. GRI Pricing'!$G536&gt;='2. GRI Pricing Inputs'!$T$33,'3. GRI Pricing'!$G536&lt;='2. GRI Pricing Inputs'!$U$33),'2. GRI Pricing Inputs'!$T$32,IF(AND('3. GRI Pricing'!$G536&gt;='2. GRI Pricing Inputs'!$V$33,'3. GRI Pricing'!$G536&lt;='2. GRI Pricing Inputs'!$W$33),'2. GRI Pricing Inputs'!$V$32,IF(AND('3. GRI Pricing'!$G536&gt;='2. GRI Pricing Inputs'!$X$33,'3. GRI Pricing'!$G536&lt;='2. GRI Pricing Inputs'!$Y$33),'2. GRI Pricing Inputs'!$X$32,IF(AND('3. GRI Pricing'!$G536&gt;='2. GRI Pricing Inputs'!$Z$33,'3. GRI Pricing'!$G536&lt;='2. GRI Pricing Inputs'!$AA$33),'2. GRI Pricing Inputs'!$Z$32,IF(AND('3. GRI Pricing'!$G536&gt;='2. GRI Pricing Inputs'!$AB$33,'3. GRI Pricing'!$G536&lt;='2. GRI Pricing Inputs'!$AC$33),'2. GRI Pricing Inputs'!$AB$32,IF(AND('3. GRI Pricing'!$G536&gt;='2. GRI Pricing Inputs'!$AD$33,'3. GRI Pricing'!$G536&lt;='2. GRI Pricing Inputs'!$AE$33),'2. GRI Pricing Inputs'!$AD$32,IF(AND('3. GRI Pricing'!$G536&gt;='2. GRI Pricing Inputs'!$AF$33,'3. GRI Pricing'!$G536&lt;='2. GRI Pricing Inputs'!$AG$33),'2. GRI Pricing Inputs'!$AF$32,IF(AND('3. GRI Pricing'!$G536&gt;='2. GRI Pricing Inputs'!$AH$33,'3. GRI Pricing'!$G536&lt;='2. GRI Pricing Inputs'!$AI$33),'2. GRI Pricing Inputs'!$AH$32,0))))))))))))))))</f>
        <v>0</v>
      </c>
      <c r="O536" s="272" cm="1">
        <f t="array" ref="O536">IFERROR(INDEX('2. GRI Pricing Inputs'!$C$32:$AI$39,MATCH('3. GRI Pricing'!E536,'2. GRI Pricing Inputs'!$C$32:$C$39,0),(MATCH('3. GRI Pricing'!N536,'2. GRI Pricing Inputs'!$D$32:$AI$32,0)+1)),0)</f>
        <v>0</v>
      </c>
      <c r="P536" s="272">
        <f>IFERROR(INDEX('2. GRI Pricing Inputs'!$C$45:$AI$46,MATCH($P$16,'2. GRI Pricing Inputs'!$C$45:$C$46,0),MATCH(H536,'2. GRI Pricing Inputs'!$C$45:$AI$45,0)),0)</f>
        <v>0</v>
      </c>
      <c r="Q536" s="272">
        <f>IFERROR(INDEX('2. GRI Pricing Inputs'!$C$53:$AI$54,MATCH('3. GRI Pricing'!$Q$16,'2. GRI Pricing Inputs'!$C$53:$C$54,0),MATCH('3. GRI Pricing'!I536,'2. GRI Pricing Inputs'!$C$53:$AI$53,0)),0)</f>
        <v>0</v>
      </c>
      <c r="R536" s="272">
        <f>IFERROR(INDEX('2. GRI Pricing Inputs'!$C$60:$AI$61,MATCH('3. GRI Pricing'!$R$16,'2. GRI Pricing Inputs'!$C$60:$C$61,0),MATCH('1. Accomodation'!T540,'2. GRI Pricing Inputs'!$C$60:$AI$60,0)),0)</f>
        <v>0</v>
      </c>
      <c r="S536" s="272">
        <f>IFERROR(INDEX('2. GRI Pricing Inputs'!$C$67:$AI$68,MATCH('3. GRI Pricing'!$S$16,'2. GRI Pricing Inputs'!$C$67:$C$68,0),MATCH('1. Accomodation'!U540,'2. GRI Pricing Inputs'!$C$67:$AI$67,0)),0)</f>
        <v>0</v>
      </c>
      <c r="T536" s="272">
        <f>IF(E536=0,0,'2. GRI Pricing Inputs'!$AI$75)</f>
        <v>0</v>
      </c>
      <c r="U536" s="272">
        <f>IFERROR(INDEX('2. GRI Pricing Inputs'!$C$82:$AI$83,MATCH('3. GRI Pricing'!$U$16,'2. GRI Pricing Inputs'!$C$82:$C$83,0),MATCH('1. Accomodation'!V540,'2. GRI Pricing Inputs'!$C$82:$AI$82,0)),0)</f>
        <v>0</v>
      </c>
      <c r="V536" s="272">
        <f>IFERROR(INDEX('2. GRI Pricing Inputs'!$C$89:$AI$90,MATCH('3. GRI Pricing'!$V$16,'2. GRI Pricing Inputs'!$C$89:$C$90,0),MATCH('1. Accomodation'!W540,'2. GRI Pricing Inputs'!$C$89:$AI$89,0)),0)</f>
        <v>0</v>
      </c>
      <c r="W536" s="272">
        <f>IFERROR(INDEX('2. GRI Pricing Inputs'!$C$97:$AI$98,MATCH('3. GRI Pricing'!$W$16,'2. GRI Pricing Inputs'!$C$97:$C$98,0),MATCH('1. Accomodation'!X540,'2. GRI Pricing Inputs'!$C$97:$AI$97,0)),0)</f>
        <v>0</v>
      </c>
      <c r="X536" s="272">
        <f>IFERROR(INDEX('2. GRI Pricing Inputs'!$C$104:$AI$105,MATCH('3. GRI Pricing'!$X$16,'2. GRI Pricing Inputs'!$C$104:$C$105,0),MATCH('1. Accomodation'!Y540,'2. GRI Pricing Inputs'!$C$104:$AI$104,0)),0)</f>
        <v>0</v>
      </c>
      <c r="Y536" s="273"/>
      <c r="Z536" s="274">
        <f t="shared" si="23"/>
        <v>0</v>
      </c>
      <c r="AA536" s="275"/>
      <c r="AB536" s="275"/>
      <c r="AC536" s="275"/>
      <c r="AD536" s="271">
        <f>Z536*(1+'2. GRI Pricing Inputs'!E$115)^(($AD$16-$AC$15)/365)</f>
        <v>0</v>
      </c>
      <c r="AE536" s="272">
        <f>AD536*(1+'2. GRI Pricing Inputs'!F$115)^((AE$16-AD$16)/365)</f>
        <v>0</v>
      </c>
      <c r="AF536" s="272">
        <f>AE536*(1+'2. GRI Pricing Inputs'!G$115)^((AF$16-AE$16)/365)</f>
        <v>0</v>
      </c>
      <c r="AG536" s="272">
        <f>AF536*(1+'2. GRI Pricing Inputs'!H$115)^((AG$16-AF$16)/365)</f>
        <v>0</v>
      </c>
      <c r="AH536" s="272">
        <f>AG536*(1+'2. GRI Pricing Inputs'!I$115)^((AH$16-AG$16)/365)</f>
        <v>0</v>
      </c>
      <c r="AI536" s="272">
        <f>AH536*(1+'2. GRI Pricing Inputs'!J$115)^((AI$16-AH$16)/365)</f>
        <v>0</v>
      </c>
      <c r="AJ536" s="272">
        <f>AI536*(1+'2. GRI Pricing Inputs'!K$115)^((AJ$16-AI$16)/365)</f>
        <v>0</v>
      </c>
      <c r="AK536" s="272">
        <f>AJ536*(1+'2. GRI Pricing Inputs'!L$115)^((AK$16-AJ$16)/365)</f>
        <v>0</v>
      </c>
      <c r="AL536" s="272">
        <f>AK536*(1+'2. GRI Pricing Inputs'!M$115)^((AL$16-AK$16)/365)</f>
        <v>0</v>
      </c>
      <c r="AM536" s="272">
        <f>AL536*(1+'2. GRI Pricing Inputs'!N$115)^((AM$16-AL$16)/365)</f>
        <v>0</v>
      </c>
      <c r="AN536" s="272">
        <f>AM536*(1+'2. GRI Pricing Inputs'!O$115)^((AN$16-AM$16)/365)</f>
        <v>0</v>
      </c>
      <c r="AO536" s="272">
        <f>AN536*(1+'2. GRI Pricing Inputs'!P$115)^((AO$16-AN$16)/365)</f>
        <v>0</v>
      </c>
      <c r="AP536" s="276">
        <f>AO536*(1+'2. GRI Pricing Inputs'!Q$115)^((AP$16-AO$16)/365)</f>
        <v>0</v>
      </c>
      <c r="AQ536" s="380">
        <f t="shared" si="24"/>
        <v>0</v>
      </c>
    </row>
    <row r="537" spans="3:43" ht="11.4" x14ac:dyDescent="0.2">
      <c r="C537" s="76">
        <f>'1. Accomodation'!N541</f>
        <v>0</v>
      </c>
      <c r="D537" s="362" t="str">
        <f>'1. Accomodation'!L541</f>
        <v>[Select]</v>
      </c>
      <c r="E537" s="69" t="str">
        <f>'1. Accomodation'!P541</f>
        <v>[Select]</v>
      </c>
      <c r="F537" s="69" t="str">
        <f>'1. Accomodation'!Q541</f>
        <v>[Select]</v>
      </c>
      <c r="G537" s="77">
        <f>'1. Accomodation'!O541</f>
        <v>0</v>
      </c>
      <c r="H537" s="69" t="str">
        <f>'1. Accomodation'!R541</f>
        <v>[Select]</v>
      </c>
      <c r="I537" s="69" t="str">
        <f>'1. Accomodation'!S541</f>
        <v>[Select]</v>
      </c>
      <c r="J537" s="62"/>
      <c r="L537" s="271">
        <f>IFERROR(INDEX('2. GRI Pricing Inputs'!$C$15:$AI$16,MATCH($L$16,'2. GRI Pricing Inputs'!$C$15:$C$16,0),MATCH(E537,'2. GRI Pricing Inputs'!$C$15:$AI$15,0)),0)</f>
        <v>0</v>
      </c>
      <c r="M537" s="272">
        <f>IFERROR(INDEX('2. GRI Pricing Inputs'!$C$22:$AI$23,MATCH($M$16,'2. GRI Pricing Inputs'!$C$22:$C$23,0),MATCH(F537,'2. GRI Pricing Inputs'!$C$22:$AI$22,0)),0)</f>
        <v>0</v>
      </c>
      <c r="N537" s="329">
        <f>IF(AND('3. GRI Pricing'!$G537&gt;='2. GRI Pricing Inputs'!$D$33,'3. GRI Pricing'!$G537&lt;='2. GRI Pricing Inputs'!$E$33),'2. GRI Pricing Inputs'!$D$32,IF(AND('3. GRI Pricing'!$G537&gt;='2. GRI Pricing Inputs'!$F$33,'3. GRI Pricing'!$G537&lt;='2. GRI Pricing Inputs'!$G$33),'2. GRI Pricing Inputs'!$F$32,IF(AND('3. GRI Pricing'!$G537&gt;='2. GRI Pricing Inputs'!$H$33,'3. GRI Pricing'!$G537&lt;='2. GRI Pricing Inputs'!$I$33),'2. GRI Pricing Inputs'!$H$32,IF(AND('3. GRI Pricing'!$G537&gt;='2. GRI Pricing Inputs'!$J$33,'3. GRI Pricing'!$G537&lt;='2. GRI Pricing Inputs'!$K$33),'2. GRI Pricing Inputs'!$J$32,IF(AND('3. GRI Pricing'!$G537&gt;='2. GRI Pricing Inputs'!$L$33,'3. GRI Pricing'!$G537&lt;='2. GRI Pricing Inputs'!$M$33),'2. GRI Pricing Inputs'!$L$32,IF(AND('3. GRI Pricing'!$G537&gt;='2. GRI Pricing Inputs'!$N$33,'3. GRI Pricing'!$G537&lt;='2. GRI Pricing Inputs'!$O$33),'2. GRI Pricing Inputs'!$N$32,IF(AND('3. GRI Pricing'!$G537&gt;='2. GRI Pricing Inputs'!$P$33,'3. GRI Pricing'!$G537&lt;='2. GRI Pricing Inputs'!$Q$33),'2. GRI Pricing Inputs'!$P$32,IF(AND('3. GRI Pricing'!$G537&gt;='2. GRI Pricing Inputs'!$R$33,'3. GRI Pricing'!$G537&lt;='2. GRI Pricing Inputs'!$S$33),'2. GRI Pricing Inputs'!$R$32,IF(AND('3. GRI Pricing'!$G537&gt;='2. GRI Pricing Inputs'!$T$33,'3. GRI Pricing'!$G537&lt;='2. GRI Pricing Inputs'!$U$33),'2. GRI Pricing Inputs'!$T$32,IF(AND('3. GRI Pricing'!$G537&gt;='2. GRI Pricing Inputs'!$V$33,'3. GRI Pricing'!$G537&lt;='2. GRI Pricing Inputs'!$W$33),'2. GRI Pricing Inputs'!$V$32,IF(AND('3. GRI Pricing'!$G537&gt;='2. GRI Pricing Inputs'!$X$33,'3. GRI Pricing'!$G537&lt;='2. GRI Pricing Inputs'!$Y$33),'2. GRI Pricing Inputs'!$X$32,IF(AND('3. GRI Pricing'!$G537&gt;='2. GRI Pricing Inputs'!$Z$33,'3. GRI Pricing'!$G537&lt;='2. GRI Pricing Inputs'!$AA$33),'2. GRI Pricing Inputs'!$Z$32,IF(AND('3. GRI Pricing'!$G537&gt;='2. GRI Pricing Inputs'!$AB$33,'3. GRI Pricing'!$G537&lt;='2. GRI Pricing Inputs'!$AC$33),'2. GRI Pricing Inputs'!$AB$32,IF(AND('3. GRI Pricing'!$G537&gt;='2. GRI Pricing Inputs'!$AD$33,'3. GRI Pricing'!$G537&lt;='2. GRI Pricing Inputs'!$AE$33),'2. GRI Pricing Inputs'!$AD$32,IF(AND('3. GRI Pricing'!$G537&gt;='2. GRI Pricing Inputs'!$AF$33,'3. GRI Pricing'!$G537&lt;='2. GRI Pricing Inputs'!$AG$33),'2. GRI Pricing Inputs'!$AF$32,IF(AND('3. GRI Pricing'!$G537&gt;='2. GRI Pricing Inputs'!$AH$33,'3. GRI Pricing'!$G537&lt;='2. GRI Pricing Inputs'!$AI$33),'2. GRI Pricing Inputs'!$AH$32,0))))))))))))))))</f>
        <v>0</v>
      </c>
      <c r="O537" s="272" cm="1">
        <f t="array" ref="O537">IFERROR(INDEX('2. GRI Pricing Inputs'!$C$32:$AI$39,MATCH('3. GRI Pricing'!E537,'2. GRI Pricing Inputs'!$C$32:$C$39,0),(MATCH('3. GRI Pricing'!N537,'2. GRI Pricing Inputs'!$D$32:$AI$32,0)+1)),0)</f>
        <v>0</v>
      </c>
      <c r="P537" s="272">
        <f>IFERROR(INDEX('2. GRI Pricing Inputs'!$C$45:$AI$46,MATCH($P$16,'2. GRI Pricing Inputs'!$C$45:$C$46,0),MATCH(H537,'2. GRI Pricing Inputs'!$C$45:$AI$45,0)),0)</f>
        <v>0</v>
      </c>
      <c r="Q537" s="272">
        <f>IFERROR(INDEX('2. GRI Pricing Inputs'!$C$53:$AI$54,MATCH('3. GRI Pricing'!$Q$16,'2. GRI Pricing Inputs'!$C$53:$C$54,0),MATCH('3. GRI Pricing'!I537,'2. GRI Pricing Inputs'!$C$53:$AI$53,0)),0)</f>
        <v>0</v>
      </c>
      <c r="R537" s="272">
        <f>IFERROR(INDEX('2. GRI Pricing Inputs'!$C$60:$AI$61,MATCH('3. GRI Pricing'!$R$16,'2. GRI Pricing Inputs'!$C$60:$C$61,0),MATCH('1. Accomodation'!T541,'2. GRI Pricing Inputs'!$C$60:$AI$60,0)),0)</f>
        <v>0</v>
      </c>
      <c r="S537" s="272">
        <f>IFERROR(INDEX('2. GRI Pricing Inputs'!$C$67:$AI$68,MATCH('3. GRI Pricing'!$S$16,'2. GRI Pricing Inputs'!$C$67:$C$68,0),MATCH('1. Accomodation'!U541,'2. GRI Pricing Inputs'!$C$67:$AI$67,0)),0)</f>
        <v>0</v>
      </c>
      <c r="T537" s="272">
        <f>IF(E537=0,0,'2. GRI Pricing Inputs'!$AI$75)</f>
        <v>0</v>
      </c>
      <c r="U537" s="272">
        <f>IFERROR(INDEX('2. GRI Pricing Inputs'!$C$82:$AI$83,MATCH('3. GRI Pricing'!$U$16,'2. GRI Pricing Inputs'!$C$82:$C$83,0),MATCH('1. Accomodation'!V541,'2. GRI Pricing Inputs'!$C$82:$AI$82,0)),0)</f>
        <v>0</v>
      </c>
      <c r="V537" s="272">
        <f>IFERROR(INDEX('2. GRI Pricing Inputs'!$C$89:$AI$90,MATCH('3. GRI Pricing'!$V$16,'2. GRI Pricing Inputs'!$C$89:$C$90,0),MATCH('1. Accomodation'!W541,'2. GRI Pricing Inputs'!$C$89:$AI$89,0)),0)</f>
        <v>0</v>
      </c>
      <c r="W537" s="272">
        <f>IFERROR(INDEX('2. GRI Pricing Inputs'!$C$97:$AI$98,MATCH('3. GRI Pricing'!$W$16,'2. GRI Pricing Inputs'!$C$97:$C$98,0),MATCH('1. Accomodation'!X541,'2. GRI Pricing Inputs'!$C$97:$AI$97,0)),0)</f>
        <v>0</v>
      </c>
      <c r="X537" s="272">
        <f>IFERROR(INDEX('2. GRI Pricing Inputs'!$C$104:$AI$105,MATCH('3. GRI Pricing'!$X$16,'2. GRI Pricing Inputs'!$C$104:$C$105,0),MATCH('1. Accomodation'!Y541,'2. GRI Pricing Inputs'!$C$104:$AI$104,0)),0)</f>
        <v>0</v>
      </c>
      <c r="Y537" s="273"/>
      <c r="Z537" s="274">
        <f t="shared" si="23"/>
        <v>0</v>
      </c>
      <c r="AA537" s="275"/>
      <c r="AB537" s="275"/>
      <c r="AC537" s="275"/>
      <c r="AD537" s="271">
        <f>Z537*(1+'2. GRI Pricing Inputs'!E$115)^(($AD$16-$AC$15)/365)</f>
        <v>0</v>
      </c>
      <c r="AE537" s="272">
        <f>AD537*(1+'2. GRI Pricing Inputs'!F$115)^((AE$16-AD$16)/365)</f>
        <v>0</v>
      </c>
      <c r="AF537" s="272">
        <f>AE537*(1+'2. GRI Pricing Inputs'!G$115)^((AF$16-AE$16)/365)</f>
        <v>0</v>
      </c>
      <c r="AG537" s="272">
        <f>AF537*(1+'2. GRI Pricing Inputs'!H$115)^((AG$16-AF$16)/365)</f>
        <v>0</v>
      </c>
      <c r="AH537" s="272">
        <f>AG537*(1+'2. GRI Pricing Inputs'!I$115)^((AH$16-AG$16)/365)</f>
        <v>0</v>
      </c>
      <c r="AI537" s="272">
        <f>AH537*(1+'2. GRI Pricing Inputs'!J$115)^((AI$16-AH$16)/365)</f>
        <v>0</v>
      </c>
      <c r="AJ537" s="272">
        <f>AI537*(1+'2. GRI Pricing Inputs'!K$115)^((AJ$16-AI$16)/365)</f>
        <v>0</v>
      </c>
      <c r="AK537" s="272">
        <f>AJ537*(1+'2. GRI Pricing Inputs'!L$115)^((AK$16-AJ$16)/365)</f>
        <v>0</v>
      </c>
      <c r="AL537" s="272">
        <f>AK537*(1+'2. GRI Pricing Inputs'!M$115)^((AL$16-AK$16)/365)</f>
        <v>0</v>
      </c>
      <c r="AM537" s="272">
        <f>AL537*(1+'2. GRI Pricing Inputs'!N$115)^((AM$16-AL$16)/365)</f>
        <v>0</v>
      </c>
      <c r="AN537" s="272">
        <f>AM537*(1+'2. GRI Pricing Inputs'!O$115)^((AN$16-AM$16)/365)</f>
        <v>0</v>
      </c>
      <c r="AO537" s="272">
        <f>AN537*(1+'2. GRI Pricing Inputs'!P$115)^((AO$16-AN$16)/365)</f>
        <v>0</v>
      </c>
      <c r="AP537" s="276">
        <f>AO537*(1+'2. GRI Pricing Inputs'!Q$115)^((AP$16-AO$16)/365)</f>
        <v>0</v>
      </c>
      <c r="AQ537" s="380">
        <f t="shared" si="24"/>
        <v>0</v>
      </c>
    </row>
    <row r="538" spans="3:43" ht="11.4" x14ac:dyDescent="0.2">
      <c r="C538" s="76">
        <f>'1. Accomodation'!N542</f>
        <v>0</v>
      </c>
      <c r="D538" s="362" t="str">
        <f>'1. Accomodation'!L542</f>
        <v>[Select]</v>
      </c>
      <c r="E538" s="69" t="str">
        <f>'1. Accomodation'!P542</f>
        <v>[Select]</v>
      </c>
      <c r="F538" s="69" t="str">
        <f>'1. Accomodation'!Q542</f>
        <v>[Select]</v>
      </c>
      <c r="G538" s="77">
        <f>'1. Accomodation'!O542</f>
        <v>0</v>
      </c>
      <c r="H538" s="69" t="str">
        <f>'1. Accomodation'!R542</f>
        <v>[Select]</v>
      </c>
      <c r="I538" s="69" t="str">
        <f>'1. Accomodation'!S542</f>
        <v>[Select]</v>
      </c>
      <c r="J538" s="62"/>
      <c r="L538" s="271">
        <f>IFERROR(INDEX('2. GRI Pricing Inputs'!$C$15:$AI$16,MATCH($L$16,'2. GRI Pricing Inputs'!$C$15:$C$16,0),MATCH(E538,'2. GRI Pricing Inputs'!$C$15:$AI$15,0)),0)</f>
        <v>0</v>
      </c>
      <c r="M538" s="272">
        <f>IFERROR(INDEX('2. GRI Pricing Inputs'!$C$22:$AI$23,MATCH($M$16,'2. GRI Pricing Inputs'!$C$22:$C$23,0),MATCH(F538,'2. GRI Pricing Inputs'!$C$22:$AI$22,0)),0)</f>
        <v>0</v>
      </c>
      <c r="N538" s="329">
        <f>IF(AND('3. GRI Pricing'!$G538&gt;='2. GRI Pricing Inputs'!$D$33,'3. GRI Pricing'!$G538&lt;='2. GRI Pricing Inputs'!$E$33),'2. GRI Pricing Inputs'!$D$32,IF(AND('3. GRI Pricing'!$G538&gt;='2. GRI Pricing Inputs'!$F$33,'3. GRI Pricing'!$G538&lt;='2. GRI Pricing Inputs'!$G$33),'2. GRI Pricing Inputs'!$F$32,IF(AND('3. GRI Pricing'!$G538&gt;='2. GRI Pricing Inputs'!$H$33,'3. GRI Pricing'!$G538&lt;='2. GRI Pricing Inputs'!$I$33),'2. GRI Pricing Inputs'!$H$32,IF(AND('3. GRI Pricing'!$G538&gt;='2. GRI Pricing Inputs'!$J$33,'3. GRI Pricing'!$G538&lt;='2. GRI Pricing Inputs'!$K$33),'2. GRI Pricing Inputs'!$J$32,IF(AND('3. GRI Pricing'!$G538&gt;='2. GRI Pricing Inputs'!$L$33,'3. GRI Pricing'!$G538&lt;='2. GRI Pricing Inputs'!$M$33),'2. GRI Pricing Inputs'!$L$32,IF(AND('3. GRI Pricing'!$G538&gt;='2. GRI Pricing Inputs'!$N$33,'3. GRI Pricing'!$G538&lt;='2. GRI Pricing Inputs'!$O$33),'2. GRI Pricing Inputs'!$N$32,IF(AND('3. GRI Pricing'!$G538&gt;='2. GRI Pricing Inputs'!$P$33,'3. GRI Pricing'!$G538&lt;='2. GRI Pricing Inputs'!$Q$33),'2. GRI Pricing Inputs'!$P$32,IF(AND('3. GRI Pricing'!$G538&gt;='2. GRI Pricing Inputs'!$R$33,'3. GRI Pricing'!$G538&lt;='2. GRI Pricing Inputs'!$S$33),'2. GRI Pricing Inputs'!$R$32,IF(AND('3. GRI Pricing'!$G538&gt;='2. GRI Pricing Inputs'!$T$33,'3. GRI Pricing'!$G538&lt;='2. GRI Pricing Inputs'!$U$33),'2. GRI Pricing Inputs'!$T$32,IF(AND('3. GRI Pricing'!$G538&gt;='2. GRI Pricing Inputs'!$V$33,'3. GRI Pricing'!$G538&lt;='2. GRI Pricing Inputs'!$W$33),'2. GRI Pricing Inputs'!$V$32,IF(AND('3. GRI Pricing'!$G538&gt;='2. GRI Pricing Inputs'!$X$33,'3. GRI Pricing'!$G538&lt;='2. GRI Pricing Inputs'!$Y$33),'2. GRI Pricing Inputs'!$X$32,IF(AND('3. GRI Pricing'!$G538&gt;='2. GRI Pricing Inputs'!$Z$33,'3. GRI Pricing'!$G538&lt;='2. GRI Pricing Inputs'!$AA$33),'2. GRI Pricing Inputs'!$Z$32,IF(AND('3. GRI Pricing'!$G538&gt;='2. GRI Pricing Inputs'!$AB$33,'3. GRI Pricing'!$G538&lt;='2. GRI Pricing Inputs'!$AC$33),'2. GRI Pricing Inputs'!$AB$32,IF(AND('3. GRI Pricing'!$G538&gt;='2. GRI Pricing Inputs'!$AD$33,'3. GRI Pricing'!$G538&lt;='2. GRI Pricing Inputs'!$AE$33),'2. GRI Pricing Inputs'!$AD$32,IF(AND('3. GRI Pricing'!$G538&gt;='2. GRI Pricing Inputs'!$AF$33,'3. GRI Pricing'!$G538&lt;='2. GRI Pricing Inputs'!$AG$33),'2. GRI Pricing Inputs'!$AF$32,IF(AND('3. GRI Pricing'!$G538&gt;='2. GRI Pricing Inputs'!$AH$33,'3. GRI Pricing'!$G538&lt;='2. GRI Pricing Inputs'!$AI$33),'2. GRI Pricing Inputs'!$AH$32,0))))))))))))))))</f>
        <v>0</v>
      </c>
      <c r="O538" s="272" cm="1">
        <f t="array" ref="O538">IFERROR(INDEX('2. GRI Pricing Inputs'!$C$32:$AI$39,MATCH('3. GRI Pricing'!E538,'2. GRI Pricing Inputs'!$C$32:$C$39,0),(MATCH('3. GRI Pricing'!N538,'2. GRI Pricing Inputs'!$D$32:$AI$32,0)+1)),0)</f>
        <v>0</v>
      </c>
      <c r="P538" s="272">
        <f>IFERROR(INDEX('2. GRI Pricing Inputs'!$C$45:$AI$46,MATCH($P$16,'2. GRI Pricing Inputs'!$C$45:$C$46,0),MATCH(H538,'2. GRI Pricing Inputs'!$C$45:$AI$45,0)),0)</f>
        <v>0</v>
      </c>
      <c r="Q538" s="272">
        <f>IFERROR(INDEX('2. GRI Pricing Inputs'!$C$53:$AI$54,MATCH('3. GRI Pricing'!$Q$16,'2. GRI Pricing Inputs'!$C$53:$C$54,0),MATCH('3. GRI Pricing'!I538,'2. GRI Pricing Inputs'!$C$53:$AI$53,0)),0)</f>
        <v>0</v>
      </c>
      <c r="R538" s="272">
        <f>IFERROR(INDEX('2. GRI Pricing Inputs'!$C$60:$AI$61,MATCH('3. GRI Pricing'!$R$16,'2. GRI Pricing Inputs'!$C$60:$C$61,0),MATCH('1. Accomodation'!T542,'2. GRI Pricing Inputs'!$C$60:$AI$60,0)),0)</f>
        <v>0</v>
      </c>
      <c r="S538" s="272">
        <f>IFERROR(INDEX('2. GRI Pricing Inputs'!$C$67:$AI$68,MATCH('3. GRI Pricing'!$S$16,'2. GRI Pricing Inputs'!$C$67:$C$68,0),MATCH('1. Accomodation'!U542,'2. GRI Pricing Inputs'!$C$67:$AI$67,0)),0)</f>
        <v>0</v>
      </c>
      <c r="T538" s="272">
        <f>IF(E538=0,0,'2. GRI Pricing Inputs'!$AI$75)</f>
        <v>0</v>
      </c>
      <c r="U538" s="272">
        <f>IFERROR(INDEX('2. GRI Pricing Inputs'!$C$82:$AI$83,MATCH('3. GRI Pricing'!$U$16,'2. GRI Pricing Inputs'!$C$82:$C$83,0),MATCH('1. Accomodation'!V542,'2. GRI Pricing Inputs'!$C$82:$AI$82,0)),0)</f>
        <v>0</v>
      </c>
      <c r="V538" s="272">
        <f>IFERROR(INDEX('2. GRI Pricing Inputs'!$C$89:$AI$90,MATCH('3. GRI Pricing'!$V$16,'2. GRI Pricing Inputs'!$C$89:$C$90,0),MATCH('1. Accomodation'!W542,'2. GRI Pricing Inputs'!$C$89:$AI$89,0)),0)</f>
        <v>0</v>
      </c>
      <c r="W538" s="272">
        <f>IFERROR(INDEX('2. GRI Pricing Inputs'!$C$97:$AI$98,MATCH('3. GRI Pricing'!$W$16,'2. GRI Pricing Inputs'!$C$97:$C$98,0),MATCH('1. Accomodation'!X542,'2. GRI Pricing Inputs'!$C$97:$AI$97,0)),0)</f>
        <v>0</v>
      </c>
      <c r="X538" s="272">
        <f>IFERROR(INDEX('2. GRI Pricing Inputs'!$C$104:$AI$105,MATCH('3. GRI Pricing'!$X$16,'2. GRI Pricing Inputs'!$C$104:$C$105,0),MATCH('1. Accomodation'!Y542,'2. GRI Pricing Inputs'!$C$104:$AI$104,0)),0)</f>
        <v>0</v>
      </c>
      <c r="Y538" s="273"/>
      <c r="Z538" s="274">
        <f t="shared" si="23"/>
        <v>0</v>
      </c>
      <c r="AA538" s="275"/>
      <c r="AB538" s="275"/>
      <c r="AC538" s="275"/>
      <c r="AD538" s="271">
        <f>Z538*(1+'2. GRI Pricing Inputs'!E$115)^(($AD$16-$AC$15)/365)</f>
        <v>0</v>
      </c>
      <c r="AE538" s="272">
        <f>AD538*(1+'2. GRI Pricing Inputs'!F$115)^((AE$16-AD$16)/365)</f>
        <v>0</v>
      </c>
      <c r="AF538" s="272">
        <f>AE538*(1+'2. GRI Pricing Inputs'!G$115)^((AF$16-AE$16)/365)</f>
        <v>0</v>
      </c>
      <c r="AG538" s="272">
        <f>AF538*(1+'2. GRI Pricing Inputs'!H$115)^((AG$16-AF$16)/365)</f>
        <v>0</v>
      </c>
      <c r="AH538" s="272">
        <f>AG538*(1+'2. GRI Pricing Inputs'!I$115)^((AH$16-AG$16)/365)</f>
        <v>0</v>
      </c>
      <c r="AI538" s="272">
        <f>AH538*(1+'2. GRI Pricing Inputs'!J$115)^((AI$16-AH$16)/365)</f>
        <v>0</v>
      </c>
      <c r="AJ538" s="272">
        <f>AI538*(1+'2. GRI Pricing Inputs'!K$115)^((AJ$16-AI$16)/365)</f>
        <v>0</v>
      </c>
      <c r="AK538" s="272">
        <f>AJ538*(1+'2. GRI Pricing Inputs'!L$115)^((AK$16-AJ$16)/365)</f>
        <v>0</v>
      </c>
      <c r="AL538" s="272">
        <f>AK538*(1+'2. GRI Pricing Inputs'!M$115)^((AL$16-AK$16)/365)</f>
        <v>0</v>
      </c>
      <c r="AM538" s="272">
        <f>AL538*(1+'2. GRI Pricing Inputs'!N$115)^((AM$16-AL$16)/365)</f>
        <v>0</v>
      </c>
      <c r="AN538" s="272">
        <f>AM538*(1+'2. GRI Pricing Inputs'!O$115)^((AN$16-AM$16)/365)</f>
        <v>0</v>
      </c>
      <c r="AO538" s="272">
        <f>AN538*(1+'2. GRI Pricing Inputs'!P$115)^((AO$16-AN$16)/365)</f>
        <v>0</v>
      </c>
      <c r="AP538" s="276">
        <f>AO538*(1+'2. GRI Pricing Inputs'!Q$115)^((AP$16-AO$16)/365)</f>
        <v>0</v>
      </c>
      <c r="AQ538" s="380">
        <f t="shared" si="24"/>
        <v>0</v>
      </c>
    </row>
    <row r="539" spans="3:43" ht="11.4" x14ac:dyDescent="0.2">
      <c r="C539" s="76">
        <f>'1. Accomodation'!N543</f>
        <v>0</v>
      </c>
      <c r="D539" s="362" t="str">
        <f>'1. Accomodation'!L543</f>
        <v>[Select]</v>
      </c>
      <c r="E539" s="69" t="str">
        <f>'1. Accomodation'!P543</f>
        <v>[Select]</v>
      </c>
      <c r="F539" s="69" t="str">
        <f>'1. Accomodation'!Q543</f>
        <v>[Select]</v>
      </c>
      <c r="G539" s="77">
        <f>'1. Accomodation'!O543</f>
        <v>0</v>
      </c>
      <c r="H539" s="69" t="str">
        <f>'1. Accomodation'!R543</f>
        <v>[Select]</v>
      </c>
      <c r="I539" s="69" t="str">
        <f>'1. Accomodation'!S543</f>
        <v>[Select]</v>
      </c>
      <c r="J539" s="62"/>
      <c r="L539" s="271">
        <f>IFERROR(INDEX('2. GRI Pricing Inputs'!$C$15:$AI$16,MATCH($L$16,'2. GRI Pricing Inputs'!$C$15:$C$16,0),MATCH(E539,'2. GRI Pricing Inputs'!$C$15:$AI$15,0)),0)</f>
        <v>0</v>
      </c>
      <c r="M539" s="272">
        <f>IFERROR(INDEX('2. GRI Pricing Inputs'!$C$22:$AI$23,MATCH($M$16,'2. GRI Pricing Inputs'!$C$22:$C$23,0),MATCH(F539,'2. GRI Pricing Inputs'!$C$22:$AI$22,0)),0)</f>
        <v>0</v>
      </c>
      <c r="N539" s="329">
        <f>IF(AND('3. GRI Pricing'!$G539&gt;='2. GRI Pricing Inputs'!$D$33,'3. GRI Pricing'!$G539&lt;='2. GRI Pricing Inputs'!$E$33),'2. GRI Pricing Inputs'!$D$32,IF(AND('3. GRI Pricing'!$G539&gt;='2. GRI Pricing Inputs'!$F$33,'3. GRI Pricing'!$G539&lt;='2. GRI Pricing Inputs'!$G$33),'2. GRI Pricing Inputs'!$F$32,IF(AND('3. GRI Pricing'!$G539&gt;='2. GRI Pricing Inputs'!$H$33,'3. GRI Pricing'!$G539&lt;='2. GRI Pricing Inputs'!$I$33),'2. GRI Pricing Inputs'!$H$32,IF(AND('3. GRI Pricing'!$G539&gt;='2. GRI Pricing Inputs'!$J$33,'3. GRI Pricing'!$G539&lt;='2. GRI Pricing Inputs'!$K$33),'2. GRI Pricing Inputs'!$J$32,IF(AND('3. GRI Pricing'!$G539&gt;='2. GRI Pricing Inputs'!$L$33,'3. GRI Pricing'!$G539&lt;='2. GRI Pricing Inputs'!$M$33),'2. GRI Pricing Inputs'!$L$32,IF(AND('3. GRI Pricing'!$G539&gt;='2. GRI Pricing Inputs'!$N$33,'3. GRI Pricing'!$G539&lt;='2. GRI Pricing Inputs'!$O$33),'2. GRI Pricing Inputs'!$N$32,IF(AND('3. GRI Pricing'!$G539&gt;='2. GRI Pricing Inputs'!$P$33,'3. GRI Pricing'!$G539&lt;='2. GRI Pricing Inputs'!$Q$33),'2. GRI Pricing Inputs'!$P$32,IF(AND('3. GRI Pricing'!$G539&gt;='2. GRI Pricing Inputs'!$R$33,'3. GRI Pricing'!$G539&lt;='2. GRI Pricing Inputs'!$S$33),'2. GRI Pricing Inputs'!$R$32,IF(AND('3. GRI Pricing'!$G539&gt;='2. GRI Pricing Inputs'!$T$33,'3. GRI Pricing'!$G539&lt;='2. GRI Pricing Inputs'!$U$33),'2. GRI Pricing Inputs'!$T$32,IF(AND('3. GRI Pricing'!$G539&gt;='2. GRI Pricing Inputs'!$V$33,'3. GRI Pricing'!$G539&lt;='2. GRI Pricing Inputs'!$W$33),'2. GRI Pricing Inputs'!$V$32,IF(AND('3. GRI Pricing'!$G539&gt;='2. GRI Pricing Inputs'!$X$33,'3. GRI Pricing'!$G539&lt;='2. GRI Pricing Inputs'!$Y$33),'2. GRI Pricing Inputs'!$X$32,IF(AND('3. GRI Pricing'!$G539&gt;='2. GRI Pricing Inputs'!$Z$33,'3. GRI Pricing'!$G539&lt;='2. GRI Pricing Inputs'!$AA$33),'2. GRI Pricing Inputs'!$Z$32,IF(AND('3. GRI Pricing'!$G539&gt;='2. GRI Pricing Inputs'!$AB$33,'3. GRI Pricing'!$G539&lt;='2. GRI Pricing Inputs'!$AC$33),'2. GRI Pricing Inputs'!$AB$32,IF(AND('3. GRI Pricing'!$G539&gt;='2. GRI Pricing Inputs'!$AD$33,'3. GRI Pricing'!$G539&lt;='2. GRI Pricing Inputs'!$AE$33),'2. GRI Pricing Inputs'!$AD$32,IF(AND('3. GRI Pricing'!$G539&gt;='2. GRI Pricing Inputs'!$AF$33,'3. GRI Pricing'!$G539&lt;='2. GRI Pricing Inputs'!$AG$33),'2. GRI Pricing Inputs'!$AF$32,IF(AND('3. GRI Pricing'!$G539&gt;='2. GRI Pricing Inputs'!$AH$33,'3. GRI Pricing'!$G539&lt;='2. GRI Pricing Inputs'!$AI$33),'2. GRI Pricing Inputs'!$AH$32,0))))))))))))))))</f>
        <v>0</v>
      </c>
      <c r="O539" s="272" cm="1">
        <f t="array" ref="O539">IFERROR(INDEX('2. GRI Pricing Inputs'!$C$32:$AI$39,MATCH('3. GRI Pricing'!E539,'2. GRI Pricing Inputs'!$C$32:$C$39,0),(MATCH('3. GRI Pricing'!N539,'2. GRI Pricing Inputs'!$D$32:$AI$32,0)+1)),0)</f>
        <v>0</v>
      </c>
      <c r="P539" s="272">
        <f>IFERROR(INDEX('2. GRI Pricing Inputs'!$C$45:$AI$46,MATCH($P$16,'2. GRI Pricing Inputs'!$C$45:$C$46,0),MATCH(H539,'2. GRI Pricing Inputs'!$C$45:$AI$45,0)),0)</f>
        <v>0</v>
      </c>
      <c r="Q539" s="272">
        <f>IFERROR(INDEX('2. GRI Pricing Inputs'!$C$53:$AI$54,MATCH('3. GRI Pricing'!$Q$16,'2. GRI Pricing Inputs'!$C$53:$C$54,0),MATCH('3. GRI Pricing'!I539,'2. GRI Pricing Inputs'!$C$53:$AI$53,0)),0)</f>
        <v>0</v>
      </c>
      <c r="R539" s="272">
        <f>IFERROR(INDEX('2. GRI Pricing Inputs'!$C$60:$AI$61,MATCH('3. GRI Pricing'!$R$16,'2. GRI Pricing Inputs'!$C$60:$C$61,0),MATCH('1. Accomodation'!T543,'2. GRI Pricing Inputs'!$C$60:$AI$60,0)),0)</f>
        <v>0</v>
      </c>
      <c r="S539" s="272">
        <f>IFERROR(INDEX('2. GRI Pricing Inputs'!$C$67:$AI$68,MATCH('3. GRI Pricing'!$S$16,'2. GRI Pricing Inputs'!$C$67:$C$68,0),MATCH('1. Accomodation'!U543,'2. GRI Pricing Inputs'!$C$67:$AI$67,0)),0)</f>
        <v>0</v>
      </c>
      <c r="T539" s="272">
        <f>IF(E539=0,0,'2. GRI Pricing Inputs'!$AI$75)</f>
        <v>0</v>
      </c>
      <c r="U539" s="272">
        <f>IFERROR(INDEX('2. GRI Pricing Inputs'!$C$82:$AI$83,MATCH('3. GRI Pricing'!$U$16,'2. GRI Pricing Inputs'!$C$82:$C$83,0),MATCH('1. Accomodation'!V543,'2. GRI Pricing Inputs'!$C$82:$AI$82,0)),0)</f>
        <v>0</v>
      </c>
      <c r="V539" s="272">
        <f>IFERROR(INDEX('2. GRI Pricing Inputs'!$C$89:$AI$90,MATCH('3. GRI Pricing'!$V$16,'2. GRI Pricing Inputs'!$C$89:$C$90,0),MATCH('1. Accomodation'!W543,'2. GRI Pricing Inputs'!$C$89:$AI$89,0)),0)</f>
        <v>0</v>
      </c>
      <c r="W539" s="272">
        <f>IFERROR(INDEX('2. GRI Pricing Inputs'!$C$97:$AI$98,MATCH('3. GRI Pricing'!$W$16,'2. GRI Pricing Inputs'!$C$97:$C$98,0),MATCH('1. Accomodation'!X543,'2. GRI Pricing Inputs'!$C$97:$AI$97,0)),0)</f>
        <v>0</v>
      </c>
      <c r="X539" s="272">
        <f>IFERROR(INDEX('2. GRI Pricing Inputs'!$C$104:$AI$105,MATCH('3. GRI Pricing'!$X$16,'2. GRI Pricing Inputs'!$C$104:$C$105,0),MATCH('1. Accomodation'!Y543,'2. GRI Pricing Inputs'!$C$104:$AI$104,0)),0)</f>
        <v>0</v>
      </c>
      <c r="Y539" s="273"/>
      <c r="Z539" s="274">
        <f t="shared" si="23"/>
        <v>0</v>
      </c>
      <c r="AA539" s="275"/>
      <c r="AB539" s="275"/>
      <c r="AC539" s="275"/>
      <c r="AD539" s="271">
        <f>Z539*(1+'2. GRI Pricing Inputs'!E$115)^(($AD$16-$AC$15)/365)</f>
        <v>0</v>
      </c>
      <c r="AE539" s="272">
        <f>AD539*(1+'2. GRI Pricing Inputs'!F$115)^((AE$16-AD$16)/365)</f>
        <v>0</v>
      </c>
      <c r="AF539" s="272">
        <f>AE539*(1+'2. GRI Pricing Inputs'!G$115)^((AF$16-AE$16)/365)</f>
        <v>0</v>
      </c>
      <c r="AG539" s="272">
        <f>AF539*(1+'2. GRI Pricing Inputs'!H$115)^((AG$16-AF$16)/365)</f>
        <v>0</v>
      </c>
      <c r="AH539" s="272">
        <f>AG539*(1+'2. GRI Pricing Inputs'!I$115)^((AH$16-AG$16)/365)</f>
        <v>0</v>
      </c>
      <c r="AI539" s="272">
        <f>AH539*(1+'2. GRI Pricing Inputs'!J$115)^((AI$16-AH$16)/365)</f>
        <v>0</v>
      </c>
      <c r="AJ539" s="272">
        <f>AI539*(1+'2. GRI Pricing Inputs'!K$115)^((AJ$16-AI$16)/365)</f>
        <v>0</v>
      </c>
      <c r="AK539" s="272">
        <f>AJ539*(1+'2. GRI Pricing Inputs'!L$115)^((AK$16-AJ$16)/365)</f>
        <v>0</v>
      </c>
      <c r="AL539" s="272">
        <f>AK539*(1+'2. GRI Pricing Inputs'!M$115)^((AL$16-AK$16)/365)</f>
        <v>0</v>
      </c>
      <c r="AM539" s="272">
        <f>AL539*(1+'2. GRI Pricing Inputs'!N$115)^((AM$16-AL$16)/365)</f>
        <v>0</v>
      </c>
      <c r="AN539" s="272">
        <f>AM539*(1+'2. GRI Pricing Inputs'!O$115)^((AN$16-AM$16)/365)</f>
        <v>0</v>
      </c>
      <c r="AO539" s="272">
        <f>AN539*(1+'2. GRI Pricing Inputs'!P$115)^((AO$16-AN$16)/365)</f>
        <v>0</v>
      </c>
      <c r="AP539" s="276">
        <f>AO539*(1+'2. GRI Pricing Inputs'!Q$115)^((AP$16-AO$16)/365)</f>
        <v>0</v>
      </c>
      <c r="AQ539" s="380">
        <f t="shared" si="24"/>
        <v>0</v>
      </c>
    </row>
    <row r="540" spans="3:43" ht="11.4" x14ac:dyDescent="0.2">
      <c r="C540" s="76">
        <f>'1. Accomodation'!N544</f>
        <v>0</v>
      </c>
      <c r="D540" s="362" t="str">
        <f>'1. Accomodation'!L544</f>
        <v>[Select]</v>
      </c>
      <c r="E540" s="69" t="str">
        <f>'1. Accomodation'!P544</f>
        <v>[Select]</v>
      </c>
      <c r="F540" s="69" t="str">
        <f>'1. Accomodation'!Q544</f>
        <v>[Select]</v>
      </c>
      <c r="G540" s="77">
        <f>'1. Accomodation'!O544</f>
        <v>0</v>
      </c>
      <c r="H540" s="69" t="str">
        <f>'1. Accomodation'!R544</f>
        <v>[Select]</v>
      </c>
      <c r="I540" s="69" t="str">
        <f>'1. Accomodation'!S544</f>
        <v>[Select]</v>
      </c>
      <c r="J540" s="62"/>
      <c r="L540" s="271">
        <f>IFERROR(INDEX('2. GRI Pricing Inputs'!$C$15:$AI$16,MATCH($L$16,'2. GRI Pricing Inputs'!$C$15:$C$16,0),MATCH(E540,'2. GRI Pricing Inputs'!$C$15:$AI$15,0)),0)</f>
        <v>0</v>
      </c>
      <c r="M540" s="272">
        <f>IFERROR(INDEX('2. GRI Pricing Inputs'!$C$22:$AI$23,MATCH($M$16,'2. GRI Pricing Inputs'!$C$22:$C$23,0),MATCH(F540,'2. GRI Pricing Inputs'!$C$22:$AI$22,0)),0)</f>
        <v>0</v>
      </c>
      <c r="N540" s="329">
        <f>IF(AND('3. GRI Pricing'!$G540&gt;='2. GRI Pricing Inputs'!$D$33,'3. GRI Pricing'!$G540&lt;='2. GRI Pricing Inputs'!$E$33),'2. GRI Pricing Inputs'!$D$32,IF(AND('3. GRI Pricing'!$G540&gt;='2. GRI Pricing Inputs'!$F$33,'3. GRI Pricing'!$G540&lt;='2. GRI Pricing Inputs'!$G$33),'2. GRI Pricing Inputs'!$F$32,IF(AND('3. GRI Pricing'!$G540&gt;='2. GRI Pricing Inputs'!$H$33,'3. GRI Pricing'!$G540&lt;='2. GRI Pricing Inputs'!$I$33),'2. GRI Pricing Inputs'!$H$32,IF(AND('3. GRI Pricing'!$G540&gt;='2. GRI Pricing Inputs'!$J$33,'3. GRI Pricing'!$G540&lt;='2. GRI Pricing Inputs'!$K$33),'2. GRI Pricing Inputs'!$J$32,IF(AND('3. GRI Pricing'!$G540&gt;='2. GRI Pricing Inputs'!$L$33,'3. GRI Pricing'!$G540&lt;='2. GRI Pricing Inputs'!$M$33),'2. GRI Pricing Inputs'!$L$32,IF(AND('3. GRI Pricing'!$G540&gt;='2. GRI Pricing Inputs'!$N$33,'3. GRI Pricing'!$G540&lt;='2. GRI Pricing Inputs'!$O$33),'2. GRI Pricing Inputs'!$N$32,IF(AND('3. GRI Pricing'!$G540&gt;='2. GRI Pricing Inputs'!$P$33,'3. GRI Pricing'!$G540&lt;='2. GRI Pricing Inputs'!$Q$33),'2. GRI Pricing Inputs'!$P$32,IF(AND('3. GRI Pricing'!$G540&gt;='2. GRI Pricing Inputs'!$R$33,'3. GRI Pricing'!$G540&lt;='2. GRI Pricing Inputs'!$S$33),'2. GRI Pricing Inputs'!$R$32,IF(AND('3. GRI Pricing'!$G540&gt;='2. GRI Pricing Inputs'!$T$33,'3. GRI Pricing'!$G540&lt;='2. GRI Pricing Inputs'!$U$33),'2. GRI Pricing Inputs'!$T$32,IF(AND('3. GRI Pricing'!$G540&gt;='2. GRI Pricing Inputs'!$V$33,'3. GRI Pricing'!$G540&lt;='2. GRI Pricing Inputs'!$W$33),'2. GRI Pricing Inputs'!$V$32,IF(AND('3. GRI Pricing'!$G540&gt;='2. GRI Pricing Inputs'!$X$33,'3. GRI Pricing'!$G540&lt;='2. GRI Pricing Inputs'!$Y$33),'2. GRI Pricing Inputs'!$X$32,IF(AND('3. GRI Pricing'!$G540&gt;='2. GRI Pricing Inputs'!$Z$33,'3. GRI Pricing'!$G540&lt;='2. GRI Pricing Inputs'!$AA$33),'2. GRI Pricing Inputs'!$Z$32,IF(AND('3. GRI Pricing'!$G540&gt;='2. GRI Pricing Inputs'!$AB$33,'3. GRI Pricing'!$G540&lt;='2. GRI Pricing Inputs'!$AC$33),'2. GRI Pricing Inputs'!$AB$32,IF(AND('3. GRI Pricing'!$G540&gt;='2. GRI Pricing Inputs'!$AD$33,'3. GRI Pricing'!$G540&lt;='2. GRI Pricing Inputs'!$AE$33),'2. GRI Pricing Inputs'!$AD$32,IF(AND('3. GRI Pricing'!$G540&gt;='2. GRI Pricing Inputs'!$AF$33,'3. GRI Pricing'!$G540&lt;='2. GRI Pricing Inputs'!$AG$33),'2. GRI Pricing Inputs'!$AF$32,IF(AND('3. GRI Pricing'!$G540&gt;='2. GRI Pricing Inputs'!$AH$33,'3. GRI Pricing'!$G540&lt;='2. GRI Pricing Inputs'!$AI$33),'2. GRI Pricing Inputs'!$AH$32,0))))))))))))))))</f>
        <v>0</v>
      </c>
      <c r="O540" s="272" cm="1">
        <f t="array" ref="O540">IFERROR(INDEX('2. GRI Pricing Inputs'!$C$32:$AI$39,MATCH('3. GRI Pricing'!E540,'2. GRI Pricing Inputs'!$C$32:$C$39,0),(MATCH('3. GRI Pricing'!N540,'2. GRI Pricing Inputs'!$D$32:$AI$32,0)+1)),0)</f>
        <v>0</v>
      </c>
      <c r="P540" s="272">
        <f>IFERROR(INDEX('2. GRI Pricing Inputs'!$C$45:$AI$46,MATCH($P$16,'2. GRI Pricing Inputs'!$C$45:$C$46,0),MATCH(H540,'2. GRI Pricing Inputs'!$C$45:$AI$45,0)),0)</f>
        <v>0</v>
      </c>
      <c r="Q540" s="272">
        <f>IFERROR(INDEX('2. GRI Pricing Inputs'!$C$53:$AI$54,MATCH('3. GRI Pricing'!$Q$16,'2. GRI Pricing Inputs'!$C$53:$C$54,0),MATCH('3. GRI Pricing'!I540,'2. GRI Pricing Inputs'!$C$53:$AI$53,0)),0)</f>
        <v>0</v>
      </c>
      <c r="R540" s="272">
        <f>IFERROR(INDEX('2. GRI Pricing Inputs'!$C$60:$AI$61,MATCH('3. GRI Pricing'!$R$16,'2. GRI Pricing Inputs'!$C$60:$C$61,0),MATCH('1. Accomodation'!T544,'2. GRI Pricing Inputs'!$C$60:$AI$60,0)),0)</f>
        <v>0</v>
      </c>
      <c r="S540" s="272">
        <f>IFERROR(INDEX('2. GRI Pricing Inputs'!$C$67:$AI$68,MATCH('3. GRI Pricing'!$S$16,'2. GRI Pricing Inputs'!$C$67:$C$68,0),MATCH('1. Accomodation'!U544,'2. GRI Pricing Inputs'!$C$67:$AI$67,0)),0)</f>
        <v>0</v>
      </c>
      <c r="T540" s="272">
        <f>IF(E540=0,0,'2. GRI Pricing Inputs'!$AI$75)</f>
        <v>0</v>
      </c>
      <c r="U540" s="272">
        <f>IFERROR(INDEX('2. GRI Pricing Inputs'!$C$82:$AI$83,MATCH('3. GRI Pricing'!$U$16,'2. GRI Pricing Inputs'!$C$82:$C$83,0),MATCH('1. Accomodation'!V544,'2. GRI Pricing Inputs'!$C$82:$AI$82,0)),0)</f>
        <v>0</v>
      </c>
      <c r="V540" s="272">
        <f>IFERROR(INDEX('2. GRI Pricing Inputs'!$C$89:$AI$90,MATCH('3. GRI Pricing'!$V$16,'2. GRI Pricing Inputs'!$C$89:$C$90,0),MATCH('1. Accomodation'!W544,'2. GRI Pricing Inputs'!$C$89:$AI$89,0)),0)</f>
        <v>0</v>
      </c>
      <c r="W540" s="272">
        <f>IFERROR(INDEX('2. GRI Pricing Inputs'!$C$97:$AI$98,MATCH('3. GRI Pricing'!$W$16,'2. GRI Pricing Inputs'!$C$97:$C$98,0),MATCH('1. Accomodation'!X544,'2. GRI Pricing Inputs'!$C$97:$AI$97,0)),0)</f>
        <v>0</v>
      </c>
      <c r="X540" s="272">
        <f>IFERROR(INDEX('2. GRI Pricing Inputs'!$C$104:$AI$105,MATCH('3. GRI Pricing'!$X$16,'2. GRI Pricing Inputs'!$C$104:$C$105,0),MATCH('1. Accomodation'!Y544,'2. GRI Pricing Inputs'!$C$104:$AI$104,0)),0)</f>
        <v>0</v>
      </c>
      <c r="Y540" s="273"/>
      <c r="Z540" s="274">
        <f t="shared" si="23"/>
        <v>0</v>
      </c>
      <c r="AA540" s="275"/>
      <c r="AB540" s="275"/>
      <c r="AC540" s="275"/>
      <c r="AD540" s="271">
        <f>Z540*(1+'2. GRI Pricing Inputs'!E$115)^(($AD$16-$AC$15)/365)</f>
        <v>0</v>
      </c>
      <c r="AE540" s="272">
        <f>AD540*(1+'2. GRI Pricing Inputs'!F$115)^((AE$16-AD$16)/365)</f>
        <v>0</v>
      </c>
      <c r="AF540" s="272">
        <f>AE540*(1+'2. GRI Pricing Inputs'!G$115)^((AF$16-AE$16)/365)</f>
        <v>0</v>
      </c>
      <c r="AG540" s="272">
        <f>AF540*(1+'2. GRI Pricing Inputs'!H$115)^((AG$16-AF$16)/365)</f>
        <v>0</v>
      </c>
      <c r="AH540" s="272">
        <f>AG540*(1+'2. GRI Pricing Inputs'!I$115)^((AH$16-AG$16)/365)</f>
        <v>0</v>
      </c>
      <c r="AI540" s="272">
        <f>AH540*(1+'2. GRI Pricing Inputs'!J$115)^((AI$16-AH$16)/365)</f>
        <v>0</v>
      </c>
      <c r="AJ540" s="272">
        <f>AI540*(1+'2. GRI Pricing Inputs'!K$115)^((AJ$16-AI$16)/365)</f>
        <v>0</v>
      </c>
      <c r="AK540" s="272">
        <f>AJ540*(1+'2. GRI Pricing Inputs'!L$115)^((AK$16-AJ$16)/365)</f>
        <v>0</v>
      </c>
      <c r="AL540" s="272">
        <f>AK540*(1+'2. GRI Pricing Inputs'!M$115)^((AL$16-AK$16)/365)</f>
        <v>0</v>
      </c>
      <c r="AM540" s="272">
        <f>AL540*(1+'2. GRI Pricing Inputs'!N$115)^((AM$16-AL$16)/365)</f>
        <v>0</v>
      </c>
      <c r="AN540" s="272">
        <f>AM540*(1+'2. GRI Pricing Inputs'!O$115)^((AN$16-AM$16)/365)</f>
        <v>0</v>
      </c>
      <c r="AO540" s="272">
        <f>AN540*(1+'2. GRI Pricing Inputs'!P$115)^((AO$16-AN$16)/365)</f>
        <v>0</v>
      </c>
      <c r="AP540" s="276">
        <f>AO540*(1+'2. GRI Pricing Inputs'!Q$115)^((AP$16-AO$16)/365)</f>
        <v>0</v>
      </c>
      <c r="AQ540" s="380">
        <f t="shared" si="24"/>
        <v>0</v>
      </c>
    </row>
    <row r="541" spans="3:43" ht="11.4" x14ac:dyDescent="0.2">
      <c r="C541" s="76">
        <f>'1. Accomodation'!N545</f>
        <v>0</v>
      </c>
      <c r="D541" s="362" t="str">
        <f>'1. Accomodation'!L545</f>
        <v>[Select]</v>
      </c>
      <c r="E541" s="69" t="str">
        <f>'1. Accomodation'!P545</f>
        <v>[Select]</v>
      </c>
      <c r="F541" s="69" t="str">
        <f>'1. Accomodation'!Q545</f>
        <v>[Select]</v>
      </c>
      <c r="G541" s="77">
        <f>'1. Accomodation'!O545</f>
        <v>0</v>
      </c>
      <c r="H541" s="69" t="str">
        <f>'1. Accomodation'!R545</f>
        <v>[Select]</v>
      </c>
      <c r="I541" s="69" t="str">
        <f>'1. Accomodation'!S545</f>
        <v>[Select]</v>
      </c>
      <c r="J541" s="62"/>
      <c r="L541" s="271">
        <f>IFERROR(INDEX('2. GRI Pricing Inputs'!$C$15:$AI$16,MATCH($L$16,'2. GRI Pricing Inputs'!$C$15:$C$16,0),MATCH(E541,'2. GRI Pricing Inputs'!$C$15:$AI$15,0)),0)</f>
        <v>0</v>
      </c>
      <c r="M541" s="272">
        <f>IFERROR(INDEX('2. GRI Pricing Inputs'!$C$22:$AI$23,MATCH($M$16,'2. GRI Pricing Inputs'!$C$22:$C$23,0),MATCH(F541,'2. GRI Pricing Inputs'!$C$22:$AI$22,0)),0)</f>
        <v>0</v>
      </c>
      <c r="N541" s="329">
        <f>IF(AND('3. GRI Pricing'!$G541&gt;='2. GRI Pricing Inputs'!$D$33,'3. GRI Pricing'!$G541&lt;='2. GRI Pricing Inputs'!$E$33),'2. GRI Pricing Inputs'!$D$32,IF(AND('3. GRI Pricing'!$G541&gt;='2. GRI Pricing Inputs'!$F$33,'3. GRI Pricing'!$G541&lt;='2. GRI Pricing Inputs'!$G$33),'2. GRI Pricing Inputs'!$F$32,IF(AND('3. GRI Pricing'!$G541&gt;='2. GRI Pricing Inputs'!$H$33,'3. GRI Pricing'!$G541&lt;='2. GRI Pricing Inputs'!$I$33),'2. GRI Pricing Inputs'!$H$32,IF(AND('3. GRI Pricing'!$G541&gt;='2. GRI Pricing Inputs'!$J$33,'3. GRI Pricing'!$G541&lt;='2. GRI Pricing Inputs'!$K$33),'2. GRI Pricing Inputs'!$J$32,IF(AND('3. GRI Pricing'!$G541&gt;='2. GRI Pricing Inputs'!$L$33,'3. GRI Pricing'!$G541&lt;='2. GRI Pricing Inputs'!$M$33),'2. GRI Pricing Inputs'!$L$32,IF(AND('3. GRI Pricing'!$G541&gt;='2. GRI Pricing Inputs'!$N$33,'3. GRI Pricing'!$G541&lt;='2. GRI Pricing Inputs'!$O$33),'2. GRI Pricing Inputs'!$N$32,IF(AND('3. GRI Pricing'!$G541&gt;='2. GRI Pricing Inputs'!$P$33,'3. GRI Pricing'!$G541&lt;='2. GRI Pricing Inputs'!$Q$33),'2. GRI Pricing Inputs'!$P$32,IF(AND('3. GRI Pricing'!$G541&gt;='2. GRI Pricing Inputs'!$R$33,'3. GRI Pricing'!$G541&lt;='2. GRI Pricing Inputs'!$S$33),'2. GRI Pricing Inputs'!$R$32,IF(AND('3. GRI Pricing'!$G541&gt;='2. GRI Pricing Inputs'!$T$33,'3. GRI Pricing'!$G541&lt;='2. GRI Pricing Inputs'!$U$33),'2. GRI Pricing Inputs'!$T$32,IF(AND('3. GRI Pricing'!$G541&gt;='2. GRI Pricing Inputs'!$V$33,'3. GRI Pricing'!$G541&lt;='2. GRI Pricing Inputs'!$W$33),'2. GRI Pricing Inputs'!$V$32,IF(AND('3. GRI Pricing'!$G541&gt;='2. GRI Pricing Inputs'!$X$33,'3. GRI Pricing'!$G541&lt;='2. GRI Pricing Inputs'!$Y$33),'2. GRI Pricing Inputs'!$X$32,IF(AND('3. GRI Pricing'!$G541&gt;='2. GRI Pricing Inputs'!$Z$33,'3. GRI Pricing'!$G541&lt;='2. GRI Pricing Inputs'!$AA$33),'2. GRI Pricing Inputs'!$Z$32,IF(AND('3. GRI Pricing'!$G541&gt;='2. GRI Pricing Inputs'!$AB$33,'3. GRI Pricing'!$G541&lt;='2. GRI Pricing Inputs'!$AC$33),'2. GRI Pricing Inputs'!$AB$32,IF(AND('3. GRI Pricing'!$G541&gt;='2. GRI Pricing Inputs'!$AD$33,'3. GRI Pricing'!$G541&lt;='2. GRI Pricing Inputs'!$AE$33),'2. GRI Pricing Inputs'!$AD$32,IF(AND('3. GRI Pricing'!$G541&gt;='2. GRI Pricing Inputs'!$AF$33,'3. GRI Pricing'!$G541&lt;='2. GRI Pricing Inputs'!$AG$33),'2. GRI Pricing Inputs'!$AF$32,IF(AND('3. GRI Pricing'!$G541&gt;='2. GRI Pricing Inputs'!$AH$33,'3. GRI Pricing'!$G541&lt;='2. GRI Pricing Inputs'!$AI$33),'2. GRI Pricing Inputs'!$AH$32,0))))))))))))))))</f>
        <v>0</v>
      </c>
      <c r="O541" s="272" cm="1">
        <f t="array" ref="O541">IFERROR(INDEX('2. GRI Pricing Inputs'!$C$32:$AI$39,MATCH('3. GRI Pricing'!E541,'2. GRI Pricing Inputs'!$C$32:$C$39,0),(MATCH('3. GRI Pricing'!N541,'2. GRI Pricing Inputs'!$D$32:$AI$32,0)+1)),0)</f>
        <v>0</v>
      </c>
      <c r="P541" s="272">
        <f>IFERROR(INDEX('2. GRI Pricing Inputs'!$C$45:$AI$46,MATCH($P$16,'2. GRI Pricing Inputs'!$C$45:$C$46,0),MATCH(H541,'2. GRI Pricing Inputs'!$C$45:$AI$45,0)),0)</f>
        <v>0</v>
      </c>
      <c r="Q541" s="272">
        <f>IFERROR(INDEX('2. GRI Pricing Inputs'!$C$53:$AI$54,MATCH('3. GRI Pricing'!$Q$16,'2. GRI Pricing Inputs'!$C$53:$C$54,0),MATCH('3. GRI Pricing'!I541,'2. GRI Pricing Inputs'!$C$53:$AI$53,0)),0)</f>
        <v>0</v>
      </c>
      <c r="R541" s="272">
        <f>IFERROR(INDEX('2. GRI Pricing Inputs'!$C$60:$AI$61,MATCH('3. GRI Pricing'!$R$16,'2. GRI Pricing Inputs'!$C$60:$C$61,0),MATCH('1. Accomodation'!T545,'2. GRI Pricing Inputs'!$C$60:$AI$60,0)),0)</f>
        <v>0</v>
      </c>
      <c r="S541" s="272">
        <f>IFERROR(INDEX('2. GRI Pricing Inputs'!$C$67:$AI$68,MATCH('3. GRI Pricing'!$S$16,'2. GRI Pricing Inputs'!$C$67:$C$68,0),MATCH('1. Accomodation'!U545,'2. GRI Pricing Inputs'!$C$67:$AI$67,0)),0)</f>
        <v>0</v>
      </c>
      <c r="T541" s="272">
        <f>IF(E541=0,0,'2. GRI Pricing Inputs'!$AI$75)</f>
        <v>0</v>
      </c>
      <c r="U541" s="272">
        <f>IFERROR(INDEX('2. GRI Pricing Inputs'!$C$82:$AI$83,MATCH('3. GRI Pricing'!$U$16,'2. GRI Pricing Inputs'!$C$82:$C$83,0),MATCH('1. Accomodation'!V545,'2. GRI Pricing Inputs'!$C$82:$AI$82,0)),0)</f>
        <v>0</v>
      </c>
      <c r="V541" s="272">
        <f>IFERROR(INDEX('2. GRI Pricing Inputs'!$C$89:$AI$90,MATCH('3. GRI Pricing'!$V$16,'2. GRI Pricing Inputs'!$C$89:$C$90,0),MATCH('1. Accomodation'!W545,'2. GRI Pricing Inputs'!$C$89:$AI$89,0)),0)</f>
        <v>0</v>
      </c>
      <c r="W541" s="272">
        <f>IFERROR(INDEX('2. GRI Pricing Inputs'!$C$97:$AI$98,MATCH('3. GRI Pricing'!$W$16,'2. GRI Pricing Inputs'!$C$97:$C$98,0),MATCH('1. Accomodation'!X545,'2. GRI Pricing Inputs'!$C$97:$AI$97,0)),0)</f>
        <v>0</v>
      </c>
      <c r="X541" s="272">
        <f>IFERROR(INDEX('2. GRI Pricing Inputs'!$C$104:$AI$105,MATCH('3. GRI Pricing'!$X$16,'2. GRI Pricing Inputs'!$C$104:$C$105,0),MATCH('1. Accomodation'!Y545,'2. GRI Pricing Inputs'!$C$104:$AI$104,0)),0)</f>
        <v>0</v>
      </c>
      <c r="Y541" s="273"/>
      <c r="Z541" s="274">
        <f t="shared" si="23"/>
        <v>0</v>
      </c>
      <c r="AA541" s="275"/>
      <c r="AB541" s="275"/>
      <c r="AC541" s="275"/>
      <c r="AD541" s="271">
        <f>Z541*(1+'2. GRI Pricing Inputs'!E$115)^(($AD$16-$AC$15)/365)</f>
        <v>0</v>
      </c>
      <c r="AE541" s="272">
        <f>AD541*(1+'2. GRI Pricing Inputs'!F$115)^((AE$16-AD$16)/365)</f>
        <v>0</v>
      </c>
      <c r="AF541" s="272">
        <f>AE541*(1+'2. GRI Pricing Inputs'!G$115)^((AF$16-AE$16)/365)</f>
        <v>0</v>
      </c>
      <c r="AG541" s="272">
        <f>AF541*(1+'2. GRI Pricing Inputs'!H$115)^((AG$16-AF$16)/365)</f>
        <v>0</v>
      </c>
      <c r="AH541" s="272">
        <f>AG541*(1+'2. GRI Pricing Inputs'!I$115)^((AH$16-AG$16)/365)</f>
        <v>0</v>
      </c>
      <c r="AI541" s="272">
        <f>AH541*(1+'2. GRI Pricing Inputs'!J$115)^((AI$16-AH$16)/365)</f>
        <v>0</v>
      </c>
      <c r="AJ541" s="272">
        <f>AI541*(1+'2. GRI Pricing Inputs'!K$115)^((AJ$16-AI$16)/365)</f>
        <v>0</v>
      </c>
      <c r="AK541" s="272">
        <f>AJ541*(1+'2. GRI Pricing Inputs'!L$115)^((AK$16-AJ$16)/365)</f>
        <v>0</v>
      </c>
      <c r="AL541" s="272">
        <f>AK541*(1+'2. GRI Pricing Inputs'!M$115)^((AL$16-AK$16)/365)</f>
        <v>0</v>
      </c>
      <c r="AM541" s="272">
        <f>AL541*(1+'2. GRI Pricing Inputs'!N$115)^((AM$16-AL$16)/365)</f>
        <v>0</v>
      </c>
      <c r="AN541" s="272">
        <f>AM541*(1+'2. GRI Pricing Inputs'!O$115)^((AN$16-AM$16)/365)</f>
        <v>0</v>
      </c>
      <c r="AO541" s="272">
        <f>AN541*(1+'2. GRI Pricing Inputs'!P$115)^((AO$16-AN$16)/365)</f>
        <v>0</v>
      </c>
      <c r="AP541" s="276">
        <f>AO541*(1+'2. GRI Pricing Inputs'!Q$115)^((AP$16-AO$16)/365)</f>
        <v>0</v>
      </c>
      <c r="AQ541" s="380">
        <f t="shared" si="24"/>
        <v>0</v>
      </c>
    </row>
    <row r="542" spans="3:43" ht="11.4" x14ac:dyDescent="0.2">
      <c r="C542" s="76">
        <f>'1. Accomodation'!N546</f>
        <v>0</v>
      </c>
      <c r="D542" s="362" t="str">
        <f>'1. Accomodation'!L546</f>
        <v>[Select]</v>
      </c>
      <c r="E542" s="69" t="str">
        <f>'1. Accomodation'!P546</f>
        <v>[Select]</v>
      </c>
      <c r="F542" s="69" t="str">
        <f>'1. Accomodation'!Q546</f>
        <v>[Select]</v>
      </c>
      <c r="G542" s="77">
        <f>'1. Accomodation'!O546</f>
        <v>0</v>
      </c>
      <c r="H542" s="69" t="str">
        <f>'1. Accomodation'!R546</f>
        <v>[Select]</v>
      </c>
      <c r="I542" s="69" t="str">
        <f>'1. Accomodation'!S546</f>
        <v>[Select]</v>
      </c>
      <c r="J542" s="62"/>
      <c r="L542" s="271">
        <f>IFERROR(INDEX('2. GRI Pricing Inputs'!$C$15:$AI$16,MATCH($L$16,'2. GRI Pricing Inputs'!$C$15:$C$16,0),MATCH(E542,'2. GRI Pricing Inputs'!$C$15:$AI$15,0)),0)</f>
        <v>0</v>
      </c>
      <c r="M542" s="272">
        <f>IFERROR(INDEX('2. GRI Pricing Inputs'!$C$22:$AI$23,MATCH($M$16,'2. GRI Pricing Inputs'!$C$22:$C$23,0),MATCH(F542,'2. GRI Pricing Inputs'!$C$22:$AI$22,0)),0)</f>
        <v>0</v>
      </c>
      <c r="N542" s="329">
        <f>IF(AND('3. GRI Pricing'!$G542&gt;='2. GRI Pricing Inputs'!$D$33,'3. GRI Pricing'!$G542&lt;='2. GRI Pricing Inputs'!$E$33),'2. GRI Pricing Inputs'!$D$32,IF(AND('3. GRI Pricing'!$G542&gt;='2. GRI Pricing Inputs'!$F$33,'3. GRI Pricing'!$G542&lt;='2. GRI Pricing Inputs'!$G$33),'2. GRI Pricing Inputs'!$F$32,IF(AND('3. GRI Pricing'!$G542&gt;='2. GRI Pricing Inputs'!$H$33,'3. GRI Pricing'!$G542&lt;='2. GRI Pricing Inputs'!$I$33),'2. GRI Pricing Inputs'!$H$32,IF(AND('3. GRI Pricing'!$G542&gt;='2. GRI Pricing Inputs'!$J$33,'3. GRI Pricing'!$G542&lt;='2. GRI Pricing Inputs'!$K$33),'2. GRI Pricing Inputs'!$J$32,IF(AND('3. GRI Pricing'!$G542&gt;='2. GRI Pricing Inputs'!$L$33,'3. GRI Pricing'!$G542&lt;='2. GRI Pricing Inputs'!$M$33),'2. GRI Pricing Inputs'!$L$32,IF(AND('3. GRI Pricing'!$G542&gt;='2. GRI Pricing Inputs'!$N$33,'3. GRI Pricing'!$G542&lt;='2. GRI Pricing Inputs'!$O$33),'2. GRI Pricing Inputs'!$N$32,IF(AND('3. GRI Pricing'!$G542&gt;='2. GRI Pricing Inputs'!$P$33,'3. GRI Pricing'!$G542&lt;='2. GRI Pricing Inputs'!$Q$33),'2. GRI Pricing Inputs'!$P$32,IF(AND('3. GRI Pricing'!$G542&gt;='2. GRI Pricing Inputs'!$R$33,'3. GRI Pricing'!$G542&lt;='2. GRI Pricing Inputs'!$S$33),'2. GRI Pricing Inputs'!$R$32,IF(AND('3. GRI Pricing'!$G542&gt;='2. GRI Pricing Inputs'!$T$33,'3. GRI Pricing'!$G542&lt;='2. GRI Pricing Inputs'!$U$33),'2. GRI Pricing Inputs'!$T$32,IF(AND('3. GRI Pricing'!$G542&gt;='2. GRI Pricing Inputs'!$V$33,'3. GRI Pricing'!$G542&lt;='2. GRI Pricing Inputs'!$W$33),'2. GRI Pricing Inputs'!$V$32,IF(AND('3. GRI Pricing'!$G542&gt;='2. GRI Pricing Inputs'!$X$33,'3. GRI Pricing'!$G542&lt;='2. GRI Pricing Inputs'!$Y$33),'2. GRI Pricing Inputs'!$X$32,IF(AND('3. GRI Pricing'!$G542&gt;='2. GRI Pricing Inputs'!$Z$33,'3. GRI Pricing'!$G542&lt;='2. GRI Pricing Inputs'!$AA$33),'2. GRI Pricing Inputs'!$Z$32,IF(AND('3. GRI Pricing'!$G542&gt;='2. GRI Pricing Inputs'!$AB$33,'3. GRI Pricing'!$G542&lt;='2. GRI Pricing Inputs'!$AC$33),'2. GRI Pricing Inputs'!$AB$32,IF(AND('3. GRI Pricing'!$G542&gt;='2. GRI Pricing Inputs'!$AD$33,'3. GRI Pricing'!$G542&lt;='2. GRI Pricing Inputs'!$AE$33),'2. GRI Pricing Inputs'!$AD$32,IF(AND('3. GRI Pricing'!$G542&gt;='2. GRI Pricing Inputs'!$AF$33,'3. GRI Pricing'!$G542&lt;='2. GRI Pricing Inputs'!$AG$33),'2. GRI Pricing Inputs'!$AF$32,IF(AND('3. GRI Pricing'!$G542&gt;='2. GRI Pricing Inputs'!$AH$33,'3. GRI Pricing'!$G542&lt;='2. GRI Pricing Inputs'!$AI$33),'2. GRI Pricing Inputs'!$AH$32,0))))))))))))))))</f>
        <v>0</v>
      </c>
      <c r="O542" s="272" cm="1">
        <f t="array" ref="O542">IFERROR(INDEX('2. GRI Pricing Inputs'!$C$32:$AI$39,MATCH('3. GRI Pricing'!E542,'2. GRI Pricing Inputs'!$C$32:$C$39,0),(MATCH('3. GRI Pricing'!N542,'2. GRI Pricing Inputs'!$D$32:$AI$32,0)+1)),0)</f>
        <v>0</v>
      </c>
      <c r="P542" s="272">
        <f>IFERROR(INDEX('2. GRI Pricing Inputs'!$C$45:$AI$46,MATCH($P$16,'2. GRI Pricing Inputs'!$C$45:$C$46,0),MATCH(H542,'2. GRI Pricing Inputs'!$C$45:$AI$45,0)),0)</f>
        <v>0</v>
      </c>
      <c r="Q542" s="272">
        <f>IFERROR(INDEX('2. GRI Pricing Inputs'!$C$53:$AI$54,MATCH('3. GRI Pricing'!$Q$16,'2. GRI Pricing Inputs'!$C$53:$C$54,0),MATCH('3. GRI Pricing'!I542,'2. GRI Pricing Inputs'!$C$53:$AI$53,0)),0)</f>
        <v>0</v>
      </c>
      <c r="R542" s="272">
        <f>IFERROR(INDEX('2. GRI Pricing Inputs'!$C$60:$AI$61,MATCH('3. GRI Pricing'!$R$16,'2. GRI Pricing Inputs'!$C$60:$C$61,0),MATCH('1. Accomodation'!T546,'2. GRI Pricing Inputs'!$C$60:$AI$60,0)),0)</f>
        <v>0</v>
      </c>
      <c r="S542" s="272">
        <f>IFERROR(INDEX('2. GRI Pricing Inputs'!$C$67:$AI$68,MATCH('3. GRI Pricing'!$S$16,'2. GRI Pricing Inputs'!$C$67:$C$68,0),MATCH('1. Accomodation'!U546,'2. GRI Pricing Inputs'!$C$67:$AI$67,0)),0)</f>
        <v>0</v>
      </c>
      <c r="T542" s="272">
        <f>IF(E542=0,0,'2. GRI Pricing Inputs'!$AI$75)</f>
        <v>0</v>
      </c>
      <c r="U542" s="272">
        <f>IFERROR(INDEX('2. GRI Pricing Inputs'!$C$82:$AI$83,MATCH('3. GRI Pricing'!$U$16,'2. GRI Pricing Inputs'!$C$82:$C$83,0),MATCH('1. Accomodation'!V546,'2. GRI Pricing Inputs'!$C$82:$AI$82,0)),0)</f>
        <v>0</v>
      </c>
      <c r="V542" s="272">
        <f>IFERROR(INDEX('2. GRI Pricing Inputs'!$C$89:$AI$90,MATCH('3. GRI Pricing'!$V$16,'2. GRI Pricing Inputs'!$C$89:$C$90,0),MATCH('1. Accomodation'!W546,'2. GRI Pricing Inputs'!$C$89:$AI$89,0)),0)</f>
        <v>0</v>
      </c>
      <c r="W542" s="272">
        <f>IFERROR(INDEX('2. GRI Pricing Inputs'!$C$97:$AI$98,MATCH('3. GRI Pricing'!$W$16,'2. GRI Pricing Inputs'!$C$97:$C$98,0),MATCH('1. Accomodation'!X546,'2. GRI Pricing Inputs'!$C$97:$AI$97,0)),0)</f>
        <v>0</v>
      </c>
      <c r="X542" s="272">
        <f>IFERROR(INDEX('2. GRI Pricing Inputs'!$C$104:$AI$105,MATCH('3. GRI Pricing'!$X$16,'2. GRI Pricing Inputs'!$C$104:$C$105,0),MATCH('1. Accomodation'!Y546,'2. GRI Pricing Inputs'!$C$104:$AI$104,0)),0)</f>
        <v>0</v>
      </c>
      <c r="Y542" s="273"/>
      <c r="Z542" s="274">
        <f t="shared" si="23"/>
        <v>0</v>
      </c>
      <c r="AA542" s="275"/>
      <c r="AB542" s="275"/>
      <c r="AC542" s="275"/>
      <c r="AD542" s="271">
        <f>Z542*(1+'2. GRI Pricing Inputs'!E$115)^(($AD$16-$AC$15)/365)</f>
        <v>0</v>
      </c>
      <c r="AE542" s="272">
        <f>AD542*(1+'2. GRI Pricing Inputs'!F$115)^((AE$16-AD$16)/365)</f>
        <v>0</v>
      </c>
      <c r="AF542" s="272">
        <f>AE542*(1+'2. GRI Pricing Inputs'!G$115)^((AF$16-AE$16)/365)</f>
        <v>0</v>
      </c>
      <c r="AG542" s="272">
        <f>AF542*(1+'2. GRI Pricing Inputs'!H$115)^((AG$16-AF$16)/365)</f>
        <v>0</v>
      </c>
      <c r="AH542" s="272">
        <f>AG542*(1+'2. GRI Pricing Inputs'!I$115)^((AH$16-AG$16)/365)</f>
        <v>0</v>
      </c>
      <c r="AI542" s="272">
        <f>AH542*(1+'2. GRI Pricing Inputs'!J$115)^((AI$16-AH$16)/365)</f>
        <v>0</v>
      </c>
      <c r="AJ542" s="272">
        <f>AI542*(1+'2. GRI Pricing Inputs'!K$115)^((AJ$16-AI$16)/365)</f>
        <v>0</v>
      </c>
      <c r="AK542" s="272">
        <f>AJ542*(1+'2. GRI Pricing Inputs'!L$115)^((AK$16-AJ$16)/365)</f>
        <v>0</v>
      </c>
      <c r="AL542" s="272">
        <f>AK542*(1+'2. GRI Pricing Inputs'!M$115)^((AL$16-AK$16)/365)</f>
        <v>0</v>
      </c>
      <c r="AM542" s="272">
        <f>AL542*(1+'2. GRI Pricing Inputs'!N$115)^((AM$16-AL$16)/365)</f>
        <v>0</v>
      </c>
      <c r="AN542" s="272">
        <f>AM542*(1+'2. GRI Pricing Inputs'!O$115)^((AN$16-AM$16)/365)</f>
        <v>0</v>
      </c>
      <c r="AO542" s="272">
        <f>AN542*(1+'2. GRI Pricing Inputs'!P$115)^((AO$16-AN$16)/365)</f>
        <v>0</v>
      </c>
      <c r="AP542" s="276">
        <f>AO542*(1+'2. GRI Pricing Inputs'!Q$115)^((AP$16-AO$16)/365)</f>
        <v>0</v>
      </c>
      <c r="AQ542" s="380">
        <f t="shared" si="24"/>
        <v>0</v>
      </c>
    </row>
    <row r="543" spans="3:43" ht="11.4" x14ac:dyDescent="0.2">
      <c r="C543" s="76">
        <f>'1. Accomodation'!N547</f>
        <v>0</v>
      </c>
      <c r="D543" s="362" t="str">
        <f>'1. Accomodation'!L547</f>
        <v>[Select]</v>
      </c>
      <c r="E543" s="69" t="str">
        <f>'1. Accomodation'!P547</f>
        <v>[Select]</v>
      </c>
      <c r="F543" s="69" t="str">
        <f>'1. Accomodation'!Q547</f>
        <v>[Select]</v>
      </c>
      <c r="G543" s="77">
        <f>'1. Accomodation'!O547</f>
        <v>0</v>
      </c>
      <c r="H543" s="69" t="str">
        <f>'1. Accomodation'!R547</f>
        <v>[Select]</v>
      </c>
      <c r="I543" s="69" t="str">
        <f>'1. Accomodation'!S547</f>
        <v>[Select]</v>
      </c>
      <c r="J543" s="62"/>
      <c r="L543" s="271">
        <f>IFERROR(INDEX('2. GRI Pricing Inputs'!$C$15:$AI$16,MATCH($L$16,'2. GRI Pricing Inputs'!$C$15:$C$16,0),MATCH(E543,'2. GRI Pricing Inputs'!$C$15:$AI$15,0)),0)</f>
        <v>0</v>
      </c>
      <c r="M543" s="272">
        <f>IFERROR(INDEX('2. GRI Pricing Inputs'!$C$22:$AI$23,MATCH($M$16,'2. GRI Pricing Inputs'!$C$22:$C$23,0),MATCH(F543,'2. GRI Pricing Inputs'!$C$22:$AI$22,0)),0)</f>
        <v>0</v>
      </c>
      <c r="N543" s="329">
        <f>IF(AND('3. GRI Pricing'!$G543&gt;='2. GRI Pricing Inputs'!$D$33,'3. GRI Pricing'!$G543&lt;='2. GRI Pricing Inputs'!$E$33),'2. GRI Pricing Inputs'!$D$32,IF(AND('3. GRI Pricing'!$G543&gt;='2. GRI Pricing Inputs'!$F$33,'3. GRI Pricing'!$G543&lt;='2. GRI Pricing Inputs'!$G$33),'2. GRI Pricing Inputs'!$F$32,IF(AND('3. GRI Pricing'!$G543&gt;='2. GRI Pricing Inputs'!$H$33,'3. GRI Pricing'!$G543&lt;='2. GRI Pricing Inputs'!$I$33),'2. GRI Pricing Inputs'!$H$32,IF(AND('3. GRI Pricing'!$G543&gt;='2. GRI Pricing Inputs'!$J$33,'3. GRI Pricing'!$G543&lt;='2. GRI Pricing Inputs'!$K$33),'2. GRI Pricing Inputs'!$J$32,IF(AND('3. GRI Pricing'!$G543&gt;='2. GRI Pricing Inputs'!$L$33,'3. GRI Pricing'!$G543&lt;='2. GRI Pricing Inputs'!$M$33),'2. GRI Pricing Inputs'!$L$32,IF(AND('3. GRI Pricing'!$G543&gt;='2. GRI Pricing Inputs'!$N$33,'3. GRI Pricing'!$G543&lt;='2. GRI Pricing Inputs'!$O$33),'2. GRI Pricing Inputs'!$N$32,IF(AND('3. GRI Pricing'!$G543&gt;='2. GRI Pricing Inputs'!$P$33,'3. GRI Pricing'!$G543&lt;='2. GRI Pricing Inputs'!$Q$33),'2. GRI Pricing Inputs'!$P$32,IF(AND('3. GRI Pricing'!$G543&gt;='2. GRI Pricing Inputs'!$R$33,'3. GRI Pricing'!$G543&lt;='2. GRI Pricing Inputs'!$S$33),'2. GRI Pricing Inputs'!$R$32,IF(AND('3. GRI Pricing'!$G543&gt;='2. GRI Pricing Inputs'!$T$33,'3. GRI Pricing'!$G543&lt;='2. GRI Pricing Inputs'!$U$33),'2. GRI Pricing Inputs'!$T$32,IF(AND('3. GRI Pricing'!$G543&gt;='2. GRI Pricing Inputs'!$V$33,'3. GRI Pricing'!$G543&lt;='2. GRI Pricing Inputs'!$W$33),'2. GRI Pricing Inputs'!$V$32,IF(AND('3. GRI Pricing'!$G543&gt;='2. GRI Pricing Inputs'!$X$33,'3. GRI Pricing'!$G543&lt;='2. GRI Pricing Inputs'!$Y$33),'2. GRI Pricing Inputs'!$X$32,IF(AND('3. GRI Pricing'!$G543&gt;='2. GRI Pricing Inputs'!$Z$33,'3. GRI Pricing'!$G543&lt;='2. GRI Pricing Inputs'!$AA$33),'2. GRI Pricing Inputs'!$Z$32,IF(AND('3. GRI Pricing'!$G543&gt;='2. GRI Pricing Inputs'!$AB$33,'3. GRI Pricing'!$G543&lt;='2. GRI Pricing Inputs'!$AC$33),'2. GRI Pricing Inputs'!$AB$32,IF(AND('3. GRI Pricing'!$G543&gt;='2. GRI Pricing Inputs'!$AD$33,'3. GRI Pricing'!$G543&lt;='2. GRI Pricing Inputs'!$AE$33),'2. GRI Pricing Inputs'!$AD$32,IF(AND('3. GRI Pricing'!$G543&gt;='2. GRI Pricing Inputs'!$AF$33,'3. GRI Pricing'!$G543&lt;='2. GRI Pricing Inputs'!$AG$33),'2. GRI Pricing Inputs'!$AF$32,IF(AND('3. GRI Pricing'!$G543&gt;='2. GRI Pricing Inputs'!$AH$33,'3. GRI Pricing'!$G543&lt;='2. GRI Pricing Inputs'!$AI$33),'2. GRI Pricing Inputs'!$AH$32,0))))))))))))))))</f>
        <v>0</v>
      </c>
      <c r="O543" s="272" cm="1">
        <f t="array" ref="O543">IFERROR(INDEX('2. GRI Pricing Inputs'!$C$32:$AI$39,MATCH('3. GRI Pricing'!E543,'2. GRI Pricing Inputs'!$C$32:$C$39,0),(MATCH('3. GRI Pricing'!N543,'2. GRI Pricing Inputs'!$D$32:$AI$32,0)+1)),0)</f>
        <v>0</v>
      </c>
      <c r="P543" s="272">
        <f>IFERROR(INDEX('2. GRI Pricing Inputs'!$C$45:$AI$46,MATCH($P$16,'2. GRI Pricing Inputs'!$C$45:$C$46,0),MATCH(H543,'2. GRI Pricing Inputs'!$C$45:$AI$45,0)),0)</f>
        <v>0</v>
      </c>
      <c r="Q543" s="272">
        <f>IFERROR(INDEX('2. GRI Pricing Inputs'!$C$53:$AI$54,MATCH('3. GRI Pricing'!$Q$16,'2. GRI Pricing Inputs'!$C$53:$C$54,0),MATCH('3. GRI Pricing'!I543,'2. GRI Pricing Inputs'!$C$53:$AI$53,0)),0)</f>
        <v>0</v>
      </c>
      <c r="R543" s="272">
        <f>IFERROR(INDEX('2. GRI Pricing Inputs'!$C$60:$AI$61,MATCH('3. GRI Pricing'!$R$16,'2. GRI Pricing Inputs'!$C$60:$C$61,0),MATCH('1. Accomodation'!T547,'2. GRI Pricing Inputs'!$C$60:$AI$60,0)),0)</f>
        <v>0</v>
      </c>
      <c r="S543" s="272">
        <f>IFERROR(INDEX('2. GRI Pricing Inputs'!$C$67:$AI$68,MATCH('3. GRI Pricing'!$S$16,'2. GRI Pricing Inputs'!$C$67:$C$68,0),MATCH('1. Accomodation'!U547,'2. GRI Pricing Inputs'!$C$67:$AI$67,0)),0)</f>
        <v>0</v>
      </c>
      <c r="T543" s="272">
        <f>IF(E543=0,0,'2. GRI Pricing Inputs'!$AI$75)</f>
        <v>0</v>
      </c>
      <c r="U543" s="272">
        <f>IFERROR(INDEX('2. GRI Pricing Inputs'!$C$82:$AI$83,MATCH('3. GRI Pricing'!$U$16,'2. GRI Pricing Inputs'!$C$82:$C$83,0),MATCH('1. Accomodation'!V547,'2. GRI Pricing Inputs'!$C$82:$AI$82,0)),0)</f>
        <v>0</v>
      </c>
      <c r="V543" s="272">
        <f>IFERROR(INDEX('2. GRI Pricing Inputs'!$C$89:$AI$90,MATCH('3. GRI Pricing'!$V$16,'2. GRI Pricing Inputs'!$C$89:$C$90,0),MATCH('1. Accomodation'!W547,'2. GRI Pricing Inputs'!$C$89:$AI$89,0)),0)</f>
        <v>0</v>
      </c>
      <c r="W543" s="272">
        <f>IFERROR(INDEX('2. GRI Pricing Inputs'!$C$97:$AI$98,MATCH('3. GRI Pricing'!$W$16,'2. GRI Pricing Inputs'!$C$97:$C$98,0),MATCH('1. Accomodation'!X547,'2. GRI Pricing Inputs'!$C$97:$AI$97,0)),0)</f>
        <v>0</v>
      </c>
      <c r="X543" s="272">
        <f>IFERROR(INDEX('2. GRI Pricing Inputs'!$C$104:$AI$105,MATCH('3. GRI Pricing'!$X$16,'2. GRI Pricing Inputs'!$C$104:$C$105,0),MATCH('1. Accomodation'!Y547,'2. GRI Pricing Inputs'!$C$104:$AI$104,0)),0)</f>
        <v>0</v>
      </c>
      <c r="Y543" s="273"/>
      <c r="Z543" s="274">
        <f t="shared" si="23"/>
        <v>0</v>
      </c>
      <c r="AA543" s="275"/>
      <c r="AB543" s="275"/>
      <c r="AC543" s="275"/>
      <c r="AD543" s="271">
        <f>Z543*(1+'2. GRI Pricing Inputs'!E$115)^(($AD$16-$AC$15)/365)</f>
        <v>0</v>
      </c>
      <c r="AE543" s="272">
        <f>AD543*(1+'2. GRI Pricing Inputs'!F$115)^((AE$16-AD$16)/365)</f>
        <v>0</v>
      </c>
      <c r="AF543" s="272">
        <f>AE543*(1+'2. GRI Pricing Inputs'!G$115)^((AF$16-AE$16)/365)</f>
        <v>0</v>
      </c>
      <c r="AG543" s="272">
        <f>AF543*(1+'2. GRI Pricing Inputs'!H$115)^((AG$16-AF$16)/365)</f>
        <v>0</v>
      </c>
      <c r="AH543" s="272">
        <f>AG543*(1+'2. GRI Pricing Inputs'!I$115)^((AH$16-AG$16)/365)</f>
        <v>0</v>
      </c>
      <c r="AI543" s="272">
        <f>AH543*(1+'2. GRI Pricing Inputs'!J$115)^((AI$16-AH$16)/365)</f>
        <v>0</v>
      </c>
      <c r="AJ543" s="272">
        <f>AI543*(1+'2. GRI Pricing Inputs'!K$115)^((AJ$16-AI$16)/365)</f>
        <v>0</v>
      </c>
      <c r="AK543" s="272">
        <f>AJ543*(1+'2. GRI Pricing Inputs'!L$115)^((AK$16-AJ$16)/365)</f>
        <v>0</v>
      </c>
      <c r="AL543" s="272">
        <f>AK543*(1+'2. GRI Pricing Inputs'!M$115)^((AL$16-AK$16)/365)</f>
        <v>0</v>
      </c>
      <c r="AM543" s="272">
        <f>AL543*(1+'2. GRI Pricing Inputs'!N$115)^((AM$16-AL$16)/365)</f>
        <v>0</v>
      </c>
      <c r="AN543" s="272">
        <f>AM543*(1+'2. GRI Pricing Inputs'!O$115)^((AN$16-AM$16)/365)</f>
        <v>0</v>
      </c>
      <c r="AO543" s="272">
        <f>AN543*(1+'2. GRI Pricing Inputs'!P$115)^((AO$16-AN$16)/365)</f>
        <v>0</v>
      </c>
      <c r="AP543" s="276">
        <f>AO543*(1+'2. GRI Pricing Inputs'!Q$115)^((AP$16-AO$16)/365)</f>
        <v>0</v>
      </c>
      <c r="AQ543" s="380">
        <f t="shared" si="24"/>
        <v>0</v>
      </c>
    </row>
    <row r="544" spans="3:43" ht="11.4" x14ac:dyDescent="0.2">
      <c r="C544" s="76">
        <f>'1. Accomodation'!N548</f>
        <v>0</v>
      </c>
      <c r="D544" s="362" t="str">
        <f>'1. Accomodation'!L548</f>
        <v>[Select]</v>
      </c>
      <c r="E544" s="69" t="str">
        <f>'1. Accomodation'!P548</f>
        <v>[Select]</v>
      </c>
      <c r="F544" s="69" t="str">
        <f>'1. Accomodation'!Q548</f>
        <v>[Select]</v>
      </c>
      <c r="G544" s="77">
        <f>'1. Accomodation'!O548</f>
        <v>0</v>
      </c>
      <c r="H544" s="69" t="str">
        <f>'1. Accomodation'!R548</f>
        <v>[Select]</v>
      </c>
      <c r="I544" s="69" t="str">
        <f>'1. Accomodation'!S548</f>
        <v>[Select]</v>
      </c>
      <c r="J544" s="62"/>
      <c r="L544" s="271">
        <f>IFERROR(INDEX('2. GRI Pricing Inputs'!$C$15:$AI$16,MATCH($L$16,'2. GRI Pricing Inputs'!$C$15:$C$16,0),MATCH(E544,'2. GRI Pricing Inputs'!$C$15:$AI$15,0)),0)</f>
        <v>0</v>
      </c>
      <c r="M544" s="272">
        <f>IFERROR(INDEX('2. GRI Pricing Inputs'!$C$22:$AI$23,MATCH($M$16,'2. GRI Pricing Inputs'!$C$22:$C$23,0),MATCH(F544,'2. GRI Pricing Inputs'!$C$22:$AI$22,0)),0)</f>
        <v>0</v>
      </c>
      <c r="N544" s="329">
        <f>IF(AND('3. GRI Pricing'!$G544&gt;='2. GRI Pricing Inputs'!$D$33,'3. GRI Pricing'!$G544&lt;='2. GRI Pricing Inputs'!$E$33),'2. GRI Pricing Inputs'!$D$32,IF(AND('3. GRI Pricing'!$G544&gt;='2. GRI Pricing Inputs'!$F$33,'3. GRI Pricing'!$G544&lt;='2. GRI Pricing Inputs'!$G$33),'2. GRI Pricing Inputs'!$F$32,IF(AND('3. GRI Pricing'!$G544&gt;='2. GRI Pricing Inputs'!$H$33,'3. GRI Pricing'!$G544&lt;='2. GRI Pricing Inputs'!$I$33),'2. GRI Pricing Inputs'!$H$32,IF(AND('3. GRI Pricing'!$G544&gt;='2. GRI Pricing Inputs'!$J$33,'3. GRI Pricing'!$G544&lt;='2. GRI Pricing Inputs'!$K$33),'2. GRI Pricing Inputs'!$J$32,IF(AND('3. GRI Pricing'!$G544&gt;='2. GRI Pricing Inputs'!$L$33,'3. GRI Pricing'!$G544&lt;='2. GRI Pricing Inputs'!$M$33),'2. GRI Pricing Inputs'!$L$32,IF(AND('3. GRI Pricing'!$G544&gt;='2. GRI Pricing Inputs'!$N$33,'3. GRI Pricing'!$G544&lt;='2. GRI Pricing Inputs'!$O$33),'2. GRI Pricing Inputs'!$N$32,IF(AND('3. GRI Pricing'!$G544&gt;='2. GRI Pricing Inputs'!$P$33,'3. GRI Pricing'!$G544&lt;='2. GRI Pricing Inputs'!$Q$33),'2. GRI Pricing Inputs'!$P$32,IF(AND('3. GRI Pricing'!$G544&gt;='2. GRI Pricing Inputs'!$R$33,'3. GRI Pricing'!$G544&lt;='2. GRI Pricing Inputs'!$S$33),'2. GRI Pricing Inputs'!$R$32,IF(AND('3. GRI Pricing'!$G544&gt;='2. GRI Pricing Inputs'!$T$33,'3. GRI Pricing'!$G544&lt;='2. GRI Pricing Inputs'!$U$33),'2. GRI Pricing Inputs'!$T$32,IF(AND('3. GRI Pricing'!$G544&gt;='2. GRI Pricing Inputs'!$V$33,'3. GRI Pricing'!$G544&lt;='2. GRI Pricing Inputs'!$W$33),'2. GRI Pricing Inputs'!$V$32,IF(AND('3. GRI Pricing'!$G544&gt;='2. GRI Pricing Inputs'!$X$33,'3. GRI Pricing'!$G544&lt;='2. GRI Pricing Inputs'!$Y$33),'2. GRI Pricing Inputs'!$X$32,IF(AND('3. GRI Pricing'!$G544&gt;='2. GRI Pricing Inputs'!$Z$33,'3. GRI Pricing'!$G544&lt;='2. GRI Pricing Inputs'!$AA$33),'2. GRI Pricing Inputs'!$Z$32,IF(AND('3. GRI Pricing'!$G544&gt;='2. GRI Pricing Inputs'!$AB$33,'3. GRI Pricing'!$G544&lt;='2. GRI Pricing Inputs'!$AC$33),'2. GRI Pricing Inputs'!$AB$32,IF(AND('3. GRI Pricing'!$G544&gt;='2. GRI Pricing Inputs'!$AD$33,'3. GRI Pricing'!$G544&lt;='2. GRI Pricing Inputs'!$AE$33),'2. GRI Pricing Inputs'!$AD$32,IF(AND('3. GRI Pricing'!$G544&gt;='2. GRI Pricing Inputs'!$AF$33,'3. GRI Pricing'!$G544&lt;='2. GRI Pricing Inputs'!$AG$33),'2. GRI Pricing Inputs'!$AF$32,IF(AND('3. GRI Pricing'!$G544&gt;='2. GRI Pricing Inputs'!$AH$33,'3. GRI Pricing'!$G544&lt;='2. GRI Pricing Inputs'!$AI$33),'2. GRI Pricing Inputs'!$AH$32,0))))))))))))))))</f>
        <v>0</v>
      </c>
      <c r="O544" s="272" cm="1">
        <f t="array" ref="O544">IFERROR(INDEX('2. GRI Pricing Inputs'!$C$32:$AI$39,MATCH('3. GRI Pricing'!E544,'2. GRI Pricing Inputs'!$C$32:$C$39,0),(MATCH('3. GRI Pricing'!N544,'2. GRI Pricing Inputs'!$D$32:$AI$32,0)+1)),0)</f>
        <v>0</v>
      </c>
      <c r="P544" s="272">
        <f>IFERROR(INDEX('2. GRI Pricing Inputs'!$C$45:$AI$46,MATCH($P$16,'2. GRI Pricing Inputs'!$C$45:$C$46,0),MATCH(H544,'2. GRI Pricing Inputs'!$C$45:$AI$45,0)),0)</f>
        <v>0</v>
      </c>
      <c r="Q544" s="272">
        <f>IFERROR(INDEX('2. GRI Pricing Inputs'!$C$53:$AI$54,MATCH('3. GRI Pricing'!$Q$16,'2. GRI Pricing Inputs'!$C$53:$C$54,0),MATCH('3. GRI Pricing'!I544,'2. GRI Pricing Inputs'!$C$53:$AI$53,0)),0)</f>
        <v>0</v>
      </c>
      <c r="R544" s="272">
        <f>IFERROR(INDEX('2. GRI Pricing Inputs'!$C$60:$AI$61,MATCH('3. GRI Pricing'!$R$16,'2. GRI Pricing Inputs'!$C$60:$C$61,0),MATCH('1. Accomodation'!T548,'2. GRI Pricing Inputs'!$C$60:$AI$60,0)),0)</f>
        <v>0</v>
      </c>
      <c r="S544" s="272">
        <f>IFERROR(INDEX('2. GRI Pricing Inputs'!$C$67:$AI$68,MATCH('3. GRI Pricing'!$S$16,'2. GRI Pricing Inputs'!$C$67:$C$68,0),MATCH('1. Accomodation'!U548,'2. GRI Pricing Inputs'!$C$67:$AI$67,0)),0)</f>
        <v>0</v>
      </c>
      <c r="T544" s="272">
        <f>IF(E544=0,0,'2. GRI Pricing Inputs'!$AI$75)</f>
        <v>0</v>
      </c>
      <c r="U544" s="272">
        <f>IFERROR(INDEX('2. GRI Pricing Inputs'!$C$82:$AI$83,MATCH('3. GRI Pricing'!$U$16,'2. GRI Pricing Inputs'!$C$82:$C$83,0),MATCH('1. Accomodation'!V548,'2. GRI Pricing Inputs'!$C$82:$AI$82,0)),0)</f>
        <v>0</v>
      </c>
      <c r="V544" s="272">
        <f>IFERROR(INDEX('2. GRI Pricing Inputs'!$C$89:$AI$90,MATCH('3. GRI Pricing'!$V$16,'2. GRI Pricing Inputs'!$C$89:$C$90,0),MATCH('1. Accomodation'!W548,'2. GRI Pricing Inputs'!$C$89:$AI$89,0)),0)</f>
        <v>0</v>
      </c>
      <c r="W544" s="272">
        <f>IFERROR(INDEX('2. GRI Pricing Inputs'!$C$97:$AI$98,MATCH('3. GRI Pricing'!$W$16,'2. GRI Pricing Inputs'!$C$97:$C$98,0),MATCH('1. Accomodation'!X548,'2. GRI Pricing Inputs'!$C$97:$AI$97,0)),0)</f>
        <v>0</v>
      </c>
      <c r="X544" s="272">
        <f>IFERROR(INDEX('2. GRI Pricing Inputs'!$C$104:$AI$105,MATCH('3. GRI Pricing'!$X$16,'2. GRI Pricing Inputs'!$C$104:$C$105,0),MATCH('1. Accomodation'!Y548,'2. GRI Pricing Inputs'!$C$104:$AI$104,0)),0)</f>
        <v>0</v>
      </c>
      <c r="Y544" s="273"/>
      <c r="Z544" s="274">
        <f t="shared" si="23"/>
        <v>0</v>
      </c>
      <c r="AA544" s="275"/>
      <c r="AB544" s="275"/>
      <c r="AC544" s="275"/>
      <c r="AD544" s="271">
        <f>Z544*(1+'2. GRI Pricing Inputs'!E$115)^(($AD$16-$AC$15)/365)</f>
        <v>0</v>
      </c>
      <c r="AE544" s="272">
        <f>AD544*(1+'2. GRI Pricing Inputs'!F$115)^((AE$16-AD$16)/365)</f>
        <v>0</v>
      </c>
      <c r="AF544" s="272">
        <f>AE544*(1+'2. GRI Pricing Inputs'!G$115)^((AF$16-AE$16)/365)</f>
        <v>0</v>
      </c>
      <c r="AG544" s="272">
        <f>AF544*(1+'2. GRI Pricing Inputs'!H$115)^((AG$16-AF$16)/365)</f>
        <v>0</v>
      </c>
      <c r="AH544" s="272">
        <f>AG544*(1+'2. GRI Pricing Inputs'!I$115)^((AH$16-AG$16)/365)</f>
        <v>0</v>
      </c>
      <c r="AI544" s="272">
        <f>AH544*(1+'2. GRI Pricing Inputs'!J$115)^((AI$16-AH$16)/365)</f>
        <v>0</v>
      </c>
      <c r="AJ544" s="272">
        <f>AI544*(1+'2. GRI Pricing Inputs'!K$115)^((AJ$16-AI$16)/365)</f>
        <v>0</v>
      </c>
      <c r="AK544" s="272">
        <f>AJ544*(1+'2. GRI Pricing Inputs'!L$115)^((AK$16-AJ$16)/365)</f>
        <v>0</v>
      </c>
      <c r="AL544" s="272">
        <f>AK544*(1+'2. GRI Pricing Inputs'!M$115)^((AL$16-AK$16)/365)</f>
        <v>0</v>
      </c>
      <c r="AM544" s="272">
        <f>AL544*(1+'2. GRI Pricing Inputs'!N$115)^((AM$16-AL$16)/365)</f>
        <v>0</v>
      </c>
      <c r="AN544" s="272">
        <f>AM544*(1+'2. GRI Pricing Inputs'!O$115)^((AN$16-AM$16)/365)</f>
        <v>0</v>
      </c>
      <c r="AO544" s="272">
        <f>AN544*(1+'2. GRI Pricing Inputs'!P$115)^((AO$16-AN$16)/365)</f>
        <v>0</v>
      </c>
      <c r="AP544" s="276">
        <f>AO544*(1+'2. GRI Pricing Inputs'!Q$115)^((AP$16-AO$16)/365)</f>
        <v>0</v>
      </c>
      <c r="AQ544" s="380">
        <f t="shared" si="24"/>
        <v>0</v>
      </c>
    </row>
    <row r="545" spans="3:43" ht="11.4" x14ac:dyDescent="0.2">
      <c r="C545" s="76">
        <f>'1. Accomodation'!N549</f>
        <v>0</v>
      </c>
      <c r="D545" s="362" t="str">
        <f>'1. Accomodation'!L549</f>
        <v>[Select]</v>
      </c>
      <c r="E545" s="69" t="str">
        <f>'1. Accomodation'!P549</f>
        <v>[Select]</v>
      </c>
      <c r="F545" s="69" t="str">
        <f>'1. Accomodation'!Q549</f>
        <v>[Select]</v>
      </c>
      <c r="G545" s="77">
        <f>'1. Accomodation'!O549</f>
        <v>0</v>
      </c>
      <c r="H545" s="69" t="str">
        <f>'1. Accomodation'!R549</f>
        <v>[Select]</v>
      </c>
      <c r="I545" s="69" t="str">
        <f>'1. Accomodation'!S549</f>
        <v>[Select]</v>
      </c>
      <c r="J545" s="62"/>
      <c r="L545" s="271">
        <f>IFERROR(INDEX('2. GRI Pricing Inputs'!$C$15:$AI$16,MATCH($L$16,'2. GRI Pricing Inputs'!$C$15:$C$16,0),MATCH(E545,'2. GRI Pricing Inputs'!$C$15:$AI$15,0)),0)</f>
        <v>0</v>
      </c>
      <c r="M545" s="272">
        <f>IFERROR(INDEX('2. GRI Pricing Inputs'!$C$22:$AI$23,MATCH($M$16,'2. GRI Pricing Inputs'!$C$22:$C$23,0),MATCH(F545,'2. GRI Pricing Inputs'!$C$22:$AI$22,0)),0)</f>
        <v>0</v>
      </c>
      <c r="N545" s="329">
        <f>IF(AND('3. GRI Pricing'!$G545&gt;='2. GRI Pricing Inputs'!$D$33,'3. GRI Pricing'!$G545&lt;='2. GRI Pricing Inputs'!$E$33),'2. GRI Pricing Inputs'!$D$32,IF(AND('3. GRI Pricing'!$G545&gt;='2. GRI Pricing Inputs'!$F$33,'3. GRI Pricing'!$G545&lt;='2. GRI Pricing Inputs'!$G$33),'2. GRI Pricing Inputs'!$F$32,IF(AND('3. GRI Pricing'!$G545&gt;='2. GRI Pricing Inputs'!$H$33,'3. GRI Pricing'!$G545&lt;='2. GRI Pricing Inputs'!$I$33),'2. GRI Pricing Inputs'!$H$32,IF(AND('3. GRI Pricing'!$G545&gt;='2. GRI Pricing Inputs'!$J$33,'3. GRI Pricing'!$G545&lt;='2. GRI Pricing Inputs'!$K$33),'2. GRI Pricing Inputs'!$J$32,IF(AND('3. GRI Pricing'!$G545&gt;='2. GRI Pricing Inputs'!$L$33,'3. GRI Pricing'!$G545&lt;='2. GRI Pricing Inputs'!$M$33),'2. GRI Pricing Inputs'!$L$32,IF(AND('3. GRI Pricing'!$G545&gt;='2. GRI Pricing Inputs'!$N$33,'3. GRI Pricing'!$G545&lt;='2. GRI Pricing Inputs'!$O$33),'2. GRI Pricing Inputs'!$N$32,IF(AND('3. GRI Pricing'!$G545&gt;='2. GRI Pricing Inputs'!$P$33,'3. GRI Pricing'!$G545&lt;='2. GRI Pricing Inputs'!$Q$33),'2. GRI Pricing Inputs'!$P$32,IF(AND('3. GRI Pricing'!$G545&gt;='2. GRI Pricing Inputs'!$R$33,'3. GRI Pricing'!$G545&lt;='2. GRI Pricing Inputs'!$S$33),'2. GRI Pricing Inputs'!$R$32,IF(AND('3. GRI Pricing'!$G545&gt;='2. GRI Pricing Inputs'!$T$33,'3. GRI Pricing'!$G545&lt;='2. GRI Pricing Inputs'!$U$33),'2. GRI Pricing Inputs'!$T$32,IF(AND('3. GRI Pricing'!$G545&gt;='2. GRI Pricing Inputs'!$V$33,'3. GRI Pricing'!$G545&lt;='2. GRI Pricing Inputs'!$W$33),'2. GRI Pricing Inputs'!$V$32,IF(AND('3. GRI Pricing'!$G545&gt;='2. GRI Pricing Inputs'!$X$33,'3. GRI Pricing'!$G545&lt;='2. GRI Pricing Inputs'!$Y$33),'2. GRI Pricing Inputs'!$X$32,IF(AND('3. GRI Pricing'!$G545&gt;='2. GRI Pricing Inputs'!$Z$33,'3. GRI Pricing'!$G545&lt;='2. GRI Pricing Inputs'!$AA$33),'2. GRI Pricing Inputs'!$Z$32,IF(AND('3. GRI Pricing'!$G545&gt;='2. GRI Pricing Inputs'!$AB$33,'3. GRI Pricing'!$G545&lt;='2. GRI Pricing Inputs'!$AC$33),'2. GRI Pricing Inputs'!$AB$32,IF(AND('3. GRI Pricing'!$G545&gt;='2. GRI Pricing Inputs'!$AD$33,'3. GRI Pricing'!$G545&lt;='2. GRI Pricing Inputs'!$AE$33),'2. GRI Pricing Inputs'!$AD$32,IF(AND('3. GRI Pricing'!$G545&gt;='2. GRI Pricing Inputs'!$AF$33,'3. GRI Pricing'!$G545&lt;='2. GRI Pricing Inputs'!$AG$33),'2. GRI Pricing Inputs'!$AF$32,IF(AND('3. GRI Pricing'!$G545&gt;='2. GRI Pricing Inputs'!$AH$33,'3. GRI Pricing'!$G545&lt;='2. GRI Pricing Inputs'!$AI$33),'2. GRI Pricing Inputs'!$AH$32,0))))))))))))))))</f>
        <v>0</v>
      </c>
      <c r="O545" s="272" cm="1">
        <f t="array" ref="O545">IFERROR(INDEX('2. GRI Pricing Inputs'!$C$32:$AI$39,MATCH('3. GRI Pricing'!E545,'2. GRI Pricing Inputs'!$C$32:$C$39,0),(MATCH('3. GRI Pricing'!N545,'2. GRI Pricing Inputs'!$D$32:$AI$32,0)+1)),0)</f>
        <v>0</v>
      </c>
      <c r="P545" s="272">
        <f>IFERROR(INDEX('2. GRI Pricing Inputs'!$C$45:$AI$46,MATCH($P$16,'2. GRI Pricing Inputs'!$C$45:$C$46,0),MATCH(H545,'2. GRI Pricing Inputs'!$C$45:$AI$45,0)),0)</f>
        <v>0</v>
      </c>
      <c r="Q545" s="272">
        <f>IFERROR(INDEX('2. GRI Pricing Inputs'!$C$53:$AI$54,MATCH('3. GRI Pricing'!$Q$16,'2. GRI Pricing Inputs'!$C$53:$C$54,0),MATCH('3. GRI Pricing'!I545,'2. GRI Pricing Inputs'!$C$53:$AI$53,0)),0)</f>
        <v>0</v>
      </c>
      <c r="R545" s="272">
        <f>IFERROR(INDEX('2. GRI Pricing Inputs'!$C$60:$AI$61,MATCH('3. GRI Pricing'!$R$16,'2. GRI Pricing Inputs'!$C$60:$C$61,0),MATCH('1. Accomodation'!T549,'2. GRI Pricing Inputs'!$C$60:$AI$60,0)),0)</f>
        <v>0</v>
      </c>
      <c r="S545" s="272">
        <f>IFERROR(INDEX('2. GRI Pricing Inputs'!$C$67:$AI$68,MATCH('3. GRI Pricing'!$S$16,'2. GRI Pricing Inputs'!$C$67:$C$68,0),MATCH('1. Accomodation'!U549,'2. GRI Pricing Inputs'!$C$67:$AI$67,0)),0)</f>
        <v>0</v>
      </c>
      <c r="T545" s="272">
        <f>IF(E545=0,0,'2. GRI Pricing Inputs'!$AI$75)</f>
        <v>0</v>
      </c>
      <c r="U545" s="272">
        <f>IFERROR(INDEX('2. GRI Pricing Inputs'!$C$82:$AI$83,MATCH('3. GRI Pricing'!$U$16,'2. GRI Pricing Inputs'!$C$82:$C$83,0),MATCH('1. Accomodation'!V549,'2. GRI Pricing Inputs'!$C$82:$AI$82,0)),0)</f>
        <v>0</v>
      </c>
      <c r="V545" s="272">
        <f>IFERROR(INDEX('2. GRI Pricing Inputs'!$C$89:$AI$90,MATCH('3. GRI Pricing'!$V$16,'2. GRI Pricing Inputs'!$C$89:$C$90,0),MATCH('1. Accomodation'!W549,'2. GRI Pricing Inputs'!$C$89:$AI$89,0)),0)</f>
        <v>0</v>
      </c>
      <c r="W545" s="272">
        <f>IFERROR(INDEX('2. GRI Pricing Inputs'!$C$97:$AI$98,MATCH('3. GRI Pricing'!$W$16,'2. GRI Pricing Inputs'!$C$97:$C$98,0),MATCH('1. Accomodation'!X549,'2. GRI Pricing Inputs'!$C$97:$AI$97,0)),0)</f>
        <v>0</v>
      </c>
      <c r="X545" s="272">
        <f>IFERROR(INDEX('2. GRI Pricing Inputs'!$C$104:$AI$105,MATCH('3. GRI Pricing'!$X$16,'2. GRI Pricing Inputs'!$C$104:$C$105,0),MATCH('1. Accomodation'!Y549,'2. GRI Pricing Inputs'!$C$104:$AI$104,0)),0)</f>
        <v>0</v>
      </c>
      <c r="Y545" s="273"/>
      <c r="Z545" s="274">
        <f t="shared" si="23"/>
        <v>0</v>
      </c>
      <c r="AA545" s="275"/>
      <c r="AB545" s="275"/>
      <c r="AC545" s="275"/>
      <c r="AD545" s="271">
        <f>Z545*(1+'2. GRI Pricing Inputs'!E$115)^(($AD$16-$AC$15)/365)</f>
        <v>0</v>
      </c>
      <c r="AE545" s="272">
        <f>AD545*(1+'2. GRI Pricing Inputs'!F$115)^((AE$16-AD$16)/365)</f>
        <v>0</v>
      </c>
      <c r="AF545" s="272">
        <f>AE545*(1+'2. GRI Pricing Inputs'!G$115)^((AF$16-AE$16)/365)</f>
        <v>0</v>
      </c>
      <c r="AG545" s="272">
        <f>AF545*(1+'2. GRI Pricing Inputs'!H$115)^((AG$16-AF$16)/365)</f>
        <v>0</v>
      </c>
      <c r="AH545" s="272">
        <f>AG545*(1+'2. GRI Pricing Inputs'!I$115)^((AH$16-AG$16)/365)</f>
        <v>0</v>
      </c>
      <c r="AI545" s="272">
        <f>AH545*(1+'2. GRI Pricing Inputs'!J$115)^((AI$16-AH$16)/365)</f>
        <v>0</v>
      </c>
      <c r="AJ545" s="272">
        <f>AI545*(1+'2. GRI Pricing Inputs'!K$115)^((AJ$16-AI$16)/365)</f>
        <v>0</v>
      </c>
      <c r="AK545" s="272">
        <f>AJ545*(1+'2. GRI Pricing Inputs'!L$115)^((AK$16-AJ$16)/365)</f>
        <v>0</v>
      </c>
      <c r="AL545" s="272">
        <f>AK545*(1+'2. GRI Pricing Inputs'!M$115)^((AL$16-AK$16)/365)</f>
        <v>0</v>
      </c>
      <c r="AM545" s="272">
        <f>AL545*(1+'2. GRI Pricing Inputs'!N$115)^((AM$16-AL$16)/365)</f>
        <v>0</v>
      </c>
      <c r="AN545" s="272">
        <f>AM545*(1+'2. GRI Pricing Inputs'!O$115)^((AN$16-AM$16)/365)</f>
        <v>0</v>
      </c>
      <c r="AO545" s="272">
        <f>AN545*(1+'2. GRI Pricing Inputs'!P$115)^((AO$16-AN$16)/365)</f>
        <v>0</v>
      </c>
      <c r="AP545" s="276">
        <f>AO545*(1+'2. GRI Pricing Inputs'!Q$115)^((AP$16-AO$16)/365)</f>
        <v>0</v>
      </c>
      <c r="AQ545" s="380">
        <f t="shared" si="24"/>
        <v>0</v>
      </c>
    </row>
    <row r="546" spans="3:43" ht="11.4" x14ac:dyDescent="0.2">
      <c r="C546" s="76">
        <f>'1. Accomodation'!N550</f>
        <v>0</v>
      </c>
      <c r="D546" s="362" t="str">
        <f>'1. Accomodation'!L550</f>
        <v>[Select]</v>
      </c>
      <c r="E546" s="69" t="str">
        <f>'1. Accomodation'!P550</f>
        <v>[Select]</v>
      </c>
      <c r="F546" s="69" t="str">
        <f>'1. Accomodation'!Q550</f>
        <v>[Select]</v>
      </c>
      <c r="G546" s="77">
        <f>'1. Accomodation'!O550</f>
        <v>0</v>
      </c>
      <c r="H546" s="69" t="str">
        <f>'1. Accomodation'!R550</f>
        <v>[Select]</v>
      </c>
      <c r="I546" s="69" t="str">
        <f>'1. Accomodation'!S550</f>
        <v>[Select]</v>
      </c>
      <c r="J546" s="62"/>
      <c r="L546" s="271">
        <f>IFERROR(INDEX('2. GRI Pricing Inputs'!$C$15:$AI$16,MATCH($L$16,'2. GRI Pricing Inputs'!$C$15:$C$16,0),MATCH(E546,'2. GRI Pricing Inputs'!$C$15:$AI$15,0)),0)</f>
        <v>0</v>
      </c>
      <c r="M546" s="272">
        <f>IFERROR(INDEX('2. GRI Pricing Inputs'!$C$22:$AI$23,MATCH($M$16,'2. GRI Pricing Inputs'!$C$22:$C$23,0),MATCH(F546,'2. GRI Pricing Inputs'!$C$22:$AI$22,0)),0)</f>
        <v>0</v>
      </c>
      <c r="N546" s="329">
        <f>IF(AND('3. GRI Pricing'!$G546&gt;='2. GRI Pricing Inputs'!$D$33,'3. GRI Pricing'!$G546&lt;='2. GRI Pricing Inputs'!$E$33),'2. GRI Pricing Inputs'!$D$32,IF(AND('3. GRI Pricing'!$G546&gt;='2. GRI Pricing Inputs'!$F$33,'3. GRI Pricing'!$G546&lt;='2. GRI Pricing Inputs'!$G$33),'2. GRI Pricing Inputs'!$F$32,IF(AND('3. GRI Pricing'!$G546&gt;='2. GRI Pricing Inputs'!$H$33,'3. GRI Pricing'!$G546&lt;='2. GRI Pricing Inputs'!$I$33),'2. GRI Pricing Inputs'!$H$32,IF(AND('3. GRI Pricing'!$G546&gt;='2. GRI Pricing Inputs'!$J$33,'3. GRI Pricing'!$G546&lt;='2. GRI Pricing Inputs'!$K$33),'2. GRI Pricing Inputs'!$J$32,IF(AND('3. GRI Pricing'!$G546&gt;='2. GRI Pricing Inputs'!$L$33,'3. GRI Pricing'!$G546&lt;='2. GRI Pricing Inputs'!$M$33),'2. GRI Pricing Inputs'!$L$32,IF(AND('3. GRI Pricing'!$G546&gt;='2. GRI Pricing Inputs'!$N$33,'3. GRI Pricing'!$G546&lt;='2. GRI Pricing Inputs'!$O$33),'2. GRI Pricing Inputs'!$N$32,IF(AND('3. GRI Pricing'!$G546&gt;='2. GRI Pricing Inputs'!$P$33,'3. GRI Pricing'!$G546&lt;='2. GRI Pricing Inputs'!$Q$33),'2. GRI Pricing Inputs'!$P$32,IF(AND('3. GRI Pricing'!$G546&gt;='2. GRI Pricing Inputs'!$R$33,'3. GRI Pricing'!$G546&lt;='2. GRI Pricing Inputs'!$S$33),'2. GRI Pricing Inputs'!$R$32,IF(AND('3. GRI Pricing'!$G546&gt;='2. GRI Pricing Inputs'!$T$33,'3. GRI Pricing'!$G546&lt;='2. GRI Pricing Inputs'!$U$33),'2. GRI Pricing Inputs'!$T$32,IF(AND('3. GRI Pricing'!$G546&gt;='2. GRI Pricing Inputs'!$V$33,'3. GRI Pricing'!$G546&lt;='2. GRI Pricing Inputs'!$W$33),'2. GRI Pricing Inputs'!$V$32,IF(AND('3. GRI Pricing'!$G546&gt;='2. GRI Pricing Inputs'!$X$33,'3. GRI Pricing'!$G546&lt;='2. GRI Pricing Inputs'!$Y$33),'2. GRI Pricing Inputs'!$X$32,IF(AND('3. GRI Pricing'!$G546&gt;='2. GRI Pricing Inputs'!$Z$33,'3. GRI Pricing'!$G546&lt;='2. GRI Pricing Inputs'!$AA$33),'2. GRI Pricing Inputs'!$Z$32,IF(AND('3. GRI Pricing'!$G546&gt;='2. GRI Pricing Inputs'!$AB$33,'3. GRI Pricing'!$G546&lt;='2. GRI Pricing Inputs'!$AC$33),'2. GRI Pricing Inputs'!$AB$32,IF(AND('3. GRI Pricing'!$G546&gt;='2. GRI Pricing Inputs'!$AD$33,'3. GRI Pricing'!$G546&lt;='2. GRI Pricing Inputs'!$AE$33),'2. GRI Pricing Inputs'!$AD$32,IF(AND('3. GRI Pricing'!$G546&gt;='2. GRI Pricing Inputs'!$AF$33,'3. GRI Pricing'!$G546&lt;='2. GRI Pricing Inputs'!$AG$33),'2. GRI Pricing Inputs'!$AF$32,IF(AND('3. GRI Pricing'!$G546&gt;='2. GRI Pricing Inputs'!$AH$33,'3. GRI Pricing'!$G546&lt;='2. GRI Pricing Inputs'!$AI$33),'2. GRI Pricing Inputs'!$AH$32,0))))))))))))))))</f>
        <v>0</v>
      </c>
      <c r="O546" s="272" cm="1">
        <f t="array" ref="O546">IFERROR(INDEX('2. GRI Pricing Inputs'!$C$32:$AI$39,MATCH('3. GRI Pricing'!E546,'2. GRI Pricing Inputs'!$C$32:$C$39,0),(MATCH('3. GRI Pricing'!N546,'2. GRI Pricing Inputs'!$D$32:$AI$32,0)+1)),0)</f>
        <v>0</v>
      </c>
      <c r="P546" s="272">
        <f>IFERROR(INDEX('2. GRI Pricing Inputs'!$C$45:$AI$46,MATCH($P$16,'2. GRI Pricing Inputs'!$C$45:$C$46,0),MATCH(H546,'2. GRI Pricing Inputs'!$C$45:$AI$45,0)),0)</f>
        <v>0</v>
      </c>
      <c r="Q546" s="272">
        <f>IFERROR(INDEX('2. GRI Pricing Inputs'!$C$53:$AI$54,MATCH('3. GRI Pricing'!$Q$16,'2. GRI Pricing Inputs'!$C$53:$C$54,0),MATCH('3. GRI Pricing'!I546,'2. GRI Pricing Inputs'!$C$53:$AI$53,0)),0)</f>
        <v>0</v>
      </c>
      <c r="R546" s="272">
        <f>IFERROR(INDEX('2. GRI Pricing Inputs'!$C$60:$AI$61,MATCH('3. GRI Pricing'!$R$16,'2. GRI Pricing Inputs'!$C$60:$C$61,0),MATCH('1. Accomodation'!T550,'2. GRI Pricing Inputs'!$C$60:$AI$60,0)),0)</f>
        <v>0</v>
      </c>
      <c r="S546" s="272">
        <f>IFERROR(INDEX('2. GRI Pricing Inputs'!$C$67:$AI$68,MATCH('3. GRI Pricing'!$S$16,'2. GRI Pricing Inputs'!$C$67:$C$68,0),MATCH('1. Accomodation'!U550,'2. GRI Pricing Inputs'!$C$67:$AI$67,0)),0)</f>
        <v>0</v>
      </c>
      <c r="T546" s="272">
        <f>IF(E546=0,0,'2. GRI Pricing Inputs'!$AI$75)</f>
        <v>0</v>
      </c>
      <c r="U546" s="272">
        <f>IFERROR(INDEX('2. GRI Pricing Inputs'!$C$82:$AI$83,MATCH('3. GRI Pricing'!$U$16,'2. GRI Pricing Inputs'!$C$82:$C$83,0),MATCH('1. Accomodation'!V550,'2. GRI Pricing Inputs'!$C$82:$AI$82,0)),0)</f>
        <v>0</v>
      </c>
      <c r="V546" s="272">
        <f>IFERROR(INDEX('2. GRI Pricing Inputs'!$C$89:$AI$90,MATCH('3. GRI Pricing'!$V$16,'2. GRI Pricing Inputs'!$C$89:$C$90,0),MATCH('1. Accomodation'!W550,'2. GRI Pricing Inputs'!$C$89:$AI$89,0)),0)</f>
        <v>0</v>
      </c>
      <c r="W546" s="272">
        <f>IFERROR(INDEX('2. GRI Pricing Inputs'!$C$97:$AI$98,MATCH('3. GRI Pricing'!$W$16,'2. GRI Pricing Inputs'!$C$97:$C$98,0),MATCH('1. Accomodation'!X550,'2. GRI Pricing Inputs'!$C$97:$AI$97,0)),0)</f>
        <v>0</v>
      </c>
      <c r="X546" s="272">
        <f>IFERROR(INDEX('2. GRI Pricing Inputs'!$C$104:$AI$105,MATCH('3. GRI Pricing'!$X$16,'2. GRI Pricing Inputs'!$C$104:$C$105,0),MATCH('1. Accomodation'!Y550,'2. GRI Pricing Inputs'!$C$104:$AI$104,0)),0)</f>
        <v>0</v>
      </c>
      <c r="Y546" s="273"/>
      <c r="Z546" s="274">
        <f t="shared" si="23"/>
        <v>0</v>
      </c>
      <c r="AA546" s="275"/>
      <c r="AB546" s="275"/>
      <c r="AC546" s="275"/>
      <c r="AD546" s="271">
        <f>Z546*(1+'2. GRI Pricing Inputs'!E$115)^(($AD$16-$AC$15)/365)</f>
        <v>0</v>
      </c>
      <c r="AE546" s="272">
        <f>AD546*(1+'2. GRI Pricing Inputs'!F$115)^((AE$16-AD$16)/365)</f>
        <v>0</v>
      </c>
      <c r="AF546" s="272">
        <f>AE546*(1+'2. GRI Pricing Inputs'!G$115)^((AF$16-AE$16)/365)</f>
        <v>0</v>
      </c>
      <c r="AG546" s="272">
        <f>AF546*(1+'2. GRI Pricing Inputs'!H$115)^((AG$16-AF$16)/365)</f>
        <v>0</v>
      </c>
      <c r="AH546" s="272">
        <f>AG546*(1+'2. GRI Pricing Inputs'!I$115)^((AH$16-AG$16)/365)</f>
        <v>0</v>
      </c>
      <c r="AI546" s="272">
        <f>AH546*(1+'2. GRI Pricing Inputs'!J$115)^((AI$16-AH$16)/365)</f>
        <v>0</v>
      </c>
      <c r="AJ546" s="272">
        <f>AI546*(1+'2. GRI Pricing Inputs'!K$115)^((AJ$16-AI$16)/365)</f>
        <v>0</v>
      </c>
      <c r="AK546" s="272">
        <f>AJ546*(1+'2. GRI Pricing Inputs'!L$115)^((AK$16-AJ$16)/365)</f>
        <v>0</v>
      </c>
      <c r="AL546" s="272">
        <f>AK546*(1+'2. GRI Pricing Inputs'!M$115)^((AL$16-AK$16)/365)</f>
        <v>0</v>
      </c>
      <c r="AM546" s="272">
        <f>AL546*(1+'2. GRI Pricing Inputs'!N$115)^((AM$16-AL$16)/365)</f>
        <v>0</v>
      </c>
      <c r="AN546" s="272">
        <f>AM546*(1+'2. GRI Pricing Inputs'!O$115)^((AN$16-AM$16)/365)</f>
        <v>0</v>
      </c>
      <c r="AO546" s="272">
        <f>AN546*(1+'2. GRI Pricing Inputs'!P$115)^((AO$16-AN$16)/365)</f>
        <v>0</v>
      </c>
      <c r="AP546" s="276">
        <f>AO546*(1+'2. GRI Pricing Inputs'!Q$115)^((AP$16-AO$16)/365)</f>
        <v>0</v>
      </c>
      <c r="AQ546" s="380">
        <f t="shared" si="24"/>
        <v>0</v>
      </c>
    </row>
    <row r="547" spans="3:43" ht="11.4" x14ac:dyDescent="0.2">
      <c r="C547" s="76">
        <f>'1. Accomodation'!N551</f>
        <v>0</v>
      </c>
      <c r="D547" s="362" t="str">
        <f>'1. Accomodation'!L551</f>
        <v>[Select]</v>
      </c>
      <c r="E547" s="69" t="str">
        <f>'1. Accomodation'!P551</f>
        <v>[Select]</v>
      </c>
      <c r="F547" s="69" t="str">
        <f>'1. Accomodation'!Q551</f>
        <v>[Select]</v>
      </c>
      <c r="G547" s="77">
        <f>'1. Accomodation'!O551</f>
        <v>0</v>
      </c>
      <c r="H547" s="69" t="str">
        <f>'1. Accomodation'!R551</f>
        <v>[Select]</v>
      </c>
      <c r="I547" s="69" t="str">
        <f>'1. Accomodation'!S551</f>
        <v>[Select]</v>
      </c>
      <c r="J547" s="62"/>
      <c r="L547" s="271">
        <f>IFERROR(INDEX('2. GRI Pricing Inputs'!$C$15:$AI$16,MATCH($L$16,'2. GRI Pricing Inputs'!$C$15:$C$16,0),MATCH(E547,'2. GRI Pricing Inputs'!$C$15:$AI$15,0)),0)</f>
        <v>0</v>
      </c>
      <c r="M547" s="272">
        <f>IFERROR(INDEX('2. GRI Pricing Inputs'!$C$22:$AI$23,MATCH($M$16,'2. GRI Pricing Inputs'!$C$22:$C$23,0),MATCH(F547,'2. GRI Pricing Inputs'!$C$22:$AI$22,0)),0)</f>
        <v>0</v>
      </c>
      <c r="N547" s="329">
        <f>IF(AND('3. GRI Pricing'!$G547&gt;='2. GRI Pricing Inputs'!$D$33,'3. GRI Pricing'!$G547&lt;='2. GRI Pricing Inputs'!$E$33),'2. GRI Pricing Inputs'!$D$32,IF(AND('3. GRI Pricing'!$G547&gt;='2. GRI Pricing Inputs'!$F$33,'3. GRI Pricing'!$G547&lt;='2. GRI Pricing Inputs'!$G$33),'2. GRI Pricing Inputs'!$F$32,IF(AND('3. GRI Pricing'!$G547&gt;='2. GRI Pricing Inputs'!$H$33,'3. GRI Pricing'!$G547&lt;='2. GRI Pricing Inputs'!$I$33),'2. GRI Pricing Inputs'!$H$32,IF(AND('3. GRI Pricing'!$G547&gt;='2. GRI Pricing Inputs'!$J$33,'3. GRI Pricing'!$G547&lt;='2. GRI Pricing Inputs'!$K$33),'2. GRI Pricing Inputs'!$J$32,IF(AND('3. GRI Pricing'!$G547&gt;='2. GRI Pricing Inputs'!$L$33,'3. GRI Pricing'!$G547&lt;='2. GRI Pricing Inputs'!$M$33),'2. GRI Pricing Inputs'!$L$32,IF(AND('3. GRI Pricing'!$G547&gt;='2. GRI Pricing Inputs'!$N$33,'3. GRI Pricing'!$G547&lt;='2. GRI Pricing Inputs'!$O$33),'2. GRI Pricing Inputs'!$N$32,IF(AND('3. GRI Pricing'!$G547&gt;='2. GRI Pricing Inputs'!$P$33,'3. GRI Pricing'!$G547&lt;='2. GRI Pricing Inputs'!$Q$33),'2. GRI Pricing Inputs'!$P$32,IF(AND('3. GRI Pricing'!$G547&gt;='2. GRI Pricing Inputs'!$R$33,'3. GRI Pricing'!$G547&lt;='2. GRI Pricing Inputs'!$S$33),'2. GRI Pricing Inputs'!$R$32,IF(AND('3. GRI Pricing'!$G547&gt;='2. GRI Pricing Inputs'!$T$33,'3. GRI Pricing'!$G547&lt;='2. GRI Pricing Inputs'!$U$33),'2. GRI Pricing Inputs'!$T$32,IF(AND('3. GRI Pricing'!$G547&gt;='2. GRI Pricing Inputs'!$V$33,'3. GRI Pricing'!$G547&lt;='2. GRI Pricing Inputs'!$W$33),'2. GRI Pricing Inputs'!$V$32,IF(AND('3. GRI Pricing'!$G547&gt;='2. GRI Pricing Inputs'!$X$33,'3. GRI Pricing'!$G547&lt;='2. GRI Pricing Inputs'!$Y$33),'2. GRI Pricing Inputs'!$X$32,IF(AND('3. GRI Pricing'!$G547&gt;='2. GRI Pricing Inputs'!$Z$33,'3. GRI Pricing'!$G547&lt;='2. GRI Pricing Inputs'!$AA$33),'2. GRI Pricing Inputs'!$Z$32,IF(AND('3. GRI Pricing'!$G547&gt;='2. GRI Pricing Inputs'!$AB$33,'3. GRI Pricing'!$G547&lt;='2. GRI Pricing Inputs'!$AC$33),'2. GRI Pricing Inputs'!$AB$32,IF(AND('3. GRI Pricing'!$G547&gt;='2. GRI Pricing Inputs'!$AD$33,'3. GRI Pricing'!$G547&lt;='2. GRI Pricing Inputs'!$AE$33),'2. GRI Pricing Inputs'!$AD$32,IF(AND('3. GRI Pricing'!$G547&gt;='2. GRI Pricing Inputs'!$AF$33,'3. GRI Pricing'!$G547&lt;='2. GRI Pricing Inputs'!$AG$33),'2. GRI Pricing Inputs'!$AF$32,IF(AND('3. GRI Pricing'!$G547&gt;='2. GRI Pricing Inputs'!$AH$33,'3. GRI Pricing'!$G547&lt;='2. GRI Pricing Inputs'!$AI$33),'2. GRI Pricing Inputs'!$AH$32,0))))))))))))))))</f>
        <v>0</v>
      </c>
      <c r="O547" s="272" cm="1">
        <f t="array" ref="O547">IFERROR(INDEX('2. GRI Pricing Inputs'!$C$32:$AI$39,MATCH('3. GRI Pricing'!E547,'2. GRI Pricing Inputs'!$C$32:$C$39,0),(MATCH('3. GRI Pricing'!N547,'2. GRI Pricing Inputs'!$D$32:$AI$32,0)+1)),0)</f>
        <v>0</v>
      </c>
      <c r="P547" s="272">
        <f>IFERROR(INDEX('2. GRI Pricing Inputs'!$C$45:$AI$46,MATCH($P$16,'2. GRI Pricing Inputs'!$C$45:$C$46,0),MATCH(H547,'2. GRI Pricing Inputs'!$C$45:$AI$45,0)),0)</f>
        <v>0</v>
      </c>
      <c r="Q547" s="272">
        <f>IFERROR(INDEX('2. GRI Pricing Inputs'!$C$53:$AI$54,MATCH('3. GRI Pricing'!$Q$16,'2. GRI Pricing Inputs'!$C$53:$C$54,0),MATCH('3. GRI Pricing'!I547,'2. GRI Pricing Inputs'!$C$53:$AI$53,0)),0)</f>
        <v>0</v>
      </c>
      <c r="R547" s="272">
        <f>IFERROR(INDEX('2. GRI Pricing Inputs'!$C$60:$AI$61,MATCH('3. GRI Pricing'!$R$16,'2. GRI Pricing Inputs'!$C$60:$C$61,0),MATCH('1. Accomodation'!T551,'2. GRI Pricing Inputs'!$C$60:$AI$60,0)),0)</f>
        <v>0</v>
      </c>
      <c r="S547" s="272">
        <f>IFERROR(INDEX('2. GRI Pricing Inputs'!$C$67:$AI$68,MATCH('3. GRI Pricing'!$S$16,'2. GRI Pricing Inputs'!$C$67:$C$68,0),MATCH('1. Accomodation'!U551,'2. GRI Pricing Inputs'!$C$67:$AI$67,0)),0)</f>
        <v>0</v>
      </c>
      <c r="T547" s="272">
        <f>IF(E547=0,0,'2. GRI Pricing Inputs'!$AI$75)</f>
        <v>0</v>
      </c>
      <c r="U547" s="272">
        <f>IFERROR(INDEX('2. GRI Pricing Inputs'!$C$82:$AI$83,MATCH('3. GRI Pricing'!$U$16,'2. GRI Pricing Inputs'!$C$82:$C$83,0),MATCH('1. Accomodation'!V551,'2. GRI Pricing Inputs'!$C$82:$AI$82,0)),0)</f>
        <v>0</v>
      </c>
      <c r="V547" s="272">
        <f>IFERROR(INDEX('2. GRI Pricing Inputs'!$C$89:$AI$90,MATCH('3. GRI Pricing'!$V$16,'2. GRI Pricing Inputs'!$C$89:$C$90,0),MATCH('1. Accomodation'!W551,'2. GRI Pricing Inputs'!$C$89:$AI$89,0)),0)</f>
        <v>0</v>
      </c>
      <c r="W547" s="272">
        <f>IFERROR(INDEX('2. GRI Pricing Inputs'!$C$97:$AI$98,MATCH('3. GRI Pricing'!$W$16,'2. GRI Pricing Inputs'!$C$97:$C$98,0),MATCH('1. Accomodation'!X551,'2. GRI Pricing Inputs'!$C$97:$AI$97,0)),0)</f>
        <v>0</v>
      </c>
      <c r="X547" s="272">
        <f>IFERROR(INDEX('2. GRI Pricing Inputs'!$C$104:$AI$105,MATCH('3. GRI Pricing'!$X$16,'2. GRI Pricing Inputs'!$C$104:$C$105,0),MATCH('1. Accomodation'!Y551,'2. GRI Pricing Inputs'!$C$104:$AI$104,0)),0)</f>
        <v>0</v>
      </c>
      <c r="Y547" s="273"/>
      <c r="Z547" s="274">
        <f t="shared" si="23"/>
        <v>0</v>
      </c>
      <c r="AA547" s="275"/>
      <c r="AB547" s="275"/>
      <c r="AC547" s="275"/>
      <c r="AD547" s="271">
        <f>Z547*(1+'2. GRI Pricing Inputs'!E$115)^(($AD$16-$AC$15)/365)</f>
        <v>0</v>
      </c>
      <c r="AE547" s="272">
        <f>AD547*(1+'2. GRI Pricing Inputs'!F$115)^((AE$16-AD$16)/365)</f>
        <v>0</v>
      </c>
      <c r="AF547" s="272">
        <f>AE547*(1+'2. GRI Pricing Inputs'!G$115)^((AF$16-AE$16)/365)</f>
        <v>0</v>
      </c>
      <c r="AG547" s="272">
        <f>AF547*(1+'2. GRI Pricing Inputs'!H$115)^((AG$16-AF$16)/365)</f>
        <v>0</v>
      </c>
      <c r="AH547" s="272">
        <f>AG547*(1+'2. GRI Pricing Inputs'!I$115)^((AH$16-AG$16)/365)</f>
        <v>0</v>
      </c>
      <c r="AI547" s="272">
        <f>AH547*(1+'2. GRI Pricing Inputs'!J$115)^((AI$16-AH$16)/365)</f>
        <v>0</v>
      </c>
      <c r="AJ547" s="272">
        <f>AI547*(1+'2. GRI Pricing Inputs'!K$115)^((AJ$16-AI$16)/365)</f>
        <v>0</v>
      </c>
      <c r="AK547" s="272">
        <f>AJ547*(1+'2. GRI Pricing Inputs'!L$115)^((AK$16-AJ$16)/365)</f>
        <v>0</v>
      </c>
      <c r="AL547" s="272">
        <f>AK547*(1+'2. GRI Pricing Inputs'!M$115)^((AL$16-AK$16)/365)</f>
        <v>0</v>
      </c>
      <c r="AM547" s="272">
        <f>AL547*(1+'2. GRI Pricing Inputs'!N$115)^((AM$16-AL$16)/365)</f>
        <v>0</v>
      </c>
      <c r="AN547" s="272">
        <f>AM547*(1+'2. GRI Pricing Inputs'!O$115)^((AN$16-AM$16)/365)</f>
        <v>0</v>
      </c>
      <c r="AO547" s="272">
        <f>AN547*(1+'2. GRI Pricing Inputs'!P$115)^((AO$16-AN$16)/365)</f>
        <v>0</v>
      </c>
      <c r="AP547" s="276">
        <f>AO547*(1+'2. GRI Pricing Inputs'!Q$115)^((AP$16-AO$16)/365)</f>
        <v>0</v>
      </c>
      <c r="AQ547" s="380">
        <f t="shared" si="24"/>
        <v>0</v>
      </c>
    </row>
    <row r="548" spans="3:43" ht="11.4" x14ac:dyDescent="0.2">
      <c r="C548" s="76">
        <f>'1. Accomodation'!N552</f>
        <v>0</v>
      </c>
      <c r="D548" s="362" t="str">
        <f>'1. Accomodation'!L552</f>
        <v>[Select]</v>
      </c>
      <c r="E548" s="69" t="str">
        <f>'1. Accomodation'!P552</f>
        <v>[Select]</v>
      </c>
      <c r="F548" s="69" t="str">
        <f>'1. Accomodation'!Q552</f>
        <v>[Select]</v>
      </c>
      <c r="G548" s="77">
        <f>'1. Accomodation'!O552</f>
        <v>0</v>
      </c>
      <c r="H548" s="69" t="str">
        <f>'1. Accomodation'!R552</f>
        <v>[Select]</v>
      </c>
      <c r="I548" s="69" t="str">
        <f>'1. Accomodation'!S552</f>
        <v>[Select]</v>
      </c>
      <c r="J548" s="62"/>
      <c r="L548" s="271">
        <f>IFERROR(INDEX('2. GRI Pricing Inputs'!$C$15:$AI$16,MATCH($L$16,'2. GRI Pricing Inputs'!$C$15:$C$16,0),MATCH(E548,'2. GRI Pricing Inputs'!$C$15:$AI$15,0)),0)</f>
        <v>0</v>
      </c>
      <c r="M548" s="272">
        <f>IFERROR(INDEX('2. GRI Pricing Inputs'!$C$22:$AI$23,MATCH($M$16,'2. GRI Pricing Inputs'!$C$22:$C$23,0),MATCH(F548,'2. GRI Pricing Inputs'!$C$22:$AI$22,0)),0)</f>
        <v>0</v>
      </c>
      <c r="N548" s="329">
        <f>IF(AND('3. GRI Pricing'!$G548&gt;='2. GRI Pricing Inputs'!$D$33,'3. GRI Pricing'!$G548&lt;='2. GRI Pricing Inputs'!$E$33),'2. GRI Pricing Inputs'!$D$32,IF(AND('3. GRI Pricing'!$G548&gt;='2. GRI Pricing Inputs'!$F$33,'3. GRI Pricing'!$G548&lt;='2. GRI Pricing Inputs'!$G$33),'2. GRI Pricing Inputs'!$F$32,IF(AND('3. GRI Pricing'!$G548&gt;='2. GRI Pricing Inputs'!$H$33,'3. GRI Pricing'!$G548&lt;='2. GRI Pricing Inputs'!$I$33),'2. GRI Pricing Inputs'!$H$32,IF(AND('3. GRI Pricing'!$G548&gt;='2. GRI Pricing Inputs'!$J$33,'3. GRI Pricing'!$G548&lt;='2. GRI Pricing Inputs'!$K$33),'2. GRI Pricing Inputs'!$J$32,IF(AND('3. GRI Pricing'!$G548&gt;='2. GRI Pricing Inputs'!$L$33,'3. GRI Pricing'!$G548&lt;='2. GRI Pricing Inputs'!$M$33),'2. GRI Pricing Inputs'!$L$32,IF(AND('3. GRI Pricing'!$G548&gt;='2. GRI Pricing Inputs'!$N$33,'3. GRI Pricing'!$G548&lt;='2. GRI Pricing Inputs'!$O$33),'2. GRI Pricing Inputs'!$N$32,IF(AND('3. GRI Pricing'!$G548&gt;='2. GRI Pricing Inputs'!$P$33,'3. GRI Pricing'!$G548&lt;='2. GRI Pricing Inputs'!$Q$33),'2. GRI Pricing Inputs'!$P$32,IF(AND('3. GRI Pricing'!$G548&gt;='2. GRI Pricing Inputs'!$R$33,'3. GRI Pricing'!$G548&lt;='2. GRI Pricing Inputs'!$S$33),'2. GRI Pricing Inputs'!$R$32,IF(AND('3. GRI Pricing'!$G548&gt;='2. GRI Pricing Inputs'!$T$33,'3. GRI Pricing'!$G548&lt;='2. GRI Pricing Inputs'!$U$33),'2. GRI Pricing Inputs'!$T$32,IF(AND('3. GRI Pricing'!$G548&gt;='2. GRI Pricing Inputs'!$V$33,'3. GRI Pricing'!$G548&lt;='2. GRI Pricing Inputs'!$W$33),'2. GRI Pricing Inputs'!$V$32,IF(AND('3. GRI Pricing'!$G548&gt;='2. GRI Pricing Inputs'!$X$33,'3. GRI Pricing'!$G548&lt;='2. GRI Pricing Inputs'!$Y$33),'2. GRI Pricing Inputs'!$X$32,IF(AND('3. GRI Pricing'!$G548&gt;='2. GRI Pricing Inputs'!$Z$33,'3. GRI Pricing'!$G548&lt;='2. GRI Pricing Inputs'!$AA$33),'2. GRI Pricing Inputs'!$Z$32,IF(AND('3. GRI Pricing'!$G548&gt;='2. GRI Pricing Inputs'!$AB$33,'3. GRI Pricing'!$G548&lt;='2. GRI Pricing Inputs'!$AC$33),'2. GRI Pricing Inputs'!$AB$32,IF(AND('3. GRI Pricing'!$G548&gt;='2. GRI Pricing Inputs'!$AD$33,'3. GRI Pricing'!$G548&lt;='2. GRI Pricing Inputs'!$AE$33),'2. GRI Pricing Inputs'!$AD$32,IF(AND('3. GRI Pricing'!$G548&gt;='2. GRI Pricing Inputs'!$AF$33,'3. GRI Pricing'!$G548&lt;='2. GRI Pricing Inputs'!$AG$33),'2. GRI Pricing Inputs'!$AF$32,IF(AND('3. GRI Pricing'!$G548&gt;='2. GRI Pricing Inputs'!$AH$33,'3. GRI Pricing'!$G548&lt;='2. GRI Pricing Inputs'!$AI$33),'2. GRI Pricing Inputs'!$AH$32,0))))))))))))))))</f>
        <v>0</v>
      </c>
      <c r="O548" s="272" cm="1">
        <f t="array" ref="O548">IFERROR(INDEX('2. GRI Pricing Inputs'!$C$32:$AI$39,MATCH('3. GRI Pricing'!E548,'2. GRI Pricing Inputs'!$C$32:$C$39,0),(MATCH('3. GRI Pricing'!N548,'2. GRI Pricing Inputs'!$D$32:$AI$32,0)+1)),0)</f>
        <v>0</v>
      </c>
      <c r="P548" s="272">
        <f>IFERROR(INDEX('2. GRI Pricing Inputs'!$C$45:$AI$46,MATCH($P$16,'2. GRI Pricing Inputs'!$C$45:$C$46,0),MATCH(H548,'2. GRI Pricing Inputs'!$C$45:$AI$45,0)),0)</f>
        <v>0</v>
      </c>
      <c r="Q548" s="272">
        <f>IFERROR(INDEX('2. GRI Pricing Inputs'!$C$53:$AI$54,MATCH('3. GRI Pricing'!$Q$16,'2. GRI Pricing Inputs'!$C$53:$C$54,0),MATCH('3. GRI Pricing'!I548,'2. GRI Pricing Inputs'!$C$53:$AI$53,0)),0)</f>
        <v>0</v>
      </c>
      <c r="R548" s="272">
        <f>IFERROR(INDEX('2. GRI Pricing Inputs'!$C$60:$AI$61,MATCH('3. GRI Pricing'!$R$16,'2. GRI Pricing Inputs'!$C$60:$C$61,0),MATCH('1. Accomodation'!T552,'2. GRI Pricing Inputs'!$C$60:$AI$60,0)),0)</f>
        <v>0</v>
      </c>
      <c r="S548" s="272">
        <f>IFERROR(INDEX('2. GRI Pricing Inputs'!$C$67:$AI$68,MATCH('3. GRI Pricing'!$S$16,'2. GRI Pricing Inputs'!$C$67:$C$68,0),MATCH('1. Accomodation'!U552,'2. GRI Pricing Inputs'!$C$67:$AI$67,0)),0)</f>
        <v>0</v>
      </c>
      <c r="T548" s="272">
        <f>IF(E548=0,0,'2. GRI Pricing Inputs'!$AI$75)</f>
        <v>0</v>
      </c>
      <c r="U548" s="272">
        <f>IFERROR(INDEX('2. GRI Pricing Inputs'!$C$82:$AI$83,MATCH('3. GRI Pricing'!$U$16,'2. GRI Pricing Inputs'!$C$82:$C$83,0),MATCH('1. Accomodation'!V552,'2. GRI Pricing Inputs'!$C$82:$AI$82,0)),0)</f>
        <v>0</v>
      </c>
      <c r="V548" s="272">
        <f>IFERROR(INDEX('2. GRI Pricing Inputs'!$C$89:$AI$90,MATCH('3. GRI Pricing'!$V$16,'2. GRI Pricing Inputs'!$C$89:$C$90,0),MATCH('1. Accomodation'!W552,'2. GRI Pricing Inputs'!$C$89:$AI$89,0)),0)</f>
        <v>0</v>
      </c>
      <c r="W548" s="272">
        <f>IFERROR(INDEX('2. GRI Pricing Inputs'!$C$97:$AI$98,MATCH('3. GRI Pricing'!$W$16,'2. GRI Pricing Inputs'!$C$97:$C$98,0),MATCH('1. Accomodation'!X552,'2. GRI Pricing Inputs'!$C$97:$AI$97,0)),0)</f>
        <v>0</v>
      </c>
      <c r="X548" s="272">
        <f>IFERROR(INDEX('2. GRI Pricing Inputs'!$C$104:$AI$105,MATCH('3. GRI Pricing'!$X$16,'2. GRI Pricing Inputs'!$C$104:$C$105,0),MATCH('1. Accomodation'!Y552,'2. GRI Pricing Inputs'!$C$104:$AI$104,0)),0)</f>
        <v>0</v>
      </c>
      <c r="Y548" s="273"/>
      <c r="Z548" s="274">
        <f t="shared" si="23"/>
        <v>0</v>
      </c>
      <c r="AA548" s="275"/>
      <c r="AB548" s="275"/>
      <c r="AC548" s="275"/>
      <c r="AD548" s="271">
        <f>Z548*(1+'2. GRI Pricing Inputs'!E$115)^(($AD$16-$AC$15)/365)</f>
        <v>0</v>
      </c>
      <c r="AE548" s="272">
        <f>AD548*(1+'2. GRI Pricing Inputs'!F$115)^((AE$16-AD$16)/365)</f>
        <v>0</v>
      </c>
      <c r="AF548" s="272">
        <f>AE548*(1+'2. GRI Pricing Inputs'!G$115)^((AF$16-AE$16)/365)</f>
        <v>0</v>
      </c>
      <c r="AG548" s="272">
        <f>AF548*(1+'2. GRI Pricing Inputs'!H$115)^((AG$16-AF$16)/365)</f>
        <v>0</v>
      </c>
      <c r="AH548" s="272">
        <f>AG548*(1+'2. GRI Pricing Inputs'!I$115)^((AH$16-AG$16)/365)</f>
        <v>0</v>
      </c>
      <c r="AI548" s="272">
        <f>AH548*(1+'2. GRI Pricing Inputs'!J$115)^((AI$16-AH$16)/365)</f>
        <v>0</v>
      </c>
      <c r="AJ548" s="272">
        <f>AI548*(1+'2. GRI Pricing Inputs'!K$115)^((AJ$16-AI$16)/365)</f>
        <v>0</v>
      </c>
      <c r="AK548" s="272">
        <f>AJ548*(1+'2. GRI Pricing Inputs'!L$115)^((AK$16-AJ$16)/365)</f>
        <v>0</v>
      </c>
      <c r="AL548" s="272">
        <f>AK548*(1+'2. GRI Pricing Inputs'!M$115)^((AL$16-AK$16)/365)</f>
        <v>0</v>
      </c>
      <c r="AM548" s="272">
        <f>AL548*(1+'2. GRI Pricing Inputs'!N$115)^((AM$16-AL$16)/365)</f>
        <v>0</v>
      </c>
      <c r="AN548" s="272">
        <f>AM548*(1+'2. GRI Pricing Inputs'!O$115)^((AN$16-AM$16)/365)</f>
        <v>0</v>
      </c>
      <c r="AO548" s="272">
        <f>AN548*(1+'2. GRI Pricing Inputs'!P$115)^((AO$16-AN$16)/365)</f>
        <v>0</v>
      </c>
      <c r="AP548" s="276">
        <f>AO548*(1+'2. GRI Pricing Inputs'!Q$115)^((AP$16-AO$16)/365)</f>
        <v>0</v>
      </c>
      <c r="AQ548" s="380">
        <f t="shared" si="24"/>
        <v>0</v>
      </c>
    </row>
    <row r="549" spans="3:43" ht="11.4" x14ac:dyDescent="0.2">
      <c r="C549" s="76">
        <f>'1. Accomodation'!N553</f>
        <v>0</v>
      </c>
      <c r="D549" s="362" t="str">
        <f>'1. Accomodation'!L553</f>
        <v>[Select]</v>
      </c>
      <c r="E549" s="69" t="str">
        <f>'1. Accomodation'!P553</f>
        <v>[Select]</v>
      </c>
      <c r="F549" s="69" t="str">
        <f>'1. Accomodation'!Q553</f>
        <v>[Select]</v>
      </c>
      <c r="G549" s="77">
        <f>'1. Accomodation'!O553</f>
        <v>0</v>
      </c>
      <c r="H549" s="69" t="str">
        <f>'1. Accomodation'!R553</f>
        <v>[Select]</v>
      </c>
      <c r="I549" s="69" t="str">
        <f>'1. Accomodation'!S553</f>
        <v>[Select]</v>
      </c>
      <c r="J549" s="62"/>
      <c r="L549" s="271">
        <f>IFERROR(INDEX('2. GRI Pricing Inputs'!$C$15:$AI$16,MATCH($L$16,'2. GRI Pricing Inputs'!$C$15:$C$16,0),MATCH(E549,'2. GRI Pricing Inputs'!$C$15:$AI$15,0)),0)</f>
        <v>0</v>
      </c>
      <c r="M549" s="272">
        <f>IFERROR(INDEX('2. GRI Pricing Inputs'!$C$22:$AI$23,MATCH($M$16,'2. GRI Pricing Inputs'!$C$22:$C$23,0),MATCH(F549,'2. GRI Pricing Inputs'!$C$22:$AI$22,0)),0)</f>
        <v>0</v>
      </c>
      <c r="N549" s="329">
        <f>IF(AND('3. GRI Pricing'!$G549&gt;='2. GRI Pricing Inputs'!$D$33,'3. GRI Pricing'!$G549&lt;='2. GRI Pricing Inputs'!$E$33),'2. GRI Pricing Inputs'!$D$32,IF(AND('3. GRI Pricing'!$G549&gt;='2. GRI Pricing Inputs'!$F$33,'3. GRI Pricing'!$G549&lt;='2. GRI Pricing Inputs'!$G$33),'2. GRI Pricing Inputs'!$F$32,IF(AND('3. GRI Pricing'!$G549&gt;='2. GRI Pricing Inputs'!$H$33,'3. GRI Pricing'!$G549&lt;='2. GRI Pricing Inputs'!$I$33),'2. GRI Pricing Inputs'!$H$32,IF(AND('3. GRI Pricing'!$G549&gt;='2. GRI Pricing Inputs'!$J$33,'3. GRI Pricing'!$G549&lt;='2. GRI Pricing Inputs'!$K$33),'2. GRI Pricing Inputs'!$J$32,IF(AND('3. GRI Pricing'!$G549&gt;='2. GRI Pricing Inputs'!$L$33,'3. GRI Pricing'!$G549&lt;='2. GRI Pricing Inputs'!$M$33),'2. GRI Pricing Inputs'!$L$32,IF(AND('3. GRI Pricing'!$G549&gt;='2. GRI Pricing Inputs'!$N$33,'3. GRI Pricing'!$G549&lt;='2. GRI Pricing Inputs'!$O$33),'2. GRI Pricing Inputs'!$N$32,IF(AND('3. GRI Pricing'!$G549&gt;='2. GRI Pricing Inputs'!$P$33,'3. GRI Pricing'!$G549&lt;='2. GRI Pricing Inputs'!$Q$33),'2. GRI Pricing Inputs'!$P$32,IF(AND('3. GRI Pricing'!$G549&gt;='2. GRI Pricing Inputs'!$R$33,'3. GRI Pricing'!$G549&lt;='2. GRI Pricing Inputs'!$S$33),'2. GRI Pricing Inputs'!$R$32,IF(AND('3. GRI Pricing'!$G549&gt;='2. GRI Pricing Inputs'!$T$33,'3. GRI Pricing'!$G549&lt;='2. GRI Pricing Inputs'!$U$33),'2. GRI Pricing Inputs'!$T$32,IF(AND('3. GRI Pricing'!$G549&gt;='2. GRI Pricing Inputs'!$V$33,'3. GRI Pricing'!$G549&lt;='2. GRI Pricing Inputs'!$W$33),'2. GRI Pricing Inputs'!$V$32,IF(AND('3. GRI Pricing'!$G549&gt;='2. GRI Pricing Inputs'!$X$33,'3. GRI Pricing'!$G549&lt;='2. GRI Pricing Inputs'!$Y$33),'2. GRI Pricing Inputs'!$X$32,IF(AND('3. GRI Pricing'!$G549&gt;='2. GRI Pricing Inputs'!$Z$33,'3. GRI Pricing'!$G549&lt;='2. GRI Pricing Inputs'!$AA$33),'2. GRI Pricing Inputs'!$Z$32,IF(AND('3. GRI Pricing'!$G549&gt;='2. GRI Pricing Inputs'!$AB$33,'3. GRI Pricing'!$G549&lt;='2. GRI Pricing Inputs'!$AC$33),'2. GRI Pricing Inputs'!$AB$32,IF(AND('3. GRI Pricing'!$G549&gt;='2. GRI Pricing Inputs'!$AD$33,'3. GRI Pricing'!$G549&lt;='2. GRI Pricing Inputs'!$AE$33),'2. GRI Pricing Inputs'!$AD$32,IF(AND('3. GRI Pricing'!$G549&gt;='2. GRI Pricing Inputs'!$AF$33,'3. GRI Pricing'!$G549&lt;='2. GRI Pricing Inputs'!$AG$33),'2. GRI Pricing Inputs'!$AF$32,IF(AND('3. GRI Pricing'!$G549&gt;='2. GRI Pricing Inputs'!$AH$33,'3. GRI Pricing'!$G549&lt;='2. GRI Pricing Inputs'!$AI$33),'2. GRI Pricing Inputs'!$AH$32,0))))))))))))))))</f>
        <v>0</v>
      </c>
      <c r="O549" s="272" cm="1">
        <f t="array" ref="O549">IFERROR(INDEX('2. GRI Pricing Inputs'!$C$32:$AI$39,MATCH('3. GRI Pricing'!E549,'2. GRI Pricing Inputs'!$C$32:$C$39,0),(MATCH('3. GRI Pricing'!N549,'2. GRI Pricing Inputs'!$D$32:$AI$32,0)+1)),0)</f>
        <v>0</v>
      </c>
      <c r="P549" s="272">
        <f>IFERROR(INDEX('2. GRI Pricing Inputs'!$C$45:$AI$46,MATCH($P$16,'2. GRI Pricing Inputs'!$C$45:$C$46,0),MATCH(H549,'2. GRI Pricing Inputs'!$C$45:$AI$45,0)),0)</f>
        <v>0</v>
      </c>
      <c r="Q549" s="272">
        <f>IFERROR(INDEX('2. GRI Pricing Inputs'!$C$53:$AI$54,MATCH('3. GRI Pricing'!$Q$16,'2. GRI Pricing Inputs'!$C$53:$C$54,0),MATCH('3. GRI Pricing'!I549,'2. GRI Pricing Inputs'!$C$53:$AI$53,0)),0)</f>
        <v>0</v>
      </c>
      <c r="R549" s="272">
        <f>IFERROR(INDEX('2. GRI Pricing Inputs'!$C$60:$AI$61,MATCH('3. GRI Pricing'!$R$16,'2. GRI Pricing Inputs'!$C$60:$C$61,0),MATCH('1. Accomodation'!T553,'2. GRI Pricing Inputs'!$C$60:$AI$60,0)),0)</f>
        <v>0</v>
      </c>
      <c r="S549" s="272">
        <f>IFERROR(INDEX('2. GRI Pricing Inputs'!$C$67:$AI$68,MATCH('3. GRI Pricing'!$S$16,'2. GRI Pricing Inputs'!$C$67:$C$68,0),MATCH('1. Accomodation'!U553,'2. GRI Pricing Inputs'!$C$67:$AI$67,0)),0)</f>
        <v>0</v>
      </c>
      <c r="T549" s="272">
        <f>IF(E549=0,0,'2. GRI Pricing Inputs'!$AI$75)</f>
        <v>0</v>
      </c>
      <c r="U549" s="272">
        <f>IFERROR(INDEX('2. GRI Pricing Inputs'!$C$82:$AI$83,MATCH('3. GRI Pricing'!$U$16,'2. GRI Pricing Inputs'!$C$82:$C$83,0),MATCH('1. Accomodation'!V553,'2. GRI Pricing Inputs'!$C$82:$AI$82,0)),0)</f>
        <v>0</v>
      </c>
      <c r="V549" s="272">
        <f>IFERROR(INDEX('2. GRI Pricing Inputs'!$C$89:$AI$90,MATCH('3. GRI Pricing'!$V$16,'2. GRI Pricing Inputs'!$C$89:$C$90,0),MATCH('1. Accomodation'!W553,'2. GRI Pricing Inputs'!$C$89:$AI$89,0)),0)</f>
        <v>0</v>
      </c>
      <c r="W549" s="272">
        <f>IFERROR(INDEX('2. GRI Pricing Inputs'!$C$97:$AI$98,MATCH('3. GRI Pricing'!$W$16,'2. GRI Pricing Inputs'!$C$97:$C$98,0),MATCH('1. Accomodation'!X553,'2. GRI Pricing Inputs'!$C$97:$AI$97,0)),0)</f>
        <v>0</v>
      </c>
      <c r="X549" s="272">
        <f>IFERROR(INDEX('2. GRI Pricing Inputs'!$C$104:$AI$105,MATCH('3. GRI Pricing'!$X$16,'2. GRI Pricing Inputs'!$C$104:$C$105,0),MATCH('1. Accomodation'!Y553,'2. GRI Pricing Inputs'!$C$104:$AI$104,0)),0)</f>
        <v>0</v>
      </c>
      <c r="Y549" s="273"/>
      <c r="Z549" s="274">
        <f t="shared" si="23"/>
        <v>0</v>
      </c>
      <c r="AA549" s="275"/>
      <c r="AB549" s="275"/>
      <c r="AC549" s="275"/>
      <c r="AD549" s="271">
        <f>Z549*(1+'2. GRI Pricing Inputs'!E$115)^(($AD$16-$AC$15)/365)</f>
        <v>0</v>
      </c>
      <c r="AE549" s="272">
        <f>AD549*(1+'2. GRI Pricing Inputs'!F$115)^((AE$16-AD$16)/365)</f>
        <v>0</v>
      </c>
      <c r="AF549" s="272">
        <f>AE549*(1+'2. GRI Pricing Inputs'!G$115)^((AF$16-AE$16)/365)</f>
        <v>0</v>
      </c>
      <c r="AG549" s="272">
        <f>AF549*(1+'2. GRI Pricing Inputs'!H$115)^((AG$16-AF$16)/365)</f>
        <v>0</v>
      </c>
      <c r="AH549" s="272">
        <f>AG549*(1+'2. GRI Pricing Inputs'!I$115)^((AH$16-AG$16)/365)</f>
        <v>0</v>
      </c>
      <c r="AI549" s="272">
        <f>AH549*(1+'2. GRI Pricing Inputs'!J$115)^((AI$16-AH$16)/365)</f>
        <v>0</v>
      </c>
      <c r="AJ549" s="272">
        <f>AI549*(1+'2. GRI Pricing Inputs'!K$115)^((AJ$16-AI$16)/365)</f>
        <v>0</v>
      </c>
      <c r="AK549" s="272">
        <f>AJ549*(1+'2. GRI Pricing Inputs'!L$115)^((AK$16-AJ$16)/365)</f>
        <v>0</v>
      </c>
      <c r="AL549" s="272">
        <f>AK549*(1+'2. GRI Pricing Inputs'!M$115)^((AL$16-AK$16)/365)</f>
        <v>0</v>
      </c>
      <c r="AM549" s="272">
        <f>AL549*(1+'2. GRI Pricing Inputs'!N$115)^((AM$16-AL$16)/365)</f>
        <v>0</v>
      </c>
      <c r="AN549" s="272">
        <f>AM549*(1+'2. GRI Pricing Inputs'!O$115)^((AN$16-AM$16)/365)</f>
        <v>0</v>
      </c>
      <c r="AO549" s="272">
        <f>AN549*(1+'2. GRI Pricing Inputs'!P$115)^((AO$16-AN$16)/365)</f>
        <v>0</v>
      </c>
      <c r="AP549" s="276">
        <f>AO549*(1+'2. GRI Pricing Inputs'!Q$115)^((AP$16-AO$16)/365)</f>
        <v>0</v>
      </c>
      <c r="AQ549" s="380">
        <f t="shared" si="24"/>
        <v>0</v>
      </c>
    </row>
    <row r="550" spans="3:43" ht="11.4" x14ac:dyDescent="0.2">
      <c r="C550" s="76">
        <f>'1. Accomodation'!N554</f>
        <v>0</v>
      </c>
      <c r="D550" s="362" t="str">
        <f>'1. Accomodation'!L554</f>
        <v>[Select]</v>
      </c>
      <c r="E550" s="69" t="str">
        <f>'1. Accomodation'!P554</f>
        <v>[Select]</v>
      </c>
      <c r="F550" s="69" t="str">
        <f>'1. Accomodation'!Q554</f>
        <v>[Select]</v>
      </c>
      <c r="G550" s="77">
        <f>'1. Accomodation'!O554</f>
        <v>0</v>
      </c>
      <c r="H550" s="69" t="str">
        <f>'1. Accomodation'!R554</f>
        <v>[Select]</v>
      </c>
      <c r="I550" s="69" t="str">
        <f>'1. Accomodation'!S554</f>
        <v>[Select]</v>
      </c>
      <c r="J550" s="62"/>
      <c r="L550" s="271">
        <f>IFERROR(INDEX('2. GRI Pricing Inputs'!$C$15:$AI$16,MATCH($L$16,'2. GRI Pricing Inputs'!$C$15:$C$16,0),MATCH(E550,'2. GRI Pricing Inputs'!$C$15:$AI$15,0)),0)</f>
        <v>0</v>
      </c>
      <c r="M550" s="272">
        <f>IFERROR(INDEX('2. GRI Pricing Inputs'!$C$22:$AI$23,MATCH($M$16,'2. GRI Pricing Inputs'!$C$22:$C$23,0),MATCH(F550,'2. GRI Pricing Inputs'!$C$22:$AI$22,0)),0)</f>
        <v>0</v>
      </c>
      <c r="N550" s="329">
        <f>IF(AND('3. GRI Pricing'!$G550&gt;='2. GRI Pricing Inputs'!$D$33,'3. GRI Pricing'!$G550&lt;='2. GRI Pricing Inputs'!$E$33),'2. GRI Pricing Inputs'!$D$32,IF(AND('3. GRI Pricing'!$G550&gt;='2. GRI Pricing Inputs'!$F$33,'3. GRI Pricing'!$G550&lt;='2. GRI Pricing Inputs'!$G$33),'2. GRI Pricing Inputs'!$F$32,IF(AND('3. GRI Pricing'!$G550&gt;='2. GRI Pricing Inputs'!$H$33,'3. GRI Pricing'!$G550&lt;='2. GRI Pricing Inputs'!$I$33),'2. GRI Pricing Inputs'!$H$32,IF(AND('3. GRI Pricing'!$G550&gt;='2. GRI Pricing Inputs'!$J$33,'3. GRI Pricing'!$G550&lt;='2. GRI Pricing Inputs'!$K$33),'2. GRI Pricing Inputs'!$J$32,IF(AND('3. GRI Pricing'!$G550&gt;='2. GRI Pricing Inputs'!$L$33,'3. GRI Pricing'!$G550&lt;='2. GRI Pricing Inputs'!$M$33),'2. GRI Pricing Inputs'!$L$32,IF(AND('3. GRI Pricing'!$G550&gt;='2. GRI Pricing Inputs'!$N$33,'3. GRI Pricing'!$G550&lt;='2. GRI Pricing Inputs'!$O$33),'2. GRI Pricing Inputs'!$N$32,IF(AND('3. GRI Pricing'!$G550&gt;='2. GRI Pricing Inputs'!$P$33,'3. GRI Pricing'!$G550&lt;='2. GRI Pricing Inputs'!$Q$33),'2. GRI Pricing Inputs'!$P$32,IF(AND('3. GRI Pricing'!$G550&gt;='2. GRI Pricing Inputs'!$R$33,'3. GRI Pricing'!$G550&lt;='2. GRI Pricing Inputs'!$S$33),'2. GRI Pricing Inputs'!$R$32,IF(AND('3. GRI Pricing'!$G550&gt;='2. GRI Pricing Inputs'!$T$33,'3. GRI Pricing'!$G550&lt;='2. GRI Pricing Inputs'!$U$33),'2. GRI Pricing Inputs'!$T$32,IF(AND('3. GRI Pricing'!$G550&gt;='2. GRI Pricing Inputs'!$V$33,'3. GRI Pricing'!$G550&lt;='2. GRI Pricing Inputs'!$W$33),'2. GRI Pricing Inputs'!$V$32,IF(AND('3. GRI Pricing'!$G550&gt;='2. GRI Pricing Inputs'!$X$33,'3. GRI Pricing'!$G550&lt;='2. GRI Pricing Inputs'!$Y$33),'2. GRI Pricing Inputs'!$X$32,IF(AND('3. GRI Pricing'!$G550&gt;='2. GRI Pricing Inputs'!$Z$33,'3. GRI Pricing'!$G550&lt;='2. GRI Pricing Inputs'!$AA$33),'2. GRI Pricing Inputs'!$Z$32,IF(AND('3. GRI Pricing'!$G550&gt;='2. GRI Pricing Inputs'!$AB$33,'3. GRI Pricing'!$G550&lt;='2. GRI Pricing Inputs'!$AC$33),'2. GRI Pricing Inputs'!$AB$32,IF(AND('3. GRI Pricing'!$G550&gt;='2. GRI Pricing Inputs'!$AD$33,'3. GRI Pricing'!$G550&lt;='2. GRI Pricing Inputs'!$AE$33),'2. GRI Pricing Inputs'!$AD$32,IF(AND('3. GRI Pricing'!$G550&gt;='2. GRI Pricing Inputs'!$AF$33,'3. GRI Pricing'!$G550&lt;='2. GRI Pricing Inputs'!$AG$33),'2. GRI Pricing Inputs'!$AF$32,IF(AND('3. GRI Pricing'!$G550&gt;='2. GRI Pricing Inputs'!$AH$33,'3. GRI Pricing'!$G550&lt;='2. GRI Pricing Inputs'!$AI$33),'2. GRI Pricing Inputs'!$AH$32,0))))))))))))))))</f>
        <v>0</v>
      </c>
      <c r="O550" s="272" cm="1">
        <f t="array" ref="O550">IFERROR(INDEX('2. GRI Pricing Inputs'!$C$32:$AI$39,MATCH('3. GRI Pricing'!E550,'2. GRI Pricing Inputs'!$C$32:$C$39,0),(MATCH('3. GRI Pricing'!N550,'2. GRI Pricing Inputs'!$D$32:$AI$32,0)+1)),0)</f>
        <v>0</v>
      </c>
      <c r="P550" s="272">
        <f>IFERROR(INDEX('2. GRI Pricing Inputs'!$C$45:$AI$46,MATCH($P$16,'2. GRI Pricing Inputs'!$C$45:$C$46,0),MATCH(H550,'2. GRI Pricing Inputs'!$C$45:$AI$45,0)),0)</f>
        <v>0</v>
      </c>
      <c r="Q550" s="272">
        <f>IFERROR(INDEX('2. GRI Pricing Inputs'!$C$53:$AI$54,MATCH('3. GRI Pricing'!$Q$16,'2. GRI Pricing Inputs'!$C$53:$C$54,0),MATCH('3. GRI Pricing'!I550,'2. GRI Pricing Inputs'!$C$53:$AI$53,0)),0)</f>
        <v>0</v>
      </c>
      <c r="R550" s="272">
        <f>IFERROR(INDEX('2. GRI Pricing Inputs'!$C$60:$AI$61,MATCH('3. GRI Pricing'!$R$16,'2. GRI Pricing Inputs'!$C$60:$C$61,0),MATCH('1. Accomodation'!T554,'2. GRI Pricing Inputs'!$C$60:$AI$60,0)),0)</f>
        <v>0</v>
      </c>
      <c r="S550" s="272">
        <f>IFERROR(INDEX('2. GRI Pricing Inputs'!$C$67:$AI$68,MATCH('3. GRI Pricing'!$S$16,'2. GRI Pricing Inputs'!$C$67:$C$68,0),MATCH('1. Accomodation'!U554,'2. GRI Pricing Inputs'!$C$67:$AI$67,0)),0)</f>
        <v>0</v>
      </c>
      <c r="T550" s="272">
        <f>IF(E550=0,0,'2. GRI Pricing Inputs'!$AI$75)</f>
        <v>0</v>
      </c>
      <c r="U550" s="272">
        <f>IFERROR(INDEX('2. GRI Pricing Inputs'!$C$82:$AI$83,MATCH('3. GRI Pricing'!$U$16,'2. GRI Pricing Inputs'!$C$82:$C$83,0),MATCH('1. Accomodation'!V554,'2. GRI Pricing Inputs'!$C$82:$AI$82,0)),0)</f>
        <v>0</v>
      </c>
      <c r="V550" s="272">
        <f>IFERROR(INDEX('2. GRI Pricing Inputs'!$C$89:$AI$90,MATCH('3. GRI Pricing'!$V$16,'2. GRI Pricing Inputs'!$C$89:$C$90,0),MATCH('1. Accomodation'!W554,'2. GRI Pricing Inputs'!$C$89:$AI$89,0)),0)</f>
        <v>0</v>
      </c>
      <c r="W550" s="272">
        <f>IFERROR(INDEX('2. GRI Pricing Inputs'!$C$97:$AI$98,MATCH('3. GRI Pricing'!$W$16,'2. GRI Pricing Inputs'!$C$97:$C$98,0),MATCH('1. Accomodation'!X554,'2. GRI Pricing Inputs'!$C$97:$AI$97,0)),0)</f>
        <v>0</v>
      </c>
      <c r="X550" s="272">
        <f>IFERROR(INDEX('2. GRI Pricing Inputs'!$C$104:$AI$105,MATCH('3. GRI Pricing'!$X$16,'2. GRI Pricing Inputs'!$C$104:$C$105,0),MATCH('1. Accomodation'!Y554,'2. GRI Pricing Inputs'!$C$104:$AI$104,0)),0)</f>
        <v>0</v>
      </c>
      <c r="Y550" s="273"/>
      <c r="Z550" s="274">
        <f t="shared" si="23"/>
        <v>0</v>
      </c>
      <c r="AA550" s="275"/>
      <c r="AB550" s="275"/>
      <c r="AC550" s="275"/>
      <c r="AD550" s="271">
        <f>Z550*(1+'2. GRI Pricing Inputs'!E$115)^(($AD$16-$AC$15)/365)</f>
        <v>0</v>
      </c>
      <c r="AE550" s="272">
        <f>AD550*(1+'2. GRI Pricing Inputs'!F$115)^((AE$16-AD$16)/365)</f>
        <v>0</v>
      </c>
      <c r="AF550" s="272">
        <f>AE550*(1+'2. GRI Pricing Inputs'!G$115)^((AF$16-AE$16)/365)</f>
        <v>0</v>
      </c>
      <c r="AG550" s="272">
        <f>AF550*(1+'2. GRI Pricing Inputs'!H$115)^((AG$16-AF$16)/365)</f>
        <v>0</v>
      </c>
      <c r="AH550" s="272">
        <f>AG550*(1+'2. GRI Pricing Inputs'!I$115)^((AH$16-AG$16)/365)</f>
        <v>0</v>
      </c>
      <c r="AI550" s="272">
        <f>AH550*(1+'2. GRI Pricing Inputs'!J$115)^((AI$16-AH$16)/365)</f>
        <v>0</v>
      </c>
      <c r="AJ550" s="272">
        <f>AI550*(1+'2. GRI Pricing Inputs'!K$115)^((AJ$16-AI$16)/365)</f>
        <v>0</v>
      </c>
      <c r="AK550" s="272">
        <f>AJ550*(1+'2. GRI Pricing Inputs'!L$115)^((AK$16-AJ$16)/365)</f>
        <v>0</v>
      </c>
      <c r="AL550" s="272">
        <f>AK550*(1+'2. GRI Pricing Inputs'!M$115)^((AL$16-AK$16)/365)</f>
        <v>0</v>
      </c>
      <c r="AM550" s="272">
        <f>AL550*(1+'2. GRI Pricing Inputs'!N$115)^((AM$16-AL$16)/365)</f>
        <v>0</v>
      </c>
      <c r="AN550" s="272">
        <f>AM550*(1+'2. GRI Pricing Inputs'!O$115)^((AN$16-AM$16)/365)</f>
        <v>0</v>
      </c>
      <c r="AO550" s="272">
        <f>AN550*(1+'2. GRI Pricing Inputs'!P$115)^((AO$16-AN$16)/365)</f>
        <v>0</v>
      </c>
      <c r="AP550" s="276">
        <f>AO550*(1+'2. GRI Pricing Inputs'!Q$115)^((AP$16-AO$16)/365)</f>
        <v>0</v>
      </c>
      <c r="AQ550" s="380">
        <f t="shared" si="24"/>
        <v>0</v>
      </c>
    </row>
    <row r="551" spans="3:43" ht="11.4" x14ac:dyDescent="0.2">
      <c r="C551" s="76">
        <f>'1. Accomodation'!N555</f>
        <v>0</v>
      </c>
      <c r="D551" s="362" t="str">
        <f>'1. Accomodation'!L555</f>
        <v>[Select]</v>
      </c>
      <c r="E551" s="69" t="str">
        <f>'1. Accomodation'!P555</f>
        <v>[Select]</v>
      </c>
      <c r="F551" s="69" t="str">
        <f>'1. Accomodation'!Q555</f>
        <v>[Select]</v>
      </c>
      <c r="G551" s="77">
        <f>'1. Accomodation'!O555</f>
        <v>0</v>
      </c>
      <c r="H551" s="69" t="str">
        <f>'1. Accomodation'!R555</f>
        <v>[Select]</v>
      </c>
      <c r="I551" s="69" t="str">
        <f>'1. Accomodation'!S555</f>
        <v>[Select]</v>
      </c>
      <c r="J551" s="62"/>
      <c r="L551" s="271">
        <f>IFERROR(INDEX('2. GRI Pricing Inputs'!$C$15:$AI$16,MATCH($L$16,'2. GRI Pricing Inputs'!$C$15:$C$16,0),MATCH(E551,'2. GRI Pricing Inputs'!$C$15:$AI$15,0)),0)</f>
        <v>0</v>
      </c>
      <c r="M551" s="272">
        <f>IFERROR(INDEX('2. GRI Pricing Inputs'!$C$22:$AI$23,MATCH($M$16,'2. GRI Pricing Inputs'!$C$22:$C$23,0),MATCH(F551,'2. GRI Pricing Inputs'!$C$22:$AI$22,0)),0)</f>
        <v>0</v>
      </c>
      <c r="N551" s="329">
        <f>IF(AND('3. GRI Pricing'!$G551&gt;='2. GRI Pricing Inputs'!$D$33,'3. GRI Pricing'!$G551&lt;='2. GRI Pricing Inputs'!$E$33),'2. GRI Pricing Inputs'!$D$32,IF(AND('3. GRI Pricing'!$G551&gt;='2. GRI Pricing Inputs'!$F$33,'3. GRI Pricing'!$G551&lt;='2. GRI Pricing Inputs'!$G$33),'2. GRI Pricing Inputs'!$F$32,IF(AND('3. GRI Pricing'!$G551&gt;='2. GRI Pricing Inputs'!$H$33,'3. GRI Pricing'!$G551&lt;='2. GRI Pricing Inputs'!$I$33),'2. GRI Pricing Inputs'!$H$32,IF(AND('3. GRI Pricing'!$G551&gt;='2. GRI Pricing Inputs'!$J$33,'3. GRI Pricing'!$G551&lt;='2. GRI Pricing Inputs'!$K$33),'2. GRI Pricing Inputs'!$J$32,IF(AND('3. GRI Pricing'!$G551&gt;='2. GRI Pricing Inputs'!$L$33,'3. GRI Pricing'!$G551&lt;='2. GRI Pricing Inputs'!$M$33),'2. GRI Pricing Inputs'!$L$32,IF(AND('3. GRI Pricing'!$G551&gt;='2. GRI Pricing Inputs'!$N$33,'3. GRI Pricing'!$G551&lt;='2. GRI Pricing Inputs'!$O$33),'2. GRI Pricing Inputs'!$N$32,IF(AND('3. GRI Pricing'!$G551&gt;='2. GRI Pricing Inputs'!$P$33,'3. GRI Pricing'!$G551&lt;='2. GRI Pricing Inputs'!$Q$33),'2. GRI Pricing Inputs'!$P$32,IF(AND('3. GRI Pricing'!$G551&gt;='2. GRI Pricing Inputs'!$R$33,'3. GRI Pricing'!$G551&lt;='2. GRI Pricing Inputs'!$S$33),'2. GRI Pricing Inputs'!$R$32,IF(AND('3. GRI Pricing'!$G551&gt;='2. GRI Pricing Inputs'!$T$33,'3. GRI Pricing'!$G551&lt;='2. GRI Pricing Inputs'!$U$33),'2. GRI Pricing Inputs'!$T$32,IF(AND('3. GRI Pricing'!$G551&gt;='2. GRI Pricing Inputs'!$V$33,'3. GRI Pricing'!$G551&lt;='2. GRI Pricing Inputs'!$W$33),'2. GRI Pricing Inputs'!$V$32,IF(AND('3. GRI Pricing'!$G551&gt;='2. GRI Pricing Inputs'!$X$33,'3. GRI Pricing'!$G551&lt;='2. GRI Pricing Inputs'!$Y$33),'2. GRI Pricing Inputs'!$X$32,IF(AND('3. GRI Pricing'!$G551&gt;='2. GRI Pricing Inputs'!$Z$33,'3. GRI Pricing'!$G551&lt;='2. GRI Pricing Inputs'!$AA$33),'2. GRI Pricing Inputs'!$Z$32,IF(AND('3. GRI Pricing'!$G551&gt;='2. GRI Pricing Inputs'!$AB$33,'3. GRI Pricing'!$G551&lt;='2. GRI Pricing Inputs'!$AC$33),'2. GRI Pricing Inputs'!$AB$32,IF(AND('3. GRI Pricing'!$G551&gt;='2. GRI Pricing Inputs'!$AD$33,'3. GRI Pricing'!$G551&lt;='2. GRI Pricing Inputs'!$AE$33),'2. GRI Pricing Inputs'!$AD$32,IF(AND('3. GRI Pricing'!$G551&gt;='2. GRI Pricing Inputs'!$AF$33,'3. GRI Pricing'!$G551&lt;='2. GRI Pricing Inputs'!$AG$33),'2. GRI Pricing Inputs'!$AF$32,IF(AND('3. GRI Pricing'!$G551&gt;='2. GRI Pricing Inputs'!$AH$33,'3. GRI Pricing'!$G551&lt;='2. GRI Pricing Inputs'!$AI$33),'2. GRI Pricing Inputs'!$AH$32,0))))))))))))))))</f>
        <v>0</v>
      </c>
      <c r="O551" s="272" cm="1">
        <f t="array" ref="O551">IFERROR(INDEX('2. GRI Pricing Inputs'!$C$32:$AI$39,MATCH('3. GRI Pricing'!E551,'2. GRI Pricing Inputs'!$C$32:$C$39,0),(MATCH('3. GRI Pricing'!N551,'2. GRI Pricing Inputs'!$D$32:$AI$32,0)+1)),0)</f>
        <v>0</v>
      </c>
      <c r="P551" s="272">
        <f>IFERROR(INDEX('2. GRI Pricing Inputs'!$C$45:$AI$46,MATCH($P$16,'2. GRI Pricing Inputs'!$C$45:$C$46,0),MATCH(H551,'2. GRI Pricing Inputs'!$C$45:$AI$45,0)),0)</f>
        <v>0</v>
      </c>
      <c r="Q551" s="272">
        <f>IFERROR(INDEX('2. GRI Pricing Inputs'!$C$53:$AI$54,MATCH('3. GRI Pricing'!$Q$16,'2. GRI Pricing Inputs'!$C$53:$C$54,0),MATCH('3. GRI Pricing'!I551,'2. GRI Pricing Inputs'!$C$53:$AI$53,0)),0)</f>
        <v>0</v>
      </c>
      <c r="R551" s="272">
        <f>IFERROR(INDEX('2. GRI Pricing Inputs'!$C$60:$AI$61,MATCH('3. GRI Pricing'!$R$16,'2. GRI Pricing Inputs'!$C$60:$C$61,0),MATCH('1. Accomodation'!T555,'2. GRI Pricing Inputs'!$C$60:$AI$60,0)),0)</f>
        <v>0</v>
      </c>
      <c r="S551" s="272">
        <f>IFERROR(INDEX('2. GRI Pricing Inputs'!$C$67:$AI$68,MATCH('3. GRI Pricing'!$S$16,'2. GRI Pricing Inputs'!$C$67:$C$68,0),MATCH('1. Accomodation'!U555,'2. GRI Pricing Inputs'!$C$67:$AI$67,0)),0)</f>
        <v>0</v>
      </c>
      <c r="T551" s="272">
        <f>IF(E551=0,0,'2. GRI Pricing Inputs'!$AI$75)</f>
        <v>0</v>
      </c>
      <c r="U551" s="272">
        <f>IFERROR(INDEX('2. GRI Pricing Inputs'!$C$82:$AI$83,MATCH('3. GRI Pricing'!$U$16,'2. GRI Pricing Inputs'!$C$82:$C$83,0),MATCH('1. Accomodation'!V555,'2. GRI Pricing Inputs'!$C$82:$AI$82,0)),0)</f>
        <v>0</v>
      </c>
      <c r="V551" s="272">
        <f>IFERROR(INDEX('2. GRI Pricing Inputs'!$C$89:$AI$90,MATCH('3. GRI Pricing'!$V$16,'2. GRI Pricing Inputs'!$C$89:$C$90,0),MATCH('1. Accomodation'!W555,'2. GRI Pricing Inputs'!$C$89:$AI$89,0)),0)</f>
        <v>0</v>
      </c>
      <c r="W551" s="272">
        <f>IFERROR(INDEX('2. GRI Pricing Inputs'!$C$97:$AI$98,MATCH('3. GRI Pricing'!$W$16,'2. GRI Pricing Inputs'!$C$97:$C$98,0),MATCH('1. Accomodation'!X555,'2. GRI Pricing Inputs'!$C$97:$AI$97,0)),0)</f>
        <v>0</v>
      </c>
      <c r="X551" s="272">
        <f>IFERROR(INDEX('2. GRI Pricing Inputs'!$C$104:$AI$105,MATCH('3. GRI Pricing'!$X$16,'2. GRI Pricing Inputs'!$C$104:$C$105,0),MATCH('1. Accomodation'!Y555,'2. GRI Pricing Inputs'!$C$104:$AI$104,0)),0)</f>
        <v>0</v>
      </c>
      <c r="Y551" s="273"/>
      <c r="Z551" s="274">
        <f t="shared" si="23"/>
        <v>0</v>
      </c>
      <c r="AA551" s="275"/>
      <c r="AB551" s="275"/>
      <c r="AC551" s="275"/>
      <c r="AD551" s="271">
        <f>Z551*(1+'2. GRI Pricing Inputs'!E$115)^(($AD$16-$AC$15)/365)</f>
        <v>0</v>
      </c>
      <c r="AE551" s="272">
        <f>AD551*(1+'2. GRI Pricing Inputs'!F$115)^((AE$16-AD$16)/365)</f>
        <v>0</v>
      </c>
      <c r="AF551" s="272">
        <f>AE551*(1+'2. GRI Pricing Inputs'!G$115)^((AF$16-AE$16)/365)</f>
        <v>0</v>
      </c>
      <c r="AG551" s="272">
        <f>AF551*(1+'2. GRI Pricing Inputs'!H$115)^((AG$16-AF$16)/365)</f>
        <v>0</v>
      </c>
      <c r="AH551" s="272">
        <f>AG551*(1+'2. GRI Pricing Inputs'!I$115)^((AH$16-AG$16)/365)</f>
        <v>0</v>
      </c>
      <c r="AI551" s="272">
        <f>AH551*(1+'2. GRI Pricing Inputs'!J$115)^((AI$16-AH$16)/365)</f>
        <v>0</v>
      </c>
      <c r="AJ551" s="272">
        <f>AI551*(1+'2. GRI Pricing Inputs'!K$115)^((AJ$16-AI$16)/365)</f>
        <v>0</v>
      </c>
      <c r="AK551" s="272">
        <f>AJ551*(1+'2. GRI Pricing Inputs'!L$115)^((AK$16-AJ$16)/365)</f>
        <v>0</v>
      </c>
      <c r="AL551" s="272">
        <f>AK551*(1+'2. GRI Pricing Inputs'!M$115)^((AL$16-AK$16)/365)</f>
        <v>0</v>
      </c>
      <c r="AM551" s="272">
        <f>AL551*(1+'2. GRI Pricing Inputs'!N$115)^((AM$16-AL$16)/365)</f>
        <v>0</v>
      </c>
      <c r="AN551" s="272">
        <f>AM551*(1+'2. GRI Pricing Inputs'!O$115)^((AN$16-AM$16)/365)</f>
        <v>0</v>
      </c>
      <c r="AO551" s="272">
        <f>AN551*(1+'2. GRI Pricing Inputs'!P$115)^((AO$16-AN$16)/365)</f>
        <v>0</v>
      </c>
      <c r="AP551" s="276">
        <f>AO551*(1+'2. GRI Pricing Inputs'!Q$115)^((AP$16-AO$16)/365)</f>
        <v>0</v>
      </c>
      <c r="AQ551" s="380">
        <f t="shared" si="24"/>
        <v>0</v>
      </c>
    </row>
    <row r="552" spans="3:43" ht="11.4" x14ac:dyDescent="0.2">
      <c r="C552" s="76">
        <f>'1. Accomodation'!N556</f>
        <v>0</v>
      </c>
      <c r="D552" s="362" t="str">
        <f>'1. Accomodation'!L556</f>
        <v>[Select]</v>
      </c>
      <c r="E552" s="69" t="str">
        <f>'1. Accomodation'!P556</f>
        <v>[Select]</v>
      </c>
      <c r="F552" s="69" t="str">
        <f>'1. Accomodation'!Q556</f>
        <v>[Select]</v>
      </c>
      <c r="G552" s="77">
        <f>'1. Accomodation'!O556</f>
        <v>0</v>
      </c>
      <c r="H552" s="69" t="str">
        <f>'1. Accomodation'!R556</f>
        <v>[Select]</v>
      </c>
      <c r="I552" s="69" t="str">
        <f>'1. Accomodation'!S556</f>
        <v>[Select]</v>
      </c>
      <c r="J552" s="62"/>
      <c r="L552" s="271">
        <f>IFERROR(INDEX('2. GRI Pricing Inputs'!$C$15:$AI$16,MATCH($L$16,'2. GRI Pricing Inputs'!$C$15:$C$16,0),MATCH(E552,'2. GRI Pricing Inputs'!$C$15:$AI$15,0)),0)</f>
        <v>0</v>
      </c>
      <c r="M552" s="272">
        <f>IFERROR(INDEX('2. GRI Pricing Inputs'!$C$22:$AI$23,MATCH($M$16,'2. GRI Pricing Inputs'!$C$22:$C$23,0),MATCH(F552,'2. GRI Pricing Inputs'!$C$22:$AI$22,0)),0)</f>
        <v>0</v>
      </c>
      <c r="N552" s="329">
        <f>IF(AND('3. GRI Pricing'!$G552&gt;='2. GRI Pricing Inputs'!$D$33,'3. GRI Pricing'!$G552&lt;='2. GRI Pricing Inputs'!$E$33),'2. GRI Pricing Inputs'!$D$32,IF(AND('3. GRI Pricing'!$G552&gt;='2. GRI Pricing Inputs'!$F$33,'3. GRI Pricing'!$G552&lt;='2. GRI Pricing Inputs'!$G$33),'2. GRI Pricing Inputs'!$F$32,IF(AND('3. GRI Pricing'!$G552&gt;='2. GRI Pricing Inputs'!$H$33,'3. GRI Pricing'!$G552&lt;='2. GRI Pricing Inputs'!$I$33),'2. GRI Pricing Inputs'!$H$32,IF(AND('3. GRI Pricing'!$G552&gt;='2. GRI Pricing Inputs'!$J$33,'3. GRI Pricing'!$G552&lt;='2. GRI Pricing Inputs'!$K$33),'2. GRI Pricing Inputs'!$J$32,IF(AND('3. GRI Pricing'!$G552&gt;='2. GRI Pricing Inputs'!$L$33,'3. GRI Pricing'!$G552&lt;='2. GRI Pricing Inputs'!$M$33),'2. GRI Pricing Inputs'!$L$32,IF(AND('3. GRI Pricing'!$G552&gt;='2. GRI Pricing Inputs'!$N$33,'3. GRI Pricing'!$G552&lt;='2. GRI Pricing Inputs'!$O$33),'2. GRI Pricing Inputs'!$N$32,IF(AND('3. GRI Pricing'!$G552&gt;='2. GRI Pricing Inputs'!$P$33,'3. GRI Pricing'!$G552&lt;='2. GRI Pricing Inputs'!$Q$33),'2. GRI Pricing Inputs'!$P$32,IF(AND('3. GRI Pricing'!$G552&gt;='2. GRI Pricing Inputs'!$R$33,'3. GRI Pricing'!$G552&lt;='2. GRI Pricing Inputs'!$S$33),'2. GRI Pricing Inputs'!$R$32,IF(AND('3. GRI Pricing'!$G552&gt;='2. GRI Pricing Inputs'!$T$33,'3. GRI Pricing'!$G552&lt;='2. GRI Pricing Inputs'!$U$33),'2. GRI Pricing Inputs'!$T$32,IF(AND('3. GRI Pricing'!$G552&gt;='2. GRI Pricing Inputs'!$V$33,'3. GRI Pricing'!$G552&lt;='2. GRI Pricing Inputs'!$W$33),'2. GRI Pricing Inputs'!$V$32,IF(AND('3. GRI Pricing'!$G552&gt;='2. GRI Pricing Inputs'!$X$33,'3. GRI Pricing'!$G552&lt;='2. GRI Pricing Inputs'!$Y$33),'2. GRI Pricing Inputs'!$X$32,IF(AND('3. GRI Pricing'!$G552&gt;='2. GRI Pricing Inputs'!$Z$33,'3. GRI Pricing'!$G552&lt;='2. GRI Pricing Inputs'!$AA$33),'2. GRI Pricing Inputs'!$Z$32,IF(AND('3. GRI Pricing'!$G552&gt;='2. GRI Pricing Inputs'!$AB$33,'3. GRI Pricing'!$G552&lt;='2. GRI Pricing Inputs'!$AC$33),'2. GRI Pricing Inputs'!$AB$32,IF(AND('3. GRI Pricing'!$G552&gt;='2. GRI Pricing Inputs'!$AD$33,'3. GRI Pricing'!$G552&lt;='2. GRI Pricing Inputs'!$AE$33),'2. GRI Pricing Inputs'!$AD$32,IF(AND('3. GRI Pricing'!$G552&gt;='2. GRI Pricing Inputs'!$AF$33,'3. GRI Pricing'!$G552&lt;='2. GRI Pricing Inputs'!$AG$33),'2. GRI Pricing Inputs'!$AF$32,IF(AND('3. GRI Pricing'!$G552&gt;='2. GRI Pricing Inputs'!$AH$33,'3. GRI Pricing'!$G552&lt;='2. GRI Pricing Inputs'!$AI$33),'2. GRI Pricing Inputs'!$AH$32,0))))))))))))))))</f>
        <v>0</v>
      </c>
      <c r="O552" s="272" cm="1">
        <f t="array" ref="O552">IFERROR(INDEX('2. GRI Pricing Inputs'!$C$32:$AI$39,MATCH('3. GRI Pricing'!E552,'2. GRI Pricing Inputs'!$C$32:$C$39,0),(MATCH('3. GRI Pricing'!N552,'2. GRI Pricing Inputs'!$D$32:$AI$32,0)+1)),0)</f>
        <v>0</v>
      </c>
      <c r="P552" s="272">
        <f>IFERROR(INDEX('2. GRI Pricing Inputs'!$C$45:$AI$46,MATCH($P$16,'2. GRI Pricing Inputs'!$C$45:$C$46,0),MATCH(H552,'2. GRI Pricing Inputs'!$C$45:$AI$45,0)),0)</f>
        <v>0</v>
      </c>
      <c r="Q552" s="272">
        <f>IFERROR(INDEX('2. GRI Pricing Inputs'!$C$53:$AI$54,MATCH('3. GRI Pricing'!$Q$16,'2. GRI Pricing Inputs'!$C$53:$C$54,0),MATCH('3. GRI Pricing'!I552,'2. GRI Pricing Inputs'!$C$53:$AI$53,0)),0)</f>
        <v>0</v>
      </c>
      <c r="R552" s="272">
        <f>IFERROR(INDEX('2. GRI Pricing Inputs'!$C$60:$AI$61,MATCH('3. GRI Pricing'!$R$16,'2. GRI Pricing Inputs'!$C$60:$C$61,0),MATCH('1. Accomodation'!T556,'2. GRI Pricing Inputs'!$C$60:$AI$60,0)),0)</f>
        <v>0</v>
      </c>
      <c r="S552" s="272">
        <f>IFERROR(INDEX('2. GRI Pricing Inputs'!$C$67:$AI$68,MATCH('3. GRI Pricing'!$S$16,'2. GRI Pricing Inputs'!$C$67:$C$68,0),MATCH('1. Accomodation'!U556,'2. GRI Pricing Inputs'!$C$67:$AI$67,0)),0)</f>
        <v>0</v>
      </c>
      <c r="T552" s="272">
        <f>IF(E552=0,0,'2. GRI Pricing Inputs'!$AI$75)</f>
        <v>0</v>
      </c>
      <c r="U552" s="272">
        <f>IFERROR(INDEX('2. GRI Pricing Inputs'!$C$82:$AI$83,MATCH('3. GRI Pricing'!$U$16,'2. GRI Pricing Inputs'!$C$82:$C$83,0),MATCH('1. Accomodation'!V556,'2. GRI Pricing Inputs'!$C$82:$AI$82,0)),0)</f>
        <v>0</v>
      </c>
      <c r="V552" s="272">
        <f>IFERROR(INDEX('2. GRI Pricing Inputs'!$C$89:$AI$90,MATCH('3. GRI Pricing'!$V$16,'2. GRI Pricing Inputs'!$C$89:$C$90,0),MATCH('1. Accomodation'!W556,'2. GRI Pricing Inputs'!$C$89:$AI$89,0)),0)</f>
        <v>0</v>
      </c>
      <c r="W552" s="272">
        <f>IFERROR(INDEX('2. GRI Pricing Inputs'!$C$97:$AI$98,MATCH('3. GRI Pricing'!$W$16,'2. GRI Pricing Inputs'!$C$97:$C$98,0),MATCH('1. Accomodation'!X556,'2. GRI Pricing Inputs'!$C$97:$AI$97,0)),0)</f>
        <v>0</v>
      </c>
      <c r="X552" s="272">
        <f>IFERROR(INDEX('2. GRI Pricing Inputs'!$C$104:$AI$105,MATCH('3. GRI Pricing'!$X$16,'2. GRI Pricing Inputs'!$C$104:$C$105,0),MATCH('1. Accomodation'!Y556,'2. GRI Pricing Inputs'!$C$104:$AI$104,0)),0)</f>
        <v>0</v>
      </c>
      <c r="Y552" s="273"/>
      <c r="Z552" s="274">
        <f t="shared" si="23"/>
        <v>0</v>
      </c>
      <c r="AA552" s="275"/>
      <c r="AB552" s="275"/>
      <c r="AC552" s="275"/>
      <c r="AD552" s="271">
        <f>Z552*(1+'2. GRI Pricing Inputs'!E$115)^(($AD$16-$AC$15)/365)</f>
        <v>0</v>
      </c>
      <c r="AE552" s="272">
        <f>AD552*(1+'2. GRI Pricing Inputs'!F$115)^((AE$16-AD$16)/365)</f>
        <v>0</v>
      </c>
      <c r="AF552" s="272">
        <f>AE552*(1+'2. GRI Pricing Inputs'!G$115)^((AF$16-AE$16)/365)</f>
        <v>0</v>
      </c>
      <c r="AG552" s="272">
        <f>AF552*(1+'2. GRI Pricing Inputs'!H$115)^((AG$16-AF$16)/365)</f>
        <v>0</v>
      </c>
      <c r="AH552" s="272">
        <f>AG552*(1+'2. GRI Pricing Inputs'!I$115)^((AH$16-AG$16)/365)</f>
        <v>0</v>
      </c>
      <c r="AI552" s="272">
        <f>AH552*(1+'2. GRI Pricing Inputs'!J$115)^((AI$16-AH$16)/365)</f>
        <v>0</v>
      </c>
      <c r="AJ552" s="272">
        <f>AI552*(1+'2. GRI Pricing Inputs'!K$115)^((AJ$16-AI$16)/365)</f>
        <v>0</v>
      </c>
      <c r="AK552" s="272">
        <f>AJ552*(1+'2. GRI Pricing Inputs'!L$115)^((AK$16-AJ$16)/365)</f>
        <v>0</v>
      </c>
      <c r="AL552" s="272">
        <f>AK552*(1+'2. GRI Pricing Inputs'!M$115)^((AL$16-AK$16)/365)</f>
        <v>0</v>
      </c>
      <c r="AM552" s="272">
        <f>AL552*(1+'2. GRI Pricing Inputs'!N$115)^((AM$16-AL$16)/365)</f>
        <v>0</v>
      </c>
      <c r="AN552" s="272">
        <f>AM552*(1+'2. GRI Pricing Inputs'!O$115)^((AN$16-AM$16)/365)</f>
        <v>0</v>
      </c>
      <c r="AO552" s="272">
        <f>AN552*(1+'2. GRI Pricing Inputs'!P$115)^((AO$16-AN$16)/365)</f>
        <v>0</v>
      </c>
      <c r="AP552" s="276">
        <f>AO552*(1+'2. GRI Pricing Inputs'!Q$115)^((AP$16-AO$16)/365)</f>
        <v>0</v>
      </c>
      <c r="AQ552" s="380">
        <f t="shared" si="24"/>
        <v>0</v>
      </c>
    </row>
    <row r="553" spans="3:43" ht="11.4" x14ac:dyDescent="0.2">
      <c r="C553" s="76">
        <f>'1. Accomodation'!N557</f>
        <v>0</v>
      </c>
      <c r="D553" s="362" t="str">
        <f>'1. Accomodation'!L557</f>
        <v>[Select]</v>
      </c>
      <c r="E553" s="69" t="str">
        <f>'1. Accomodation'!P557</f>
        <v>[Select]</v>
      </c>
      <c r="F553" s="69" t="str">
        <f>'1. Accomodation'!Q557</f>
        <v>[Select]</v>
      </c>
      <c r="G553" s="77">
        <f>'1. Accomodation'!O557</f>
        <v>0</v>
      </c>
      <c r="H553" s="69" t="str">
        <f>'1. Accomodation'!R557</f>
        <v>[Select]</v>
      </c>
      <c r="I553" s="69" t="str">
        <f>'1. Accomodation'!S557</f>
        <v>[Select]</v>
      </c>
      <c r="J553" s="62"/>
      <c r="L553" s="271">
        <f>IFERROR(INDEX('2. GRI Pricing Inputs'!$C$15:$AI$16,MATCH($L$16,'2. GRI Pricing Inputs'!$C$15:$C$16,0),MATCH(E553,'2. GRI Pricing Inputs'!$C$15:$AI$15,0)),0)</f>
        <v>0</v>
      </c>
      <c r="M553" s="272">
        <f>IFERROR(INDEX('2. GRI Pricing Inputs'!$C$22:$AI$23,MATCH($M$16,'2. GRI Pricing Inputs'!$C$22:$C$23,0),MATCH(F553,'2. GRI Pricing Inputs'!$C$22:$AI$22,0)),0)</f>
        <v>0</v>
      </c>
      <c r="N553" s="329">
        <f>IF(AND('3. GRI Pricing'!$G553&gt;='2. GRI Pricing Inputs'!$D$33,'3. GRI Pricing'!$G553&lt;='2. GRI Pricing Inputs'!$E$33),'2. GRI Pricing Inputs'!$D$32,IF(AND('3. GRI Pricing'!$G553&gt;='2. GRI Pricing Inputs'!$F$33,'3. GRI Pricing'!$G553&lt;='2. GRI Pricing Inputs'!$G$33),'2. GRI Pricing Inputs'!$F$32,IF(AND('3. GRI Pricing'!$G553&gt;='2. GRI Pricing Inputs'!$H$33,'3. GRI Pricing'!$G553&lt;='2. GRI Pricing Inputs'!$I$33),'2. GRI Pricing Inputs'!$H$32,IF(AND('3. GRI Pricing'!$G553&gt;='2. GRI Pricing Inputs'!$J$33,'3. GRI Pricing'!$G553&lt;='2. GRI Pricing Inputs'!$K$33),'2. GRI Pricing Inputs'!$J$32,IF(AND('3. GRI Pricing'!$G553&gt;='2. GRI Pricing Inputs'!$L$33,'3. GRI Pricing'!$G553&lt;='2. GRI Pricing Inputs'!$M$33),'2. GRI Pricing Inputs'!$L$32,IF(AND('3. GRI Pricing'!$G553&gt;='2. GRI Pricing Inputs'!$N$33,'3. GRI Pricing'!$G553&lt;='2. GRI Pricing Inputs'!$O$33),'2. GRI Pricing Inputs'!$N$32,IF(AND('3. GRI Pricing'!$G553&gt;='2. GRI Pricing Inputs'!$P$33,'3. GRI Pricing'!$G553&lt;='2. GRI Pricing Inputs'!$Q$33),'2. GRI Pricing Inputs'!$P$32,IF(AND('3. GRI Pricing'!$G553&gt;='2. GRI Pricing Inputs'!$R$33,'3. GRI Pricing'!$G553&lt;='2. GRI Pricing Inputs'!$S$33),'2. GRI Pricing Inputs'!$R$32,IF(AND('3. GRI Pricing'!$G553&gt;='2. GRI Pricing Inputs'!$T$33,'3. GRI Pricing'!$G553&lt;='2. GRI Pricing Inputs'!$U$33),'2. GRI Pricing Inputs'!$T$32,IF(AND('3. GRI Pricing'!$G553&gt;='2. GRI Pricing Inputs'!$V$33,'3. GRI Pricing'!$G553&lt;='2. GRI Pricing Inputs'!$W$33),'2. GRI Pricing Inputs'!$V$32,IF(AND('3. GRI Pricing'!$G553&gt;='2. GRI Pricing Inputs'!$X$33,'3. GRI Pricing'!$G553&lt;='2. GRI Pricing Inputs'!$Y$33),'2. GRI Pricing Inputs'!$X$32,IF(AND('3. GRI Pricing'!$G553&gt;='2. GRI Pricing Inputs'!$Z$33,'3. GRI Pricing'!$G553&lt;='2. GRI Pricing Inputs'!$AA$33),'2. GRI Pricing Inputs'!$Z$32,IF(AND('3. GRI Pricing'!$G553&gt;='2. GRI Pricing Inputs'!$AB$33,'3. GRI Pricing'!$G553&lt;='2. GRI Pricing Inputs'!$AC$33),'2. GRI Pricing Inputs'!$AB$32,IF(AND('3. GRI Pricing'!$G553&gt;='2. GRI Pricing Inputs'!$AD$33,'3. GRI Pricing'!$G553&lt;='2. GRI Pricing Inputs'!$AE$33),'2. GRI Pricing Inputs'!$AD$32,IF(AND('3. GRI Pricing'!$G553&gt;='2. GRI Pricing Inputs'!$AF$33,'3. GRI Pricing'!$G553&lt;='2. GRI Pricing Inputs'!$AG$33),'2. GRI Pricing Inputs'!$AF$32,IF(AND('3. GRI Pricing'!$G553&gt;='2. GRI Pricing Inputs'!$AH$33,'3. GRI Pricing'!$G553&lt;='2. GRI Pricing Inputs'!$AI$33),'2. GRI Pricing Inputs'!$AH$32,0))))))))))))))))</f>
        <v>0</v>
      </c>
      <c r="O553" s="272" cm="1">
        <f t="array" ref="O553">IFERROR(INDEX('2. GRI Pricing Inputs'!$C$32:$AI$39,MATCH('3. GRI Pricing'!E553,'2. GRI Pricing Inputs'!$C$32:$C$39,0),(MATCH('3. GRI Pricing'!N553,'2. GRI Pricing Inputs'!$D$32:$AI$32,0)+1)),0)</f>
        <v>0</v>
      </c>
      <c r="P553" s="272">
        <f>IFERROR(INDEX('2. GRI Pricing Inputs'!$C$45:$AI$46,MATCH($P$16,'2. GRI Pricing Inputs'!$C$45:$C$46,0),MATCH(H553,'2. GRI Pricing Inputs'!$C$45:$AI$45,0)),0)</f>
        <v>0</v>
      </c>
      <c r="Q553" s="272">
        <f>IFERROR(INDEX('2. GRI Pricing Inputs'!$C$53:$AI$54,MATCH('3. GRI Pricing'!$Q$16,'2. GRI Pricing Inputs'!$C$53:$C$54,0),MATCH('3. GRI Pricing'!I553,'2. GRI Pricing Inputs'!$C$53:$AI$53,0)),0)</f>
        <v>0</v>
      </c>
      <c r="R553" s="272">
        <f>IFERROR(INDEX('2. GRI Pricing Inputs'!$C$60:$AI$61,MATCH('3. GRI Pricing'!$R$16,'2. GRI Pricing Inputs'!$C$60:$C$61,0),MATCH('1. Accomodation'!T557,'2. GRI Pricing Inputs'!$C$60:$AI$60,0)),0)</f>
        <v>0</v>
      </c>
      <c r="S553" s="272">
        <f>IFERROR(INDEX('2. GRI Pricing Inputs'!$C$67:$AI$68,MATCH('3. GRI Pricing'!$S$16,'2. GRI Pricing Inputs'!$C$67:$C$68,0),MATCH('1. Accomodation'!U557,'2. GRI Pricing Inputs'!$C$67:$AI$67,0)),0)</f>
        <v>0</v>
      </c>
      <c r="T553" s="272">
        <f>IF(E553=0,0,'2. GRI Pricing Inputs'!$AI$75)</f>
        <v>0</v>
      </c>
      <c r="U553" s="272">
        <f>IFERROR(INDEX('2. GRI Pricing Inputs'!$C$82:$AI$83,MATCH('3. GRI Pricing'!$U$16,'2. GRI Pricing Inputs'!$C$82:$C$83,0),MATCH('1. Accomodation'!V557,'2. GRI Pricing Inputs'!$C$82:$AI$82,0)),0)</f>
        <v>0</v>
      </c>
      <c r="V553" s="272">
        <f>IFERROR(INDEX('2. GRI Pricing Inputs'!$C$89:$AI$90,MATCH('3. GRI Pricing'!$V$16,'2. GRI Pricing Inputs'!$C$89:$C$90,0),MATCH('1. Accomodation'!W557,'2. GRI Pricing Inputs'!$C$89:$AI$89,0)),0)</f>
        <v>0</v>
      </c>
      <c r="W553" s="272">
        <f>IFERROR(INDEX('2. GRI Pricing Inputs'!$C$97:$AI$98,MATCH('3. GRI Pricing'!$W$16,'2. GRI Pricing Inputs'!$C$97:$C$98,0),MATCH('1. Accomodation'!X557,'2. GRI Pricing Inputs'!$C$97:$AI$97,0)),0)</f>
        <v>0</v>
      </c>
      <c r="X553" s="272">
        <f>IFERROR(INDEX('2. GRI Pricing Inputs'!$C$104:$AI$105,MATCH('3. GRI Pricing'!$X$16,'2. GRI Pricing Inputs'!$C$104:$C$105,0),MATCH('1. Accomodation'!Y557,'2. GRI Pricing Inputs'!$C$104:$AI$104,0)),0)</f>
        <v>0</v>
      </c>
      <c r="Y553" s="273"/>
      <c r="Z553" s="274">
        <f t="shared" si="23"/>
        <v>0</v>
      </c>
      <c r="AA553" s="275"/>
      <c r="AB553" s="275"/>
      <c r="AC553" s="275"/>
      <c r="AD553" s="271">
        <f>Z553*(1+'2. GRI Pricing Inputs'!E$115)^(($AD$16-$AC$15)/365)</f>
        <v>0</v>
      </c>
      <c r="AE553" s="272">
        <f>AD553*(1+'2. GRI Pricing Inputs'!F$115)^((AE$16-AD$16)/365)</f>
        <v>0</v>
      </c>
      <c r="AF553" s="272">
        <f>AE553*(1+'2. GRI Pricing Inputs'!G$115)^((AF$16-AE$16)/365)</f>
        <v>0</v>
      </c>
      <c r="AG553" s="272">
        <f>AF553*(1+'2. GRI Pricing Inputs'!H$115)^((AG$16-AF$16)/365)</f>
        <v>0</v>
      </c>
      <c r="AH553" s="272">
        <f>AG553*(1+'2. GRI Pricing Inputs'!I$115)^((AH$16-AG$16)/365)</f>
        <v>0</v>
      </c>
      <c r="AI553" s="272">
        <f>AH553*(1+'2. GRI Pricing Inputs'!J$115)^((AI$16-AH$16)/365)</f>
        <v>0</v>
      </c>
      <c r="AJ553" s="272">
        <f>AI553*(1+'2. GRI Pricing Inputs'!K$115)^((AJ$16-AI$16)/365)</f>
        <v>0</v>
      </c>
      <c r="AK553" s="272">
        <f>AJ553*(1+'2. GRI Pricing Inputs'!L$115)^((AK$16-AJ$16)/365)</f>
        <v>0</v>
      </c>
      <c r="AL553" s="272">
        <f>AK553*(1+'2. GRI Pricing Inputs'!M$115)^((AL$16-AK$16)/365)</f>
        <v>0</v>
      </c>
      <c r="AM553" s="272">
        <f>AL553*(1+'2. GRI Pricing Inputs'!N$115)^((AM$16-AL$16)/365)</f>
        <v>0</v>
      </c>
      <c r="AN553" s="272">
        <f>AM553*(1+'2. GRI Pricing Inputs'!O$115)^((AN$16-AM$16)/365)</f>
        <v>0</v>
      </c>
      <c r="AO553" s="272">
        <f>AN553*(1+'2. GRI Pricing Inputs'!P$115)^((AO$16-AN$16)/365)</f>
        <v>0</v>
      </c>
      <c r="AP553" s="276">
        <f>AO553*(1+'2. GRI Pricing Inputs'!Q$115)^((AP$16-AO$16)/365)</f>
        <v>0</v>
      </c>
      <c r="AQ553" s="380">
        <f t="shared" si="24"/>
        <v>0</v>
      </c>
    </row>
    <row r="554" spans="3:43" ht="11.4" x14ac:dyDescent="0.2">
      <c r="C554" s="76">
        <f>'1. Accomodation'!N558</f>
        <v>0</v>
      </c>
      <c r="D554" s="362" t="str">
        <f>'1. Accomodation'!L558</f>
        <v>[Select]</v>
      </c>
      <c r="E554" s="69" t="str">
        <f>'1. Accomodation'!P558</f>
        <v>[Select]</v>
      </c>
      <c r="F554" s="69" t="str">
        <f>'1. Accomodation'!Q558</f>
        <v>[Select]</v>
      </c>
      <c r="G554" s="77">
        <f>'1. Accomodation'!O558</f>
        <v>0</v>
      </c>
      <c r="H554" s="69" t="str">
        <f>'1. Accomodation'!R558</f>
        <v>[Select]</v>
      </c>
      <c r="I554" s="69" t="str">
        <f>'1. Accomodation'!S558</f>
        <v>[Select]</v>
      </c>
      <c r="J554" s="62"/>
      <c r="L554" s="271">
        <f>IFERROR(INDEX('2. GRI Pricing Inputs'!$C$15:$AI$16,MATCH($L$16,'2. GRI Pricing Inputs'!$C$15:$C$16,0),MATCH(E554,'2. GRI Pricing Inputs'!$C$15:$AI$15,0)),0)</f>
        <v>0</v>
      </c>
      <c r="M554" s="272">
        <f>IFERROR(INDEX('2. GRI Pricing Inputs'!$C$22:$AI$23,MATCH($M$16,'2. GRI Pricing Inputs'!$C$22:$C$23,0),MATCH(F554,'2. GRI Pricing Inputs'!$C$22:$AI$22,0)),0)</f>
        <v>0</v>
      </c>
      <c r="N554" s="329">
        <f>IF(AND('3. GRI Pricing'!$G554&gt;='2. GRI Pricing Inputs'!$D$33,'3. GRI Pricing'!$G554&lt;='2. GRI Pricing Inputs'!$E$33),'2. GRI Pricing Inputs'!$D$32,IF(AND('3. GRI Pricing'!$G554&gt;='2. GRI Pricing Inputs'!$F$33,'3. GRI Pricing'!$G554&lt;='2. GRI Pricing Inputs'!$G$33),'2. GRI Pricing Inputs'!$F$32,IF(AND('3. GRI Pricing'!$G554&gt;='2. GRI Pricing Inputs'!$H$33,'3. GRI Pricing'!$G554&lt;='2. GRI Pricing Inputs'!$I$33),'2. GRI Pricing Inputs'!$H$32,IF(AND('3. GRI Pricing'!$G554&gt;='2. GRI Pricing Inputs'!$J$33,'3. GRI Pricing'!$G554&lt;='2. GRI Pricing Inputs'!$K$33),'2. GRI Pricing Inputs'!$J$32,IF(AND('3. GRI Pricing'!$G554&gt;='2. GRI Pricing Inputs'!$L$33,'3. GRI Pricing'!$G554&lt;='2. GRI Pricing Inputs'!$M$33),'2. GRI Pricing Inputs'!$L$32,IF(AND('3. GRI Pricing'!$G554&gt;='2. GRI Pricing Inputs'!$N$33,'3. GRI Pricing'!$G554&lt;='2. GRI Pricing Inputs'!$O$33),'2. GRI Pricing Inputs'!$N$32,IF(AND('3. GRI Pricing'!$G554&gt;='2. GRI Pricing Inputs'!$P$33,'3. GRI Pricing'!$G554&lt;='2. GRI Pricing Inputs'!$Q$33),'2. GRI Pricing Inputs'!$P$32,IF(AND('3. GRI Pricing'!$G554&gt;='2. GRI Pricing Inputs'!$R$33,'3. GRI Pricing'!$G554&lt;='2. GRI Pricing Inputs'!$S$33),'2. GRI Pricing Inputs'!$R$32,IF(AND('3. GRI Pricing'!$G554&gt;='2. GRI Pricing Inputs'!$T$33,'3. GRI Pricing'!$G554&lt;='2. GRI Pricing Inputs'!$U$33),'2. GRI Pricing Inputs'!$T$32,IF(AND('3. GRI Pricing'!$G554&gt;='2. GRI Pricing Inputs'!$V$33,'3. GRI Pricing'!$G554&lt;='2. GRI Pricing Inputs'!$W$33),'2. GRI Pricing Inputs'!$V$32,IF(AND('3. GRI Pricing'!$G554&gt;='2. GRI Pricing Inputs'!$X$33,'3. GRI Pricing'!$G554&lt;='2. GRI Pricing Inputs'!$Y$33),'2. GRI Pricing Inputs'!$X$32,IF(AND('3. GRI Pricing'!$G554&gt;='2. GRI Pricing Inputs'!$Z$33,'3. GRI Pricing'!$G554&lt;='2. GRI Pricing Inputs'!$AA$33),'2. GRI Pricing Inputs'!$Z$32,IF(AND('3. GRI Pricing'!$G554&gt;='2. GRI Pricing Inputs'!$AB$33,'3. GRI Pricing'!$G554&lt;='2. GRI Pricing Inputs'!$AC$33),'2. GRI Pricing Inputs'!$AB$32,IF(AND('3. GRI Pricing'!$G554&gt;='2. GRI Pricing Inputs'!$AD$33,'3. GRI Pricing'!$G554&lt;='2. GRI Pricing Inputs'!$AE$33),'2. GRI Pricing Inputs'!$AD$32,IF(AND('3. GRI Pricing'!$G554&gt;='2. GRI Pricing Inputs'!$AF$33,'3. GRI Pricing'!$G554&lt;='2. GRI Pricing Inputs'!$AG$33),'2. GRI Pricing Inputs'!$AF$32,IF(AND('3. GRI Pricing'!$G554&gt;='2. GRI Pricing Inputs'!$AH$33,'3. GRI Pricing'!$G554&lt;='2. GRI Pricing Inputs'!$AI$33),'2. GRI Pricing Inputs'!$AH$32,0))))))))))))))))</f>
        <v>0</v>
      </c>
      <c r="O554" s="272" cm="1">
        <f t="array" ref="O554">IFERROR(INDEX('2. GRI Pricing Inputs'!$C$32:$AI$39,MATCH('3. GRI Pricing'!E554,'2. GRI Pricing Inputs'!$C$32:$C$39,0),(MATCH('3. GRI Pricing'!N554,'2. GRI Pricing Inputs'!$D$32:$AI$32,0)+1)),0)</f>
        <v>0</v>
      </c>
      <c r="P554" s="272">
        <f>IFERROR(INDEX('2. GRI Pricing Inputs'!$C$45:$AI$46,MATCH($P$16,'2. GRI Pricing Inputs'!$C$45:$C$46,0),MATCH(H554,'2. GRI Pricing Inputs'!$C$45:$AI$45,0)),0)</f>
        <v>0</v>
      </c>
      <c r="Q554" s="272">
        <f>IFERROR(INDEX('2. GRI Pricing Inputs'!$C$53:$AI$54,MATCH('3. GRI Pricing'!$Q$16,'2. GRI Pricing Inputs'!$C$53:$C$54,0),MATCH('3. GRI Pricing'!I554,'2. GRI Pricing Inputs'!$C$53:$AI$53,0)),0)</f>
        <v>0</v>
      </c>
      <c r="R554" s="272">
        <f>IFERROR(INDEX('2. GRI Pricing Inputs'!$C$60:$AI$61,MATCH('3. GRI Pricing'!$R$16,'2. GRI Pricing Inputs'!$C$60:$C$61,0),MATCH('1. Accomodation'!T558,'2. GRI Pricing Inputs'!$C$60:$AI$60,0)),0)</f>
        <v>0</v>
      </c>
      <c r="S554" s="272">
        <f>IFERROR(INDEX('2. GRI Pricing Inputs'!$C$67:$AI$68,MATCH('3. GRI Pricing'!$S$16,'2. GRI Pricing Inputs'!$C$67:$C$68,0),MATCH('1. Accomodation'!U558,'2. GRI Pricing Inputs'!$C$67:$AI$67,0)),0)</f>
        <v>0</v>
      </c>
      <c r="T554" s="272">
        <f>IF(E554=0,0,'2. GRI Pricing Inputs'!$AI$75)</f>
        <v>0</v>
      </c>
      <c r="U554" s="272">
        <f>IFERROR(INDEX('2. GRI Pricing Inputs'!$C$82:$AI$83,MATCH('3. GRI Pricing'!$U$16,'2. GRI Pricing Inputs'!$C$82:$C$83,0),MATCH('1. Accomodation'!V558,'2. GRI Pricing Inputs'!$C$82:$AI$82,0)),0)</f>
        <v>0</v>
      </c>
      <c r="V554" s="272">
        <f>IFERROR(INDEX('2. GRI Pricing Inputs'!$C$89:$AI$90,MATCH('3. GRI Pricing'!$V$16,'2. GRI Pricing Inputs'!$C$89:$C$90,0),MATCH('1. Accomodation'!W558,'2. GRI Pricing Inputs'!$C$89:$AI$89,0)),0)</f>
        <v>0</v>
      </c>
      <c r="W554" s="272">
        <f>IFERROR(INDEX('2. GRI Pricing Inputs'!$C$97:$AI$98,MATCH('3. GRI Pricing'!$W$16,'2. GRI Pricing Inputs'!$C$97:$C$98,0),MATCH('1. Accomodation'!X558,'2. GRI Pricing Inputs'!$C$97:$AI$97,0)),0)</f>
        <v>0</v>
      </c>
      <c r="X554" s="272">
        <f>IFERROR(INDEX('2. GRI Pricing Inputs'!$C$104:$AI$105,MATCH('3. GRI Pricing'!$X$16,'2. GRI Pricing Inputs'!$C$104:$C$105,0),MATCH('1. Accomodation'!Y558,'2. GRI Pricing Inputs'!$C$104:$AI$104,0)),0)</f>
        <v>0</v>
      </c>
      <c r="Y554" s="273"/>
      <c r="Z554" s="274">
        <f t="shared" si="23"/>
        <v>0</v>
      </c>
      <c r="AA554" s="275"/>
      <c r="AB554" s="275"/>
      <c r="AC554" s="275"/>
      <c r="AD554" s="271">
        <f>Z554*(1+'2. GRI Pricing Inputs'!E$115)^(($AD$16-$AC$15)/365)</f>
        <v>0</v>
      </c>
      <c r="AE554" s="272">
        <f>AD554*(1+'2. GRI Pricing Inputs'!F$115)^((AE$16-AD$16)/365)</f>
        <v>0</v>
      </c>
      <c r="AF554" s="272">
        <f>AE554*(1+'2. GRI Pricing Inputs'!G$115)^((AF$16-AE$16)/365)</f>
        <v>0</v>
      </c>
      <c r="AG554" s="272">
        <f>AF554*(1+'2. GRI Pricing Inputs'!H$115)^((AG$16-AF$16)/365)</f>
        <v>0</v>
      </c>
      <c r="AH554" s="272">
        <f>AG554*(1+'2. GRI Pricing Inputs'!I$115)^((AH$16-AG$16)/365)</f>
        <v>0</v>
      </c>
      <c r="AI554" s="272">
        <f>AH554*(1+'2. GRI Pricing Inputs'!J$115)^((AI$16-AH$16)/365)</f>
        <v>0</v>
      </c>
      <c r="AJ554" s="272">
        <f>AI554*(1+'2. GRI Pricing Inputs'!K$115)^((AJ$16-AI$16)/365)</f>
        <v>0</v>
      </c>
      <c r="AK554" s="272">
        <f>AJ554*(1+'2. GRI Pricing Inputs'!L$115)^((AK$16-AJ$16)/365)</f>
        <v>0</v>
      </c>
      <c r="AL554" s="272">
        <f>AK554*(1+'2. GRI Pricing Inputs'!M$115)^((AL$16-AK$16)/365)</f>
        <v>0</v>
      </c>
      <c r="AM554" s="272">
        <f>AL554*(1+'2. GRI Pricing Inputs'!N$115)^((AM$16-AL$16)/365)</f>
        <v>0</v>
      </c>
      <c r="AN554" s="272">
        <f>AM554*(1+'2. GRI Pricing Inputs'!O$115)^((AN$16-AM$16)/365)</f>
        <v>0</v>
      </c>
      <c r="AO554" s="272">
        <f>AN554*(1+'2. GRI Pricing Inputs'!P$115)^((AO$16-AN$16)/365)</f>
        <v>0</v>
      </c>
      <c r="AP554" s="276">
        <f>AO554*(1+'2. GRI Pricing Inputs'!Q$115)^((AP$16-AO$16)/365)</f>
        <v>0</v>
      </c>
      <c r="AQ554" s="380">
        <f t="shared" si="24"/>
        <v>0</v>
      </c>
    </row>
    <row r="555" spans="3:43" ht="11.4" x14ac:dyDescent="0.2">
      <c r="C555" s="76">
        <f>'1. Accomodation'!N559</f>
        <v>0</v>
      </c>
      <c r="D555" s="362" t="str">
        <f>'1. Accomodation'!L559</f>
        <v>[Select]</v>
      </c>
      <c r="E555" s="69" t="str">
        <f>'1. Accomodation'!P559</f>
        <v>[Select]</v>
      </c>
      <c r="F555" s="69" t="str">
        <f>'1. Accomodation'!Q559</f>
        <v>[Select]</v>
      </c>
      <c r="G555" s="77">
        <f>'1. Accomodation'!O559</f>
        <v>0</v>
      </c>
      <c r="H555" s="69" t="str">
        <f>'1. Accomodation'!R559</f>
        <v>[Select]</v>
      </c>
      <c r="I555" s="69" t="str">
        <f>'1. Accomodation'!S559</f>
        <v>[Select]</v>
      </c>
      <c r="J555" s="62"/>
      <c r="L555" s="271">
        <f>IFERROR(INDEX('2. GRI Pricing Inputs'!$C$15:$AI$16,MATCH($L$16,'2. GRI Pricing Inputs'!$C$15:$C$16,0),MATCH(E555,'2. GRI Pricing Inputs'!$C$15:$AI$15,0)),0)</f>
        <v>0</v>
      </c>
      <c r="M555" s="272">
        <f>IFERROR(INDEX('2. GRI Pricing Inputs'!$C$22:$AI$23,MATCH($M$16,'2. GRI Pricing Inputs'!$C$22:$C$23,0),MATCH(F555,'2. GRI Pricing Inputs'!$C$22:$AI$22,0)),0)</f>
        <v>0</v>
      </c>
      <c r="N555" s="329">
        <f>IF(AND('3. GRI Pricing'!$G555&gt;='2. GRI Pricing Inputs'!$D$33,'3. GRI Pricing'!$G555&lt;='2. GRI Pricing Inputs'!$E$33),'2. GRI Pricing Inputs'!$D$32,IF(AND('3. GRI Pricing'!$G555&gt;='2. GRI Pricing Inputs'!$F$33,'3. GRI Pricing'!$G555&lt;='2. GRI Pricing Inputs'!$G$33),'2. GRI Pricing Inputs'!$F$32,IF(AND('3. GRI Pricing'!$G555&gt;='2. GRI Pricing Inputs'!$H$33,'3. GRI Pricing'!$G555&lt;='2. GRI Pricing Inputs'!$I$33),'2. GRI Pricing Inputs'!$H$32,IF(AND('3. GRI Pricing'!$G555&gt;='2. GRI Pricing Inputs'!$J$33,'3. GRI Pricing'!$G555&lt;='2. GRI Pricing Inputs'!$K$33),'2. GRI Pricing Inputs'!$J$32,IF(AND('3. GRI Pricing'!$G555&gt;='2. GRI Pricing Inputs'!$L$33,'3. GRI Pricing'!$G555&lt;='2. GRI Pricing Inputs'!$M$33),'2. GRI Pricing Inputs'!$L$32,IF(AND('3. GRI Pricing'!$G555&gt;='2. GRI Pricing Inputs'!$N$33,'3. GRI Pricing'!$G555&lt;='2. GRI Pricing Inputs'!$O$33),'2. GRI Pricing Inputs'!$N$32,IF(AND('3. GRI Pricing'!$G555&gt;='2. GRI Pricing Inputs'!$P$33,'3. GRI Pricing'!$G555&lt;='2. GRI Pricing Inputs'!$Q$33),'2. GRI Pricing Inputs'!$P$32,IF(AND('3. GRI Pricing'!$G555&gt;='2. GRI Pricing Inputs'!$R$33,'3. GRI Pricing'!$G555&lt;='2. GRI Pricing Inputs'!$S$33),'2. GRI Pricing Inputs'!$R$32,IF(AND('3. GRI Pricing'!$G555&gt;='2. GRI Pricing Inputs'!$T$33,'3. GRI Pricing'!$G555&lt;='2. GRI Pricing Inputs'!$U$33),'2. GRI Pricing Inputs'!$T$32,IF(AND('3. GRI Pricing'!$G555&gt;='2. GRI Pricing Inputs'!$V$33,'3. GRI Pricing'!$G555&lt;='2. GRI Pricing Inputs'!$W$33),'2. GRI Pricing Inputs'!$V$32,IF(AND('3. GRI Pricing'!$G555&gt;='2. GRI Pricing Inputs'!$X$33,'3. GRI Pricing'!$G555&lt;='2. GRI Pricing Inputs'!$Y$33),'2. GRI Pricing Inputs'!$X$32,IF(AND('3. GRI Pricing'!$G555&gt;='2. GRI Pricing Inputs'!$Z$33,'3. GRI Pricing'!$G555&lt;='2. GRI Pricing Inputs'!$AA$33),'2. GRI Pricing Inputs'!$Z$32,IF(AND('3. GRI Pricing'!$G555&gt;='2. GRI Pricing Inputs'!$AB$33,'3. GRI Pricing'!$G555&lt;='2. GRI Pricing Inputs'!$AC$33),'2. GRI Pricing Inputs'!$AB$32,IF(AND('3. GRI Pricing'!$G555&gt;='2. GRI Pricing Inputs'!$AD$33,'3. GRI Pricing'!$G555&lt;='2. GRI Pricing Inputs'!$AE$33),'2. GRI Pricing Inputs'!$AD$32,IF(AND('3. GRI Pricing'!$G555&gt;='2. GRI Pricing Inputs'!$AF$33,'3. GRI Pricing'!$G555&lt;='2. GRI Pricing Inputs'!$AG$33),'2. GRI Pricing Inputs'!$AF$32,IF(AND('3. GRI Pricing'!$G555&gt;='2. GRI Pricing Inputs'!$AH$33,'3. GRI Pricing'!$G555&lt;='2. GRI Pricing Inputs'!$AI$33),'2. GRI Pricing Inputs'!$AH$32,0))))))))))))))))</f>
        <v>0</v>
      </c>
      <c r="O555" s="272" cm="1">
        <f t="array" ref="O555">IFERROR(INDEX('2. GRI Pricing Inputs'!$C$32:$AI$39,MATCH('3. GRI Pricing'!E555,'2. GRI Pricing Inputs'!$C$32:$C$39,0),(MATCH('3. GRI Pricing'!N555,'2. GRI Pricing Inputs'!$D$32:$AI$32,0)+1)),0)</f>
        <v>0</v>
      </c>
      <c r="P555" s="272">
        <f>IFERROR(INDEX('2. GRI Pricing Inputs'!$C$45:$AI$46,MATCH($P$16,'2. GRI Pricing Inputs'!$C$45:$C$46,0),MATCH(H555,'2. GRI Pricing Inputs'!$C$45:$AI$45,0)),0)</f>
        <v>0</v>
      </c>
      <c r="Q555" s="272">
        <f>IFERROR(INDEX('2. GRI Pricing Inputs'!$C$53:$AI$54,MATCH('3. GRI Pricing'!$Q$16,'2. GRI Pricing Inputs'!$C$53:$C$54,0),MATCH('3. GRI Pricing'!I555,'2. GRI Pricing Inputs'!$C$53:$AI$53,0)),0)</f>
        <v>0</v>
      </c>
      <c r="R555" s="272">
        <f>IFERROR(INDEX('2. GRI Pricing Inputs'!$C$60:$AI$61,MATCH('3. GRI Pricing'!$R$16,'2. GRI Pricing Inputs'!$C$60:$C$61,0),MATCH('1. Accomodation'!T559,'2. GRI Pricing Inputs'!$C$60:$AI$60,0)),0)</f>
        <v>0</v>
      </c>
      <c r="S555" s="272">
        <f>IFERROR(INDEX('2. GRI Pricing Inputs'!$C$67:$AI$68,MATCH('3. GRI Pricing'!$S$16,'2. GRI Pricing Inputs'!$C$67:$C$68,0),MATCH('1. Accomodation'!U559,'2. GRI Pricing Inputs'!$C$67:$AI$67,0)),0)</f>
        <v>0</v>
      </c>
      <c r="T555" s="272">
        <f>IF(E555=0,0,'2. GRI Pricing Inputs'!$AI$75)</f>
        <v>0</v>
      </c>
      <c r="U555" s="272">
        <f>IFERROR(INDEX('2. GRI Pricing Inputs'!$C$82:$AI$83,MATCH('3. GRI Pricing'!$U$16,'2. GRI Pricing Inputs'!$C$82:$C$83,0),MATCH('1. Accomodation'!V559,'2. GRI Pricing Inputs'!$C$82:$AI$82,0)),0)</f>
        <v>0</v>
      </c>
      <c r="V555" s="272">
        <f>IFERROR(INDEX('2. GRI Pricing Inputs'!$C$89:$AI$90,MATCH('3. GRI Pricing'!$V$16,'2. GRI Pricing Inputs'!$C$89:$C$90,0),MATCH('1. Accomodation'!W559,'2. GRI Pricing Inputs'!$C$89:$AI$89,0)),0)</f>
        <v>0</v>
      </c>
      <c r="W555" s="272">
        <f>IFERROR(INDEX('2. GRI Pricing Inputs'!$C$97:$AI$98,MATCH('3. GRI Pricing'!$W$16,'2. GRI Pricing Inputs'!$C$97:$C$98,0),MATCH('1. Accomodation'!X559,'2. GRI Pricing Inputs'!$C$97:$AI$97,0)),0)</f>
        <v>0</v>
      </c>
      <c r="X555" s="272">
        <f>IFERROR(INDEX('2. GRI Pricing Inputs'!$C$104:$AI$105,MATCH('3. GRI Pricing'!$X$16,'2. GRI Pricing Inputs'!$C$104:$C$105,0),MATCH('1. Accomodation'!Y559,'2. GRI Pricing Inputs'!$C$104:$AI$104,0)),0)</f>
        <v>0</v>
      </c>
      <c r="Y555" s="273"/>
      <c r="Z555" s="274">
        <f t="shared" si="23"/>
        <v>0</v>
      </c>
      <c r="AA555" s="275"/>
      <c r="AB555" s="275"/>
      <c r="AC555" s="275"/>
      <c r="AD555" s="271">
        <f>Z555*(1+'2. GRI Pricing Inputs'!E$115)^(($AD$16-$AC$15)/365)</f>
        <v>0</v>
      </c>
      <c r="AE555" s="272">
        <f>AD555*(1+'2. GRI Pricing Inputs'!F$115)^((AE$16-AD$16)/365)</f>
        <v>0</v>
      </c>
      <c r="AF555" s="272">
        <f>AE555*(1+'2. GRI Pricing Inputs'!G$115)^((AF$16-AE$16)/365)</f>
        <v>0</v>
      </c>
      <c r="AG555" s="272">
        <f>AF555*(1+'2. GRI Pricing Inputs'!H$115)^((AG$16-AF$16)/365)</f>
        <v>0</v>
      </c>
      <c r="AH555" s="272">
        <f>AG555*(1+'2. GRI Pricing Inputs'!I$115)^((AH$16-AG$16)/365)</f>
        <v>0</v>
      </c>
      <c r="AI555" s="272">
        <f>AH555*(1+'2. GRI Pricing Inputs'!J$115)^((AI$16-AH$16)/365)</f>
        <v>0</v>
      </c>
      <c r="AJ555" s="272">
        <f>AI555*(1+'2. GRI Pricing Inputs'!K$115)^((AJ$16-AI$16)/365)</f>
        <v>0</v>
      </c>
      <c r="AK555" s="272">
        <f>AJ555*(1+'2. GRI Pricing Inputs'!L$115)^((AK$16-AJ$16)/365)</f>
        <v>0</v>
      </c>
      <c r="AL555" s="272">
        <f>AK555*(1+'2. GRI Pricing Inputs'!M$115)^((AL$16-AK$16)/365)</f>
        <v>0</v>
      </c>
      <c r="AM555" s="272">
        <f>AL555*(1+'2. GRI Pricing Inputs'!N$115)^((AM$16-AL$16)/365)</f>
        <v>0</v>
      </c>
      <c r="AN555" s="272">
        <f>AM555*(1+'2. GRI Pricing Inputs'!O$115)^((AN$16-AM$16)/365)</f>
        <v>0</v>
      </c>
      <c r="AO555" s="272">
        <f>AN555*(1+'2. GRI Pricing Inputs'!P$115)^((AO$16-AN$16)/365)</f>
        <v>0</v>
      </c>
      <c r="AP555" s="276">
        <f>AO555*(1+'2. GRI Pricing Inputs'!Q$115)^((AP$16-AO$16)/365)</f>
        <v>0</v>
      </c>
      <c r="AQ555" s="380">
        <f t="shared" si="24"/>
        <v>0</v>
      </c>
    </row>
    <row r="556" spans="3:43" ht="11.4" x14ac:dyDescent="0.2">
      <c r="C556" s="76">
        <f>'1. Accomodation'!N560</f>
        <v>0</v>
      </c>
      <c r="D556" s="362" t="str">
        <f>'1. Accomodation'!L560</f>
        <v>[Select]</v>
      </c>
      <c r="E556" s="69" t="str">
        <f>'1. Accomodation'!P560</f>
        <v>[Select]</v>
      </c>
      <c r="F556" s="69" t="str">
        <f>'1. Accomodation'!Q560</f>
        <v>[Select]</v>
      </c>
      <c r="G556" s="77">
        <f>'1. Accomodation'!O560</f>
        <v>0</v>
      </c>
      <c r="H556" s="69" t="str">
        <f>'1. Accomodation'!R560</f>
        <v>[Select]</v>
      </c>
      <c r="I556" s="69" t="str">
        <f>'1. Accomodation'!S560</f>
        <v>[Select]</v>
      </c>
      <c r="J556" s="62"/>
      <c r="L556" s="271">
        <f>IFERROR(INDEX('2. GRI Pricing Inputs'!$C$15:$AI$16,MATCH($L$16,'2. GRI Pricing Inputs'!$C$15:$C$16,0),MATCH(E556,'2. GRI Pricing Inputs'!$C$15:$AI$15,0)),0)</f>
        <v>0</v>
      </c>
      <c r="M556" s="272">
        <f>IFERROR(INDEX('2. GRI Pricing Inputs'!$C$22:$AI$23,MATCH($M$16,'2. GRI Pricing Inputs'!$C$22:$C$23,0),MATCH(F556,'2. GRI Pricing Inputs'!$C$22:$AI$22,0)),0)</f>
        <v>0</v>
      </c>
      <c r="N556" s="329">
        <f>IF(AND('3. GRI Pricing'!$G556&gt;='2. GRI Pricing Inputs'!$D$33,'3. GRI Pricing'!$G556&lt;='2. GRI Pricing Inputs'!$E$33),'2. GRI Pricing Inputs'!$D$32,IF(AND('3. GRI Pricing'!$G556&gt;='2. GRI Pricing Inputs'!$F$33,'3. GRI Pricing'!$G556&lt;='2. GRI Pricing Inputs'!$G$33),'2. GRI Pricing Inputs'!$F$32,IF(AND('3. GRI Pricing'!$G556&gt;='2. GRI Pricing Inputs'!$H$33,'3. GRI Pricing'!$G556&lt;='2. GRI Pricing Inputs'!$I$33),'2. GRI Pricing Inputs'!$H$32,IF(AND('3. GRI Pricing'!$G556&gt;='2. GRI Pricing Inputs'!$J$33,'3. GRI Pricing'!$G556&lt;='2. GRI Pricing Inputs'!$K$33),'2. GRI Pricing Inputs'!$J$32,IF(AND('3. GRI Pricing'!$G556&gt;='2. GRI Pricing Inputs'!$L$33,'3. GRI Pricing'!$G556&lt;='2. GRI Pricing Inputs'!$M$33),'2. GRI Pricing Inputs'!$L$32,IF(AND('3. GRI Pricing'!$G556&gt;='2. GRI Pricing Inputs'!$N$33,'3. GRI Pricing'!$G556&lt;='2. GRI Pricing Inputs'!$O$33),'2. GRI Pricing Inputs'!$N$32,IF(AND('3. GRI Pricing'!$G556&gt;='2. GRI Pricing Inputs'!$P$33,'3. GRI Pricing'!$G556&lt;='2. GRI Pricing Inputs'!$Q$33),'2. GRI Pricing Inputs'!$P$32,IF(AND('3. GRI Pricing'!$G556&gt;='2. GRI Pricing Inputs'!$R$33,'3. GRI Pricing'!$G556&lt;='2. GRI Pricing Inputs'!$S$33),'2. GRI Pricing Inputs'!$R$32,IF(AND('3. GRI Pricing'!$G556&gt;='2. GRI Pricing Inputs'!$T$33,'3. GRI Pricing'!$G556&lt;='2. GRI Pricing Inputs'!$U$33),'2. GRI Pricing Inputs'!$T$32,IF(AND('3. GRI Pricing'!$G556&gt;='2. GRI Pricing Inputs'!$V$33,'3. GRI Pricing'!$G556&lt;='2. GRI Pricing Inputs'!$W$33),'2. GRI Pricing Inputs'!$V$32,IF(AND('3. GRI Pricing'!$G556&gt;='2. GRI Pricing Inputs'!$X$33,'3. GRI Pricing'!$G556&lt;='2. GRI Pricing Inputs'!$Y$33),'2. GRI Pricing Inputs'!$X$32,IF(AND('3. GRI Pricing'!$G556&gt;='2. GRI Pricing Inputs'!$Z$33,'3. GRI Pricing'!$G556&lt;='2. GRI Pricing Inputs'!$AA$33),'2. GRI Pricing Inputs'!$Z$32,IF(AND('3. GRI Pricing'!$G556&gt;='2. GRI Pricing Inputs'!$AB$33,'3. GRI Pricing'!$G556&lt;='2. GRI Pricing Inputs'!$AC$33),'2. GRI Pricing Inputs'!$AB$32,IF(AND('3. GRI Pricing'!$G556&gt;='2. GRI Pricing Inputs'!$AD$33,'3. GRI Pricing'!$G556&lt;='2. GRI Pricing Inputs'!$AE$33),'2. GRI Pricing Inputs'!$AD$32,IF(AND('3. GRI Pricing'!$G556&gt;='2. GRI Pricing Inputs'!$AF$33,'3. GRI Pricing'!$G556&lt;='2. GRI Pricing Inputs'!$AG$33),'2. GRI Pricing Inputs'!$AF$32,IF(AND('3. GRI Pricing'!$G556&gt;='2. GRI Pricing Inputs'!$AH$33,'3. GRI Pricing'!$G556&lt;='2. GRI Pricing Inputs'!$AI$33),'2. GRI Pricing Inputs'!$AH$32,0))))))))))))))))</f>
        <v>0</v>
      </c>
      <c r="O556" s="272" cm="1">
        <f t="array" ref="O556">IFERROR(INDEX('2. GRI Pricing Inputs'!$C$32:$AI$39,MATCH('3. GRI Pricing'!E556,'2. GRI Pricing Inputs'!$C$32:$C$39,0),(MATCH('3. GRI Pricing'!N556,'2. GRI Pricing Inputs'!$D$32:$AI$32,0)+1)),0)</f>
        <v>0</v>
      </c>
      <c r="P556" s="272">
        <f>IFERROR(INDEX('2. GRI Pricing Inputs'!$C$45:$AI$46,MATCH($P$16,'2. GRI Pricing Inputs'!$C$45:$C$46,0),MATCH(H556,'2. GRI Pricing Inputs'!$C$45:$AI$45,0)),0)</f>
        <v>0</v>
      </c>
      <c r="Q556" s="272">
        <f>IFERROR(INDEX('2. GRI Pricing Inputs'!$C$53:$AI$54,MATCH('3. GRI Pricing'!$Q$16,'2. GRI Pricing Inputs'!$C$53:$C$54,0),MATCH('3. GRI Pricing'!I556,'2. GRI Pricing Inputs'!$C$53:$AI$53,0)),0)</f>
        <v>0</v>
      </c>
      <c r="R556" s="272">
        <f>IFERROR(INDEX('2. GRI Pricing Inputs'!$C$60:$AI$61,MATCH('3. GRI Pricing'!$R$16,'2. GRI Pricing Inputs'!$C$60:$C$61,0),MATCH('1. Accomodation'!T560,'2. GRI Pricing Inputs'!$C$60:$AI$60,0)),0)</f>
        <v>0</v>
      </c>
      <c r="S556" s="272">
        <f>IFERROR(INDEX('2. GRI Pricing Inputs'!$C$67:$AI$68,MATCH('3. GRI Pricing'!$S$16,'2. GRI Pricing Inputs'!$C$67:$C$68,0),MATCH('1. Accomodation'!U560,'2. GRI Pricing Inputs'!$C$67:$AI$67,0)),0)</f>
        <v>0</v>
      </c>
      <c r="T556" s="272">
        <f>IF(E556=0,0,'2. GRI Pricing Inputs'!$AI$75)</f>
        <v>0</v>
      </c>
      <c r="U556" s="272">
        <f>IFERROR(INDEX('2. GRI Pricing Inputs'!$C$82:$AI$83,MATCH('3. GRI Pricing'!$U$16,'2. GRI Pricing Inputs'!$C$82:$C$83,0),MATCH('1. Accomodation'!V560,'2. GRI Pricing Inputs'!$C$82:$AI$82,0)),0)</f>
        <v>0</v>
      </c>
      <c r="V556" s="272">
        <f>IFERROR(INDEX('2. GRI Pricing Inputs'!$C$89:$AI$90,MATCH('3. GRI Pricing'!$V$16,'2. GRI Pricing Inputs'!$C$89:$C$90,0),MATCH('1. Accomodation'!W560,'2. GRI Pricing Inputs'!$C$89:$AI$89,0)),0)</f>
        <v>0</v>
      </c>
      <c r="W556" s="272">
        <f>IFERROR(INDEX('2. GRI Pricing Inputs'!$C$97:$AI$98,MATCH('3. GRI Pricing'!$W$16,'2. GRI Pricing Inputs'!$C$97:$C$98,0),MATCH('1. Accomodation'!X560,'2. GRI Pricing Inputs'!$C$97:$AI$97,0)),0)</f>
        <v>0</v>
      </c>
      <c r="X556" s="272">
        <f>IFERROR(INDEX('2. GRI Pricing Inputs'!$C$104:$AI$105,MATCH('3. GRI Pricing'!$X$16,'2. GRI Pricing Inputs'!$C$104:$C$105,0),MATCH('1. Accomodation'!Y560,'2. GRI Pricing Inputs'!$C$104:$AI$104,0)),0)</f>
        <v>0</v>
      </c>
      <c r="Y556" s="273"/>
      <c r="Z556" s="274">
        <f t="shared" si="23"/>
        <v>0</v>
      </c>
      <c r="AA556" s="275"/>
      <c r="AB556" s="275"/>
      <c r="AC556" s="275"/>
      <c r="AD556" s="271">
        <f>Z556*(1+'2. GRI Pricing Inputs'!E$115)^(($AD$16-$AC$15)/365)</f>
        <v>0</v>
      </c>
      <c r="AE556" s="272">
        <f>AD556*(1+'2. GRI Pricing Inputs'!F$115)^((AE$16-AD$16)/365)</f>
        <v>0</v>
      </c>
      <c r="AF556" s="272">
        <f>AE556*(1+'2. GRI Pricing Inputs'!G$115)^((AF$16-AE$16)/365)</f>
        <v>0</v>
      </c>
      <c r="AG556" s="272">
        <f>AF556*(1+'2. GRI Pricing Inputs'!H$115)^((AG$16-AF$16)/365)</f>
        <v>0</v>
      </c>
      <c r="AH556" s="272">
        <f>AG556*(1+'2. GRI Pricing Inputs'!I$115)^((AH$16-AG$16)/365)</f>
        <v>0</v>
      </c>
      <c r="AI556" s="272">
        <f>AH556*(1+'2. GRI Pricing Inputs'!J$115)^((AI$16-AH$16)/365)</f>
        <v>0</v>
      </c>
      <c r="AJ556" s="272">
        <f>AI556*(1+'2. GRI Pricing Inputs'!K$115)^((AJ$16-AI$16)/365)</f>
        <v>0</v>
      </c>
      <c r="AK556" s="272">
        <f>AJ556*(1+'2. GRI Pricing Inputs'!L$115)^((AK$16-AJ$16)/365)</f>
        <v>0</v>
      </c>
      <c r="AL556" s="272">
        <f>AK556*(1+'2. GRI Pricing Inputs'!M$115)^((AL$16-AK$16)/365)</f>
        <v>0</v>
      </c>
      <c r="AM556" s="272">
        <f>AL556*(1+'2. GRI Pricing Inputs'!N$115)^((AM$16-AL$16)/365)</f>
        <v>0</v>
      </c>
      <c r="AN556" s="272">
        <f>AM556*(1+'2. GRI Pricing Inputs'!O$115)^((AN$16-AM$16)/365)</f>
        <v>0</v>
      </c>
      <c r="AO556" s="272">
        <f>AN556*(1+'2. GRI Pricing Inputs'!P$115)^((AO$16-AN$16)/365)</f>
        <v>0</v>
      </c>
      <c r="AP556" s="276">
        <f>AO556*(1+'2. GRI Pricing Inputs'!Q$115)^((AP$16-AO$16)/365)</f>
        <v>0</v>
      </c>
      <c r="AQ556" s="380">
        <f t="shared" si="24"/>
        <v>0</v>
      </c>
    </row>
    <row r="557" spans="3:43" ht="11.4" x14ac:dyDescent="0.2">
      <c r="C557" s="76">
        <f>'1. Accomodation'!N561</f>
        <v>0</v>
      </c>
      <c r="D557" s="362" t="str">
        <f>'1. Accomodation'!L561</f>
        <v>[Select]</v>
      </c>
      <c r="E557" s="69" t="str">
        <f>'1. Accomodation'!P561</f>
        <v>[Select]</v>
      </c>
      <c r="F557" s="69" t="str">
        <f>'1. Accomodation'!Q561</f>
        <v>[Select]</v>
      </c>
      <c r="G557" s="77">
        <f>'1. Accomodation'!O561</f>
        <v>0</v>
      </c>
      <c r="H557" s="69" t="str">
        <f>'1. Accomodation'!R561</f>
        <v>[Select]</v>
      </c>
      <c r="I557" s="69" t="str">
        <f>'1. Accomodation'!S561</f>
        <v>[Select]</v>
      </c>
      <c r="J557" s="62"/>
      <c r="L557" s="271">
        <f>IFERROR(INDEX('2. GRI Pricing Inputs'!$C$15:$AI$16,MATCH($L$16,'2. GRI Pricing Inputs'!$C$15:$C$16,0),MATCH(E557,'2. GRI Pricing Inputs'!$C$15:$AI$15,0)),0)</f>
        <v>0</v>
      </c>
      <c r="M557" s="272">
        <f>IFERROR(INDEX('2. GRI Pricing Inputs'!$C$22:$AI$23,MATCH($M$16,'2. GRI Pricing Inputs'!$C$22:$C$23,0),MATCH(F557,'2. GRI Pricing Inputs'!$C$22:$AI$22,0)),0)</f>
        <v>0</v>
      </c>
      <c r="N557" s="329">
        <f>IF(AND('3. GRI Pricing'!$G557&gt;='2. GRI Pricing Inputs'!$D$33,'3. GRI Pricing'!$G557&lt;='2. GRI Pricing Inputs'!$E$33),'2. GRI Pricing Inputs'!$D$32,IF(AND('3. GRI Pricing'!$G557&gt;='2. GRI Pricing Inputs'!$F$33,'3. GRI Pricing'!$G557&lt;='2. GRI Pricing Inputs'!$G$33),'2. GRI Pricing Inputs'!$F$32,IF(AND('3. GRI Pricing'!$G557&gt;='2. GRI Pricing Inputs'!$H$33,'3. GRI Pricing'!$G557&lt;='2. GRI Pricing Inputs'!$I$33),'2. GRI Pricing Inputs'!$H$32,IF(AND('3. GRI Pricing'!$G557&gt;='2. GRI Pricing Inputs'!$J$33,'3. GRI Pricing'!$G557&lt;='2. GRI Pricing Inputs'!$K$33),'2. GRI Pricing Inputs'!$J$32,IF(AND('3. GRI Pricing'!$G557&gt;='2. GRI Pricing Inputs'!$L$33,'3. GRI Pricing'!$G557&lt;='2. GRI Pricing Inputs'!$M$33),'2. GRI Pricing Inputs'!$L$32,IF(AND('3. GRI Pricing'!$G557&gt;='2. GRI Pricing Inputs'!$N$33,'3. GRI Pricing'!$G557&lt;='2. GRI Pricing Inputs'!$O$33),'2. GRI Pricing Inputs'!$N$32,IF(AND('3. GRI Pricing'!$G557&gt;='2. GRI Pricing Inputs'!$P$33,'3. GRI Pricing'!$G557&lt;='2. GRI Pricing Inputs'!$Q$33),'2. GRI Pricing Inputs'!$P$32,IF(AND('3. GRI Pricing'!$G557&gt;='2. GRI Pricing Inputs'!$R$33,'3. GRI Pricing'!$G557&lt;='2. GRI Pricing Inputs'!$S$33),'2. GRI Pricing Inputs'!$R$32,IF(AND('3. GRI Pricing'!$G557&gt;='2. GRI Pricing Inputs'!$T$33,'3. GRI Pricing'!$G557&lt;='2. GRI Pricing Inputs'!$U$33),'2. GRI Pricing Inputs'!$T$32,IF(AND('3. GRI Pricing'!$G557&gt;='2. GRI Pricing Inputs'!$V$33,'3. GRI Pricing'!$G557&lt;='2. GRI Pricing Inputs'!$W$33),'2. GRI Pricing Inputs'!$V$32,IF(AND('3. GRI Pricing'!$G557&gt;='2. GRI Pricing Inputs'!$X$33,'3. GRI Pricing'!$G557&lt;='2. GRI Pricing Inputs'!$Y$33),'2. GRI Pricing Inputs'!$X$32,IF(AND('3. GRI Pricing'!$G557&gt;='2. GRI Pricing Inputs'!$Z$33,'3. GRI Pricing'!$G557&lt;='2. GRI Pricing Inputs'!$AA$33),'2. GRI Pricing Inputs'!$Z$32,IF(AND('3. GRI Pricing'!$G557&gt;='2. GRI Pricing Inputs'!$AB$33,'3. GRI Pricing'!$G557&lt;='2. GRI Pricing Inputs'!$AC$33),'2. GRI Pricing Inputs'!$AB$32,IF(AND('3. GRI Pricing'!$G557&gt;='2. GRI Pricing Inputs'!$AD$33,'3. GRI Pricing'!$G557&lt;='2. GRI Pricing Inputs'!$AE$33),'2. GRI Pricing Inputs'!$AD$32,IF(AND('3. GRI Pricing'!$G557&gt;='2. GRI Pricing Inputs'!$AF$33,'3. GRI Pricing'!$G557&lt;='2. GRI Pricing Inputs'!$AG$33),'2. GRI Pricing Inputs'!$AF$32,IF(AND('3. GRI Pricing'!$G557&gt;='2. GRI Pricing Inputs'!$AH$33,'3. GRI Pricing'!$G557&lt;='2. GRI Pricing Inputs'!$AI$33),'2. GRI Pricing Inputs'!$AH$32,0))))))))))))))))</f>
        <v>0</v>
      </c>
      <c r="O557" s="272" cm="1">
        <f t="array" ref="O557">IFERROR(INDEX('2. GRI Pricing Inputs'!$C$32:$AI$39,MATCH('3. GRI Pricing'!E557,'2. GRI Pricing Inputs'!$C$32:$C$39,0),(MATCH('3. GRI Pricing'!N557,'2. GRI Pricing Inputs'!$D$32:$AI$32,0)+1)),0)</f>
        <v>0</v>
      </c>
      <c r="P557" s="272">
        <f>IFERROR(INDEX('2. GRI Pricing Inputs'!$C$45:$AI$46,MATCH($P$16,'2. GRI Pricing Inputs'!$C$45:$C$46,0),MATCH(H557,'2. GRI Pricing Inputs'!$C$45:$AI$45,0)),0)</f>
        <v>0</v>
      </c>
      <c r="Q557" s="272">
        <f>IFERROR(INDEX('2. GRI Pricing Inputs'!$C$53:$AI$54,MATCH('3. GRI Pricing'!$Q$16,'2. GRI Pricing Inputs'!$C$53:$C$54,0),MATCH('3. GRI Pricing'!I557,'2. GRI Pricing Inputs'!$C$53:$AI$53,0)),0)</f>
        <v>0</v>
      </c>
      <c r="R557" s="272">
        <f>IFERROR(INDEX('2. GRI Pricing Inputs'!$C$60:$AI$61,MATCH('3. GRI Pricing'!$R$16,'2. GRI Pricing Inputs'!$C$60:$C$61,0),MATCH('1. Accomodation'!T561,'2. GRI Pricing Inputs'!$C$60:$AI$60,0)),0)</f>
        <v>0</v>
      </c>
      <c r="S557" s="272">
        <f>IFERROR(INDEX('2. GRI Pricing Inputs'!$C$67:$AI$68,MATCH('3. GRI Pricing'!$S$16,'2. GRI Pricing Inputs'!$C$67:$C$68,0),MATCH('1. Accomodation'!U561,'2. GRI Pricing Inputs'!$C$67:$AI$67,0)),0)</f>
        <v>0</v>
      </c>
      <c r="T557" s="272">
        <f>IF(E557=0,0,'2. GRI Pricing Inputs'!$AI$75)</f>
        <v>0</v>
      </c>
      <c r="U557" s="272">
        <f>IFERROR(INDEX('2. GRI Pricing Inputs'!$C$82:$AI$83,MATCH('3. GRI Pricing'!$U$16,'2. GRI Pricing Inputs'!$C$82:$C$83,0),MATCH('1. Accomodation'!V561,'2. GRI Pricing Inputs'!$C$82:$AI$82,0)),0)</f>
        <v>0</v>
      </c>
      <c r="V557" s="272">
        <f>IFERROR(INDEX('2. GRI Pricing Inputs'!$C$89:$AI$90,MATCH('3. GRI Pricing'!$V$16,'2. GRI Pricing Inputs'!$C$89:$C$90,0),MATCH('1. Accomodation'!W561,'2. GRI Pricing Inputs'!$C$89:$AI$89,0)),0)</f>
        <v>0</v>
      </c>
      <c r="W557" s="272">
        <f>IFERROR(INDEX('2. GRI Pricing Inputs'!$C$97:$AI$98,MATCH('3. GRI Pricing'!$W$16,'2. GRI Pricing Inputs'!$C$97:$C$98,0),MATCH('1. Accomodation'!X561,'2. GRI Pricing Inputs'!$C$97:$AI$97,0)),0)</f>
        <v>0</v>
      </c>
      <c r="X557" s="272">
        <f>IFERROR(INDEX('2. GRI Pricing Inputs'!$C$104:$AI$105,MATCH('3. GRI Pricing'!$X$16,'2. GRI Pricing Inputs'!$C$104:$C$105,0),MATCH('1. Accomodation'!Y561,'2. GRI Pricing Inputs'!$C$104:$AI$104,0)),0)</f>
        <v>0</v>
      </c>
      <c r="Y557" s="273"/>
      <c r="Z557" s="274">
        <f t="shared" si="23"/>
        <v>0</v>
      </c>
      <c r="AA557" s="275"/>
      <c r="AB557" s="275"/>
      <c r="AC557" s="275"/>
      <c r="AD557" s="271">
        <f>Z557*(1+'2. GRI Pricing Inputs'!E$115)^(($AD$16-$AC$15)/365)</f>
        <v>0</v>
      </c>
      <c r="AE557" s="272">
        <f>AD557*(1+'2. GRI Pricing Inputs'!F$115)^((AE$16-AD$16)/365)</f>
        <v>0</v>
      </c>
      <c r="AF557" s="272">
        <f>AE557*(1+'2. GRI Pricing Inputs'!G$115)^((AF$16-AE$16)/365)</f>
        <v>0</v>
      </c>
      <c r="AG557" s="272">
        <f>AF557*(1+'2. GRI Pricing Inputs'!H$115)^((AG$16-AF$16)/365)</f>
        <v>0</v>
      </c>
      <c r="AH557" s="272">
        <f>AG557*(1+'2. GRI Pricing Inputs'!I$115)^((AH$16-AG$16)/365)</f>
        <v>0</v>
      </c>
      <c r="AI557" s="272">
        <f>AH557*(1+'2. GRI Pricing Inputs'!J$115)^((AI$16-AH$16)/365)</f>
        <v>0</v>
      </c>
      <c r="AJ557" s="272">
        <f>AI557*(1+'2. GRI Pricing Inputs'!K$115)^((AJ$16-AI$16)/365)</f>
        <v>0</v>
      </c>
      <c r="AK557" s="272">
        <f>AJ557*(1+'2. GRI Pricing Inputs'!L$115)^((AK$16-AJ$16)/365)</f>
        <v>0</v>
      </c>
      <c r="AL557" s="272">
        <f>AK557*(1+'2. GRI Pricing Inputs'!M$115)^((AL$16-AK$16)/365)</f>
        <v>0</v>
      </c>
      <c r="AM557" s="272">
        <f>AL557*(1+'2. GRI Pricing Inputs'!N$115)^((AM$16-AL$16)/365)</f>
        <v>0</v>
      </c>
      <c r="AN557" s="272">
        <f>AM557*(1+'2. GRI Pricing Inputs'!O$115)^((AN$16-AM$16)/365)</f>
        <v>0</v>
      </c>
      <c r="AO557" s="272">
        <f>AN557*(1+'2. GRI Pricing Inputs'!P$115)^((AO$16-AN$16)/365)</f>
        <v>0</v>
      </c>
      <c r="AP557" s="276">
        <f>AO557*(1+'2. GRI Pricing Inputs'!Q$115)^((AP$16-AO$16)/365)</f>
        <v>0</v>
      </c>
      <c r="AQ557" s="380">
        <f t="shared" si="24"/>
        <v>0</v>
      </c>
    </row>
    <row r="558" spans="3:43" ht="11.4" x14ac:dyDescent="0.2">
      <c r="C558" s="76">
        <f>'1. Accomodation'!N562</f>
        <v>0</v>
      </c>
      <c r="D558" s="362" t="str">
        <f>'1. Accomodation'!L562</f>
        <v>[Select]</v>
      </c>
      <c r="E558" s="69" t="str">
        <f>'1. Accomodation'!P562</f>
        <v>[Select]</v>
      </c>
      <c r="F558" s="69" t="str">
        <f>'1. Accomodation'!Q562</f>
        <v>[Select]</v>
      </c>
      <c r="G558" s="77">
        <f>'1. Accomodation'!O562</f>
        <v>0</v>
      </c>
      <c r="H558" s="69" t="str">
        <f>'1. Accomodation'!R562</f>
        <v>[Select]</v>
      </c>
      <c r="I558" s="69" t="str">
        <f>'1. Accomodation'!S562</f>
        <v>[Select]</v>
      </c>
      <c r="J558" s="62"/>
      <c r="L558" s="271">
        <f>IFERROR(INDEX('2. GRI Pricing Inputs'!$C$15:$AI$16,MATCH($L$16,'2. GRI Pricing Inputs'!$C$15:$C$16,0),MATCH(E558,'2. GRI Pricing Inputs'!$C$15:$AI$15,0)),0)</f>
        <v>0</v>
      </c>
      <c r="M558" s="272">
        <f>IFERROR(INDEX('2. GRI Pricing Inputs'!$C$22:$AI$23,MATCH($M$16,'2. GRI Pricing Inputs'!$C$22:$C$23,0),MATCH(F558,'2. GRI Pricing Inputs'!$C$22:$AI$22,0)),0)</f>
        <v>0</v>
      </c>
      <c r="N558" s="329">
        <f>IF(AND('3. GRI Pricing'!$G558&gt;='2. GRI Pricing Inputs'!$D$33,'3. GRI Pricing'!$G558&lt;='2. GRI Pricing Inputs'!$E$33),'2. GRI Pricing Inputs'!$D$32,IF(AND('3. GRI Pricing'!$G558&gt;='2. GRI Pricing Inputs'!$F$33,'3. GRI Pricing'!$G558&lt;='2. GRI Pricing Inputs'!$G$33),'2. GRI Pricing Inputs'!$F$32,IF(AND('3. GRI Pricing'!$G558&gt;='2. GRI Pricing Inputs'!$H$33,'3. GRI Pricing'!$G558&lt;='2. GRI Pricing Inputs'!$I$33),'2. GRI Pricing Inputs'!$H$32,IF(AND('3. GRI Pricing'!$G558&gt;='2. GRI Pricing Inputs'!$J$33,'3. GRI Pricing'!$G558&lt;='2. GRI Pricing Inputs'!$K$33),'2. GRI Pricing Inputs'!$J$32,IF(AND('3. GRI Pricing'!$G558&gt;='2. GRI Pricing Inputs'!$L$33,'3. GRI Pricing'!$G558&lt;='2. GRI Pricing Inputs'!$M$33),'2. GRI Pricing Inputs'!$L$32,IF(AND('3. GRI Pricing'!$G558&gt;='2. GRI Pricing Inputs'!$N$33,'3. GRI Pricing'!$G558&lt;='2. GRI Pricing Inputs'!$O$33),'2. GRI Pricing Inputs'!$N$32,IF(AND('3. GRI Pricing'!$G558&gt;='2. GRI Pricing Inputs'!$P$33,'3. GRI Pricing'!$G558&lt;='2. GRI Pricing Inputs'!$Q$33),'2. GRI Pricing Inputs'!$P$32,IF(AND('3. GRI Pricing'!$G558&gt;='2. GRI Pricing Inputs'!$R$33,'3. GRI Pricing'!$G558&lt;='2. GRI Pricing Inputs'!$S$33),'2. GRI Pricing Inputs'!$R$32,IF(AND('3. GRI Pricing'!$G558&gt;='2. GRI Pricing Inputs'!$T$33,'3. GRI Pricing'!$G558&lt;='2. GRI Pricing Inputs'!$U$33),'2. GRI Pricing Inputs'!$T$32,IF(AND('3. GRI Pricing'!$G558&gt;='2. GRI Pricing Inputs'!$V$33,'3. GRI Pricing'!$G558&lt;='2. GRI Pricing Inputs'!$W$33),'2. GRI Pricing Inputs'!$V$32,IF(AND('3. GRI Pricing'!$G558&gt;='2. GRI Pricing Inputs'!$X$33,'3. GRI Pricing'!$G558&lt;='2. GRI Pricing Inputs'!$Y$33),'2. GRI Pricing Inputs'!$X$32,IF(AND('3. GRI Pricing'!$G558&gt;='2. GRI Pricing Inputs'!$Z$33,'3. GRI Pricing'!$G558&lt;='2. GRI Pricing Inputs'!$AA$33),'2. GRI Pricing Inputs'!$Z$32,IF(AND('3. GRI Pricing'!$G558&gt;='2. GRI Pricing Inputs'!$AB$33,'3. GRI Pricing'!$G558&lt;='2. GRI Pricing Inputs'!$AC$33),'2. GRI Pricing Inputs'!$AB$32,IF(AND('3. GRI Pricing'!$G558&gt;='2. GRI Pricing Inputs'!$AD$33,'3. GRI Pricing'!$G558&lt;='2. GRI Pricing Inputs'!$AE$33),'2. GRI Pricing Inputs'!$AD$32,IF(AND('3. GRI Pricing'!$G558&gt;='2. GRI Pricing Inputs'!$AF$33,'3. GRI Pricing'!$G558&lt;='2. GRI Pricing Inputs'!$AG$33),'2. GRI Pricing Inputs'!$AF$32,IF(AND('3. GRI Pricing'!$G558&gt;='2. GRI Pricing Inputs'!$AH$33,'3. GRI Pricing'!$G558&lt;='2. GRI Pricing Inputs'!$AI$33),'2. GRI Pricing Inputs'!$AH$32,0))))))))))))))))</f>
        <v>0</v>
      </c>
      <c r="O558" s="272" cm="1">
        <f t="array" ref="O558">IFERROR(INDEX('2. GRI Pricing Inputs'!$C$32:$AI$39,MATCH('3. GRI Pricing'!E558,'2. GRI Pricing Inputs'!$C$32:$C$39,0),(MATCH('3. GRI Pricing'!N558,'2. GRI Pricing Inputs'!$D$32:$AI$32,0)+1)),0)</f>
        <v>0</v>
      </c>
      <c r="P558" s="272">
        <f>IFERROR(INDEX('2. GRI Pricing Inputs'!$C$45:$AI$46,MATCH($P$16,'2. GRI Pricing Inputs'!$C$45:$C$46,0),MATCH(H558,'2. GRI Pricing Inputs'!$C$45:$AI$45,0)),0)</f>
        <v>0</v>
      </c>
      <c r="Q558" s="272">
        <f>IFERROR(INDEX('2. GRI Pricing Inputs'!$C$53:$AI$54,MATCH('3. GRI Pricing'!$Q$16,'2. GRI Pricing Inputs'!$C$53:$C$54,0),MATCH('3. GRI Pricing'!I558,'2. GRI Pricing Inputs'!$C$53:$AI$53,0)),0)</f>
        <v>0</v>
      </c>
      <c r="R558" s="272">
        <f>IFERROR(INDEX('2. GRI Pricing Inputs'!$C$60:$AI$61,MATCH('3. GRI Pricing'!$R$16,'2. GRI Pricing Inputs'!$C$60:$C$61,0),MATCH('1. Accomodation'!T562,'2. GRI Pricing Inputs'!$C$60:$AI$60,0)),0)</f>
        <v>0</v>
      </c>
      <c r="S558" s="272">
        <f>IFERROR(INDEX('2. GRI Pricing Inputs'!$C$67:$AI$68,MATCH('3. GRI Pricing'!$S$16,'2. GRI Pricing Inputs'!$C$67:$C$68,0),MATCH('1. Accomodation'!U562,'2. GRI Pricing Inputs'!$C$67:$AI$67,0)),0)</f>
        <v>0</v>
      </c>
      <c r="T558" s="272">
        <f>IF(E558=0,0,'2. GRI Pricing Inputs'!$AI$75)</f>
        <v>0</v>
      </c>
      <c r="U558" s="272">
        <f>IFERROR(INDEX('2. GRI Pricing Inputs'!$C$82:$AI$83,MATCH('3. GRI Pricing'!$U$16,'2. GRI Pricing Inputs'!$C$82:$C$83,0),MATCH('1. Accomodation'!V562,'2. GRI Pricing Inputs'!$C$82:$AI$82,0)),0)</f>
        <v>0</v>
      </c>
      <c r="V558" s="272">
        <f>IFERROR(INDEX('2. GRI Pricing Inputs'!$C$89:$AI$90,MATCH('3. GRI Pricing'!$V$16,'2. GRI Pricing Inputs'!$C$89:$C$90,0),MATCH('1. Accomodation'!W562,'2. GRI Pricing Inputs'!$C$89:$AI$89,0)),0)</f>
        <v>0</v>
      </c>
      <c r="W558" s="272">
        <f>IFERROR(INDEX('2. GRI Pricing Inputs'!$C$97:$AI$98,MATCH('3. GRI Pricing'!$W$16,'2. GRI Pricing Inputs'!$C$97:$C$98,0),MATCH('1. Accomodation'!X562,'2. GRI Pricing Inputs'!$C$97:$AI$97,0)),0)</f>
        <v>0</v>
      </c>
      <c r="X558" s="272">
        <f>IFERROR(INDEX('2. GRI Pricing Inputs'!$C$104:$AI$105,MATCH('3. GRI Pricing'!$X$16,'2. GRI Pricing Inputs'!$C$104:$C$105,0),MATCH('1. Accomodation'!Y562,'2. GRI Pricing Inputs'!$C$104:$AI$104,0)),0)</f>
        <v>0</v>
      </c>
      <c r="Y558" s="273"/>
      <c r="Z558" s="274">
        <f t="shared" si="23"/>
        <v>0</v>
      </c>
      <c r="AA558" s="275"/>
      <c r="AB558" s="275"/>
      <c r="AC558" s="275"/>
      <c r="AD558" s="271">
        <f>Z558*(1+'2. GRI Pricing Inputs'!E$115)^(($AD$16-$AC$15)/365)</f>
        <v>0</v>
      </c>
      <c r="AE558" s="272">
        <f>AD558*(1+'2. GRI Pricing Inputs'!F$115)^((AE$16-AD$16)/365)</f>
        <v>0</v>
      </c>
      <c r="AF558" s="272">
        <f>AE558*(1+'2. GRI Pricing Inputs'!G$115)^((AF$16-AE$16)/365)</f>
        <v>0</v>
      </c>
      <c r="AG558" s="272">
        <f>AF558*(1+'2. GRI Pricing Inputs'!H$115)^((AG$16-AF$16)/365)</f>
        <v>0</v>
      </c>
      <c r="AH558" s="272">
        <f>AG558*(1+'2. GRI Pricing Inputs'!I$115)^((AH$16-AG$16)/365)</f>
        <v>0</v>
      </c>
      <c r="AI558" s="272">
        <f>AH558*(1+'2. GRI Pricing Inputs'!J$115)^((AI$16-AH$16)/365)</f>
        <v>0</v>
      </c>
      <c r="AJ558" s="272">
        <f>AI558*(1+'2. GRI Pricing Inputs'!K$115)^((AJ$16-AI$16)/365)</f>
        <v>0</v>
      </c>
      <c r="AK558" s="272">
        <f>AJ558*(1+'2. GRI Pricing Inputs'!L$115)^((AK$16-AJ$16)/365)</f>
        <v>0</v>
      </c>
      <c r="AL558" s="272">
        <f>AK558*(1+'2. GRI Pricing Inputs'!M$115)^((AL$16-AK$16)/365)</f>
        <v>0</v>
      </c>
      <c r="AM558" s="272">
        <f>AL558*(1+'2. GRI Pricing Inputs'!N$115)^((AM$16-AL$16)/365)</f>
        <v>0</v>
      </c>
      <c r="AN558" s="272">
        <f>AM558*(1+'2. GRI Pricing Inputs'!O$115)^((AN$16-AM$16)/365)</f>
        <v>0</v>
      </c>
      <c r="AO558" s="272">
        <f>AN558*(1+'2. GRI Pricing Inputs'!P$115)^((AO$16-AN$16)/365)</f>
        <v>0</v>
      </c>
      <c r="AP558" s="276">
        <f>AO558*(1+'2. GRI Pricing Inputs'!Q$115)^((AP$16-AO$16)/365)</f>
        <v>0</v>
      </c>
      <c r="AQ558" s="380">
        <f t="shared" si="24"/>
        <v>0</v>
      </c>
    </row>
    <row r="559" spans="3:43" ht="11.4" x14ac:dyDescent="0.2">
      <c r="C559" s="76">
        <f>'1. Accomodation'!N563</f>
        <v>0</v>
      </c>
      <c r="D559" s="362" t="str">
        <f>'1. Accomodation'!L563</f>
        <v>[Select]</v>
      </c>
      <c r="E559" s="69" t="str">
        <f>'1. Accomodation'!P563</f>
        <v>[Select]</v>
      </c>
      <c r="F559" s="69" t="str">
        <f>'1. Accomodation'!Q563</f>
        <v>[Select]</v>
      </c>
      <c r="G559" s="77">
        <f>'1. Accomodation'!O563</f>
        <v>0</v>
      </c>
      <c r="H559" s="69" t="str">
        <f>'1. Accomodation'!R563</f>
        <v>[Select]</v>
      </c>
      <c r="I559" s="69" t="str">
        <f>'1. Accomodation'!S563</f>
        <v>[Select]</v>
      </c>
      <c r="J559" s="62"/>
      <c r="L559" s="271">
        <f>IFERROR(INDEX('2. GRI Pricing Inputs'!$C$15:$AI$16,MATCH($L$16,'2. GRI Pricing Inputs'!$C$15:$C$16,0),MATCH(E559,'2. GRI Pricing Inputs'!$C$15:$AI$15,0)),0)</f>
        <v>0</v>
      </c>
      <c r="M559" s="272">
        <f>IFERROR(INDEX('2. GRI Pricing Inputs'!$C$22:$AI$23,MATCH($M$16,'2. GRI Pricing Inputs'!$C$22:$C$23,0),MATCH(F559,'2. GRI Pricing Inputs'!$C$22:$AI$22,0)),0)</f>
        <v>0</v>
      </c>
      <c r="N559" s="329">
        <f>IF(AND('3. GRI Pricing'!$G559&gt;='2. GRI Pricing Inputs'!$D$33,'3. GRI Pricing'!$G559&lt;='2. GRI Pricing Inputs'!$E$33),'2. GRI Pricing Inputs'!$D$32,IF(AND('3. GRI Pricing'!$G559&gt;='2. GRI Pricing Inputs'!$F$33,'3. GRI Pricing'!$G559&lt;='2. GRI Pricing Inputs'!$G$33),'2. GRI Pricing Inputs'!$F$32,IF(AND('3. GRI Pricing'!$G559&gt;='2. GRI Pricing Inputs'!$H$33,'3. GRI Pricing'!$G559&lt;='2. GRI Pricing Inputs'!$I$33),'2. GRI Pricing Inputs'!$H$32,IF(AND('3. GRI Pricing'!$G559&gt;='2. GRI Pricing Inputs'!$J$33,'3. GRI Pricing'!$G559&lt;='2. GRI Pricing Inputs'!$K$33),'2. GRI Pricing Inputs'!$J$32,IF(AND('3. GRI Pricing'!$G559&gt;='2. GRI Pricing Inputs'!$L$33,'3. GRI Pricing'!$G559&lt;='2. GRI Pricing Inputs'!$M$33),'2. GRI Pricing Inputs'!$L$32,IF(AND('3. GRI Pricing'!$G559&gt;='2. GRI Pricing Inputs'!$N$33,'3. GRI Pricing'!$G559&lt;='2. GRI Pricing Inputs'!$O$33),'2. GRI Pricing Inputs'!$N$32,IF(AND('3. GRI Pricing'!$G559&gt;='2. GRI Pricing Inputs'!$P$33,'3. GRI Pricing'!$G559&lt;='2. GRI Pricing Inputs'!$Q$33),'2. GRI Pricing Inputs'!$P$32,IF(AND('3. GRI Pricing'!$G559&gt;='2. GRI Pricing Inputs'!$R$33,'3. GRI Pricing'!$G559&lt;='2. GRI Pricing Inputs'!$S$33),'2. GRI Pricing Inputs'!$R$32,IF(AND('3. GRI Pricing'!$G559&gt;='2. GRI Pricing Inputs'!$T$33,'3. GRI Pricing'!$G559&lt;='2. GRI Pricing Inputs'!$U$33),'2. GRI Pricing Inputs'!$T$32,IF(AND('3. GRI Pricing'!$G559&gt;='2. GRI Pricing Inputs'!$V$33,'3. GRI Pricing'!$G559&lt;='2. GRI Pricing Inputs'!$W$33),'2. GRI Pricing Inputs'!$V$32,IF(AND('3. GRI Pricing'!$G559&gt;='2. GRI Pricing Inputs'!$X$33,'3. GRI Pricing'!$G559&lt;='2. GRI Pricing Inputs'!$Y$33),'2. GRI Pricing Inputs'!$X$32,IF(AND('3. GRI Pricing'!$G559&gt;='2. GRI Pricing Inputs'!$Z$33,'3. GRI Pricing'!$G559&lt;='2. GRI Pricing Inputs'!$AA$33),'2. GRI Pricing Inputs'!$Z$32,IF(AND('3. GRI Pricing'!$G559&gt;='2. GRI Pricing Inputs'!$AB$33,'3. GRI Pricing'!$G559&lt;='2. GRI Pricing Inputs'!$AC$33),'2. GRI Pricing Inputs'!$AB$32,IF(AND('3. GRI Pricing'!$G559&gt;='2. GRI Pricing Inputs'!$AD$33,'3. GRI Pricing'!$G559&lt;='2. GRI Pricing Inputs'!$AE$33),'2. GRI Pricing Inputs'!$AD$32,IF(AND('3. GRI Pricing'!$G559&gt;='2. GRI Pricing Inputs'!$AF$33,'3. GRI Pricing'!$G559&lt;='2. GRI Pricing Inputs'!$AG$33),'2. GRI Pricing Inputs'!$AF$32,IF(AND('3. GRI Pricing'!$G559&gt;='2. GRI Pricing Inputs'!$AH$33,'3. GRI Pricing'!$G559&lt;='2. GRI Pricing Inputs'!$AI$33),'2. GRI Pricing Inputs'!$AH$32,0))))))))))))))))</f>
        <v>0</v>
      </c>
      <c r="O559" s="272" cm="1">
        <f t="array" ref="O559">IFERROR(INDEX('2. GRI Pricing Inputs'!$C$32:$AI$39,MATCH('3. GRI Pricing'!E559,'2. GRI Pricing Inputs'!$C$32:$C$39,0),(MATCH('3. GRI Pricing'!N559,'2. GRI Pricing Inputs'!$D$32:$AI$32,0)+1)),0)</f>
        <v>0</v>
      </c>
      <c r="P559" s="272">
        <f>IFERROR(INDEX('2. GRI Pricing Inputs'!$C$45:$AI$46,MATCH($P$16,'2. GRI Pricing Inputs'!$C$45:$C$46,0),MATCH(H559,'2. GRI Pricing Inputs'!$C$45:$AI$45,0)),0)</f>
        <v>0</v>
      </c>
      <c r="Q559" s="272">
        <f>IFERROR(INDEX('2. GRI Pricing Inputs'!$C$53:$AI$54,MATCH('3. GRI Pricing'!$Q$16,'2. GRI Pricing Inputs'!$C$53:$C$54,0),MATCH('3. GRI Pricing'!I559,'2. GRI Pricing Inputs'!$C$53:$AI$53,0)),0)</f>
        <v>0</v>
      </c>
      <c r="R559" s="272">
        <f>IFERROR(INDEX('2. GRI Pricing Inputs'!$C$60:$AI$61,MATCH('3. GRI Pricing'!$R$16,'2. GRI Pricing Inputs'!$C$60:$C$61,0),MATCH('1. Accomodation'!T563,'2. GRI Pricing Inputs'!$C$60:$AI$60,0)),0)</f>
        <v>0</v>
      </c>
      <c r="S559" s="272">
        <f>IFERROR(INDEX('2. GRI Pricing Inputs'!$C$67:$AI$68,MATCH('3. GRI Pricing'!$S$16,'2. GRI Pricing Inputs'!$C$67:$C$68,0),MATCH('1. Accomodation'!U563,'2. GRI Pricing Inputs'!$C$67:$AI$67,0)),0)</f>
        <v>0</v>
      </c>
      <c r="T559" s="272">
        <f>IF(E559=0,0,'2. GRI Pricing Inputs'!$AI$75)</f>
        <v>0</v>
      </c>
      <c r="U559" s="272">
        <f>IFERROR(INDEX('2. GRI Pricing Inputs'!$C$82:$AI$83,MATCH('3. GRI Pricing'!$U$16,'2. GRI Pricing Inputs'!$C$82:$C$83,0),MATCH('1. Accomodation'!V563,'2. GRI Pricing Inputs'!$C$82:$AI$82,0)),0)</f>
        <v>0</v>
      </c>
      <c r="V559" s="272">
        <f>IFERROR(INDEX('2. GRI Pricing Inputs'!$C$89:$AI$90,MATCH('3. GRI Pricing'!$V$16,'2. GRI Pricing Inputs'!$C$89:$C$90,0),MATCH('1. Accomodation'!W563,'2. GRI Pricing Inputs'!$C$89:$AI$89,0)),0)</f>
        <v>0</v>
      </c>
      <c r="W559" s="272">
        <f>IFERROR(INDEX('2. GRI Pricing Inputs'!$C$97:$AI$98,MATCH('3. GRI Pricing'!$W$16,'2. GRI Pricing Inputs'!$C$97:$C$98,0),MATCH('1. Accomodation'!X563,'2. GRI Pricing Inputs'!$C$97:$AI$97,0)),0)</f>
        <v>0</v>
      </c>
      <c r="X559" s="272">
        <f>IFERROR(INDEX('2. GRI Pricing Inputs'!$C$104:$AI$105,MATCH('3. GRI Pricing'!$X$16,'2. GRI Pricing Inputs'!$C$104:$C$105,0),MATCH('1. Accomodation'!Y563,'2. GRI Pricing Inputs'!$C$104:$AI$104,0)),0)</f>
        <v>0</v>
      </c>
      <c r="Y559" s="273"/>
      <c r="Z559" s="274">
        <f t="shared" si="23"/>
        <v>0</v>
      </c>
      <c r="AA559" s="275"/>
      <c r="AB559" s="275"/>
      <c r="AC559" s="275"/>
      <c r="AD559" s="271">
        <f>Z559*(1+'2. GRI Pricing Inputs'!E$115)^(($AD$16-$AC$15)/365)</f>
        <v>0</v>
      </c>
      <c r="AE559" s="272">
        <f>AD559*(1+'2. GRI Pricing Inputs'!F$115)^((AE$16-AD$16)/365)</f>
        <v>0</v>
      </c>
      <c r="AF559" s="272">
        <f>AE559*(1+'2. GRI Pricing Inputs'!G$115)^((AF$16-AE$16)/365)</f>
        <v>0</v>
      </c>
      <c r="AG559" s="272">
        <f>AF559*(1+'2. GRI Pricing Inputs'!H$115)^((AG$16-AF$16)/365)</f>
        <v>0</v>
      </c>
      <c r="AH559" s="272">
        <f>AG559*(1+'2. GRI Pricing Inputs'!I$115)^((AH$16-AG$16)/365)</f>
        <v>0</v>
      </c>
      <c r="AI559" s="272">
        <f>AH559*(1+'2. GRI Pricing Inputs'!J$115)^((AI$16-AH$16)/365)</f>
        <v>0</v>
      </c>
      <c r="AJ559" s="272">
        <f>AI559*(1+'2. GRI Pricing Inputs'!K$115)^((AJ$16-AI$16)/365)</f>
        <v>0</v>
      </c>
      <c r="AK559" s="272">
        <f>AJ559*(1+'2. GRI Pricing Inputs'!L$115)^((AK$16-AJ$16)/365)</f>
        <v>0</v>
      </c>
      <c r="AL559" s="272">
        <f>AK559*(1+'2. GRI Pricing Inputs'!M$115)^((AL$16-AK$16)/365)</f>
        <v>0</v>
      </c>
      <c r="AM559" s="272">
        <f>AL559*(1+'2. GRI Pricing Inputs'!N$115)^((AM$16-AL$16)/365)</f>
        <v>0</v>
      </c>
      <c r="AN559" s="272">
        <f>AM559*(1+'2. GRI Pricing Inputs'!O$115)^((AN$16-AM$16)/365)</f>
        <v>0</v>
      </c>
      <c r="AO559" s="272">
        <f>AN559*(1+'2. GRI Pricing Inputs'!P$115)^((AO$16-AN$16)/365)</f>
        <v>0</v>
      </c>
      <c r="AP559" s="276">
        <f>AO559*(1+'2. GRI Pricing Inputs'!Q$115)^((AP$16-AO$16)/365)</f>
        <v>0</v>
      </c>
      <c r="AQ559" s="380">
        <f t="shared" si="24"/>
        <v>0</v>
      </c>
    </row>
    <row r="560" spans="3:43" ht="11.4" x14ac:dyDescent="0.2">
      <c r="C560" s="76">
        <f>'1. Accomodation'!N564</f>
        <v>0</v>
      </c>
      <c r="D560" s="362" t="str">
        <f>'1. Accomodation'!L564</f>
        <v>[Select]</v>
      </c>
      <c r="E560" s="69" t="str">
        <f>'1. Accomodation'!P564</f>
        <v>[Select]</v>
      </c>
      <c r="F560" s="69" t="str">
        <f>'1. Accomodation'!Q564</f>
        <v>[Select]</v>
      </c>
      <c r="G560" s="77">
        <f>'1. Accomodation'!O564</f>
        <v>0</v>
      </c>
      <c r="H560" s="69" t="str">
        <f>'1. Accomodation'!R564</f>
        <v>[Select]</v>
      </c>
      <c r="I560" s="69" t="str">
        <f>'1. Accomodation'!S564</f>
        <v>[Select]</v>
      </c>
      <c r="J560" s="62"/>
      <c r="L560" s="271">
        <f>IFERROR(INDEX('2. GRI Pricing Inputs'!$C$15:$AI$16,MATCH($L$16,'2. GRI Pricing Inputs'!$C$15:$C$16,0),MATCH(E560,'2. GRI Pricing Inputs'!$C$15:$AI$15,0)),0)</f>
        <v>0</v>
      </c>
      <c r="M560" s="272">
        <f>IFERROR(INDEX('2. GRI Pricing Inputs'!$C$22:$AI$23,MATCH($M$16,'2. GRI Pricing Inputs'!$C$22:$C$23,0),MATCH(F560,'2. GRI Pricing Inputs'!$C$22:$AI$22,0)),0)</f>
        <v>0</v>
      </c>
      <c r="N560" s="329">
        <f>IF(AND('3. GRI Pricing'!$G560&gt;='2. GRI Pricing Inputs'!$D$33,'3. GRI Pricing'!$G560&lt;='2. GRI Pricing Inputs'!$E$33),'2. GRI Pricing Inputs'!$D$32,IF(AND('3. GRI Pricing'!$G560&gt;='2. GRI Pricing Inputs'!$F$33,'3. GRI Pricing'!$G560&lt;='2. GRI Pricing Inputs'!$G$33),'2. GRI Pricing Inputs'!$F$32,IF(AND('3. GRI Pricing'!$G560&gt;='2. GRI Pricing Inputs'!$H$33,'3. GRI Pricing'!$G560&lt;='2. GRI Pricing Inputs'!$I$33),'2. GRI Pricing Inputs'!$H$32,IF(AND('3. GRI Pricing'!$G560&gt;='2. GRI Pricing Inputs'!$J$33,'3. GRI Pricing'!$G560&lt;='2. GRI Pricing Inputs'!$K$33),'2. GRI Pricing Inputs'!$J$32,IF(AND('3. GRI Pricing'!$G560&gt;='2. GRI Pricing Inputs'!$L$33,'3. GRI Pricing'!$G560&lt;='2. GRI Pricing Inputs'!$M$33),'2. GRI Pricing Inputs'!$L$32,IF(AND('3. GRI Pricing'!$G560&gt;='2. GRI Pricing Inputs'!$N$33,'3. GRI Pricing'!$G560&lt;='2. GRI Pricing Inputs'!$O$33),'2. GRI Pricing Inputs'!$N$32,IF(AND('3. GRI Pricing'!$G560&gt;='2. GRI Pricing Inputs'!$P$33,'3. GRI Pricing'!$G560&lt;='2. GRI Pricing Inputs'!$Q$33),'2. GRI Pricing Inputs'!$P$32,IF(AND('3. GRI Pricing'!$G560&gt;='2. GRI Pricing Inputs'!$R$33,'3. GRI Pricing'!$G560&lt;='2. GRI Pricing Inputs'!$S$33),'2. GRI Pricing Inputs'!$R$32,IF(AND('3. GRI Pricing'!$G560&gt;='2. GRI Pricing Inputs'!$T$33,'3. GRI Pricing'!$G560&lt;='2. GRI Pricing Inputs'!$U$33),'2. GRI Pricing Inputs'!$T$32,IF(AND('3. GRI Pricing'!$G560&gt;='2. GRI Pricing Inputs'!$V$33,'3. GRI Pricing'!$G560&lt;='2. GRI Pricing Inputs'!$W$33),'2. GRI Pricing Inputs'!$V$32,IF(AND('3. GRI Pricing'!$G560&gt;='2. GRI Pricing Inputs'!$X$33,'3. GRI Pricing'!$G560&lt;='2. GRI Pricing Inputs'!$Y$33),'2. GRI Pricing Inputs'!$X$32,IF(AND('3. GRI Pricing'!$G560&gt;='2. GRI Pricing Inputs'!$Z$33,'3. GRI Pricing'!$G560&lt;='2. GRI Pricing Inputs'!$AA$33),'2. GRI Pricing Inputs'!$Z$32,IF(AND('3. GRI Pricing'!$G560&gt;='2. GRI Pricing Inputs'!$AB$33,'3. GRI Pricing'!$G560&lt;='2. GRI Pricing Inputs'!$AC$33),'2. GRI Pricing Inputs'!$AB$32,IF(AND('3. GRI Pricing'!$G560&gt;='2. GRI Pricing Inputs'!$AD$33,'3. GRI Pricing'!$G560&lt;='2. GRI Pricing Inputs'!$AE$33),'2. GRI Pricing Inputs'!$AD$32,IF(AND('3. GRI Pricing'!$G560&gt;='2. GRI Pricing Inputs'!$AF$33,'3. GRI Pricing'!$G560&lt;='2. GRI Pricing Inputs'!$AG$33),'2. GRI Pricing Inputs'!$AF$32,IF(AND('3. GRI Pricing'!$G560&gt;='2. GRI Pricing Inputs'!$AH$33,'3. GRI Pricing'!$G560&lt;='2. GRI Pricing Inputs'!$AI$33),'2. GRI Pricing Inputs'!$AH$32,0))))))))))))))))</f>
        <v>0</v>
      </c>
      <c r="O560" s="272" cm="1">
        <f t="array" ref="O560">IFERROR(INDEX('2. GRI Pricing Inputs'!$C$32:$AI$39,MATCH('3. GRI Pricing'!E560,'2. GRI Pricing Inputs'!$C$32:$C$39,0),(MATCH('3. GRI Pricing'!N560,'2. GRI Pricing Inputs'!$D$32:$AI$32,0)+1)),0)</f>
        <v>0</v>
      </c>
      <c r="P560" s="272">
        <f>IFERROR(INDEX('2. GRI Pricing Inputs'!$C$45:$AI$46,MATCH($P$16,'2. GRI Pricing Inputs'!$C$45:$C$46,0),MATCH(H560,'2. GRI Pricing Inputs'!$C$45:$AI$45,0)),0)</f>
        <v>0</v>
      </c>
      <c r="Q560" s="272">
        <f>IFERROR(INDEX('2. GRI Pricing Inputs'!$C$53:$AI$54,MATCH('3. GRI Pricing'!$Q$16,'2. GRI Pricing Inputs'!$C$53:$C$54,0),MATCH('3. GRI Pricing'!I560,'2. GRI Pricing Inputs'!$C$53:$AI$53,0)),0)</f>
        <v>0</v>
      </c>
      <c r="R560" s="272">
        <f>IFERROR(INDEX('2. GRI Pricing Inputs'!$C$60:$AI$61,MATCH('3. GRI Pricing'!$R$16,'2. GRI Pricing Inputs'!$C$60:$C$61,0),MATCH('1. Accomodation'!T564,'2. GRI Pricing Inputs'!$C$60:$AI$60,0)),0)</f>
        <v>0</v>
      </c>
      <c r="S560" s="272">
        <f>IFERROR(INDEX('2. GRI Pricing Inputs'!$C$67:$AI$68,MATCH('3. GRI Pricing'!$S$16,'2. GRI Pricing Inputs'!$C$67:$C$68,0),MATCH('1. Accomodation'!U564,'2. GRI Pricing Inputs'!$C$67:$AI$67,0)),0)</f>
        <v>0</v>
      </c>
      <c r="T560" s="272">
        <f>IF(E560=0,0,'2. GRI Pricing Inputs'!$AI$75)</f>
        <v>0</v>
      </c>
      <c r="U560" s="272">
        <f>IFERROR(INDEX('2. GRI Pricing Inputs'!$C$82:$AI$83,MATCH('3. GRI Pricing'!$U$16,'2. GRI Pricing Inputs'!$C$82:$C$83,0),MATCH('1. Accomodation'!V564,'2. GRI Pricing Inputs'!$C$82:$AI$82,0)),0)</f>
        <v>0</v>
      </c>
      <c r="V560" s="272">
        <f>IFERROR(INDEX('2. GRI Pricing Inputs'!$C$89:$AI$90,MATCH('3. GRI Pricing'!$V$16,'2. GRI Pricing Inputs'!$C$89:$C$90,0),MATCH('1. Accomodation'!W564,'2. GRI Pricing Inputs'!$C$89:$AI$89,0)),0)</f>
        <v>0</v>
      </c>
      <c r="W560" s="272">
        <f>IFERROR(INDEX('2. GRI Pricing Inputs'!$C$97:$AI$98,MATCH('3. GRI Pricing'!$W$16,'2. GRI Pricing Inputs'!$C$97:$C$98,0),MATCH('1. Accomodation'!X564,'2. GRI Pricing Inputs'!$C$97:$AI$97,0)),0)</f>
        <v>0</v>
      </c>
      <c r="X560" s="272">
        <f>IFERROR(INDEX('2. GRI Pricing Inputs'!$C$104:$AI$105,MATCH('3. GRI Pricing'!$X$16,'2. GRI Pricing Inputs'!$C$104:$C$105,0),MATCH('1. Accomodation'!Y564,'2. GRI Pricing Inputs'!$C$104:$AI$104,0)),0)</f>
        <v>0</v>
      </c>
      <c r="Y560" s="273"/>
      <c r="Z560" s="274">
        <f t="shared" si="23"/>
        <v>0</v>
      </c>
      <c r="AA560" s="275"/>
      <c r="AB560" s="275"/>
      <c r="AC560" s="275"/>
      <c r="AD560" s="271">
        <f>Z560*(1+'2. GRI Pricing Inputs'!E$115)^(($AD$16-$AC$15)/365)</f>
        <v>0</v>
      </c>
      <c r="AE560" s="272">
        <f>AD560*(1+'2. GRI Pricing Inputs'!F$115)^((AE$16-AD$16)/365)</f>
        <v>0</v>
      </c>
      <c r="AF560" s="272">
        <f>AE560*(1+'2. GRI Pricing Inputs'!G$115)^((AF$16-AE$16)/365)</f>
        <v>0</v>
      </c>
      <c r="AG560" s="272">
        <f>AF560*(1+'2. GRI Pricing Inputs'!H$115)^((AG$16-AF$16)/365)</f>
        <v>0</v>
      </c>
      <c r="AH560" s="272">
        <f>AG560*(1+'2. GRI Pricing Inputs'!I$115)^((AH$16-AG$16)/365)</f>
        <v>0</v>
      </c>
      <c r="AI560" s="272">
        <f>AH560*(1+'2. GRI Pricing Inputs'!J$115)^((AI$16-AH$16)/365)</f>
        <v>0</v>
      </c>
      <c r="AJ560" s="272">
        <f>AI560*(1+'2. GRI Pricing Inputs'!K$115)^((AJ$16-AI$16)/365)</f>
        <v>0</v>
      </c>
      <c r="AK560" s="272">
        <f>AJ560*(1+'2. GRI Pricing Inputs'!L$115)^((AK$16-AJ$16)/365)</f>
        <v>0</v>
      </c>
      <c r="AL560" s="272">
        <f>AK560*(1+'2. GRI Pricing Inputs'!M$115)^((AL$16-AK$16)/365)</f>
        <v>0</v>
      </c>
      <c r="AM560" s="272">
        <f>AL560*(1+'2. GRI Pricing Inputs'!N$115)^((AM$16-AL$16)/365)</f>
        <v>0</v>
      </c>
      <c r="AN560" s="272">
        <f>AM560*(1+'2. GRI Pricing Inputs'!O$115)^((AN$16-AM$16)/365)</f>
        <v>0</v>
      </c>
      <c r="AO560" s="272">
        <f>AN560*(1+'2. GRI Pricing Inputs'!P$115)^((AO$16-AN$16)/365)</f>
        <v>0</v>
      </c>
      <c r="AP560" s="276">
        <f>AO560*(1+'2. GRI Pricing Inputs'!Q$115)^((AP$16-AO$16)/365)</f>
        <v>0</v>
      </c>
      <c r="AQ560" s="380">
        <f t="shared" si="24"/>
        <v>0</v>
      </c>
    </row>
    <row r="561" spans="3:43" ht="11.4" x14ac:dyDescent="0.2">
      <c r="C561" s="76">
        <f>'1. Accomodation'!N565</f>
        <v>0</v>
      </c>
      <c r="D561" s="362" t="str">
        <f>'1. Accomodation'!L565</f>
        <v>[Select]</v>
      </c>
      <c r="E561" s="69" t="str">
        <f>'1. Accomodation'!P565</f>
        <v>[Select]</v>
      </c>
      <c r="F561" s="69" t="str">
        <f>'1. Accomodation'!Q565</f>
        <v>[Select]</v>
      </c>
      <c r="G561" s="77">
        <f>'1. Accomodation'!O565</f>
        <v>0</v>
      </c>
      <c r="H561" s="69" t="str">
        <f>'1. Accomodation'!R565</f>
        <v>[Select]</v>
      </c>
      <c r="I561" s="69" t="str">
        <f>'1. Accomodation'!S565</f>
        <v>[Select]</v>
      </c>
      <c r="J561" s="62"/>
      <c r="L561" s="271">
        <f>IFERROR(INDEX('2. GRI Pricing Inputs'!$C$15:$AI$16,MATCH($L$16,'2. GRI Pricing Inputs'!$C$15:$C$16,0),MATCH(E561,'2. GRI Pricing Inputs'!$C$15:$AI$15,0)),0)</f>
        <v>0</v>
      </c>
      <c r="M561" s="272">
        <f>IFERROR(INDEX('2. GRI Pricing Inputs'!$C$22:$AI$23,MATCH($M$16,'2. GRI Pricing Inputs'!$C$22:$C$23,0),MATCH(F561,'2. GRI Pricing Inputs'!$C$22:$AI$22,0)),0)</f>
        <v>0</v>
      </c>
      <c r="N561" s="329">
        <f>IF(AND('3. GRI Pricing'!$G561&gt;='2. GRI Pricing Inputs'!$D$33,'3. GRI Pricing'!$G561&lt;='2. GRI Pricing Inputs'!$E$33),'2. GRI Pricing Inputs'!$D$32,IF(AND('3. GRI Pricing'!$G561&gt;='2. GRI Pricing Inputs'!$F$33,'3. GRI Pricing'!$G561&lt;='2. GRI Pricing Inputs'!$G$33),'2. GRI Pricing Inputs'!$F$32,IF(AND('3. GRI Pricing'!$G561&gt;='2. GRI Pricing Inputs'!$H$33,'3. GRI Pricing'!$G561&lt;='2. GRI Pricing Inputs'!$I$33),'2. GRI Pricing Inputs'!$H$32,IF(AND('3. GRI Pricing'!$G561&gt;='2. GRI Pricing Inputs'!$J$33,'3. GRI Pricing'!$G561&lt;='2. GRI Pricing Inputs'!$K$33),'2. GRI Pricing Inputs'!$J$32,IF(AND('3. GRI Pricing'!$G561&gt;='2. GRI Pricing Inputs'!$L$33,'3. GRI Pricing'!$G561&lt;='2. GRI Pricing Inputs'!$M$33),'2. GRI Pricing Inputs'!$L$32,IF(AND('3. GRI Pricing'!$G561&gt;='2. GRI Pricing Inputs'!$N$33,'3. GRI Pricing'!$G561&lt;='2. GRI Pricing Inputs'!$O$33),'2. GRI Pricing Inputs'!$N$32,IF(AND('3. GRI Pricing'!$G561&gt;='2. GRI Pricing Inputs'!$P$33,'3. GRI Pricing'!$G561&lt;='2. GRI Pricing Inputs'!$Q$33),'2. GRI Pricing Inputs'!$P$32,IF(AND('3. GRI Pricing'!$G561&gt;='2. GRI Pricing Inputs'!$R$33,'3. GRI Pricing'!$G561&lt;='2. GRI Pricing Inputs'!$S$33),'2. GRI Pricing Inputs'!$R$32,IF(AND('3. GRI Pricing'!$G561&gt;='2. GRI Pricing Inputs'!$T$33,'3. GRI Pricing'!$G561&lt;='2. GRI Pricing Inputs'!$U$33),'2. GRI Pricing Inputs'!$T$32,IF(AND('3. GRI Pricing'!$G561&gt;='2. GRI Pricing Inputs'!$V$33,'3. GRI Pricing'!$G561&lt;='2. GRI Pricing Inputs'!$W$33),'2. GRI Pricing Inputs'!$V$32,IF(AND('3. GRI Pricing'!$G561&gt;='2. GRI Pricing Inputs'!$X$33,'3. GRI Pricing'!$G561&lt;='2. GRI Pricing Inputs'!$Y$33),'2. GRI Pricing Inputs'!$X$32,IF(AND('3. GRI Pricing'!$G561&gt;='2. GRI Pricing Inputs'!$Z$33,'3. GRI Pricing'!$G561&lt;='2. GRI Pricing Inputs'!$AA$33),'2. GRI Pricing Inputs'!$Z$32,IF(AND('3. GRI Pricing'!$G561&gt;='2. GRI Pricing Inputs'!$AB$33,'3. GRI Pricing'!$G561&lt;='2. GRI Pricing Inputs'!$AC$33),'2. GRI Pricing Inputs'!$AB$32,IF(AND('3. GRI Pricing'!$G561&gt;='2. GRI Pricing Inputs'!$AD$33,'3. GRI Pricing'!$G561&lt;='2. GRI Pricing Inputs'!$AE$33),'2. GRI Pricing Inputs'!$AD$32,IF(AND('3. GRI Pricing'!$G561&gt;='2. GRI Pricing Inputs'!$AF$33,'3. GRI Pricing'!$G561&lt;='2. GRI Pricing Inputs'!$AG$33),'2. GRI Pricing Inputs'!$AF$32,IF(AND('3. GRI Pricing'!$G561&gt;='2. GRI Pricing Inputs'!$AH$33,'3. GRI Pricing'!$G561&lt;='2. GRI Pricing Inputs'!$AI$33),'2. GRI Pricing Inputs'!$AH$32,0))))))))))))))))</f>
        <v>0</v>
      </c>
      <c r="O561" s="272" cm="1">
        <f t="array" ref="O561">IFERROR(INDEX('2. GRI Pricing Inputs'!$C$32:$AI$39,MATCH('3. GRI Pricing'!E561,'2. GRI Pricing Inputs'!$C$32:$C$39,0),(MATCH('3. GRI Pricing'!N561,'2. GRI Pricing Inputs'!$D$32:$AI$32,0)+1)),0)</f>
        <v>0</v>
      </c>
      <c r="P561" s="272">
        <f>IFERROR(INDEX('2. GRI Pricing Inputs'!$C$45:$AI$46,MATCH($P$16,'2. GRI Pricing Inputs'!$C$45:$C$46,0),MATCH(H561,'2. GRI Pricing Inputs'!$C$45:$AI$45,0)),0)</f>
        <v>0</v>
      </c>
      <c r="Q561" s="272">
        <f>IFERROR(INDEX('2. GRI Pricing Inputs'!$C$53:$AI$54,MATCH('3. GRI Pricing'!$Q$16,'2. GRI Pricing Inputs'!$C$53:$C$54,0),MATCH('3. GRI Pricing'!I561,'2. GRI Pricing Inputs'!$C$53:$AI$53,0)),0)</f>
        <v>0</v>
      </c>
      <c r="R561" s="272">
        <f>IFERROR(INDEX('2. GRI Pricing Inputs'!$C$60:$AI$61,MATCH('3. GRI Pricing'!$R$16,'2. GRI Pricing Inputs'!$C$60:$C$61,0),MATCH('1. Accomodation'!T565,'2. GRI Pricing Inputs'!$C$60:$AI$60,0)),0)</f>
        <v>0</v>
      </c>
      <c r="S561" s="272">
        <f>IFERROR(INDEX('2. GRI Pricing Inputs'!$C$67:$AI$68,MATCH('3. GRI Pricing'!$S$16,'2. GRI Pricing Inputs'!$C$67:$C$68,0),MATCH('1. Accomodation'!U565,'2. GRI Pricing Inputs'!$C$67:$AI$67,0)),0)</f>
        <v>0</v>
      </c>
      <c r="T561" s="272">
        <f>IF(E561=0,0,'2. GRI Pricing Inputs'!$AI$75)</f>
        <v>0</v>
      </c>
      <c r="U561" s="272">
        <f>IFERROR(INDEX('2. GRI Pricing Inputs'!$C$82:$AI$83,MATCH('3. GRI Pricing'!$U$16,'2. GRI Pricing Inputs'!$C$82:$C$83,0),MATCH('1. Accomodation'!V565,'2. GRI Pricing Inputs'!$C$82:$AI$82,0)),0)</f>
        <v>0</v>
      </c>
      <c r="V561" s="272">
        <f>IFERROR(INDEX('2. GRI Pricing Inputs'!$C$89:$AI$90,MATCH('3. GRI Pricing'!$V$16,'2. GRI Pricing Inputs'!$C$89:$C$90,0),MATCH('1. Accomodation'!W565,'2. GRI Pricing Inputs'!$C$89:$AI$89,0)),0)</f>
        <v>0</v>
      </c>
      <c r="W561" s="272">
        <f>IFERROR(INDEX('2. GRI Pricing Inputs'!$C$97:$AI$98,MATCH('3. GRI Pricing'!$W$16,'2. GRI Pricing Inputs'!$C$97:$C$98,0),MATCH('1. Accomodation'!X565,'2. GRI Pricing Inputs'!$C$97:$AI$97,0)),0)</f>
        <v>0</v>
      </c>
      <c r="X561" s="272">
        <f>IFERROR(INDEX('2. GRI Pricing Inputs'!$C$104:$AI$105,MATCH('3. GRI Pricing'!$X$16,'2. GRI Pricing Inputs'!$C$104:$C$105,0),MATCH('1. Accomodation'!Y565,'2. GRI Pricing Inputs'!$C$104:$AI$104,0)),0)</f>
        <v>0</v>
      </c>
      <c r="Y561" s="273"/>
      <c r="Z561" s="274">
        <f t="shared" si="23"/>
        <v>0</v>
      </c>
      <c r="AA561" s="275"/>
      <c r="AB561" s="275"/>
      <c r="AC561" s="275"/>
      <c r="AD561" s="271">
        <f>Z561*(1+'2. GRI Pricing Inputs'!E$115)^(($AD$16-$AC$15)/365)</f>
        <v>0</v>
      </c>
      <c r="AE561" s="272">
        <f>AD561*(1+'2. GRI Pricing Inputs'!F$115)^((AE$16-AD$16)/365)</f>
        <v>0</v>
      </c>
      <c r="AF561" s="272">
        <f>AE561*(1+'2. GRI Pricing Inputs'!G$115)^((AF$16-AE$16)/365)</f>
        <v>0</v>
      </c>
      <c r="AG561" s="272">
        <f>AF561*(1+'2. GRI Pricing Inputs'!H$115)^((AG$16-AF$16)/365)</f>
        <v>0</v>
      </c>
      <c r="AH561" s="272">
        <f>AG561*(1+'2. GRI Pricing Inputs'!I$115)^((AH$16-AG$16)/365)</f>
        <v>0</v>
      </c>
      <c r="AI561" s="272">
        <f>AH561*(1+'2. GRI Pricing Inputs'!J$115)^((AI$16-AH$16)/365)</f>
        <v>0</v>
      </c>
      <c r="AJ561" s="272">
        <f>AI561*(1+'2. GRI Pricing Inputs'!K$115)^((AJ$16-AI$16)/365)</f>
        <v>0</v>
      </c>
      <c r="AK561" s="272">
        <f>AJ561*(1+'2. GRI Pricing Inputs'!L$115)^((AK$16-AJ$16)/365)</f>
        <v>0</v>
      </c>
      <c r="AL561" s="272">
        <f>AK561*(1+'2. GRI Pricing Inputs'!M$115)^((AL$16-AK$16)/365)</f>
        <v>0</v>
      </c>
      <c r="AM561" s="272">
        <f>AL561*(1+'2. GRI Pricing Inputs'!N$115)^((AM$16-AL$16)/365)</f>
        <v>0</v>
      </c>
      <c r="AN561" s="272">
        <f>AM561*(1+'2. GRI Pricing Inputs'!O$115)^((AN$16-AM$16)/365)</f>
        <v>0</v>
      </c>
      <c r="AO561" s="272">
        <f>AN561*(1+'2. GRI Pricing Inputs'!P$115)^((AO$16-AN$16)/365)</f>
        <v>0</v>
      </c>
      <c r="AP561" s="276">
        <f>AO561*(1+'2. GRI Pricing Inputs'!Q$115)^((AP$16-AO$16)/365)</f>
        <v>0</v>
      </c>
      <c r="AQ561" s="380">
        <f t="shared" si="24"/>
        <v>0</v>
      </c>
    </row>
    <row r="562" spans="3:43" ht="11.4" x14ac:dyDescent="0.2">
      <c r="C562" s="76">
        <f>'1. Accomodation'!N566</f>
        <v>0</v>
      </c>
      <c r="D562" s="362" t="str">
        <f>'1. Accomodation'!L566</f>
        <v>[Select]</v>
      </c>
      <c r="E562" s="69" t="str">
        <f>'1. Accomodation'!P566</f>
        <v>[Select]</v>
      </c>
      <c r="F562" s="69" t="str">
        <f>'1. Accomodation'!Q566</f>
        <v>[Select]</v>
      </c>
      <c r="G562" s="77">
        <f>'1. Accomodation'!O566</f>
        <v>0</v>
      </c>
      <c r="H562" s="69" t="str">
        <f>'1. Accomodation'!R566</f>
        <v>[Select]</v>
      </c>
      <c r="I562" s="69" t="str">
        <f>'1. Accomodation'!S566</f>
        <v>[Select]</v>
      </c>
      <c r="J562" s="62"/>
      <c r="L562" s="271">
        <f>IFERROR(INDEX('2. GRI Pricing Inputs'!$C$15:$AI$16,MATCH($L$16,'2. GRI Pricing Inputs'!$C$15:$C$16,0),MATCH(E562,'2. GRI Pricing Inputs'!$C$15:$AI$15,0)),0)</f>
        <v>0</v>
      </c>
      <c r="M562" s="272">
        <f>IFERROR(INDEX('2. GRI Pricing Inputs'!$C$22:$AI$23,MATCH($M$16,'2. GRI Pricing Inputs'!$C$22:$C$23,0),MATCH(F562,'2. GRI Pricing Inputs'!$C$22:$AI$22,0)),0)</f>
        <v>0</v>
      </c>
      <c r="N562" s="329">
        <f>IF(AND('3. GRI Pricing'!$G562&gt;='2. GRI Pricing Inputs'!$D$33,'3. GRI Pricing'!$G562&lt;='2. GRI Pricing Inputs'!$E$33),'2. GRI Pricing Inputs'!$D$32,IF(AND('3. GRI Pricing'!$G562&gt;='2. GRI Pricing Inputs'!$F$33,'3. GRI Pricing'!$G562&lt;='2. GRI Pricing Inputs'!$G$33),'2. GRI Pricing Inputs'!$F$32,IF(AND('3. GRI Pricing'!$G562&gt;='2. GRI Pricing Inputs'!$H$33,'3. GRI Pricing'!$G562&lt;='2. GRI Pricing Inputs'!$I$33),'2. GRI Pricing Inputs'!$H$32,IF(AND('3. GRI Pricing'!$G562&gt;='2. GRI Pricing Inputs'!$J$33,'3. GRI Pricing'!$G562&lt;='2. GRI Pricing Inputs'!$K$33),'2. GRI Pricing Inputs'!$J$32,IF(AND('3. GRI Pricing'!$G562&gt;='2. GRI Pricing Inputs'!$L$33,'3. GRI Pricing'!$G562&lt;='2. GRI Pricing Inputs'!$M$33),'2. GRI Pricing Inputs'!$L$32,IF(AND('3. GRI Pricing'!$G562&gt;='2. GRI Pricing Inputs'!$N$33,'3. GRI Pricing'!$G562&lt;='2. GRI Pricing Inputs'!$O$33),'2. GRI Pricing Inputs'!$N$32,IF(AND('3. GRI Pricing'!$G562&gt;='2. GRI Pricing Inputs'!$P$33,'3. GRI Pricing'!$G562&lt;='2. GRI Pricing Inputs'!$Q$33),'2. GRI Pricing Inputs'!$P$32,IF(AND('3. GRI Pricing'!$G562&gt;='2. GRI Pricing Inputs'!$R$33,'3. GRI Pricing'!$G562&lt;='2. GRI Pricing Inputs'!$S$33),'2. GRI Pricing Inputs'!$R$32,IF(AND('3. GRI Pricing'!$G562&gt;='2. GRI Pricing Inputs'!$T$33,'3. GRI Pricing'!$G562&lt;='2. GRI Pricing Inputs'!$U$33),'2. GRI Pricing Inputs'!$T$32,IF(AND('3. GRI Pricing'!$G562&gt;='2. GRI Pricing Inputs'!$V$33,'3. GRI Pricing'!$G562&lt;='2. GRI Pricing Inputs'!$W$33),'2. GRI Pricing Inputs'!$V$32,IF(AND('3. GRI Pricing'!$G562&gt;='2. GRI Pricing Inputs'!$X$33,'3. GRI Pricing'!$G562&lt;='2. GRI Pricing Inputs'!$Y$33),'2. GRI Pricing Inputs'!$X$32,IF(AND('3. GRI Pricing'!$G562&gt;='2. GRI Pricing Inputs'!$Z$33,'3. GRI Pricing'!$G562&lt;='2. GRI Pricing Inputs'!$AA$33),'2. GRI Pricing Inputs'!$Z$32,IF(AND('3. GRI Pricing'!$G562&gt;='2. GRI Pricing Inputs'!$AB$33,'3. GRI Pricing'!$G562&lt;='2. GRI Pricing Inputs'!$AC$33),'2. GRI Pricing Inputs'!$AB$32,IF(AND('3. GRI Pricing'!$G562&gt;='2. GRI Pricing Inputs'!$AD$33,'3. GRI Pricing'!$G562&lt;='2. GRI Pricing Inputs'!$AE$33),'2. GRI Pricing Inputs'!$AD$32,IF(AND('3. GRI Pricing'!$G562&gt;='2. GRI Pricing Inputs'!$AF$33,'3. GRI Pricing'!$G562&lt;='2. GRI Pricing Inputs'!$AG$33),'2. GRI Pricing Inputs'!$AF$32,IF(AND('3. GRI Pricing'!$G562&gt;='2. GRI Pricing Inputs'!$AH$33,'3. GRI Pricing'!$G562&lt;='2. GRI Pricing Inputs'!$AI$33),'2. GRI Pricing Inputs'!$AH$32,0))))))))))))))))</f>
        <v>0</v>
      </c>
      <c r="O562" s="272" cm="1">
        <f t="array" ref="O562">IFERROR(INDEX('2. GRI Pricing Inputs'!$C$32:$AI$39,MATCH('3. GRI Pricing'!E562,'2. GRI Pricing Inputs'!$C$32:$C$39,0),(MATCH('3. GRI Pricing'!N562,'2. GRI Pricing Inputs'!$D$32:$AI$32,0)+1)),0)</f>
        <v>0</v>
      </c>
      <c r="P562" s="272">
        <f>IFERROR(INDEX('2. GRI Pricing Inputs'!$C$45:$AI$46,MATCH($P$16,'2. GRI Pricing Inputs'!$C$45:$C$46,0),MATCH(H562,'2. GRI Pricing Inputs'!$C$45:$AI$45,0)),0)</f>
        <v>0</v>
      </c>
      <c r="Q562" s="272">
        <f>IFERROR(INDEX('2. GRI Pricing Inputs'!$C$53:$AI$54,MATCH('3. GRI Pricing'!$Q$16,'2. GRI Pricing Inputs'!$C$53:$C$54,0),MATCH('3. GRI Pricing'!I562,'2. GRI Pricing Inputs'!$C$53:$AI$53,0)),0)</f>
        <v>0</v>
      </c>
      <c r="R562" s="272">
        <f>IFERROR(INDEX('2. GRI Pricing Inputs'!$C$60:$AI$61,MATCH('3. GRI Pricing'!$R$16,'2. GRI Pricing Inputs'!$C$60:$C$61,0),MATCH('1. Accomodation'!T566,'2. GRI Pricing Inputs'!$C$60:$AI$60,0)),0)</f>
        <v>0</v>
      </c>
      <c r="S562" s="272">
        <f>IFERROR(INDEX('2. GRI Pricing Inputs'!$C$67:$AI$68,MATCH('3. GRI Pricing'!$S$16,'2. GRI Pricing Inputs'!$C$67:$C$68,0),MATCH('1. Accomodation'!U566,'2. GRI Pricing Inputs'!$C$67:$AI$67,0)),0)</f>
        <v>0</v>
      </c>
      <c r="T562" s="272">
        <f>IF(E562=0,0,'2. GRI Pricing Inputs'!$AI$75)</f>
        <v>0</v>
      </c>
      <c r="U562" s="272">
        <f>IFERROR(INDEX('2. GRI Pricing Inputs'!$C$82:$AI$83,MATCH('3. GRI Pricing'!$U$16,'2. GRI Pricing Inputs'!$C$82:$C$83,0),MATCH('1. Accomodation'!V566,'2. GRI Pricing Inputs'!$C$82:$AI$82,0)),0)</f>
        <v>0</v>
      </c>
      <c r="V562" s="272">
        <f>IFERROR(INDEX('2. GRI Pricing Inputs'!$C$89:$AI$90,MATCH('3. GRI Pricing'!$V$16,'2. GRI Pricing Inputs'!$C$89:$C$90,0),MATCH('1. Accomodation'!W566,'2. GRI Pricing Inputs'!$C$89:$AI$89,0)),0)</f>
        <v>0</v>
      </c>
      <c r="W562" s="272">
        <f>IFERROR(INDEX('2. GRI Pricing Inputs'!$C$97:$AI$98,MATCH('3. GRI Pricing'!$W$16,'2. GRI Pricing Inputs'!$C$97:$C$98,0),MATCH('1. Accomodation'!X566,'2. GRI Pricing Inputs'!$C$97:$AI$97,0)),0)</f>
        <v>0</v>
      </c>
      <c r="X562" s="272">
        <f>IFERROR(INDEX('2. GRI Pricing Inputs'!$C$104:$AI$105,MATCH('3. GRI Pricing'!$X$16,'2. GRI Pricing Inputs'!$C$104:$C$105,0),MATCH('1. Accomodation'!Y566,'2. GRI Pricing Inputs'!$C$104:$AI$104,0)),0)</f>
        <v>0</v>
      </c>
      <c r="Y562" s="273"/>
      <c r="Z562" s="274">
        <f t="shared" si="23"/>
        <v>0</v>
      </c>
      <c r="AA562" s="275"/>
      <c r="AB562" s="275"/>
      <c r="AC562" s="275"/>
      <c r="AD562" s="271">
        <f>Z562*(1+'2. GRI Pricing Inputs'!E$115)^(($AD$16-$AC$15)/365)</f>
        <v>0</v>
      </c>
      <c r="AE562" s="272">
        <f>AD562*(1+'2. GRI Pricing Inputs'!F$115)^((AE$16-AD$16)/365)</f>
        <v>0</v>
      </c>
      <c r="AF562" s="272">
        <f>AE562*(1+'2. GRI Pricing Inputs'!G$115)^((AF$16-AE$16)/365)</f>
        <v>0</v>
      </c>
      <c r="AG562" s="272">
        <f>AF562*(1+'2. GRI Pricing Inputs'!H$115)^((AG$16-AF$16)/365)</f>
        <v>0</v>
      </c>
      <c r="AH562" s="272">
        <f>AG562*(1+'2. GRI Pricing Inputs'!I$115)^((AH$16-AG$16)/365)</f>
        <v>0</v>
      </c>
      <c r="AI562" s="272">
        <f>AH562*(1+'2. GRI Pricing Inputs'!J$115)^((AI$16-AH$16)/365)</f>
        <v>0</v>
      </c>
      <c r="AJ562" s="272">
        <f>AI562*(1+'2. GRI Pricing Inputs'!K$115)^((AJ$16-AI$16)/365)</f>
        <v>0</v>
      </c>
      <c r="AK562" s="272">
        <f>AJ562*(1+'2. GRI Pricing Inputs'!L$115)^((AK$16-AJ$16)/365)</f>
        <v>0</v>
      </c>
      <c r="AL562" s="272">
        <f>AK562*(1+'2. GRI Pricing Inputs'!M$115)^((AL$16-AK$16)/365)</f>
        <v>0</v>
      </c>
      <c r="AM562" s="272">
        <f>AL562*(1+'2. GRI Pricing Inputs'!N$115)^((AM$16-AL$16)/365)</f>
        <v>0</v>
      </c>
      <c r="AN562" s="272">
        <f>AM562*(1+'2. GRI Pricing Inputs'!O$115)^((AN$16-AM$16)/365)</f>
        <v>0</v>
      </c>
      <c r="AO562" s="272">
        <f>AN562*(1+'2. GRI Pricing Inputs'!P$115)^((AO$16-AN$16)/365)</f>
        <v>0</v>
      </c>
      <c r="AP562" s="276">
        <f>AO562*(1+'2. GRI Pricing Inputs'!Q$115)^((AP$16-AO$16)/365)</f>
        <v>0</v>
      </c>
      <c r="AQ562" s="380">
        <f t="shared" si="24"/>
        <v>0</v>
      </c>
    </row>
    <row r="563" spans="3:43" ht="11.4" x14ac:dyDescent="0.2">
      <c r="C563" s="76">
        <f>'1. Accomodation'!N567</f>
        <v>0</v>
      </c>
      <c r="D563" s="362" t="str">
        <f>'1. Accomodation'!L567</f>
        <v>[Select]</v>
      </c>
      <c r="E563" s="69" t="str">
        <f>'1. Accomodation'!P567</f>
        <v>[Select]</v>
      </c>
      <c r="F563" s="69" t="str">
        <f>'1. Accomodation'!Q567</f>
        <v>[Select]</v>
      </c>
      <c r="G563" s="77">
        <f>'1. Accomodation'!O567</f>
        <v>0</v>
      </c>
      <c r="H563" s="69" t="str">
        <f>'1. Accomodation'!R567</f>
        <v>[Select]</v>
      </c>
      <c r="I563" s="69" t="str">
        <f>'1. Accomodation'!S567</f>
        <v>[Select]</v>
      </c>
      <c r="J563" s="62"/>
      <c r="L563" s="271">
        <f>IFERROR(INDEX('2. GRI Pricing Inputs'!$C$15:$AI$16,MATCH($L$16,'2. GRI Pricing Inputs'!$C$15:$C$16,0),MATCH(E563,'2. GRI Pricing Inputs'!$C$15:$AI$15,0)),0)</f>
        <v>0</v>
      </c>
      <c r="M563" s="272">
        <f>IFERROR(INDEX('2. GRI Pricing Inputs'!$C$22:$AI$23,MATCH($M$16,'2. GRI Pricing Inputs'!$C$22:$C$23,0),MATCH(F563,'2. GRI Pricing Inputs'!$C$22:$AI$22,0)),0)</f>
        <v>0</v>
      </c>
      <c r="N563" s="329">
        <f>IF(AND('3. GRI Pricing'!$G563&gt;='2. GRI Pricing Inputs'!$D$33,'3. GRI Pricing'!$G563&lt;='2. GRI Pricing Inputs'!$E$33),'2. GRI Pricing Inputs'!$D$32,IF(AND('3. GRI Pricing'!$G563&gt;='2. GRI Pricing Inputs'!$F$33,'3. GRI Pricing'!$G563&lt;='2. GRI Pricing Inputs'!$G$33),'2. GRI Pricing Inputs'!$F$32,IF(AND('3. GRI Pricing'!$G563&gt;='2. GRI Pricing Inputs'!$H$33,'3. GRI Pricing'!$G563&lt;='2. GRI Pricing Inputs'!$I$33),'2. GRI Pricing Inputs'!$H$32,IF(AND('3. GRI Pricing'!$G563&gt;='2. GRI Pricing Inputs'!$J$33,'3. GRI Pricing'!$G563&lt;='2. GRI Pricing Inputs'!$K$33),'2. GRI Pricing Inputs'!$J$32,IF(AND('3. GRI Pricing'!$G563&gt;='2. GRI Pricing Inputs'!$L$33,'3. GRI Pricing'!$G563&lt;='2. GRI Pricing Inputs'!$M$33),'2. GRI Pricing Inputs'!$L$32,IF(AND('3. GRI Pricing'!$G563&gt;='2. GRI Pricing Inputs'!$N$33,'3. GRI Pricing'!$G563&lt;='2. GRI Pricing Inputs'!$O$33),'2. GRI Pricing Inputs'!$N$32,IF(AND('3. GRI Pricing'!$G563&gt;='2. GRI Pricing Inputs'!$P$33,'3. GRI Pricing'!$G563&lt;='2. GRI Pricing Inputs'!$Q$33),'2. GRI Pricing Inputs'!$P$32,IF(AND('3. GRI Pricing'!$G563&gt;='2. GRI Pricing Inputs'!$R$33,'3. GRI Pricing'!$G563&lt;='2. GRI Pricing Inputs'!$S$33),'2. GRI Pricing Inputs'!$R$32,IF(AND('3. GRI Pricing'!$G563&gt;='2. GRI Pricing Inputs'!$T$33,'3. GRI Pricing'!$G563&lt;='2. GRI Pricing Inputs'!$U$33),'2. GRI Pricing Inputs'!$T$32,IF(AND('3. GRI Pricing'!$G563&gt;='2. GRI Pricing Inputs'!$V$33,'3. GRI Pricing'!$G563&lt;='2. GRI Pricing Inputs'!$W$33),'2. GRI Pricing Inputs'!$V$32,IF(AND('3. GRI Pricing'!$G563&gt;='2. GRI Pricing Inputs'!$X$33,'3. GRI Pricing'!$G563&lt;='2. GRI Pricing Inputs'!$Y$33),'2. GRI Pricing Inputs'!$X$32,IF(AND('3. GRI Pricing'!$G563&gt;='2. GRI Pricing Inputs'!$Z$33,'3. GRI Pricing'!$G563&lt;='2. GRI Pricing Inputs'!$AA$33),'2. GRI Pricing Inputs'!$Z$32,IF(AND('3. GRI Pricing'!$G563&gt;='2. GRI Pricing Inputs'!$AB$33,'3. GRI Pricing'!$G563&lt;='2. GRI Pricing Inputs'!$AC$33),'2. GRI Pricing Inputs'!$AB$32,IF(AND('3. GRI Pricing'!$G563&gt;='2. GRI Pricing Inputs'!$AD$33,'3. GRI Pricing'!$G563&lt;='2. GRI Pricing Inputs'!$AE$33),'2. GRI Pricing Inputs'!$AD$32,IF(AND('3. GRI Pricing'!$G563&gt;='2. GRI Pricing Inputs'!$AF$33,'3. GRI Pricing'!$G563&lt;='2. GRI Pricing Inputs'!$AG$33),'2. GRI Pricing Inputs'!$AF$32,IF(AND('3. GRI Pricing'!$G563&gt;='2. GRI Pricing Inputs'!$AH$33,'3. GRI Pricing'!$G563&lt;='2. GRI Pricing Inputs'!$AI$33),'2. GRI Pricing Inputs'!$AH$32,0))))))))))))))))</f>
        <v>0</v>
      </c>
      <c r="O563" s="272" cm="1">
        <f t="array" ref="O563">IFERROR(INDEX('2. GRI Pricing Inputs'!$C$32:$AI$39,MATCH('3. GRI Pricing'!E563,'2. GRI Pricing Inputs'!$C$32:$C$39,0),(MATCH('3. GRI Pricing'!N563,'2. GRI Pricing Inputs'!$D$32:$AI$32,0)+1)),0)</f>
        <v>0</v>
      </c>
      <c r="P563" s="272">
        <f>IFERROR(INDEX('2. GRI Pricing Inputs'!$C$45:$AI$46,MATCH($P$16,'2. GRI Pricing Inputs'!$C$45:$C$46,0),MATCH(H563,'2. GRI Pricing Inputs'!$C$45:$AI$45,0)),0)</f>
        <v>0</v>
      </c>
      <c r="Q563" s="272">
        <f>IFERROR(INDEX('2. GRI Pricing Inputs'!$C$53:$AI$54,MATCH('3. GRI Pricing'!$Q$16,'2. GRI Pricing Inputs'!$C$53:$C$54,0),MATCH('3. GRI Pricing'!I563,'2. GRI Pricing Inputs'!$C$53:$AI$53,0)),0)</f>
        <v>0</v>
      </c>
      <c r="R563" s="272">
        <f>IFERROR(INDEX('2. GRI Pricing Inputs'!$C$60:$AI$61,MATCH('3. GRI Pricing'!$R$16,'2. GRI Pricing Inputs'!$C$60:$C$61,0),MATCH('1. Accomodation'!T567,'2. GRI Pricing Inputs'!$C$60:$AI$60,0)),0)</f>
        <v>0</v>
      </c>
      <c r="S563" s="272">
        <f>IFERROR(INDEX('2. GRI Pricing Inputs'!$C$67:$AI$68,MATCH('3. GRI Pricing'!$S$16,'2. GRI Pricing Inputs'!$C$67:$C$68,0),MATCH('1. Accomodation'!U567,'2. GRI Pricing Inputs'!$C$67:$AI$67,0)),0)</f>
        <v>0</v>
      </c>
      <c r="T563" s="272">
        <f>IF(E563=0,0,'2. GRI Pricing Inputs'!$AI$75)</f>
        <v>0</v>
      </c>
      <c r="U563" s="272">
        <f>IFERROR(INDEX('2. GRI Pricing Inputs'!$C$82:$AI$83,MATCH('3. GRI Pricing'!$U$16,'2. GRI Pricing Inputs'!$C$82:$C$83,0),MATCH('1. Accomodation'!V567,'2. GRI Pricing Inputs'!$C$82:$AI$82,0)),0)</f>
        <v>0</v>
      </c>
      <c r="V563" s="272">
        <f>IFERROR(INDEX('2. GRI Pricing Inputs'!$C$89:$AI$90,MATCH('3. GRI Pricing'!$V$16,'2. GRI Pricing Inputs'!$C$89:$C$90,0),MATCH('1. Accomodation'!W567,'2. GRI Pricing Inputs'!$C$89:$AI$89,0)),0)</f>
        <v>0</v>
      </c>
      <c r="W563" s="272">
        <f>IFERROR(INDEX('2. GRI Pricing Inputs'!$C$97:$AI$98,MATCH('3. GRI Pricing'!$W$16,'2. GRI Pricing Inputs'!$C$97:$C$98,0),MATCH('1. Accomodation'!X567,'2. GRI Pricing Inputs'!$C$97:$AI$97,0)),0)</f>
        <v>0</v>
      </c>
      <c r="X563" s="272">
        <f>IFERROR(INDEX('2. GRI Pricing Inputs'!$C$104:$AI$105,MATCH('3. GRI Pricing'!$X$16,'2. GRI Pricing Inputs'!$C$104:$C$105,0),MATCH('1. Accomodation'!Y567,'2. GRI Pricing Inputs'!$C$104:$AI$104,0)),0)</f>
        <v>0</v>
      </c>
      <c r="Y563" s="273"/>
      <c r="Z563" s="274">
        <f t="shared" si="23"/>
        <v>0</v>
      </c>
      <c r="AA563" s="275"/>
      <c r="AB563" s="275"/>
      <c r="AC563" s="275"/>
      <c r="AD563" s="271">
        <f>Z563*(1+'2. GRI Pricing Inputs'!E$115)^(($AD$16-$AC$15)/365)</f>
        <v>0</v>
      </c>
      <c r="AE563" s="272">
        <f>AD563*(1+'2. GRI Pricing Inputs'!F$115)^((AE$16-AD$16)/365)</f>
        <v>0</v>
      </c>
      <c r="AF563" s="272">
        <f>AE563*(1+'2. GRI Pricing Inputs'!G$115)^((AF$16-AE$16)/365)</f>
        <v>0</v>
      </c>
      <c r="AG563" s="272">
        <f>AF563*(1+'2. GRI Pricing Inputs'!H$115)^((AG$16-AF$16)/365)</f>
        <v>0</v>
      </c>
      <c r="AH563" s="272">
        <f>AG563*(1+'2. GRI Pricing Inputs'!I$115)^((AH$16-AG$16)/365)</f>
        <v>0</v>
      </c>
      <c r="AI563" s="272">
        <f>AH563*(1+'2. GRI Pricing Inputs'!J$115)^((AI$16-AH$16)/365)</f>
        <v>0</v>
      </c>
      <c r="AJ563" s="272">
        <f>AI563*(1+'2. GRI Pricing Inputs'!K$115)^((AJ$16-AI$16)/365)</f>
        <v>0</v>
      </c>
      <c r="AK563" s="272">
        <f>AJ563*(1+'2. GRI Pricing Inputs'!L$115)^((AK$16-AJ$16)/365)</f>
        <v>0</v>
      </c>
      <c r="AL563" s="272">
        <f>AK563*(1+'2. GRI Pricing Inputs'!M$115)^((AL$16-AK$16)/365)</f>
        <v>0</v>
      </c>
      <c r="AM563" s="272">
        <f>AL563*(1+'2. GRI Pricing Inputs'!N$115)^((AM$16-AL$16)/365)</f>
        <v>0</v>
      </c>
      <c r="AN563" s="272">
        <f>AM563*(1+'2. GRI Pricing Inputs'!O$115)^((AN$16-AM$16)/365)</f>
        <v>0</v>
      </c>
      <c r="AO563" s="272">
        <f>AN563*(1+'2. GRI Pricing Inputs'!P$115)^((AO$16-AN$16)/365)</f>
        <v>0</v>
      </c>
      <c r="AP563" s="276">
        <f>AO563*(1+'2. GRI Pricing Inputs'!Q$115)^((AP$16-AO$16)/365)</f>
        <v>0</v>
      </c>
      <c r="AQ563" s="380">
        <f t="shared" si="24"/>
        <v>0</v>
      </c>
    </row>
    <row r="564" spans="3:43" ht="11.4" x14ac:dyDescent="0.2">
      <c r="C564" s="76">
        <f>'1. Accomodation'!N568</f>
        <v>0</v>
      </c>
      <c r="D564" s="362" t="str">
        <f>'1. Accomodation'!L568</f>
        <v>[Select]</v>
      </c>
      <c r="E564" s="69" t="str">
        <f>'1. Accomodation'!P568</f>
        <v>[Select]</v>
      </c>
      <c r="F564" s="69" t="str">
        <f>'1. Accomodation'!Q568</f>
        <v>[Select]</v>
      </c>
      <c r="G564" s="77">
        <f>'1. Accomodation'!O568</f>
        <v>0</v>
      </c>
      <c r="H564" s="69" t="str">
        <f>'1. Accomodation'!R568</f>
        <v>[Select]</v>
      </c>
      <c r="I564" s="69" t="str">
        <f>'1. Accomodation'!S568</f>
        <v>[Select]</v>
      </c>
      <c r="J564" s="62"/>
      <c r="L564" s="271">
        <f>IFERROR(INDEX('2. GRI Pricing Inputs'!$C$15:$AI$16,MATCH($L$16,'2. GRI Pricing Inputs'!$C$15:$C$16,0),MATCH(E564,'2. GRI Pricing Inputs'!$C$15:$AI$15,0)),0)</f>
        <v>0</v>
      </c>
      <c r="M564" s="272">
        <f>IFERROR(INDEX('2. GRI Pricing Inputs'!$C$22:$AI$23,MATCH($M$16,'2. GRI Pricing Inputs'!$C$22:$C$23,0),MATCH(F564,'2. GRI Pricing Inputs'!$C$22:$AI$22,0)),0)</f>
        <v>0</v>
      </c>
      <c r="N564" s="329">
        <f>IF(AND('3. GRI Pricing'!$G564&gt;='2. GRI Pricing Inputs'!$D$33,'3. GRI Pricing'!$G564&lt;='2. GRI Pricing Inputs'!$E$33),'2. GRI Pricing Inputs'!$D$32,IF(AND('3. GRI Pricing'!$G564&gt;='2. GRI Pricing Inputs'!$F$33,'3. GRI Pricing'!$G564&lt;='2. GRI Pricing Inputs'!$G$33),'2. GRI Pricing Inputs'!$F$32,IF(AND('3. GRI Pricing'!$G564&gt;='2. GRI Pricing Inputs'!$H$33,'3. GRI Pricing'!$G564&lt;='2. GRI Pricing Inputs'!$I$33),'2. GRI Pricing Inputs'!$H$32,IF(AND('3. GRI Pricing'!$G564&gt;='2. GRI Pricing Inputs'!$J$33,'3. GRI Pricing'!$G564&lt;='2. GRI Pricing Inputs'!$K$33),'2. GRI Pricing Inputs'!$J$32,IF(AND('3. GRI Pricing'!$G564&gt;='2. GRI Pricing Inputs'!$L$33,'3. GRI Pricing'!$G564&lt;='2. GRI Pricing Inputs'!$M$33),'2. GRI Pricing Inputs'!$L$32,IF(AND('3. GRI Pricing'!$G564&gt;='2. GRI Pricing Inputs'!$N$33,'3. GRI Pricing'!$G564&lt;='2. GRI Pricing Inputs'!$O$33),'2. GRI Pricing Inputs'!$N$32,IF(AND('3. GRI Pricing'!$G564&gt;='2. GRI Pricing Inputs'!$P$33,'3. GRI Pricing'!$G564&lt;='2. GRI Pricing Inputs'!$Q$33),'2. GRI Pricing Inputs'!$P$32,IF(AND('3. GRI Pricing'!$G564&gt;='2. GRI Pricing Inputs'!$R$33,'3. GRI Pricing'!$G564&lt;='2. GRI Pricing Inputs'!$S$33),'2. GRI Pricing Inputs'!$R$32,IF(AND('3. GRI Pricing'!$G564&gt;='2. GRI Pricing Inputs'!$T$33,'3. GRI Pricing'!$G564&lt;='2. GRI Pricing Inputs'!$U$33),'2. GRI Pricing Inputs'!$T$32,IF(AND('3. GRI Pricing'!$G564&gt;='2. GRI Pricing Inputs'!$V$33,'3. GRI Pricing'!$G564&lt;='2. GRI Pricing Inputs'!$W$33),'2. GRI Pricing Inputs'!$V$32,IF(AND('3. GRI Pricing'!$G564&gt;='2. GRI Pricing Inputs'!$X$33,'3. GRI Pricing'!$G564&lt;='2. GRI Pricing Inputs'!$Y$33),'2. GRI Pricing Inputs'!$X$32,IF(AND('3. GRI Pricing'!$G564&gt;='2. GRI Pricing Inputs'!$Z$33,'3. GRI Pricing'!$G564&lt;='2. GRI Pricing Inputs'!$AA$33),'2. GRI Pricing Inputs'!$Z$32,IF(AND('3. GRI Pricing'!$G564&gt;='2. GRI Pricing Inputs'!$AB$33,'3. GRI Pricing'!$G564&lt;='2. GRI Pricing Inputs'!$AC$33),'2. GRI Pricing Inputs'!$AB$32,IF(AND('3. GRI Pricing'!$G564&gt;='2. GRI Pricing Inputs'!$AD$33,'3. GRI Pricing'!$G564&lt;='2. GRI Pricing Inputs'!$AE$33),'2. GRI Pricing Inputs'!$AD$32,IF(AND('3. GRI Pricing'!$G564&gt;='2. GRI Pricing Inputs'!$AF$33,'3. GRI Pricing'!$G564&lt;='2. GRI Pricing Inputs'!$AG$33),'2. GRI Pricing Inputs'!$AF$32,IF(AND('3. GRI Pricing'!$G564&gt;='2. GRI Pricing Inputs'!$AH$33,'3. GRI Pricing'!$G564&lt;='2. GRI Pricing Inputs'!$AI$33),'2. GRI Pricing Inputs'!$AH$32,0))))))))))))))))</f>
        <v>0</v>
      </c>
      <c r="O564" s="272" cm="1">
        <f t="array" ref="O564">IFERROR(INDEX('2. GRI Pricing Inputs'!$C$32:$AI$39,MATCH('3. GRI Pricing'!E564,'2. GRI Pricing Inputs'!$C$32:$C$39,0),(MATCH('3. GRI Pricing'!N564,'2. GRI Pricing Inputs'!$D$32:$AI$32,0)+1)),0)</f>
        <v>0</v>
      </c>
      <c r="P564" s="272">
        <f>IFERROR(INDEX('2. GRI Pricing Inputs'!$C$45:$AI$46,MATCH($P$16,'2. GRI Pricing Inputs'!$C$45:$C$46,0),MATCH(H564,'2. GRI Pricing Inputs'!$C$45:$AI$45,0)),0)</f>
        <v>0</v>
      </c>
      <c r="Q564" s="272">
        <f>IFERROR(INDEX('2. GRI Pricing Inputs'!$C$53:$AI$54,MATCH('3. GRI Pricing'!$Q$16,'2. GRI Pricing Inputs'!$C$53:$C$54,0),MATCH('3. GRI Pricing'!I564,'2. GRI Pricing Inputs'!$C$53:$AI$53,0)),0)</f>
        <v>0</v>
      </c>
      <c r="R564" s="272">
        <f>IFERROR(INDEX('2. GRI Pricing Inputs'!$C$60:$AI$61,MATCH('3. GRI Pricing'!$R$16,'2. GRI Pricing Inputs'!$C$60:$C$61,0),MATCH('1. Accomodation'!T568,'2. GRI Pricing Inputs'!$C$60:$AI$60,0)),0)</f>
        <v>0</v>
      </c>
      <c r="S564" s="272">
        <f>IFERROR(INDEX('2. GRI Pricing Inputs'!$C$67:$AI$68,MATCH('3. GRI Pricing'!$S$16,'2. GRI Pricing Inputs'!$C$67:$C$68,0),MATCH('1. Accomodation'!U568,'2. GRI Pricing Inputs'!$C$67:$AI$67,0)),0)</f>
        <v>0</v>
      </c>
      <c r="T564" s="272">
        <f>IF(E564=0,0,'2. GRI Pricing Inputs'!$AI$75)</f>
        <v>0</v>
      </c>
      <c r="U564" s="272">
        <f>IFERROR(INDEX('2. GRI Pricing Inputs'!$C$82:$AI$83,MATCH('3. GRI Pricing'!$U$16,'2. GRI Pricing Inputs'!$C$82:$C$83,0),MATCH('1. Accomodation'!V568,'2. GRI Pricing Inputs'!$C$82:$AI$82,0)),0)</f>
        <v>0</v>
      </c>
      <c r="V564" s="272">
        <f>IFERROR(INDEX('2. GRI Pricing Inputs'!$C$89:$AI$90,MATCH('3. GRI Pricing'!$V$16,'2. GRI Pricing Inputs'!$C$89:$C$90,0),MATCH('1. Accomodation'!W568,'2. GRI Pricing Inputs'!$C$89:$AI$89,0)),0)</f>
        <v>0</v>
      </c>
      <c r="W564" s="272">
        <f>IFERROR(INDEX('2. GRI Pricing Inputs'!$C$97:$AI$98,MATCH('3. GRI Pricing'!$W$16,'2. GRI Pricing Inputs'!$C$97:$C$98,0),MATCH('1. Accomodation'!X568,'2. GRI Pricing Inputs'!$C$97:$AI$97,0)),0)</f>
        <v>0</v>
      </c>
      <c r="X564" s="272">
        <f>IFERROR(INDEX('2. GRI Pricing Inputs'!$C$104:$AI$105,MATCH('3. GRI Pricing'!$X$16,'2. GRI Pricing Inputs'!$C$104:$C$105,0),MATCH('1. Accomodation'!Y568,'2. GRI Pricing Inputs'!$C$104:$AI$104,0)),0)</f>
        <v>0</v>
      </c>
      <c r="Y564" s="273"/>
      <c r="Z564" s="274">
        <f t="shared" si="23"/>
        <v>0</v>
      </c>
      <c r="AA564" s="275"/>
      <c r="AB564" s="275"/>
      <c r="AC564" s="275"/>
      <c r="AD564" s="271">
        <f>Z564*(1+'2. GRI Pricing Inputs'!E$115)^(($AD$16-$AC$15)/365)</f>
        <v>0</v>
      </c>
      <c r="AE564" s="272">
        <f>AD564*(1+'2. GRI Pricing Inputs'!F$115)^((AE$16-AD$16)/365)</f>
        <v>0</v>
      </c>
      <c r="AF564" s="272">
        <f>AE564*(1+'2. GRI Pricing Inputs'!G$115)^((AF$16-AE$16)/365)</f>
        <v>0</v>
      </c>
      <c r="AG564" s="272">
        <f>AF564*(1+'2. GRI Pricing Inputs'!H$115)^((AG$16-AF$16)/365)</f>
        <v>0</v>
      </c>
      <c r="AH564" s="272">
        <f>AG564*(1+'2. GRI Pricing Inputs'!I$115)^((AH$16-AG$16)/365)</f>
        <v>0</v>
      </c>
      <c r="AI564" s="272">
        <f>AH564*(1+'2. GRI Pricing Inputs'!J$115)^((AI$16-AH$16)/365)</f>
        <v>0</v>
      </c>
      <c r="AJ564" s="272">
        <f>AI564*(1+'2. GRI Pricing Inputs'!K$115)^((AJ$16-AI$16)/365)</f>
        <v>0</v>
      </c>
      <c r="AK564" s="272">
        <f>AJ564*(1+'2. GRI Pricing Inputs'!L$115)^((AK$16-AJ$16)/365)</f>
        <v>0</v>
      </c>
      <c r="AL564" s="272">
        <f>AK564*(1+'2. GRI Pricing Inputs'!M$115)^((AL$16-AK$16)/365)</f>
        <v>0</v>
      </c>
      <c r="AM564" s="272">
        <f>AL564*(1+'2. GRI Pricing Inputs'!N$115)^((AM$16-AL$16)/365)</f>
        <v>0</v>
      </c>
      <c r="AN564" s="272">
        <f>AM564*(1+'2. GRI Pricing Inputs'!O$115)^((AN$16-AM$16)/365)</f>
        <v>0</v>
      </c>
      <c r="AO564" s="272">
        <f>AN564*(1+'2. GRI Pricing Inputs'!P$115)^((AO$16-AN$16)/365)</f>
        <v>0</v>
      </c>
      <c r="AP564" s="276">
        <f>AO564*(1+'2. GRI Pricing Inputs'!Q$115)^((AP$16-AO$16)/365)</f>
        <v>0</v>
      </c>
      <c r="AQ564" s="380">
        <f t="shared" si="24"/>
        <v>0</v>
      </c>
    </row>
    <row r="565" spans="3:43" ht="11.4" x14ac:dyDescent="0.2">
      <c r="C565" s="76">
        <f>'1. Accomodation'!N569</f>
        <v>0</v>
      </c>
      <c r="D565" s="362" t="str">
        <f>'1. Accomodation'!L569</f>
        <v>[Select]</v>
      </c>
      <c r="E565" s="69" t="str">
        <f>'1. Accomodation'!P569</f>
        <v>[Select]</v>
      </c>
      <c r="F565" s="69" t="str">
        <f>'1. Accomodation'!Q569</f>
        <v>[Select]</v>
      </c>
      <c r="G565" s="77">
        <f>'1. Accomodation'!O569</f>
        <v>0</v>
      </c>
      <c r="H565" s="69" t="str">
        <f>'1. Accomodation'!R569</f>
        <v>[Select]</v>
      </c>
      <c r="I565" s="69" t="str">
        <f>'1. Accomodation'!S569</f>
        <v>[Select]</v>
      </c>
      <c r="J565" s="62"/>
      <c r="L565" s="271">
        <f>IFERROR(INDEX('2. GRI Pricing Inputs'!$C$15:$AI$16,MATCH($L$16,'2. GRI Pricing Inputs'!$C$15:$C$16,0),MATCH(E565,'2. GRI Pricing Inputs'!$C$15:$AI$15,0)),0)</f>
        <v>0</v>
      </c>
      <c r="M565" s="272">
        <f>IFERROR(INDEX('2. GRI Pricing Inputs'!$C$22:$AI$23,MATCH($M$16,'2. GRI Pricing Inputs'!$C$22:$C$23,0),MATCH(F565,'2. GRI Pricing Inputs'!$C$22:$AI$22,0)),0)</f>
        <v>0</v>
      </c>
      <c r="N565" s="329">
        <f>IF(AND('3. GRI Pricing'!$G565&gt;='2. GRI Pricing Inputs'!$D$33,'3. GRI Pricing'!$G565&lt;='2. GRI Pricing Inputs'!$E$33),'2. GRI Pricing Inputs'!$D$32,IF(AND('3. GRI Pricing'!$G565&gt;='2. GRI Pricing Inputs'!$F$33,'3. GRI Pricing'!$G565&lt;='2. GRI Pricing Inputs'!$G$33),'2. GRI Pricing Inputs'!$F$32,IF(AND('3. GRI Pricing'!$G565&gt;='2. GRI Pricing Inputs'!$H$33,'3. GRI Pricing'!$G565&lt;='2. GRI Pricing Inputs'!$I$33),'2. GRI Pricing Inputs'!$H$32,IF(AND('3. GRI Pricing'!$G565&gt;='2. GRI Pricing Inputs'!$J$33,'3. GRI Pricing'!$G565&lt;='2. GRI Pricing Inputs'!$K$33),'2. GRI Pricing Inputs'!$J$32,IF(AND('3. GRI Pricing'!$G565&gt;='2. GRI Pricing Inputs'!$L$33,'3. GRI Pricing'!$G565&lt;='2. GRI Pricing Inputs'!$M$33),'2. GRI Pricing Inputs'!$L$32,IF(AND('3. GRI Pricing'!$G565&gt;='2. GRI Pricing Inputs'!$N$33,'3. GRI Pricing'!$G565&lt;='2. GRI Pricing Inputs'!$O$33),'2. GRI Pricing Inputs'!$N$32,IF(AND('3. GRI Pricing'!$G565&gt;='2. GRI Pricing Inputs'!$P$33,'3. GRI Pricing'!$G565&lt;='2. GRI Pricing Inputs'!$Q$33),'2. GRI Pricing Inputs'!$P$32,IF(AND('3. GRI Pricing'!$G565&gt;='2. GRI Pricing Inputs'!$R$33,'3. GRI Pricing'!$G565&lt;='2. GRI Pricing Inputs'!$S$33),'2. GRI Pricing Inputs'!$R$32,IF(AND('3. GRI Pricing'!$G565&gt;='2. GRI Pricing Inputs'!$T$33,'3. GRI Pricing'!$G565&lt;='2. GRI Pricing Inputs'!$U$33),'2. GRI Pricing Inputs'!$T$32,IF(AND('3. GRI Pricing'!$G565&gt;='2. GRI Pricing Inputs'!$V$33,'3. GRI Pricing'!$G565&lt;='2. GRI Pricing Inputs'!$W$33),'2. GRI Pricing Inputs'!$V$32,IF(AND('3. GRI Pricing'!$G565&gt;='2. GRI Pricing Inputs'!$X$33,'3. GRI Pricing'!$G565&lt;='2. GRI Pricing Inputs'!$Y$33),'2. GRI Pricing Inputs'!$X$32,IF(AND('3. GRI Pricing'!$G565&gt;='2. GRI Pricing Inputs'!$Z$33,'3. GRI Pricing'!$G565&lt;='2. GRI Pricing Inputs'!$AA$33),'2. GRI Pricing Inputs'!$Z$32,IF(AND('3. GRI Pricing'!$G565&gt;='2. GRI Pricing Inputs'!$AB$33,'3. GRI Pricing'!$G565&lt;='2. GRI Pricing Inputs'!$AC$33),'2. GRI Pricing Inputs'!$AB$32,IF(AND('3. GRI Pricing'!$G565&gt;='2. GRI Pricing Inputs'!$AD$33,'3. GRI Pricing'!$G565&lt;='2. GRI Pricing Inputs'!$AE$33),'2. GRI Pricing Inputs'!$AD$32,IF(AND('3. GRI Pricing'!$G565&gt;='2. GRI Pricing Inputs'!$AF$33,'3. GRI Pricing'!$G565&lt;='2. GRI Pricing Inputs'!$AG$33),'2. GRI Pricing Inputs'!$AF$32,IF(AND('3. GRI Pricing'!$G565&gt;='2. GRI Pricing Inputs'!$AH$33,'3. GRI Pricing'!$G565&lt;='2. GRI Pricing Inputs'!$AI$33),'2. GRI Pricing Inputs'!$AH$32,0))))))))))))))))</f>
        <v>0</v>
      </c>
      <c r="O565" s="272" cm="1">
        <f t="array" ref="O565">IFERROR(INDEX('2. GRI Pricing Inputs'!$C$32:$AI$39,MATCH('3. GRI Pricing'!E565,'2. GRI Pricing Inputs'!$C$32:$C$39,0),(MATCH('3. GRI Pricing'!N565,'2. GRI Pricing Inputs'!$D$32:$AI$32,0)+1)),0)</f>
        <v>0</v>
      </c>
      <c r="P565" s="272">
        <f>IFERROR(INDEX('2. GRI Pricing Inputs'!$C$45:$AI$46,MATCH($P$16,'2. GRI Pricing Inputs'!$C$45:$C$46,0),MATCH(H565,'2. GRI Pricing Inputs'!$C$45:$AI$45,0)),0)</f>
        <v>0</v>
      </c>
      <c r="Q565" s="272">
        <f>IFERROR(INDEX('2. GRI Pricing Inputs'!$C$53:$AI$54,MATCH('3. GRI Pricing'!$Q$16,'2. GRI Pricing Inputs'!$C$53:$C$54,0),MATCH('3. GRI Pricing'!I565,'2. GRI Pricing Inputs'!$C$53:$AI$53,0)),0)</f>
        <v>0</v>
      </c>
      <c r="R565" s="272">
        <f>IFERROR(INDEX('2. GRI Pricing Inputs'!$C$60:$AI$61,MATCH('3. GRI Pricing'!$R$16,'2. GRI Pricing Inputs'!$C$60:$C$61,0),MATCH('1. Accomodation'!T569,'2. GRI Pricing Inputs'!$C$60:$AI$60,0)),0)</f>
        <v>0</v>
      </c>
      <c r="S565" s="272">
        <f>IFERROR(INDEX('2. GRI Pricing Inputs'!$C$67:$AI$68,MATCH('3. GRI Pricing'!$S$16,'2. GRI Pricing Inputs'!$C$67:$C$68,0),MATCH('1. Accomodation'!U569,'2. GRI Pricing Inputs'!$C$67:$AI$67,0)),0)</f>
        <v>0</v>
      </c>
      <c r="T565" s="272">
        <f>IF(E565=0,0,'2. GRI Pricing Inputs'!$AI$75)</f>
        <v>0</v>
      </c>
      <c r="U565" s="272">
        <f>IFERROR(INDEX('2. GRI Pricing Inputs'!$C$82:$AI$83,MATCH('3. GRI Pricing'!$U$16,'2. GRI Pricing Inputs'!$C$82:$C$83,0),MATCH('1. Accomodation'!V569,'2. GRI Pricing Inputs'!$C$82:$AI$82,0)),0)</f>
        <v>0</v>
      </c>
      <c r="V565" s="272">
        <f>IFERROR(INDEX('2. GRI Pricing Inputs'!$C$89:$AI$90,MATCH('3. GRI Pricing'!$V$16,'2. GRI Pricing Inputs'!$C$89:$C$90,0),MATCH('1. Accomodation'!W569,'2. GRI Pricing Inputs'!$C$89:$AI$89,0)),0)</f>
        <v>0</v>
      </c>
      <c r="W565" s="272">
        <f>IFERROR(INDEX('2. GRI Pricing Inputs'!$C$97:$AI$98,MATCH('3. GRI Pricing'!$W$16,'2. GRI Pricing Inputs'!$C$97:$C$98,0),MATCH('1. Accomodation'!X569,'2. GRI Pricing Inputs'!$C$97:$AI$97,0)),0)</f>
        <v>0</v>
      </c>
      <c r="X565" s="272">
        <f>IFERROR(INDEX('2. GRI Pricing Inputs'!$C$104:$AI$105,MATCH('3. GRI Pricing'!$X$16,'2. GRI Pricing Inputs'!$C$104:$C$105,0),MATCH('1. Accomodation'!Y569,'2. GRI Pricing Inputs'!$C$104:$AI$104,0)),0)</f>
        <v>0</v>
      </c>
      <c r="Y565" s="273"/>
      <c r="Z565" s="274">
        <f t="shared" si="23"/>
        <v>0</v>
      </c>
      <c r="AA565" s="275"/>
      <c r="AB565" s="275"/>
      <c r="AC565" s="275"/>
      <c r="AD565" s="271">
        <f>Z565*(1+'2. GRI Pricing Inputs'!E$115)^(($AD$16-$AC$15)/365)</f>
        <v>0</v>
      </c>
      <c r="AE565" s="272">
        <f>AD565*(1+'2. GRI Pricing Inputs'!F$115)^((AE$16-AD$16)/365)</f>
        <v>0</v>
      </c>
      <c r="AF565" s="272">
        <f>AE565*(1+'2. GRI Pricing Inputs'!G$115)^((AF$16-AE$16)/365)</f>
        <v>0</v>
      </c>
      <c r="AG565" s="272">
        <f>AF565*(1+'2. GRI Pricing Inputs'!H$115)^((AG$16-AF$16)/365)</f>
        <v>0</v>
      </c>
      <c r="AH565" s="272">
        <f>AG565*(1+'2. GRI Pricing Inputs'!I$115)^((AH$16-AG$16)/365)</f>
        <v>0</v>
      </c>
      <c r="AI565" s="272">
        <f>AH565*(1+'2. GRI Pricing Inputs'!J$115)^((AI$16-AH$16)/365)</f>
        <v>0</v>
      </c>
      <c r="AJ565" s="272">
        <f>AI565*(1+'2. GRI Pricing Inputs'!K$115)^((AJ$16-AI$16)/365)</f>
        <v>0</v>
      </c>
      <c r="AK565" s="272">
        <f>AJ565*(1+'2. GRI Pricing Inputs'!L$115)^((AK$16-AJ$16)/365)</f>
        <v>0</v>
      </c>
      <c r="AL565" s="272">
        <f>AK565*(1+'2. GRI Pricing Inputs'!M$115)^((AL$16-AK$16)/365)</f>
        <v>0</v>
      </c>
      <c r="AM565" s="272">
        <f>AL565*(1+'2. GRI Pricing Inputs'!N$115)^((AM$16-AL$16)/365)</f>
        <v>0</v>
      </c>
      <c r="AN565" s="272">
        <f>AM565*(1+'2. GRI Pricing Inputs'!O$115)^((AN$16-AM$16)/365)</f>
        <v>0</v>
      </c>
      <c r="AO565" s="272">
        <f>AN565*(1+'2. GRI Pricing Inputs'!P$115)^((AO$16-AN$16)/365)</f>
        <v>0</v>
      </c>
      <c r="AP565" s="276">
        <f>AO565*(1+'2. GRI Pricing Inputs'!Q$115)^((AP$16-AO$16)/365)</f>
        <v>0</v>
      </c>
      <c r="AQ565" s="380">
        <f t="shared" si="24"/>
        <v>0</v>
      </c>
    </row>
    <row r="566" spans="3:43" ht="11.4" x14ac:dyDescent="0.2">
      <c r="C566" s="76">
        <f>'1. Accomodation'!N570</f>
        <v>0</v>
      </c>
      <c r="D566" s="362" t="str">
        <f>'1. Accomodation'!L570</f>
        <v>[Select]</v>
      </c>
      <c r="E566" s="69" t="str">
        <f>'1. Accomodation'!P570</f>
        <v>[Select]</v>
      </c>
      <c r="F566" s="69" t="str">
        <f>'1. Accomodation'!Q570</f>
        <v>[Select]</v>
      </c>
      <c r="G566" s="77">
        <f>'1. Accomodation'!O570</f>
        <v>0</v>
      </c>
      <c r="H566" s="69" t="str">
        <f>'1. Accomodation'!R570</f>
        <v>[Select]</v>
      </c>
      <c r="I566" s="69" t="str">
        <f>'1. Accomodation'!S570</f>
        <v>[Select]</v>
      </c>
      <c r="J566" s="62"/>
      <c r="L566" s="271">
        <f>IFERROR(INDEX('2. GRI Pricing Inputs'!$C$15:$AI$16,MATCH($L$16,'2. GRI Pricing Inputs'!$C$15:$C$16,0),MATCH(E566,'2. GRI Pricing Inputs'!$C$15:$AI$15,0)),0)</f>
        <v>0</v>
      </c>
      <c r="M566" s="272">
        <f>IFERROR(INDEX('2. GRI Pricing Inputs'!$C$22:$AI$23,MATCH($M$16,'2. GRI Pricing Inputs'!$C$22:$C$23,0),MATCH(F566,'2. GRI Pricing Inputs'!$C$22:$AI$22,0)),0)</f>
        <v>0</v>
      </c>
      <c r="N566" s="329">
        <f>IF(AND('3. GRI Pricing'!$G566&gt;='2. GRI Pricing Inputs'!$D$33,'3. GRI Pricing'!$G566&lt;='2. GRI Pricing Inputs'!$E$33),'2. GRI Pricing Inputs'!$D$32,IF(AND('3. GRI Pricing'!$G566&gt;='2. GRI Pricing Inputs'!$F$33,'3. GRI Pricing'!$G566&lt;='2. GRI Pricing Inputs'!$G$33),'2. GRI Pricing Inputs'!$F$32,IF(AND('3. GRI Pricing'!$G566&gt;='2. GRI Pricing Inputs'!$H$33,'3. GRI Pricing'!$G566&lt;='2. GRI Pricing Inputs'!$I$33),'2. GRI Pricing Inputs'!$H$32,IF(AND('3. GRI Pricing'!$G566&gt;='2. GRI Pricing Inputs'!$J$33,'3. GRI Pricing'!$G566&lt;='2. GRI Pricing Inputs'!$K$33),'2. GRI Pricing Inputs'!$J$32,IF(AND('3. GRI Pricing'!$G566&gt;='2. GRI Pricing Inputs'!$L$33,'3. GRI Pricing'!$G566&lt;='2. GRI Pricing Inputs'!$M$33),'2. GRI Pricing Inputs'!$L$32,IF(AND('3. GRI Pricing'!$G566&gt;='2. GRI Pricing Inputs'!$N$33,'3. GRI Pricing'!$G566&lt;='2. GRI Pricing Inputs'!$O$33),'2. GRI Pricing Inputs'!$N$32,IF(AND('3. GRI Pricing'!$G566&gt;='2. GRI Pricing Inputs'!$P$33,'3. GRI Pricing'!$G566&lt;='2. GRI Pricing Inputs'!$Q$33),'2. GRI Pricing Inputs'!$P$32,IF(AND('3. GRI Pricing'!$G566&gt;='2. GRI Pricing Inputs'!$R$33,'3. GRI Pricing'!$G566&lt;='2. GRI Pricing Inputs'!$S$33),'2. GRI Pricing Inputs'!$R$32,IF(AND('3. GRI Pricing'!$G566&gt;='2. GRI Pricing Inputs'!$T$33,'3. GRI Pricing'!$G566&lt;='2. GRI Pricing Inputs'!$U$33),'2. GRI Pricing Inputs'!$T$32,IF(AND('3. GRI Pricing'!$G566&gt;='2. GRI Pricing Inputs'!$V$33,'3. GRI Pricing'!$G566&lt;='2. GRI Pricing Inputs'!$W$33),'2. GRI Pricing Inputs'!$V$32,IF(AND('3. GRI Pricing'!$G566&gt;='2. GRI Pricing Inputs'!$X$33,'3. GRI Pricing'!$G566&lt;='2. GRI Pricing Inputs'!$Y$33),'2. GRI Pricing Inputs'!$X$32,IF(AND('3. GRI Pricing'!$G566&gt;='2. GRI Pricing Inputs'!$Z$33,'3. GRI Pricing'!$G566&lt;='2. GRI Pricing Inputs'!$AA$33),'2. GRI Pricing Inputs'!$Z$32,IF(AND('3. GRI Pricing'!$G566&gt;='2. GRI Pricing Inputs'!$AB$33,'3. GRI Pricing'!$G566&lt;='2. GRI Pricing Inputs'!$AC$33),'2. GRI Pricing Inputs'!$AB$32,IF(AND('3. GRI Pricing'!$G566&gt;='2. GRI Pricing Inputs'!$AD$33,'3. GRI Pricing'!$G566&lt;='2. GRI Pricing Inputs'!$AE$33),'2. GRI Pricing Inputs'!$AD$32,IF(AND('3. GRI Pricing'!$G566&gt;='2. GRI Pricing Inputs'!$AF$33,'3. GRI Pricing'!$G566&lt;='2. GRI Pricing Inputs'!$AG$33),'2. GRI Pricing Inputs'!$AF$32,IF(AND('3. GRI Pricing'!$G566&gt;='2. GRI Pricing Inputs'!$AH$33,'3. GRI Pricing'!$G566&lt;='2. GRI Pricing Inputs'!$AI$33),'2. GRI Pricing Inputs'!$AH$32,0))))))))))))))))</f>
        <v>0</v>
      </c>
      <c r="O566" s="272" cm="1">
        <f t="array" ref="O566">IFERROR(INDEX('2. GRI Pricing Inputs'!$C$32:$AI$39,MATCH('3. GRI Pricing'!E566,'2. GRI Pricing Inputs'!$C$32:$C$39,0),(MATCH('3. GRI Pricing'!N566,'2. GRI Pricing Inputs'!$D$32:$AI$32,0)+1)),0)</f>
        <v>0</v>
      </c>
      <c r="P566" s="272">
        <f>IFERROR(INDEX('2. GRI Pricing Inputs'!$C$45:$AI$46,MATCH($P$16,'2. GRI Pricing Inputs'!$C$45:$C$46,0),MATCH(H566,'2. GRI Pricing Inputs'!$C$45:$AI$45,0)),0)</f>
        <v>0</v>
      </c>
      <c r="Q566" s="272">
        <f>IFERROR(INDEX('2. GRI Pricing Inputs'!$C$53:$AI$54,MATCH('3. GRI Pricing'!$Q$16,'2. GRI Pricing Inputs'!$C$53:$C$54,0),MATCH('3. GRI Pricing'!I566,'2. GRI Pricing Inputs'!$C$53:$AI$53,0)),0)</f>
        <v>0</v>
      </c>
      <c r="R566" s="272">
        <f>IFERROR(INDEX('2. GRI Pricing Inputs'!$C$60:$AI$61,MATCH('3. GRI Pricing'!$R$16,'2. GRI Pricing Inputs'!$C$60:$C$61,0),MATCH('1. Accomodation'!T570,'2. GRI Pricing Inputs'!$C$60:$AI$60,0)),0)</f>
        <v>0</v>
      </c>
      <c r="S566" s="272">
        <f>IFERROR(INDEX('2. GRI Pricing Inputs'!$C$67:$AI$68,MATCH('3. GRI Pricing'!$S$16,'2. GRI Pricing Inputs'!$C$67:$C$68,0),MATCH('1. Accomodation'!U570,'2. GRI Pricing Inputs'!$C$67:$AI$67,0)),0)</f>
        <v>0</v>
      </c>
      <c r="T566" s="272">
        <f>IF(E566=0,0,'2. GRI Pricing Inputs'!$AI$75)</f>
        <v>0</v>
      </c>
      <c r="U566" s="272">
        <f>IFERROR(INDEX('2. GRI Pricing Inputs'!$C$82:$AI$83,MATCH('3. GRI Pricing'!$U$16,'2. GRI Pricing Inputs'!$C$82:$C$83,0),MATCH('1. Accomodation'!V570,'2. GRI Pricing Inputs'!$C$82:$AI$82,0)),0)</f>
        <v>0</v>
      </c>
      <c r="V566" s="272">
        <f>IFERROR(INDEX('2. GRI Pricing Inputs'!$C$89:$AI$90,MATCH('3. GRI Pricing'!$V$16,'2. GRI Pricing Inputs'!$C$89:$C$90,0),MATCH('1. Accomodation'!W570,'2. GRI Pricing Inputs'!$C$89:$AI$89,0)),0)</f>
        <v>0</v>
      </c>
      <c r="W566" s="272">
        <f>IFERROR(INDEX('2. GRI Pricing Inputs'!$C$97:$AI$98,MATCH('3. GRI Pricing'!$W$16,'2. GRI Pricing Inputs'!$C$97:$C$98,0),MATCH('1. Accomodation'!X570,'2. GRI Pricing Inputs'!$C$97:$AI$97,0)),0)</f>
        <v>0</v>
      </c>
      <c r="X566" s="272">
        <f>IFERROR(INDEX('2. GRI Pricing Inputs'!$C$104:$AI$105,MATCH('3. GRI Pricing'!$X$16,'2. GRI Pricing Inputs'!$C$104:$C$105,0),MATCH('1. Accomodation'!Y570,'2. GRI Pricing Inputs'!$C$104:$AI$104,0)),0)</f>
        <v>0</v>
      </c>
      <c r="Y566" s="273"/>
      <c r="Z566" s="274">
        <f t="shared" si="23"/>
        <v>0</v>
      </c>
      <c r="AA566" s="275"/>
      <c r="AB566" s="275"/>
      <c r="AC566" s="275"/>
      <c r="AD566" s="271">
        <f>Z566*(1+'2. GRI Pricing Inputs'!E$115)^(($AD$16-$AC$15)/365)</f>
        <v>0</v>
      </c>
      <c r="AE566" s="272">
        <f>AD566*(1+'2. GRI Pricing Inputs'!F$115)^((AE$16-AD$16)/365)</f>
        <v>0</v>
      </c>
      <c r="AF566" s="272">
        <f>AE566*(1+'2. GRI Pricing Inputs'!G$115)^((AF$16-AE$16)/365)</f>
        <v>0</v>
      </c>
      <c r="AG566" s="272">
        <f>AF566*(1+'2. GRI Pricing Inputs'!H$115)^((AG$16-AF$16)/365)</f>
        <v>0</v>
      </c>
      <c r="AH566" s="272">
        <f>AG566*(1+'2. GRI Pricing Inputs'!I$115)^((AH$16-AG$16)/365)</f>
        <v>0</v>
      </c>
      <c r="AI566" s="272">
        <f>AH566*(1+'2. GRI Pricing Inputs'!J$115)^((AI$16-AH$16)/365)</f>
        <v>0</v>
      </c>
      <c r="AJ566" s="272">
        <f>AI566*(1+'2. GRI Pricing Inputs'!K$115)^((AJ$16-AI$16)/365)</f>
        <v>0</v>
      </c>
      <c r="AK566" s="272">
        <f>AJ566*(1+'2. GRI Pricing Inputs'!L$115)^((AK$16-AJ$16)/365)</f>
        <v>0</v>
      </c>
      <c r="AL566" s="272">
        <f>AK566*(1+'2. GRI Pricing Inputs'!M$115)^((AL$16-AK$16)/365)</f>
        <v>0</v>
      </c>
      <c r="AM566" s="272">
        <f>AL566*(1+'2. GRI Pricing Inputs'!N$115)^((AM$16-AL$16)/365)</f>
        <v>0</v>
      </c>
      <c r="AN566" s="272">
        <f>AM566*(1+'2. GRI Pricing Inputs'!O$115)^((AN$16-AM$16)/365)</f>
        <v>0</v>
      </c>
      <c r="AO566" s="272">
        <f>AN566*(1+'2. GRI Pricing Inputs'!P$115)^((AO$16-AN$16)/365)</f>
        <v>0</v>
      </c>
      <c r="AP566" s="276">
        <f>AO566*(1+'2. GRI Pricing Inputs'!Q$115)^((AP$16-AO$16)/365)</f>
        <v>0</v>
      </c>
      <c r="AQ566" s="380">
        <f t="shared" si="24"/>
        <v>0</v>
      </c>
    </row>
    <row r="567" spans="3:43" ht="11.4" x14ac:dyDescent="0.2">
      <c r="C567" s="76">
        <f>'1. Accomodation'!N571</f>
        <v>0</v>
      </c>
      <c r="D567" s="362" t="str">
        <f>'1. Accomodation'!L571</f>
        <v>[Select]</v>
      </c>
      <c r="E567" s="69" t="str">
        <f>'1. Accomodation'!P571</f>
        <v>[Select]</v>
      </c>
      <c r="F567" s="69" t="str">
        <f>'1. Accomodation'!Q571</f>
        <v>[Select]</v>
      </c>
      <c r="G567" s="77">
        <f>'1. Accomodation'!O571</f>
        <v>0</v>
      </c>
      <c r="H567" s="69" t="str">
        <f>'1. Accomodation'!R571</f>
        <v>[Select]</v>
      </c>
      <c r="I567" s="69" t="str">
        <f>'1. Accomodation'!S571</f>
        <v>[Select]</v>
      </c>
      <c r="J567" s="62"/>
      <c r="L567" s="271">
        <f>IFERROR(INDEX('2. GRI Pricing Inputs'!$C$15:$AI$16,MATCH($L$16,'2. GRI Pricing Inputs'!$C$15:$C$16,0),MATCH(E567,'2. GRI Pricing Inputs'!$C$15:$AI$15,0)),0)</f>
        <v>0</v>
      </c>
      <c r="M567" s="272">
        <f>IFERROR(INDEX('2. GRI Pricing Inputs'!$C$22:$AI$23,MATCH($M$16,'2. GRI Pricing Inputs'!$C$22:$C$23,0),MATCH(F567,'2. GRI Pricing Inputs'!$C$22:$AI$22,0)),0)</f>
        <v>0</v>
      </c>
      <c r="N567" s="329">
        <f>IF(AND('3. GRI Pricing'!$G567&gt;='2. GRI Pricing Inputs'!$D$33,'3. GRI Pricing'!$G567&lt;='2. GRI Pricing Inputs'!$E$33),'2. GRI Pricing Inputs'!$D$32,IF(AND('3. GRI Pricing'!$G567&gt;='2. GRI Pricing Inputs'!$F$33,'3. GRI Pricing'!$G567&lt;='2. GRI Pricing Inputs'!$G$33),'2. GRI Pricing Inputs'!$F$32,IF(AND('3. GRI Pricing'!$G567&gt;='2. GRI Pricing Inputs'!$H$33,'3. GRI Pricing'!$G567&lt;='2. GRI Pricing Inputs'!$I$33),'2. GRI Pricing Inputs'!$H$32,IF(AND('3. GRI Pricing'!$G567&gt;='2. GRI Pricing Inputs'!$J$33,'3. GRI Pricing'!$G567&lt;='2. GRI Pricing Inputs'!$K$33),'2. GRI Pricing Inputs'!$J$32,IF(AND('3. GRI Pricing'!$G567&gt;='2. GRI Pricing Inputs'!$L$33,'3. GRI Pricing'!$G567&lt;='2. GRI Pricing Inputs'!$M$33),'2. GRI Pricing Inputs'!$L$32,IF(AND('3. GRI Pricing'!$G567&gt;='2. GRI Pricing Inputs'!$N$33,'3. GRI Pricing'!$G567&lt;='2. GRI Pricing Inputs'!$O$33),'2. GRI Pricing Inputs'!$N$32,IF(AND('3. GRI Pricing'!$G567&gt;='2. GRI Pricing Inputs'!$P$33,'3. GRI Pricing'!$G567&lt;='2. GRI Pricing Inputs'!$Q$33),'2. GRI Pricing Inputs'!$P$32,IF(AND('3. GRI Pricing'!$G567&gt;='2. GRI Pricing Inputs'!$R$33,'3. GRI Pricing'!$G567&lt;='2. GRI Pricing Inputs'!$S$33),'2. GRI Pricing Inputs'!$R$32,IF(AND('3. GRI Pricing'!$G567&gt;='2. GRI Pricing Inputs'!$T$33,'3. GRI Pricing'!$G567&lt;='2. GRI Pricing Inputs'!$U$33),'2. GRI Pricing Inputs'!$T$32,IF(AND('3. GRI Pricing'!$G567&gt;='2. GRI Pricing Inputs'!$V$33,'3. GRI Pricing'!$G567&lt;='2. GRI Pricing Inputs'!$W$33),'2. GRI Pricing Inputs'!$V$32,IF(AND('3. GRI Pricing'!$G567&gt;='2. GRI Pricing Inputs'!$X$33,'3. GRI Pricing'!$G567&lt;='2. GRI Pricing Inputs'!$Y$33),'2. GRI Pricing Inputs'!$X$32,IF(AND('3. GRI Pricing'!$G567&gt;='2. GRI Pricing Inputs'!$Z$33,'3. GRI Pricing'!$G567&lt;='2. GRI Pricing Inputs'!$AA$33),'2. GRI Pricing Inputs'!$Z$32,IF(AND('3. GRI Pricing'!$G567&gt;='2. GRI Pricing Inputs'!$AB$33,'3. GRI Pricing'!$G567&lt;='2. GRI Pricing Inputs'!$AC$33),'2. GRI Pricing Inputs'!$AB$32,IF(AND('3. GRI Pricing'!$G567&gt;='2. GRI Pricing Inputs'!$AD$33,'3. GRI Pricing'!$G567&lt;='2. GRI Pricing Inputs'!$AE$33),'2. GRI Pricing Inputs'!$AD$32,IF(AND('3. GRI Pricing'!$G567&gt;='2. GRI Pricing Inputs'!$AF$33,'3. GRI Pricing'!$G567&lt;='2. GRI Pricing Inputs'!$AG$33),'2. GRI Pricing Inputs'!$AF$32,IF(AND('3. GRI Pricing'!$G567&gt;='2. GRI Pricing Inputs'!$AH$33,'3. GRI Pricing'!$G567&lt;='2. GRI Pricing Inputs'!$AI$33),'2. GRI Pricing Inputs'!$AH$32,0))))))))))))))))</f>
        <v>0</v>
      </c>
      <c r="O567" s="272" cm="1">
        <f t="array" ref="O567">IFERROR(INDEX('2. GRI Pricing Inputs'!$C$32:$AI$39,MATCH('3. GRI Pricing'!E567,'2. GRI Pricing Inputs'!$C$32:$C$39,0),(MATCH('3. GRI Pricing'!N567,'2. GRI Pricing Inputs'!$D$32:$AI$32,0)+1)),0)</f>
        <v>0</v>
      </c>
      <c r="P567" s="272">
        <f>IFERROR(INDEX('2. GRI Pricing Inputs'!$C$45:$AI$46,MATCH($P$16,'2. GRI Pricing Inputs'!$C$45:$C$46,0),MATCH(H567,'2. GRI Pricing Inputs'!$C$45:$AI$45,0)),0)</f>
        <v>0</v>
      </c>
      <c r="Q567" s="272">
        <f>IFERROR(INDEX('2. GRI Pricing Inputs'!$C$53:$AI$54,MATCH('3. GRI Pricing'!$Q$16,'2. GRI Pricing Inputs'!$C$53:$C$54,0),MATCH('3. GRI Pricing'!I567,'2. GRI Pricing Inputs'!$C$53:$AI$53,0)),0)</f>
        <v>0</v>
      </c>
      <c r="R567" s="272">
        <f>IFERROR(INDEX('2. GRI Pricing Inputs'!$C$60:$AI$61,MATCH('3. GRI Pricing'!$R$16,'2. GRI Pricing Inputs'!$C$60:$C$61,0),MATCH('1. Accomodation'!T571,'2. GRI Pricing Inputs'!$C$60:$AI$60,0)),0)</f>
        <v>0</v>
      </c>
      <c r="S567" s="272">
        <f>IFERROR(INDEX('2. GRI Pricing Inputs'!$C$67:$AI$68,MATCH('3. GRI Pricing'!$S$16,'2. GRI Pricing Inputs'!$C$67:$C$68,0),MATCH('1. Accomodation'!U571,'2. GRI Pricing Inputs'!$C$67:$AI$67,0)),0)</f>
        <v>0</v>
      </c>
      <c r="T567" s="272">
        <f>IF(E567=0,0,'2. GRI Pricing Inputs'!$AI$75)</f>
        <v>0</v>
      </c>
      <c r="U567" s="272">
        <f>IFERROR(INDEX('2. GRI Pricing Inputs'!$C$82:$AI$83,MATCH('3. GRI Pricing'!$U$16,'2. GRI Pricing Inputs'!$C$82:$C$83,0),MATCH('1. Accomodation'!V571,'2. GRI Pricing Inputs'!$C$82:$AI$82,0)),0)</f>
        <v>0</v>
      </c>
      <c r="V567" s="272">
        <f>IFERROR(INDEX('2. GRI Pricing Inputs'!$C$89:$AI$90,MATCH('3. GRI Pricing'!$V$16,'2. GRI Pricing Inputs'!$C$89:$C$90,0),MATCH('1. Accomodation'!W571,'2. GRI Pricing Inputs'!$C$89:$AI$89,0)),0)</f>
        <v>0</v>
      </c>
      <c r="W567" s="272">
        <f>IFERROR(INDEX('2. GRI Pricing Inputs'!$C$97:$AI$98,MATCH('3. GRI Pricing'!$W$16,'2. GRI Pricing Inputs'!$C$97:$C$98,0),MATCH('1. Accomodation'!X571,'2. GRI Pricing Inputs'!$C$97:$AI$97,0)),0)</f>
        <v>0</v>
      </c>
      <c r="X567" s="272">
        <f>IFERROR(INDEX('2. GRI Pricing Inputs'!$C$104:$AI$105,MATCH('3. GRI Pricing'!$X$16,'2. GRI Pricing Inputs'!$C$104:$C$105,0),MATCH('1. Accomodation'!Y571,'2. GRI Pricing Inputs'!$C$104:$AI$104,0)),0)</f>
        <v>0</v>
      </c>
      <c r="Y567" s="273"/>
      <c r="Z567" s="274">
        <f t="shared" si="23"/>
        <v>0</v>
      </c>
      <c r="AA567" s="275"/>
      <c r="AB567" s="275"/>
      <c r="AC567" s="275"/>
      <c r="AD567" s="271">
        <f>Z567*(1+'2. GRI Pricing Inputs'!E$115)^(($AD$16-$AC$15)/365)</f>
        <v>0</v>
      </c>
      <c r="AE567" s="272">
        <f>AD567*(1+'2. GRI Pricing Inputs'!F$115)^((AE$16-AD$16)/365)</f>
        <v>0</v>
      </c>
      <c r="AF567" s="272">
        <f>AE567*(1+'2. GRI Pricing Inputs'!G$115)^((AF$16-AE$16)/365)</f>
        <v>0</v>
      </c>
      <c r="AG567" s="272">
        <f>AF567*(1+'2. GRI Pricing Inputs'!H$115)^((AG$16-AF$16)/365)</f>
        <v>0</v>
      </c>
      <c r="AH567" s="272">
        <f>AG567*(1+'2. GRI Pricing Inputs'!I$115)^((AH$16-AG$16)/365)</f>
        <v>0</v>
      </c>
      <c r="AI567" s="272">
        <f>AH567*(1+'2. GRI Pricing Inputs'!J$115)^((AI$16-AH$16)/365)</f>
        <v>0</v>
      </c>
      <c r="AJ567" s="272">
        <f>AI567*(1+'2. GRI Pricing Inputs'!K$115)^((AJ$16-AI$16)/365)</f>
        <v>0</v>
      </c>
      <c r="AK567" s="272">
        <f>AJ567*(1+'2. GRI Pricing Inputs'!L$115)^((AK$16-AJ$16)/365)</f>
        <v>0</v>
      </c>
      <c r="AL567" s="272">
        <f>AK567*(1+'2. GRI Pricing Inputs'!M$115)^((AL$16-AK$16)/365)</f>
        <v>0</v>
      </c>
      <c r="AM567" s="272">
        <f>AL567*(1+'2. GRI Pricing Inputs'!N$115)^((AM$16-AL$16)/365)</f>
        <v>0</v>
      </c>
      <c r="AN567" s="272">
        <f>AM567*(1+'2. GRI Pricing Inputs'!O$115)^((AN$16-AM$16)/365)</f>
        <v>0</v>
      </c>
      <c r="AO567" s="272">
        <f>AN567*(1+'2. GRI Pricing Inputs'!P$115)^((AO$16-AN$16)/365)</f>
        <v>0</v>
      </c>
      <c r="AP567" s="276">
        <f>AO567*(1+'2. GRI Pricing Inputs'!Q$115)^((AP$16-AO$16)/365)</f>
        <v>0</v>
      </c>
      <c r="AQ567" s="380">
        <f t="shared" si="24"/>
        <v>0</v>
      </c>
    </row>
    <row r="568" spans="3:43" ht="11.4" x14ac:dyDescent="0.2">
      <c r="C568" s="76">
        <f>'1. Accomodation'!N572</f>
        <v>0</v>
      </c>
      <c r="D568" s="362" t="str">
        <f>'1. Accomodation'!L572</f>
        <v>[Select]</v>
      </c>
      <c r="E568" s="69" t="str">
        <f>'1. Accomodation'!P572</f>
        <v>[Select]</v>
      </c>
      <c r="F568" s="69" t="str">
        <f>'1. Accomodation'!Q572</f>
        <v>[Select]</v>
      </c>
      <c r="G568" s="77">
        <f>'1. Accomodation'!O572</f>
        <v>0</v>
      </c>
      <c r="H568" s="69" t="str">
        <f>'1. Accomodation'!R572</f>
        <v>[Select]</v>
      </c>
      <c r="I568" s="69" t="str">
        <f>'1. Accomodation'!S572</f>
        <v>[Select]</v>
      </c>
      <c r="J568" s="62"/>
      <c r="L568" s="271">
        <f>IFERROR(INDEX('2. GRI Pricing Inputs'!$C$15:$AI$16,MATCH($L$16,'2. GRI Pricing Inputs'!$C$15:$C$16,0),MATCH(E568,'2. GRI Pricing Inputs'!$C$15:$AI$15,0)),0)</f>
        <v>0</v>
      </c>
      <c r="M568" s="272">
        <f>IFERROR(INDEX('2. GRI Pricing Inputs'!$C$22:$AI$23,MATCH($M$16,'2. GRI Pricing Inputs'!$C$22:$C$23,0),MATCH(F568,'2. GRI Pricing Inputs'!$C$22:$AI$22,0)),0)</f>
        <v>0</v>
      </c>
      <c r="N568" s="329">
        <f>IF(AND('3. GRI Pricing'!$G568&gt;='2. GRI Pricing Inputs'!$D$33,'3. GRI Pricing'!$G568&lt;='2. GRI Pricing Inputs'!$E$33),'2. GRI Pricing Inputs'!$D$32,IF(AND('3. GRI Pricing'!$G568&gt;='2. GRI Pricing Inputs'!$F$33,'3. GRI Pricing'!$G568&lt;='2. GRI Pricing Inputs'!$G$33),'2. GRI Pricing Inputs'!$F$32,IF(AND('3. GRI Pricing'!$G568&gt;='2. GRI Pricing Inputs'!$H$33,'3. GRI Pricing'!$G568&lt;='2. GRI Pricing Inputs'!$I$33),'2. GRI Pricing Inputs'!$H$32,IF(AND('3. GRI Pricing'!$G568&gt;='2. GRI Pricing Inputs'!$J$33,'3. GRI Pricing'!$G568&lt;='2. GRI Pricing Inputs'!$K$33),'2. GRI Pricing Inputs'!$J$32,IF(AND('3. GRI Pricing'!$G568&gt;='2. GRI Pricing Inputs'!$L$33,'3. GRI Pricing'!$G568&lt;='2. GRI Pricing Inputs'!$M$33),'2. GRI Pricing Inputs'!$L$32,IF(AND('3. GRI Pricing'!$G568&gt;='2. GRI Pricing Inputs'!$N$33,'3. GRI Pricing'!$G568&lt;='2. GRI Pricing Inputs'!$O$33),'2. GRI Pricing Inputs'!$N$32,IF(AND('3. GRI Pricing'!$G568&gt;='2. GRI Pricing Inputs'!$P$33,'3. GRI Pricing'!$G568&lt;='2. GRI Pricing Inputs'!$Q$33),'2. GRI Pricing Inputs'!$P$32,IF(AND('3. GRI Pricing'!$G568&gt;='2. GRI Pricing Inputs'!$R$33,'3. GRI Pricing'!$G568&lt;='2. GRI Pricing Inputs'!$S$33),'2. GRI Pricing Inputs'!$R$32,IF(AND('3. GRI Pricing'!$G568&gt;='2. GRI Pricing Inputs'!$T$33,'3. GRI Pricing'!$G568&lt;='2. GRI Pricing Inputs'!$U$33),'2. GRI Pricing Inputs'!$T$32,IF(AND('3. GRI Pricing'!$G568&gt;='2. GRI Pricing Inputs'!$V$33,'3. GRI Pricing'!$G568&lt;='2. GRI Pricing Inputs'!$W$33),'2. GRI Pricing Inputs'!$V$32,IF(AND('3. GRI Pricing'!$G568&gt;='2. GRI Pricing Inputs'!$X$33,'3. GRI Pricing'!$G568&lt;='2. GRI Pricing Inputs'!$Y$33),'2. GRI Pricing Inputs'!$X$32,IF(AND('3. GRI Pricing'!$G568&gt;='2. GRI Pricing Inputs'!$Z$33,'3. GRI Pricing'!$G568&lt;='2. GRI Pricing Inputs'!$AA$33),'2. GRI Pricing Inputs'!$Z$32,IF(AND('3. GRI Pricing'!$G568&gt;='2. GRI Pricing Inputs'!$AB$33,'3. GRI Pricing'!$G568&lt;='2. GRI Pricing Inputs'!$AC$33),'2. GRI Pricing Inputs'!$AB$32,IF(AND('3. GRI Pricing'!$G568&gt;='2. GRI Pricing Inputs'!$AD$33,'3. GRI Pricing'!$G568&lt;='2. GRI Pricing Inputs'!$AE$33),'2. GRI Pricing Inputs'!$AD$32,IF(AND('3. GRI Pricing'!$G568&gt;='2. GRI Pricing Inputs'!$AF$33,'3. GRI Pricing'!$G568&lt;='2. GRI Pricing Inputs'!$AG$33),'2. GRI Pricing Inputs'!$AF$32,IF(AND('3. GRI Pricing'!$G568&gt;='2. GRI Pricing Inputs'!$AH$33,'3. GRI Pricing'!$G568&lt;='2. GRI Pricing Inputs'!$AI$33),'2. GRI Pricing Inputs'!$AH$32,0))))))))))))))))</f>
        <v>0</v>
      </c>
      <c r="O568" s="272" cm="1">
        <f t="array" ref="O568">IFERROR(INDEX('2. GRI Pricing Inputs'!$C$32:$AI$39,MATCH('3. GRI Pricing'!E568,'2. GRI Pricing Inputs'!$C$32:$C$39,0),(MATCH('3. GRI Pricing'!N568,'2. GRI Pricing Inputs'!$D$32:$AI$32,0)+1)),0)</f>
        <v>0</v>
      </c>
      <c r="P568" s="272">
        <f>IFERROR(INDEX('2. GRI Pricing Inputs'!$C$45:$AI$46,MATCH($P$16,'2. GRI Pricing Inputs'!$C$45:$C$46,0),MATCH(H568,'2. GRI Pricing Inputs'!$C$45:$AI$45,0)),0)</f>
        <v>0</v>
      </c>
      <c r="Q568" s="272">
        <f>IFERROR(INDEX('2. GRI Pricing Inputs'!$C$53:$AI$54,MATCH('3. GRI Pricing'!$Q$16,'2. GRI Pricing Inputs'!$C$53:$C$54,0),MATCH('3. GRI Pricing'!I568,'2. GRI Pricing Inputs'!$C$53:$AI$53,0)),0)</f>
        <v>0</v>
      </c>
      <c r="R568" s="272">
        <f>IFERROR(INDEX('2. GRI Pricing Inputs'!$C$60:$AI$61,MATCH('3. GRI Pricing'!$R$16,'2. GRI Pricing Inputs'!$C$60:$C$61,0),MATCH('1. Accomodation'!T572,'2. GRI Pricing Inputs'!$C$60:$AI$60,0)),0)</f>
        <v>0</v>
      </c>
      <c r="S568" s="272">
        <f>IFERROR(INDEX('2. GRI Pricing Inputs'!$C$67:$AI$68,MATCH('3. GRI Pricing'!$S$16,'2. GRI Pricing Inputs'!$C$67:$C$68,0),MATCH('1. Accomodation'!U572,'2. GRI Pricing Inputs'!$C$67:$AI$67,0)),0)</f>
        <v>0</v>
      </c>
      <c r="T568" s="272">
        <f>IF(E568=0,0,'2. GRI Pricing Inputs'!$AI$75)</f>
        <v>0</v>
      </c>
      <c r="U568" s="272">
        <f>IFERROR(INDEX('2. GRI Pricing Inputs'!$C$82:$AI$83,MATCH('3. GRI Pricing'!$U$16,'2. GRI Pricing Inputs'!$C$82:$C$83,0),MATCH('1. Accomodation'!V572,'2. GRI Pricing Inputs'!$C$82:$AI$82,0)),0)</f>
        <v>0</v>
      </c>
      <c r="V568" s="272">
        <f>IFERROR(INDEX('2. GRI Pricing Inputs'!$C$89:$AI$90,MATCH('3. GRI Pricing'!$V$16,'2. GRI Pricing Inputs'!$C$89:$C$90,0),MATCH('1. Accomodation'!W572,'2. GRI Pricing Inputs'!$C$89:$AI$89,0)),0)</f>
        <v>0</v>
      </c>
      <c r="W568" s="272">
        <f>IFERROR(INDEX('2. GRI Pricing Inputs'!$C$97:$AI$98,MATCH('3. GRI Pricing'!$W$16,'2. GRI Pricing Inputs'!$C$97:$C$98,0),MATCH('1. Accomodation'!X572,'2. GRI Pricing Inputs'!$C$97:$AI$97,0)),0)</f>
        <v>0</v>
      </c>
      <c r="X568" s="272">
        <f>IFERROR(INDEX('2. GRI Pricing Inputs'!$C$104:$AI$105,MATCH('3. GRI Pricing'!$X$16,'2. GRI Pricing Inputs'!$C$104:$C$105,0),MATCH('1. Accomodation'!Y572,'2. GRI Pricing Inputs'!$C$104:$AI$104,0)),0)</f>
        <v>0</v>
      </c>
      <c r="Y568" s="273"/>
      <c r="Z568" s="274">
        <f t="shared" si="23"/>
        <v>0</v>
      </c>
      <c r="AA568" s="275"/>
      <c r="AB568" s="275"/>
      <c r="AC568" s="275"/>
      <c r="AD568" s="271">
        <f>Z568*(1+'2. GRI Pricing Inputs'!E$115)^(($AD$16-$AC$15)/365)</f>
        <v>0</v>
      </c>
      <c r="AE568" s="272">
        <f>AD568*(1+'2. GRI Pricing Inputs'!F$115)^((AE$16-AD$16)/365)</f>
        <v>0</v>
      </c>
      <c r="AF568" s="272">
        <f>AE568*(1+'2. GRI Pricing Inputs'!G$115)^((AF$16-AE$16)/365)</f>
        <v>0</v>
      </c>
      <c r="AG568" s="272">
        <f>AF568*(1+'2. GRI Pricing Inputs'!H$115)^((AG$16-AF$16)/365)</f>
        <v>0</v>
      </c>
      <c r="AH568" s="272">
        <f>AG568*(1+'2. GRI Pricing Inputs'!I$115)^((AH$16-AG$16)/365)</f>
        <v>0</v>
      </c>
      <c r="AI568" s="272">
        <f>AH568*(1+'2. GRI Pricing Inputs'!J$115)^((AI$16-AH$16)/365)</f>
        <v>0</v>
      </c>
      <c r="AJ568" s="272">
        <f>AI568*(1+'2. GRI Pricing Inputs'!K$115)^((AJ$16-AI$16)/365)</f>
        <v>0</v>
      </c>
      <c r="AK568" s="272">
        <f>AJ568*(1+'2. GRI Pricing Inputs'!L$115)^((AK$16-AJ$16)/365)</f>
        <v>0</v>
      </c>
      <c r="AL568" s="272">
        <f>AK568*(1+'2. GRI Pricing Inputs'!M$115)^((AL$16-AK$16)/365)</f>
        <v>0</v>
      </c>
      <c r="AM568" s="272">
        <f>AL568*(1+'2. GRI Pricing Inputs'!N$115)^((AM$16-AL$16)/365)</f>
        <v>0</v>
      </c>
      <c r="AN568" s="272">
        <f>AM568*(1+'2. GRI Pricing Inputs'!O$115)^((AN$16-AM$16)/365)</f>
        <v>0</v>
      </c>
      <c r="AO568" s="272">
        <f>AN568*(1+'2. GRI Pricing Inputs'!P$115)^((AO$16-AN$16)/365)</f>
        <v>0</v>
      </c>
      <c r="AP568" s="276">
        <f>AO568*(1+'2. GRI Pricing Inputs'!Q$115)^((AP$16-AO$16)/365)</f>
        <v>0</v>
      </c>
      <c r="AQ568" s="380">
        <f t="shared" si="24"/>
        <v>0</v>
      </c>
    </row>
    <row r="569" spans="3:43" ht="11.4" x14ac:dyDescent="0.2">
      <c r="C569" s="76">
        <f>'1. Accomodation'!N573</f>
        <v>0</v>
      </c>
      <c r="D569" s="362" t="str">
        <f>'1. Accomodation'!L573</f>
        <v>[Select]</v>
      </c>
      <c r="E569" s="69" t="str">
        <f>'1. Accomodation'!P573</f>
        <v>[Select]</v>
      </c>
      <c r="F569" s="69" t="str">
        <f>'1. Accomodation'!Q573</f>
        <v>[Select]</v>
      </c>
      <c r="G569" s="77">
        <f>'1. Accomodation'!O573</f>
        <v>0</v>
      </c>
      <c r="H569" s="69" t="str">
        <f>'1. Accomodation'!R573</f>
        <v>[Select]</v>
      </c>
      <c r="I569" s="69" t="str">
        <f>'1. Accomodation'!S573</f>
        <v>[Select]</v>
      </c>
      <c r="J569" s="62"/>
      <c r="L569" s="271">
        <f>IFERROR(INDEX('2. GRI Pricing Inputs'!$C$15:$AI$16,MATCH($L$16,'2. GRI Pricing Inputs'!$C$15:$C$16,0),MATCH(E569,'2. GRI Pricing Inputs'!$C$15:$AI$15,0)),0)</f>
        <v>0</v>
      </c>
      <c r="M569" s="272">
        <f>IFERROR(INDEX('2. GRI Pricing Inputs'!$C$22:$AI$23,MATCH($M$16,'2. GRI Pricing Inputs'!$C$22:$C$23,0),MATCH(F569,'2. GRI Pricing Inputs'!$C$22:$AI$22,0)),0)</f>
        <v>0</v>
      </c>
      <c r="N569" s="329">
        <f>IF(AND('3. GRI Pricing'!$G569&gt;='2. GRI Pricing Inputs'!$D$33,'3. GRI Pricing'!$G569&lt;='2. GRI Pricing Inputs'!$E$33),'2. GRI Pricing Inputs'!$D$32,IF(AND('3. GRI Pricing'!$G569&gt;='2. GRI Pricing Inputs'!$F$33,'3. GRI Pricing'!$G569&lt;='2. GRI Pricing Inputs'!$G$33),'2. GRI Pricing Inputs'!$F$32,IF(AND('3. GRI Pricing'!$G569&gt;='2. GRI Pricing Inputs'!$H$33,'3. GRI Pricing'!$G569&lt;='2. GRI Pricing Inputs'!$I$33),'2. GRI Pricing Inputs'!$H$32,IF(AND('3. GRI Pricing'!$G569&gt;='2. GRI Pricing Inputs'!$J$33,'3. GRI Pricing'!$G569&lt;='2. GRI Pricing Inputs'!$K$33),'2. GRI Pricing Inputs'!$J$32,IF(AND('3. GRI Pricing'!$G569&gt;='2. GRI Pricing Inputs'!$L$33,'3. GRI Pricing'!$G569&lt;='2. GRI Pricing Inputs'!$M$33),'2. GRI Pricing Inputs'!$L$32,IF(AND('3. GRI Pricing'!$G569&gt;='2. GRI Pricing Inputs'!$N$33,'3. GRI Pricing'!$G569&lt;='2. GRI Pricing Inputs'!$O$33),'2. GRI Pricing Inputs'!$N$32,IF(AND('3. GRI Pricing'!$G569&gt;='2. GRI Pricing Inputs'!$P$33,'3. GRI Pricing'!$G569&lt;='2. GRI Pricing Inputs'!$Q$33),'2. GRI Pricing Inputs'!$P$32,IF(AND('3. GRI Pricing'!$G569&gt;='2. GRI Pricing Inputs'!$R$33,'3. GRI Pricing'!$G569&lt;='2. GRI Pricing Inputs'!$S$33),'2. GRI Pricing Inputs'!$R$32,IF(AND('3. GRI Pricing'!$G569&gt;='2. GRI Pricing Inputs'!$T$33,'3. GRI Pricing'!$G569&lt;='2. GRI Pricing Inputs'!$U$33),'2. GRI Pricing Inputs'!$T$32,IF(AND('3. GRI Pricing'!$G569&gt;='2. GRI Pricing Inputs'!$V$33,'3. GRI Pricing'!$G569&lt;='2. GRI Pricing Inputs'!$W$33),'2. GRI Pricing Inputs'!$V$32,IF(AND('3. GRI Pricing'!$G569&gt;='2. GRI Pricing Inputs'!$X$33,'3. GRI Pricing'!$G569&lt;='2. GRI Pricing Inputs'!$Y$33),'2. GRI Pricing Inputs'!$X$32,IF(AND('3. GRI Pricing'!$G569&gt;='2. GRI Pricing Inputs'!$Z$33,'3. GRI Pricing'!$G569&lt;='2. GRI Pricing Inputs'!$AA$33),'2. GRI Pricing Inputs'!$Z$32,IF(AND('3. GRI Pricing'!$G569&gt;='2. GRI Pricing Inputs'!$AB$33,'3. GRI Pricing'!$G569&lt;='2. GRI Pricing Inputs'!$AC$33),'2. GRI Pricing Inputs'!$AB$32,IF(AND('3. GRI Pricing'!$G569&gt;='2. GRI Pricing Inputs'!$AD$33,'3. GRI Pricing'!$G569&lt;='2. GRI Pricing Inputs'!$AE$33),'2. GRI Pricing Inputs'!$AD$32,IF(AND('3. GRI Pricing'!$G569&gt;='2. GRI Pricing Inputs'!$AF$33,'3. GRI Pricing'!$G569&lt;='2. GRI Pricing Inputs'!$AG$33),'2. GRI Pricing Inputs'!$AF$32,IF(AND('3. GRI Pricing'!$G569&gt;='2. GRI Pricing Inputs'!$AH$33,'3. GRI Pricing'!$G569&lt;='2. GRI Pricing Inputs'!$AI$33),'2. GRI Pricing Inputs'!$AH$32,0))))))))))))))))</f>
        <v>0</v>
      </c>
      <c r="O569" s="272" cm="1">
        <f t="array" ref="O569">IFERROR(INDEX('2. GRI Pricing Inputs'!$C$32:$AI$39,MATCH('3. GRI Pricing'!E569,'2. GRI Pricing Inputs'!$C$32:$C$39,0),(MATCH('3. GRI Pricing'!N569,'2. GRI Pricing Inputs'!$D$32:$AI$32,0)+1)),0)</f>
        <v>0</v>
      </c>
      <c r="P569" s="272">
        <f>IFERROR(INDEX('2. GRI Pricing Inputs'!$C$45:$AI$46,MATCH($P$16,'2. GRI Pricing Inputs'!$C$45:$C$46,0),MATCH(H569,'2. GRI Pricing Inputs'!$C$45:$AI$45,0)),0)</f>
        <v>0</v>
      </c>
      <c r="Q569" s="272">
        <f>IFERROR(INDEX('2. GRI Pricing Inputs'!$C$53:$AI$54,MATCH('3. GRI Pricing'!$Q$16,'2. GRI Pricing Inputs'!$C$53:$C$54,0),MATCH('3. GRI Pricing'!I569,'2. GRI Pricing Inputs'!$C$53:$AI$53,0)),0)</f>
        <v>0</v>
      </c>
      <c r="R569" s="272">
        <f>IFERROR(INDEX('2. GRI Pricing Inputs'!$C$60:$AI$61,MATCH('3. GRI Pricing'!$R$16,'2. GRI Pricing Inputs'!$C$60:$C$61,0),MATCH('1. Accomodation'!T573,'2. GRI Pricing Inputs'!$C$60:$AI$60,0)),0)</f>
        <v>0</v>
      </c>
      <c r="S569" s="272">
        <f>IFERROR(INDEX('2. GRI Pricing Inputs'!$C$67:$AI$68,MATCH('3. GRI Pricing'!$S$16,'2. GRI Pricing Inputs'!$C$67:$C$68,0),MATCH('1. Accomodation'!U573,'2. GRI Pricing Inputs'!$C$67:$AI$67,0)),0)</f>
        <v>0</v>
      </c>
      <c r="T569" s="272">
        <f>IF(E569=0,0,'2. GRI Pricing Inputs'!$AI$75)</f>
        <v>0</v>
      </c>
      <c r="U569" s="272">
        <f>IFERROR(INDEX('2. GRI Pricing Inputs'!$C$82:$AI$83,MATCH('3. GRI Pricing'!$U$16,'2. GRI Pricing Inputs'!$C$82:$C$83,0),MATCH('1. Accomodation'!V573,'2. GRI Pricing Inputs'!$C$82:$AI$82,0)),0)</f>
        <v>0</v>
      </c>
      <c r="V569" s="272">
        <f>IFERROR(INDEX('2. GRI Pricing Inputs'!$C$89:$AI$90,MATCH('3. GRI Pricing'!$V$16,'2. GRI Pricing Inputs'!$C$89:$C$90,0),MATCH('1. Accomodation'!W573,'2. GRI Pricing Inputs'!$C$89:$AI$89,0)),0)</f>
        <v>0</v>
      </c>
      <c r="W569" s="272">
        <f>IFERROR(INDEX('2. GRI Pricing Inputs'!$C$97:$AI$98,MATCH('3. GRI Pricing'!$W$16,'2. GRI Pricing Inputs'!$C$97:$C$98,0),MATCH('1. Accomodation'!X573,'2. GRI Pricing Inputs'!$C$97:$AI$97,0)),0)</f>
        <v>0</v>
      </c>
      <c r="X569" s="272">
        <f>IFERROR(INDEX('2. GRI Pricing Inputs'!$C$104:$AI$105,MATCH('3. GRI Pricing'!$X$16,'2. GRI Pricing Inputs'!$C$104:$C$105,0),MATCH('1. Accomodation'!Y573,'2. GRI Pricing Inputs'!$C$104:$AI$104,0)),0)</f>
        <v>0</v>
      </c>
      <c r="Y569" s="273"/>
      <c r="Z569" s="274">
        <f t="shared" si="23"/>
        <v>0</v>
      </c>
      <c r="AA569" s="275"/>
      <c r="AB569" s="275"/>
      <c r="AC569" s="275"/>
      <c r="AD569" s="271">
        <f>Z569*(1+'2. GRI Pricing Inputs'!E$115)^(($AD$16-$AC$15)/365)</f>
        <v>0</v>
      </c>
      <c r="AE569" s="272">
        <f>AD569*(1+'2. GRI Pricing Inputs'!F$115)^((AE$16-AD$16)/365)</f>
        <v>0</v>
      </c>
      <c r="AF569" s="272">
        <f>AE569*(1+'2. GRI Pricing Inputs'!G$115)^((AF$16-AE$16)/365)</f>
        <v>0</v>
      </c>
      <c r="AG569" s="272">
        <f>AF569*(1+'2. GRI Pricing Inputs'!H$115)^((AG$16-AF$16)/365)</f>
        <v>0</v>
      </c>
      <c r="AH569" s="272">
        <f>AG569*(1+'2. GRI Pricing Inputs'!I$115)^((AH$16-AG$16)/365)</f>
        <v>0</v>
      </c>
      <c r="AI569" s="272">
        <f>AH569*(1+'2. GRI Pricing Inputs'!J$115)^((AI$16-AH$16)/365)</f>
        <v>0</v>
      </c>
      <c r="AJ569" s="272">
        <f>AI569*(1+'2. GRI Pricing Inputs'!K$115)^((AJ$16-AI$16)/365)</f>
        <v>0</v>
      </c>
      <c r="AK569" s="272">
        <f>AJ569*(1+'2. GRI Pricing Inputs'!L$115)^((AK$16-AJ$16)/365)</f>
        <v>0</v>
      </c>
      <c r="AL569" s="272">
        <f>AK569*(1+'2. GRI Pricing Inputs'!M$115)^((AL$16-AK$16)/365)</f>
        <v>0</v>
      </c>
      <c r="AM569" s="272">
        <f>AL569*(1+'2. GRI Pricing Inputs'!N$115)^((AM$16-AL$16)/365)</f>
        <v>0</v>
      </c>
      <c r="AN569" s="272">
        <f>AM569*(1+'2. GRI Pricing Inputs'!O$115)^((AN$16-AM$16)/365)</f>
        <v>0</v>
      </c>
      <c r="AO569" s="272">
        <f>AN569*(1+'2. GRI Pricing Inputs'!P$115)^((AO$16-AN$16)/365)</f>
        <v>0</v>
      </c>
      <c r="AP569" s="276">
        <f>AO569*(1+'2. GRI Pricing Inputs'!Q$115)^((AP$16-AO$16)/365)</f>
        <v>0</v>
      </c>
      <c r="AQ569" s="380">
        <f t="shared" si="24"/>
        <v>0</v>
      </c>
    </row>
    <row r="570" spans="3:43" ht="11.4" x14ac:dyDescent="0.2">
      <c r="C570" s="76">
        <f>'1. Accomodation'!N574</f>
        <v>0</v>
      </c>
      <c r="D570" s="362" t="str">
        <f>'1. Accomodation'!L574</f>
        <v>[Select]</v>
      </c>
      <c r="E570" s="69" t="str">
        <f>'1. Accomodation'!P574</f>
        <v>[Select]</v>
      </c>
      <c r="F570" s="69" t="str">
        <f>'1. Accomodation'!Q574</f>
        <v>[Select]</v>
      </c>
      <c r="G570" s="77">
        <f>'1. Accomodation'!O574</f>
        <v>0</v>
      </c>
      <c r="H570" s="69" t="str">
        <f>'1. Accomodation'!R574</f>
        <v>[Select]</v>
      </c>
      <c r="I570" s="69" t="str">
        <f>'1. Accomodation'!S574</f>
        <v>[Select]</v>
      </c>
      <c r="J570" s="62"/>
      <c r="L570" s="271">
        <f>IFERROR(INDEX('2. GRI Pricing Inputs'!$C$15:$AI$16,MATCH($L$16,'2. GRI Pricing Inputs'!$C$15:$C$16,0),MATCH(E570,'2. GRI Pricing Inputs'!$C$15:$AI$15,0)),0)</f>
        <v>0</v>
      </c>
      <c r="M570" s="272">
        <f>IFERROR(INDEX('2. GRI Pricing Inputs'!$C$22:$AI$23,MATCH($M$16,'2. GRI Pricing Inputs'!$C$22:$C$23,0),MATCH(F570,'2. GRI Pricing Inputs'!$C$22:$AI$22,0)),0)</f>
        <v>0</v>
      </c>
      <c r="N570" s="329">
        <f>IF(AND('3. GRI Pricing'!$G570&gt;='2. GRI Pricing Inputs'!$D$33,'3. GRI Pricing'!$G570&lt;='2. GRI Pricing Inputs'!$E$33),'2. GRI Pricing Inputs'!$D$32,IF(AND('3. GRI Pricing'!$G570&gt;='2. GRI Pricing Inputs'!$F$33,'3. GRI Pricing'!$G570&lt;='2. GRI Pricing Inputs'!$G$33),'2. GRI Pricing Inputs'!$F$32,IF(AND('3. GRI Pricing'!$G570&gt;='2. GRI Pricing Inputs'!$H$33,'3. GRI Pricing'!$G570&lt;='2. GRI Pricing Inputs'!$I$33),'2. GRI Pricing Inputs'!$H$32,IF(AND('3. GRI Pricing'!$G570&gt;='2. GRI Pricing Inputs'!$J$33,'3. GRI Pricing'!$G570&lt;='2. GRI Pricing Inputs'!$K$33),'2. GRI Pricing Inputs'!$J$32,IF(AND('3. GRI Pricing'!$G570&gt;='2. GRI Pricing Inputs'!$L$33,'3. GRI Pricing'!$G570&lt;='2. GRI Pricing Inputs'!$M$33),'2. GRI Pricing Inputs'!$L$32,IF(AND('3. GRI Pricing'!$G570&gt;='2. GRI Pricing Inputs'!$N$33,'3. GRI Pricing'!$G570&lt;='2. GRI Pricing Inputs'!$O$33),'2. GRI Pricing Inputs'!$N$32,IF(AND('3. GRI Pricing'!$G570&gt;='2. GRI Pricing Inputs'!$P$33,'3. GRI Pricing'!$G570&lt;='2. GRI Pricing Inputs'!$Q$33),'2. GRI Pricing Inputs'!$P$32,IF(AND('3. GRI Pricing'!$G570&gt;='2. GRI Pricing Inputs'!$R$33,'3. GRI Pricing'!$G570&lt;='2. GRI Pricing Inputs'!$S$33),'2. GRI Pricing Inputs'!$R$32,IF(AND('3. GRI Pricing'!$G570&gt;='2. GRI Pricing Inputs'!$T$33,'3. GRI Pricing'!$G570&lt;='2. GRI Pricing Inputs'!$U$33),'2. GRI Pricing Inputs'!$T$32,IF(AND('3. GRI Pricing'!$G570&gt;='2. GRI Pricing Inputs'!$V$33,'3. GRI Pricing'!$G570&lt;='2. GRI Pricing Inputs'!$W$33),'2. GRI Pricing Inputs'!$V$32,IF(AND('3. GRI Pricing'!$G570&gt;='2. GRI Pricing Inputs'!$X$33,'3. GRI Pricing'!$G570&lt;='2. GRI Pricing Inputs'!$Y$33),'2. GRI Pricing Inputs'!$X$32,IF(AND('3. GRI Pricing'!$G570&gt;='2. GRI Pricing Inputs'!$Z$33,'3. GRI Pricing'!$G570&lt;='2. GRI Pricing Inputs'!$AA$33),'2. GRI Pricing Inputs'!$Z$32,IF(AND('3. GRI Pricing'!$G570&gt;='2. GRI Pricing Inputs'!$AB$33,'3. GRI Pricing'!$G570&lt;='2. GRI Pricing Inputs'!$AC$33),'2. GRI Pricing Inputs'!$AB$32,IF(AND('3. GRI Pricing'!$G570&gt;='2. GRI Pricing Inputs'!$AD$33,'3. GRI Pricing'!$G570&lt;='2. GRI Pricing Inputs'!$AE$33),'2. GRI Pricing Inputs'!$AD$32,IF(AND('3. GRI Pricing'!$G570&gt;='2. GRI Pricing Inputs'!$AF$33,'3. GRI Pricing'!$G570&lt;='2. GRI Pricing Inputs'!$AG$33),'2. GRI Pricing Inputs'!$AF$32,IF(AND('3. GRI Pricing'!$G570&gt;='2. GRI Pricing Inputs'!$AH$33,'3. GRI Pricing'!$G570&lt;='2. GRI Pricing Inputs'!$AI$33),'2. GRI Pricing Inputs'!$AH$32,0))))))))))))))))</f>
        <v>0</v>
      </c>
      <c r="O570" s="272" cm="1">
        <f t="array" ref="O570">IFERROR(INDEX('2. GRI Pricing Inputs'!$C$32:$AI$39,MATCH('3. GRI Pricing'!E570,'2. GRI Pricing Inputs'!$C$32:$C$39,0),(MATCH('3. GRI Pricing'!N570,'2. GRI Pricing Inputs'!$D$32:$AI$32,0)+1)),0)</f>
        <v>0</v>
      </c>
      <c r="P570" s="272">
        <f>IFERROR(INDEX('2. GRI Pricing Inputs'!$C$45:$AI$46,MATCH($P$16,'2. GRI Pricing Inputs'!$C$45:$C$46,0),MATCH(H570,'2. GRI Pricing Inputs'!$C$45:$AI$45,0)),0)</f>
        <v>0</v>
      </c>
      <c r="Q570" s="272">
        <f>IFERROR(INDEX('2. GRI Pricing Inputs'!$C$53:$AI$54,MATCH('3. GRI Pricing'!$Q$16,'2. GRI Pricing Inputs'!$C$53:$C$54,0),MATCH('3. GRI Pricing'!I570,'2. GRI Pricing Inputs'!$C$53:$AI$53,0)),0)</f>
        <v>0</v>
      </c>
      <c r="R570" s="272">
        <f>IFERROR(INDEX('2. GRI Pricing Inputs'!$C$60:$AI$61,MATCH('3. GRI Pricing'!$R$16,'2. GRI Pricing Inputs'!$C$60:$C$61,0),MATCH('1. Accomodation'!T574,'2. GRI Pricing Inputs'!$C$60:$AI$60,0)),0)</f>
        <v>0</v>
      </c>
      <c r="S570" s="272">
        <f>IFERROR(INDEX('2. GRI Pricing Inputs'!$C$67:$AI$68,MATCH('3. GRI Pricing'!$S$16,'2. GRI Pricing Inputs'!$C$67:$C$68,0),MATCH('1. Accomodation'!U574,'2. GRI Pricing Inputs'!$C$67:$AI$67,0)),0)</f>
        <v>0</v>
      </c>
      <c r="T570" s="272">
        <f>IF(E570=0,0,'2. GRI Pricing Inputs'!$AI$75)</f>
        <v>0</v>
      </c>
      <c r="U570" s="272">
        <f>IFERROR(INDEX('2. GRI Pricing Inputs'!$C$82:$AI$83,MATCH('3. GRI Pricing'!$U$16,'2. GRI Pricing Inputs'!$C$82:$C$83,0),MATCH('1. Accomodation'!V574,'2. GRI Pricing Inputs'!$C$82:$AI$82,0)),0)</f>
        <v>0</v>
      </c>
      <c r="V570" s="272">
        <f>IFERROR(INDEX('2. GRI Pricing Inputs'!$C$89:$AI$90,MATCH('3. GRI Pricing'!$V$16,'2. GRI Pricing Inputs'!$C$89:$C$90,0),MATCH('1. Accomodation'!W574,'2. GRI Pricing Inputs'!$C$89:$AI$89,0)),0)</f>
        <v>0</v>
      </c>
      <c r="W570" s="272">
        <f>IFERROR(INDEX('2. GRI Pricing Inputs'!$C$97:$AI$98,MATCH('3. GRI Pricing'!$W$16,'2. GRI Pricing Inputs'!$C$97:$C$98,0),MATCH('1. Accomodation'!X574,'2. GRI Pricing Inputs'!$C$97:$AI$97,0)),0)</f>
        <v>0</v>
      </c>
      <c r="X570" s="272">
        <f>IFERROR(INDEX('2. GRI Pricing Inputs'!$C$104:$AI$105,MATCH('3. GRI Pricing'!$X$16,'2. GRI Pricing Inputs'!$C$104:$C$105,0),MATCH('1. Accomodation'!Y574,'2. GRI Pricing Inputs'!$C$104:$AI$104,0)),0)</f>
        <v>0</v>
      </c>
      <c r="Y570" s="273"/>
      <c r="Z570" s="274">
        <f t="shared" si="23"/>
        <v>0</v>
      </c>
      <c r="AA570" s="275"/>
      <c r="AB570" s="275"/>
      <c r="AC570" s="275"/>
      <c r="AD570" s="271">
        <f>Z570*(1+'2. GRI Pricing Inputs'!E$115)^(($AD$16-$AC$15)/365)</f>
        <v>0</v>
      </c>
      <c r="AE570" s="272">
        <f>AD570*(1+'2. GRI Pricing Inputs'!F$115)^((AE$16-AD$16)/365)</f>
        <v>0</v>
      </c>
      <c r="AF570" s="272">
        <f>AE570*(1+'2. GRI Pricing Inputs'!G$115)^((AF$16-AE$16)/365)</f>
        <v>0</v>
      </c>
      <c r="AG570" s="272">
        <f>AF570*(1+'2. GRI Pricing Inputs'!H$115)^((AG$16-AF$16)/365)</f>
        <v>0</v>
      </c>
      <c r="AH570" s="272">
        <f>AG570*(1+'2. GRI Pricing Inputs'!I$115)^((AH$16-AG$16)/365)</f>
        <v>0</v>
      </c>
      <c r="AI570" s="272">
        <f>AH570*(1+'2. GRI Pricing Inputs'!J$115)^((AI$16-AH$16)/365)</f>
        <v>0</v>
      </c>
      <c r="AJ570" s="272">
        <f>AI570*(1+'2. GRI Pricing Inputs'!K$115)^((AJ$16-AI$16)/365)</f>
        <v>0</v>
      </c>
      <c r="AK570" s="272">
        <f>AJ570*(1+'2. GRI Pricing Inputs'!L$115)^((AK$16-AJ$16)/365)</f>
        <v>0</v>
      </c>
      <c r="AL570" s="272">
        <f>AK570*(1+'2. GRI Pricing Inputs'!M$115)^((AL$16-AK$16)/365)</f>
        <v>0</v>
      </c>
      <c r="AM570" s="272">
        <f>AL570*(1+'2. GRI Pricing Inputs'!N$115)^((AM$16-AL$16)/365)</f>
        <v>0</v>
      </c>
      <c r="AN570" s="272">
        <f>AM570*(1+'2. GRI Pricing Inputs'!O$115)^((AN$16-AM$16)/365)</f>
        <v>0</v>
      </c>
      <c r="AO570" s="272">
        <f>AN570*(1+'2. GRI Pricing Inputs'!P$115)^((AO$16-AN$16)/365)</f>
        <v>0</v>
      </c>
      <c r="AP570" s="276">
        <f>AO570*(1+'2. GRI Pricing Inputs'!Q$115)^((AP$16-AO$16)/365)</f>
        <v>0</v>
      </c>
      <c r="AQ570" s="380">
        <f t="shared" si="24"/>
        <v>0</v>
      </c>
    </row>
    <row r="571" spans="3:43" ht="11.4" x14ac:dyDescent="0.2">
      <c r="C571" s="76">
        <f>'1. Accomodation'!N575</f>
        <v>0</v>
      </c>
      <c r="D571" s="362" t="str">
        <f>'1. Accomodation'!L575</f>
        <v>[Select]</v>
      </c>
      <c r="E571" s="69" t="str">
        <f>'1. Accomodation'!P575</f>
        <v>[Select]</v>
      </c>
      <c r="F571" s="69" t="str">
        <f>'1. Accomodation'!Q575</f>
        <v>[Select]</v>
      </c>
      <c r="G571" s="77">
        <f>'1. Accomodation'!O575</f>
        <v>0</v>
      </c>
      <c r="H571" s="69" t="str">
        <f>'1. Accomodation'!R575</f>
        <v>[Select]</v>
      </c>
      <c r="I571" s="69" t="str">
        <f>'1. Accomodation'!S575</f>
        <v>[Select]</v>
      </c>
      <c r="J571" s="62"/>
      <c r="L571" s="271">
        <f>IFERROR(INDEX('2. GRI Pricing Inputs'!$C$15:$AI$16,MATCH($L$16,'2. GRI Pricing Inputs'!$C$15:$C$16,0),MATCH(E571,'2. GRI Pricing Inputs'!$C$15:$AI$15,0)),0)</f>
        <v>0</v>
      </c>
      <c r="M571" s="272">
        <f>IFERROR(INDEX('2. GRI Pricing Inputs'!$C$22:$AI$23,MATCH($M$16,'2. GRI Pricing Inputs'!$C$22:$C$23,0),MATCH(F571,'2. GRI Pricing Inputs'!$C$22:$AI$22,0)),0)</f>
        <v>0</v>
      </c>
      <c r="N571" s="329">
        <f>IF(AND('3. GRI Pricing'!$G571&gt;='2. GRI Pricing Inputs'!$D$33,'3. GRI Pricing'!$G571&lt;='2. GRI Pricing Inputs'!$E$33),'2. GRI Pricing Inputs'!$D$32,IF(AND('3. GRI Pricing'!$G571&gt;='2. GRI Pricing Inputs'!$F$33,'3. GRI Pricing'!$G571&lt;='2. GRI Pricing Inputs'!$G$33),'2. GRI Pricing Inputs'!$F$32,IF(AND('3. GRI Pricing'!$G571&gt;='2. GRI Pricing Inputs'!$H$33,'3. GRI Pricing'!$G571&lt;='2. GRI Pricing Inputs'!$I$33),'2. GRI Pricing Inputs'!$H$32,IF(AND('3. GRI Pricing'!$G571&gt;='2. GRI Pricing Inputs'!$J$33,'3. GRI Pricing'!$G571&lt;='2. GRI Pricing Inputs'!$K$33),'2. GRI Pricing Inputs'!$J$32,IF(AND('3. GRI Pricing'!$G571&gt;='2. GRI Pricing Inputs'!$L$33,'3. GRI Pricing'!$G571&lt;='2. GRI Pricing Inputs'!$M$33),'2. GRI Pricing Inputs'!$L$32,IF(AND('3. GRI Pricing'!$G571&gt;='2. GRI Pricing Inputs'!$N$33,'3. GRI Pricing'!$G571&lt;='2. GRI Pricing Inputs'!$O$33),'2. GRI Pricing Inputs'!$N$32,IF(AND('3. GRI Pricing'!$G571&gt;='2. GRI Pricing Inputs'!$P$33,'3. GRI Pricing'!$G571&lt;='2. GRI Pricing Inputs'!$Q$33),'2. GRI Pricing Inputs'!$P$32,IF(AND('3. GRI Pricing'!$G571&gt;='2. GRI Pricing Inputs'!$R$33,'3. GRI Pricing'!$G571&lt;='2. GRI Pricing Inputs'!$S$33),'2. GRI Pricing Inputs'!$R$32,IF(AND('3. GRI Pricing'!$G571&gt;='2. GRI Pricing Inputs'!$T$33,'3. GRI Pricing'!$G571&lt;='2. GRI Pricing Inputs'!$U$33),'2. GRI Pricing Inputs'!$T$32,IF(AND('3. GRI Pricing'!$G571&gt;='2. GRI Pricing Inputs'!$V$33,'3. GRI Pricing'!$G571&lt;='2. GRI Pricing Inputs'!$W$33),'2. GRI Pricing Inputs'!$V$32,IF(AND('3. GRI Pricing'!$G571&gt;='2. GRI Pricing Inputs'!$X$33,'3. GRI Pricing'!$G571&lt;='2. GRI Pricing Inputs'!$Y$33),'2. GRI Pricing Inputs'!$X$32,IF(AND('3. GRI Pricing'!$G571&gt;='2. GRI Pricing Inputs'!$Z$33,'3. GRI Pricing'!$G571&lt;='2. GRI Pricing Inputs'!$AA$33),'2. GRI Pricing Inputs'!$Z$32,IF(AND('3. GRI Pricing'!$G571&gt;='2. GRI Pricing Inputs'!$AB$33,'3. GRI Pricing'!$G571&lt;='2. GRI Pricing Inputs'!$AC$33),'2. GRI Pricing Inputs'!$AB$32,IF(AND('3. GRI Pricing'!$G571&gt;='2. GRI Pricing Inputs'!$AD$33,'3. GRI Pricing'!$G571&lt;='2. GRI Pricing Inputs'!$AE$33),'2. GRI Pricing Inputs'!$AD$32,IF(AND('3. GRI Pricing'!$G571&gt;='2. GRI Pricing Inputs'!$AF$33,'3. GRI Pricing'!$G571&lt;='2. GRI Pricing Inputs'!$AG$33),'2. GRI Pricing Inputs'!$AF$32,IF(AND('3. GRI Pricing'!$G571&gt;='2. GRI Pricing Inputs'!$AH$33,'3. GRI Pricing'!$G571&lt;='2. GRI Pricing Inputs'!$AI$33),'2. GRI Pricing Inputs'!$AH$32,0))))))))))))))))</f>
        <v>0</v>
      </c>
      <c r="O571" s="272" cm="1">
        <f t="array" ref="O571">IFERROR(INDEX('2. GRI Pricing Inputs'!$C$32:$AI$39,MATCH('3. GRI Pricing'!E571,'2. GRI Pricing Inputs'!$C$32:$C$39,0),(MATCH('3. GRI Pricing'!N571,'2. GRI Pricing Inputs'!$D$32:$AI$32,0)+1)),0)</f>
        <v>0</v>
      </c>
      <c r="P571" s="272">
        <f>IFERROR(INDEX('2. GRI Pricing Inputs'!$C$45:$AI$46,MATCH($P$16,'2. GRI Pricing Inputs'!$C$45:$C$46,0),MATCH(H571,'2. GRI Pricing Inputs'!$C$45:$AI$45,0)),0)</f>
        <v>0</v>
      </c>
      <c r="Q571" s="272">
        <f>IFERROR(INDEX('2. GRI Pricing Inputs'!$C$53:$AI$54,MATCH('3. GRI Pricing'!$Q$16,'2. GRI Pricing Inputs'!$C$53:$C$54,0),MATCH('3. GRI Pricing'!I571,'2. GRI Pricing Inputs'!$C$53:$AI$53,0)),0)</f>
        <v>0</v>
      </c>
      <c r="R571" s="272">
        <f>IFERROR(INDEX('2. GRI Pricing Inputs'!$C$60:$AI$61,MATCH('3. GRI Pricing'!$R$16,'2. GRI Pricing Inputs'!$C$60:$C$61,0),MATCH('1. Accomodation'!T575,'2. GRI Pricing Inputs'!$C$60:$AI$60,0)),0)</f>
        <v>0</v>
      </c>
      <c r="S571" s="272">
        <f>IFERROR(INDEX('2. GRI Pricing Inputs'!$C$67:$AI$68,MATCH('3. GRI Pricing'!$S$16,'2. GRI Pricing Inputs'!$C$67:$C$68,0),MATCH('1. Accomodation'!U575,'2. GRI Pricing Inputs'!$C$67:$AI$67,0)),0)</f>
        <v>0</v>
      </c>
      <c r="T571" s="272">
        <f>IF(E571=0,0,'2. GRI Pricing Inputs'!$AI$75)</f>
        <v>0</v>
      </c>
      <c r="U571" s="272">
        <f>IFERROR(INDEX('2. GRI Pricing Inputs'!$C$82:$AI$83,MATCH('3. GRI Pricing'!$U$16,'2. GRI Pricing Inputs'!$C$82:$C$83,0),MATCH('1. Accomodation'!V575,'2. GRI Pricing Inputs'!$C$82:$AI$82,0)),0)</f>
        <v>0</v>
      </c>
      <c r="V571" s="272">
        <f>IFERROR(INDEX('2. GRI Pricing Inputs'!$C$89:$AI$90,MATCH('3. GRI Pricing'!$V$16,'2. GRI Pricing Inputs'!$C$89:$C$90,0),MATCH('1. Accomodation'!W575,'2. GRI Pricing Inputs'!$C$89:$AI$89,0)),0)</f>
        <v>0</v>
      </c>
      <c r="W571" s="272">
        <f>IFERROR(INDEX('2. GRI Pricing Inputs'!$C$97:$AI$98,MATCH('3. GRI Pricing'!$W$16,'2. GRI Pricing Inputs'!$C$97:$C$98,0),MATCH('1. Accomodation'!X575,'2. GRI Pricing Inputs'!$C$97:$AI$97,0)),0)</f>
        <v>0</v>
      </c>
      <c r="X571" s="272">
        <f>IFERROR(INDEX('2. GRI Pricing Inputs'!$C$104:$AI$105,MATCH('3. GRI Pricing'!$X$16,'2. GRI Pricing Inputs'!$C$104:$C$105,0),MATCH('1. Accomodation'!Y575,'2. GRI Pricing Inputs'!$C$104:$AI$104,0)),0)</f>
        <v>0</v>
      </c>
      <c r="Y571" s="273"/>
      <c r="Z571" s="274">
        <f t="shared" si="23"/>
        <v>0</v>
      </c>
      <c r="AA571" s="275"/>
      <c r="AB571" s="275"/>
      <c r="AC571" s="275"/>
      <c r="AD571" s="271">
        <f>Z571*(1+'2. GRI Pricing Inputs'!E$115)^(($AD$16-$AC$15)/365)</f>
        <v>0</v>
      </c>
      <c r="AE571" s="272">
        <f>AD571*(1+'2. GRI Pricing Inputs'!F$115)^((AE$16-AD$16)/365)</f>
        <v>0</v>
      </c>
      <c r="AF571" s="272">
        <f>AE571*(1+'2. GRI Pricing Inputs'!G$115)^((AF$16-AE$16)/365)</f>
        <v>0</v>
      </c>
      <c r="AG571" s="272">
        <f>AF571*(1+'2. GRI Pricing Inputs'!H$115)^((AG$16-AF$16)/365)</f>
        <v>0</v>
      </c>
      <c r="AH571" s="272">
        <f>AG571*(1+'2. GRI Pricing Inputs'!I$115)^((AH$16-AG$16)/365)</f>
        <v>0</v>
      </c>
      <c r="AI571" s="272">
        <f>AH571*(1+'2. GRI Pricing Inputs'!J$115)^((AI$16-AH$16)/365)</f>
        <v>0</v>
      </c>
      <c r="AJ571" s="272">
        <f>AI571*(1+'2. GRI Pricing Inputs'!K$115)^((AJ$16-AI$16)/365)</f>
        <v>0</v>
      </c>
      <c r="AK571" s="272">
        <f>AJ571*(1+'2. GRI Pricing Inputs'!L$115)^((AK$16-AJ$16)/365)</f>
        <v>0</v>
      </c>
      <c r="AL571" s="272">
        <f>AK571*(1+'2. GRI Pricing Inputs'!M$115)^((AL$16-AK$16)/365)</f>
        <v>0</v>
      </c>
      <c r="AM571" s="272">
        <f>AL571*(1+'2. GRI Pricing Inputs'!N$115)^((AM$16-AL$16)/365)</f>
        <v>0</v>
      </c>
      <c r="AN571" s="272">
        <f>AM571*(1+'2. GRI Pricing Inputs'!O$115)^((AN$16-AM$16)/365)</f>
        <v>0</v>
      </c>
      <c r="AO571" s="272">
        <f>AN571*(1+'2. GRI Pricing Inputs'!P$115)^((AO$16-AN$16)/365)</f>
        <v>0</v>
      </c>
      <c r="AP571" s="276">
        <f>AO571*(1+'2. GRI Pricing Inputs'!Q$115)^((AP$16-AO$16)/365)</f>
        <v>0</v>
      </c>
      <c r="AQ571" s="380">
        <f t="shared" si="24"/>
        <v>0</v>
      </c>
    </row>
    <row r="572" spans="3:43" ht="11.4" x14ac:dyDescent="0.2">
      <c r="C572" s="76">
        <f>'1. Accomodation'!N576</f>
        <v>0</v>
      </c>
      <c r="D572" s="362" t="str">
        <f>'1. Accomodation'!L576</f>
        <v>[Select]</v>
      </c>
      <c r="E572" s="69" t="str">
        <f>'1. Accomodation'!P576</f>
        <v>[Select]</v>
      </c>
      <c r="F572" s="69" t="str">
        <f>'1. Accomodation'!Q576</f>
        <v>[Select]</v>
      </c>
      <c r="G572" s="77">
        <f>'1. Accomodation'!O576</f>
        <v>0</v>
      </c>
      <c r="H572" s="69" t="str">
        <f>'1. Accomodation'!R576</f>
        <v>[Select]</v>
      </c>
      <c r="I572" s="69" t="str">
        <f>'1. Accomodation'!S576</f>
        <v>[Select]</v>
      </c>
      <c r="J572" s="62"/>
      <c r="L572" s="271">
        <f>IFERROR(INDEX('2. GRI Pricing Inputs'!$C$15:$AI$16,MATCH($L$16,'2. GRI Pricing Inputs'!$C$15:$C$16,0),MATCH(E572,'2. GRI Pricing Inputs'!$C$15:$AI$15,0)),0)</f>
        <v>0</v>
      </c>
      <c r="M572" s="272">
        <f>IFERROR(INDEX('2. GRI Pricing Inputs'!$C$22:$AI$23,MATCH($M$16,'2. GRI Pricing Inputs'!$C$22:$C$23,0),MATCH(F572,'2. GRI Pricing Inputs'!$C$22:$AI$22,0)),0)</f>
        <v>0</v>
      </c>
      <c r="N572" s="329">
        <f>IF(AND('3. GRI Pricing'!$G572&gt;='2. GRI Pricing Inputs'!$D$33,'3. GRI Pricing'!$G572&lt;='2. GRI Pricing Inputs'!$E$33),'2. GRI Pricing Inputs'!$D$32,IF(AND('3. GRI Pricing'!$G572&gt;='2. GRI Pricing Inputs'!$F$33,'3. GRI Pricing'!$G572&lt;='2. GRI Pricing Inputs'!$G$33),'2. GRI Pricing Inputs'!$F$32,IF(AND('3. GRI Pricing'!$G572&gt;='2. GRI Pricing Inputs'!$H$33,'3. GRI Pricing'!$G572&lt;='2. GRI Pricing Inputs'!$I$33),'2. GRI Pricing Inputs'!$H$32,IF(AND('3. GRI Pricing'!$G572&gt;='2. GRI Pricing Inputs'!$J$33,'3. GRI Pricing'!$G572&lt;='2. GRI Pricing Inputs'!$K$33),'2. GRI Pricing Inputs'!$J$32,IF(AND('3. GRI Pricing'!$G572&gt;='2. GRI Pricing Inputs'!$L$33,'3. GRI Pricing'!$G572&lt;='2. GRI Pricing Inputs'!$M$33),'2. GRI Pricing Inputs'!$L$32,IF(AND('3. GRI Pricing'!$G572&gt;='2. GRI Pricing Inputs'!$N$33,'3. GRI Pricing'!$G572&lt;='2. GRI Pricing Inputs'!$O$33),'2. GRI Pricing Inputs'!$N$32,IF(AND('3. GRI Pricing'!$G572&gt;='2. GRI Pricing Inputs'!$P$33,'3. GRI Pricing'!$G572&lt;='2. GRI Pricing Inputs'!$Q$33),'2. GRI Pricing Inputs'!$P$32,IF(AND('3. GRI Pricing'!$G572&gt;='2. GRI Pricing Inputs'!$R$33,'3. GRI Pricing'!$G572&lt;='2. GRI Pricing Inputs'!$S$33),'2. GRI Pricing Inputs'!$R$32,IF(AND('3. GRI Pricing'!$G572&gt;='2. GRI Pricing Inputs'!$T$33,'3. GRI Pricing'!$G572&lt;='2. GRI Pricing Inputs'!$U$33),'2. GRI Pricing Inputs'!$T$32,IF(AND('3. GRI Pricing'!$G572&gt;='2. GRI Pricing Inputs'!$V$33,'3. GRI Pricing'!$G572&lt;='2. GRI Pricing Inputs'!$W$33),'2. GRI Pricing Inputs'!$V$32,IF(AND('3. GRI Pricing'!$G572&gt;='2. GRI Pricing Inputs'!$X$33,'3. GRI Pricing'!$G572&lt;='2. GRI Pricing Inputs'!$Y$33),'2. GRI Pricing Inputs'!$X$32,IF(AND('3. GRI Pricing'!$G572&gt;='2. GRI Pricing Inputs'!$Z$33,'3. GRI Pricing'!$G572&lt;='2. GRI Pricing Inputs'!$AA$33),'2. GRI Pricing Inputs'!$Z$32,IF(AND('3. GRI Pricing'!$G572&gt;='2. GRI Pricing Inputs'!$AB$33,'3. GRI Pricing'!$G572&lt;='2. GRI Pricing Inputs'!$AC$33),'2. GRI Pricing Inputs'!$AB$32,IF(AND('3. GRI Pricing'!$G572&gt;='2. GRI Pricing Inputs'!$AD$33,'3. GRI Pricing'!$G572&lt;='2. GRI Pricing Inputs'!$AE$33),'2. GRI Pricing Inputs'!$AD$32,IF(AND('3. GRI Pricing'!$G572&gt;='2. GRI Pricing Inputs'!$AF$33,'3. GRI Pricing'!$G572&lt;='2. GRI Pricing Inputs'!$AG$33),'2. GRI Pricing Inputs'!$AF$32,IF(AND('3. GRI Pricing'!$G572&gt;='2. GRI Pricing Inputs'!$AH$33,'3. GRI Pricing'!$G572&lt;='2. GRI Pricing Inputs'!$AI$33),'2. GRI Pricing Inputs'!$AH$32,0))))))))))))))))</f>
        <v>0</v>
      </c>
      <c r="O572" s="272" cm="1">
        <f t="array" ref="O572">IFERROR(INDEX('2. GRI Pricing Inputs'!$C$32:$AI$39,MATCH('3. GRI Pricing'!E572,'2. GRI Pricing Inputs'!$C$32:$C$39,0),(MATCH('3. GRI Pricing'!N572,'2. GRI Pricing Inputs'!$D$32:$AI$32,0)+1)),0)</f>
        <v>0</v>
      </c>
      <c r="P572" s="272">
        <f>IFERROR(INDEX('2. GRI Pricing Inputs'!$C$45:$AI$46,MATCH($P$16,'2. GRI Pricing Inputs'!$C$45:$C$46,0),MATCH(H572,'2. GRI Pricing Inputs'!$C$45:$AI$45,0)),0)</f>
        <v>0</v>
      </c>
      <c r="Q572" s="272">
        <f>IFERROR(INDEX('2. GRI Pricing Inputs'!$C$53:$AI$54,MATCH('3. GRI Pricing'!$Q$16,'2. GRI Pricing Inputs'!$C$53:$C$54,0),MATCH('3. GRI Pricing'!I572,'2. GRI Pricing Inputs'!$C$53:$AI$53,0)),0)</f>
        <v>0</v>
      </c>
      <c r="R572" s="272">
        <f>IFERROR(INDEX('2. GRI Pricing Inputs'!$C$60:$AI$61,MATCH('3. GRI Pricing'!$R$16,'2. GRI Pricing Inputs'!$C$60:$C$61,0),MATCH('1. Accomodation'!T576,'2. GRI Pricing Inputs'!$C$60:$AI$60,0)),0)</f>
        <v>0</v>
      </c>
      <c r="S572" s="272">
        <f>IFERROR(INDEX('2. GRI Pricing Inputs'!$C$67:$AI$68,MATCH('3. GRI Pricing'!$S$16,'2. GRI Pricing Inputs'!$C$67:$C$68,0),MATCH('1. Accomodation'!U576,'2. GRI Pricing Inputs'!$C$67:$AI$67,0)),0)</f>
        <v>0</v>
      </c>
      <c r="T572" s="272">
        <f>IF(E572=0,0,'2. GRI Pricing Inputs'!$AI$75)</f>
        <v>0</v>
      </c>
      <c r="U572" s="272">
        <f>IFERROR(INDEX('2. GRI Pricing Inputs'!$C$82:$AI$83,MATCH('3. GRI Pricing'!$U$16,'2. GRI Pricing Inputs'!$C$82:$C$83,0),MATCH('1. Accomodation'!V576,'2. GRI Pricing Inputs'!$C$82:$AI$82,0)),0)</f>
        <v>0</v>
      </c>
      <c r="V572" s="272">
        <f>IFERROR(INDEX('2. GRI Pricing Inputs'!$C$89:$AI$90,MATCH('3. GRI Pricing'!$V$16,'2. GRI Pricing Inputs'!$C$89:$C$90,0),MATCH('1. Accomodation'!W576,'2. GRI Pricing Inputs'!$C$89:$AI$89,0)),0)</f>
        <v>0</v>
      </c>
      <c r="W572" s="272">
        <f>IFERROR(INDEX('2. GRI Pricing Inputs'!$C$97:$AI$98,MATCH('3. GRI Pricing'!$W$16,'2. GRI Pricing Inputs'!$C$97:$C$98,0),MATCH('1. Accomodation'!X576,'2. GRI Pricing Inputs'!$C$97:$AI$97,0)),0)</f>
        <v>0</v>
      </c>
      <c r="X572" s="272">
        <f>IFERROR(INDEX('2. GRI Pricing Inputs'!$C$104:$AI$105,MATCH('3. GRI Pricing'!$X$16,'2. GRI Pricing Inputs'!$C$104:$C$105,0),MATCH('1. Accomodation'!Y576,'2. GRI Pricing Inputs'!$C$104:$AI$104,0)),0)</f>
        <v>0</v>
      </c>
      <c r="Y572" s="273"/>
      <c r="Z572" s="274">
        <f t="shared" si="23"/>
        <v>0</v>
      </c>
      <c r="AA572" s="275"/>
      <c r="AB572" s="275"/>
      <c r="AC572" s="275"/>
      <c r="AD572" s="271">
        <f>Z572*(1+'2. GRI Pricing Inputs'!E$115)^(($AD$16-$AC$15)/365)</f>
        <v>0</v>
      </c>
      <c r="AE572" s="272">
        <f>AD572*(1+'2. GRI Pricing Inputs'!F$115)^((AE$16-AD$16)/365)</f>
        <v>0</v>
      </c>
      <c r="AF572" s="272">
        <f>AE572*(1+'2. GRI Pricing Inputs'!G$115)^((AF$16-AE$16)/365)</f>
        <v>0</v>
      </c>
      <c r="AG572" s="272">
        <f>AF572*(1+'2. GRI Pricing Inputs'!H$115)^((AG$16-AF$16)/365)</f>
        <v>0</v>
      </c>
      <c r="AH572" s="272">
        <f>AG572*(1+'2. GRI Pricing Inputs'!I$115)^((AH$16-AG$16)/365)</f>
        <v>0</v>
      </c>
      <c r="AI572" s="272">
        <f>AH572*(1+'2. GRI Pricing Inputs'!J$115)^((AI$16-AH$16)/365)</f>
        <v>0</v>
      </c>
      <c r="AJ572" s="272">
        <f>AI572*(1+'2. GRI Pricing Inputs'!K$115)^((AJ$16-AI$16)/365)</f>
        <v>0</v>
      </c>
      <c r="AK572" s="272">
        <f>AJ572*(1+'2. GRI Pricing Inputs'!L$115)^((AK$16-AJ$16)/365)</f>
        <v>0</v>
      </c>
      <c r="AL572" s="272">
        <f>AK572*(1+'2. GRI Pricing Inputs'!M$115)^((AL$16-AK$16)/365)</f>
        <v>0</v>
      </c>
      <c r="AM572" s="272">
        <f>AL572*(1+'2. GRI Pricing Inputs'!N$115)^((AM$16-AL$16)/365)</f>
        <v>0</v>
      </c>
      <c r="AN572" s="272">
        <f>AM572*(1+'2. GRI Pricing Inputs'!O$115)^((AN$16-AM$16)/365)</f>
        <v>0</v>
      </c>
      <c r="AO572" s="272">
        <f>AN572*(1+'2. GRI Pricing Inputs'!P$115)^((AO$16-AN$16)/365)</f>
        <v>0</v>
      </c>
      <c r="AP572" s="276">
        <f>AO572*(1+'2. GRI Pricing Inputs'!Q$115)^((AP$16-AO$16)/365)</f>
        <v>0</v>
      </c>
      <c r="AQ572" s="380">
        <f t="shared" si="24"/>
        <v>0</v>
      </c>
    </row>
    <row r="573" spans="3:43" ht="11.4" x14ac:dyDescent="0.2">
      <c r="C573" s="76">
        <f>'1. Accomodation'!N577</f>
        <v>0</v>
      </c>
      <c r="D573" s="362" t="str">
        <f>'1. Accomodation'!L577</f>
        <v>[Select]</v>
      </c>
      <c r="E573" s="69" t="str">
        <f>'1. Accomodation'!P577</f>
        <v>[Select]</v>
      </c>
      <c r="F573" s="69" t="str">
        <f>'1. Accomodation'!Q577</f>
        <v>[Select]</v>
      </c>
      <c r="G573" s="77">
        <f>'1. Accomodation'!O577</f>
        <v>0</v>
      </c>
      <c r="H573" s="69" t="str">
        <f>'1. Accomodation'!R577</f>
        <v>[Select]</v>
      </c>
      <c r="I573" s="69" t="str">
        <f>'1. Accomodation'!S577</f>
        <v>[Select]</v>
      </c>
      <c r="J573" s="62"/>
      <c r="L573" s="271">
        <f>IFERROR(INDEX('2. GRI Pricing Inputs'!$C$15:$AI$16,MATCH($L$16,'2. GRI Pricing Inputs'!$C$15:$C$16,0),MATCH(E573,'2. GRI Pricing Inputs'!$C$15:$AI$15,0)),0)</f>
        <v>0</v>
      </c>
      <c r="M573" s="272">
        <f>IFERROR(INDEX('2. GRI Pricing Inputs'!$C$22:$AI$23,MATCH($M$16,'2. GRI Pricing Inputs'!$C$22:$C$23,0),MATCH(F573,'2. GRI Pricing Inputs'!$C$22:$AI$22,0)),0)</f>
        <v>0</v>
      </c>
      <c r="N573" s="329">
        <f>IF(AND('3. GRI Pricing'!$G573&gt;='2. GRI Pricing Inputs'!$D$33,'3. GRI Pricing'!$G573&lt;='2. GRI Pricing Inputs'!$E$33),'2. GRI Pricing Inputs'!$D$32,IF(AND('3. GRI Pricing'!$G573&gt;='2. GRI Pricing Inputs'!$F$33,'3. GRI Pricing'!$G573&lt;='2. GRI Pricing Inputs'!$G$33),'2. GRI Pricing Inputs'!$F$32,IF(AND('3. GRI Pricing'!$G573&gt;='2. GRI Pricing Inputs'!$H$33,'3. GRI Pricing'!$G573&lt;='2. GRI Pricing Inputs'!$I$33),'2. GRI Pricing Inputs'!$H$32,IF(AND('3. GRI Pricing'!$G573&gt;='2. GRI Pricing Inputs'!$J$33,'3. GRI Pricing'!$G573&lt;='2. GRI Pricing Inputs'!$K$33),'2. GRI Pricing Inputs'!$J$32,IF(AND('3. GRI Pricing'!$G573&gt;='2. GRI Pricing Inputs'!$L$33,'3. GRI Pricing'!$G573&lt;='2. GRI Pricing Inputs'!$M$33),'2. GRI Pricing Inputs'!$L$32,IF(AND('3. GRI Pricing'!$G573&gt;='2. GRI Pricing Inputs'!$N$33,'3. GRI Pricing'!$G573&lt;='2. GRI Pricing Inputs'!$O$33),'2. GRI Pricing Inputs'!$N$32,IF(AND('3. GRI Pricing'!$G573&gt;='2. GRI Pricing Inputs'!$P$33,'3. GRI Pricing'!$G573&lt;='2. GRI Pricing Inputs'!$Q$33),'2. GRI Pricing Inputs'!$P$32,IF(AND('3. GRI Pricing'!$G573&gt;='2. GRI Pricing Inputs'!$R$33,'3. GRI Pricing'!$G573&lt;='2. GRI Pricing Inputs'!$S$33),'2. GRI Pricing Inputs'!$R$32,IF(AND('3. GRI Pricing'!$G573&gt;='2. GRI Pricing Inputs'!$T$33,'3. GRI Pricing'!$G573&lt;='2. GRI Pricing Inputs'!$U$33),'2. GRI Pricing Inputs'!$T$32,IF(AND('3. GRI Pricing'!$G573&gt;='2. GRI Pricing Inputs'!$V$33,'3. GRI Pricing'!$G573&lt;='2. GRI Pricing Inputs'!$W$33),'2. GRI Pricing Inputs'!$V$32,IF(AND('3. GRI Pricing'!$G573&gt;='2. GRI Pricing Inputs'!$X$33,'3. GRI Pricing'!$G573&lt;='2. GRI Pricing Inputs'!$Y$33),'2. GRI Pricing Inputs'!$X$32,IF(AND('3. GRI Pricing'!$G573&gt;='2. GRI Pricing Inputs'!$Z$33,'3. GRI Pricing'!$G573&lt;='2. GRI Pricing Inputs'!$AA$33),'2. GRI Pricing Inputs'!$Z$32,IF(AND('3. GRI Pricing'!$G573&gt;='2. GRI Pricing Inputs'!$AB$33,'3. GRI Pricing'!$G573&lt;='2. GRI Pricing Inputs'!$AC$33),'2. GRI Pricing Inputs'!$AB$32,IF(AND('3. GRI Pricing'!$G573&gt;='2. GRI Pricing Inputs'!$AD$33,'3. GRI Pricing'!$G573&lt;='2. GRI Pricing Inputs'!$AE$33),'2. GRI Pricing Inputs'!$AD$32,IF(AND('3. GRI Pricing'!$G573&gt;='2. GRI Pricing Inputs'!$AF$33,'3. GRI Pricing'!$G573&lt;='2. GRI Pricing Inputs'!$AG$33),'2. GRI Pricing Inputs'!$AF$32,IF(AND('3. GRI Pricing'!$G573&gt;='2. GRI Pricing Inputs'!$AH$33,'3. GRI Pricing'!$G573&lt;='2. GRI Pricing Inputs'!$AI$33),'2. GRI Pricing Inputs'!$AH$32,0))))))))))))))))</f>
        <v>0</v>
      </c>
      <c r="O573" s="272" cm="1">
        <f t="array" ref="O573">IFERROR(INDEX('2. GRI Pricing Inputs'!$C$32:$AI$39,MATCH('3. GRI Pricing'!E573,'2. GRI Pricing Inputs'!$C$32:$C$39,0),(MATCH('3. GRI Pricing'!N573,'2. GRI Pricing Inputs'!$D$32:$AI$32,0)+1)),0)</f>
        <v>0</v>
      </c>
      <c r="P573" s="272">
        <f>IFERROR(INDEX('2. GRI Pricing Inputs'!$C$45:$AI$46,MATCH($P$16,'2. GRI Pricing Inputs'!$C$45:$C$46,0),MATCH(H573,'2. GRI Pricing Inputs'!$C$45:$AI$45,0)),0)</f>
        <v>0</v>
      </c>
      <c r="Q573" s="272">
        <f>IFERROR(INDEX('2. GRI Pricing Inputs'!$C$53:$AI$54,MATCH('3. GRI Pricing'!$Q$16,'2. GRI Pricing Inputs'!$C$53:$C$54,0),MATCH('3. GRI Pricing'!I573,'2. GRI Pricing Inputs'!$C$53:$AI$53,0)),0)</f>
        <v>0</v>
      </c>
      <c r="R573" s="272">
        <f>IFERROR(INDEX('2. GRI Pricing Inputs'!$C$60:$AI$61,MATCH('3. GRI Pricing'!$R$16,'2. GRI Pricing Inputs'!$C$60:$C$61,0),MATCH('1. Accomodation'!T577,'2. GRI Pricing Inputs'!$C$60:$AI$60,0)),0)</f>
        <v>0</v>
      </c>
      <c r="S573" s="272">
        <f>IFERROR(INDEX('2. GRI Pricing Inputs'!$C$67:$AI$68,MATCH('3. GRI Pricing'!$S$16,'2. GRI Pricing Inputs'!$C$67:$C$68,0),MATCH('1. Accomodation'!U577,'2. GRI Pricing Inputs'!$C$67:$AI$67,0)),0)</f>
        <v>0</v>
      </c>
      <c r="T573" s="272">
        <f>IF(E573=0,0,'2. GRI Pricing Inputs'!$AI$75)</f>
        <v>0</v>
      </c>
      <c r="U573" s="272">
        <f>IFERROR(INDEX('2. GRI Pricing Inputs'!$C$82:$AI$83,MATCH('3. GRI Pricing'!$U$16,'2. GRI Pricing Inputs'!$C$82:$C$83,0),MATCH('1. Accomodation'!V577,'2. GRI Pricing Inputs'!$C$82:$AI$82,0)),0)</f>
        <v>0</v>
      </c>
      <c r="V573" s="272">
        <f>IFERROR(INDEX('2. GRI Pricing Inputs'!$C$89:$AI$90,MATCH('3. GRI Pricing'!$V$16,'2. GRI Pricing Inputs'!$C$89:$C$90,0),MATCH('1. Accomodation'!W577,'2. GRI Pricing Inputs'!$C$89:$AI$89,0)),0)</f>
        <v>0</v>
      </c>
      <c r="W573" s="272">
        <f>IFERROR(INDEX('2. GRI Pricing Inputs'!$C$97:$AI$98,MATCH('3. GRI Pricing'!$W$16,'2. GRI Pricing Inputs'!$C$97:$C$98,0),MATCH('1. Accomodation'!X577,'2. GRI Pricing Inputs'!$C$97:$AI$97,0)),0)</f>
        <v>0</v>
      </c>
      <c r="X573" s="272">
        <f>IFERROR(INDEX('2. GRI Pricing Inputs'!$C$104:$AI$105,MATCH('3. GRI Pricing'!$X$16,'2. GRI Pricing Inputs'!$C$104:$C$105,0),MATCH('1. Accomodation'!Y577,'2. GRI Pricing Inputs'!$C$104:$AI$104,0)),0)</f>
        <v>0</v>
      </c>
      <c r="Y573" s="273"/>
      <c r="Z573" s="274">
        <f t="shared" si="23"/>
        <v>0</v>
      </c>
      <c r="AA573" s="275"/>
      <c r="AB573" s="275"/>
      <c r="AC573" s="275"/>
      <c r="AD573" s="271">
        <f>Z573*(1+'2. GRI Pricing Inputs'!E$115)^(($AD$16-$AC$15)/365)</f>
        <v>0</v>
      </c>
      <c r="AE573" s="272">
        <f>AD573*(1+'2. GRI Pricing Inputs'!F$115)^((AE$16-AD$16)/365)</f>
        <v>0</v>
      </c>
      <c r="AF573" s="272">
        <f>AE573*(1+'2. GRI Pricing Inputs'!G$115)^((AF$16-AE$16)/365)</f>
        <v>0</v>
      </c>
      <c r="AG573" s="272">
        <f>AF573*(1+'2. GRI Pricing Inputs'!H$115)^((AG$16-AF$16)/365)</f>
        <v>0</v>
      </c>
      <c r="AH573" s="272">
        <f>AG573*(1+'2. GRI Pricing Inputs'!I$115)^((AH$16-AG$16)/365)</f>
        <v>0</v>
      </c>
      <c r="AI573" s="272">
        <f>AH573*(1+'2. GRI Pricing Inputs'!J$115)^((AI$16-AH$16)/365)</f>
        <v>0</v>
      </c>
      <c r="AJ573" s="272">
        <f>AI573*(1+'2. GRI Pricing Inputs'!K$115)^((AJ$16-AI$16)/365)</f>
        <v>0</v>
      </c>
      <c r="AK573" s="272">
        <f>AJ573*(1+'2. GRI Pricing Inputs'!L$115)^((AK$16-AJ$16)/365)</f>
        <v>0</v>
      </c>
      <c r="AL573" s="272">
        <f>AK573*(1+'2. GRI Pricing Inputs'!M$115)^((AL$16-AK$16)/365)</f>
        <v>0</v>
      </c>
      <c r="AM573" s="272">
        <f>AL573*(1+'2. GRI Pricing Inputs'!N$115)^((AM$16-AL$16)/365)</f>
        <v>0</v>
      </c>
      <c r="AN573" s="272">
        <f>AM573*(1+'2. GRI Pricing Inputs'!O$115)^((AN$16-AM$16)/365)</f>
        <v>0</v>
      </c>
      <c r="AO573" s="272">
        <f>AN573*(1+'2. GRI Pricing Inputs'!P$115)^((AO$16-AN$16)/365)</f>
        <v>0</v>
      </c>
      <c r="AP573" s="276">
        <f>AO573*(1+'2. GRI Pricing Inputs'!Q$115)^((AP$16-AO$16)/365)</f>
        <v>0</v>
      </c>
      <c r="AQ573" s="380">
        <f t="shared" si="24"/>
        <v>0</v>
      </c>
    </row>
    <row r="574" spans="3:43" ht="11.4" x14ac:dyDescent="0.2">
      <c r="C574" s="76">
        <f>'1. Accomodation'!N578</f>
        <v>0</v>
      </c>
      <c r="D574" s="362" t="str">
        <f>'1. Accomodation'!L578</f>
        <v>[Select]</v>
      </c>
      <c r="E574" s="69" t="str">
        <f>'1. Accomodation'!P578</f>
        <v>[Select]</v>
      </c>
      <c r="F574" s="69" t="str">
        <f>'1. Accomodation'!Q578</f>
        <v>[Select]</v>
      </c>
      <c r="G574" s="77">
        <f>'1. Accomodation'!O578</f>
        <v>0</v>
      </c>
      <c r="H574" s="69" t="str">
        <f>'1. Accomodation'!R578</f>
        <v>[Select]</v>
      </c>
      <c r="I574" s="69" t="str">
        <f>'1. Accomodation'!S578</f>
        <v>[Select]</v>
      </c>
      <c r="J574" s="62"/>
      <c r="L574" s="271">
        <f>IFERROR(INDEX('2. GRI Pricing Inputs'!$C$15:$AI$16,MATCH($L$16,'2. GRI Pricing Inputs'!$C$15:$C$16,0),MATCH(E574,'2. GRI Pricing Inputs'!$C$15:$AI$15,0)),0)</f>
        <v>0</v>
      </c>
      <c r="M574" s="272">
        <f>IFERROR(INDEX('2. GRI Pricing Inputs'!$C$22:$AI$23,MATCH($M$16,'2. GRI Pricing Inputs'!$C$22:$C$23,0),MATCH(F574,'2. GRI Pricing Inputs'!$C$22:$AI$22,0)),0)</f>
        <v>0</v>
      </c>
      <c r="N574" s="329">
        <f>IF(AND('3. GRI Pricing'!$G574&gt;='2. GRI Pricing Inputs'!$D$33,'3. GRI Pricing'!$G574&lt;='2. GRI Pricing Inputs'!$E$33),'2. GRI Pricing Inputs'!$D$32,IF(AND('3. GRI Pricing'!$G574&gt;='2. GRI Pricing Inputs'!$F$33,'3. GRI Pricing'!$G574&lt;='2. GRI Pricing Inputs'!$G$33),'2. GRI Pricing Inputs'!$F$32,IF(AND('3. GRI Pricing'!$G574&gt;='2. GRI Pricing Inputs'!$H$33,'3. GRI Pricing'!$G574&lt;='2. GRI Pricing Inputs'!$I$33),'2. GRI Pricing Inputs'!$H$32,IF(AND('3. GRI Pricing'!$G574&gt;='2. GRI Pricing Inputs'!$J$33,'3. GRI Pricing'!$G574&lt;='2. GRI Pricing Inputs'!$K$33),'2. GRI Pricing Inputs'!$J$32,IF(AND('3. GRI Pricing'!$G574&gt;='2. GRI Pricing Inputs'!$L$33,'3. GRI Pricing'!$G574&lt;='2. GRI Pricing Inputs'!$M$33),'2. GRI Pricing Inputs'!$L$32,IF(AND('3. GRI Pricing'!$G574&gt;='2. GRI Pricing Inputs'!$N$33,'3. GRI Pricing'!$G574&lt;='2. GRI Pricing Inputs'!$O$33),'2. GRI Pricing Inputs'!$N$32,IF(AND('3. GRI Pricing'!$G574&gt;='2. GRI Pricing Inputs'!$P$33,'3. GRI Pricing'!$G574&lt;='2. GRI Pricing Inputs'!$Q$33),'2. GRI Pricing Inputs'!$P$32,IF(AND('3. GRI Pricing'!$G574&gt;='2. GRI Pricing Inputs'!$R$33,'3. GRI Pricing'!$G574&lt;='2. GRI Pricing Inputs'!$S$33),'2. GRI Pricing Inputs'!$R$32,IF(AND('3. GRI Pricing'!$G574&gt;='2. GRI Pricing Inputs'!$T$33,'3. GRI Pricing'!$G574&lt;='2. GRI Pricing Inputs'!$U$33),'2. GRI Pricing Inputs'!$T$32,IF(AND('3. GRI Pricing'!$G574&gt;='2. GRI Pricing Inputs'!$V$33,'3. GRI Pricing'!$G574&lt;='2. GRI Pricing Inputs'!$W$33),'2. GRI Pricing Inputs'!$V$32,IF(AND('3. GRI Pricing'!$G574&gt;='2. GRI Pricing Inputs'!$X$33,'3. GRI Pricing'!$G574&lt;='2. GRI Pricing Inputs'!$Y$33),'2. GRI Pricing Inputs'!$X$32,IF(AND('3. GRI Pricing'!$G574&gt;='2. GRI Pricing Inputs'!$Z$33,'3. GRI Pricing'!$G574&lt;='2. GRI Pricing Inputs'!$AA$33),'2. GRI Pricing Inputs'!$Z$32,IF(AND('3. GRI Pricing'!$G574&gt;='2. GRI Pricing Inputs'!$AB$33,'3. GRI Pricing'!$G574&lt;='2. GRI Pricing Inputs'!$AC$33),'2. GRI Pricing Inputs'!$AB$32,IF(AND('3. GRI Pricing'!$G574&gt;='2. GRI Pricing Inputs'!$AD$33,'3. GRI Pricing'!$G574&lt;='2. GRI Pricing Inputs'!$AE$33),'2. GRI Pricing Inputs'!$AD$32,IF(AND('3. GRI Pricing'!$G574&gt;='2. GRI Pricing Inputs'!$AF$33,'3. GRI Pricing'!$G574&lt;='2. GRI Pricing Inputs'!$AG$33),'2. GRI Pricing Inputs'!$AF$32,IF(AND('3. GRI Pricing'!$G574&gt;='2. GRI Pricing Inputs'!$AH$33,'3. GRI Pricing'!$G574&lt;='2. GRI Pricing Inputs'!$AI$33),'2. GRI Pricing Inputs'!$AH$32,0))))))))))))))))</f>
        <v>0</v>
      </c>
      <c r="O574" s="272" cm="1">
        <f t="array" ref="O574">IFERROR(INDEX('2. GRI Pricing Inputs'!$C$32:$AI$39,MATCH('3. GRI Pricing'!E574,'2. GRI Pricing Inputs'!$C$32:$C$39,0),(MATCH('3. GRI Pricing'!N574,'2. GRI Pricing Inputs'!$D$32:$AI$32,0)+1)),0)</f>
        <v>0</v>
      </c>
      <c r="P574" s="272">
        <f>IFERROR(INDEX('2. GRI Pricing Inputs'!$C$45:$AI$46,MATCH($P$16,'2. GRI Pricing Inputs'!$C$45:$C$46,0),MATCH(H574,'2. GRI Pricing Inputs'!$C$45:$AI$45,0)),0)</f>
        <v>0</v>
      </c>
      <c r="Q574" s="272">
        <f>IFERROR(INDEX('2. GRI Pricing Inputs'!$C$53:$AI$54,MATCH('3. GRI Pricing'!$Q$16,'2. GRI Pricing Inputs'!$C$53:$C$54,0),MATCH('3. GRI Pricing'!I574,'2. GRI Pricing Inputs'!$C$53:$AI$53,0)),0)</f>
        <v>0</v>
      </c>
      <c r="R574" s="272">
        <f>IFERROR(INDEX('2. GRI Pricing Inputs'!$C$60:$AI$61,MATCH('3. GRI Pricing'!$R$16,'2. GRI Pricing Inputs'!$C$60:$C$61,0),MATCH('1. Accomodation'!T578,'2. GRI Pricing Inputs'!$C$60:$AI$60,0)),0)</f>
        <v>0</v>
      </c>
      <c r="S574" s="272">
        <f>IFERROR(INDEX('2. GRI Pricing Inputs'!$C$67:$AI$68,MATCH('3. GRI Pricing'!$S$16,'2. GRI Pricing Inputs'!$C$67:$C$68,0),MATCH('1. Accomodation'!U578,'2. GRI Pricing Inputs'!$C$67:$AI$67,0)),0)</f>
        <v>0</v>
      </c>
      <c r="T574" s="272">
        <f>IF(E574=0,0,'2. GRI Pricing Inputs'!$AI$75)</f>
        <v>0</v>
      </c>
      <c r="U574" s="272">
        <f>IFERROR(INDEX('2. GRI Pricing Inputs'!$C$82:$AI$83,MATCH('3. GRI Pricing'!$U$16,'2. GRI Pricing Inputs'!$C$82:$C$83,0),MATCH('1. Accomodation'!V578,'2. GRI Pricing Inputs'!$C$82:$AI$82,0)),0)</f>
        <v>0</v>
      </c>
      <c r="V574" s="272">
        <f>IFERROR(INDEX('2. GRI Pricing Inputs'!$C$89:$AI$90,MATCH('3. GRI Pricing'!$V$16,'2. GRI Pricing Inputs'!$C$89:$C$90,0),MATCH('1. Accomodation'!W578,'2. GRI Pricing Inputs'!$C$89:$AI$89,0)),0)</f>
        <v>0</v>
      </c>
      <c r="W574" s="272">
        <f>IFERROR(INDEX('2. GRI Pricing Inputs'!$C$97:$AI$98,MATCH('3. GRI Pricing'!$W$16,'2. GRI Pricing Inputs'!$C$97:$C$98,0),MATCH('1. Accomodation'!X578,'2. GRI Pricing Inputs'!$C$97:$AI$97,0)),0)</f>
        <v>0</v>
      </c>
      <c r="X574" s="272">
        <f>IFERROR(INDEX('2. GRI Pricing Inputs'!$C$104:$AI$105,MATCH('3. GRI Pricing'!$X$16,'2. GRI Pricing Inputs'!$C$104:$C$105,0),MATCH('1. Accomodation'!Y578,'2. GRI Pricing Inputs'!$C$104:$AI$104,0)),0)</f>
        <v>0</v>
      </c>
      <c r="Y574" s="273"/>
      <c r="Z574" s="274">
        <f t="shared" si="23"/>
        <v>0</v>
      </c>
      <c r="AA574" s="275"/>
      <c r="AB574" s="275"/>
      <c r="AC574" s="275"/>
      <c r="AD574" s="271">
        <f>Z574*(1+'2. GRI Pricing Inputs'!E$115)^(($AD$16-$AC$15)/365)</f>
        <v>0</v>
      </c>
      <c r="AE574" s="272">
        <f>AD574*(1+'2. GRI Pricing Inputs'!F$115)^((AE$16-AD$16)/365)</f>
        <v>0</v>
      </c>
      <c r="AF574" s="272">
        <f>AE574*(1+'2. GRI Pricing Inputs'!G$115)^((AF$16-AE$16)/365)</f>
        <v>0</v>
      </c>
      <c r="AG574" s="272">
        <f>AF574*(1+'2. GRI Pricing Inputs'!H$115)^((AG$16-AF$16)/365)</f>
        <v>0</v>
      </c>
      <c r="AH574" s="272">
        <f>AG574*(1+'2. GRI Pricing Inputs'!I$115)^((AH$16-AG$16)/365)</f>
        <v>0</v>
      </c>
      <c r="AI574" s="272">
        <f>AH574*(1+'2. GRI Pricing Inputs'!J$115)^((AI$16-AH$16)/365)</f>
        <v>0</v>
      </c>
      <c r="AJ574" s="272">
        <f>AI574*(1+'2. GRI Pricing Inputs'!K$115)^((AJ$16-AI$16)/365)</f>
        <v>0</v>
      </c>
      <c r="AK574" s="272">
        <f>AJ574*(1+'2. GRI Pricing Inputs'!L$115)^((AK$16-AJ$16)/365)</f>
        <v>0</v>
      </c>
      <c r="AL574" s="272">
        <f>AK574*(1+'2. GRI Pricing Inputs'!M$115)^((AL$16-AK$16)/365)</f>
        <v>0</v>
      </c>
      <c r="AM574" s="272">
        <f>AL574*(1+'2. GRI Pricing Inputs'!N$115)^((AM$16-AL$16)/365)</f>
        <v>0</v>
      </c>
      <c r="AN574" s="272">
        <f>AM574*(1+'2. GRI Pricing Inputs'!O$115)^((AN$16-AM$16)/365)</f>
        <v>0</v>
      </c>
      <c r="AO574" s="272">
        <f>AN574*(1+'2. GRI Pricing Inputs'!P$115)^((AO$16-AN$16)/365)</f>
        <v>0</v>
      </c>
      <c r="AP574" s="276">
        <f>AO574*(1+'2. GRI Pricing Inputs'!Q$115)^((AP$16-AO$16)/365)</f>
        <v>0</v>
      </c>
      <c r="AQ574" s="380">
        <f t="shared" si="24"/>
        <v>0</v>
      </c>
    </row>
    <row r="575" spans="3:43" ht="11.4" x14ac:dyDescent="0.2">
      <c r="C575" s="76">
        <f>'1. Accomodation'!N579</f>
        <v>0</v>
      </c>
      <c r="D575" s="362" t="str">
        <f>'1. Accomodation'!L579</f>
        <v>[Select]</v>
      </c>
      <c r="E575" s="69" t="str">
        <f>'1. Accomodation'!P579</f>
        <v>[Select]</v>
      </c>
      <c r="F575" s="69" t="str">
        <f>'1. Accomodation'!Q579</f>
        <v>[Select]</v>
      </c>
      <c r="G575" s="77">
        <f>'1. Accomodation'!O579</f>
        <v>0</v>
      </c>
      <c r="H575" s="69" t="str">
        <f>'1. Accomodation'!R579</f>
        <v>[Select]</v>
      </c>
      <c r="I575" s="69" t="str">
        <f>'1. Accomodation'!S579</f>
        <v>[Select]</v>
      </c>
      <c r="J575" s="62"/>
      <c r="L575" s="271">
        <f>IFERROR(INDEX('2. GRI Pricing Inputs'!$C$15:$AI$16,MATCH($L$16,'2. GRI Pricing Inputs'!$C$15:$C$16,0),MATCH(E575,'2. GRI Pricing Inputs'!$C$15:$AI$15,0)),0)</f>
        <v>0</v>
      </c>
      <c r="M575" s="272">
        <f>IFERROR(INDEX('2. GRI Pricing Inputs'!$C$22:$AI$23,MATCH($M$16,'2. GRI Pricing Inputs'!$C$22:$C$23,0),MATCH(F575,'2. GRI Pricing Inputs'!$C$22:$AI$22,0)),0)</f>
        <v>0</v>
      </c>
      <c r="N575" s="329">
        <f>IF(AND('3. GRI Pricing'!$G575&gt;='2. GRI Pricing Inputs'!$D$33,'3. GRI Pricing'!$G575&lt;='2. GRI Pricing Inputs'!$E$33),'2. GRI Pricing Inputs'!$D$32,IF(AND('3. GRI Pricing'!$G575&gt;='2. GRI Pricing Inputs'!$F$33,'3. GRI Pricing'!$G575&lt;='2. GRI Pricing Inputs'!$G$33),'2. GRI Pricing Inputs'!$F$32,IF(AND('3. GRI Pricing'!$G575&gt;='2. GRI Pricing Inputs'!$H$33,'3. GRI Pricing'!$G575&lt;='2. GRI Pricing Inputs'!$I$33),'2. GRI Pricing Inputs'!$H$32,IF(AND('3. GRI Pricing'!$G575&gt;='2. GRI Pricing Inputs'!$J$33,'3. GRI Pricing'!$G575&lt;='2. GRI Pricing Inputs'!$K$33),'2. GRI Pricing Inputs'!$J$32,IF(AND('3. GRI Pricing'!$G575&gt;='2. GRI Pricing Inputs'!$L$33,'3. GRI Pricing'!$G575&lt;='2. GRI Pricing Inputs'!$M$33),'2. GRI Pricing Inputs'!$L$32,IF(AND('3. GRI Pricing'!$G575&gt;='2. GRI Pricing Inputs'!$N$33,'3. GRI Pricing'!$G575&lt;='2. GRI Pricing Inputs'!$O$33),'2. GRI Pricing Inputs'!$N$32,IF(AND('3. GRI Pricing'!$G575&gt;='2. GRI Pricing Inputs'!$P$33,'3. GRI Pricing'!$G575&lt;='2. GRI Pricing Inputs'!$Q$33),'2. GRI Pricing Inputs'!$P$32,IF(AND('3. GRI Pricing'!$G575&gt;='2. GRI Pricing Inputs'!$R$33,'3. GRI Pricing'!$G575&lt;='2. GRI Pricing Inputs'!$S$33),'2. GRI Pricing Inputs'!$R$32,IF(AND('3. GRI Pricing'!$G575&gt;='2. GRI Pricing Inputs'!$T$33,'3. GRI Pricing'!$G575&lt;='2. GRI Pricing Inputs'!$U$33),'2. GRI Pricing Inputs'!$T$32,IF(AND('3. GRI Pricing'!$G575&gt;='2. GRI Pricing Inputs'!$V$33,'3. GRI Pricing'!$G575&lt;='2. GRI Pricing Inputs'!$W$33),'2. GRI Pricing Inputs'!$V$32,IF(AND('3. GRI Pricing'!$G575&gt;='2. GRI Pricing Inputs'!$X$33,'3. GRI Pricing'!$G575&lt;='2. GRI Pricing Inputs'!$Y$33),'2. GRI Pricing Inputs'!$X$32,IF(AND('3. GRI Pricing'!$G575&gt;='2. GRI Pricing Inputs'!$Z$33,'3. GRI Pricing'!$G575&lt;='2. GRI Pricing Inputs'!$AA$33),'2. GRI Pricing Inputs'!$Z$32,IF(AND('3. GRI Pricing'!$G575&gt;='2. GRI Pricing Inputs'!$AB$33,'3. GRI Pricing'!$G575&lt;='2. GRI Pricing Inputs'!$AC$33),'2. GRI Pricing Inputs'!$AB$32,IF(AND('3. GRI Pricing'!$G575&gt;='2. GRI Pricing Inputs'!$AD$33,'3. GRI Pricing'!$G575&lt;='2. GRI Pricing Inputs'!$AE$33),'2. GRI Pricing Inputs'!$AD$32,IF(AND('3. GRI Pricing'!$G575&gt;='2. GRI Pricing Inputs'!$AF$33,'3. GRI Pricing'!$G575&lt;='2. GRI Pricing Inputs'!$AG$33),'2. GRI Pricing Inputs'!$AF$32,IF(AND('3. GRI Pricing'!$G575&gt;='2. GRI Pricing Inputs'!$AH$33,'3. GRI Pricing'!$G575&lt;='2. GRI Pricing Inputs'!$AI$33),'2. GRI Pricing Inputs'!$AH$32,0))))))))))))))))</f>
        <v>0</v>
      </c>
      <c r="O575" s="272" cm="1">
        <f t="array" ref="O575">IFERROR(INDEX('2. GRI Pricing Inputs'!$C$32:$AI$39,MATCH('3. GRI Pricing'!E575,'2. GRI Pricing Inputs'!$C$32:$C$39,0),(MATCH('3. GRI Pricing'!N575,'2. GRI Pricing Inputs'!$D$32:$AI$32,0)+1)),0)</f>
        <v>0</v>
      </c>
      <c r="P575" s="272">
        <f>IFERROR(INDEX('2. GRI Pricing Inputs'!$C$45:$AI$46,MATCH($P$16,'2. GRI Pricing Inputs'!$C$45:$C$46,0),MATCH(H575,'2. GRI Pricing Inputs'!$C$45:$AI$45,0)),0)</f>
        <v>0</v>
      </c>
      <c r="Q575" s="272">
        <f>IFERROR(INDEX('2. GRI Pricing Inputs'!$C$53:$AI$54,MATCH('3. GRI Pricing'!$Q$16,'2. GRI Pricing Inputs'!$C$53:$C$54,0),MATCH('3. GRI Pricing'!I575,'2. GRI Pricing Inputs'!$C$53:$AI$53,0)),0)</f>
        <v>0</v>
      </c>
      <c r="R575" s="272">
        <f>IFERROR(INDEX('2. GRI Pricing Inputs'!$C$60:$AI$61,MATCH('3. GRI Pricing'!$R$16,'2. GRI Pricing Inputs'!$C$60:$C$61,0),MATCH('1. Accomodation'!T579,'2. GRI Pricing Inputs'!$C$60:$AI$60,0)),0)</f>
        <v>0</v>
      </c>
      <c r="S575" s="272">
        <f>IFERROR(INDEX('2. GRI Pricing Inputs'!$C$67:$AI$68,MATCH('3. GRI Pricing'!$S$16,'2. GRI Pricing Inputs'!$C$67:$C$68,0),MATCH('1. Accomodation'!U579,'2. GRI Pricing Inputs'!$C$67:$AI$67,0)),0)</f>
        <v>0</v>
      </c>
      <c r="T575" s="272">
        <f>IF(E575=0,0,'2. GRI Pricing Inputs'!$AI$75)</f>
        <v>0</v>
      </c>
      <c r="U575" s="272">
        <f>IFERROR(INDEX('2. GRI Pricing Inputs'!$C$82:$AI$83,MATCH('3. GRI Pricing'!$U$16,'2. GRI Pricing Inputs'!$C$82:$C$83,0),MATCH('1. Accomodation'!V579,'2. GRI Pricing Inputs'!$C$82:$AI$82,0)),0)</f>
        <v>0</v>
      </c>
      <c r="V575" s="272">
        <f>IFERROR(INDEX('2. GRI Pricing Inputs'!$C$89:$AI$90,MATCH('3. GRI Pricing'!$V$16,'2. GRI Pricing Inputs'!$C$89:$C$90,0),MATCH('1. Accomodation'!W579,'2. GRI Pricing Inputs'!$C$89:$AI$89,0)),0)</f>
        <v>0</v>
      </c>
      <c r="W575" s="272">
        <f>IFERROR(INDEX('2. GRI Pricing Inputs'!$C$97:$AI$98,MATCH('3. GRI Pricing'!$W$16,'2. GRI Pricing Inputs'!$C$97:$C$98,0),MATCH('1. Accomodation'!X579,'2. GRI Pricing Inputs'!$C$97:$AI$97,0)),0)</f>
        <v>0</v>
      </c>
      <c r="X575" s="272">
        <f>IFERROR(INDEX('2. GRI Pricing Inputs'!$C$104:$AI$105,MATCH('3. GRI Pricing'!$X$16,'2. GRI Pricing Inputs'!$C$104:$C$105,0),MATCH('1. Accomodation'!Y579,'2. GRI Pricing Inputs'!$C$104:$AI$104,0)),0)</f>
        <v>0</v>
      </c>
      <c r="Y575" s="273"/>
      <c r="Z575" s="274">
        <f t="shared" si="23"/>
        <v>0</v>
      </c>
      <c r="AA575" s="275"/>
      <c r="AB575" s="275"/>
      <c r="AC575" s="275"/>
      <c r="AD575" s="271">
        <f>Z575*(1+'2. GRI Pricing Inputs'!E$115)^(($AD$16-$AC$15)/365)</f>
        <v>0</v>
      </c>
      <c r="AE575" s="272">
        <f>AD575*(1+'2. GRI Pricing Inputs'!F$115)^((AE$16-AD$16)/365)</f>
        <v>0</v>
      </c>
      <c r="AF575" s="272">
        <f>AE575*(1+'2. GRI Pricing Inputs'!G$115)^((AF$16-AE$16)/365)</f>
        <v>0</v>
      </c>
      <c r="AG575" s="272">
        <f>AF575*(1+'2. GRI Pricing Inputs'!H$115)^((AG$16-AF$16)/365)</f>
        <v>0</v>
      </c>
      <c r="AH575" s="272">
        <f>AG575*(1+'2. GRI Pricing Inputs'!I$115)^((AH$16-AG$16)/365)</f>
        <v>0</v>
      </c>
      <c r="AI575" s="272">
        <f>AH575*(1+'2. GRI Pricing Inputs'!J$115)^((AI$16-AH$16)/365)</f>
        <v>0</v>
      </c>
      <c r="AJ575" s="272">
        <f>AI575*(1+'2. GRI Pricing Inputs'!K$115)^((AJ$16-AI$16)/365)</f>
        <v>0</v>
      </c>
      <c r="AK575" s="272">
        <f>AJ575*(1+'2. GRI Pricing Inputs'!L$115)^((AK$16-AJ$16)/365)</f>
        <v>0</v>
      </c>
      <c r="AL575" s="272">
        <f>AK575*(1+'2. GRI Pricing Inputs'!M$115)^((AL$16-AK$16)/365)</f>
        <v>0</v>
      </c>
      <c r="AM575" s="272">
        <f>AL575*(1+'2. GRI Pricing Inputs'!N$115)^((AM$16-AL$16)/365)</f>
        <v>0</v>
      </c>
      <c r="AN575" s="272">
        <f>AM575*(1+'2. GRI Pricing Inputs'!O$115)^((AN$16-AM$16)/365)</f>
        <v>0</v>
      </c>
      <c r="AO575" s="272">
        <f>AN575*(1+'2. GRI Pricing Inputs'!P$115)^((AO$16-AN$16)/365)</f>
        <v>0</v>
      </c>
      <c r="AP575" s="276">
        <f>AO575*(1+'2. GRI Pricing Inputs'!Q$115)^((AP$16-AO$16)/365)</f>
        <v>0</v>
      </c>
      <c r="AQ575" s="380">
        <f t="shared" si="24"/>
        <v>0</v>
      </c>
    </row>
    <row r="576" spans="3:43" ht="11.4" x14ac:dyDescent="0.2">
      <c r="C576" s="76">
        <f>'1. Accomodation'!N580</f>
        <v>0</v>
      </c>
      <c r="D576" s="362" t="str">
        <f>'1. Accomodation'!L580</f>
        <v>[Select]</v>
      </c>
      <c r="E576" s="69" t="str">
        <f>'1. Accomodation'!P580</f>
        <v>[Select]</v>
      </c>
      <c r="F576" s="69" t="str">
        <f>'1. Accomodation'!Q580</f>
        <v>[Select]</v>
      </c>
      <c r="G576" s="77">
        <f>'1. Accomodation'!O580</f>
        <v>0</v>
      </c>
      <c r="H576" s="69" t="str">
        <f>'1. Accomodation'!R580</f>
        <v>[Select]</v>
      </c>
      <c r="I576" s="69" t="str">
        <f>'1. Accomodation'!S580</f>
        <v>[Select]</v>
      </c>
      <c r="J576" s="62"/>
      <c r="L576" s="271">
        <f>IFERROR(INDEX('2. GRI Pricing Inputs'!$C$15:$AI$16,MATCH($L$16,'2. GRI Pricing Inputs'!$C$15:$C$16,0),MATCH(E576,'2. GRI Pricing Inputs'!$C$15:$AI$15,0)),0)</f>
        <v>0</v>
      </c>
      <c r="M576" s="272">
        <f>IFERROR(INDEX('2. GRI Pricing Inputs'!$C$22:$AI$23,MATCH($M$16,'2. GRI Pricing Inputs'!$C$22:$C$23,0),MATCH(F576,'2. GRI Pricing Inputs'!$C$22:$AI$22,0)),0)</f>
        <v>0</v>
      </c>
      <c r="N576" s="329">
        <f>IF(AND('3. GRI Pricing'!$G576&gt;='2. GRI Pricing Inputs'!$D$33,'3. GRI Pricing'!$G576&lt;='2. GRI Pricing Inputs'!$E$33),'2. GRI Pricing Inputs'!$D$32,IF(AND('3. GRI Pricing'!$G576&gt;='2. GRI Pricing Inputs'!$F$33,'3. GRI Pricing'!$G576&lt;='2. GRI Pricing Inputs'!$G$33),'2. GRI Pricing Inputs'!$F$32,IF(AND('3. GRI Pricing'!$G576&gt;='2. GRI Pricing Inputs'!$H$33,'3. GRI Pricing'!$G576&lt;='2. GRI Pricing Inputs'!$I$33),'2. GRI Pricing Inputs'!$H$32,IF(AND('3. GRI Pricing'!$G576&gt;='2. GRI Pricing Inputs'!$J$33,'3. GRI Pricing'!$G576&lt;='2. GRI Pricing Inputs'!$K$33),'2. GRI Pricing Inputs'!$J$32,IF(AND('3. GRI Pricing'!$G576&gt;='2. GRI Pricing Inputs'!$L$33,'3. GRI Pricing'!$G576&lt;='2. GRI Pricing Inputs'!$M$33),'2. GRI Pricing Inputs'!$L$32,IF(AND('3. GRI Pricing'!$G576&gt;='2. GRI Pricing Inputs'!$N$33,'3. GRI Pricing'!$G576&lt;='2. GRI Pricing Inputs'!$O$33),'2. GRI Pricing Inputs'!$N$32,IF(AND('3. GRI Pricing'!$G576&gt;='2. GRI Pricing Inputs'!$P$33,'3. GRI Pricing'!$G576&lt;='2. GRI Pricing Inputs'!$Q$33),'2. GRI Pricing Inputs'!$P$32,IF(AND('3. GRI Pricing'!$G576&gt;='2. GRI Pricing Inputs'!$R$33,'3. GRI Pricing'!$G576&lt;='2. GRI Pricing Inputs'!$S$33),'2. GRI Pricing Inputs'!$R$32,IF(AND('3. GRI Pricing'!$G576&gt;='2. GRI Pricing Inputs'!$T$33,'3. GRI Pricing'!$G576&lt;='2. GRI Pricing Inputs'!$U$33),'2. GRI Pricing Inputs'!$T$32,IF(AND('3. GRI Pricing'!$G576&gt;='2. GRI Pricing Inputs'!$V$33,'3. GRI Pricing'!$G576&lt;='2. GRI Pricing Inputs'!$W$33),'2. GRI Pricing Inputs'!$V$32,IF(AND('3. GRI Pricing'!$G576&gt;='2. GRI Pricing Inputs'!$X$33,'3. GRI Pricing'!$G576&lt;='2. GRI Pricing Inputs'!$Y$33),'2. GRI Pricing Inputs'!$X$32,IF(AND('3. GRI Pricing'!$G576&gt;='2. GRI Pricing Inputs'!$Z$33,'3. GRI Pricing'!$G576&lt;='2. GRI Pricing Inputs'!$AA$33),'2. GRI Pricing Inputs'!$Z$32,IF(AND('3. GRI Pricing'!$G576&gt;='2. GRI Pricing Inputs'!$AB$33,'3. GRI Pricing'!$G576&lt;='2. GRI Pricing Inputs'!$AC$33),'2. GRI Pricing Inputs'!$AB$32,IF(AND('3. GRI Pricing'!$G576&gt;='2. GRI Pricing Inputs'!$AD$33,'3. GRI Pricing'!$G576&lt;='2. GRI Pricing Inputs'!$AE$33),'2. GRI Pricing Inputs'!$AD$32,IF(AND('3. GRI Pricing'!$G576&gt;='2. GRI Pricing Inputs'!$AF$33,'3. GRI Pricing'!$G576&lt;='2. GRI Pricing Inputs'!$AG$33),'2. GRI Pricing Inputs'!$AF$32,IF(AND('3. GRI Pricing'!$G576&gt;='2. GRI Pricing Inputs'!$AH$33,'3. GRI Pricing'!$G576&lt;='2. GRI Pricing Inputs'!$AI$33),'2. GRI Pricing Inputs'!$AH$32,0))))))))))))))))</f>
        <v>0</v>
      </c>
      <c r="O576" s="272" cm="1">
        <f t="array" ref="O576">IFERROR(INDEX('2. GRI Pricing Inputs'!$C$32:$AI$39,MATCH('3. GRI Pricing'!E576,'2. GRI Pricing Inputs'!$C$32:$C$39,0),(MATCH('3. GRI Pricing'!N576,'2. GRI Pricing Inputs'!$D$32:$AI$32,0)+1)),0)</f>
        <v>0</v>
      </c>
      <c r="P576" s="272">
        <f>IFERROR(INDEX('2. GRI Pricing Inputs'!$C$45:$AI$46,MATCH($P$16,'2. GRI Pricing Inputs'!$C$45:$C$46,0),MATCH(H576,'2. GRI Pricing Inputs'!$C$45:$AI$45,0)),0)</f>
        <v>0</v>
      </c>
      <c r="Q576" s="272">
        <f>IFERROR(INDEX('2. GRI Pricing Inputs'!$C$53:$AI$54,MATCH('3. GRI Pricing'!$Q$16,'2. GRI Pricing Inputs'!$C$53:$C$54,0),MATCH('3. GRI Pricing'!I576,'2. GRI Pricing Inputs'!$C$53:$AI$53,0)),0)</f>
        <v>0</v>
      </c>
      <c r="R576" s="272">
        <f>IFERROR(INDEX('2. GRI Pricing Inputs'!$C$60:$AI$61,MATCH('3. GRI Pricing'!$R$16,'2. GRI Pricing Inputs'!$C$60:$C$61,0),MATCH('1. Accomodation'!T580,'2. GRI Pricing Inputs'!$C$60:$AI$60,0)),0)</f>
        <v>0</v>
      </c>
      <c r="S576" s="272">
        <f>IFERROR(INDEX('2. GRI Pricing Inputs'!$C$67:$AI$68,MATCH('3. GRI Pricing'!$S$16,'2. GRI Pricing Inputs'!$C$67:$C$68,0),MATCH('1. Accomodation'!U580,'2. GRI Pricing Inputs'!$C$67:$AI$67,0)),0)</f>
        <v>0</v>
      </c>
      <c r="T576" s="272">
        <f>IF(E576=0,0,'2. GRI Pricing Inputs'!$AI$75)</f>
        <v>0</v>
      </c>
      <c r="U576" s="272">
        <f>IFERROR(INDEX('2. GRI Pricing Inputs'!$C$82:$AI$83,MATCH('3. GRI Pricing'!$U$16,'2. GRI Pricing Inputs'!$C$82:$C$83,0),MATCH('1. Accomodation'!V580,'2. GRI Pricing Inputs'!$C$82:$AI$82,0)),0)</f>
        <v>0</v>
      </c>
      <c r="V576" s="272">
        <f>IFERROR(INDEX('2. GRI Pricing Inputs'!$C$89:$AI$90,MATCH('3. GRI Pricing'!$V$16,'2. GRI Pricing Inputs'!$C$89:$C$90,0),MATCH('1. Accomodation'!W580,'2. GRI Pricing Inputs'!$C$89:$AI$89,0)),0)</f>
        <v>0</v>
      </c>
      <c r="W576" s="272">
        <f>IFERROR(INDEX('2. GRI Pricing Inputs'!$C$97:$AI$98,MATCH('3. GRI Pricing'!$W$16,'2. GRI Pricing Inputs'!$C$97:$C$98,0),MATCH('1. Accomodation'!X580,'2. GRI Pricing Inputs'!$C$97:$AI$97,0)),0)</f>
        <v>0</v>
      </c>
      <c r="X576" s="272">
        <f>IFERROR(INDEX('2. GRI Pricing Inputs'!$C$104:$AI$105,MATCH('3. GRI Pricing'!$X$16,'2. GRI Pricing Inputs'!$C$104:$C$105,0),MATCH('1. Accomodation'!Y580,'2. GRI Pricing Inputs'!$C$104:$AI$104,0)),0)</f>
        <v>0</v>
      </c>
      <c r="Y576" s="273"/>
      <c r="Z576" s="274">
        <f t="shared" si="23"/>
        <v>0</v>
      </c>
      <c r="AA576" s="275"/>
      <c r="AB576" s="275"/>
      <c r="AC576" s="275"/>
      <c r="AD576" s="271">
        <f>Z576*(1+'2. GRI Pricing Inputs'!E$115)^(($AD$16-$AC$15)/365)</f>
        <v>0</v>
      </c>
      <c r="AE576" s="272">
        <f>AD576*(1+'2. GRI Pricing Inputs'!F$115)^((AE$16-AD$16)/365)</f>
        <v>0</v>
      </c>
      <c r="AF576" s="272">
        <f>AE576*(1+'2. GRI Pricing Inputs'!G$115)^((AF$16-AE$16)/365)</f>
        <v>0</v>
      </c>
      <c r="AG576" s="272">
        <f>AF576*(1+'2. GRI Pricing Inputs'!H$115)^((AG$16-AF$16)/365)</f>
        <v>0</v>
      </c>
      <c r="AH576" s="272">
        <f>AG576*(1+'2. GRI Pricing Inputs'!I$115)^((AH$16-AG$16)/365)</f>
        <v>0</v>
      </c>
      <c r="AI576" s="272">
        <f>AH576*(1+'2. GRI Pricing Inputs'!J$115)^((AI$16-AH$16)/365)</f>
        <v>0</v>
      </c>
      <c r="AJ576" s="272">
        <f>AI576*(1+'2. GRI Pricing Inputs'!K$115)^((AJ$16-AI$16)/365)</f>
        <v>0</v>
      </c>
      <c r="AK576" s="272">
        <f>AJ576*(1+'2. GRI Pricing Inputs'!L$115)^((AK$16-AJ$16)/365)</f>
        <v>0</v>
      </c>
      <c r="AL576" s="272">
        <f>AK576*(1+'2. GRI Pricing Inputs'!M$115)^((AL$16-AK$16)/365)</f>
        <v>0</v>
      </c>
      <c r="AM576" s="272">
        <f>AL576*(1+'2. GRI Pricing Inputs'!N$115)^((AM$16-AL$16)/365)</f>
        <v>0</v>
      </c>
      <c r="AN576" s="272">
        <f>AM576*(1+'2. GRI Pricing Inputs'!O$115)^((AN$16-AM$16)/365)</f>
        <v>0</v>
      </c>
      <c r="AO576" s="272">
        <f>AN576*(1+'2. GRI Pricing Inputs'!P$115)^((AO$16-AN$16)/365)</f>
        <v>0</v>
      </c>
      <c r="AP576" s="276">
        <f>AO576*(1+'2. GRI Pricing Inputs'!Q$115)^((AP$16-AO$16)/365)</f>
        <v>0</v>
      </c>
      <c r="AQ576" s="380">
        <f t="shared" si="24"/>
        <v>0</v>
      </c>
    </row>
    <row r="577" spans="3:43" ht="11.4" x14ac:dyDescent="0.2">
      <c r="C577" s="76">
        <f>'1. Accomodation'!N581</f>
        <v>0</v>
      </c>
      <c r="D577" s="362" t="str">
        <f>'1. Accomodation'!L581</f>
        <v>[Select]</v>
      </c>
      <c r="E577" s="69" t="str">
        <f>'1. Accomodation'!P581</f>
        <v>[Select]</v>
      </c>
      <c r="F577" s="69" t="str">
        <f>'1. Accomodation'!Q581</f>
        <v>[Select]</v>
      </c>
      <c r="G577" s="77">
        <f>'1. Accomodation'!O581</f>
        <v>0</v>
      </c>
      <c r="H577" s="69" t="str">
        <f>'1. Accomodation'!R581</f>
        <v>[Select]</v>
      </c>
      <c r="I577" s="69" t="str">
        <f>'1. Accomodation'!S581</f>
        <v>[Select]</v>
      </c>
      <c r="J577" s="62"/>
      <c r="L577" s="271">
        <f>IFERROR(INDEX('2. GRI Pricing Inputs'!$C$15:$AI$16,MATCH($L$16,'2. GRI Pricing Inputs'!$C$15:$C$16,0),MATCH(E577,'2. GRI Pricing Inputs'!$C$15:$AI$15,0)),0)</f>
        <v>0</v>
      </c>
      <c r="M577" s="272">
        <f>IFERROR(INDEX('2. GRI Pricing Inputs'!$C$22:$AI$23,MATCH($M$16,'2. GRI Pricing Inputs'!$C$22:$C$23,0),MATCH(F577,'2. GRI Pricing Inputs'!$C$22:$AI$22,0)),0)</f>
        <v>0</v>
      </c>
      <c r="N577" s="329">
        <f>IF(AND('3. GRI Pricing'!$G577&gt;='2. GRI Pricing Inputs'!$D$33,'3. GRI Pricing'!$G577&lt;='2. GRI Pricing Inputs'!$E$33),'2. GRI Pricing Inputs'!$D$32,IF(AND('3. GRI Pricing'!$G577&gt;='2. GRI Pricing Inputs'!$F$33,'3. GRI Pricing'!$G577&lt;='2. GRI Pricing Inputs'!$G$33),'2. GRI Pricing Inputs'!$F$32,IF(AND('3. GRI Pricing'!$G577&gt;='2. GRI Pricing Inputs'!$H$33,'3. GRI Pricing'!$G577&lt;='2. GRI Pricing Inputs'!$I$33),'2. GRI Pricing Inputs'!$H$32,IF(AND('3. GRI Pricing'!$G577&gt;='2. GRI Pricing Inputs'!$J$33,'3. GRI Pricing'!$G577&lt;='2. GRI Pricing Inputs'!$K$33),'2. GRI Pricing Inputs'!$J$32,IF(AND('3. GRI Pricing'!$G577&gt;='2. GRI Pricing Inputs'!$L$33,'3. GRI Pricing'!$G577&lt;='2. GRI Pricing Inputs'!$M$33),'2. GRI Pricing Inputs'!$L$32,IF(AND('3. GRI Pricing'!$G577&gt;='2. GRI Pricing Inputs'!$N$33,'3. GRI Pricing'!$G577&lt;='2. GRI Pricing Inputs'!$O$33),'2. GRI Pricing Inputs'!$N$32,IF(AND('3. GRI Pricing'!$G577&gt;='2. GRI Pricing Inputs'!$P$33,'3. GRI Pricing'!$G577&lt;='2. GRI Pricing Inputs'!$Q$33),'2. GRI Pricing Inputs'!$P$32,IF(AND('3. GRI Pricing'!$G577&gt;='2. GRI Pricing Inputs'!$R$33,'3. GRI Pricing'!$G577&lt;='2. GRI Pricing Inputs'!$S$33),'2. GRI Pricing Inputs'!$R$32,IF(AND('3. GRI Pricing'!$G577&gt;='2. GRI Pricing Inputs'!$T$33,'3. GRI Pricing'!$G577&lt;='2. GRI Pricing Inputs'!$U$33),'2. GRI Pricing Inputs'!$T$32,IF(AND('3. GRI Pricing'!$G577&gt;='2. GRI Pricing Inputs'!$V$33,'3. GRI Pricing'!$G577&lt;='2. GRI Pricing Inputs'!$W$33),'2. GRI Pricing Inputs'!$V$32,IF(AND('3. GRI Pricing'!$G577&gt;='2. GRI Pricing Inputs'!$X$33,'3. GRI Pricing'!$G577&lt;='2. GRI Pricing Inputs'!$Y$33),'2. GRI Pricing Inputs'!$X$32,IF(AND('3. GRI Pricing'!$G577&gt;='2. GRI Pricing Inputs'!$Z$33,'3. GRI Pricing'!$G577&lt;='2. GRI Pricing Inputs'!$AA$33),'2. GRI Pricing Inputs'!$Z$32,IF(AND('3. GRI Pricing'!$G577&gt;='2. GRI Pricing Inputs'!$AB$33,'3. GRI Pricing'!$G577&lt;='2. GRI Pricing Inputs'!$AC$33),'2. GRI Pricing Inputs'!$AB$32,IF(AND('3. GRI Pricing'!$G577&gt;='2. GRI Pricing Inputs'!$AD$33,'3. GRI Pricing'!$G577&lt;='2. GRI Pricing Inputs'!$AE$33),'2. GRI Pricing Inputs'!$AD$32,IF(AND('3. GRI Pricing'!$G577&gt;='2. GRI Pricing Inputs'!$AF$33,'3. GRI Pricing'!$G577&lt;='2. GRI Pricing Inputs'!$AG$33),'2. GRI Pricing Inputs'!$AF$32,IF(AND('3. GRI Pricing'!$G577&gt;='2. GRI Pricing Inputs'!$AH$33,'3. GRI Pricing'!$G577&lt;='2. GRI Pricing Inputs'!$AI$33),'2. GRI Pricing Inputs'!$AH$32,0))))))))))))))))</f>
        <v>0</v>
      </c>
      <c r="O577" s="272" cm="1">
        <f t="array" ref="O577">IFERROR(INDEX('2. GRI Pricing Inputs'!$C$32:$AI$39,MATCH('3. GRI Pricing'!E577,'2. GRI Pricing Inputs'!$C$32:$C$39,0),(MATCH('3. GRI Pricing'!N577,'2. GRI Pricing Inputs'!$D$32:$AI$32,0)+1)),0)</f>
        <v>0</v>
      </c>
      <c r="P577" s="272">
        <f>IFERROR(INDEX('2. GRI Pricing Inputs'!$C$45:$AI$46,MATCH($P$16,'2. GRI Pricing Inputs'!$C$45:$C$46,0),MATCH(H577,'2. GRI Pricing Inputs'!$C$45:$AI$45,0)),0)</f>
        <v>0</v>
      </c>
      <c r="Q577" s="272">
        <f>IFERROR(INDEX('2. GRI Pricing Inputs'!$C$53:$AI$54,MATCH('3. GRI Pricing'!$Q$16,'2. GRI Pricing Inputs'!$C$53:$C$54,0),MATCH('3. GRI Pricing'!I577,'2. GRI Pricing Inputs'!$C$53:$AI$53,0)),0)</f>
        <v>0</v>
      </c>
      <c r="R577" s="272">
        <f>IFERROR(INDEX('2. GRI Pricing Inputs'!$C$60:$AI$61,MATCH('3. GRI Pricing'!$R$16,'2. GRI Pricing Inputs'!$C$60:$C$61,0),MATCH('1. Accomodation'!T581,'2. GRI Pricing Inputs'!$C$60:$AI$60,0)),0)</f>
        <v>0</v>
      </c>
      <c r="S577" s="272">
        <f>IFERROR(INDEX('2. GRI Pricing Inputs'!$C$67:$AI$68,MATCH('3. GRI Pricing'!$S$16,'2. GRI Pricing Inputs'!$C$67:$C$68,0),MATCH('1. Accomodation'!U581,'2. GRI Pricing Inputs'!$C$67:$AI$67,0)),0)</f>
        <v>0</v>
      </c>
      <c r="T577" s="272">
        <f>IF(E577=0,0,'2. GRI Pricing Inputs'!$AI$75)</f>
        <v>0</v>
      </c>
      <c r="U577" s="272">
        <f>IFERROR(INDEX('2. GRI Pricing Inputs'!$C$82:$AI$83,MATCH('3. GRI Pricing'!$U$16,'2. GRI Pricing Inputs'!$C$82:$C$83,0),MATCH('1. Accomodation'!V581,'2. GRI Pricing Inputs'!$C$82:$AI$82,0)),0)</f>
        <v>0</v>
      </c>
      <c r="V577" s="272">
        <f>IFERROR(INDEX('2. GRI Pricing Inputs'!$C$89:$AI$90,MATCH('3. GRI Pricing'!$V$16,'2. GRI Pricing Inputs'!$C$89:$C$90,0),MATCH('1. Accomodation'!W581,'2. GRI Pricing Inputs'!$C$89:$AI$89,0)),0)</f>
        <v>0</v>
      </c>
      <c r="W577" s="272">
        <f>IFERROR(INDEX('2. GRI Pricing Inputs'!$C$97:$AI$98,MATCH('3. GRI Pricing'!$W$16,'2. GRI Pricing Inputs'!$C$97:$C$98,0),MATCH('1. Accomodation'!X581,'2. GRI Pricing Inputs'!$C$97:$AI$97,0)),0)</f>
        <v>0</v>
      </c>
      <c r="X577" s="272">
        <f>IFERROR(INDEX('2. GRI Pricing Inputs'!$C$104:$AI$105,MATCH('3. GRI Pricing'!$X$16,'2. GRI Pricing Inputs'!$C$104:$C$105,0),MATCH('1. Accomodation'!Y581,'2. GRI Pricing Inputs'!$C$104:$AI$104,0)),0)</f>
        <v>0</v>
      </c>
      <c r="Y577" s="273"/>
      <c r="Z577" s="274">
        <f t="shared" si="23"/>
        <v>0</v>
      </c>
      <c r="AA577" s="275"/>
      <c r="AB577" s="275"/>
      <c r="AC577" s="275"/>
      <c r="AD577" s="271">
        <f>Z577*(1+'2. GRI Pricing Inputs'!E$115)^(($AD$16-$AC$15)/365)</f>
        <v>0</v>
      </c>
      <c r="AE577" s="272">
        <f>AD577*(1+'2. GRI Pricing Inputs'!F$115)^((AE$16-AD$16)/365)</f>
        <v>0</v>
      </c>
      <c r="AF577" s="272">
        <f>AE577*(1+'2. GRI Pricing Inputs'!G$115)^((AF$16-AE$16)/365)</f>
        <v>0</v>
      </c>
      <c r="AG577" s="272">
        <f>AF577*(1+'2. GRI Pricing Inputs'!H$115)^((AG$16-AF$16)/365)</f>
        <v>0</v>
      </c>
      <c r="AH577" s="272">
        <f>AG577*(1+'2. GRI Pricing Inputs'!I$115)^((AH$16-AG$16)/365)</f>
        <v>0</v>
      </c>
      <c r="AI577" s="272">
        <f>AH577*(1+'2. GRI Pricing Inputs'!J$115)^((AI$16-AH$16)/365)</f>
        <v>0</v>
      </c>
      <c r="AJ577" s="272">
        <f>AI577*(1+'2. GRI Pricing Inputs'!K$115)^((AJ$16-AI$16)/365)</f>
        <v>0</v>
      </c>
      <c r="AK577" s="272">
        <f>AJ577*(1+'2. GRI Pricing Inputs'!L$115)^((AK$16-AJ$16)/365)</f>
        <v>0</v>
      </c>
      <c r="AL577" s="272">
        <f>AK577*(1+'2. GRI Pricing Inputs'!M$115)^((AL$16-AK$16)/365)</f>
        <v>0</v>
      </c>
      <c r="AM577" s="272">
        <f>AL577*(1+'2. GRI Pricing Inputs'!N$115)^((AM$16-AL$16)/365)</f>
        <v>0</v>
      </c>
      <c r="AN577" s="272">
        <f>AM577*(1+'2. GRI Pricing Inputs'!O$115)^((AN$16-AM$16)/365)</f>
        <v>0</v>
      </c>
      <c r="AO577" s="272">
        <f>AN577*(1+'2. GRI Pricing Inputs'!P$115)^((AO$16-AN$16)/365)</f>
        <v>0</v>
      </c>
      <c r="AP577" s="276">
        <f>AO577*(1+'2. GRI Pricing Inputs'!Q$115)^((AP$16-AO$16)/365)</f>
        <v>0</v>
      </c>
      <c r="AQ577" s="380">
        <f t="shared" si="24"/>
        <v>0</v>
      </c>
    </row>
    <row r="578" spans="3:43" ht="11.4" x14ac:dyDescent="0.2">
      <c r="C578" s="76">
        <f>'1. Accomodation'!N582</f>
        <v>0</v>
      </c>
      <c r="D578" s="362" t="str">
        <f>'1. Accomodation'!L582</f>
        <v>[Select]</v>
      </c>
      <c r="E578" s="69" t="str">
        <f>'1. Accomodation'!P582</f>
        <v>[Select]</v>
      </c>
      <c r="F578" s="69" t="str">
        <f>'1. Accomodation'!Q582</f>
        <v>[Select]</v>
      </c>
      <c r="G578" s="77">
        <f>'1. Accomodation'!O582</f>
        <v>0</v>
      </c>
      <c r="H578" s="69" t="str">
        <f>'1. Accomodation'!R582</f>
        <v>[Select]</v>
      </c>
      <c r="I578" s="69" t="str">
        <f>'1. Accomodation'!S582</f>
        <v>[Select]</v>
      </c>
      <c r="J578" s="62"/>
      <c r="L578" s="271">
        <f>IFERROR(INDEX('2. GRI Pricing Inputs'!$C$15:$AI$16,MATCH($L$16,'2. GRI Pricing Inputs'!$C$15:$C$16,0),MATCH(E578,'2. GRI Pricing Inputs'!$C$15:$AI$15,0)),0)</f>
        <v>0</v>
      </c>
      <c r="M578" s="272">
        <f>IFERROR(INDEX('2. GRI Pricing Inputs'!$C$22:$AI$23,MATCH($M$16,'2. GRI Pricing Inputs'!$C$22:$C$23,0),MATCH(F578,'2. GRI Pricing Inputs'!$C$22:$AI$22,0)),0)</f>
        <v>0</v>
      </c>
      <c r="N578" s="329">
        <f>IF(AND('3. GRI Pricing'!$G578&gt;='2. GRI Pricing Inputs'!$D$33,'3. GRI Pricing'!$G578&lt;='2. GRI Pricing Inputs'!$E$33),'2. GRI Pricing Inputs'!$D$32,IF(AND('3. GRI Pricing'!$G578&gt;='2. GRI Pricing Inputs'!$F$33,'3. GRI Pricing'!$G578&lt;='2. GRI Pricing Inputs'!$G$33),'2. GRI Pricing Inputs'!$F$32,IF(AND('3. GRI Pricing'!$G578&gt;='2. GRI Pricing Inputs'!$H$33,'3. GRI Pricing'!$G578&lt;='2. GRI Pricing Inputs'!$I$33),'2. GRI Pricing Inputs'!$H$32,IF(AND('3. GRI Pricing'!$G578&gt;='2. GRI Pricing Inputs'!$J$33,'3. GRI Pricing'!$G578&lt;='2. GRI Pricing Inputs'!$K$33),'2. GRI Pricing Inputs'!$J$32,IF(AND('3. GRI Pricing'!$G578&gt;='2. GRI Pricing Inputs'!$L$33,'3. GRI Pricing'!$G578&lt;='2. GRI Pricing Inputs'!$M$33),'2. GRI Pricing Inputs'!$L$32,IF(AND('3. GRI Pricing'!$G578&gt;='2. GRI Pricing Inputs'!$N$33,'3. GRI Pricing'!$G578&lt;='2. GRI Pricing Inputs'!$O$33),'2. GRI Pricing Inputs'!$N$32,IF(AND('3. GRI Pricing'!$G578&gt;='2. GRI Pricing Inputs'!$P$33,'3. GRI Pricing'!$G578&lt;='2. GRI Pricing Inputs'!$Q$33),'2. GRI Pricing Inputs'!$P$32,IF(AND('3. GRI Pricing'!$G578&gt;='2. GRI Pricing Inputs'!$R$33,'3. GRI Pricing'!$G578&lt;='2. GRI Pricing Inputs'!$S$33),'2. GRI Pricing Inputs'!$R$32,IF(AND('3. GRI Pricing'!$G578&gt;='2. GRI Pricing Inputs'!$T$33,'3. GRI Pricing'!$G578&lt;='2. GRI Pricing Inputs'!$U$33),'2. GRI Pricing Inputs'!$T$32,IF(AND('3. GRI Pricing'!$G578&gt;='2. GRI Pricing Inputs'!$V$33,'3. GRI Pricing'!$G578&lt;='2. GRI Pricing Inputs'!$W$33),'2. GRI Pricing Inputs'!$V$32,IF(AND('3. GRI Pricing'!$G578&gt;='2. GRI Pricing Inputs'!$X$33,'3. GRI Pricing'!$G578&lt;='2. GRI Pricing Inputs'!$Y$33),'2. GRI Pricing Inputs'!$X$32,IF(AND('3. GRI Pricing'!$G578&gt;='2. GRI Pricing Inputs'!$Z$33,'3. GRI Pricing'!$G578&lt;='2. GRI Pricing Inputs'!$AA$33),'2. GRI Pricing Inputs'!$Z$32,IF(AND('3. GRI Pricing'!$G578&gt;='2. GRI Pricing Inputs'!$AB$33,'3. GRI Pricing'!$G578&lt;='2. GRI Pricing Inputs'!$AC$33),'2. GRI Pricing Inputs'!$AB$32,IF(AND('3. GRI Pricing'!$G578&gt;='2. GRI Pricing Inputs'!$AD$33,'3. GRI Pricing'!$G578&lt;='2. GRI Pricing Inputs'!$AE$33),'2. GRI Pricing Inputs'!$AD$32,IF(AND('3. GRI Pricing'!$G578&gt;='2. GRI Pricing Inputs'!$AF$33,'3. GRI Pricing'!$G578&lt;='2. GRI Pricing Inputs'!$AG$33),'2. GRI Pricing Inputs'!$AF$32,IF(AND('3. GRI Pricing'!$G578&gt;='2. GRI Pricing Inputs'!$AH$33,'3. GRI Pricing'!$G578&lt;='2. GRI Pricing Inputs'!$AI$33),'2. GRI Pricing Inputs'!$AH$32,0))))))))))))))))</f>
        <v>0</v>
      </c>
      <c r="O578" s="272" cm="1">
        <f t="array" ref="O578">IFERROR(INDEX('2. GRI Pricing Inputs'!$C$32:$AI$39,MATCH('3. GRI Pricing'!E578,'2. GRI Pricing Inputs'!$C$32:$C$39,0),(MATCH('3. GRI Pricing'!N578,'2. GRI Pricing Inputs'!$D$32:$AI$32,0)+1)),0)</f>
        <v>0</v>
      </c>
      <c r="P578" s="272">
        <f>IFERROR(INDEX('2. GRI Pricing Inputs'!$C$45:$AI$46,MATCH($P$16,'2. GRI Pricing Inputs'!$C$45:$C$46,0),MATCH(H578,'2. GRI Pricing Inputs'!$C$45:$AI$45,0)),0)</f>
        <v>0</v>
      </c>
      <c r="Q578" s="272">
        <f>IFERROR(INDEX('2. GRI Pricing Inputs'!$C$53:$AI$54,MATCH('3. GRI Pricing'!$Q$16,'2. GRI Pricing Inputs'!$C$53:$C$54,0),MATCH('3. GRI Pricing'!I578,'2. GRI Pricing Inputs'!$C$53:$AI$53,0)),0)</f>
        <v>0</v>
      </c>
      <c r="R578" s="272">
        <f>IFERROR(INDEX('2. GRI Pricing Inputs'!$C$60:$AI$61,MATCH('3. GRI Pricing'!$R$16,'2. GRI Pricing Inputs'!$C$60:$C$61,0),MATCH('1. Accomodation'!T582,'2. GRI Pricing Inputs'!$C$60:$AI$60,0)),0)</f>
        <v>0</v>
      </c>
      <c r="S578" s="272">
        <f>IFERROR(INDEX('2. GRI Pricing Inputs'!$C$67:$AI$68,MATCH('3. GRI Pricing'!$S$16,'2. GRI Pricing Inputs'!$C$67:$C$68,0),MATCH('1. Accomodation'!U582,'2. GRI Pricing Inputs'!$C$67:$AI$67,0)),0)</f>
        <v>0</v>
      </c>
      <c r="T578" s="272">
        <f>IF(E578=0,0,'2. GRI Pricing Inputs'!$AI$75)</f>
        <v>0</v>
      </c>
      <c r="U578" s="272">
        <f>IFERROR(INDEX('2. GRI Pricing Inputs'!$C$82:$AI$83,MATCH('3. GRI Pricing'!$U$16,'2. GRI Pricing Inputs'!$C$82:$C$83,0),MATCH('1. Accomodation'!V582,'2. GRI Pricing Inputs'!$C$82:$AI$82,0)),0)</f>
        <v>0</v>
      </c>
      <c r="V578" s="272">
        <f>IFERROR(INDEX('2. GRI Pricing Inputs'!$C$89:$AI$90,MATCH('3. GRI Pricing'!$V$16,'2. GRI Pricing Inputs'!$C$89:$C$90,0),MATCH('1. Accomodation'!W582,'2. GRI Pricing Inputs'!$C$89:$AI$89,0)),0)</f>
        <v>0</v>
      </c>
      <c r="W578" s="272">
        <f>IFERROR(INDEX('2. GRI Pricing Inputs'!$C$97:$AI$98,MATCH('3. GRI Pricing'!$W$16,'2. GRI Pricing Inputs'!$C$97:$C$98,0),MATCH('1. Accomodation'!X582,'2. GRI Pricing Inputs'!$C$97:$AI$97,0)),0)</f>
        <v>0</v>
      </c>
      <c r="X578" s="272">
        <f>IFERROR(INDEX('2. GRI Pricing Inputs'!$C$104:$AI$105,MATCH('3. GRI Pricing'!$X$16,'2. GRI Pricing Inputs'!$C$104:$C$105,0),MATCH('1. Accomodation'!Y582,'2. GRI Pricing Inputs'!$C$104:$AI$104,0)),0)</f>
        <v>0</v>
      </c>
      <c r="Y578" s="273"/>
      <c r="Z578" s="274">
        <f t="shared" si="23"/>
        <v>0</v>
      </c>
      <c r="AA578" s="275"/>
      <c r="AB578" s="275"/>
      <c r="AC578" s="275"/>
      <c r="AD578" s="271">
        <f>Z578*(1+'2. GRI Pricing Inputs'!E$115)^(($AD$16-$AC$15)/365)</f>
        <v>0</v>
      </c>
      <c r="AE578" s="272">
        <f>AD578*(1+'2. GRI Pricing Inputs'!F$115)^((AE$16-AD$16)/365)</f>
        <v>0</v>
      </c>
      <c r="AF578" s="272">
        <f>AE578*(1+'2. GRI Pricing Inputs'!G$115)^((AF$16-AE$16)/365)</f>
        <v>0</v>
      </c>
      <c r="AG578" s="272">
        <f>AF578*(1+'2. GRI Pricing Inputs'!H$115)^((AG$16-AF$16)/365)</f>
        <v>0</v>
      </c>
      <c r="AH578" s="272">
        <f>AG578*(1+'2. GRI Pricing Inputs'!I$115)^((AH$16-AG$16)/365)</f>
        <v>0</v>
      </c>
      <c r="AI578" s="272">
        <f>AH578*(1+'2. GRI Pricing Inputs'!J$115)^((AI$16-AH$16)/365)</f>
        <v>0</v>
      </c>
      <c r="AJ578" s="272">
        <f>AI578*(1+'2. GRI Pricing Inputs'!K$115)^((AJ$16-AI$16)/365)</f>
        <v>0</v>
      </c>
      <c r="AK578" s="272">
        <f>AJ578*(1+'2. GRI Pricing Inputs'!L$115)^((AK$16-AJ$16)/365)</f>
        <v>0</v>
      </c>
      <c r="AL578" s="272">
        <f>AK578*(1+'2. GRI Pricing Inputs'!M$115)^((AL$16-AK$16)/365)</f>
        <v>0</v>
      </c>
      <c r="AM578" s="272">
        <f>AL578*(1+'2. GRI Pricing Inputs'!N$115)^((AM$16-AL$16)/365)</f>
        <v>0</v>
      </c>
      <c r="AN578" s="272">
        <f>AM578*(1+'2. GRI Pricing Inputs'!O$115)^((AN$16-AM$16)/365)</f>
        <v>0</v>
      </c>
      <c r="AO578" s="272">
        <f>AN578*(1+'2. GRI Pricing Inputs'!P$115)^((AO$16-AN$16)/365)</f>
        <v>0</v>
      </c>
      <c r="AP578" s="276">
        <f>AO578*(1+'2. GRI Pricing Inputs'!Q$115)^((AP$16-AO$16)/365)</f>
        <v>0</v>
      </c>
      <c r="AQ578" s="380">
        <f t="shared" si="24"/>
        <v>0</v>
      </c>
    </row>
    <row r="579" spans="3:43" ht="11.4" x14ac:dyDescent="0.2">
      <c r="C579" s="76">
        <f>'1. Accomodation'!N583</f>
        <v>0</v>
      </c>
      <c r="D579" s="362" t="str">
        <f>'1. Accomodation'!L583</f>
        <v>[Select]</v>
      </c>
      <c r="E579" s="69" t="str">
        <f>'1. Accomodation'!P583</f>
        <v>[Select]</v>
      </c>
      <c r="F579" s="69" t="str">
        <f>'1. Accomodation'!Q583</f>
        <v>[Select]</v>
      </c>
      <c r="G579" s="77">
        <f>'1. Accomodation'!O583</f>
        <v>0</v>
      </c>
      <c r="H579" s="69" t="str">
        <f>'1. Accomodation'!R583</f>
        <v>[Select]</v>
      </c>
      <c r="I579" s="69" t="str">
        <f>'1. Accomodation'!S583</f>
        <v>[Select]</v>
      </c>
      <c r="J579" s="62"/>
      <c r="L579" s="271">
        <f>IFERROR(INDEX('2. GRI Pricing Inputs'!$C$15:$AI$16,MATCH($L$16,'2. GRI Pricing Inputs'!$C$15:$C$16,0),MATCH(E579,'2. GRI Pricing Inputs'!$C$15:$AI$15,0)),0)</f>
        <v>0</v>
      </c>
      <c r="M579" s="272">
        <f>IFERROR(INDEX('2. GRI Pricing Inputs'!$C$22:$AI$23,MATCH($M$16,'2. GRI Pricing Inputs'!$C$22:$C$23,0),MATCH(F579,'2. GRI Pricing Inputs'!$C$22:$AI$22,0)),0)</f>
        <v>0</v>
      </c>
      <c r="N579" s="329">
        <f>IF(AND('3. GRI Pricing'!$G579&gt;='2. GRI Pricing Inputs'!$D$33,'3. GRI Pricing'!$G579&lt;='2. GRI Pricing Inputs'!$E$33),'2. GRI Pricing Inputs'!$D$32,IF(AND('3. GRI Pricing'!$G579&gt;='2. GRI Pricing Inputs'!$F$33,'3. GRI Pricing'!$G579&lt;='2. GRI Pricing Inputs'!$G$33),'2. GRI Pricing Inputs'!$F$32,IF(AND('3. GRI Pricing'!$G579&gt;='2. GRI Pricing Inputs'!$H$33,'3. GRI Pricing'!$G579&lt;='2. GRI Pricing Inputs'!$I$33),'2. GRI Pricing Inputs'!$H$32,IF(AND('3. GRI Pricing'!$G579&gt;='2. GRI Pricing Inputs'!$J$33,'3. GRI Pricing'!$G579&lt;='2. GRI Pricing Inputs'!$K$33),'2. GRI Pricing Inputs'!$J$32,IF(AND('3. GRI Pricing'!$G579&gt;='2. GRI Pricing Inputs'!$L$33,'3. GRI Pricing'!$G579&lt;='2. GRI Pricing Inputs'!$M$33),'2. GRI Pricing Inputs'!$L$32,IF(AND('3. GRI Pricing'!$G579&gt;='2. GRI Pricing Inputs'!$N$33,'3. GRI Pricing'!$G579&lt;='2. GRI Pricing Inputs'!$O$33),'2. GRI Pricing Inputs'!$N$32,IF(AND('3. GRI Pricing'!$G579&gt;='2. GRI Pricing Inputs'!$P$33,'3. GRI Pricing'!$G579&lt;='2. GRI Pricing Inputs'!$Q$33),'2. GRI Pricing Inputs'!$P$32,IF(AND('3. GRI Pricing'!$G579&gt;='2. GRI Pricing Inputs'!$R$33,'3. GRI Pricing'!$G579&lt;='2. GRI Pricing Inputs'!$S$33),'2. GRI Pricing Inputs'!$R$32,IF(AND('3. GRI Pricing'!$G579&gt;='2. GRI Pricing Inputs'!$T$33,'3. GRI Pricing'!$G579&lt;='2. GRI Pricing Inputs'!$U$33),'2. GRI Pricing Inputs'!$T$32,IF(AND('3. GRI Pricing'!$G579&gt;='2. GRI Pricing Inputs'!$V$33,'3. GRI Pricing'!$G579&lt;='2. GRI Pricing Inputs'!$W$33),'2. GRI Pricing Inputs'!$V$32,IF(AND('3. GRI Pricing'!$G579&gt;='2. GRI Pricing Inputs'!$X$33,'3. GRI Pricing'!$G579&lt;='2. GRI Pricing Inputs'!$Y$33),'2. GRI Pricing Inputs'!$X$32,IF(AND('3. GRI Pricing'!$G579&gt;='2. GRI Pricing Inputs'!$Z$33,'3. GRI Pricing'!$G579&lt;='2. GRI Pricing Inputs'!$AA$33),'2. GRI Pricing Inputs'!$Z$32,IF(AND('3. GRI Pricing'!$G579&gt;='2. GRI Pricing Inputs'!$AB$33,'3. GRI Pricing'!$G579&lt;='2. GRI Pricing Inputs'!$AC$33),'2. GRI Pricing Inputs'!$AB$32,IF(AND('3. GRI Pricing'!$G579&gt;='2. GRI Pricing Inputs'!$AD$33,'3. GRI Pricing'!$G579&lt;='2. GRI Pricing Inputs'!$AE$33),'2. GRI Pricing Inputs'!$AD$32,IF(AND('3. GRI Pricing'!$G579&gt;='2. GRI Pricing Inputs'!$AF$33,'3. GRI Pricing'!$G579&lt;='2. GRI Pricing Inputs'!$AG$33),'2. GRI Pricing Inputs'!$AF$32,IF(AND('3. GRI Pricing'!$G579&gt;='2. GRI Pricing Inputs'!$AH$33,'3. GRI Pricing'!$G579&lt;='2. GRI Pricing Inputs'!$AI$33),'2. GRI Pricing Inputs'!$AH$32,0))))))))))))))))</f>
        <v>0</v>
      </c>
      <c r="O579" s="272" cm="1">
        <f t="array" ref="O579">IFERROR(INDEX('2. GRI Pricing Inputs'!$C$32:$AI$39,MATCH('3. GRI Pricing'!E579,'2. GRI Pricing Inputs'!$C$32:$C$39,0),(MATCH('3. GRI Pricing'!N579,'2. GRI Pricing Inputs'!$D$32:$AI$32,0)+1)),0)</f>
        <v>0</v>
      </c>
      <c r="P579" s="272">
        <f>IFERROR(INDEX('2. GRI Pricing Inputs'!$C$45:$AI$46,MATCH($P$16,'2. GRI Pricing Inputs'!$C$45:$C$46,0),MATCH(H579,'2. GRI Pricing Inputs'!$C$45:$AI$45,0)),0)</f>
        <v>0</v>
      </c>
      <c r="Q579" s="272">
        <f>IFERROR(INDEX('2. GRI Pricing Inputs'!$C$53:$AI$54,MATCH('3. GRI Pricing'!$Q$16,'2. GRI Pricing Inputs'!$C$53:$C$54,0),MATCH('3. GRI Pricing'!I579,'2. GRI Pricing Inputs'!$C$53:$AI$53,0)),0)</f>
        <v>0</v>
      </c>
      <c r="R579" s="272">
        <f>IFERROR(INDEX('2. GRI Pricing Inputs'!$C$60:$AI$61,MATCH('3. GRI Pricing'!$R$16,'2. GRI Pricing Inputs'!$C$60:$C$61,0),MATCH('1. Accomodation'!T583,'2. GRI Pricing Inputs'!$C$60:$AI$60,0)),0)</f>
        <v>0</v>
      </c>
      <c r="S579" s="272">
        <f>IFERROR(INDEX('2. GRI Pricing Inputs'!$C$67:$AI$68,MATCH('3. GRI Pricing'!$S$16,'2. GRI Pricing Inputs'!$C$67:$C$68,0),MATCH('1. Accomodation'!U583,'2. GRI Pricing Inputs'!$C$67:$AI$67,0)),0)</f>
        <v>0</v>
      </c>
      <c r="T579" s="272">
        <f>IF(E579=0,0,'2. GRI Pricing Inputs'!$AI$75)</f>
        <v>0</v>
      </c>
      <c r="U579" s="272">
        <f>IFERROR(INDEX('2. GRI Pricing Inputs'!$C$82:$AI$83,MATCH('3. GRI Pricing'!$U$16,'2. GRI Pricing Inputs'!$C$82:$C$83,0),MATCH('1. Accomodation'!V583,'2. GRI Pricing Inputs'!$C$82:$AI$82,0)),0)</f>
        <v>0</v>
      </c>
      <c r="V579" s="272">
        <f>IFERROR(INDEX('2. GRI Pricing Inputs'!$C$89:$AI$90,MATCH('3. GRI Pricing'!$V$16,'2. GRI Pricing Inputs'!$C$89:$C$90,0),MATCH('1. Accomodation'!W583,'2. GRI Pricing Inputs'!$C$89:$AI$89,0)),0)</f>
        <v>0</v>
      </c>
      <c r="W579" s="272">
        <f>IFERROR(INDEX('2. GRI Pricing Inputs'!$C$97:$AI$98,MATCH('3. GRI Pricing'!$W$16,'2. GRI Pricing Inputs'!$C$97:$C$98,0),MATCH('1. Accomodation'!X583,'2. GRI Pricing Inputs'!$C$97:$AI$97,0)),0)</f>
        <v>0</v>
      </c>
      <c r="X579" s="272">
        <f>IFERROR(INDEX('2. GRI Pricing Inputs'!$C$104:$AI$105,MATCH('3. GRI Pricing'!$X$16,'2. GRI Pricing Inputs'!$C$104:$C$105,0),MATCH('1. Accomodation'!Y583,'2. GRI Pricing Inputs'!$C$104:$AI$104,0)),0)</f>
        <v>0</v>
      </c>
      <c r="Y579" s="273"/>
      <c r="Z579" s="274">
        <f t="shared" si="23"/>
        <v>0</v>
      </c>
      <c r="AA579" s="275"/>
      <c r="AB579" s="275"/>
      <c r="AC579" s="275"/>
      <c r="AD579" s="271">
        <f>Z579*(1+'2. GRI Pricing Inputs'!E$115)^(($AD$16-$AC$15)/365)</f>
        <v>0</v>
      </c>
      <c r="AE579" s="272">
        <f>AD579*(1+'2. GRI Pricing Inputs'!F$115)^((AE$16-AD$16)/365)</f>
        <v>0</v>
      </c>
      <c r="AF579" s="272">
        <f>AE579*(1+'2. GRI Pricing Inputs'!G$115)^((AF$16-AE$16)/365)</f>
        <v>0</v>
      </c>
      <c r="AG579" s="272">
        <f>AF579*(1+'2. GRI Pricing Inputs'!H$115)^((AG$16-AF$16)/365)</f>
        <v>0</v>
      </c>
      <c r="AH579" s="272">
        <f>AG579*(1+'2. GRI Pricing Inputs'!I$115)^((AH$16-AG$16)/365)</f>
        <v>0</v>
      </c>
      <c r="AI579" s="272">
        <f>AH579*(1+'2. GRI Pricing Inputs'!J$115)^((AI$16-AH$16)/365)</f>
        <v>0</v>
      </c>
      <c r="AJ579" s="272">
        <f>AI579*(1+'2. GRI Pricing Inputs'!K$115)^((AJ$16-AI$16)/365)</f>
        <v>0</v>
      </c>
      <c r="AK579" s="272">
        <f>AJ579*(1+'2. GRI Pricing Inputs'!L$115)^((AK$16-AJ$16)/365)</f>
        <v>0</v>
      </c>
      <c r="AL579" s="272">
        <f>AK579*(1+'2. GRI Pricing Inputs'!M$115)^((AL$16-AK$16)/365)</f>
        <v>0</v>
      </c>
      <c r="AM579" s="272">
        <f>AL579*(1+'2. GRI Pricing Inputs'!N$115)^((AM$16-AL$16)/365)</f>
        <v>0</v>
      </c>
      <c r="AN579" s="272">
        <f>AM579*(1+'2. GRI Pricing Inputs'!O$115)^((AN$16-AM$16)/365)</f>
        <v>0</v>
      </c>
      <c r="AO579" s="272">
        <f>AN579*(1+'2. GRI Pricing Inputs'!P$115)^((AO$16-AN$16)/365)</f>
        <v>0</v>
      </c>
      <c r="AP579" s="276">
        <f>AO579*(1+'2. GRI Pricing Inputs'!Q$115)^((AP$16-AO$16)/365)</f>
        <v>0</v>
      </c>
      <c r="AQ579" s="380">
        <f t="shared" si="24"/>
        <v>0</v>
      </c>
    </row>
    <row r="580" spans="3:43" ht="11.4" x14ac:dyDescent="0.2">
      <c r="C580" s="76">
        <f>'1. Accomodation'!N584</f>
        <v>0</v>
      </c>
      <c r="D580" s="362" t="str">
        <f>'1. Accomodation'!L584</f>
        <v>[Select]</v>
      </c>
      <c r="E580" s="69" t="str">
        <f>'1. Accomodation'!P584</f>
        <v>[Select]</v>
      </c>
      <c r="F580" s="69" t="str">
        <f>'1. Accomodation'!Q584</f>
        <v>[Select]</v>
      </c>
      <c r="G580" s="77">
        <f>'1. Accomodation'!O584</f>
        <v>0</v>
      </c>
      <c r="H580" s="69" t="str">
        <f>'1. Accomodation'!R584</f>
        <v>[Select]</v>
      </c>
      <c r="I580" s="69" t="str">
        <f>'1. Accomodation'!S584</f>
        <v>[Select]</v>
      </c>
      <c r="J580" s="62"/>
      <c r="L580" s="271">
        <f>IFERROR(INDEX('2. GRI Pricing Inputs'!$C$15:$AI$16,MATCH($L$16,'2. GRI Pricing Inputs'!$C$15:$C$16,0),MATCH(E580,'2. GRI Pricing Inputs'!$C$15:$AI$15,0)),0)</f>
        <v>0</v>
      </c>
      <c r="M580" s="272">
        <f>IFERROR(INDEX('2. GRI Pricing Inputs'!$C$22:$AI$23,MATCH($M$16,'2. GRI Pricing Inputs'!$C$22:$C$23,0),MATCH(F580,'2. GRI Pricing Inputs'!$C$22:$AI$22,0)),0)</f>
        <v>0</v>
      </c>
      <c r="N580" s="329">
        <f>IF(AND('3. GRI Pricing'!$G580&gt;='2. GRI Pricing Inputs'!$D$33,'3. GRI Pricing'!$G580&lt;='2. GRI Pricing Inputs'!$E$33),'2. GRI Pricing Inputs'!$D$32,IF(AND('3. GRI Pricing'!$G580&gt;='2. GRI Pricing Inputs'!$F$33,'3. GRI Pricing'!$G580&lt;='2. GRI Pricing Inputs'!$G$33),'2. GRI Pricing Inputs'!$F$32,IF(AND('3. GRI Pricing'!$G580&gt;='2. GRI Pricing Inputs'!$H$33,'3. GRI Pricing'!$G580&lt;='2. GRI Pricing Inputs'!$I$33),'2. GRI Pricing Inputs'!$H$32,IF(AND('3. GRI Pricing'!$G580&gt;='2. GRI Pricing Inputs'!$J$33,'3. GRI Pricing'!$G580&lt;='2. GRI Pricing Inputs'!$K$33),'2. GRI Pricing Inputs'!$J$32,IF(AND('3. GRI Pricing'!$G580&gt;='2. GRI Pricing Inputs'!$L$33,'3. GRI Pricing'!$G580&lt;='2. GRI Pricing Inputs'!$M$33),'2. GRI Pricing Inputs'!$L$32,IF(AND('3. GRI Pricing'!$G580&gt;='2. GRI Pricing Inputs'!$N$33,'3. GRI Pricing'!$G580&lt;='2. GRI Pricing Inputs'!$O$33),'2. GRI Pricing Inputs'!$N$32,IF(AND('3. GRI Pricing'!$G580&gt;='2. GRI Pricing Inputs'!$P$33,'3. GRI Pricing'!$G580&lt;='2. GRI Pricing Inputs'!$Q$33),'2. GRI Pricing Inputs'!$P$32,IF(AND('3. GRI Pricing'!$G580&gt;='2. GRI Pricing Inputs'!$R$33,'3. GRI Pricing'!$G580&lt;='2. GRI Pricing Inputs'!$S$33),'2. GRI Pricing Inputs'!$R$32,IF(AND('3. GRI Pricing'!$G580&gt;='2. GRI Pricing Inputs'!$T$33,'3. GRI Pricing'!$G580&lt;='2. GRI Pricing Inputs'!$U$33),'2. GRI Pricing Inputs'!$T$32,IF(AND('3. GRI Pricing'!$G580&gt;='2. GRI Pricing Inputs'!$V$33,'3. GRI Pricing'!$G580&lt;='2. GRI Pricing Inputs'!$W$33),'2. GRI Pricing Inputs'!$V$32,IF(AND('3. GRI Pricing'!$G580&gt;='2. GRI Pricing Inputs'!$X$33,'3. GRI Pricing'!$G580&lt;='2. GRI Pricing Inputs'!$Y$33),'2. GRI Pricing Inputs'!$X$32,IF(AND('3. GRI Pricing'!$G580&gt;='2. GRI Pricing Inputs'!$Z$33,'3. GRI Pricing'!$G580&lt;='2. GRI Pricing Inputs'!$AA$33),'2. GRI Pricing Inputs'!$Z$32,IF(AND('3. GRI Pricing'!$G580&gt;='2. GRI Pricing Inputs'!$AB$33,'3. GRI Pricing'!$G580&lt;='2. GRI Pricing Inputs'!$AC$33),'2. GRI Pricing Inputs'!$AB$32,IF(AND('3. GRI Pricing'!$G580&gt;='2. GRI Pricing Inputs'!$AD$33,'3. GRI Pricing'!$G580&lt;='2. GRI Pricing Inputs'!$AE$33),'2. GRI Pricing Inputs'!$AD$32,IF(AND('3. GRI Pricing'!$G580&gt;='2. GRI Pricing Inputs'!$AF$33,'3. GRI Pricing'!$G580&lt;='2. GRI Pricing Inputs'!$AG$33),'2. GRI Pricing Inputs'!$AF$32,IF(AND('3. GRI Pricing'!$G580&gt;='2. GRI Pricing Inputs'!$AH$33,'3. GRI Pricing'!$G580&lt;='2. GRI Pricing Inputs'!$AI$33),'2. GRI Pricing Inputs'!$AH$32,0))))))))))))))))</f>
        <v>0</v>
      </c>
      <c r="O580" s="272" cm="1">
        <f t="array" ref="O580">IFERROR(INDEX('2. GRI Pricing Inputs'!$C$32:$AI$39,MATCH('3. GRI Pricing'!E580,'2. GRI Pricing Inputs'!$C$32:$C$39,0),(MATCH('3. GRI Pricing'!N580,'2. GRI Pricing Inputs'!$D$32:$AI$32,0)+1)),0)</f>
        <v>0</v>
      </c>
      <c r="P580" s="272">
        <f>IFERROR(INDEX('2. GRI Pricing Inputs'!$C$45:$AI$46,MATCH($P$16,'2. GRI Pricing Inputs'!$C$45:$C$46,0),MATCH(H580,'2. GRI Pricing Inputs'!$C$45:$AI$45,0)),0)</f>
        <v>0</v>
      </c>
      <c r="Q580" s="272">
        <f>IFERROR(INDEX('2. GRI Pricing Inputs'!$C$53:$AI$54,MATCH('3. GRI Pricing'!$Q$16,'2. GRI Pricing Inputs'!$C$53:$C$54,0),MATCH('3. GRI Pricing'!I580,'2. GRI Pricing Inputs'!$C$53:$AI$53,0)),0)</f>
        <v>0</v>
      </c>
      <c r="R580" s="272">
        <f>IFERROR(INDEX('2. GRI Pricing Inputs'!$C$60:$AI$61,MATCH('3. GRI Pricing'!$R$16,'2. GRI Pricing Inputs'!$C$60:$C$61,0),MATCH('1. Accomodation'!T584,'2. GRI Pricing Inputs'!$C$60:$AI$60,0)),0)</f>
        <v>0</v>
      </c>
      <c r="S580" s="272">
        <f>IFERROR(INDEX('2. GRI Pricing Inputs'!$C$67:$AI$68,MATCH('3. GRI Pricing'!$S$16,'2. GRI Pricing Inputs'!$C$67:$C$68,0),MATCH('1. Accomodation'!U584,'2. GRI Pricing Inputs'!$C$67:$AI$67,0)),0)</f>
        <v>0</v>
      </c>
      <c r="T580" s="272">
        <f>IF(E580=0,0,'2. GRI Pricing Inputs'!$AI$75)</f>
        <v>0</v>
      </c>
      <c r="U580" s="272">
        <f>IFERROR(INDEX('2. GRI Pricing Inputs'!$C$82:$AI$83,MATCH('3. GRI Pricing'!$U$16,'2. GRI Pricing Inputs'!$C$82:$C$83,0),MATCH('1. Accomodation'!V584,'2. GRI Pricing Inputs'!$C$82:$AI$82,0)),0)</f>
        <v>0</v>
      </c>
      <c r="V580" s="272">
        <f>IFERROR(INDEX('2. GRI Pricing Inputs'!$C$89:$AI$90,MATCH('3. GRI Pricing'!$V$16,'2. GRI Pricing Inputs'!$C$89:$C$90,0),MATCH('1. Accomodation'!W584,'2. GRI Pricing Inputs'!$C$89:$AI$89,0)),0)</f>
        <v>0</v>
      </c>
      <c r="W580" s="272">
        <f>IFERROR(INDEX('2. GRI Pricing Inputs'!$C$97:$AI$98,MATCH('3. GRI Pricing'!$W$16,'2. GRI Pricing Inputs'!$C$97:$C$98,0),MATCH('1. Accomodation'!X584,'2. GRI Pricing Inputs'!$C$97:$AI$97,0)),0)</f>
        <v>0</v>
      </c>
      <c r="X580" s="272">
        <f>IFERROR(INDEX('2. GRI Pricing Inputs'!$C$104:$AI$105,MATCH('3. GRI Pricing'!$X$16,'2. GRI Pricing Inputs'!$C$104:$C$105,0),MATCH('1. Accomodation'!Y584,'2. GRI Pricing Inputs'!$C$104:$AI$104,0)),0)</f>
        <v>0</v>
      </c>
      <c r="Y580" s="273"/>
      <c r="Z580" s="274">
        <f t="shared" si="23"/>
        <v>0</v>
      </c>
      <c r="AA580" s="275"/>
      <c r="AB580" s="275"/>
      <c r="AC580" s="275"/>
      <c r="AD580" s="271">
        <f>Z580*(1+'2. GRI Pricing Inputs'!E$115)^(($AD$16-$AC$15)/365)</f>
        <v>0</v>
      </c>
      <c r="AE580" s="272">
        <f>AD580*(1+'2. GRI Pricing Inputs'!F$115)^((AE$16-AD$16)/365)</f>
        <v>0</v>
      </c>
      <c r="AF580" s="272">
        <f>AE580*(1+'2. GRI Pricing Inputs'!G$115)^((AF$16-AE$16)/365)</f>
        <v>0</v>
      </c>
      <c r="AG580" s="272">
        <f>AF580*(1+'2. GRI Pricing Inputs'!H$115)^((AG$16-AF$16)/365)</f>
        <v>0</v>
      </c>
      <c r="AH580" s="272">
        <f>AG580*(1+'2. GRI Pricing Inputs'!I$115)^((AH$16-AG$16)/365)</f>
        <v>0</v>
      </c>
      <c r="AI580" s="272">
        <f>AH580*(1+'2. GRI Pricing Inputs'!J$115)^((AI$16-AH$16)/365)</f>
        <v>0</v>
      </c>
      <c r="AJ580" s="272">
        <f>AI580*(1+'2. GRI Pricing Inputs'!K$115)^((AJ$16-AI$16)/365)</f>
        <v>0</v>
      </c>
      <c r="AK580" s="272">
        <f>AJ580*(1+'2. GRI Pricing Inputs'!L$115)^((AK$16-AJ$16)/365)</f>
        <v>0</v>
      </c>
      <c r="AL580" s="272">
        <f>AK580*(1+'2. GRI Pricing Inputs'!M$115)^((AL$16-AK$16)/365)</f>
        <v>0</v>
      </c>
      <c r="AM580" s="272">
        <f>AL580*(1+'2. GRI Pricing Inputs'!N$115)^((AM$16-AL$16)/365)</f>
        <v>0</v>
      </c>
      <c r="AN580" s="272">
        <f>AM580*(1+'2. GRI Pricing Inputs'!O$115)^((AN$16-AM$16)/365)</f>
        <v>0</v>
      </c>
      <c r="AO580" s="272">
        <f>AN580*(1+'2. GRI Pricing Inputs'!P$115)^((AO$16-AN$16)/365)</f>
        <v>0</v>
      </c>
      <c r="AP580" s="276">
        <f>AO580*(1+'2. GRI Pricing Inputs'!Q$115)^((AP$16-AO$16)/365)</f>
        <v>0</v>
      </c>
      <c r="AQ580" s="380">
        <f t="shared" si="24"/>
        <v>0</v>
      </c>
    </row>
    <row r="581" spans="3:43" ht="11.4" x14ac:dyDescent="0.2">
      <c r="C581" s="76">
        <f>'1. Accomodation'!N585</f>
        <v>0</v>
      </c>
      <c r="D581" s="362" t="str">
        <f>'1. Accomodation'!L585</f>
        <v>[Select]</v>
      </c>
      <c r="E581" s="69" t="str">
        <f>'1. Accomodation'!P585</f>
        <v>[Select]</v>
      </c>
      <c r="F581" s="69" t="str">
        <f>'1. Accomodation'!Q585</f>
        <v>[Select]</v>
      </c>
      <c r="G581" s="77">
        <f>'1. Accomodation'!O585</f>
        <v>0</v>
      </c>
      <c r="H581" s="69" t="str">
        <f>'1. Accomodation'!R585</f>
        <v>[Select]</v>
      </c>
      <c r="I581" s="69" t="str">
        <f>'1. Accomodation'!S585</f>
        <v>[Select]</v>
      </c>
      <c r="J581" s="62"/>
      <c r="L581" s="271">
        <f>IFERROR(INDEX('2. GRI Pricing Inputs'!$C$15:$AI$16,MATCH($L$16,'2. GRI Pricing Inputs'!$C$15:$C$16,0),MATCH(E581,'2. GRI Pricing Inputs'!$C$15:$AI$15,0)),0)</f>
        <v>0</v>
      </c>
      <c r="M581" s="272">
        <f>IFERROR(INDEX('2. GRI Pricing Inputs'!$C$22:$AI$23,MATCH($M$16,'2. GRI Pricing Inputs'!$C$22:$C$23,0),MATCH(F581,'2. GRI Pricing Inputs'!$C$22:$AI$22,0)),0)</f>
        <v>0</v>
      </c>
      <c r="N581" s="329">
        <f>IF(AND('3. GRI Pricing'!$G581&gt;='2. GRI Pricing Inputs'!$D$33,'3. GRI Pricing'!$G581&lt;='2. GRI Pricing Inputs'!$E$33),'2. GRI Pricing Inputs'!$D$32,IF(AND('3. GRI Pricing'!$G581&gt;='2. GRI Pricing Inputs'!$F$33,'3. GRI Pricing'!$G581&lt;='2. GRI Pricing Inputs'!$G$33),'2. GRI Pricing Inputs'!$F$32,IF(AND('3. GRI Pricing'!$G581&gt;='2. GRI Pricing Inputs'!$H$33,'3. GRI Pricing'!$G581&lt;='2. GRI Pricing Inputs'!$I$33),'2. GRI Pricing Inputs'!$H$32,IF(AND('3. GRI Pricing'!$G581&gt;='2. GRI Pricing Inputs'!$J$33,'3. GRI Pricing'!$G581&lt;='2. GRI Pricing Inputs'!$K$33),'2. GRI Pricing Inputs'!$J$32,IF(AND('3. GRI Pricing'!$G581&gt;='2. GRI Pricing Inputs'!$L$33,'3. GRI Pricing'!$G581&lt;='2. GRI Pricing Inputs'!$M$33),'2. GRI Pricing Inputs'!$L$32,IF(AND('3. GRI Pricing'!$G581&gt;='2. GRI Pricing Inputs'!$N$33,'3. GRI Pricing'!$G581&lt;='2. GRI Pricing Inputs'!$O$33),'2. GRI Pricing Inputs'!$N$32,IF(AND('3. GRI Pricing'!$G581&gt;='2. GRI Pricing Inputs'!$P$33,'3. GRI Pricing'!$G581&lt;='2. GRI Pricing Inputs'!$Q$33),'2. GRI Pricing Inputs'!$P$32,IF(AND('3. GRI Pricing'!$G581&gt;='2. GRI Pricing Inputs'!$R$33,'3. GRI Pricing'!$G581&lt;='2. GRI Pricing Inputs'!$S$33),'2. GRI Pricing Inputs'!$R$32,IF(AND('3. GRI Pricing'!$G581&gt;='2. GRI Pricing Inputs'!$T$33,'3. GRI Pricing'!$G581&lt;='2. GRI Pricing Inputs'!$U$33),'2. GRI Pricing Inputs'!$T$32,IF(AND('3. GRI Pricing'!$G581&gt;='2. GRI Pricing Inputs'!$V$33,'3. GRI Pricing'!$G581&lt;='2. GRI Pricing Inputs'!$W$33),'2. GRI Pricing Inputs'!$V$32,IF(AND('3. GRI Pricing'!$G581&gt;='2. GRI Pricing Inputs'!$X$33,'3. GRI Pricing'!$G581&lt;='2. GRI Pricing Inputs'!$Y$33),'2. GRI Pricing Inputs'!$X$32,IF(AND('3. GRI Pricing'!$G581&gt;='2. GRI Pricing Inputs'!$Z$33,'3. GRI Pricing'!$G581&lt;='2. GRI Pricing Inputs'!$AA$33),'2. GRI Pricing Inputs'!$Z$32,IF(AND('3. GRI Pricing'!$G581&gt;='2. GRI Pricing Inputs'!$AB$33,'3. GRI Pricing'!$G581&lt;='2. GRI Pricing Inputs'!$AC$33),'2. GRI Pricing Inputs'!$AB$32,IF(AND('3. GRI Pricing'!$G581&gt;='2. GRI Pricing Inputs'!$AD$33,'3. GRI Pricing'!$G581&lt;='2. GRI Pricing Inputs'!$AE$33),'2. GRI Pricing Inputs'!$AD$32,IF(AND('3. GRI Pricing'!$G581&gt;='2. GRI Pricing Inputs'!$AF$33,'3. GRI Pricing'!$G581&lt;='2. GRI Pricing Inputs'!$AG$33),'2. GRI Pricing Inputs'!$AF$32,IF(AND('3. GRI Pricing'!$G581&gt;='2. GRI Pricing Inputs'!$AH$33,'3. GRI Pricing'!$G581&lt;='2. GRI Pricing Inputs'!$AI$33),'2. GRI Pricing Inputs'!$AH$32,0))))))))))))))))</f>
        <v>0</v>
      </c>
      <c r="O581" s="272" cm="1">
        <f t="array" ref="O581">IFERROR(INDEX('2. GRI Pricing Inputs'!$C$32:$AI$39,MATCH('3. GRI Pricing'!E581,'2. GRI Pricing Inputs'!$C$32:$C$39,0),(MATCH('3. GRI Pricing'!N581,'2. GRI Pricing Inputs'!$D$32:$AI$32,0)+1)),0)</f>
        <v>0</v>
      </c>
      <c r="P581" s="272">
        <f>IFERROR(INDEX('2. GRI Pricing Inputs'!$C$45:$AI$46,MATCH($P$16,'2. GRI Pricing Inputs'!$C$45:$C$46,0),MATCH(H581,'2. GRI Pricing Inputs'!$C$45:$AI$45,0)),0)</f>
        <v>0</v>
      </c>
      <c r="Q581" s="272">
        <f>IFERROR(INDEX('2. GRI Pricing Inputs'!$C$53:$AI$54,MATCH('3. GRI Pricing'!$Q$16,'2. GRI Pricing Inputs'!$C$53:$C$54,0),MATCH('3. GRI Pricing'!I581,'2. GRI Pricing Inputs'!$C$53:$AI$53,0)),0)</f>
        <v>0</v>
      </c>
      <c r="R581" s="272">
        <f>IFERROR(INDEX('2. GRI Pricing Inputs'!$C$60:$AI$61,MATCH('3. GRI Pricing'!$R$16,'2. GRI Pricing Inputs'!$C$60:$C$61,0),MATCH('1. Accomodation'!T585,'2. GRI Pricing Inputs'!$C$60:$AI$60,0)),0)</f>
        <v>0</v>
      </c>
      <c r="S581" s="272">
        <f>IFERROR(INDEX('2. GRI Pricing Inputs'!$C$67:$AI$68,MATCH('3. GRI Pricing'!$S$16,'2. GRI Pricing Inputs'!$C$67:$C$68,0),MATCH('1. Accomodation'!U585,'2. GRI Pricing Inputs'!$C$67:$AI$67,0)),0)</f>
        <v>0</v>
      </c>
      <c r="T581" s="272">
        <f>IF(E581=0,0,'2. GRI Pricing Inputs'!$AI$75)</f>
        <v>0</v>
      </c>
      <c r="U581" s="272">
        <f>IFERROR(INDEX('2. GRI Pricing Inputs'!$C$82:$AI$83,MATCH('3. GRI Pricing'!$U$16,'2. GRI Pricing Inputs'!$C$82:$C$83,0),MATCH('1. Accomodation'!V585,'2. GRI Pricing Inputs'!$C$82:$AI$82,0)),0)</f>
        <v>0</v>
      </c>
      <c r="V581" s="272">
        <f>IFERROR(INDEX('2. GRI Pricing Inputs'!$C$89:$AI$90,MATCH('3. GRI Pricing'!$V$16,'2. GRI Pricing Inputs'!$C$89:$C$90,0),MATCH('1. Accomodation'!W585,'2. GRI Pricing Inputs'!$C$89:$AI$89,0)),0)</f>
        <v>0</v>
      </c>
      <c r="W581" s="272">
        <f>IFERROR(INDEX('2. GRI Pricing Inputs'!$C$97:$AI$98,MATCH('3. GRI Pricing'!$W$16,'2. GRI Pricing Inputs'!$C$97:$C$98,0),MATCH('1. Accomodation'!X585,'2. GRI Pricing Inputs'!$C$97:$AI$97,0)),0)</f>
        <v>0</v>
      </c>
      <c r="X581" s="272">
        <f>IFERROR(INDEX('2. GRI Pricing Inputs'!$C$104:$AI$105,MATCH('3. GRI Pricing'!$X$16,'2. GRI Pricing Inputs'!$C$104:$C$105,0),MATCH('1. Accomodation'!Y585,'2. GRI Pricing Inputs'!$C$104:$AI$104,0)),0)</f>
        <v>0</v>
      </c>
      <c r="Y581" s="273"/>
      <c r="Z581" s="274">
        <f t="shared" si="23"/>
        <v>0</v>
      </c>
      <c r="AA581" s="275"/>
      <c r="AB581" s="275"/>
      <c r="AC581" s="275"/>
      <c r="AD581" s="271">
        <f>Z581*(1+'2. GRI Pricing Inputs'!E$115)^(($AD$16-$AC$15)/365)</f>
        <v>0</v>
      </c>
      <c r="AE581" s="272">
        <f>AD581*(1+'2. GRI Pricing Inputs'!F$115)^((AE$16-AD$16)/365)</f>
        <v>0</v>
      </c>
      <c r="AF581" s="272">
        <f>AE581*(1+'2. GRI Pricing Inputs'!G$115)^((AF$16-AE$16)/365)</f>
        <v>0</v>
      </c>
      <c r="AG581" s="272">
        <f>AF581*(1+'2. GRI Pricing Inputs'!H$115)^((AG$16-AF$16)/365)</f>
        <v>0</v>
      </c>
      <c r="AH581" s="272">
        <f>AG581*(1+'2. GRI Pricing Inputs'!I$115)^((AH$16-AG$16)/365)</f>
        <v>0</v>
      </c>
      <c r="AI581" s="272">
        <f>AH581*(1+'2. GRI Pricing Inputs'!J$115)^((AI$16-AH$16)/365)</f>
        <v>0</v>
      </c>
      <c r="AJ581" s="272">
        <f>AI581*(1+'2. GRI Pricing Inputs'!K$115)^((AJ$16-AI$16)/365)</f>
        <v>0</v>
      </c>
      <c r="AK581" s="272">
        <f>AJ581*(1+'2. GRI Pricing Inputs'!L$115)^((AK$16-AJ$16)/365)</f>
        <v>0</v>
      </c>
      <c r="AL581" s="272">
        <f>AK581*(1+'2. GRI Pricing Inputs'!M$115)^((AL$16-AK$16)/365)</f>
        <v>0</v>
      </c>
      <c r="AM581" s="272">
        <f>AL581*(1+'2. GRI Pricing Inputs'!N$115)^((AM$16-AL$16)/365)</f>
        <v>0</v>
      </c>
      <c r="AN581" s="272">
        <f>AM581*(1+'2. GRI Pricing Inputs'!O$115)^((AN$16-AM$16)/365)</f>
        <v>0</v>
      </c>
      <c r="AO581" s="272">
        <f>AN581*(1+'2. GRI Pricing Inputs'!P$115)^((AO$16-AN$16)/365)</f>
        <v>0</v>
      </c>
      <c r="AP581" s="276">
        <f>AO581*(1+'2. GRI Pricing Inputs'!Q$115)^((AP$16-AO$16)/365)</f>
        <v>0</v>
      </c>
      <c r="AQ581" s="380">
        <f t="shared" si="24"/>
        <v>0</v>
      </c>
    </row>
    <row r="582" spans="3:43" ht="11.4" x14ac:dyDescent="0.2">
      <c r="C582" s="76">
        <f>'1. Accomodation'!N586</f>
        <v>0</v>
      </c>
      <c r="D582" s="362" t="str">
        <f>'1. Accomodation'!L586</f>
        <v>[Select]</v>
      </c>
      <c r="E582" s="69" t="str">
        <f>'1. Accomodation'!P586</f>
        <v>[Select]</v>
      </c>
      <c r="F582" s="69" t="str">
        <f>'1. Accomodation'!Q586</f>
        <v>[Select]</v>
      </c>
      <c r="G582" s="77">
        <f>'1. Accomodation'!O586</f>
        <v>0</v>
      </c>
      <c r="H582" s="69" t="str">
        <f>'1. Accomodation'!R586</f>
        <v>[Select]</v>
      </c>
      <c r="I582" s="69" t="str">
        <f>'1. Accomodation'!S586</f>
        <v>[Select]</v>
      </c>
      <c r="J582" s="62"/>
      <c r="L582" s="271">
        <f>IFERROR(INDEX('2. GRI Pricing Inputs'!$C$15:$AI$16,MATCH($L$16,'2. GRI Pricing Inputs'!$C$15:$C$16,0),MATCH(E582,'2. GRI Pricing Inputs'!$C$15:$AI$15,0)),0)</f>
        <v>0</v>
      </c>
      <c r="M582" s="272">
        <f>IFERROR(INDEX('2. GRI Pricing Inputs'!$C$22:$AI$23,MATCH($M$16,'2. GRI Pricing Inputs'!$C$22:$C$23,0),MATCH(F582,'2. GRI Pricing Inputs'!$C$22:$AI$22,0)),0)</f>
        <v>0</v>
      </c>
      <c r="N582" s="329">
        <f>IF(AND('3. GRI Pricing'!$G582&gt;='2. GRI Pricing Inputs'!$D$33,'3. GRI Pricing'!$G582&lt;='2. GRI Pricing Inputs'!$E$33),'2. GRI Pricing Inputs'!$D$32,IF(AND('3. GRI Pricing'!$G582&gt;='2. GRI Pricing Inputs'!$F$33,'3. GRI Pricing'!$G582&lt;='2. GRI Pricing Inputs'!$G$33),'2. GRI Pricing Inputs'!$F$32,IF(AND('3. GRI Pricing'!$G582&gt;='2. GRI Pricing Inputs'!$H$33,'3. GRI Pricing'!$G582&lt;='2. GRI Pricing Inputs'!$I$33),'2. GRI Pricing Inputs'!$H$32,IF(AND('3. GRI Pricing'!$G582&gt;='2. GRI Pricing Inputs'!$J$33,'3. GRI Pricing'!$G582&lt;='2. GRI Pricing Inputs'!$K$33),'2. GRI Pricing Inputs'!$J$32,IF(AND('3. GRI Pricing'!$G582&gt;='2. GRI Pricing Inputs'!$L$33,'3. GRI Pricing'!$G582&lt;='2. GRI Pricing Inputs'!$M$33),'2. GRI Pricing Inputs'!$L$32,IF(AND('3. GRI Pricing'!$G582&gt;='2. GRI Pricing Inputs'!$N$33,'3. GRI Pricing'!$G582&lt;='2. GRI Pricing Inputs'!$O$33),'2. GRI Pricing Inputs'!$N$32,IF(AND('3. GRI Pricing'!$G582&gt;='2. GRI Pricing Inputs'!$P$33,'3. GRI Pricing'!$G582&lt;='2. GRI Pricing Inputs'!$Q$33),'2. GRI Pricing Inputs'!$P$32,IF(AND('3. GRI Pricing'!$G582&gt;='2. GRI Pricing Inputs'!$R$33,'3. GRI Pricing'!$G582&lt;='2. GRI Pricing Inputs'!$S$33),'2. GRI Pricing Inputs'!$R$32,IF(AND('3. GRI Pricing'!$G582&gt;='2. GRI Pricing Inputs'!$T$33,'3. GRI Pricing'!$G582&lt;='2. GRI Pricing Inputs'!$U$33),'2. GRI Pricing Inputs'!$T$32,IF(AND('3. GRI Pricing'!$G582&gt;='2. GRI Pricing Inputs'!$V$33,'3. GRI Pricing'!$G582&lt;='2. GRI Pricing Inputs'!$W$33),'2. GRI Pricing Inputs'!$V$32,IF(AND('3. GRI Pricing'!$G582&gt;='2. GRI Pricing Inputs'!$X$33,'3. GRI Pricing'!$G582&lt;='2. GRI Pricing Inputs'!$Y$33),'2. GRI Pricing Inputs'!$X$32,IF(AND('3. GRI Pricing'!$G582&gt;='2. GRI Pricing Inputs'!$Z$33,'3. GRI Pricing'!$G582&lt;='2. GRI Pricing Inputs'!$AA$33),'2. GRI Pricing Inputs'!$Z$32,IF(AND('3. GRI Pricing'!$G582&gt;='2. GRI Pricing Inputs'!$AB$33,'3. GRI Pricing'!$G582&lt;='2. GRI Pricing Inputs'!$AC$33),'2. GRI Pricing Inputs'!$AB$32,IF(AND('3. GRI Pricing'!$G582&gt;='2. GRI Pricing Inputs'!$AD$33,'3. GRI Pricing'!$G582&lt;='2. GRI Pricing Inputs'!$AE$33),'2. GRI Pricing Inputs'!$AD$32,IF(AND('3. GRI Pricing'!$G582&gt;='2. GRI Pricing Inputs'!$AF$33,'3. GRI Pricing'!$G582&lt;='2. GRI Pricing Inputs'!$AG$33),'2. GRI Pricing Inputs'!$AF$32,IF(AND('3. GRI Pricing'!$G582&gt;='2. GRI Pricing Inputs'!$AH$33,'3. GRI Pricing'!$G582&lt;='2. GRI Pricing Inputs'!$AI$33),'2. GRI Pricing Inputs'!$AH$32,0))))))))))))))))</f>
        <v>0</v>
      </c>
      <c r="O582" s="272" cm="1">
        <f t="array" ref="O582">IFERROR(INDEX('2. GRI Pricing Inputs'!$C$32:$AI$39,MATCH('3. GRI Pricing'!E582,'2. GRI Pricing Inputs'!$C$32:$C$39,0),(MATCH('3. GRI Pricing'!N582,'2. GRI Pricing Inputs'!$D$32:$AI$32,0)+1)),0)</f>
        <v>0</v>
      </c>
      <c r="P582" s="272">
        <f>IFERROR(INDEX('2. GRI Pricing Inputs'!$C$45:$AI$46,MATCH($P$16,'2. GRI Pricing Inputs'!$C$45:$C$46,0),MATCH(H582,'2. GRI Pricing Inputs'!$C$45:$AI$45,0)),0)</f>
        <v>0</v>
      </c>
      <c r="Q582" s="272">
        <f>IFERROR(INDEX('2. GRI Pricing Inputs'!$C$53:$AI$54,MATCH('3. GRI Pricing'!$Q$16,'2. GRI Pricing Inputs'!$C$53:$C$54,0),MATCH('3. GRI Pricing'!I582,'2. GRI Pricing Inputs'!$C$53:$AI$53,0)),0)</f>
        <v>0</v>
      </c>
      <c r="R582" s="272">
        <f>IFERROR(INDEX('2. GRI Pricing Inputs'!$C$60:$AI$61,MATCH('3. GRI Pricing'!$R$16,'2. GRI Pricing Inputs'!$C$60:$C$61,0),MATCH('1. Accomodation'!T586,'2. GRI Pricing Inputs'!$C$60:$AI$60,0)),0)</f>
        <v>0</v>
      </c>
      <c r="S582" s="272">
        <f>IFERROR(INDEX('2. GRI Pricing Inputs'!$C$67:$AI$68,MATCH('3. GRI Pricing'!$S$16,'2. GRI Pricing Inputs'!$C$67:$C$68,0),MATCH('1. Accomodation'!U586,'2. GRI Pricing Inputs'!$C$67:$AI$67,0)),0)</f>
        <v>0</v>
      </c>
      <c r="T582" s="272">
        <f>IF(E582=0,0,'2. GRI Pricing Inputs'!$AI$75)</f>
        <v>0</v>
      </c>
      <c r="U582" s="272">
        <f>IFERROR(INDEX('2. GRI Pricing Inputs'!$C$82:$AI$83,MATCH('3. GRI Pricing'!$U$16,'2. GRI Pricing Inputs'!$C$82:$C$83,0),MATCH('1. Accomodation'!V586,'2. GRI Pricing Inputs'!$C$82:$AI$82,0)),0)</f>
        <v>0</v>
      </c>
      <c r="V582" s="272">
        <f>IFERROR(INDEX('2. GRI Pricing Inputs'!$C$89:$AI$90,MATCH('3. GRI Pricing'!$V$16,'2. GRI Pricing Inputs'!$C$89:$C$90,0),MATCH('1. Accomodation'!W586,'2. GRI Pricing Inputs'!$C$89:$AI$89,0)),0)</f>
        <v>0</v>
      </c>
      <c r="W582" s="272">
        <f>IFERROR(INDEX('2. GRI Pricing Inputs'!$C$97:$AI$98,MATCH('3. GRI Pricing'!$W$16,'2. GRI Pricing Inputs'!$C$97:$C$98,0),MATCH('1. Accomodation'!X586,'2. GRI Pricing Inputs'!$C$97:$AI$97,0)),0)</f>
        <v>0</v>
      </c>
      <c r="X582" s="272">
        <f>IFERROR(INDEX('2. GRI Pricing Inputs'!$C$104:$AI$105,MATCH('3. GRI Pricing'!$X$16,'2. GRI Pricing Inputs'!$C$104:$C$105,0),MATCH('1. Accomodation'!Y586,'2. GRI Pricing Inputs'!$C$104:$AI$104,0)),0)</f>
        <v>0</v>
      </c>
      <c r="Y582" s="273"/>
      <c r="Z582" s="274">
        <f t="shared" si="23"/>
        <v>0</v>
      </c>
      <c r="AA582" s="275"/>
      <c r="AB582" s="275"/>
      <c r="AC582" s="275"/>
      <c r="AD582" s="271">
        <f>Z582*(1+'2. GRI Pricing Inputs'!E$115)^(($AD$16-$AC$15)/365)</f>
        <v>0</v>
      </c>
      <c r="AE582" s="272">
        <f>AD582*(1+'2. GRI Pricing Inputs'!F$115)^((AE$16-AD$16)/365)</f>
        <v>0</v>
      </c>
      <c r="AF582" s="272">
        <f>AE582*(1+'2. GRI Pricing Inputs'!G$115)^((AF$16-AE$16)/365)</f>
        <v>0</v>
      </c>
      <c r="AG582" s="272">
        <f>AF582*(1+'2. GRI Pricing Inputs'!H$115)^((AG$16-AF$16)/365)</f>
        <v>0</v>
      </c>
      <c r="AH582" s="272">
        <f>AG582*(1+'2. GRI Pricing Inputs'!I$115)^((AH$16-AG$16)/365)</f>
        <v>0</v>
      </c>
      <c r="AI582" s="272">
        <f>AH582*(1+'2. GRI Pricing Inputs'!J$115)^((AI$16-AH$16)/365)</f>
        <v>0</v>
      </c>
      <c r="AJ582" s="272">
        <f>AI582*(1+'2. GRI Pricing Inputs'!K$115)^((AJ$16-AI$16)/365)</f>
        <v>0</v>
      </c>
      <c r="AK582" s="272">
        <f>AJ582*(1+'2. GRI Pricing Inputs'!L$115)^((AK$16-AJ$16)/365)</f>
        <v>0</v>
      </c>
      <c r="AL582" s="272">
        <f>AK582*(1+'2. GRI Pricing Inputs'!M$115)^((AL$16-AK$16)/365)</f>
        <v>0</v>
      </c>
      <c r="AM582" s="272">
        <f>AL582*(1+'2. GRI Pricing Inputs'!N$115)^((AM$16-AL$16)/365)</f>
        <v>0</v>
      </c>
      <c r="AN582" s="272">
        <f>AM582*(1+'2. GRI Pricing Inputs'!O$115)^((AN$16-AM$16)/365)</f>
        <v>0</v>
      </c>
      <c r="AO582" s="272">
        <f>AN582*(1+'2. GRI Pricing Inputs'!P$115)^((AO$16-AN$16)/365)</f>
        <v>0</v>
      </c>
      <c r="AP582" s="276">
        <f>AO582*(1+'2. GRI Pricing Inputs'!Q$115)^((AP$16-AO$16)/365)</f>
        <v>0</v>
      </c>
      <c r="AQ582" s="380">
        <f t="shared" si="24"/>
        <v>0</v>
      </c>
    </row>
    <row r="583" spans="3:43" ht="11.4" x14ac:dyDescent="0.2">
      <c r="C583" s="76">
        <f>'1. Accomodation'!N587</f>
        <v>0</v>
      </c>
      <c r="D583" s="362" t="str">
        <f>'1. Accomodation'!L587</f>
        <v>[Select]</v>
      </c>
      <c r="E583" s="69" t="str">
        <f>'1. Accomodation'!P587</f>
        <v>[Select]</v>
      </c>
      <c r="F583" s="69" t="str">
        <f>'1. Accomodation'!Q587</f>
        <v>[Select]</v>
      </c>
      <c r="G583" s="77">
        <f>'1. Accomodation'!O587</f>
        <v>0</v>
      </c>
      <c r="H583" s="69" t="str">
        <f>'1. Accomodation'!R587</f>
        <v>[Select]</v>
      </c>
      <c r="I583" s="69" t="str">
        <f>'1. Accomodation'!S587</f>
        <v>[Select]</v>
      </c>
      <c r="J583" s="62"/>
      <c r="L583" s="271">
        <f>IFERROR(INDEX('2. GRI Pricing Inputs'!$C$15:$AI$16,MATCH($L$16,'2. GRI Pricing Inputs'!$C$15:$C$16,0),MATCH(E583,'2. GRI Pricing Inputs'!$C$15:$AI$15,0)),0)</f>
        <v>0</v>
      </c>
      <c r="M583" s="272">
        <f>IFERROR(INDEX('2. GRI Pricing Inputs'!$C$22:$AI$23,MATCH($M$16,'2. GRI Pricing Inputs'!$C$22:$C$23,0),MATCH(F583,'2. GRI Pricing Inputs'!$C$22:$AI$22,0)),0)</f>
        <v>0</v>
      </c>
      <c r="N583" s="329">
        <f>IF(AND('3. GRI Pricing'!$G583&gt;='2. GRI Pricing Inputs'!$D$33,'3. GRI Pricing'!$G583&lt;='2. GRI Pricing Inputs'!$E$33),'2. GRI Pricing Inputs'!$D$32,IF(AND('3. GRI Pricing'!$G583&gt;='2. GRI Pricing Inputs'!$F$33,'3. GRI Pricing'!$G583&lt;='2. GRI Pricing Inputs'!$G$33),'2. GRI Pricing Inputs'!$F$32,IF(AND('3. GRI Pricing'!$G583&gt;='2. GRI Pricing Inputs'!$H$33,'3. GRI Pricing'!$G583&lt;='2. GRI Pricing Inputs'!$I$33),'2. GRI Pricing Inputs'!$H$32,IF(AND('3. GRI Pricing'!$G583&gt;='2. GRI Pricing Inputs'!$J$33,'3. GRI Pricing'!$G583&lt;='2. GRI Pricing Inputs'!$K$33),'2. GRI Pricing Inputs'!$J$32,IF(AND('3. GRI Pricing'!$G583&gt;='2. GRI Pricing Inputs'!$L$33,'3. GRI Pricing'!$G583&lt;='2. GRI Pricing Inputs'!$M$33),'2. GRI Pricing Inputs'!$L$32,IF(AND('3. GRI Pricing'!$G583&gt;='2. GRI Pricing Inputs'!$N$33,'3. GRI Pricing'!$G583&lt;='2. GRI Pricing Inputs'!$O$33),'2. GRI Pricing Inputs'!$N$32,IF(AND('3. GRI Pricing'!$G583&gt;='2. GRI Pricing Inputs'!$P$33,'3. GRI Pricing'!$G583&lt;='2. GRI Pricing Inputs'!$Q$33),'2. GRI Pricing Inputs'!$P$32,IF(AND('3. GRI Pricing'!$G583&gt;='2. GRI Pricing Inputs'!$R$33,'3. GRI Pricing'!$G583&lt;='2. GRI Pricing Inputs'!$S$33),'2. GRI Pricing Inputs'!$R$32,IF(AND('3. GRI Pricing'!$G583&gt;='2. GRI Pricing Inputs'!$T$33,'3. GRI Pricing'!$G583&lt;='2. GRI Pricing Inputs'!$U$33),'2. GRI Pricing Inputs'!$T$32,IF(AND('3. GRI Pricing'!$G583&gt;='2. GRI Pricing Inputs'!$V$33,'3. GRI Pricing'!$G583&lt;='2. GRI Pricing Inputs'!$W$33),'2. GRI Pricing Inputs'!$V$32,IF(AND('3. GRI Pricing'!$G583&gt;='2. GRI Pricing Inputs'!$X$33,'3. GRI Pricing'!$G583&lt;='2. GRI Pricing Inputs'!$Y$33),'2. GRI Pricing Inputs'!$X$32,IF(AND('3. GRI Pricing'!$G583&gt;='2. GRI Pricing Inputs'!$Z$33,'3. GRI Pricing'!$G583&lt;='2. GRI Pricing Inputs'!$AA$33),'2. GRI Pricing Inputs'!$Z$32,IF(AND('3. GRI Pricing'!$G583&gt;='2. GRI Pricing Inputs'!$AB$33,'3. GRI Pricing'!$G583&lt;='2. GRI Pricing Inputs'!$AC$33),'2. GRI Pricing Inputs'!$AB$32,IF(AND('3. GRI Pricing'!$G583&gt;='2. GRI Pricing Inputs'!$AD$33,'3. GRI Pricing'!$G583&lt;='2. GRI Pricing Inputs'!$AE$33),'2. GRI Pricing Inputs'!$AD$32,IF(AND('3. GRI Pricing'!$G583&gt;='2. GRI Pricing Inputs'!$AF$33,'3. GRI Pricing'!$G583&lt;='2. GRI Pricing Inputs'!$AG$33),'2. GRI Pricing Inputs'!$AF$32,IF(AND('3. GRI Pricing'!$G583&gt;='2. GRI Pricing Inputs'!$AH$33,'3. GRI Pricing'!$G583&lt;='2. GRI Pricing Inputs'!$AI$33),'2. GRI Pricing Inputs'!$AH$32,0))))))))))))))))</f>
        <v>0</v>
      </c>
      <c r="O583" s="272" cm="1">
        <f t="array" ref="O583">IFERROR(INDEX('2. GRI Pricing Inputs'!$C$32:$AI$39,MATCH('3. GRI Pricing'!E583,'2. GRI Pricing Inputs'!$C$32:$C$39,0),(MATCH('3. GRI Pricing'!N583,'2. GRI Pricing Inputs'!$D$32:$AI$32,0)+1)),0)</f>
        <v>0</v>
      </c>
      <c r="P583" s="272">
        <f>IFERROR(INDEX('2. GRI Pricing Inputs'!$C$45:$AI$46,MATCH($P$16,'2. GRI Pricing Inputs'!$C$45:$C$46,0),MATCH(H583,'2. GRI Pricing Inputs'!$C$45:$AI$45,0)),0)</f>
        <v>0</v>
      </c>
      <c r="Q583" s="272">
        <f>IFERROR(INDEX('2. GRI Pricing Inputs'!$C$53:$AI$54,MATCH('3. GRI Pricing'!$Q$16,'2. GRI Pricing Inputs'!$C$53:$C$54,0),MATCH('3. GRI Pricing'!I583,'2. GRI Pricing Inputs'!$C$53:$AI$53,0)),0)</f>
        <v>0</v>
      </c>
      <c r="R583" s="272">
        <f>IFERROR(INDEX('2. GRI Pricing Inputs'!$C$60:$AI$61,MATCH('3. GRI Pricing'!$R$16,'2. GRI Pricing Inputs'!$C$60:$C$61,0),MATCH('1. Accomodation'!T587,'2. GRI Pricing Inputs'!$C$60:$AI$60,0)),0)</f>
        <v>0</v>
      </c>
      <c r="S583" s="272">
        <f>IFERROR(INDEX('2. GRI Pricing Inputs'!$C$67:$AI$68,MATCH('3. GRI Pricing'!$S$16,'2. GRI Pricing Inputs'!$C$67:$C$68,0),MATCH('1. Accomodation'!U587,'2. GRI Pricing Inputs'!$C$67:$AI$67,0)),0)</f>
        <v>0</v>
      </c>
      <c r="T583" s="272">
        <f>IF(E583=0,0,'2. GRI Pricing Inputs'!$AI$75)</f>
        <v>0</v>
      </c>
      <c r="U583" s="272">
        <f>IFERROR(INDEX('2. GRI Pricing Inputs'!$C$82:$AI$83,MATCH('3. GRI Pricing'!$U$16,'2. GRI Pricing Inputs'!$C$82:$C$83,0),MATCH('1. Accomodation'!V587,'2. GRI Pricing Inputs'!$C$82:$AI$82,0)),0)</f>
        <v>0</v>
      </c>
      <c r="V583" s="272">
        <f>IFERROR(INDEX('2. GRI Pricing Inputs'!$C$89:$AI$90,MATCH('3. GRI Pricing'!$V$16,'2. GRI Pricing Inputs'!$C$89:$C$90,0),MATCH('1. Accomodation'!W587,'2. GRI Pricing Inputs'!$C$89:$AI$89,0)),0)</f>
        <v>0</v>
      </c>
      <c r="W583" s="272">
        <f>IFERROR(INDEX('2. GRI Pricing Inputs'!$C$97:$AI$98,MATCH('3. GRI Pricing'!$W$16,'2. GRI Pricing Inputs'!$C$97:$C$98,0),MATCH('1. Accomodation'!X587,'2. GRI Pricing Inputs'!$C$97:$AI$97,0)),0)</f>
        <v>0</v>
      </c>
      <c r="X583" s="272">
        <f>IFERROR(INDEX('2. GRI Pricing Inputs'!$C$104:$AI$105,MATCH('3. GRI Pricing'!$X$16,'2. GRI Pricing Inputs'!$C$104:$C$105,0),MATCH('1. Accomodation'!Y587,'2. GRI Pricing Inputs'!$C$104:$AI$104,0)),0)</f>
        <v>0</v>
      </c>
      <c r="Y583" s="273"/>
      <c r="Z583" s="274">
        <f t="shared" si="23"/>
        <v>0</v>
      </c>
      <c r="AA583" s="275"/>
      <c r="AB583" s="275"/>
      <c r="AC583" s="275"/>
      <c r="AD583" s="271">
        <f>Z583*(1+'2. GRI Pricing Inputs'!E$115)^(($AD$16-$AC$15)/365)</f>
        <v>0</v>
      </c>
      <c r="AE583" s="272">
        <f>AD583*(1+'2. GRI Pricing Inputs'!F$115)^((AE$16-AD$16)/365)</f>
        <v>0</v>
      </c>
      <c r="AF583" s="272">
        <f>AE583*(1+'2. GRI Pricing Inputs'!G$115)^((AF$16-AE$16)/365)</f>
        <v>0</v>
      </c>
      <c r="AG583" s="272">
        <f>AF583*(1+'2. GRI Pricing Inputs'!H$115)^((AG$16-AF$16)/365)</f>
        <v>0</v>
      </c>
      <c r="AH583" s="272">
        <f>AG583*(1+'2. GRI Pricing Inputs'!I$115)^((AH$16-AG$16)/365)</f>
        <v>0</v>
      </c>
      <c r="AI583" s="272">
        <f>AH583*(1+'2. GRI Pricing Inputs'!J$115)^((AI$16-AH$16)/365)</f>
        <v>0</v>
      </c>
      <c r="AJ583" s="272">
        <f>AI583*(1+'2. GRI Pricing Inputs'!K$115)^((AJ$16-AI$16)/365)</f>
        <v>0</v>
      </c>
      <c r="AK583" s="272">
        <f>AJ583*(1+'2. GRI Pricing Inputs'!L$115)^((AK$16-AJ$16)/365)</f>
        <v>0</v>
      </c>
      <c r="AL583" s="272">
        <f>AK583*(1+'2. GRI Pricing Inputs'!M$115)^((AL$16-AK$16)/365)</f>
        <v>0</v>
      </c>
      <c r="AM583" s="272">
        <f>AL583*(1+'2. GRI Pricing Inputs'!N$115)^((AM$16-AL$16)/365)</f>
        <v>0</v>
      </c>
      <c r="AN583" s="272">
        <f>AM583*(1+'2. GRI Pricing Inputs'!O$115)^((AN$16-AM$16)/365)</f>
        <v>0</v>
      </c>
      <c r="AO583" s="272">
        <f>AN583*(1+'2. GRI Pricing Inputs'!P$115)^((AO$16-AN$16)/365)</f>
        <v>0</v>
      </c>
      <c r="AP583" s="276">
        <f>AO583*(1+'2. GRI Pricing Inputs'!Q$115)^((AP$16-AO$16)/365)</f>
        <v>0</v>
      </c>
      <c r="AQ583" s="380">
        <f t="shared" si="24"/>
        <v>0</v>
      </c>
    </row>
    <row r="584" spans="3:43" ht="11.4" x14ac:dyDescent="0.2">
      <c r="C584" s="76">
        <f>'1. Accomodation'!N588</f>
        <v>0</v>
      </c>
      <c r="D584" s="362" t="str">
        <f>'1. Accomodation'!L588</f>
        <v>[Select]</v>
      </c>
      <c r="E584" s="69" t="str">
        <f>'1. Accomodation'!P588</f>
        <v>[Select]</v>
      </c>
      <c r="F584" s="69" t="str">
        <f>'1. Accomodation'!Q588</f>
        <v>[Select]</v>
      </c>
      <c r="G584" s="77">
        <f>'1. Accomodation'!O588</f>
        <v>0</v>
      </c>
      <c r="H584" s="69" t="str">
        <f>'1. Accomodation'!R588</f>
        <v>[Select]</v>
      </c>
      <c r="I584" s="69" t="str">
        <f>'1. Accomodation'!S588</f>
        <v>[Select]</v>
      </c>
      <c r="J584" s="62"/>
      <c r="L584" s="271">
        <f>IFERROR(INDEX('2. GRI Pricing Inputs'!$C$15:$AI$16,MATCH($L$16,'2. GRI Pricing Inputs'!$C$15:$C$16,0),MATCH(E584,'2. GRI Pricing Inputs'!$C$15:$AI$15,0)),0)</f>
        <v>0</v>
      </c>
      <c r="M584" s="272">
        <f>IFERROR(INDEX('2. GRI Pricing Inputs'!$C$22:$AI$23,MATCH($M$16,'2. GRI Pricing Inputs'!$C$22:$C$23,0),MATCH(F584,'2. GRI Pricing Inputs'!$C$22:$AI$22,0)),0)</f>
        <v>0</v>
      </c>
      <c r="N584" s="329">
        <f>IF(AND('3. GRI Pricing'!$G584&gt;='2. GRI Pricing Inputs'!$D$33,'3. GRI Pricing'!$G584&lt;='2. GRI Pricing Inputs'!$E$33),'2. GRI Pricing Inputs'!$D$32,IF(AND('3. GRI Pricing'!$G584&gt;='2. GRI Pricing Inputs'!$F$33,'3. GRI Pricing'!$G584&lt;='2. GRI Pricing Inputs'!$G$33),'2. GRI Pricing Inputs'!$F$32,IF(AND('3. GRI Pricing'!$G584&gt;='2. GRI Pricing Inputs'!$H$33,'3. GRI Pricing'!$G584&lt;='2. GRI Pricing Inputs'!$I$33),'2. GRI Pricing Inputs'!$H$32,IF(AND('3. GRI Pricing'!$G584&gt;='2. GRI Pricing Inputs'!$J$33,'3. GRI Pricing'!$G584&lt;='2. GRI Pricing Inputs'!$K$33),'2. GRI Pricing Inputs'!$J$32,IF(AND('3. GRI Pricing'!$G584&gt;='2. GRI Pricing Inputs'!$L$33,'3. GRI Pricing'!$G584&lt;='2. GRI Pricing Inputs'!$M$33),'2. GRI Pricing Inputs'!$L$32,IF(AND('3. GRI Pricing'!$G584&gt;='2. GRI Pricing Inputs'!$N$33,'3. GRI Pricing'!$G584&lt;='2. GRI Pricing Inputs'!$O$33),'2. GRI Pricing Inputs'!$N$32,IF(AND('3. GRI Pricing'!$G584&gt;='2. GRI Pricing Inputs'!$P$33,'3. GRI Pricing'!$G584&lt;='2. GRI Pricing Inputs'!$Q$33),'2. GRI Pricing Inputs'!$P$32,IF(AND('3. GRI Pricing'!$G584&gt;='2. GRI Pricing Inputs'!$R$33,'3. GRI Pricing'!$G584&lt;='2. GRI Pricing Inputs'!$S$33),'2. GRI Pricing Inputs'!$R$32,IF(AND('3. GRI Pricing'!$G584&gt;='2. GRI Pricing Inputs'!$T$33,'3. GRI Pricing'!$G584&lt;='2. GRI Pricing Inputs'!$U$33),'2. GRI Pricing Inputs'!$T$32,IF(AND('3. GRI Pricing'!$G584&gt;='2. GRI Pricing Inputs'!$V$33,'3. GRI Pricing'!$G584&lt;='2. GRI Pricing Inputs'!$W$33),'2. GRI Pricing Inputs'!$V$32,IF(AND('3. GRI Pricing'!$G584&gt;='2. GRI Pricing Inputs'!$X$33,'3. GRI Pricing'!$G584&lt;='2. GRI Pricing Inputs'!$Y$33),'2. GRI Pricing Inputs'!$X$32,IF(AND('3. GRI Pricing'!$G584&gt;='2. GRI Pricing Inputs'!$Z$33,'3. GRI Pricing'!$G584&lt;='2. GRI Pricing Inputs'!$AA$33),'2. GRI Pricing Inputs'!$Z$32,IF(AND('3. GRI Pricing'!$G584&gt;='2. GRI Pricing Inputs'!$AB$33,'3. GRI Pricing'!$G584&lt;='2. GRI Pricing Inputs'!$AC$33),'2. GRI Pricing Inputs'!$AB$32,IF(AND('3. GRI Pricing'!$G584&gt;='2. GRI Pricing Inputs'!$AD$33,'3. GRI Pricing'!$G584&lt;='2. GRI Pricing Inputs'!$AE$33),'2. GRI Pricing Inputs'!$AD$32,IF(AND('3. GRI Pricing'!$G584&gt;='2. GRI Pricing Inputs'!$AF$33,'3. GRI Pricing'!$G584&lt;='2. GRI Pricing Inputs'!$AG$33),'2. GRI Pricing Inputs'!$AF$32,IF(AND('3. GRI Pricing'!$G584&gt;='2. GRI Pricing Inputs'!$AH$33,'3. GRI Pricing'!$G584&lt;='2. GRI Pricing Inputs'!$AI$33),'2. GRI Pricing Inputs'!$AH$32,0))))))))))))))))</f>
        <v>0</v>
      </c>
      <c r="O584" s="272" cm="1">
        <f t="array" ref="O584">IFERROR(INDEX('2. GRI Pricing Inputs'!$C$32:$AI$39,MATCH('3. GRI Pricing'!E584,'2. GRI Pricing Inputs'!$C$32:$C$39,0),(MATCH('3. GRI Pricing'!N584,'2. GRI Pricing Inputs'!$D$32:$AI$32,0)+1)),0)</f>
        <v>0</v>
      </c>
      <c r="P584" s="272">
        <f>IFERROR(INDEX('2. GRI Pricing Inputs'!$C$45:$AI$46,MATCH($P$16,'2. GRI Pricing Inputs'!$C$45:$C$46,0),MATCH(H584,'2. GRI Pricing Inputs'!$C$45:$AI$45,0)),0)</f>
        <v>0</v>
      </c>
      <c r="Q584" s="272">
        <f>IFERROR(INDEX('2. GRI Pricing Inputs'!$C$53:$AI$54,MATCH('3. GRI Pricing'!$Q$16,'2. GRI Pricing Inputs'!$C$53:$C$54,0),MATCH('3. GRI Pricing'!I584,'2. GRI Pricing Inputs'!$C$53:$AI$53,0)),0)</f>
        <v>0</v>
      </c>
      <c r="R584" s="272">
        <f>IFERROR(INDEX('2. GRI Pricing Inputs'!$C$60:$AI$61,MATCH('3. GRI Pricing'!$R$16,'2. GRI Pricing Inputs'!$C$60:$C$61,0),MATCH('1. Accomodation'!T588,'2. GRI Pricing Inputs'!$C$60:$AI$60,0)),0)</f>
        <v>0</v>
      </c>
      <c r="S584" s="272">
        <f>IFERROR(INDEX('2. GRI Pricing Inputs'!$C$67:$AI$68,MATCH('3. GRI Pricing'!$S$16,'2. GRI Pricing Inputs'!$C$67:$C$68,0),MATCH('1. Accomodation'!U588,'2. GRI Pricing Inputs'!$C$67:$AI$67,0)),0)</f>
        <v>0</v>
      </c>
      <c r="T584" s="272">
        <f>IF(E584=0,0,'2. GRI Pricing Inputs'!$AI$75)</f>
        <v>0</v>
      </c>
      <c r="U584" s="272">
        <f>IFERROR(INDEX('2. GRI Pricing Inputs'!$C$82:$AI$83,MATCH('3. GRI Pricing'!$U$16,'2. GRI Pricing Inputs'!$C$82:$C$83,0),MATCH('1. Accomodation'!V588,'2. GRI Pricing Inputs'!$C$82:$AI$82,0)),0)</f>
        <v>0</v>
      </c>
      <c r="V584" s="272">
        <f>IFERROR(INDEX('2. GRI Pricing Inputs'!$C$89:$AI$90,MATCH('3. GRI Pricing'!$V$16,'2. GRI Pricing Inputs'!$C$89:$C$90,0),MATCH('1. Accomodation'!W588,'2. GRI Pricing Inputs'!$C$89:$AI$89,0)),0)</f>
        <v>0</v>
      </c>
      <c r="W584" s="272">
        <f>IFERROR(INDEX('2. GRI Pricing Inputs'!$C$97:$AI$98,MATCH('3. GRI Pricing'!$W$16,'2. GRI Pricing Inputs'!$C$97:$C$98,0),MATCH('1. Accomodation'!X588,'2. GRI Pricing Inputs'!$C$97:$AI$97,0)),0)</f>
        <v>0</v>
      </c>
      <c r="X584" s="272">
        <f>IFERROR(INDEX('2. GRI Pricing Inputs'!$C$104:$AI$105,MATCH('3. GRI Pricing'!$X$16,'2. GRI Pricing Inputs'!$C$104:$C$105,0),MATCH('1. Accomodation'!Y588,'2. GRI Pricing Inputs'!$C$104:$AI$104,0)),0)</f>
        <v>0</v>
      </c>
      <c r="Y584" s="273"/>
      <c r="Z584" s="274">
        <f t="shared" si="23"/>
        <v>0</v>
      </c>
      <c r="AA584" s="275"/>
      <c r="AB584" s="275"/>
      <c r="AC584" s="275"/>
      <c r="AD584" s="271">
        <f>Z584*(1+'2. GRI Pricing Inputs'!E$115)^(($AD$16-$AC$15)/365)</f>
        <v>0</v>
      </c>
      <c r="AE584" s="272">
        <f>AD584*(1+'2. GRI Pricing Inputs'!F$115)^((AE$16-AD$16)/365)</f>
        <v>0</v>
      </c>
      <c r="AF584" s="272">
        <f>AE584*(1+'2. GRI Pricing Inputs'!G$115)^((AF$16-AE$16)/365)</f>
        <v>0</v>
      </c>
      <c r="AG584" s="272">
        <f>AF584*(1+'2. GRI Pricing Inputs'!H$115)^((AG$16-AF$16)/365)</f>
        <v>0</v>
      </c>
      <c r="AH584" s="272">
        <f>AG584*(1+'2. GRI Pricing Inputs'!I$115)^((AH$16-AG$16)/365)</f>
        <v>0</v>
      </c>
      <c r="AI584" s="272">
        <f>AH584*(1+'2. GRI Pricing Inputs'!J$115)^((AI$16-AH$16)/365)</f>
        <v>0</v>
      </c>
      <c r="AJ584" s="272">
        <f>AI584*(1+'2. GRI Pricing Inputs'!K$115)^((AJ$16-AI$16)/365)</f>
        <v>0</v>
      </c>
      <c r="AK584" s="272">
        <f>AJ584*(1+'2. GRI Pricing Inputs'!L$115)^((AK$16-AJ$16)/365)</f>
        <v>0</v>
      </c>
      <c r="AL584" s="272">
        <f>AK584*(1+'2. GRI Pricing Inputs'!M$115)^((AL$16-AK$16)/365)</f>
        <v>0</v>
      </c>
      <c r="AM584" s="272">
        <f>AL584*(1+'2. GRI Pricing Inputs'!N$115)^((AM$16-AL$16)/365)</f>
        <v>0</v>
      </c>
      <c r="AN584" s="272">
        <f>AM584*(1+'2. GRI Pricing Inputs'!O$115)^((AN$16-AM$16)/365)</f>
        <v>0</v>
      </c>
      <c r="AO584" s="272">
        <f>AN584*(1+'2. GRI Pricing Inputs'!P$115)^((AO$16-AN$16)/365)</f>
        <v>0</v>
      </c>
      <c r="AP584" s="276">
        <f>AO584*(1+'2. GRI Pricing Inputs'!Q$115)^((AP$16-AO$16)/365)</f>
        <v>0</v>
      </c>
      <c r="AQ584" s="380">
        <f t="shared" si="24"/>
        <v>0</v>
      </c>
    </row>
    <row r="585" spans="3:43" ht="11.4" x14ac:dyDescent="0.2">
      <c r="C585" s="76">
        <f>'1. Accomodation'!N589</f>
        <v>0</v>
      </c>
      <c r="D585" s="362" t="str">
        <f>'1. Accomodation'!L589</f>
        <v>[Select]</v>
      </c>
      <c r="E585" s="69" t="str">
        <f>'1. Accomodation'!P589</f>
        <v>[Select]</v>
      </c>
      <c r="F585" s="69" t="str">
        <f>'1. Accomodation'!Q589</f>
        <v>[Select]</v>
      </c>
      <c r="G585" s="77">
        <f>'1. Accomodation'!O589</f>
        <v>0</v>
      </c>
      <c r="H585" s="69" t="str">
        <f>'1. Accomodation'!R589</f>
        <v>[Select]</v>
      </c>
      <c r="I585" s="69" t="str">
        <f>'1. Accomodation'!S589</f>
        <v>[Select]</v>
      </c>
      <c r="J585" s="62"/>
      <c r="L585" s="271">
        <f>IFERROR(INDEX('2. GRI Pricing Inputs'!$C$15:$AI$16,MATCH($L$16,'2. GRI Pricing Inputs'!$C$15:$C$16,0),MATCH(E585,'2. GRI Pricing Inputs'!$C$15:$AI$15,0)),0)</f>
        <v>0</v>
      </c>
      <c r="M585" s="272">
        <f>IFERROR(INDEX('2. GRI Pricing Inputs'!$C$22:$AI$23,MATCH($M$16,'2. GRI Pricing Inputs'!$C$22:$C$23,0),MATCH(F585,'2. GRI Pricing Inputs'!$C$22:$AI$22,0)),0)</f>
        <v>0</v>
      </c>
      <c r="N585" s="329">
        <f>IF(AND('3. GRI Pricing'!$G585&gt;='2. GRI Pricing Inputs'!$D$33,'3. GRI Pricing'!$G585&lt;='2. GRI Pricing Inputs'!$E$33),'2. GRI Pricing Inputs'!$D$32,IF(AND('3. GRI Pricing'!$G585&gt;='2. GRI Pricing Inputs'!$F$33,'3. GRI Pricing'!$G585&lt;='2. GRI Pricing Inputs'!$G$33),'2. GRI Pricing Inputs'!$F$32,IF(AND('3. GRI Pricing'!$G585&gt;='2. GRI Pricing Inputs'!$H$33,'3. GRI Pricing'!$G585&lt;='2. GRI Pricing Inputs'!$I$33),'2. GRI Pricing Inputs'!$H$32,IF(AND('3. GRI Pricing'!$G585&gt;='2. GRI Pricing Inputs'!$J$33,'3. GRI Pricing'!$G585&lt;='2. GRI Pricing Inputs'!$K$33),'2. GRI Pricing Inputs'!$J$32,IF(AND('3. GRI Pricing'!$G585&gt;='2. GRI Pricing Inputs'!$L$33,'3. GRI Pricing'!$G585&lt;='2. GRI Pricing Inputs'!$M$33),'2. GRI Pricing Inputs'!$L$32,IF(AND('3. GRI Pricing'!$G585&gt;='2. GRI Pricing Inputs'!$N$33,'3. GRI Pricing'!$G585&lt;='2. GRI Pricing Inputs'!$O$33),'2. GRI Pricing Inputs'!$N$32,IF(AND('3. GRI Pricing'!$G585&gt;='2. GRI Pricing Inputs'!$P$33,'3. GRI Pricing'!$G585&lt;='2. GRI Pricing Inputs'!$Q$33),'2. GRI Pricing Inputs'!$P$32,IF(AND('3. GRI Pricing'!$G585&gt;='2. GRI Pricing Inputs'!$R$33,'3. GRI Pricing'!$G585&lt;='2. GRI Pricing Inputs'!$S$33),'2. GRI Pricing Inputs'!$R$32,IF(AND('3. GRI Pricing'!$G585&gt;='2. GRI Pricing Inputs'!$T$33,'3. GRI Pricing'!$G585&lt;='2. GRI Pricing Inputs'!$U$33),'2. GRI Pricing Inputs'!$T$32,IF(AND('3. GRI Pricing'!$G585&gt;='2. GRI Pricing Inputs'!$V$33,'3. GRI Pricing'!$G585&lt;='2. GRI Pricing Inputs'!$W$33),'2. GRI Pricing Inputs'!$V$32,IF(AND('3. GRI Pricing'!$G585&gt;='2. GRI Pricing Inputs'!$X$33,'3. GRI Pricing'!$G585&lt;='2. GRI Pricing Inputs'!$Y$33),'2. GRI Pricing Inputs'!$X$32,IF(AND('3. GRI Pricing'!$G585&gt;='2. GRI Pricing Inputs'!$Z$33,'3. GRI Pricing'!$G585&lt;='2. GRI Pricing Inputs'!$AA$33),'2. GRI Pricing Inputs'!$Z$32,IF(AND('3. GRI Pricing'!$G585&gt;='2. GRI Pricing Inputs'!$AB$33,'3. GRI Pricing'!$G585&lt;='2. GRI Pricing Inputs'!$AC$33),'2. GRI Pricing Inputs'!$AB$32,IF(AND('3. GRI Pricing'!$G585&gt;='2. GRI Pricing Inputs'!$AD$33,'3. GRI Pricing'!$G585&lt;='2. GRI Pricing Inputs'!$AE$33),'2. GRI Pricing Inputs'!$AD$32,IF(AND('3. GRI Pricing'!$G585&gt;='2. GRI Pricing Inputs'!$AF$33,'3. GRI Pricing'!$G585&lt;='2. GRI Pricing Inputs'!$AG$33),'2. GRI Pricing Inputs'!$AF$32,IF(AND('3. GRI Pricing'!$G585&gt;='2. GRI Pricing Inputs'!$AH$33,'3. GRI Pricing'!$G585&lt;='2. GRI Pricing Inputs'!$AI$33),'2. GRI Pricing Inputs'!$AH$32,0))))))))))))))))</f>
        <v>0</v>
      </c>
      <c r="O585" s="272" cm="1">
        <f t="array" ref="O585">IFERROR(INDEX('2. GRI Pricing Inputs'!$C$32:$AI$39,MATCH('3. GRI Pricing'!E585,'2. GRI Pricing Inputs'!$C$32:$C$39,0),(MATCH('3. GRI Pricing'!N585,'2. GRI Pricing Inputs'!$D$32:$AI$32,0)+1)),0)</f>
        <v>0</v>
      </c>
      <c r="P585" s="272">
        <f>IFERROR(INDEX('2. GRI Pricing Inputs'!$C$45:$AI$46,MATCH($P$16,'2. GRI Pricing Inputs'!$C$45:$C$46,0),MATCH(H585,'2. GRI Pricing Inputs'!$C$45:$AI$45,0)),0)</f>
        <v>0</v>
      </c>
      <c r="Q585" s="272">
        <f>IFERROR(INDEX('2. GRI Pricing Inputs'!$C$53:$AI$54,MATCH('3. GRI Pricing'!$Q$16,'2. GRI Pricing Inputs'!$C$53:$C$54,0),MATCH('3. GRI Pricing'!I585,'2. GRI Pricing Inputs'!$C$53:$AI$53,0)),0)</f>
        <v>0</v>
      </c>
      <c r="R585" s="272">
        <f>IFERROR(INDEX('2. GRI Pricing Inputs'!$C$60:$AI$61,MATCH('3. GRI Pricing'!$R$16,'2. GRI Pricing Inputs'!$C$60:$C$61,0),MATCH('1. Accomodation'!T589,'2. GRI Pricing Inputs'!$C$60:$AI$60,0)),0)</f>
        <v>0</v>
      </c>
      <c r="S585" s="272">
        <f>IFERROR(INDEX('2. GRI Pricing Inputs'!$C$67:$AI$68,MATCH('3. GRI Pricing'!$S$16,'2. GRI Pricing Inputs'!$C$67:$C$68,0),MATCH('1. Accomodation'!U589,'2. GRI Pricing Inputs'!$C$67:$AI$67,0)),0)</f>
        <v>0</v>
      </c>
      <c r="T585" s="272">
        <f>IF(E585=0,0,'2. GRI Pricing Inputs'!$AI$75)</f>
        <v>0</v>
      </c>
      <c r="U585" s="272">
        <f>IFERROR(INDEX('2. GRI Pricing Inputs'!$C$82:$AI$83,MATCH('3. GRI Pricing'!$U$16,'2. GRI Pricing Inputs'!$C$82:$C$83,0),MATCH('1. Accomodation'!V589,'2. GRI Pricing Inputs'!$C$82:$AI$82,0)),0)</f>
        <v>0</v>
      </c>
      <c r="V585" s="272">
        <f>IFERROR(INDEX('2. GRI Pricing Inputs'!$C$89:$AI$90,MATCH('3. GRI Pricing'!$V$16,'2. GRI Pricing Inputs'!$C$89:$C$90,0),MATCH('1. Accomodation'!W589,'2. GRI Pricing Inputs'!$C$89:$AI$89,0)),0)</f>
        <v>0</v>
      </c>
      <c r="W585" s="272">
        <f>IFERROR(INDEX('2. GRI Pricing Inputs'!$C$97:$AI$98,MATCH('3. GRI Pricing'!$W$16,'2. GRI Pricing Inputs'!$C$97:$C$98,0),MATCH('1. Accomodation'!X589,'2. GRI Pricing Inputs'!$C$97:$AI$97,0)),0)</f>
        <v>0</v>
      </c>
      <c r="X585" s="272">
        <f>IFERROR(INDEX('2. GRI Pricing Inputs'!$C$104:$AI$105,MATCH('3. GRI Pricing'!$X$16,'2. GRI Pricing Inputs'!$C$104:$C$105,0),MATCH('1. Accomodation'!Y589,'2. GRI Pricing Inputs'!$C$104:$AI$104,0)),0)</f>
        <v>0</v>
      </c>
      <c r="Y585" s="273"/>
      <c r="Z585" s="274">
        <f t="shared" si="23"/>
        <v>0</v>
      </c>
      <c r="AA585" s="275"/>
      <c r="AB585" s="275"/>
      <c r="AC585" s="275"/>
      <c r="AD585" s="271">
        <f>Z585*(1+'2. GRI Pricing Inputs'!E$115)^(($AD$16-$AC$15)/365)</f>
        <v>0</v>
      </c>
      <c r="AE585" s="272">
        <f>AD585*(1+'2. GRI Pricing Inputs'!F$115)^((AE$16-AD$16)/365)</f>
        <v>0</v>
      </c>
      <c r="AF585" s="272">
        <f>AE585*(1+'2. GRI Pricing Inputs'!G$115)^((AF$16-AE$16)/365)</f>
        <v>0</v>
      </c>
      <c r="AG585" s="272">
        <f>AF585*(1+'2. GRI Pricing Inputs'!H$115)^((AG$16-AF$16)/365)</f>
        <v>0</v>
      </c>
      <c r="AH585" s="272">
        <f>AG585*(1+'2. GRI Pricing Inputs'!I$115)^((AH$16-AG$16)/365)</f>
        <v>0</v>
      </c>
      <c r="AI585" s="272">
        <f>AH585*(1+'2. GRI Pricing Inputs'!J$115)^((AI$16-AH$16)/365)</f>
        <v>0</v>
      </c>
      <c r="AJ585" s="272">
        <f>AI585*(1+'2. GRI Pricing Inputs'!K$115)^((AJ$16-AI$16)/365)</f>
        <v>0</v>
      </c>
      <c r="AK585" s="272">
        <f>AJ585*(1+'2. GRI Pricing Inputs'!L$115)^((AK$16-AJ$16)/365)</f>
        <v>0</v>
      </c>
      <c r="AL585" s="272">
        <f>AK585*(1+'2. GRI Pricing Inputs'!M$115)^((AL$16-AK$16)/365)</f>
        <v>0</v>
      </c>
      <c r="AM585" s="272">
        <f>AL585*(1+'2. GRI Pricing Inputs'!N$115)^((AM$16-AL$16)/365)</f>
        <v>0</v>
      </c>
      <c r="AN585" s="272">
        <f>AM585*(1+'2. GRI Pricing Inputs'!O$115)^((AN$16-AM$16)/365)</f>
        <v>0</v>
      </c>
      <c r="AO585" s="272">
        <f>AN585*(1+'2. GRI Pricing Inputs'!P$115)^((AO$16-AN$16)/365)</f>
        <v>0</v>
      </c>
      <c r="AP585" s="276">
        <f>AO585*(1+'2. GRI Pricing Inputs'!Q$115)^((AP$16-AO$16)/365)</f>
        <v>0</v>
      </c>
      <c r="AQ585" s="380">
        <f t="shared" si="24"/>
        <v>0</v>
      </c>
    </row>
    <row r="586" spans="3:43" ht="11.4" x14ac:dyDescent="0.2">
      <c r="C586" s="76">
        <f>'1. Accomodation'!N590</f>
        <v>0</v>
      </c>
      <c r="D586" s="362" t="str">
        <f>'1. Accomodation'!L590</f>
        <v>[Select]</v>
      </c>
      <c r="E586" s="69" t="str">
        <f>'1. Accomodation'!P590</f>
        <v>[Select]</v>
      </c>
      <c r="F586" s="69" t="str">
        <f>'1. Accomodation'!Q590</f>
        <v>[Select]</v>
      </c>
      <c r="G586" s="77">
        <f>'1. Accomodation'!O590</f>
        <v>0</v>
      </c>
      <c r="H586" s="69" t="str">
        <f>'1. Accomodation'!R590</f>
        <v>[Select]</v>
      </c>
      <c r="I586" s="69" t="str">
        <f>'1. Accomodation'!S590</f>
        <v>[Select]</v>
      </c>
      <c r="J586" s="62"/>
      <c r="L586" s="271">
        <f>IFERROR(INDEX('2. GRI Pricing Inputs'!$C$15:$AI$16,MATCH($L$16,'2. GRI Pricing Inputs'!$C$15:$C$16,0),MATCH(E586,'2. GRI Pricing Inputs'!$C$15:$AI$15,0)),0)</f>
        <v>0</v>
      </c>
      <c r="M586" s="272">
        <f>IFERROR(INDEX('2. GRI Pricing Inputs'!$C$22:$AI$23,MATCH($M$16,'2. GRI Pricing Inputs'!$C$22:$C$23,0),MATCH(F586,'2. GRI Pricing Inputs'!$C$22:$AI$22,0)),0)</f>
        <v>0</v>
      </c>
      <c r="N586" s="329">
        <f>IF(AND('3. GRI Pricing'!$G586&gt;='2. GRI Pricing Inputs'!$D$33,'3. GRI Pricing'!$G586&lt;='2. GRI Pricing Inputs'!$E$33),'2. GRI Pricing Inputs'!$D$32,IF(AND('3. GRI Pricing'!$G586&gt;='2. GRI Pricing Inputs'!$F$33,'3. GRI Pricing'!$G586&lt;='2. GRI Pricing Inputs'!$G$33),'2. GRI Pricing Inputs'!$F$32,IF(AND('3. GRI Pricing'!$G586&gt;='2. GRI Pricing Inputs'!$H$33,'3. GRI Pricing'!$G586&lt;='2. GRI Pricing Inputs'!$I$33),'2. GRI Pricing Inputs'!$H$32,IF(AND('3. GRI Pricing'!$G586&gt;='2. GRI Pricing Inputs'!$J$33,'3. GRI Pricing'!$G586&lt;='2. GRI Pricing Inputs'!$K$33),'2. GRI Pricing Inputs'!$J$32,IF(AND('3. GRI Pricing'!$G586&gt;='2. GRI Pricing Inputs'!$L$33,'3. GRI Pricing'!$G586&lt;='2. GRI Pricing Inputs'!$M$33),'2. GRI Pricing Inputs'!$L$32,IF(AND('3. GRI Pricing'!$G586&gt;='2. GRI Pricing Inputs'!$N$33,'3. GRI Pricing'!$G586&lt;='2. GRI Pricing Inputs'!$O$33),'2. GRI Pricing Inputs'!$N$32,IF(AND('3. GRI Pricing'!$G586&gt;='2. GRI Pricing Inputs'!$P$33,'3. GRI Pricing'!$G586&lt;='2. GRI Pricing Inputs'!$Q$33),'2. GRI Pricing Inputs'!$P$32,IF(AND('3. GRI Pricing'!$G586&gt;='2. GRI Pricing Inputs'!$R$33,'3. GRI Pricing'!$G586&lt;='2. GRI Pricing Inputs'!$S$33),'2. GRI Pricing Inputs'!$R$32,IF(AND('3. GRI Pricing'!$G586&gt;='2. GRI Pricing Inputs'!$T$33,'3. GRI Pricing'!$G586&lt;='2. GRI Pricing Inputs'!$U$33),'2. GRI Pricing Inputs'!$T$32,IF(AND('3. GRI Pricing'!$G586&gt;='2. GRI Pricing Inputs'!$V$33,'3. GRI Pricing'!$G586&lt;='2. GRI Pricing Inputs'!$W$33),'2. GRI Pricing Inputs'!$V$32,IF(AND('3. GRI Pricing'!$G586&gt;='2. GRI Pricing Inputs'!$X$33,'3. GRI Pricing'!$G586&lt;='2. GRI Pricing Inputs'!$Y$33),'2. GRI Pricing Inputs'!$X$32,IF(AND('3. GRI Pricing'!$G586&gt;='2. GRI Pricing Inputs'!$Z$33,'3. GRI Pricing'!$G586&lt;='2. GRI Pricing Inputs'!$AA$33),'2. GRI Pricing Inputs'!$Z$32,IF(AND('3. GRI Pricing'!$G586&gt;='2. GRI Pricing Inputs'!$AB$33,'3. GRI Pricing'!$G586&lt;='2. GRI Pricing Inputs'!$AC$33),'2. GRI Pricing Inputs'!$AB$32,IF(AND('3. GRI Pricing'!$G586&gt;='2. GRI Pricing Inputs'!$AD$33,'3. GRI Pricing'!$G586&lt;='2. GRI Pricing Inputs'!$AE$33),'2. GRI Pricing Inputs'!$AD$32,IF(AND('3. GRI Pricing'!$G586&gt;='2. GRI Pricing Inputs'!$AF$33,'3. GRI Pricing'!$G586&lt;='2. GRI Pricing Inputs'!$AG$33),'2. GRI Pricing Inputs'!$AF$32,IF(AND('3. GRI Pricing'!$G586&gt;='2. GRI Pricing Inputs'!$AH$33,'3. GRI Pricing'!$G586&lt;='2. GRI Pricing Inputs'!$AI$33),'2. GRI Pricing Inputs'!$AH$32,0))))))))))))))))</f>
        <v>0</v>
      </c>
      <c r="O586" s="272" cm="1">
        <f t="array" ref="O586">IFERROR(INDEX('2. GRI Pricing Inputs'!$C$32:$AI$39,MATCH('3. GRI Pricing'!E586,'2. GRI Pricing Inputs'!$C$32:$C$39,0),(MATCH('3. GRI Pricing'!N586,'2. GRI Pricing Inputs'!$D$32:$AI$32,0)+1)),0)</f>
        <v>0</v>
      </c>
      <c r="P586" s="272">
        <f>IFERROR(INDEX('2. GRI Pricing Inputs'!$C$45:$AI$46,MATCH($P$16,'2. GRI Pricing Inputs'!$C$45:$C$46,0),MATCH(H586,'2. GRI Pricing Inputs'!$C$45:$AI$45,0)),0)</f>
        <v>0</v>
      </c>
      <c r="Q586" s="272">
        <f>IFERROR(INDEX('2. GRI Pricing Inputs'!$C$53:$AI$54,MATCH('3. GRI Pricing'!$Q$16,'2. GRI Pricing Inputs'!$C$53:$C$54,0),MATCH('3. GRI Pricing'!I586,'2. GRI Pricing Inputs'!$C$53:$AI$53,0)),0)</f>
        <v>0</v>
      </c>
      <c r="R586" s="272">
        <f>IFERROR(INDEX('2. GRI Pricing Inputs'!$C$60:$AI$61,MATCH('3. GRI Pricing'!$R$16,'2. GRI Pricing Inputs'!$C$60:$C$61,0),MATCH('1. Accomodation'!T590,'2. GRI Pricing Inputs'!$C$60:$AI$60,0)),0)</f>
        <v>0</v>
      </c>
      <c r="S586" s="272">
        <f>IFERROR(INDEX('2. GRI Pricing Inputs'!$C$67:$AI$68,MATCH('3. GRI Pricing'!$S$16,'2. GRI Pricing Inputs'!$C$67:$C$68,0),MATCH('1. Accomodation'!U590,'2. GRI Pricing Inputs'!$C$67:$AI$67,0)),0)</f>
        <v>0</v>
      </c>
      <c r="T586" s="272">
        <f>IF(E586=0,0,'2. GRI Pricing Inputs'!$AI$75)</f>
        <v>0</v>
      </c>
      <c r="U586" s="272">
        <f>IFERROR(INDEX('2. GRI Pricing Inputs'!$C$82:$AI$83,MATCH('3. GRI Pricing'!$U$16,'2. GRI Pricing Inputs'!$C$82:$C$83,0),MATCH('1. Accomodation'!V590,'2. GRI Pricing Inputs'!$C$82:$AI$82,0)),0)</f>
        <v>0</v>
      </c>
      <c r="V586" s="272">
        <f>IFERROR(INDEX('2. GRI Pricing Inputs'!$C$89:$AI$90,MATCH('3. GRI Pricing'!$V$16,'2. GRI Pricing Inputs'!$C$89:$C$90,0),MATCH('1. Accomodation'!W590,'2. GRI Pricing Inputs'!$C$89:$AI$89,0)),0)</f>
        <v>0</v>
      </c>
      <c r="W586" s="272">
        <f>IFERROR(INDEX('2. GRI Pricing Inputs'!$C$97:$AI$98,MATCH('3. GRI Pricing'!$W$16,'2. GRI Pricing Inputs'!$C$97:$C$98,0),MATCH('1. Accomodation'!X590,'2. GRI Pricing Inputs'!$C$97:$AI$97,0)),0)</f>
        <v>0</v>
      </c>
      <c r="X586" s="272">
        <f>IFERROR(INDEX('2. GRI Pricing Inputs'!$C$104:$AI$105,MATCH('3. GRI Pricing'!$X$16,'2. GRI Pricing Inputs'!$C$104:$C$105,0),MATCH('1. Accomodation'!Y590,'2. GRI Pricing Inputs'!$C$104:$AI$104,0)),0)</f>
        <v>0</v>
      </c>
      <c r="Y586" s="273"/>
      <c r="Z586" s="274">
        <f t="shared" si="23"/>
        <v>0</v>
      </c>
      <c r="AA586" s="275"/>
      <c r="AB586" s="275"/>
      <c r="AC586" s="275"/>
      <c r="AD586" s="271">
        <f>Z586*(1+'2. GRI Pricing Inputs'!E$115)^(($AD$16-$AC$15)/365)</f>
        <v>0</v>
      </c>
      <c r="AE586" s="272">
        <f>AD586*(1+'2. GRI Pricing Inputs'!F$115)^((AE$16-AD$16)/365)</f>
        <v>0</v>
      </c>
      <c r="AF586" s="272">
        <f>AE586*(1+'2. GRI Pricing Inputs'!G$115)^((AF$16-AE$16)/365)</f>
        <v>0</v>
      </c>
      <c r="AG586" s="272">
        <f>AF586*(1+'2. GRI Pricing Inputs'!H$115)^((AG$16-AF$16)/365)</f>
        <v>0</v>
      </c>
      <c r="AH586" s="272">
        <f>AG586*(1+'2. GRI Pricing Inputs'!I$115)^((AH$16-AG$16)/365)</f>
        <v>0</v>
      </c>
      <c r="AI586" s="272">
        <f>AH586*(1+'2. GRI Pricing Inputs'!J$115)^((AI$16-AH$16)/365)</f>
        <v>0</v>
      </c>
      <c r="AJ586" s="272">
        <f>AI586*(1+'2. GRI Pricing Inputs'!K$115)^((AJ$16-AI$16)/365)</f>
        <v>0</v>
      </c>
      <c r="AK586" s="272">
        <f>AJ586*(1+'2. GRI Pricing Inputs'!L$115)^((AK$16-AJ$16)/365)</f>
        <v>0</v>
      </c>
      <c r="AL586" s="272">
        <f>AK586*(1+'2. GRI Pricing Inputs'!M$115)^((AL$16-AK$16)/365)</f>
        <v>0</v>
      </c>
      <c r="AM586" s="272">
        <f>AL586*(1+'2. GRI Pricing Inputs'!N$115)^((AM$16-AL$16)/365)</f>
        <v>0</v>
      </c>
      <c r="AN586" s="272">
        <f>AM586*(1+'2. GRI Pricing Inputs'!O$115)^((AN$16-AM$16)/365)</f>
        <v>0</v>
      </c>
      <c r="AO586" s="272">
        <f>AN586*(1+'2. GRI Pricing Inputs'!P$115)^((AO$16-AN$16)/365)</f>
        <v>0</v>
      </c>
      <c r="AP586" s="276">
        <f>AO586*(1+'2. GRI Pricing Inputs'!Q$115)^((AP$16-AO$16)/365)</f>
        <v>0</v>
      </c>
      <c r="AQ586" s="380">
        <f t="shared" si="24"/>
        <v>0</v>
      </c>
    </row>
    <row r="587" spans="3:43" ht="11.4" x14ac:dyDescent="0.2">
      <c r="C587" s="76">
        <f>'1. Accomodation'!N591</f>
        <v>0</v>
      </c>
      <c r="D587" s="362" t="str">
        <f>'1. Accomodation'!L591</f>
        <v>[Select]</v>
      </c>
      <c r="E587" s="69" t="str">
        <f>'1. Accomodation'!P591</f>
        <v>[Select]</v>
      </c>
      <c r="F587" s="69" t="str">
        <f>'1. Accomodation'!Q591</f>
        <v>[Select]</v>
      </c>
      <c r="G587" s="77">
        <f>'1. Accomodation'!O591</f>
        <v>0</v>
      </c>
      <c r="H587" s="69" t="str">
        <f>'1. Accomodation'!R591</f>
        <v>[Select]</v>
      </c>
      <c r="I587" s="69" t="str">
        <f>'1. Accomodation'!S591</f>
        <v>[Select]</v>
      </c>
      <c r="J587" s="62"/>
      <c r="L587" s="271">
        <f>IFERROR(INDEX('2. GRI Pricing Inputs'!$C$15:$AI$16,MATCH($L$16,'2. GRI Pricing Inputs'!$C$15:$C$16,0),MATCH(E587,'2. GRI Pricing Inputs'!$C$15:$AI$15,0)),0)</f>
        <v>0</v>
      </c>
      <c r="M587" s="272">
        <f>IFERROR(INDEX('2. GRI Pricing Inputs'!$C$22:$AI$23,MATCH($M$16,'2. GRI Pricing Inputs'!$C$22:$C$23,0),MATCH(F587,'2. GRI Pricing Inputs'!$C$22:$AI$22,0)),0)</f>
        <v>0</v>
      </c>
      <c r="N587" s="329">
        <f>IF(AND('3. GRI Pricing'!$G587&gt;='2. GRI Pricing Inputs'!$D$33,'3. GRI Pricing'!$G587&lt;='2. GRI Pricing Inputs'!$E$33),'2. GRI Pricing Inputs'!$D$32,IF(AND('3. GRI Pricing'!$G587&gt;='2. GRI Pricing Inputs'!$F$33,'3. GRI Pricing'!$G587&lt;='2. GRI Pricing Inputs'!$G$33),'2. GRI Pricing Inputs'!$F$32,IF(AND('3. GRI Pricing'!$G587&gt;='2. GRI Pricing Inputs'!$H$33,'3. GRI Pricing'!$G587&lt;='2. GRI Pricing Inputs'!$I$33),'2. GRI Pricing Inputs'!$H$32,IF(AND('3. GRI Pricing'!$G587&gt;='2. GRI Pricing Inputs'!$J$33,'3. GRI Pricing'!$G587&lt;='2. GRI Pricing Inputs'!$K$33),'2. GRI Pricing Inputs'!$J$32,IF(AND('3. GRI Pricing'!$G587&gt;='2. GRI Pricing Inputs'!$L$33,'3. GRI Pricing'!$G587&lt;='2. GRI Pricing Inputs'!$M$33),'2. GRI Pricing Inputs'!$L$32,IF(AND('3. GRI Pricing'!$G587&gt;='2. GRI Pricing Inputs'!$N$33,'3. GRI Pricing'!$G587&lt;='2. GRI Pricing Inputs'!$O$33),'2. GRI Pricing Inputs'!$N$32,IF(AND('3. GRI Pricing'!$G587&gt;='2. GRI Pricing Inputs'!$P$33,'3. GRI Pricing'!$G587&lt;='2. GRI Pricing Inputs'!$Q$33),'2. GRI Pricing Inputs'!$P$32,IF(AND('3. GRI Pricing'!$G587&gt;='2. GRI Pricing Inputs'!$R$33,'3. GRI Pricing'!$G587&lt;='2. GRI Pricing Inputs'!$S$33),'2. GRI Pricing Inputs'!$R$32,IF(AND('3. GRI Pricing'!$G587&gt;='2. GRI Pricing Inputs'!$T$33,'3. GRI Pricing'!$G587&lt;='2. GRI Pricing Inputs'!$U$33),'2. GRI Pricing Inputs'!$T$32,IF(AND('3. GRI Pricing'!$G587&gt;='2. GRI Pricing Inputs'!$V$33,'3. GRI Pricing'!$G587&lt;='2. GRI Pricing Inputs'!$W$33),'2. GRI Pricing Inputs'!$V$32,IF(AND('3. GRI Pricing'!$G587&gt;='2. GRI Pricing Inputs'!$X$33,'3. GRI Pricing'!$G587&lt;='2. GRI Pricing Inputs'!$Y$33),'2. GRI Pricing Inputs'!$X$32,IF(AND('3. GRI Pricing'!$G587&gt;='2. GRI Pricing Inputs'!$Z$33,'3. GRI Pricing'!$G587&lt;='2. GRI Pricing Inputs'!$AA$33),'2. GRI Pricing Inputs'!$Z$32,IF(AND('3. GRI Pricing'!$G587&gt;='2. GRI Pricing Inputs'!$AB$33,'3. GRI Pricing'!$G587&lt;='2. GRI Pricing Inputs'!$AC$33),'2. GRI Pricing Inputs'!$AB$32,IF(AND('3. GRI Pricing'!$G587&gt;='2. GRI Pricing Inputs'!$AD$33,'3. GRI Pricing'!$G587&lt;='2. GRI Pricing Inputs'!$AE$33),'2. GRI Pricing Inputs'!$AD$32,IF(AND('3. GRI Pricing'!$G587&gt;='2. GRI Pricing Inputs'!$AF$33,'3. GRI Pricing'!$G587&lt;='2. GRI Pricing Inputs'!$AG$33),'2. GRI Pricing Inputs'!$AF$32,IF(AND('3. GRI Pricing'!$G587&gt;='2. GRI Pricing Inputs'!$AH$33,'3. GRI Pricing'!$G587&lt;='2. GRI Pricing Inputs'!$AI$33),'2. GRI Pricing Inputs'!$AH$32,0))))))))))))))))</f>
        <v>0</v>
      </c>
      <c r="O587" s="272" cm="1">
        <f t="array" ref="O587">IFERROR(INDEX('2. GRI Pricing Inputs'!$C$32:$AI$39,MATCH('3. GRI Pricing'!E587,'2. GRI Pricing Inputs'!$C$32:$C$39,0),(MATCH('3. GRI Pricing'!N587,'2. GRI Pricing Inputs'!$D$32:$AI$32,0)+1)),0)</f>
        <v>0</v>
      </c>
      <c r="P587" s="272">
        <f>IFERROR(INDEX('2. GRI Pricing Inputs'!$C$45:$AI$46,MATCH($P$16,'2. GRI Pricing Inputs'!$C$45:$C$46,0),MATCH(H587,'2. GRI Pricing Inputs'!$C$45:$AI$45,0)),0)</f>
        <v>0</v>
      </c>
      <c r="Q587" s="272">
        <f>IFERROR(INDEX('2. GRI Pricing Inputs'!$C$53:$AI$54,MATCH('3. GRI Pricing'!$Q$16,'2. GRI Pricing Inputs'!$C$53:$C$54,0),MATCH('3. GRI Pricing'!I587,'2. GRI Pricing Inputs'!$C$53:$AI$53,0)),0)</f>
        <v>0</v>
      </c>
      <c r="R587" s="272">
        <f>IFERROR(INDEX('2. GRI Pricing Inputs'!$C$60:$AI$61,MATCH('3. GRI Pricing'!$R$16,'2. GRI Pricing Inputs'!$C$60:$C$61,0),MATCH('1. Accomodation'!T591,'2. GRI Pricing Inputs'!$C$60:$AI$60,0)),0)</f>
        <v>0</v>
      </c>
      <c r="S587" s="272">
        <f>IFERROR(INDEX('2. GRI Pricing Inputs'!$C$67:$AI$68,MATCH('3. GRI Pricing'!$S$16,'2. GRI Pricing Inputs'!$C$67:$C$68,0),MATCH('1. Accomodation'!U591,'2. GRI Pricing Inputs'!$C$67:$AI$67,0)),0)</f>
        <v>0</v>
      </c>
      <c r="T587" s="272">
        <f>IF(E587=0,0,'2. GRI Pricing Inputs'!$AI$75)</f>
        <v>0</v>
      </c>
      <c r="U587" s="272">
        <f>IFERROR(INDEX('2. GRI Pricing Inputs'!$C$82:$AI$83,MATCH('3. GRI Pricing'!$U$16,'2. GRI Pricing Inputs'!$C$82:$C$83,0),MATCH('1. Accomodation'!V591,'2. GRI Pricing Inputs'!$C$82:$AI$82,0)),0)</f>
        <v>0</v>
      </c>
      <c r="V587" s="272">
        <f>IFERROR(INDEX('2. GRI Pricing Inputs'!$C$89:$AI$90,MATCH('3. GRI Pricing'!$V$16,'2. GRI Pricing Inputs'!$C$89:$C$90,0),MATCH('1. Accomodation'!W591,'2. GRI Pricing Inputs'!$C$89:$AI$89,0)),0)</f>
        <v>0</v>
      </c>
      <c r="W587" s="272">
        <f>IFERROR(INDEX('2. GRI Pricing Inputs'!$C$97:$AI$98,MATCH('3. GRI Pricing'!$W$16,'2. GRI Pricing Inputs'!$C$97:$C$98,0),MATCH('1. Accomodation'!X591,'2. GRI Pricing Inputs'!$C$97:$AI$97,0)),0)</f>
        <v>0</v>
      </c>
      <c r="X587" s="272">
        <f>IFERROR(INDEX('2. GRI Pricing Inputs'!$C$104:$AI$105,MATCH('3. GRI Pricing'!$X$16,'2. GRI Pricing Inputs'!$C$104:$C$105,0),MATCH('1. Accomodation'!Y591,'2. GRI Pricing Inputs'!$C$104:$AI$104,0)),0)</f>
        <v>0</v>
      </c>
      <c r="Y587" s="273"/>
      <c r="Z587" s="274">
        <f t="shared" si="23"/>
        <v>0</v>
      </c>
      <c r="AA587" s="275"/>
      <c r="AB587" s="275"/>
      <c r="AC587" s="275"/>
      <c r="AD587" s="271">
        <f>Z587*(1+'2. GRI Pricing Inputs'!E$115)^(($AD$16-$AC$15)/365)</f>
        <v>0</v>
      </c>
      <c r="AE587" s="272">
        <f>AD587*(1+'2. GRI Pricing Inputs'!F$115)^((AE$16-AD$16)/365)</f>
        <v>0</v>
      </c>
      <c r="AF587" s="272">
        <f>AE587*(1+'2. GRI Pricing Inputs'!G$115)^((AF$16-AE$16)/365)</f>
        <v>0</v>
      </c>
      <c r="AG587" s="272">
        <f>AF587*(1+'2. GRI Pricing Inputs'!H$115)^((AG$16-AF$16)/365)</f>
        <v>0</v>
      </c>
      <c r="AH587" s="272">
        <f>AG587*(1+'2. GRI Pricing Inputs'!I$115)^((AH$16-AG$16)/365)</f>
        <v>0</v>
      </c>
      <c r="AI587" s="272">
        <f>AH587*(1+'2. GRI Pricing Inputs'!J$115)^((AI$16-AH$16)/365)</f>
        <v>0</v>
      </c>
      <c r="AJ587" s="272">
        <f>AI587*(1+'2. GRI Pricing Inputs'!K$115)^((AJ$16-AI$16)/365)</f>
        <v>0</v>
      </c>
      <c r="AK587" s="272">
        <f>AJ587*(1+'2. GRI Pricing Inputs'!L$115)^((AK$16-AJ$16)/365)</f>
        <v>0</v>
      </c>
      <c r="AL587" s="272">
        <f>AK587*(1+'2. GRI Pricing Inputs'!M$115)^((AL$16-AK$16)/365)</f>
        <v>0</v>
      </c>
      <c r="AM587" s="272">
        <f>AL587*(1+'2. GRI Pricing Inputs'!N$115)^((AM$16-AL$16)/365)</f>
        <v>0</v>
      </c>
      <c r="AN587" s="272">
        <f>AM587*(1+'2. GRI Pricing Inputs'!O$115)^((AN$16-AM$16)/365)</f>
        <v>0</v>
      </c>
      <c r="AO587" s="272">
        <f>AN587*(1+'2. GRI Pricing Inputs'!P$115)^((AO$16-AN$16)/365)</f>
        <v>0</v>
      </c>
      <c r="AP587" s="276">
        <f>AO587*(1+'2. GRI Pricing Inputs'!Q$115)^((AP$16-AO$16)/365)</f>
        <v>0</v>
      </c>
      <c r="AQ587" s="380">
        <f t="shared" si="24"/>
        <v>0</v>
      </c>
    </row>
    <row r="588" spans="3:43" ht="11.4" x14ac:dyDescent="0.2">
      <c r="C588" s="76">
        <f>'1. Accomodation'!N592</f>
        <v>0</v>
      </c>
      <c r="D588" s="362" t="str">
        <f>'1. Accomodation'!L592</f>
        <v>[Select]</v>
      </c>
      <c r="E588" s="69" t="str">
        <f>'1. Accomodation'!P592</f>
        <v>[Select]</v>
      </c>
      <c r="F588" s="69" t="str">
        <f>'1. Accomodation'!Q592</f>
        <v>[Select]</v>
      </c>
      <c r="G588" s="77">
        <f>'1. Accomodation'!O592</f>
        <v>0</v>
      </c>
      <c r="H588" s="69" t="str">
        <f>'1. Accomodation'!R592</f>
        <v>[Select]</v>
      </c>
      <c r="I588" s="69" t="str">
        <f>'1. Accomodation'!S592</f>
        <v>[Select]</v>
      </c>
      <c r="J588" s="62"/>
      <c r="L588" s="271">
        <f>IFERROR(INDEX('2. GRI Pricing Inputs'!$C$15:$AI$16,MATCH($L$16,'2. GRI Pricing Inputs'!$C$15:$C$16,0),MATCH(E588,'2. GRI Pricing Inputs'!$C$15:$AI$15,0)),0)</f>
        <v>0</v>
      </c>
      <c r="M588" s="272">
        <f>IFERROR(INDEX('2. GRI Pricing Inputs'!$C$22:$AI$23,MATCH($M$16,'2. GRI Pricing Inputs'!$C$22:$C$23,0),MATCH(F588,'2. GRI Pricing Inputs'!$C$22:$AI$22,0)),0)</f>
        <v>0</v>
      </c>
      <c r="N588" s="329">
        <f>IF(AND('3. GRI Pricing'!$G588&gt;='2. GRI Pricing Inputs'!$D$33,'3. GRI Pricing'!$G588&lt;='2. GRI Pricing Inputs'!$E$33),'2. GRI Pricing Inputs'!$D$32,IF(AND('3. GRI Pricing'!$G588&gt;='2. GRI Pricing Inputs'!$F$33,'3. GRI Pricing'!$G588&lt;='2. GRI Pricing Inputs'!$G$33),'2. GRI Pricing Inputs'!$F$32,IF(AND('3. GRI Pricing'!$G588&gt;='2. GRI Pricing Inputs'!$H$33,'3. GRI Pricing'!$G588&lt;='2. GRI Pricing Inputs'!$I$33),'2. GRI Pricing Inputs'!$H$32,IF(AND('3. GRI Pricing'!$G588&gt;='2. GRI Pricing Inputs'!$J$33,'3. GRI Pricing'!$G588&lt;='2. GRI Pricing Inputs'!$K$33),'2. GRI Pricing Inputs'!$J$32,IF(AND('3. GRI Pricing'!$G588&gt;='2. GRI Pricing Inputs'!$L$33,'3. GRI Pricing'!$G588&lt;='2. GRI Pricing Inputs'!$M$33),'2. GRI Pricing Inputs'!$L$32,IF(AND('3. GRI Pricing'!$G588&gt;='2. GRI Pricing Inputs'!$N$33,'3. GRI Pricing'!$G588&lt;='2. GRI Pricing Inputs'!$O$33),'2. GRI Pricing Inputs'!$N$32,IF(AND('3. GRI Pricing'!$G588&gt;='2. GRI Pricing Inputs'!$P$33,'3. GRI Pricing'!$G588&lt;='2. GRI Pricing Inputs'!$Q$33),'2. GRI Pricing Inputs'!$P$32,IF(AND('3. GRI Pricing'!$G588&gt;='2. GRI Pricing Inputs'!$R$33,'3. GRI Pricing'!$G588&lt;='2. GRI Pricing Inputs'!$S$33),'2. GRI Pricing Inputs'!$R$32,IF(AND('3. GRI Pricing'!$G588&gt;='2. GRI Pricing Inputs'!$T$33,'3. GRI Pricing'!$G588&lt;='2. GRI Pricing Inputs'!$U$33),'2. GRI Pricing Inputs'!$T$32,IF(AND('3. GRI Pricing'!$G588&gt;='2. GRI Pricing Inputs'!$V$33,'3. GRI Pricing'!$G588&lt;='2. GRI Pricing Inputs'!$W$33),'2. GRI Pricing Inputs'!$V$32,IF(AND('3. GRI Pricing'!$G588&gt;='2. GRI Pricing Inputs'!$X$33,'3. GRI Pricing'!$G588&lt;='2. GRI Pricing Inputs'!$Y$33),'2. GRI Pricing Inputs'!$X$32,IF(AND('3. GRI Pricing'!$G588&gt;='2. GRI Pricing Inputs'!$Z$33,'3. GRI Pricing'!$G588&lt;='2. GRI Pricing Inputs'!$AA$33),'2. GRI Pricing Inputs'!$Z$32,IF(AND('3. GRI Pricing'!$G588&gt;='2. GRI Pricing Inputs'!$AB$33,'3. GRI Pricing'!$G588&lt;='2. GRI Pricing Inputs'!$AC$33),'2. GRI Pricing Inputs'!$AB$32,IF(AND('3. GRI Pricing'!$G588&gt;='2. GRI Pricing Inputs'!$AD$33,'3. GRI Pricing'!$G588&lt;='2. GRI Pricing Inputs'!$AE$33),'2. GRI Pricing Inputs'!$AD$32,IF(AND('3. GRI Pricing'!$G588&gt;='2. GRI Pricing Inputs'!$AF$33,'3. GRI Pricing'!$G588&lt;='2. GRI Pricing Inputs'!$AG$33),'2. GRI Pricing Inputs'!$AF$32,IF(AND('3. GRI Pricing'!$G588&gt;='2. GRI Pricing Inputs'!$AH$33,'3. GRI Pricing'!$G588&lt;='2. GRI Pricing Inputs'!$AI$33),'2. GRI Pricing Inputs'!$AH$32,0))))))))))))))))</f>
        <v>0</v>
      </c>
      <c r="O588" s="272" cm="1">
        <f t="array" ref="O588">IFERROR(INDEX('2. GRI Pricing Inputs'!$C$32:$AI$39,MATCH('3. GRI Pricing'!E588,'2. GRI Pricing Inputs'!$C$32:$C$39,0),(MATCH('3. GRI Pricing'!N588,'2. GRI Pricing Inputs'!$D$32:$AI$32,0)+1)),0)</f>
        <v>0</v>
      </c>
      <c r="P588" s="272">
        <f>IFERROR(INDEX('2. GRI Pricing Inputs'!$C$45:$AI$46,MATCH($P$16,'2. GRI Pricing Inputs'!$C$45:$C$46,0),MATCH(H588,'2. GRI Pricing Inputs'!$C$45:$AI$45,0)),0)</f>
        <v>0</v>
      </c>
      <c r="Q588" s="272">
        <f>IFERROR(INDEX('2. GRI Pricing Inputs'!$C$53:$AI$54,MATCH('3. GRI Pricing'!$Q$16,'2. GRI Pricing Inputs'!$C$53:$C$54,0),MATCH('3. GRI Pricing'!I588,'2. GRI Pricing Inputs'!$C$53:$AI$53,0)),0)</f>
        <v>0</v>
      </c>
      <c r="R588" s="272">
        <f>IFERROR(INDEX('2. GRI Pricing Inputs'!$C$60:$AI$61,MATCH('3. GRI Pricing'!$R$16,'2. GRI Pricing Inputs'!$C$60:$C$61,0),MATCH('1. Accomodation'!T592,'2. GRI Pricing Inputs'!$C$60:$AI$60,0)),0)</f>
        <v>0</v>
      </c>
      <c r="S588" s="272">
        <f>IFERROR(INDEX('2. GRI Pricing Inputs'!$C$67:$AI$68,MATCH('3. GRI Pricing'!$S$16,'2. GRI Pricing Inputs'!$C$67:$C$68,0),MATCH('1. Accomodation'!U592,'2. GRI Pricing Inputs'!$C$67:$AI$67,0)),0)</f>
        <v>0</v>
      </c>
      <c r="T588" s="272">
        <f>IF(E588=0,0,'2. GRI Pricing Inputs'!$AI$75)</f>
        <v>0</v>
      </c>
      <c r="U588" s="272">
        <f>IFERROR(INDEX('2. GRI Pricing Inputs'!$C$82:$AI$83,MATCH('3. GRI Pricing'!$U$16,'2. GRI Pricing Inputs'!$C$82:$C$83,0),MATCH('1. Accomodation'!V592,'2. GRI Pricing Inputs'!$C$82:$AI$82,0)),0)</f>
        <v>0</v>
      </c>
      <c r="V588" s="272">
        <f>IFERROR(INDEX('2. GRI Pricing Inputs'!$C$89:$AI$90,MATCH('3. GRI Pricing'!$V$16,'2. GRI Pricing Inputs'!$C$89:$C$90,0),MATCH('1. Accomodation'!W592,'2. GRI Pricing Inputs'!$C$89:$AI$89,0)),0)</f>
        <v>0</v>
      </c>
      <c r="W588" s="272">
        <f>IFERROR(INDEX('2. GRI Pricing Inputs'!$C$97:$AI$98,MATCH('3. GRI Pricing'!$W$16,'2. GRI Pricing Inputs'!$C$97:$C$98,0),MATCH('1. Accomodation'!X592,'2. GRI Pricing Inputs'!$C$97:$AI$97,0)),0)</f>
        <v>0</v>
      </c>
      <c r="X588" s="272">
        <f>IFERROR(INDEX('2. GRI Pricing Inputs'!$C$104:$AI$105,MATCH('3. GRI Pricing'!$X$16,'2. GRI Pricing Inputs'!$C$104:$C$105,0),MATCH('1. Accomodation'!Y592,'2. GRI Pricing Inputs'!$C$104:$AI$104,0)),0)</f>
        <v>0</v>
      </c>
      <c r="Y588" s="273"/>
      <c r="Z588" s="274">
        <f t="shared" si="23"/>
        <v>0</v>
      </c>
      <c r="AA588" s="275"/>
      <c r="AB588" s="275"/>
      <c r="AC588" s="275"/>
      <c r="AD588" s="271">
        <f>Z588*(1+'2. GRI Pricing Inputs'!E$115)^(($AD$16-$AC$15)/365)</f>
        <v>0</v>
      </c>
      <c r="AE588" s="272">
        <f>AD588*(1+'2. GRI Pricing Inputs'!F$115)^((AE$16-AD$16)/365)</f>
        <v>0</v>
      </c>
      <c r="AF588" s="272">
        <f>AE588*(1+'2. GRI Pricing Inputs'!G$115)^((AF$16-AE$16)/365)</f>
        <v>0</v>
      </c>
      <c r="AG588" s="272">
        <f>AF588*(1+'2. GRI Pricing Inputs'!H$115)^((AG$16-AF$16)/365)</f>
        <v>0</v>
      </c>
      <c r="AH588" s="272">
        <f>AG588*(1+'2. GRI Pricing Inputs'!I$115)^((AH$16-AG$16)/365)</f>
        <v>0</v>
      </c>
      <c r="AI588" s="272">
        <f>AH588*(1+'2. GRI Pricing Inputs'!J$115)^((AI$16-AH$16)/365)</f>
        <v>0</v>
      </c>
      <c r="AJ588" s="272">
        <f>AI588*(1+'2. GRI Pricing Inputs'!K$115)^((AJ$16-AI$16)/365)</f>
        <v>0</v>
      </c>
      <c r="AK588" s="272">
        <f>AJ588*(1+'2. GRI Pricing Inputs'!L$115)^((AK$16-AJ$16)/365)</f>
        <v>0</v>
      </c>
      <c r="AL588" s="272">
        <f>AK588*(1+'2. GRI Pricing Inputs'!M$115)^((AL$16-AK$16)/365)</f>
        <v>0</v>
      </c>
      <c r="AM588" s="272">
        <f>AL588*(1+'2. GRI Pricing Inputs'!N$115)^((AM$16-AL$16)/365)</f>
        <v>0</v>
      </c>
      <c r="AN588" s="272">
        <f>AM588*(1+'2. GRI Pricing Inputs'!O$115)^((AN$16-AM$16)/365)</f>
        <v>0</v>
      </c>
      <c r="AO588" s="272">
        <f>AN588*(1+'2. GRI Pricing Inputs'!P$115)^((AO$16-AN$16)/365)</f>
        <v>0</v>
      </c>
      <c r="AP588" s="276">
        <f>AO588*(1+'2. GRI Pricing Inputs'!Q$115)^((AP$16-AO$16)/365)</f>
        <v>0</v>
      </c>
      <c r="AQ588" s="380">
        <f t="shared" si="24"/>
        <v>0</v>
      </c>
    </row>
    <row r="589" spans="3:43" ht="11.4" x14ac:dyDescent="0.2">
      <c r="C589" s="76">
        <f>'1. Accomodation'!N593</f>
        <v>0</v>
      </c>
      <c r="D589" s="362" t="str">
        <f>'1. Accomodation'!L593</f>
        <v>[Select]</v>
      </c>
      <c r="E589" s="69" t="str">
        <f>'1. Accomodation'!P593</f>
        <v>[Select]</v>
      </c>
      <c r="F589" s="69" t="str">
        <f>'1. Accomodation'!Q593</f>
        <v>[Select]</v>
      </c>
      <c r="G589" s="77">
        <f>'1. Accomodation'!O593</f>
        <v>0</v>
      </c>
      <c r="H589" s="69" t="str">
        <f>'1. Accomodation'!R593</f>
        <v>[Select]</v>
      </c>
      <c r="I589" s="69" t="str">
        <f>'1. Accomodation'!S593</f>
        <v>[Select]</v>
      </c>
      <c r="J589" s="62"/>
      <c r="L589" s="271">
        <f>IFERROR(INDEX('2. GRI Pricing Inputs'!$C$15:$AI$16,MATCH($L$16,'2. GRI Pricing Inputs'!$C$15:$C$16,0),MATCH(E589,'2. GRI Pricing Inputs'!$C$15:$AI$15,0)),0)</f>
        <v>0</v>
      </c>
      <c r="M589" s="272">
        <f>IFERROR(INDEX('2. GRI Pricing Inputs'!$C$22:$AI$23,MATCH($M$16,'2. GRI Pricing Inputs'!$C$22:$C$23,0),MATCH(F589,'2. GRI Pricing Inputs'!$C$22:$AI$22,0)),0)</f>
        <v>0</v>
      </c>
      <c r="N589" s="329">
        <f>IF(AND('3. GRI Pricing'!$G589&gt;='2. GRI Pricing Inputs'!$D$33,'3. GRI Pricing'!$G589&lt;='2. GRI Pricing Inputs'!$E$33),'2. GRI Pricing Inputs'!$D$32,IF(AND('3. GRI Pricing'!$G589&gt;='2. GRI Pricing Inputs'!$F$33,'3. GRI Pricing'!$G589&lt;='2. GRI Pricing Inputs'!$G$33),'2. GRI Pricing Inputs'!$F$32,IF(AND('3. GRI Pricing'!$G589&gt;='2. GRI Pricing Inputs'!$H$33,'3. GRI Pricing'!$G589&lt;='2. GRI Pricing Inputs'!$I$33),'2. GRI Pricing Inputs'!$H$32,IF(AND('3. GRI Pricing'!$G589&gt;='2. GRI Pricing Inputs'!$J$33,'3. GRI Pricing'!$G589&lt;='2. GRI Pricing Inputs'!$K$33),'2. GRI Pricing Inputs'!$J$32,IF(AND('3. GRI Pricing'!$G589&gt;='2. GRI Pricing Inputs'!$L$33,'3. GRI Pricing'!$G589&lt;='2. GRI Pricing Inputs'!$M$33),'2. GRI Pricing Inputs'!$L$32,IF(AND('3. GRI Pricing'!$G589&gt;='2. GRI Pricing Inputs'!$N$33,'3. GRI Pricing'!$G589&lt;='2. GRI Pricing Inputs'!$O$33),'2. GRI Pricing Inputs'!$N$32,IF(AND('3. GRI Pricing'!$G589&gt;='2. GRI Pricing Inputs'!$P$33,'3. GRI Pricing'!$G589&lt;='2. GRI Pricing Inputs'!$Q$33),'2. GRI Pricing Inputs'!$P$32,IF(AND('3. GRI Pricing'!$G589&gt;='2. GRI Pricing Inputs'!$R$33,'3. GRI Pricing'!$G589&lt;='2. GRI Pricing Inputs'!$S$33),'2. GRI Pricing Inputs'!$R$32,IF(AND('3. GRI Pricing'!$G589&gt;='2. GRI Pricing Inputs'!$T$33,'3. GRI Pricing'!$G589&lt;='2. GRI Pricing Inputs'!$U$33),'2. GRI Pricing Inputs'!$T$32,IF(AND('3. GRI Pricing'!$G589&gt;='2. GRI Pricing Inputs'!$V$33,'3. GRI Pricing'!$G589&lt;='2. GRI Pricing Inputs'!$W$33),'2. GRI Pricing Inputs'!$V$32,IF(AND('3. GRI Pricing'!$G589&gt;='2. GRI Pricing Inputs'!$X$33,'3. GRI Pricing'!$G589&lt;='2. GRI Pricing Inputs'!$Y$33),'2. GRI Pricing Inputs'!$X$32,IF(AND('3. GRI Pricing'!$G589&gt;='2. GRI Pricing Inputs'!$Z$33,'3. GRI Pricing'!$G589&lt;='2. GRI Pricing Inputs'!$AA$33),'2. GRI Pricing Inputs'!$Z$32,IF(AND('3. GRI Pricing'!$G589&gt;='2. GRI Pricing Inputs'!$AB$33,'3. GRI Pricing'!$G589&lt;='2. GRI Pricing Inputs'!$AC$33),'2. GRI Pricing Inputs'!$AB$32,IF(AND('3. GRI Pricing'!$G589&gt;='2. GRI Pricing Inputs'!$AD$33,'3. GRI Pricing'!$G589&lt;='2. GRI Pricing Inputs'!$AE$33),'2. GRI Pricing Inputs'!$AD$32,IF(AND('3. GRI Pricing'!$G589&gt;='2. GRI Pricing Inputs'!$AF$33,'3. GRI Pricing'!$G589&lt;='2. GRI Pricing Inputs'!$AG$33),'2. GRI Pricing Inputs'!$AF$32,IF(AND('3. GRI Pricing'!$G589&gt;='2. GRI Pricing Inputs'!$AH$33,'3. GRI Pricing'!$G589&lt;='2. GRI Pricing Inputs'!$AI$33),'2. GRI Pricing Inputs'!$AH$32,0))))))))))))))))</f>
        <v>0</v>
      </c>
      <c r="O589" s="272" cm="1">
        <f t="array" ref="O589">IFERROR(INDEX('2. GRI Pricing Inputs'!$C$32:$AI$39,MATCH('3. GRI Pricing'!E589,'2. GRI Pricing Inputs'!$C$32:$C$39,0),(MATCH('3. GRI Pricing'!N589,'2. GRI Pricing Inputs'!$D$32:$AI$32,0)+1)),0)</f>
        <v>0</v>
      </c>
      <c r="P589" s="272">
        <f>IFERROR(INDEX('2. GRI Pricing Inputs'!$C$45:$AI$46,MATCH($P$16,'2. GRI Pricing Inputs'!$C$45:$C$46,0),MATCH(H589,'2. GRI Pricing Inputs'!$C$45:$AI$45,0)),0)</f>
        <v>0</v>
      </c>
      <c r="Q589" s="272">
        <f>IFERROR(INDEX('2. GRI Pricing Inputs'!$C$53:$AI$54,MATCH('3. GRI Pricing'!$Q$16,'2. GRI Pricing Inputs'!$C$53:$C$54,0),MATCH('3. GRI Pricing'!I589,'2. GRI Pricing Inputs'!$C$53:$AI$53,0)),0)</f>
        <v>0</v>
      </c>
      <c r="R589" s="272">
        <f>IFERROR(INDEX('2. GRI Pricing Inputs'!$C$60:$AI$61,MATCH('3. GRI Pricing'!$R$16,'2. GRI Pricing Inputs'!$C$60:$C$61,0),MATCH('1. Accomodation'!T593,'2. GRI Pricing Inputs'!$C$60:$AI$60,0)),0)</f>
        <v>0</v>
      </c>
      <c r="S589" s="272">
        <f>IFERROR(INDEX('2. GRI Pricing Inputs'!$C$67:$AI$68,MATCH('3. GRI Pricing'!$S$16,'2. GRI Pricing Inputs'!$C$67:$C$68,0),MATCH('1. Accomodation'!U593,'2. GRI Pricing Inputs'!$C$67:$AI$67,0)),0)</f>
        <v>0</v>
      </c>
      <c r="T589" s="272">
        <f>IF(E589=0,0,'2. GRI Pricing Inputs'!$AI$75)</f>
        <v>0</v>
      </c>
      <c r="U589" s="272">
        <f>IFERROR(INDEX('2. GRI Pricing Inputs'!$C$82:$AI$83,MATCH('3. GRI Pricing'!$U$16,'2. GRI Pricing Inputs'!$C$82:$C$83,0),MATCH('1. Accomodation'!V593,'2. GRI Pricing Inputs'!$C$82:$AI$82,0)),0)</f>
        <v>0</v>
      </c>
      <c r="V589" s="272">
        <f>IFERROR(INDEX('2. GRI Pricing Inputs'!$C$89:$AI$90,MATCH('3. GRI Pricing'!$V$16,'2. GRI Pricing Inputs'!$C$89:$C$90,0),MATCH('1. Accomodation'!W593,'2. GRI Pricing Inputs'!$C$89:$AI$89,0)),0)</f>
        <v>0</v>
      </c>
      <c r="W589" s="272">
        <f>IFERROR(INDEX('2. GRI Pricing Inputs'!$C$97:$AI$98,MATCH('3. GRI Pricing'!$W$16,'2. GRI Pricing Inputs'!$C$97:$C$98,0),MATCH('1. Accomodation'!X593,'2. GRI Pricing Inputs'!$C$97:$AI$97,0)),0)</f>
        <v>0</v>
      </c>
      <c r="X589" s="272">
        <f>IFERROR(INDEX('2. GRI Pricing Inputs'!$C$104:$AI$105,MATCH('3. GRI Pricing'!$X$16,'2. GRI Pricing Inputs'!$C$104:$C$105,0),MATCH('1. Accomodation'!Y593,'2. GRI Pricing Inputs'!$C$104:$AI$104,0)),0)</f>
        <v>0</v>
      </c>
      <c r="Y589" s="273"/>
      <c r="Z589" s="274">
        <f t="shared" si="23"/>
        <v>0</v>
      </c>
      <c r="AA589" s="275"/>
      <c r="AB589" s="275"/>
      <c r="AC589" s="275"/>
      <c r="AD589" s="271">
        <f>Z589*(1+'2. GRI Pricing Inputs'!E$115)^(($AD$16-$AC$15)/365)</f>
        <v>0</v>
      </c>
      <c r="AE589" s="272">
        <f>AD589*(1+'2. GRI Pricing Inputs'!F$115)^((AE$16-AD$16)/365)</f>
        <v>0</v>
      </c>
      <c r="AF589" s="272">
        <f>AE589*(1+'2. GRI Pricing Inputs'!G$115)^((AF$16-AE$16)/365)</f>
        <v>0</v>
      </c>
      <c r="AG589" s="272">
        <f>AF589*(1+'2. GRI Pricing Inputs'!H$115)^((AG$16-AF$16)/365)</f>
        <v>0</v>
      </c>
      <c r="AH589" s="272">
        <f>AG589*(1+'2. GRI Pricing Inputs'!I$115)^((AH$16-AG$16)/365)</f>
        <v>0</v>
      </c>
      <c r="AI589" s="272">
        <f>AH589*(1+'2. GRI Pricing Inputs'!J$115)^((AI$16-AH$16)/365)</f>
        <v>0</v>
      </c>
      <c r="AJ589" s="272">
        <f>AI589*(1+'2. GRI Pricing Inputs'!K$115)^((AJ$16-AI$16)/365)</f>
        <v>0</v>
      </c>
      <c r="AK589" s="272">
        <f>AJ589*(1+'2. GRI Pricing Inputs'!L$115)^((AK$16-AJ$16)/365)</f>
        <v>0</v>
      </c>
      <c r="AL589" s="272">
        <f>AK589*(1+'2. GRI Pricing Inputs'!M$115)^((AL$16-AK$16)/365)</f>
        <v>0</v>
      </c>
      <c r="AM589" s="272">
        <f>AL589*(1+'2. GRI Pricing Inputs'!N$115)^((AM$16-AL$16)/365)</f>
        <v>0</v>
      </c>
      <c r="AN589" s="272">
        <f>AM589*(1+'2. GRI Pricing Inputs'!O$115)^((AN$16-AM$16)/365)</f>
        <v>0</v>
      </c>
      <c r="AO589" s="272">
        <f>AN589*(1+'2. GRI Pricing Inputs'!P$115)^((AO$16-AN$16)/365)</f>
        <v>0</v>
      </c>
      <c r="AP589" s="276">
        <f>AO589*(1+'2. GRI Pricing Inputs'!Q$115)^((AP$16-AO$16)/365)</f>
        <v>0</v>
      </c>
      <c r="AQ589" s="380">
        <f t="shared" si="24"/>
        <v>0</v>
      </c>
    </row>
    <row r="590" spans="3:43" ht="11.4" x14ac:dyDescent="0.2">
      <c r="C590" s="76">
        <f>'1. Accomodation'!N594</f>
        <v>0</v>
      </c>
      <c r="D590" s="362" t="str">
        <f>'1. Accomodation'!L594</f>
        <v>[Select]</v>
      </c>
      <c r="E590" s="69" t="str">
        <f>'1. Accomodation'!P594</f>
        <v>[Select]</v>
      </c>
      <c r="F590" s="69" t="str">
        <f>'1. Accomodation'!Q594</f>
        <v>[Select]</v>
      </c>
      <c r="G590" s="77">
        <f>'1. Accomodation'!O594</f>
        <v>0</v>
      </c>
      <c r="H590" s="69" t="str">
        <f>'1. Accomodation'!R594</f>
        <v>[Select]</v>
      </c>
      <c r="I590" s="69" t="str">
        <f>'1. Accomodation'!S594</f>
        <v>[Select]</v>
      </c>
      <c r="J590" s="62"/>
      <c r="L590" s="271">
        <f>IFERROR(INDEX('2. GRI Pricing Inputs'!$C$15:$AI$16,MATCH($L$16,'2. GRI Pricing Inputs'!$C$15:$C$16,0),MATCH(E590,'2. GRI Pricing Inputs'!$C$15:$AI$15,0)),0)</f>
        <v>0</v>
      </c>
      <c r="M590" s="272">
        <f>IFERROR(INDEX('2. GRI Pricing Inputs'!$C$22:$AI$23,MATCH($M$16,'2. GRI Pricing Inputs'!$C$22:$C$23,0),MATCH(F590,'2. GRI Pricing Inputs'!$C$22:$AI$22,0)),0)</f>
        <v>0</v>
      </c>
      <c r="N590" s="329">
        <f>IF(AND('3. GRI Pricing'!$G590&gt;='2. GRI Pricing Inputs'!$D$33,'3. GRI Pricing'!$G590&lt;='2. GRI Pricing Inputs'!$E$33),'2. GRI Pricing Inputs'!$D$32,IF(AND('3. GRI Pricing'!$G590&gt;='2. GRI Pricing Inputs'!$F$33,'3. GRI Pricing'!$G590&lt;='2. GRI Pricing Inputs'!$G$33),'2. GRI Pricing Inputs'!$F$32,IF(AND('3. GRI Pricing'!$G590&gt;='2. GRI Pricing Inputs'!$H$33,'3. GRI Pricing'!$G590&lt;='2. GRI Pricing Inputs'!$I$33),'2. GRI Pricing Inputs'!$H$32,IF(AND('3. GRI Pricing'!$G590&gt;='2. GRI Pricing Inputs'!$J$33,'3. GRI Pricing'!$G590&lt;='2. GRI Pricing Inputs'!$K$33),'2. GRI Pricing Inputs'!$J$32,IF(AND('3. GRI Pricing'!$G590&gt;='2. GRI Pricing Inputs'!$L$33,'3. GRI Pricing'!$G590&lt;='2. GRI Pricing Inputs'!$M$33),'2. GRI Pricing Inputs'!$L$32,IF(AND('3. GRI Pricing'!$G590&gt;='2. GRI Pricing Inputs'!$N$33,'3. GRI Pricing'!$G590&lt;='2. GRI Pricing Inputs'!$O$33),'2. GRI Pricing Inputs'!$N$32,IF(AND('3. GRI Pricing'!$G590&gt;='2. GRI Pricing Inputs'!$P$33,'3. GRI Pricing'!$G590&lt;='2. GRI Pricing Inputs'!$Q$33),'2. GRI Pricing Inputs'!$P$32,IF(AND('3. GRI Pricing'!$G590&gt;='2. GRI Pricing Inputs'!$R$33,'3. GRI Pricing'!$G590&lt;='2. GRI Pricing Inputs'!$S$33),'2. GRI Pricing Inputs'!$R$32,IF(AND('3. GRI Pricing'!$G590&gt;='2. GRI Pricing Inputs'!$T$33,'3. GRI Pricing'!$G590&lt;='2. GRI Pricing Inputs'!$U$33),'2. GRI Pricing Inputs'!$T$32,IF(AND('3. GRI Pricing'!$G590&gt;='2. GRI Pricing Inputs'!$V$33,'3. GRI Pricing'!$G590&lt;='2. GRI Pricing Inputs'!$W$33),'2. GRI Pricing Inputs'!$V$32,IF(AND('3. GRI Pricing'!$G590&gt;='2. GRI Pricing Inputs'!$X$33,'3. GRI Pricing'!$G590&lt;='2. GRI Pricing Inputs'!$Y$33),'2. GRI Pricing Inputs'!$X$32,IF(AND('3. GRI Pricing'!$G590&gt;='2. GRI Pricing Inputs'!$Z$33,'3. GRI Pricing'!$G590&lt;='2. GRI Pricing Inputs'!$AA$33),'2. GRI Pricing Inputs'!$Z$32,IF(AND('3. GRI Pricing'!$G590&gt;='2. GRI Pricing Inputs'!$AB$33,'3. GRI Pricing'!$G590&lt;='2. GRI Pricing Inputs'!$AC$33),'2. GRI Pricing Inputs'!$AB$32,IF(AND('3. GRI Pricing'!$G590&gt;='2. GRI Pricing Inputs'!$AD$33,'3. GRI Pricing'!$G590&lt;='2. GRI Pricing Inputs'!$AE$33),'2. GRI Pricing Inputs'!$AD$32,IF(AND('3. GRI Pricing'!$G590&gt;='2. GRI Pricing Inputs'!$AF$33,'3. GRI Pricing'!$G590&lt;='2. GRI Pricing Inputs'!$AG$33),'2. GRI Pricing Inputs'!$AF$32,IF(AND('3. GRI Pricing'!$G590&gt;='2. GRI Pricing Inputs'!$AH$33,'3. GRI Pricing'!$G590&lt;='2. GRI Pricing Inputs'!$AI$33),'2. GRI Pricing Inputs'!$AH$32,0))))))))))))))))</f>
        <v>0</v>
      </c>
      <c r="O590" s="272" cm="1">
        <f t="array" ref="O590">IFERROR(INDEX('2. GRI Pricing Inputs'!$C$32:$AI$39,MATCH('3. GRI Pricing'!E590,'2. GRI Pricing Inputs'!$C$32:$C$39,0),(MATCH('3. GRI Pricing'!N590,'2. GRI Pricing Inputs'!$D$32:$AI$32,0)+1)),0)</f>
        <v>0</v>
      </c>
      <c r="P590" s="272">
        <f>IFERROR(INDEX('2. GRI Pricing Inputs'!$C$45:$AI$46,MATCH($P$16,'2. GRI Pricing Inputs'!$C$45:$C$46,0),MATCH(H590,'2. GRI Pricing Inputs'!$C$45:$AI$45,0)),0)</f>
        <v>0</v>
      </c>
      <c r="Q590" s="272">
        <f>IFERROR(INDEX('2. GRI Pricing Inputs'!$C$53:$AI$54,MATCH('3. GRI Pricing'!$Q$16,'2. GRI Pricing Inputs'!$C$53:$C$54,0),MATCH('3. GRI Pricing'!I590,'2. GRI Pricing Inputs'!$C$53:$AI$53,0)),0)</f>
        <v>0</v>
      </c>
      <c r="R590" s="272">
        <f>IFERROR(INDEX('2. GRI Pricing Inputs'!$C$60:$AI$61,MATCH('3. GRI Pricing'!$R$16,'2. GRI Pricing Inputs'!$C$60:$C$61,0),MATCH('1. Accomodation'!T594,'2. GRI Pricing Inputs'!$C$60:$AI$60,0)),0)</f>
        <v>0</v>
      </c>
      <c r="S590" s="272">
        <f>IFERROR(INDEX('2. GRI Pricing Inputs'!$C$67:$AI$68,MATCH('3. GRI Pricing'!$S$16,'2. GRI Pricing Inputs'!$C$67:$C$68,0),MATCH('1. Accomodation'!U594,'2. GRI Pricing Inputs'!$C$67:$AI$67,0)),0)</f>
        <v>0</v>
      </c>
      <c r="T590" s="272">
        <f>IF(E590=0,0,'2. GRI Pricing Inputs'!$AI$75)</f>
        <v>0</v>
      </c>
      <c r="U590" s="272">
        <f>IFERROR(INDEX('2. GRI Pricing Inputs'!$C$82:$AI$83,MATCH('3. GRI Pricing'!$U$16,'2. GRI Pricing Inputs'!$C$82:$C$83,0),MATCH('1. Accomodation'!V594,'2. GRI Pricing Inputs'!$C$82:$AI$82,0)),0)</f>
        <v>0</v>
      </c>
      <c r="V590" s="272">
        <f>IFERROR(INDEX('2. GRI Pricing Inputs'!$C$89:$AI$90,MATCH('3. GRI Pricing'!$V$16,'2. GRI Pricing Inputs'!$C$89:$C$90,0),MATCH('1. Accomodation'!W594,'2. GRI Pricing Inputs'!$C$89:$AI$89,0)),0)</f>
        <v>0</v>
      </c>
      <c r="W590" s="272">
        <f>IFERROR(INDEX('2. GRI Pricing Inputs'!$C$97:$AI$98,MATCH('3. GRI Pricing'!$W$16,'2. GRI Pricing Inputs'!$C$97:$C$98,0),MATCH('1. Accomodation'!X594,'2. GRI Pricing Inputs'!$C$97:$AI$97,0)),0)</f>
        <v>0</v>
      </c>
      <c r="X590" s="272">
        <f>IFERROR(INDEX('2. GRI Pricing Inputs'!$C$104:$AI$105,MATCH('3. GRI Pricing'!$X$16,'2. GRI Pricing Inputs'!$C$104:$C$105,0),MATCH('1. Accomodation'!Y594,'2. GRI Pricing Inputs'!$C$104:$AI$104,0)),0)</f>
        <v>0</v>
      </c>
      <c r="Y590" s="273"/>
      <c r="Z590" s="274">
        <f t="shared" si="23"/>
        <v>0</v>
      </c>
      <c r="AA590" s="275"/>
      <c r="AB590" s="275"/>
      <c r="AC590" s="275"/>
      <c r="AD590" s="271">
        <f>Z590*(1+'2. GRI Pricing Inputs'!E$115)^(($AD$16-$AC$15)/365)</f>
        <v>0</v>
      </c>
      <c r="AE590" s="272">
        <f>AD590*(1+'2. GRI Pricing Inputs'!F$115)^((AE$16-AD$16)/365)</f>
        <v>0</v>
      </c>
      <c r="AF590" s="272">
        <f>AE590*(1+'2. GRI Pricing Inputs'!G$115)^((AF$16-AE$16)/365)</f>
        <v>0</v>
      </c>
      <c r="AG590" s="272">
        <f>AF590*(1+'2. GRI Pricing Inputs'!H$115)^((AG$16-AF$16)/365)</f>
        <v>0</v>
      </c>
      <c r="AH590" s="272">
        <f>AG590*(1+'2. GRI Pricing Inputs'!I$115)^((AH$16-AG$16)/365)</f>
        <v>0</v>
      </c>
      <c r="AI590" s="272">
        <f>AH590*(1+'2. GRI Pricing Inputs'!J$115)^((AI$16-AH$16)/365)</f>
        <v>0</v>
      </c>
      <c r="AJ590" s="272">
        <f>AI590*(1+'2. GRI Pricing Inputs'!K$115)^((AJ$16-AI$16)/365)</f>
        <v>0</v>
      </c>
      <c r="AK590" s="272">
        <f>AJ590*(1+'2. GRI Pricing Inputs'!L$115)^((AK$16-AJ$16)/365)</f>
        <v>0</v>
      </c>
      <c r="AL590" s="272">
        <f>AK590*(1+'2. GRI Pricing Inputs'!M$115)^((AL$16-AK$16)/365)</f>
        <v>0</v>
      </c>
      <c r="AM590" s="272">
        <f>AL590*(1+'2. GRI Pricing Inputs'!N$115)^((AM$16-AL$16)/365)</f>
        <v>0</v>
      </c>
      <c r="AN590" s="272">
        <f>AM590*(1+'2. GRI Pricing Inputs'!O$115)^((AN$16-AM$16)/365)</f>
        <v>0</v>
      </c>
      <c r="AO590" s="272">
        <f>AN590*(1+'2. GRI Pricing Inputs'!P$115)^((AO$16-AN$16)/365)</f>
        <v>0</v>
      </c>
      <c r="AP590" s="276">
        <f>AO590*(1+'2. GRI Pricing Inputs'!Q$115)^((AP$16-AO$16)/365)</f>
        <v>0</v>
      </c>
      <c r="AQ590" s="380">
        <f t="shared" si="24"/>
        <v>0</v>
      </c>
    </row>
    <row r="591" spans="3:43" ht="11.4" x14ac:dyDescent="0.2">
      <c r="C591" s="76">
        <f>'1. Accomodation'!N595</f>
        <v>0</v>
      </c>
      <c r="D591" s="362" t="str">
        <f>'1. Accomodation'!L595</f>
        <v>[Select]</v>
      </c>
      <c r="E591" s="69" t="str">
        <f>'1. Accomodation'!P595</f>
        <v>[Select]</v>
      </c>
      <c r="F591" s="69" t="str">
        <f>'1. Accomodation'!Q595</f>
        <v>[Select]</v>
      </c>
      <c r="G591" s="77">
        <f>'1. Accomodation'!O595</f>
        <v>0</v>
      </c>
      <c r="H591" s="69" t="str">
        <f>'1. Accomodation'!R595</f>
        <v>[Select]</v>
      </c>
      <c r="I591" s="69" t="str">
        <f>'1. Accomodation'!S595</f>
        <v>[Select]</v>
      </c>
      <c r="J591" s="62"/>
      <c r="L591" s="271">
        <f>IFERROR(INDEX('2. GRI Pricing Inputs'!$C$15:$AI$16,MATCH($L$16,'2. GRI Pricing Inputs'!$C$15:$C$16,0),MATCH(E591,'2. GRI Pricing Inputs'!$C$15:$AI$15,0)),0)</f>
        <v>0</v>
      </c>
      <c r="M591" s="272">
        <f>IFERROR(INDEX('2. GRI Pricing Inputs'!$C$22:$AI$23,MATCH($M$16,'2. GRI Pricing Inputs'!$C$22:$C$23,0),MATCH(F591,'2. GRI Pricing Inputs'!$C$22:$AI$22,0)),0)</f>
        <v>0</v>
      </c>
      <c r="N591" s="329">
        <f>IF(AND('3. GRI Pricing'!$G591&gt;='2. GRI Pricing Inputs'!$D$33,'3. GRI Pricing'!$G591&lt;='2. GRI Pricing Inputs'!$E$33),'2. GRI Pricing Inputs'!$D$32,IF(AND('3. GRI Pricing'!$G591&gt;='2. GRI Pricing Inputs'!$F$33,'3. GRI Pricing'!$G591&lt;='2. GRI Pricing Inputs'!$G$33),'2. GRI Pricing Inputs'!$F$32,IF(AND('3. GRI Pricing'!$G591&gt;='2. GRI Pricing Inputs'!$H$33,'3. GRI Pricing'!$G591&lt;='2. GRI Pricing Inputs'!$I$33),'2. GRI Pricing Inputs'!$H$32,IF(AND('3. GRI Pricing'!$G591&gt;='2. GRI Pricing Inputs'!$J$33,'3. GRI Pricing'!$G591&lt;='2. GRI Pricing Inputs'!$K$33),'2. GRI Pricing Inputs'!$J$32,IF(AND('3. GRI Pricing'!$G591&gt;='2. GRI Pricing Inputs'!$L$33,'3. GRI Pricing'!$G591&lt;='2. GRI Pricing Inputs'!$M$33),'2. GRI Pricing Inputs'!$L$32,IF(AND('3. GRI Pricing'!$G591&gt;='2. GRI Pricing Inputs'!$N$33,'3. GRI Pricing'!$G591&lt;='2. GRI Pricing Inputs'!$O$33),'2. GRI Pricing Inputs'!$N$32,IF(AND('3. GRI Pricing'!$G591&gt;='2. GRI Pricing Inputs'!$P$33,'3. GRI Pricing'!$G591&lt;='2. GRI Pricing Inputs'!$Q$33),'2. GRI Pricing Inputs'!$P$32,IF(AND('3. GRI Pricing'!$G591&gt;='2. GRI Pricing Inputs'!$R$33,'3. GRI Pricing'!$G591&lt;='2. GRI Pricing Inputs'!$S$33),'2. GRI Pricing Inputs'!$R$32,IF(AND('3. GRI Pricing'!$G591&gt;='2. GRI Pricing Inputs'!$T$33,'3. GRI Pricing'!$G591&lt;='2. GRI Pricing Inputs'!$U$33),'2. GRI Pricing Inputs'!$T$32,IF(AND('3. GRI Pricing'!$G591&gt;='2. GRI Pricing Inputs'!$V$33,'3. GRI Pricing'!$G591&lt;='2. GRI Pricing Inputs'!$W$33),'2. GRI Pricing Inputs'!$V$32,IF(AND('3. GRI Pricing'!$G591&gt;='2. GRI Pricing Inputs'!$X$33,'3. GRI Pricing'!$G591&lt;='2. GRI Pricing Inputs'!$Y$33),'2. GRI Pricing Inputs'!$X$32,IF(AND('3. GRI Pricing'!$G591&gt;='2. GRI Pricing Inputs'!$Z$33,'3. GRI Pricing'!$G591&lt;='2. GRI Pricing Inputs'!$AA$33),'2. GRI Pricing Inputs'!$Z$32,IF(AND('3. GRI Pricing'!$G591&gt;='2. GRI Pricing Inputs'!$AB$33,'3. GRI Pricing'!$G591&lt;='2. GRI Pricing Inputs'!$AC$33),'2. GRI Pricing Inputs'!$AB$32,IF(AND('3. GRI Pricing'!$G591&gt;='2. GRI Pricing Inputs'!$AD$33,'3. GRI Pricing'!$G591&lt;='2. GRI Pricing Inputs'!$AE$33),'2. GRI Pricing Inputs'!$AD$32,IF(AND('3. GRI Pricing'!$G591&gt;='2. GRI Pricing Inputs'!$AF$33,'3. GRI Pricing'!$G591&lt;='2. GRI Pricing Inputs'!$AG$33),'2. GRI Pricing Inputs'!$AF$32,IF(AND('3. GRI Pricing'!$G591&gt;='2. GRI Pricing Inputs'!$AH$33,'3. GRI Pricing'!$G591&lt;='2. GRI Pricing Inputs'!$AI$33),'2. GRI Pricing Inputs'!$AH$32,0))))))))))))))))</f>
        <v>0</v>
      </c>
      <c r="O591" s="272" cm="1">
        <f t="array" ref="O591">IFERROR(INDEX('2. GRI Pricing Inputs'!$C$32:$AI$39,MATCH('3. GRI Pricing'!E591,'2. GRI Pricing Inputs'!$C$32:$C$39,0),(MATCH('3. GRI Pricing'!N591,'2. GRI Pricing Inputs'!$D$32:$AI$32,0)+1)),0)</f>
        <v>0</v>
      </c>
      <c r="P591" s="272">
        <f>IFERROR(INDEX('2. GRI Pricing Inputs'!$C$45:$AI$46,MATCH($P$16,'2. GRI Pricing Inputs'!$C$45:$C$46,0),MATCH(H591,'2. GRI Pricing Inputs'!$C$45:$AI$45,0)),0)</f>
        <v>0</v>
      </c>
      <c r="Q591" s="272">
        <f>IFERROR(INDEX('2. GRI Pricing Inputs'!$C$53:$AI$54,MATCH('3. GRI Pricing'!$Q$16,'2. GRI Pricing Inputs'!$C$53:$C$54,0),MATCH('3. GRI Pricing'!I591,'2. GRI Pricing Inputs'!$C$53:$AI$53,0)),0)</f>
        <v>0</v>
      </c>
      <c r="R591" s="272">
        <f>IFERROR(INDEX('2. GRI Pricing Inputs'!$C$60:$AI$61,MATCH('3. GRI Pricing'!$R$16,'2. GRI Pricing Inputs'!$C$60:$C$61,0),MATCH('1. Accomodation'!T595,'2. GRI Pricing Inputs'!$C$60:$AI$60,0)),0)</f>
        <v>0</v>
      </c>
      <c r="S591" s="272">
        <f>IFERROR(INDEX('2. GRI Pricing Inputs'!$C$67:$AI$68,MATCH('3. GRI Pricing'!$S$16,'2. GRI Pricing Inputs'!$C$67:$C$68,0),MATCH('1. Accomodation'!U595,'2. GRI Pricing Inputs'!$C$67:$AI$67,0)),0)</f>
        <v>0</v>
      </c>
      <c r="T591" s="272">
        <f>IF(E591=0,0,'2. GRI Pricing Inputs'!$AI$75)</f>
        <v>0</v>
      </c>
      <c r="U591" s="272">
        <f>IFERROR(INDEX('2. GRI Pricing Inputs'!$C$82:$AI$83,MATCH('3. GRI Pricing'!$U$16,'2. GRI Pricing Inputs'!$C$82:$C$83,0),MATCH('1. Accomodation'!V595,'2. GRI Pricing Inputs'!$C$82:$AI$82,0)),0)</f>
        <v>0</v>
      </c>
      <c r="V591" s="272">
        <f>IFERROR(INDEX('2. GRI Pricing Inputs'!$C$89:$AI$90,MATCH('3. GRI Pricing'!$V$16,'2. GRI Pricing Inputs'!$C$89:$C$90,0),MATCH('1. Accomodation'!W595,'2. GRI Pricing Inputs'!$C$89:$AI$89,0)),0)</f>
        <v>0</v>
      </c>
      <c r="W591" s="272">
        <f>IFERROR(INDEX('2. GRI Pricing Inputs'!$C$97:$AI$98,MATCH('3. GRI Pricing'!$W$16,'2. GRI Pricing Inputs'!$C$97:$C$98,0),MATCH('1. Accomodation'!X595,'2. GRI Pricing Inputs'!$C$97:$AI$97,0)),0)</f>
        <v>0</v>
      </c>
      <c r="X591" s="272">
        <f>IFERROR(INDEX('2. GRI Pricing Inputs'!$C$104:$AI$105,MATCH('3. GRI Pricing'!$X$16,'2. GRI Pricing Inputs'!$C$104:$C$105,0),MATCH('1. Accomodation'!Y595,'2. GRI Pricing Inputs'!$C$104:$AI$104,0)),0)</f>
        <v>0</v>
      </c>
      <c r="Y591" s="273"/>
      <c r="Z591" s="274">
        <f t="shared" si="23"/>
        <v>0</v>
      </c>
      <c r="AA591" s="275"/>
      <c r="AB591" s="275"/>
      <c r="AC591" s="275"/>
      <c r="AD591" s="271">
        <f>Z591*(1+'2. GRI Pricing Inputs'!E$115)^(($AD$16-$AC$15)/365)</f>
        <v>0</v>
      </c>
      <c r="AE591" s="272">
        <f>AD591*(1+'2. GRI Pricing Inputs'!F$115)^((AE$16-AD$16)/365)</f>
        <v>0</v>
      </c>
      <c r="AF591" s="272">
        <f>AE591*(1+'2. GRI Pricing Inputs'!G$115)^((AF$16-AE$16)/365)</f>
        <v>0</v>
      </c>
      <c r="AG591" s="272">
        <f>AF591*(1+'2. GRI Pricing Inputs'!H$115)^((AG$16-AF$16)/365)</f>
        <v>0</v>
      </c>
      <c r="AH591" s="272">
        <f>AG591*(1+'2. GRI Pricing Inputs'!I$115)^((AH$16-AG$16)/365)</f>
        <v>0</v>
      </c>
      <c r="AI591" s="272">
        <f>AH591*(1+'2. GRI Pricing Inputs'!J$115)^((AI$16-AH$16)/365)</f>
        <v>0</v>
      </c>
      <c r="AJ591" s="272">
        <f>AI591*(1+'2. GRI Pricing Inputs'!K$115)^((AJ$16-AI$16)/365)</f>
        <v>0</v>
      </c>
      <c r="AK591" s="272">
        <f>AJ591*(1+'2. GRI Pricing Inputs'!L$115)^((AK$16-AJ$16)/365)</f>
        <v>0</v>
      </c>
      <c r="AL591" s="272">
        <f>AK591*(1+'2. GRI Pricing Inputs'!M$115)^((AL$16-AK$16)/365)</f>
        <v>0</v>
      </c>
      <c r="AM591" s="272">
        <f>AL591*(1+'2. GRI Pricing Inputs'!N$115)^((AM$16-AL$16)/365)</f>
        <v>0</v>
      </c>
      <c r="AN591" s="272">
        <f>AM591*(1+'2. GRI Pricing Inputs'!O$115)^((AN$16-AM$16)/365)</f>
        <v>0</v>
      </c>
      <c r="AO591" s="272">
        <f>AN591*(1+'2. GRI Pricing Inputs'!P$115)^((AO$16-AN$16)/365)</f>
        <v>0</v>
      </c>
      <c r="AP591" s="276">
        <f>AO591*(1+'2. GRI Pricing Inputs'!Q$115)^((AP$16-AO$16)/365)</f>
        <v>0</v>
      </c>
      <c r="AQ591" s="380">
        <f t="shared" si="24"/>
        <v>0</v>
      </c>
    </row>
    <row r="592" spans="3:43" ht="11.4" x14ac:dyDescent="0.2">
      <c r="C592" s="76">
        <f>'1. Accomodation'!N596</f>
        <v>0</v>
      </c>
      <c r="D592" s="362" t="str">
        <f>'1. Accomodation'!L596</f>
        <v>[Select]</v>
      </c>
      <c r="E592" s="69" t="str">
        <f>'1. Accomodation'!P596</f>
        <v>[Select]</v>
      </c>
      <c r="F592" s="69" t="str">
        <f>'1. Accomodation'!Q596</f>
        <v>[Select]</v>
      </c>
      <c r="G592" s="77">
        <f>'1. Accomodation'!O596</f>
        <v>0</v>
      </c>
      <c r="H592" s="69" t="str">
        <f>'1. Accomodation'!R596</f>
        <v>[Select]</v>
      </c>
      <c r="I592" s="69" t="str">
        <f>'1. Accomodation'!S596</f>
        <v>[Select]</v>
      </c>
      <c r="J592" s="62"/>
      <c r="L592" s="271">
        <f>IFERROR(INDEX('2. GRI Pricing Inputs'!$C$15:$AI$16,MATCH($L$16,'2. GRI Pricing Inputs'!$C$15:$C$16,0),MATCH(E592,'2. GRI Pricing Inputs'!$C$15:$AI$15,0)),0)</f>
        <v>0</v>
      </c>
      <c r="M592" s="272">
        <f>IFERROR(INDEX('2. GRI Pricing Inputs'!$C$22:$AI$23,MATCH($M$16,'2. GRI Pricing Inputs'!$C$22:$C$23,0),MATCH(F592,'2. GRI Pricing Inputs'!$C$22:$AI$22,0)),0)</f>
        <v>0</v>
      </c>
      <c r="N592" s="329">
        <f>IF(AND('3. GRI Pricing'!$G592&gt;='2. GRI Pricing Inputs'!$D$33,'3. GRI Pricing'!$G592&lt;='2. GRI Pricing Inputs'!$E$33),'2. GRI Pricing Inputs'!$D$32,IF(AND('3. GRI Pricing'!$G592&gt;='2. GRI Pricing Inputs'!$F$33,'3. GRI Pricing'!$G592&lt;='2. GRI Pricing Inputs'!$G$33),'2. GRI Pricing Inputs'!$F$32,IF(AND('3. GRI Pricing'!$G592&gt;='2. GRI Pricing Inputs'!$H$33,'3. GRI Pricing'!$G592&lt;='2. GRI Pricing Inputs'!$I$33),'2. GRI Pricing Inputs'!$H$32,IF(AND('3. GRI Pricing'!$G592&gt;='2. GRI Pricing Inputs'!$J$33,'3. GRI Pricing'!$G592&lt;='2. GRI Pricing Inputs'!$K$33),'2. GRI Pricing Inputs'!$J$32,IF(AND('3. GRI Pricing'!$G592&gt;='2. GRI Pricing Inputs'!$L$33,'3. GRI Pricing'!$G592&lt;='2. GRI Pricing Inputs'!$M$33),'2. GRI Pricing Inputs'!$L$32,IF(AND('3. GRI Pricing'!$G592&gt;='2. GRI Pricing Inputs'!$N$33,'3. GRI Pricing'!$G592&lt;='2. GRI Pricing Inputs'!$O$33),'2. GRI Pricing Inputs'!$N$32,IF(AND('3. GRI Pricing'!$G592&gt;='2. GRI Pricing Inputs'!$P$33,'3. GRI Pricing'!$G592&lt;='2. GRI Pricing Inputs'!$Q$33),'2. GRI Pricing Inputs'!$P$32,IF(AND('3. GRI Pricing'!$G592&gt;='2. GRI Pricing Inputs'!$R$33,'3. GRI Pricing'!$G592&lt;='2. GRI Pricing Inputs'!$S$33),'2. GRI Pricing Inputs'!$R$32,IF(AND('3. GRI Pricing'!$G592&gt;='2. GRI Pricing Inputs'!$T$33,'3. GRI Pricing'!$G592&lt;='2. GRI Pricing Inputs'!$U$33),'2. GRI Pricing Inputs'!$T$32,IF(AND('3. GRI Pricing'!$G592&gt;='2. GRI Pricing Inputs'!$V$33,'3. GRI Pricing'!$G592&lt;='2. GRI Pricing Inputs'!$W$33),'2. GRI Pricing Inputs'!$V$32,IF(AND('3. GRI Pricing'!$G592&gt;='2. GRI Pricing Inputs'!$X$33,'3. GRI Pricing'!$G592&lt;='2. GRI Pricing Inputs'!$Y$33),'2. GRI Pricing Inputs'!$X$32,IF(AND('3. GRI Pricing'!$G592&gt;='2. GRI Pricing Inputs'!$Z$33,'3. GRI Pricing'!$G592&lt;='2. GRI Pricing Inputs'!$AA$33),'2. GRI Pricing Inputs'!$Z$32,IF(AND('3. GRI Pricing'!$G592&gt;='2. GRI Pricing Inputs'!$AB$33,'3. GRI Pricing'!$G592&lt;='2. GRI Pricing Inputs'!$AC$33),'2. GRI Pricing Inputs'!$AB$32,IF(AND('3. GRI Pricing'!$G592&gt;='2. GRI Pricing Inputs'!$AD$33,'3. GRI Pricing'!$G592&lt;='2. GRI Pricing Inputs'!$AE$33),'2. GRI Pricing Inputs'!$AD$32,IF(AND('3. GRI Pricing'!$G592&gt;='2. GRI Pricing Inputs'!$AF$33,'3. GRI Pricing'!$G592&lt;='2. GRI Pricing Inputs'!$AG$33),'2. GRI Pricing Inputs'!$AF$32,IF(AND('3. GRI Pricing'!$G592&gt;='2. GRI Pricing Inputs'!$AH$33,'3. GRI Pricing'!$G592&lt;='2. GRI Pricing Inputs'!$AI$33),'2. GRI Pricing Inputs'!$AH$32,0))))))))))))))))</f>
        <v>0</v>
      </c>
      <c r="O592" s="272" cm="1">
        <f t="array" ref="O592">IFERROR(INDEX('2. GRI Pricing Inputs'!$C$32:$AI$39,MATCH('3. GRI Pricing'!E592,'2. GRI Pricing Inputs'!$C$32:$C$39,0),(MATCH('3. GRI Pricing'!N592,'2. GRI Pricing Inputs'!$D$32:$AI$32,0)+1)),0)</f>
        <v>0</v>
      </c>
      <c r="P592" s="272">
        <f>IFERROR(INDEX('2. GRI Pricing Inputs'!$C$45:$AI$46,MATCH($P$16,'2. GRI Pricing Inputs'!$C$45:$C$46,0),MATCH(H592,'2. GRI Pricing Inputs'!$C$45:$AI$45,0)),0)</f>
        <v>0</v>
      </c>
      <c r="Q592" s="272">
        <f>IFERROR(INDEX('2. GRI Pricing Inputs'!$C$53:$AI$54,MATCH('3. GRI Pricing'!$Q$16,'2. GRI Pricing Inputs'!$C$53:$C$54,0),MATCH('3. GRI Pricing'!I592,'2. GRI Pricing Inputs'!$C$53:$AI$53,0)),0)</f>
        <v>0</v>
      </c>
      <c r="R592" s="272">
        <f>IFERROR(INDEX('2. GRI Pricing Inputs'!$C$60:$AI$61,MATCH('3. GRI Pricing'!$R$16,'2. GRI Pricing Inputs'!$C$60:$C$61,0),MATCH('1. Accomodation'!T596,'2. GRI Pricing Inputs'!$C$60:$AI$60,0)),0)</f>
        <v>0</v>
      </c>
      <c r="S592" s="272">
        <f>IFERROR(INDEX('2. GRI Pricing Inputs'!$C$67:$AI$68,MATCH('3. GRI Pricing'!$S$16,'2. GRI Pricing Inputs'!$C$67:$C$68,0),MATCH('1. Accomodation'!U596,'2. GRI Pricing Inputs'!$C$67:$AI$67,0)),0)</f>
        <v>0</v>
      </c>
      <c r="T592" s="272">
        <f>IF(E592=0,0,'2. GRI Pricing Inputs'!$AI$75)</f>
        <v>0</v>
      </c>
      <c r="U592" s="272">
        <f>IFERROR(INDEX('2. GRI Pricing Inputs'!$C$82:$AI$83,MATCH('3. GRI Pricing'!$U$16,'2. GRI Pricing Inputs'!$C$82:$C$83,0),MATCH('1. Accomodation'!V596,'2. GRI Pricing Inputs'!$C$82:$AI$82,0)),0)</f>
        <v>0</v>
      </c>
      <c r="V592" s="272">
        <f>IFERROR(INDEX('2. GRI Pricing Inputs'!$C$89:$AI$90,MATCH('3. GRI Pricing'!$V$16,'2. GRI Pricing Inputs'!$C$89:$C$90,0),MATCH('1. Accomodation'!W596,'2. GRI Pricing Inputs'!$C$89:$AI$89,0)),0)</f>
        <v>0</v>
      </c>
      <c r="W592" s="272">
        <f>IFERROR(INDEX('2. GRI Pricing Inputs'!$C$97:$AI$98,MATCH('3. GRI Pricing'!$W$16,'2. GRI Pricing Inputs'!$C$97:$C$98,0),MATCH('1. Accomodation'!X596,'2. GRI Pricing Inputs'!$C$97:$AI$97,0)),0)</f>
        <v>0</v>
      </c>
      <c r="X592" s="272">
        <f>IFERROR(INDEX('2. GRI Pricing Inputs'!$C$104:$AI$105,MATCH('3. GRI Pricing'!$X$16,'2. GRI Pricing Inputs'!$C$104:$C$105,0),MATCH('1. Accomodation'!Y596,'2. GRI Pricing Inputs'!$C$104:$AI$104,0)),0)</f>
        <v>0</v>
      </c>
      <c r="Y592" s="273"/>
      <c r="Z592" s="274">
        <f t="shared" si="23"/>
        <v>0</v>
      </c>
      <c r="AA592" s="275"/>
      <c r="AB592" s="275"/>
      <c r="AC592" s="275"/>
      <c r="AD592" s="271">
        <f>Z592*(1+'2. GRI Pricing Inputs'!E$115)^(($AD$16-$AC$15)/365)</f>
        <v>0</v>
      </c>
      <c r="AE592" s="272">
        <f>AD592*(1+'2. GRI Pricing Inputs'!F$115)^((AE$16-AD$16)/365)</f>
        <v>0</v>
      </c>
      <c r="AF592" s="272">
        <f>AE592*(1+'2. GRI Pricing Inputs'!G$115)^((AF$16-AE$16)/365)</f>
        <v>0</v>
      </c>
      <c r="AG592" s="272">
        <f>AF592*(1+'2. GRI Pricing Inputs'!H$115)^((AG$16-AF$16)/365)</f>
        <v>0</v>
      </c>
      <c r="AH592" s="272">
        <f>AG592*(1+'2. GRI Pricing Inputs'!I$115)^((AH$16-AG$16)/365)</f>
        <v>0</v>
      </c>
      <c r="AI592" s="272">
        <f>AH592*(1+'2. GRI Pricing Inputs'!J$115)^((AI$16-AH$16)/365)</f>
        <v>0</v>
      </c>
      <c r="AJ592" s="272">
        <f>AI592*(1+'2. GRI Pricing Inputs'!K$115)^((AJ$16-AI$16)/365)</f>
        <v>0</v>
      </c>
      <c r="AK592" s="272">
        <f>AJ592*(1+'2. GRI Pricing Inputs'!L$115)^((AK$16-AJ$16)/365)</f>
        <v>0</v>
      </c>
      <c r="AL592" s="272">
        <f>AK592*(1+'2. GRI Pricing Inputs'!M$115)^((AL$16-AK$16)/365)</f>
        <v>0</v>
      </c>
      <c r="AM592" s="272">
        <f>AL592*(1+'2. GRI Pricing Inputs'!N$115)^((AM$16-AL$16)/365)</f>
        <v>0</v>
      </c>
      <c r="AN592" s="272">
        <f>AM592*(1+'2. GRI Pricing Inputs'!O$115)^((AN$16-AM$16)/365)</f>
        <v>0</v>
      </c>
      <c r="AO592" s="272">
        <f>AN592*(1+'2. GRI Pricing Inputs'!P$115)^((AO$16-AN$16)/365)</f>
        <v>0</v>
      </c>
      <c r="AP592" s="276">
        <f>AO592*(1+'2. GRI Pricing Inputs'!Q$115)^((AP$16-AO$16)/365)</f>
        <v>0</v>
      </c>
      <c r="AQ592" s="380">
        <f t="shared" si="24"/>
        <v>0</v>
      </c>
    </row>
    <row r="593" spans="3:43" ht="11.4" x14ac:dyDescent="0.2">
      <c r="C593" s="76">
        <f>'1. Accomodation'!N597</f>
        <v>0</v>
      </c>
      <c r="D593" s="362" t="str">
        <f>'1. Accomodation'!L597</f>
        <v>[Select]</v>
      </c>
      <c r="E593" s="69" t="str">
        <f>'1. Accomodation'!P597</f>
        <v>[Select]</v>
      </c>
      <c r="F593" s="69" t="str">
        <f>'1. Accomodation'!Q597</f>
        <v>[Select]</v>
      </c>
      <c r="G593" s="77">
        <f>'1. Accomodation'!O597</f>
        <v>0</v>
      </c>
      <c r="H593" s="69" t="str">
        <f>'1. Accomodation'!R597</f>
        <v>[Select]</v>
      </c>
      <c r="I593" s="69" t="str">
        <f>'1. Accomodation'!S597</f>
        <v>[Select]</v>
      </c>
      <c r="J593" s="62"/>
      <c r="L593" s="271">
        <f>IFERROR(INDEX('2. GRI Pricing Inputs'!$C$15:$AI$16,MATCH($L$16,'2. GRI Pricing Inputs'!$C$15:$C$16,0),MATCH(E593,'2. GRI Pricing Inputs'!$C$15:$AI$15,0)),0)</f>
        <v>0</v>
      </c>
      <c r="M593" s="272">
        <f>IFERROR(INDEX('2. GRI Pricing Inputs'!$C$22:$AI$23,MATCH($M$16,'2. GRI Pricing Inputs'!$C$22:$C$23,0),MATCH(F593,'2. GRI Pricing Inputs'!$C$22:$AI$22,0)),0)</f>
        <v>0</v>
      </c>
      <c r="N593" s="329">
        <f>IF(AND('3. GRI Pricing'!$G593&gt;='2. GRI Pricing Inputs'!$D$33,'3. GRI Pricing'!$G593&lt;='2. GRI Pricing Inputs'!$E$33),'2. GRI Pricing Inputs'!$D$32,IF(AND('3. GRI Pricing'!$G593&gt;='2. GRI Pricing Inputs'!$F$33,'3. GRI Pricing'!$G593&lt;='2. GRI Pricing Inputs'!$G$33),'2. GRI Pricing Inputs'!$F$32,IF(AND('3. GRI Pricing'!$G593&gt;='2. GRI Pricing Inputs'!$H$33,'3. GRI Pricing'!$G593&lt;='2. GRI Pricing Inputs'!$I$33),'2. GRI Pricing Inputs'!$H$32,IF(AND('3. GRI Pricing'!$G593&gt;='2. GRI Pricing Inputs'!$J$33,'3. GRI Pricing'!$G593&lt;='2. GRI Pricing Inputs'!$K$33),'2. GRI Pricing Inputs'!$J$32,IF(AND('3. GRI Pricing'!$G593&gt;='2. GRI Pricing Inputs'!$L$33,'3. GRI Pricing'!$G593&lt;='2. GRI Pricing Inputs'!$M$33),'2. GRI Pricing Inputs'!$L$32,IF(AND('3. GRI Pricing'!$G593&gt;='2. GRI Pricing Inputs'!$N$33,'3. GRI Pricing'!$G593&lt;='2. GRI Pricing Inputs'!$O$33),'2. GRI Pricing Inputs'!$N$32,IF(AND('3. GRI Pricing'!$G593&gt;='2. GRI Pricing Inputs'!$P$33,'3. GRI Pricing'!$G593&lt;='2. GRI Pricing Inputs'!$Q$33),'2. GRI Pricing Inputs'!$P$32,IF(AND('3. GRI Pricing'!$G593&gt;='2. GRI Pricing Inputs'!$R$33,'3. GRI Pricing'!$G593&lt;='2. GRI Pricing Inputs'!$S$33),'2. GRI Pricing Inputs'!$R$32,IF(AND('3. GRI Pricing'!$G593&gt;='2. GRI Pricing Inputs'!$T$33,'3. GRI Pricing'!$G593&lt;='2. GRI Pricing Inputs'!$U$33),'2. GRI Pricing Inputs'!$T$32,IF(AND('3. GRI Pricing'!$G593&gt;='2. GRI Pricing Inputs'!$V$33,'3. GRI Pricing'!$G593&lt;='2. GRI Pricing Inputs'!$W$33),'2. GRI Pricing Inputs'!$V$32,IF(AND('3. GRI Pricing'!$G593&gt;='2. GRI Pricing Inputs'!$X$33,'3. GRI Pricing'!$G593&lt;='2. GRI Pricing Inputs'!$Y$33),'2. GRI Pricing Inputs'!$X$32,IF(AND('3. GRI Pricing'!$G593&gt;='2. GRI Pricing Inputs'!$Z$33,'3. GRI Pricing'!$G593&lt;='2. GRI Pricing Inputs'!$AA$33),'2. GRI Pricing Inputs'!$Z$32,IF(AND('3. GRI Pricing'!$G593&gt;='2. GRI Pricing Inputs'!$AB$33,'3. GRI Pricing'!$G593&lt;='2. GRI Pricing Inputs'!$AC$33),'2. GRI Pricing Inputs'!$AB$32,IF(AND('3. GRI Pricing'!$G593&gt;='2. GRI Pricing Inputs'!$AD$33,'3. GRI Pricing'!$G593&lt;='2. GRI Pricing Inputs'!$AE$33),'2. GRI Pricing Inputs'!$AD$32,IF(AND('3. GRI Pricing'!$G593&gt;='2. GRI Pricing Inputs'!$AF$33,'3. GRI Pricing'!$G593&lt;='2. GRI Pricing Inputs'!$AG$33),'2. GRI Pricing Inputs'!$AF$32,IF(AND('3. GRI Pricing'!$G593&gt;='2. GRI Pricing Inputs'!$AH$33,'3. GRI Pricing'!$G593&lt;='2. GRI Pricing Inputs'!$AI$33),'2. GRI Pricing Inputs'!$AH$32,0))))))))))))))))</f>
        <v>0</v>
      </c>
      <c r="O593" s="272" cm="1">
        <f t="array" ref="O593">IFERROR(INDEX('2. GRI Pricing Inputs'!$C$32:$AI$39,MATCH('3. GRI Pricing'!E593,'2. GRI Pricing Inputs'!$C$32:$C$39,0),(MATCH('3. GRI Pricing'!N593,'2. GRI Pricing Inputs'!$D$32:$AI$32,0)+1)),0)</f>
        <v>0</v>
      </c>
      <c r="P593" s="272">
        <f>IFERROR(INDEX('2. GRI Pricing Inputs'!$C$45:$AI$46,MATCH($P$16,'2. GRI Pricing Inputs'!$C$45:$C$46,0),MATCH(H593,'2. GRI Pricing Inputs'!$C$45:$AI$45,0)),0)</f>
        <v>0</v>
      </c>
      <c r="Q593" s="272">
        <f>IFERROR(INDEX('2. GRI Pricing Inputs'!$C$53:$AI$54,MATCH('3. GRI Pricing'!$Q$16,'2. GRI Pricing Inputs'!$C$53:$C$54,0),MATCH('3. GRI Pricing'!I593,'2. GRI Pricing Inputs'!$C$53:$AI$53,0)),0)</f>
        <v>0</v>
      </c>
      <c r="R593" s="272">
        <f>IFERROR(INDEX('2. GRI Pricing Inputs'!$C$60:$AI$61,MATCH('3. GRI Pricing'!$R$16,'2. GRI Pricing Inputs'!$C$60:$C$61,0),MATCH('1. Accomodation'!T597,'2. GRI Pricing Inputs'!$C$60:$AI$60,0)),0)</f>
        <v>0</v>
      </c>
      <c r="S593" s="272">
        <f>IFERROR(INDEX('2. GRI Pricing Inputs'!$C$67:$AI$68,MATCH('3. GRI Pricing'!$S$16,'2. GRI Pricing Inputs'!$C$67:$C$68,0),MATCH('1. Accomodation'!U597,'2. GRI Pricing Inputs'!$C$67:$AI$67,0)),0)</f>
        <v>0</v>
      </c>
      <c r="T593" s="272">
        <f>IF(E593=0,0,'2. GRI Pricing Inputs'!$AI$75)</f>
        <v>0</v>
      </c>
      <c r="U593" s="272">
        <f>IFERROR(INDEX('2. GRI Pricing Inputs'!$C$82:$AI$83,MATCH('3. GRI Pricing'!$U$16,'2. GRI Pricing Inputs'!$C$82:$C$83,0),MATCH('1. Accomodation'!V597,'2. GRI Pricing Inputs'!$C$82:$AI$82,0)),0)</f>
        <v>0</v>
      </c>
      <c r="V593" s="272">
        <f>IFERROR(INDEX('2. GRI Pricing Inputs'!$C$89:$AI$90,MATCH('3. GRI Pricing'!$V$16,'2. GRI Pricing Inputs'!$C$89:$C$90,0),MATCH('1. Accomodation'!W597,'2. GRI Pricing Inputs'!$C$89:$AI$89,0)),0)</f>
        <v>0</v>
      </c>
      <c r="W593" s="272">
        <f>IFERROR(INDEX('2. GRI Pricing Inputs'!$C$97:$AI$98,MATCH('3. GRI Pricing'!$W$16,'2. GRI Pricing Inputs'!$C$97:$C$98,0),MATCH('1. Accomodation'!X597,'2. GRI Pricing Inputs'!$C$97:$AI$97,0)),0)</f>
        <v>0</v>
      </c>
      <c r="X593" s="272">
        <f>IFERROR(INDEX('2. GRI Pricing Inputs'!$C$104:$AI$105,MATCH('3. GRI Pricing'!$X$16,'2. GRI Pricing Inputs'!$C$104:$C$105,0),MATCH('1. Accomodation'!Y597,'2. GRI Pricing Inputs'!$C$104:$AI$104,0)),0)</f>
        <v>0</v>
      </c>
      <c r="Y593" s="273"/>
      <c r="Z593" s="274">
        <f t="shared" si="23"/>
        <v>0</v>
      </c>
      <c r="AA593" s="275"/>
      <c r="AB593" s="275"/>
      <c r="AC593" s="275"/>
      <c r="AD593" s="271">
        <f>Z593*(1+'2. GRI Pricing Inputs'!E$115)^(($AD$16-$AC$15)/365)</f>
        <v>0</v>
      </c>
      <c r="AE593" s="272">
        <f>AD593*(1+'2. GRI Pricing Inputs'!F$115)^((AE$16-AD$16)/365)</f>
        <v>0</v>
      </c>
      <c r="AF593" s="272">
        <f>AE593*(1+'2. GRI Pricing Inputs'!G$115)^((AF$16-AE$16)/365)</f>
        <v>0</v>
      </c>
      <c r="AG593" s="272">
        <f>AF593*(1+'2. GRI Pricing Inputs'!H$115)^((AG$16-AF$16)/365)</f>
        <v>0</v>
      </c>
      <c r="AH593" s="272">
        <f>AG593*(1+'2. GRI Pricing Inputs'!I$115)^((AH$16-AG$16)/365)</f>
        <v>0</v>
      </c>
      <c r="AI593" s="272">
        <f>AH593*(1+'2. GRI Pricing Inputs'!J$115)^((AI$16-AH$16)/365)</f>
        <v>0</v>
      </c>
      <c r="AJ593" s="272">
        <f>AI593*(1+'2. GRI Pricing Inputs'!K$115)^((AJ$16-AI$16)/365)</f>
        <v>0</v>
      </c>
      <c r="AK593" s="272">
        <f>AJ593*(1+'2. GRI Pricing Inputs'!L$115)^((AK$16-AJ$16)/365)</f>
        <v>0</v>
      </c>
      <c r="AL593" s="272">
        <f>AK593*(1+'2. GRI Pricing Inputs'!M$115)^((AL$16-AK$16)/365)</f>
        <v>0</v>
      </c>
      <c r="AM593" s="272">
        <f>AL593*(1+'2. GRI Pricing Inputs'!N$115)^((AM$16-AL$16)/365)</f>
        <v>0</v>
      </c>
      <c r="AN593" s="272">
        <f>AM593*(1+'2. GRI Pricing Inputs'!O$115)^((AN$16-AM$16)/365)</f>
        <v>0</v>
      </c>
      <c r="AO593" s="272">
        <f>AN593*(1+'2. GRI Pricing Inputs'!P$115)^((AO$16-AN$16)/365)</f>
        <v>0</v>
      </c>
      <c r="AP593" s="276">
        <f>AO593*(1+'2. GRI Pricing Inputs'!Q$115)^((AP$16-AO$16)/365)</f>
        <v>0</v>
      </c>
      <c r="AQ593" s="380">
        <f t="shared" si="24"/>
        <v>0</v>
      </c>
    </row>
    <row r="594" spans="3:43" ht="11.4" x14ac:dyDescent="0.2">
      <c r="C594" s="76">
        <f>'1. Accomodation'!N598</f>
        <v>0</v>
      </c>
      <c r="D594" s="362" t="str">
        <f>'1. Accomodation'!L598</f>
        <v>[Select]</v>
      </c>
      <c r="E594" s="69" t="str">
        <f>'1. Accomodation'!P598</f>
        <v>[Select]</v>
      </c>
      <c r="F594" s="69" t="str">
        <f>'1. Accomodation'!Q598</f>
        <v>[Select]</v>
      </c>
      <c r="G594" s="77">
        <f>'1. Accomodation'!O598</f>
        <v>0</v>
      </c>
      <c r="H594" s="69" t="str">
        <f>'1. Accomodation'!R598</f>
        <v>[Select]</v>
      </c>
      <c r="I594" s="69" t="str">
        <f>'1. Accomodation'!S598</f>
        <v>[Select]</v>
      </c>
      <c r="J594" s="62"/>
      <c r="L594" s="271">
        <f>IFERROR(INDEX('2. GRI Pricing Inputs'!$C$15:$AI$16,MATCH($L$16,'2. GRI Pricing Inputs'!$C$15:$C$16,0),MATCH(E594,'2. GRI Pricing Inputs'!$C$15:$AI$15,0)),0)</f>
        <v>0</v>
      </c>
      <c r="M594" s="272">
        <f>IFERROR(INDEX('2. GRI Pricing Inputs'!$C$22:$AI$23,MATCH($M$16,'2. GRI Pricing Inputs'!$C$22:$C$23,0),MATCH(F594,'2. GRI Pricing Inputs'!$C$22:$AI$22,0)),0)</f>
        <v>0</v>
      </c>
      <c r="N594" s="329">
        <f>IF(AND('3. GRI Pricing'!$G594&gt;='2. GRI Pricing Inputs'!$D$33,'3. GRI Pricing'!$G594&lt;='2. GRI Pricing Inputs'!$E$33),'2. GRI Pricing Inputs'!$D$32,IF(AND('3. GRI Pricing'!$G594&gt;='2. GRI Pricing Inputs'!$F$33,'3. GRI Pricing'!$G594&lt;='2. GRI Pricing Inputs'!$G$33),'2. GRI Pricing Inputs'!$F$32,IF(AND('3. GRI Pricing'!$G594&gt;='2. GRI Pricing Inputs'!$H$33,'3. GRI Pricing'!$G594&lt;='2. GRI Pricing Inputs'!$I$33),'2. GRI Pricing Inputs'!$H$32,IF(AND('3. GRI Pricing'!$G594&gt;='2. GRI Pricing Inputs'!$J$33,'3. GRI Pricing'!$G594&lt;='2. GRI Pricing Inputs'!$K$33),'2. GRI Pricing Inputs'!$J$32,IF(AND('3. GRI Pricing'!$G594&gt;='2. GRI Pricing Inputs'!$L$33,'3. GRI Pricing'!$G594&lt;='2. GRI Pricing Inputs'!$M$33),'2. GRI Pricing Inputs'!$L$32,IF(AND('3. GRI Pricing'!$G594&gt;='2. GRI Pricing Inputs'!$N$33,'3. GRI Pricing'!$G594&lt;='2. GRI Pricing Inputs'!$O$33),'2. GRI Pricing Inputs'!$N$32,IF(AND('3. GRI Pricing'!$G594&gt;='2. GRI Pricing Inputs'!$P$33,'3. GRI Pricing'!$G594&lt;='2. GRI Pricing Inputs'!$Q$33),'2. GRI Pricing Inputs'!$P$32,IF(AND('3. GRI Pricing'!$G594&gt;='2. GRI Pricing Inputs'!$R$33,'3. GRI Pricing'!$G594&lt;='2. GRI Pricing Inputs'!$S$33),'2. GRI Pricing Inputs'!$R$32,IF(AND('3. GRI Pricing'!$G594&gt;='2. GRI Pricing Inputs'!$T$33,'3. GRI Pricing'!$G594&lt;='2. GRI Pricing Inputs'!$U$33),'2. GRI Pricing Inputs'!$T$32,IF(AND('3. GRI Pricing'!$G594&gt;='2. GRI Pricing Inputs'!$V$33,'3. GRI Pricing'!$G594&lt;='2. GRI Pricing Inputs'!$W$33),'2. GRI Pricing Inputs'!$V$32,IF(AND('3. GRI Pricing'!$G594&gt;='2. GRI Pricing Inputs'!$X$33,'3. GRI Pricing'!$G594&lt;='2. GRI Pricing Inputs'!$Y$33),'2. GRI Pricing Inputs'!$X$32,IF(AND('3. GRI Pricing'!$G594&gt;='2. GRI Pricing Inputs'!$Z$33,'3. GRI Pricing'!$G594&lt;='2. GRI Pricing Inputs'!$AA$33),'2. GRI Pricing Inputs'!$Z$32,IF(AND('3. GRI Pricing'!$G594&gt;='2. GRI Pricing Inputs'!$AB$33,'3. GRI Pricing'!$G594&lt;='2. GRI Pricing Inputs'!$AC$33),'2. GRI Pricing Inputs'!$AB$32,IF(AND('3. GRI Pricing'!$G594&gt;='2. GRI Pricing Inputs'!$AD$33,'3. GRI Pricing'!$G594&lt;='2. GRI Pricing Inputs'!$AE$33),'2. GRI Pricing Inputs'!$AD$32,IF(AND('3. GRI Pricing'!$G594&gt;='2. GRI Pricing Inputs'!$AF$33,'3. GRI Pricing'!$G594&lt;='2. GRI Pricing Inputs'!$AG$33),'2. GRI Pricing Inputs'!$AF$32,IF(AND('3. GRI Pricing'!$G594&gt;='2. GRI Pricing Inputs'!$AH$33,'3. GRI Pricing'!$G594&lt;='2. GRI Pricing Inputs'!$AI$33),'2. GRI Pricing Inputs'!$AH$32,0))))))))))))))))</f>
        <v>0</v>
      </c>
      <c r="O594" s="272" cm="1">
        <f t="array" ref="O594">IFERROR(INDEX('2. GRI Pricing Inputs'!$C$32:$AI$39,MATCH('3. GRI Pricing'!E594,'2. GRI Pricing Inputs'!$C$32:$C$39,0),(MATCH('3. GRI Pricing'!N594,'2. GRI Pricing Inputs'!$D$32:$AI$32,0)+1)),0)</f>
        <v>0</v>
      </c>
      <c r="P594" s="272">
        <f>IFERROR(INDEX('2. GRI Pricing Inputs'!$C$45:$AI$46,MATCH($P$16,'2. GRI Pricing Inputs'!$C$45:$C$46,0),MATCH(H594,'2. GRI Pricing Inputs'!$C$45:$AI$45,0)),0)</f>
        <v>0</v>
      </c>
      <c r="Q594" s="272">
        <f>IFERROR(INDEX('2. GRI Pricing Inputs'!$C$53:$AI$54,MATCH('3. GRI Pricing'!$Q$16,'2. GRI Pricing Inputs'!$C$53:$C$54,0),MATCH('3. GRI Pricing'!I594,'2. GRI Pricing Inputs'!$C$53:$AI$53,0)),0)</f>
        <v>0</v>
      </c>
      <c r="R594" s="272">
        <f>IFERROR(INDEX('2. GRI Pricing Inputs'!$C$60:$AI$61,MATCH('3. GRI Pricing'!$R$16,'2. GRI Pricing Inputs'!$C$60:$C$61,0),MATCH('1. Accomodation'!T598,'2. GRI Pricing Inputs'!$C$60:$AI$60,0)),0)</f>
        <v>0</v>
      </c>
      <c r="S594" s="272">
        <f>IFERROR(INDEX('2. GRI Pricing Inputs'!$C$67:$AI$68,MATCH('3. GRI Pricing'!$S$16,'2. GRI Pricing Inputs'!$C$67:$C$68,0),MATCH('1. Accomodation'!U598,'2. GRI Pricing Inputs'!$C$67:$AI$67,0)),0)</f>
        <v>0</v>
      </c>
      <c r="T594" s="272">
        <f>IF(E594=0,0,'2. GRI Pricing Inputs'!$AI$75)</f>
        <v>0</v>
      </c>
      <c r="U594" s="272">
        <f>IFERROR(INDEX('2. GRI Pricing Inputs'!$C$82:$AI$83,MATCH('3. GRI Pricing'!$U$16,'2. GRI Pricing Inputs'!$C$82:$C$83,0),MATCH('1. Accomodation'!V598,'2. GRI Pricing Inputs'!$C$82:$AI$82,0)),0)</f>
        <v>0</v>
      </c>
      <c r="V594" s="272">
        <f>IFERROR(INDEX('2. GRI Pricing Inputs'!$C$89:$AI$90,MATCH('3. GRI Pricing'!$V$16,'2. GRI Pricing Inputs'!$C$89:$C$90,0),MATCH('1. Accomodation'!W598,'2. GRI Pricing Inputs'!$C$89:$AI$89,0)),0)</f>
        <v>0</v>
      </c>
      <c r="W594" s="272">
        <f>IFERROR(INDEX('2. GRI Pricing Inputs'!$C$97:$AI$98,MATCH('3. GRI Pricing'!$W$16,'2. GRI Pricing Inputs'!$C$97:$C$98,0),MATCH('1. Accomodation'!X598,'2. GRI Pricing Inputs'!$C$97:$AI$97,0)),0)</f>
        <v>0</v>
      </c>
      <c r="X594" s="272">
        <f>IFERROR(INDEX('2. GRI Pricing Inputs'!$C$104:$AI$105,MATCH('3. GRI Pricing'!$X$16,'2. GRI Pricing Inputs'!$C$104:$C$105,0),MATCH('1. Accomodation'!Y598,'2. GRI Pricing Inputs'!$C$104:$AI$104,0)),0)</f>
        <v>0</v>
      </c>
      <c r="Y594" s="273"/>
      <c r="Z594" s="274">
        <f t="shared" ref="Z594:Z616" si="25">L594+M594+O594+P594+Q594+R594+S594+T594+U594+V594+W594+X594+Y594</f>
        <v>0</v>
      </c>
      <c r="AA594" s="275"/>
      <c r="AB594" s="275"/>
      <c r="AC594" s="275"/>
      <c r="AD594" s="271">
        <f>Z594*(1+'2. GRI Pricing Inputs'!E$115)^(($AD$16-$AC$15)/365)</f>
        <v>0</v>
      </c>
      <c r="AE594" s="272">
        <f>AD594*(1+'2. GRI Pricing Inputs'!F$115)^((AE$16-AD$16)/365)</f>
        <v>0</v>
      </c>
      <c r="AF594" s="272">
        <f>AE594*(1+'2. GRI Pricing Inputs'!G$115)^((AF$16-AE$16)/365)</f>
        <v>0</v>
      </c>
      <c r="AG594" s="272">
        <f>AF594*(1+'2. GRI Pricing Inputs'!H$115)^((AG$16-AF$16)/365)</f>
        <v>0</v>
      </c>
      <c r="AH594" s="272">
        <f>AG594*(1+'2. GRI Pricing Inputs'!I$115)^((AH$16-AG$16)/365)</f>
        <v>0</v>
      </c>
      <c r="AI594" s="272">
        <f>AH594*(1+'2. GRI Pricing Inputs'!J$115)^((AI$16-AH$16)/365)</f>
        <v>0</v>
      </c>
      <c r="AJ594" s="272">
        <f>AI594*(1+'2. GRI Pricing Inputs'!K$115)^((AJ$16-AI$16)/365)</f>
        <v>0</v>
      </c>
      <c r="AK594" s="272">
        <f>AJ594*(1+'2. GRI Pricing Inputs'!L$115)^((AK$16-AJ$16)/365)</f>
        <v>0</v>
      </c>
      <c r="AL594" s="272">
        <f>AK594*(1+'2. GRI Pricing Inputs'!M$115)^((AL$16-AK$16)/365)</f>
        <v>0</v>
      </c>
      <c r="AM594" s="272">
        <f>AL594*(1+'2. GRI Pricing Inputs'!N$115)^((AM$16-AL$16)/365)</f>
        <v>0</v>
      </c>
      <c r="AN594" s="272">
        <f>AM594*(1+'2. GRI Pricing Inputs'!O$115)^((AN$16-AM$16)/365)</f>
        <v>0</v>
      </c>
      <c r="AO594" s="272">
        <f>AN594*(1+'2. GRI Pricing Inputs'!P$115)^((AO$16-AN$16)/365)</f>
        <v>0</v>
      </c>
      <c r="AP594" s="276">
        <f>AO594*(1+'2. GRI Pricing Inputs'!Q$115)^((AP$16-AO$16)/365)</f>
        <v>0</v>
      </c>
      <c r="AQ594" s="380">
        <f t="shared" ref="AQ594:AQ616" si="26">IFERROR(AP594/AD594-1,0)</f>
        <v>0</v>
      </c>
    </row>
    <row r="595" spans="3:43" ht="11.4" x14ac:dyDescent="0.2">
      <c r="C595" s="76">
        <f>'1. Accomodation'!N599</f>
        <v>0</v>
      </c>
      <c r="D595" s="362" t="str">
        <f>'1. Accomodation'!L599</f>
        <v>[Select]</v>
      </c>
      <c r="E595" s="69" t="str">
        <f>'1. Accomodation'!P599</f>
        <v>[Select]</v>
      </c>
      <c r="F595" s="69" t="str">
        <f>'1. Accomodation'!Q599</f>
        <v>[Select]</v>
      </c>
      <c r="G595" s="77">
        <f>'1. Accomodation'!O599</f>
        <v>0</v>
      </c>
      <c r="H595" s="69" t="str">
        <f>'1. Accomodation'!R599</f>
        <v>[Select]</v>
      </c>
      <c r="I595" s="69" t="str">
        <f>'1. Accomodation'!S599</f>
        <v>[Select]</v>
      </c>
      <c r="J595" s="62"/>
      <c r="L595" s="271">
        <f>IFERROR(INDEX('2. GRI Pricing Inputs'!$C$15:$AI$16,MATCH($L$16,'2. GRI Pricing Inputs'!$C$15:$C$16,0),MATCH(E595,'2. GRI Pricing Inputs'!$C$15:$AI$15,0)),0)</f>
        <v>0</v>
      </c>
      <c r="M595" s="272">
        <f>IFERROR(INDEX('2. GRI Pricing Inputs'!$C$22:$AI$23,MATCH($M$16,'2. GRI Pricing Inputs'!$C$22:$C$23,0),MATCH(F595,'2. GRI Pricing Inputs'!$C$22:$AI$22,0)),0)</f>
        <v>0</v>
      </c>
      <c r="N595" s="329">
        <f>IF(AND('3. GRI Pricing'!$G595&gt;='2. GRI Pricing Inputs'!$D$33,'3. GRI Pricing'!$G595&lt;='2. GRI Pricing Inputs'!$E$33),'2. GRI Pricing Inputs'!$D$32,IF(AND('3. GRI Pricing'!$G595&gt;='2. GRI Pricing Inputs'!$F$33,'3. GRI Pricing'!$G595&lt;='2. GRI Pricing Inputs'!$G$33),'2. GRI Pricing Inputs'!$F$32,IF(AND('3. GRI Pricing'!$G595&gt;='2. GRI Pricing Inputs'!$H$33,'3. GRI Pricing'!$G595&lt;='2. GRI Pricing Inputs'!$I$33),'2. GRI Pricing Inputs'!$H$32,IF(AND('3. GRI Pricing'!$G595&gt;='2. GRI Pricing Inputs'!$J$33,'3. GRI Pricing'!$G595&lt;='2. GRI Pricing Inputs'!$K$33),'2. GRI Pricing Inputs'!$J$32,IF(AND('3. GRI Pricing'!$G595&gt;='2. GRI Pricing Inputs'!$L$33,'3. GRI Pricing'!$G595&lt;='2. GRI Pricing Inputs'!$M$33),'2. GRI Pricing Inputs'!$L$32,IF(AND('3. GRI Pricing'!$G595&gt;='2. GRI Pricing Inputs'!$N$33,'3. GRI Pricing'!$G595&lt;='2. GRI Pricing Inputs'!$O$33),'2. GRI Pricing Inputs'!$N$32,IF(AND('3. GRI Pricing'!$G595&gt;='2. GRI Pricing Inputs'!$P$33,'3. GRI Pricing'!$G595&lt;='2. GRI Pricing Inputs'!$Q$33),'2. GRI Pricing Inputs'!$P$32,IF(AND('3. GRI Pricing'!$G595&gt;='2. GRI Pricing Inputs'!$R$33,'3. GRI Pricing'!$G595&lt;='2. GRI Pricing Inputs'!$S$33),'2. GRI Pricing Inputs'!$R$32,IF(AND('3. GRI Pricing'!$G595&gt;='2. GRI Pricing Inputs'!$T$33,'3. GRI Pricing'!$G595&lt;='2. GRI Pricing Inputs'!$U$33),'2. GRI Pricing Inputs'!$T$32,IF(AND('3. GRI Pricing'!$G595&gt;='2. GRI Pricing Inputs'!$V$33,'3. GRI Pricing'!$G595&lt;='2. GRI Pricing Inputs'!$W$33),'2. GRI Pricing Inputs'!$V$32,IF(AND('3. GRI Pricing'!$G595&gt;='2. GRI Pricing Inputs'!$X$33,'3. GRI Pricing'!$G595&lt;='2. GRI Pricing Inputs'!$Y$33),'2. GRI Pricing Inputs'!$X$32,IF(AND('3. GRI Pricing'!$G595&gt;='2. GRI Pricing Inputs'!$Z$33,'3. GRI Pricing'!$G595&lt;='2. GRI Pricing Inputs'!$AA$33),'2. GRI Pricing Inputs'!$Z$32,IF(AND('3. GRI Pricing'!$G595&gt;='2. GRI Pricing Inputs'!$AB$33,'3. GRI Pricing'!$G595&lt;='2. GRI Pricing Inputs'!$AC$33),'2. GRI Pricing Inputs'!$AB$32,IF(AND('3. GRI Pricing'!$G595&gt;='2. GRI Pricing Inputs'!$AD$33,'3. GRI Pricing'!$G595&lt;='2. GRI Pricing Inputs'!$AE$33),'2. GRI Pricing Inputs'!$AD$32,IF(AND('3. GRI Pricing'!$G595&gt;='2. GRI Pricing Inputs'!$AF$33,'3. GRI Pricing'!$G595&lt;='2. GRI Pricing Inputs'!$AG$33),'2. GRI Pricing Inputs'!$AF$32,IF(AND('3. GRI Pricing'!$G595&gt;='2. GRI Pricing Inputs'!$AH$33,'3. GRI Pricing'!$G595&lt;='2. GRI Pricing Inputs'!$AI$33),'2. GRI Pricing Inputs'!$AH$32,0))))))))))))))))</f>
        <v>0</v>
      </c>
      <c r="O595" s="272" cm="1">
        <f t="array" ref="O595">IFERROR(INDEX('2. GRI Pricing Inputs'!$C$32:$AI$39,MATCH('3. GRI Pricing'!E595,'2. GRI Pricing Inputs'!$C$32:$C$39,0),(MATCH('3. GRI Pricing'!N595,'2. GRI Pricing Inputs'!$D$32:$AI$32,0)+1)),0)</f>
        <v>0</v>
      </c>
      <c r="P595" s="272">
        <f>IFERROR(INDEX('2. GRI Pricing Inputs'!$C$45:$AI$46,MATCH($P$16,'2. GRI Pricing Inputs'!$C$45:$C$46,0),MATCH(H595,'2. GRI Pricing Inputs'!$C$45:$AI$45,0)),0)</f>
        <v>0</v>
      </c>
      <c r="Q595" s="272">
        <f>IFERROR(INDEX('2. GRI Pricing Inputs'!$C$53:$AI$54,MATCH('3. GRI Pricing'!$Q$16,'2. GRI Pricing Inputs'!$C$53:$C$54,0),MATCH('3. GRI Pricing'!I595,'2. GRI Pricing Inputs'!$C$53:$AI$53,0)),0)</f>
        <v>0</v>
      </c>
      <c r="R595" s="272">
        <f>IFERROR(INDEX('2. GRI Pricing Inputs'!$C$60:$AI$61,MATCH('3. GRI Pricing'!$R$16,'2. GRI Pricing Inputs'!$C$60:$C$61,0),MATCH('1. Accomodation'!T599,'2. GRI Pricing Inputs'!$C$60:$AI$60,0)),0)</f>
        <v>0</v>
      </c>
      <c r="S595" s="272">
        <f>IFERROR(INDEX('2. GRI Pricing Inputs'!$C$67:$AI$68,MATCH('3. GRI Pricing'!$S$16,'2. GRI Pricing Inputs'!$C$67:$C$68,0),MATCH('1. Accomodation'!U599,'2. GRI Pricing Inputs'!$C$67:$AI$67,0)),0)</f>
        <v>0</v>
      </c>
      <c r="T595" s="272">
        <f>IF(E595=0,0,'2. GRI Pricing Inputs'!$AI$75)</f>
        <v>0</v>
      </c>
      <c r="U595" s="272">
        <f>IFERROR(INDEX('2. GRI Pricing Inputs'!$C$82:$AI$83,MATCH('3. GRI Pricing'!$U$16,'2. GRI Pricing Inputs'!$C$82:$C$83,0),MATCH('1. Accomodation'!V599,'2. GRI Pricing Inputs'!$C$82:$AI$82,0)),0)</f>
        <v>0</v>
      </c>
      <c r="V595" s="272">
        <f>IFERROR(INDEX('2. GRI Pricing Inputs'!$C$89:$AI$90,MATCH('3. GRI Pricing'!$V$16,'2. GRI Pricing Inputs'!$C$89:$C$90,0),MATCH('1. Accomodation'!W599,'2. GRI Pricing Inputs'!$C$89:$AI$89,0)),0)</f>
        <v>0</v>
      </c>
      <c r="W595" s="272">
        <f>IFERROR(INDEX('2. GRI Pricing Inputs'!$C$97:$AI$98,MATCH('3. GRI Pricing'!$W$16,'2. GRI Pricing Inputs'!$C$97:$C$98,0),MATCH('1. Accomodation'!X599,'2. GRI Pricing Inputs'!$C$97:$AI$97,0)),0)</f>
        <v>0</v>
      </c>
      <c r="X595" s="272">
        <f>IFERROR(INDEX('2. GRI Pricing Inputs'!$C$104:$AI$105,MATCH('3. GRI Pricing'!$X$16,'2. GRI Pricing Inputs'!$C$104:$C$105,0),MATCH('1. Accomodation'!Y599,'2. GRI Pricing Inputs'!$C$104:$AI$104,0)),0)</f>
        <v>0</v>
      </c>
      <c r="Y595" s="273"/>
      <c r="Z595" s="274">
        <f t="shared" si="25"/>
        <v>0</v>
      </c>
      <c r="AA595" s="275"/>
      <c r="AB595" s="275"/>
      <c r="AC595" s="275"/>
      <c r="AD595" s="271">
        <f>Z595*(1+'2. GRI Pricing Inputs'!E$115)^(($AD$16-$AC$15)/365)</f>
        <v>0</v>
      </c>
      <c r="AE595" s="272">
        <f>AD595*(1+'2. GRI Pricing Inputs'!F$115)^((AE$16-AD$16)/365)</f>
        <v>0</v>
      </c>
      <c r="AF595" s="272">
        <f>AE595*(1+'2. GRI Pricing Inputs'!G$115)^((AF$16-AE$16)/365)</f>
        <v>0</v>
      </c>
      <c r="AG595" s="272">
        <f>AF595*(1+'2. GRI Pricing Inputs'!H$115)^((AG$16-AF$16)/365)</f>
        <v>0</v>
      </c>
      <c r="AH595" s="272">
        <f>AG595*(1+'2. GRI Pricing Inputs'!I$115)^((AH$16-AG$16)/365)</f>
        <v>0</v>
      </c>
      <c r="AI595" s="272">
        <f>AH595*(1+'2. GRI Pricing Inputs'!J$115)^((AI$16-AH$16)/365)</f>
        <v>0</v>
      </c>
      <c r="AJ595" s="272">
        <f>AI595*(1+'2. GRI Pricing Inputs'!K$115)^((AJ$16-AI$16)/365)</f>
        <v>0</v>
      </c>
      <c r="AK595" s="272">
        <f>AJ595*(1+'2. GRI Pricing Inputs'!L$115)^((AK$16-AJ$16)/365)</f>
        <v>0</v>
      </c>
      <c r="AL595" s="272">
        <f>AK595*(1+'2. GRI Pricing Inputs'!M$115)^((AL$16-AK$16)/365)</f>
        <v>0</v>
      </c>
      <c r="AM595" s="272">
        <f>AL595*(1+'2. GRI Pricing Inputs'!N$115)^((AM$16-AL$16)/365)</f>
        <v>0</v>
      </c>
      <c r="AN595" s="272">
        <f>AM595*(1+'2. GRI Pricing Inputs'!O$115)^((AN$16-AM$16)/365)</f>
        <v>0</v>
      </c>
      <c r="AO595" s="272">
        <f>AN595*(1+'2. GRI Pricing Inputs'!P$115)^((AO$16-AN$16)/365)</f>
        <v>0</v>
      </c>
      <c r="AP595" s="276">
        <f>AO595*(1+'2. GRI Pricing Inputs'!Q$115)^((AP$16-AO$16)/365)</f>
        <v>0</v>
      </c>
      <c r="AQ595" s="380">
        <f t="shared" si="26"/>
        <v>0</v>
      </c>
    </row>
    <row r="596" spans="3:43" ht="11.4" x14ac:dyDescent="0.2">
      <c r="C596" s="76">
        <f>'1. Accomodation'!N600</f>
        <v>0</v>
      </c>
      <c r="D596" s="362" t="str">
        <f>'1. Accomodation'!L600</f>
        <v>[Select]</v>
      </c>
      <c r="E596" s="69" t="str">
        <f>'1. Accomodation'!P600</f>
        <v>[Select]</v>
      </c>
      <c r="F596" s="69" t="str">
        <f>'1. Accomodation'!Q600</f>
        <v>[Select]</v>
      </c>
      <c r="G596" s="77">
        <f>'1. Accomodation'!O600</f>
        <v>0</v>
      </c>
      <c r="H596" s="69" t="str">
        <f>'1. Accomodation'!R600</f>
        <v>[Select]</v>
      </c>
      <c r="I596" s="69" t="str">
        <f>'1. Accomodation'!S600</f>
        <v>[Select]</v>
      </c>
      <c r="J596" s="62"/>
      <c r="L596" s="271">
        <f>IFERROR(INDEX('2. GRI Pricing Inputs'!$C$15:$AI$16,MATCH($L$16,'2. GRI Pricing Inputs'!$C$15:$C$16,0),MATCH(E596,'2. GRI Pricing Inputs'!$C$15:$AI$15,0)),0)</f>
        <v>0</v>
      </c>
      <c r="M596" s="272">
        <f>IFERROR(INDEX('2. GRI Pricing Inputs'!$C$22:$AI$23,MATCH($M$16,'2. GRI Pricing Inputs'!$C$22:$C$23,0),MATCH(F596,'2. GRI Pricing Inputs'!$C$22:$AI$22,0)),0)</f>
        <v>0</v>
      </c>
      <c r="N596" s="329">
        <f>IF(AND('3. GRI Pricing'!$G596&gt;='2. GRI Pricing Inputs'!$D$33,'3. GRI Pricing'!$G596&lt;='2. GRI Pricing Inputs'!$E$33),'2. GRI Pricing Inputs'!$D$32,IF(AND('3. GRI Pricing'!$G596&gt;='2. GRI Pricing Inputs'!$F$33,'3. GRI Pricing'!$G596&lt;='2. GRI Pricing Inputs'!$G$33),'2. GRI Pricing Inputs'!$F$32,IF(AND('3. GRI Pricing'!$G596&gt;='2. GRI Pricing Inputs'!$H$33,'3. GRI Pricing'!$G596&lt;='2. GRI Pricing Inputs'!$I$33),'2. GRI Pricing Inputs'!$H$32,IF(AND('3. GRI Pricing'!$G596&gt;='2. GRI Pricing Inputs'!$J$33,'3. GRI Pricing'!$G596&lt;='2. GRI Pricing Inputs'!$K$33),'2. GRI Pricing Inputs'!$J$32,IF(AND('3. GRI Pricing'!$G596&gt;='2. GRI Pricing Inputs'!$L$33,'3. GRI Pricing'!$G596&lt;='2. GRI Pricing Inputs'!$M$33),'2. GRI Pricing Inputs'!$L$32,IF(AND('3. GRI Pricing'!$G596&gt;='2. GRI Pricing Inputs'!$N$33,'3. GRI Pricing'!$G596&lt;='2. GRI Pricing Inputs'!$O$33),'2. GRI Pricing Inputs'!$N$32,IF(AND('3. GRI Pricing'!$G596&gt;='2. GRI Pricing Inputs'!$P$33,'3. GRI Pricing'!$G596&lt;='2. GRI Pricing Inputs'!$Q$33),'2. GRI Pricing Inputs'!$P$32,IF(AND('3. GRI Pricing'!$G596&gt;='2. GRI Pricing Inputs'!$R$33,'3. GRI Pricing'!$G596&lt;='2. GRI Pricing Inputs'!$S$33),'2. GRI Pricing Inputs'!$R$32,IF(AND('3. GRI Pricing'!$G596&gt;='2. GRI Pricing Inputs'!$T$33,'3. GRI Pricing'!$G596&lt;='2. GRI Pricing Inputs'!$U$33),'2. GRI Pricing Inputs'!$T$32,IF(AND('3. GRI Pricing'!$G596&gt;='2. GRI Pricing Inputs'!$V$33,'3. GRI Pricing'!$G596&lt;='2. GRI Pricing Inputs'!$W$33),'2. GRI Pricing Inputs'!$V$32,IF(AND('3. GRI Pricing'!$G596&gt;='2. GRI Pricing Inputs'!$X$33,'3. GRI Pricing'!$G596&lt;='2. GRI Pricing Inputs'!$Y$33),'2. GRI Pricing Inputs'!$X$32,IF(AND('3. GRI Pricing'!$G596&gt;='2. GRI Pricing Inputs'!$Z$33,'3. GRI Pricing'!$G596&lt;='2. GRI Pricing Inputs'!$AA$33),'2. GRI Pricing Inputs'!$Z$32,IF(AND('3. GRI Pricing'!$G596&gt;='2. GRI Pricing Inputs'!$AB$33,'3. GRI Pricing'!$G596&lt;='2. GRI Pricing Inputs'!$AC$33),'2. GRI Pricing Inputs'!$AB$32,IF(AND('3. GRI Pricing'!$G596&gt;='2. GRI Pricing Inputs'!$AD$33,'3. GRI Pricing'!$G596&lt;='2. GRI Pricing Inputs'!$AE$33),'2. GRI Pricing Inputs'!$AD$32,IF(AND('3. GRI Pricing'!$G596&gt;='2. GRI Pricing Inputs'!$AF$33,'3. GRI Pricing'!$G596&lt;='2. GRI Pricing Inputs'!$AG$33),'2. GRI Pricing Inputs'!$AF$32,IF(AND('3. GRI Pricing'!$G596&gt;='2. GRI Pricing Inputs'!$AH$33,'3. GRI Pricing'!$G596&lt;='2. GRI Pricing Inputs'!$AI$33),'2. GRI Pricing Inputs'!$AH$32,0))))))))))))))))</f>
        <v>0</v>
      </c>
      <c r="O596" s="272" cm="1">
        <f t="array" ref="O596">IFERROR(INDEX('2. GRI Pricing Inputs'!$C$32:$AI$39,MATCH('3. GRI Pricing'!E596,'2. GRI Pricing Inputs'!$C$32:$C$39,0),(MATCH('3. GRI Pricing'!N596,'2. GRI Pricing Inputs'!$D$32:$AI$32,0)+1)),0)</f>
        <v>0</v>
      </c>
      <c r="P596" s="272">
        <f>IFERROR(INDEX('2. GRI Pricing Inputs'!$C$45:$AI$46,MATCH($P$16,'2. GRI Pricing Inputs'!$C$45:$C$46,0),MATCH(H596,'2. GRI Pricing Inputs'!$C$45:$AI$45,0)),0)</f>
        <v>0</v>
      </c>
      <c r="Q596" s="272">
        <f>IFERROR(INDEX('2. GRI Pricing Inputs'!$C$53:$AI$54,MATCH('3. GRI Pricing'!$Q$16,'2. GRI Pricing Inputs'!$C$53:$C$54,0),MATCH('3. GRI Pricing'!I596,'2. GRI Pricing Inputs'!$C$53:$AI$53,0)),0)</f>
        <v>0</v>
      </c>
      <c r="R596" s="272">
        <f>IFERROR(INDEX('2. GRI Pricing Inputs'!$C$60:$AI$61,MATCH('3. GRI Pricing'!$R$16,'2. GRI Pricing Inputs'!$C$60:$C$61,0),MATCH('1. Accomodation'!T600,'2. GRI Pricing Inputs'!$C$60:$AI$60,0)),0)</f>
        <v>0</v>
      </c>
      <c r="S596" s="272">
        <f>IFERROR(INDEX('2. GRI Pricing Inputs'!$C$67:$AI$68,MATCH('3. GRI Pricing'!$S$16,'2. GRI Pricing Inputs'!$C$67:$C$68,0),MATCH('1. Accomodation'!U600,'2. GRI Pricing Inputs'!$C$67:$AI$67,0)),0)</f>
        <v>0</v>
      </c>
      <c r="T596" s="272">
        <f>IF(E596=0,0,'2. GRI Pricing Inputs'!$AI$75)</f>
        <v>0</v>
      </c>
      <c r="U596" s="272">
        <f>IFERROR(INDEX('2. GRI Pricing Inputs'!$C$82:$AI$83,MATCH('3. GRI Pricing'!$U$16,'2. GRI Pricing Inputs'!$C$82:$C$83,0),MATCH('1. Accomodation'!V600,'2. GRI Pricing Inputs'!$C$82:$AI$82,0)),0)</f>
        <v>0</v>
      </c>
      <c r="V596" s="272">
        <f>IFERROR(INDEX('2. GRI Pricing Inputs'!$C$89:$AI$90,MATCH('3. GRI Pricing'!$V$16,'2. GRI Pricing Inputs'!$C$89:$C$90,0),MATCH('1. Accomodation'!W600,'2. GRI Pricing Inputs'!$C$89:$AI$89,0)),0)</f>
        <v>0</v>
      </c>
      <c r="W596" s="272">
        <f>IFERROR(INDEX('2. GRI Pricing Inputs'!$C$97:$AI$98,MATCH('3. GRI Pricing'!$W$16,'2. GRI Pricing Inputs'!$C$97:$C$98,0),MATCH('1. Accomodation'!X600,'2. GRI Pricing Inputs'!$C$97:$AI$97,0)),0)</f>
        <v>0</v>
      </c>
      <c r="X596" s="272">
        <f>IFERROR(INDEX('2. GRI Pricing Inputs'!$C$104:$AI$105,MATCH('3. GRI Pricing'!$X$16,'2. GRI Pricing Inputs'!$C$104:$C$105,0),MATCH('1. Accomodation'!Y600,'2. GRI Pricing Inputs'!$C$104:$AI$104,0)),0)</f>
        <v>0</v>
      </c>
      <c r="Y596" s="273"/>
      <c r="Z596" s="274">
        <f t="shared" si="25"/>
        <v>0</v>
      </c>
      <c r="AA596" s="275"/>
      <c r="AB596" s="275"/>
      <c r="AC596" s="275"/>
      <c r="AD596" s="271">
        <f>Z596*(1+'2. GRI Pricing Inputs'!E$115)^(($AD$16-$AC$15)/365)</f>
        <v>0</v>
      </c>
      <c r="AE596" s="272">
        <f>AD596*(1+'2. GRI Pricing Inputs'!F$115)^((AE$16-AD$16)/365)</f>
        <v>0</v>
      </c>
      <c r="AF596" s="272">
        <f>AE596*(1+'2. GRI Pricing Inputs'!G$115)^((AF$16-AE$16)/365)</f>
        <v>0</v>
      </c>
      <c r="AG596" s="272">
        <f>AF596*(1+'2. GRI Pricing Inputs'!H$115)^((AG$16-AF$16)/365)</f>
        <v>0</v>
      </c>
      <c r="AH596" s="272">
        <f>AG596*(1+'2. GRI Pricing Inputs'!I$115)^((AH$16-AG$16)/365)</f>
        <v>0</v>
      </c>
      <c r="AI596" s="272">
        <f>AH596*(1+'2. GRI Pricing Inputs'!J$115)^((AI$16-AH$16)/365)</f>
        <v>0</v>
      </c>
      <c r="AJ596" s="272">
        <f>AI596*(1+'2. GRI Pricing Inputs'!K$115)^((AJ$16-AI$16)/365)</f>
        <v>0</v>
      </c>
      <c r="AK596" s="272">
        <f>AJ596*(1+'2. GRI Pricing Inputs'!L$115)^((AK$16-AJ$16)/365)</f>
        <v>0</v>
      </c>
      <c r="AL596" s="272">
        <f>AK596*(1+'2. GRI Pricing Inputs'!M$115)^((AL$16-AK$16)/365)</f>
        <v>0</v>
      </c>
      <c r="AM596" s="272">
        <f>AL596*(1+'2. GRI Pricing Inputs'!N$115)^((AM$16-AL$16)/365)</f>
        <v>0</v>
      </c>
      <c r="AN596" s="272">
        <f>AM596*(1+'2. GRI Pricing Inputs'!O$115)^((AN$16-AM$16)/365)</f>
        <v>0</v>
      </c>
      <c r="AO596" s="272">
        <f>AN596*(1+'2. GRI Pricing Inputs'!P$115)^((AO$16-AN$16)/365)</f>
        <v>0</v>
      </c>
      <c r="AP596" s="276">
        <f>AO596*(1+'2. GRI Pricing Inputs'!Q$115)^((AP$16-AO$16)/365)</f>
        <v>0</v>
      </c>
      <c r="AQ596" s="380">
        <f t="shared" si="26"/>
        <v>0</v>
      </c>
    </row>
    <row r="597" spans="3:43" ht="11.4" x14ac:dyDescent="0.2">
      <c r="C597" s="76">
        <f>'1. Accomodation'!N601</f>
        <v>0</v>
      </c>
      <c r="D597" s="362" t="str">
        <f>'1. Accomodation'!L601</f>
        <v>[Select]</v>
      </c>
      <c r="E597" s="69" t="str">
        <f>'1. Accomodation'!P601</f>
        <v>[Select]</v>
      </c>
      <c r="F597" s="69" t="str">
        <f>'1. Accomodation'!Q601</f>
        <v>[Select]</v>
      </c>
      <c r="G597" s="77">
        <f>'1. Accomodation'!O601</f>
        <v>0</v>
      </c>
      <c r="H597" s="69" t="str">
        <f>'1. Accomodation'!R601</f>
        <v>[Select]</v>
      </c>
      <c r="I597" s="69" t="str">
        <f>'1. Accomodation'!S601</f>
        <v>[Select]</v>
      </c>
      <c r="J597" s="62"/>
      <c r="L597" s="271">
        <f>IFERROR(INDEX('2. GRI Pricing Inputs'!$C$15:$AI$16,MATCH($L$16,'2. GRI Pricing Inputs'!$C$15:$C$16,0),MATCH(E597,'2. GRI Pricing Inputs'!$C$15:$AI$15,0)),0)</f>
        <v>0</v>
      </c>
      <c r="M597" s="272">
        <f>IFERROR(INDEX('2. GRI Pricing Inputs'!$C$22:$AI$23,MATCH($M$16,'2. GRI Pricing Inputs'!$C$22:$C$23,0),MATCH(F597,'2. GRI Pricing Inputs'!$C$22:$AI$22,0)),0)</f>
        <v>0</v>
      </c>
      <c r="N597" s="329">
        <f>IF(AND('3. GRI Pricing'!$G597&gt;='2. GRI Pricing Inputs'!$D$33,'3. GRI Pricing'!$G597&lt;='2. GRI Pricing Inputs'!$E$33),'2. GRI Pricing Inputs'!$D$32,IF(AND('3. GRI Pricing'!$G597&gt;='2. GRI Pricing Inputs'!$F$33,'3. GRI Pricing'!$G597&lt;='2. GRI Pricing Inputs'!$G$33),'2. GRI Pricing Inputs'!$F$32,IF(AND('3. GRI Pricing'!$G597&gt;='2. GRI Pricing Inputs'!$H$33,'3. GRI Pricing'!$G597&lt;='2. GRI Pricing Inputs'!$I$33),'2. GRI Pricing Inputs'!$H$32,IF(AND('3. GRI Pricing'!$G597&gt;='2. GRI Pricing Inputs'!$J$33,'3. GRI Pricing'!$G597&lt;='2. GRI Pricing Inputs'!$K$33),'2. GRI Pricing Inputs'!$J$32,IF(AND('3. GRI Pricing'!$G597&gt;='2. GRI Pricing Inputs'!$L$33,'3. GRI Pricing'!$G597&lt;='2. GRI Pricing Inputs'!$M$33),'2. GRI Pricing Inputs'!$L$32,IF(AND('3. GRI Pricing'!$G597&gt;='2. GRI Pricing Inputs'!$N$33,'3. GRI Pricing'!$G597&lt;='2. GRI Pricing Inputs'!$O$33),'2. GRI Pricing Inputs'!$N$32,IF(AND('3. GRI Pricing'!$G597&gt;='2. GRI Pricing Inputs'!$P$33,'3. GRI Pricing'!$G597&lt;='2. GRI Pricing Inputs'!$Q$33),'2. GRI Pricing Inputs'!$P$32,IF(AND('3. GRI Pricing'!$G597&gt;='2. GRI Pricing Inputs'!$R$33,'3. GRI Pricing'!$G597&lt;='2. GRI Pricing Inputs'!$S$33),'2. GRI Pricing Inputs'!$R$32,IF(AND('3. GRI Pricing'!$G597&gt;='2. GRI Pricing Inputs'!$T$33,'3. GRI Pricing'!$G597&lt;='2. GRI Pricing Inputs'!$U$33),'2. GRI Pricing Inputs'!$T$32,IF(AND('3. GRI Pricing'!$G597&gt;='2. GRI Pricing Inputs'!$V$33,'3. GRI Pricing'!$G597&lt;='2. GRI Pricing Inputs'!$W$33),'2. GRI Pricing Inputs'!$V$32,IF(AND('3. GRI Pricing'!$G597&gt;='2. GRI Pricing Inputs'!$X$33,'3. GRI Pricing'!$G597&lt;='2. GRI Pricing Inputs'!$Y$33),'2. GRI Pricing Inputs'!$X$32,IF(AND('3. GRI Pricing'!$G597&gt;='2. GRI Pricing Inputs'!$Z$33,'3. GRI Pricing'!$G597&lt;='2. GRI Pricing Inputs'!$AA$33),'2. GRI Pricing Inputs'!$Z$32,IF(AND('3. GRI Pricing'!$G597&gt;='2. GRI Pricing Inputs'!$AB$33,'3. GRI Pricing'!$G597&lt;='2. GRI Pricing Inputs'!$AC$33),'2. GRI Pricing Inputs'!$AB$32,IF(AND('3. GRI Pricing'!$G597&gt;='2. GRI Pricing Inputs'!$AD$33,'3. GRI Pricing'!$G597&lt;='2. GRI Pricing Inputs'!$AE$33),'2. GRI Pricing Inputs'!$AD$32,IF(AND('3. GRI Pricing'!$G597&gt;='2. GRI Pricing Inputs'!$AF$33,'3. GRI Pricing'!$G597&lt;='2. GRI Pricing Inputs'!$AG$33),'2. GRI Pricing Inputs'!$AF$32,IF(AND('3. GRI Pricing'!$G597&gt;='2. GRI Pricing Inputs'!$AH$33,'3. GRI Pricing'!$G597&lt;='2. GRI Pricing Inputs'!$AI$33),'2. GRI Pricing Inputs'!$AH$32,0))))))))))))))))</f>
        <v>0</v>
      </c>
      <c r="O597" s="272" cm="1">
        <f t="array" ref="O597">IFERROR(INDEX('2. GRI Pricing Inputs'!$C$32:$AI$39,MATCH('3. GRI Pricing'!E597,'2. GRI Pricing Inputs'!$C$32:$C$39,0),(MATCH('3. GRI Pricing'!N597,'2. GRI Pricing Inputs'!$D$32:$AI$32,0)+1)),0)</f>
        <v>0</v>
      </c>
      <c r="P597" s="272">
        <f>IFERROR(INDEX('2. GRI Pricing Inputs'!$C$45:$AI$46,MATCH($P$16,'2. GRI Pricing Inputs'!$C$45:$C$46,0),MATCH(H597,'2. GRI Pricing Inputs'!$C$45:$AI$45,0)),0)</f>
        <v>0</v>
      </c>
      <c r="Q597" s="272">
        <f>IFERROR(INDEX('2. GRI Pricing Inputs'!$C$53:$AI$54,MATCH('3. GRI Pricing'!$Q$16,'2. GRI Pricing Inputs'!$C$53:$C$54,0),MATCH('3. GRI Pricing'!I597,'2. GRI Pricing Inputs'!$C$53:$AI$53,0)),0)</f>
        <v>0</v>
      </c>
      <c r="R597" s="272">
        <f>IFERROR(INDEX('2. GRI Pricing Inputs'!$C$60:$AI$61,MATCH('3. GRI Pricing'!$R$16,'2. GRI Pricing Inputs'!$C$60:$C$61,0),MATCH('1. Accomodation'!T601,'2. GRI Pricing Inputs'!$C$60:$AI$60,0)),0)</f>
        <v>0</v>
      </c>
      <c r="S597" s="272">
        <f>IFERROR(INDEX('2. GRI Pricing Inputs'!$C$67:$AI$68,MATCH('3. GRI Pricing'!$S$16,'2. GRI Pricing Inputs'!$C$67:$C$68,0),MATCH('1. Accomodation'!U601,'2. GRI Pricing Inputs'!$C$67:$AI$67,0)),0)</f>
        <v>0</v>
      </c>
      <c r="T597" s="272">
        <f>IF(E597=0,0,'2. GRI Pricing Inputs'!$AI$75)</f>
        <v>0</v>
      </c>
      <c r="U597" s="272">
        <f>IFERROR(INDEX('2. GRI Pricing Inputs'!$C$82:$AI$83,MATCH('3. GRI Pricing'!$U$16,'2. GRI Pricing Inputs'!$C$82:$C$83,0),MATCH('1. Accomodation'!V601,'2. GRI Pricing Inputs'!$C$82:$AI$82,0)),0)</f>
        <v>0</v>
      </c>
      <c r="V597" s="272">
        <f>IFERROR(INDEX('2. GRI Pricing Inputs'!$C$89:$AI$90,MATCH('3. GRI Pricing'!$V$16,'2. GRI Pricing Inputs'!$C$89:$C$90,0),MATCH('1. Accomodation'!W601,'2. GRI Pricing Inputs'!$C$89:$AI$89,0)),0)</f>
        <v>0</v>
      </c>
      <c r="W597" s="272">
        <f>IFERROR(INDEX('2. GRI Pricing Inputs'!$C$97:$AI$98,MATCH('3. GRI Pricing'!$W$16,'2. GRI Pricing Inputs'!$C$97:$C$98,0),MATCH('1. Accomodation'!X601,'2. GRI Pricing Inputs'!$C$97:$AI$97,0)),0)</f>
        <v>0</v>
      </c>
      <c r="X597" s="272">
        <f>IFERROR(INDEX('2. GRI Pricing Inputs'!$C$104:$AI$105,MATCH('3. GRI Pricing'!$X$16,'2. GRI Pricing Inputs'!$C$104:$C$105,0),MATCH('1. Accomodation'!Y601,'2. GRI Pricing Inputs'!$C$104:$AI$104,0)),0)</f>
        <v>0</v>
      </c>
      <c r="Y597" s="273"/>
      <c r="Z597" s="274">
        <f t="shared" si="25"/>
        <v>0</v>
      </c>
      <c r="AA597" s="275"/>
      <c r="AB597" s="275"/>
      <c r="AC597" s="275"/>
      <c r="AD597" s="271">
        <f>Z597*(1+'2. GRI Pricing Inputs'!E$115)^(($AD$16-$AC$15)/365)</f>
        <v>0</v>
      </c>
      <c r="AE597" s="272">
        <f>AD597*(1+'2. GRI Pricing Inputs'!F$115)^((AE$16-AD$16)/365)</f>
        <v>0</v>
      </c>
      <c r="AF597" s="272">
        <f>AE597*(1+'2. GRI Pricing Inputs'!G$115)^((AF$16-AE$16)/365)</f>
        <v>0</v>
      </c>
      <c r="AG597" s="272">
        <f>AF597*(1+'2. GRI Pricing Inputs'!H$115)^((AG$16-AF$16)/365)</f>
        <v>0</v>
      </c>
      <c r="AH597" s="272">
        <f>AG597*(1+'2. GRI Pricing Inputs'!I$115)^((AH$16-AG$16)/365)</f>
        <v>0</v>
      </c>
      <c r="AI597" s="272">
        <f>AH597*(1+'2. GRI Pricing Inputs'!J$115)^((AI$16-AH$16)/365)</f>
        <v>0</v>
      </c>
      <c r="AJ597" s="272">
        <f>AI597*(1+'2. GRI Pricing Inputs'!K$115)^((AJ$16-AI$16)/365)</f>
        <v>0</v>
      </c>
      <c r="AK597" s="272">
        <f>AJ597*(1+'2. GRI Pricing Inputs'!L$115)^((AK$16-AJ$16)/365)</f>
        <v>0</v>
      </c>
      <c r="AL597" s="272">
        <f>AK597*(1+'2. GRI Pricing Inputs'!M$115)^((AL$16-AK$16)/365)</f>
        <v>0</v>
      </c>
      <c r="AM597" s="272">
        <f>AL597*(1+'2. GRI Pricing Inputs'!N$115)^((AM$16-AL$16)/365)</f>
        <v>0</v>
      </c>
      <c r="AN597" s="272">
        <f>AM597*(1+'2. GRI Pricing Inputs'!O$115)^((AN$16-AM$16)/365)</f>
        <v>0</v>
      </c>
      <c r="AO597" s="272">
        <f>AN597*(1+'2. GRI Pricing Inputs'!P$115)^((AO$16-AN$16)/365)</f>
        <v>0</v>
      </c>
      <c r="AP597" s="276">
        <f>AO597*(1+'2. GRI Pricing Inputs'!Q$115)^((AP$16-AO$16)/365)</f>
        <v>0</v>
      </c>
      <c r="AQ597" s="380">
        <f t="shared" si="26"/>
        <v>0</v>
      </c>
    </row>
    <row r="598" spans="3:43" ht="11.4" x14ac:dyDescent="0.2">
      <c r="C598" s="76">
        <f>'1. Accomodation'!N602</f>
        <v>0</v>
      </c>
      <c r="D598" s="362" t="str">
        <f>'1. Accomodation'!L602</f>
        <v>[Select]</v>
      </c>
      <c r="E598" s="69" t="str">
        <f>'1. Accomodation'!P602</f>
        <v>[Select]</v>
      </c>
      <c r="F598" s="69" t="str">
        <f>'1. Accomodation'!Q602</f>
        <v>[Select]</v>
      </c>
      <c r="G598" s="77">
        <f>'1. Accomodation'!O602</f>
        <v>0</v>
      </c>
      <c r="H598" s="69" t="str">
        <f>'1. Accomodation'!R602</f>
        <v>[Select]</v>
      </c>
      <c r="I598" s="69" t="str">
        <f>'1. Accomodation'!S602</f>
        <v>[Select]</v>
      </c>
      <c r="J598" s="62"/>
      <c r="L598" s="271">
        <f>IFERROR(INDEX('2. GRI Pricing Inputs'!$C$15:$AI$16,MATCH($L$16,'2. GRI Pricing Inputs'!$C$15:$C$16,0),MATCH(E598,'2. GRI Pricing Inputs'!$C$15:$AI$15,0)),0)</f>
        <v>0</v>
      </c>
      <c r="M598" s="272">
        <f>IFERROR(INDEX('2. GRI Pricing Inputs'!$C$22:$AI$23,MATCH($M$16,'2. GRI Pricing Inputs'!$C$22:$C$23,0),MATCH(F598,'2. GRI Pricing Inputs'!$C$22:$AI$22,0)),0)</f>
        <v>0</v>
      </c>
      <c r="N598" s="329">
        <f>IF(AND('3. GRI Pricing'!$G598&gt;='2. GRI Pricing Inputs'!$D$33,'3. GRI Pricing'!$G598&lt;='2. GRI Pricing Inputs'!$E$33),'2. GRI Pricing Inputs'!$D$32,IF(AND('3. GRI Pricing'!$G598&gt;='2. GRI Pricing Inputs'!$F$33,'3. GRI Pricing'!$G598&lt;='2. GRI Pricing Inputs'!$G$33),'2. GRI Pricing Inputs'!$F$32,IF(AND('3. GRI Pricing'!$G598&gt;='2. GRI Pricing Inputs'!$H$33,'3. GRI Pricing'!$G598&lt;='2. GRI Pricing Inputs'!$I$33),'2. GRI Pricing Inputs'!$H$32,IF(AND('3. GRI Pricing'!$G598&gt;='2. GRI Pricing Inputs'!$J$33,'3. GRI Pricing'!$G598&lt;='2. GRI Pricing Inputs'!$K$33),'2. GRI Pricing Inputs'!$J$32,IF(AND('3. GRI Pricing'!$G598&gt;='2. GRI Pricing Inputs'!$L$33,'3. GRI Pricing'!$G598&lt;='2. GRI Pricing Inputs'!$M$33),'2. GRI Pricing Inputs'!$L$32,IF(AND('3. GRI Pricing'!$G598&gt;='2. GRI Pricing Inputs'!$N$33,'3. GRI Pricing'!$G598&lt;='2. GRI Pricing Inputs'!$O$33),'2. GRI Pricing Inputs'!$N$32,IF(AND('3. GRI Pricing'!$G598&gt;='2. GRI Pricing Inputs'!$P$33,'3. GRI Pricing'!$G598&lt;='2. GRI Pricing Inputs'!$Q$33),'2. GRI Pricing Inputs'!$P$32,IF(AND('3. GRI Pricing'!$G598&gt;='2. GRI Pricing Inputs'!$R$33,'3. GRI Pricing'!$G598&lt;='2. GRI Pricing Inputs'!$S$33),'2. GRI Pricing Inputs'!$R$32,IF(AND('3. GRI Pricing'!$G598&gt;='2. GRI Pricing Inputs'!$T$33,'3. GRI Pricing'!$G598&lt;='2. GRI Pricing Inputs'!$U$33),'2. GRI Pricing Inputs'!$T$32,IF(AND('3. GRI Pricing'!$G598&gt;='2. GRI Pricing Inputs'!$V$33,'3. GRI Pricing'!$G598&lt;='2. GRI Pricing Inputs'!$W$33),'2. GRI Pricing Inputs'!$V$32,IF(AND('3. GRI Pricing'!$G598&gt;='2. GRI Pricing Inputs'!$X$33,'3. GRI Pricing'!$G598&lt;='2. GRI Pricing Inputs'!$Y$33),'2. GRI Pricing Inputs'!$X$32,IF(AND('3. GRI Pricing'!$G598&gt;='2. GRI Pricing Inputs'!$Z$33,'3. GRI Pricing'!$G598&lt;='2. GRI Pricing Inputs'!$AA$33),'2. GRI Pricing Inputs'!$Z$32,IF(AND('3. GRI Pricing'!$G598&gt;='2. GRI Pricing Inputs'!$AB$33,'3. GRI Pricing'!$G598&lt;='2. GRI Pricing Inputs'!$AC$33),'2. GRI Pricing Inputs'!$AB$32,IF(AND('3. GRI Pricing'!$G598&gt;='2. GRI Pricing Inputs'!$AD$33,'3. GRI Pricing'!$G598&lt;='2. GRI Pricing Inputs'!$AE$33),'2. GRI Pricing Inputs'!$AD$32,IF(AND('3. GRI Pricing'!$G598&gt;='2. GRI Pricing Inputs'!$AF$33,'3. GRI Pricing'!$G598&lt;='2. GRI Pricing Inputs'!$AG$33),'2. GRI Pricing Inputs'!$AF$32,IF(AND('3. GRI Pricing'!$G598&gt;='2. GRI Pricing Inputs'!$AH$33,'3. GRI Pricing'!$G598&lt;='2. GRI Pricing Inputs'!$AI$33),'2. GRI Pricing Inputs'!$AH$32,0))))))))))))))))</f>
        <v>0</v>
      </c>
      <c r="O598" s="272" cm="1">
        <f t="array" ref="O598">IFERROR(INDEX('2. GRI Pricing Inputs'!$C$32:$AI$39,MATCH('3. GRI Pricing'!E598,'2. GRI Pricing Inputs'!$C$32:$C$39,0),(MATCH('3. GRI Pricing'!N598,'2. GRI Pricing Inputs'!$D$32:$AI$32,0)+1)),0)</f>
        <v>0</v>
      </c>
      <c r="P598" s="272">
        <f>IFERROR(INDEX('2. GRI Pricing Inputs'!$C$45:$AI$46,MATCH($P$16,'2. GRI Pricing Inputs'!$C$45:$C$46,0),MATCH(H598,'2. GRI Pricing Inputs'!$C$45:$AI$45,0)),0)</f>
        <v>0</v>
      </c>
      <c r="Q598" s="272">
        <f>IFERROR(INDEX('2. GRI Pricing Inputs'!$C$53:$AI$54,MATCH('3. GRI Pricing'!$Q$16,'2. GRI Pricing Inputs'!$C$53:$C$54,0),MATCH('3. GRI Pricing'!I598,'2. GRI Pricing Inputs'!$C$53:$AI$53,0)),0)</f>
        <v>0</v>
      </c>
      <c r="R598" s="272">
        <f>IFERROR(INDEX('2. GRI Pricing Inputs'!$C$60:$AI$61,MATCH('3. GRI Pricing'!$R$16,'2. GRI Pricing Inputs'!$C$60:$C$61,0),MATCH('1. Accomodation'!T602,'2. GRI Pricing Inputs'!$C$60:$AI$60,0)),0)</f>
        <v>0</v>
      </c>
      <c r="S598" s="272">
        <f>IFERROR(INDEX('2. GRI Pricing Inputs'!$C$67:$AI$68,MATCH('3. GRI Pricing'!$S$16,'2. GRI Pricing Inputs'!$C$67:$C$68,0),MATCH('1. Accomodation'!U602,'2. GRI Pricing Inputs'!$C$67:$AI$67,0)),0)</f>
        <v>0</v>
      </c>
      <c r="T598" s="272">
        <f>IF(E598=0,0,'2. GRI Pricing Inputs'!$AI$75)</f>
        <v>0</v>
      </c>
      <c r="U598" s="272">
        <f>IFERROR(INDEX('2. GRI Pricing Inputs'!$C$82:$AI$83,MATCH('3. GRI Pricing'!$U$16,'2. GRI Pricing Inputs'!$C$82:$C$83,0),MATCH('1. Accomodation'!V602,'2. GRI Pricing Inputs'!$C$82:$AI$82,0)),0)</f>
        <v>0</v>
      </c>
      <c r="V598" s="272">
        <f>IFERROR(INDEX('2. GRI Pricing Inputs'!$C$89:$AI$90,MATCH('3. GRI Pricing'!$V$16,'2. GRI Pricing Inputs'!$C$89:$C$90,0),MATCH('1. Accomodation'!W602,'2. GRI Pricing Inputs'!$C$89:$AI$89,0)),0)</f>
        <v>0</v>
      </c>
      <c r="W598" s="272">
        <f>IFERROR(INDEX('2. GRI Pricing Inputs'!$C$97:$AI$98,MATCH('3. GRI Pricing'!$W$16,'2. GRI Pricing Inputs'!$C$97:$C$98,0),MATCH('1. Accomodation'!X602,'2. GRI Pricing Inputs'!$C$97:$AI$97,0)),0)</f>
        <v>0</v>
      </c>
      <c r="X598" s="272">
        <f>IFERROR(INDEX('2. GRI Pricing Inputs'!$C$104:$AI$105,MATCH('3. GRI Pricing'!$X$16,'2. GRI Pricing Inputs'!$C$104:$C$105,0),MATCH('1. Accomodation'!Y602,'2. GRI Pricing Inputs'!$C$104:$AI$104,0)),0)</f>
        <v>0</v>
      </c>
      <c r="Y598" s="273"/>
      <c r="Z598" s="274">
        <f t="shared" si="25"/>
        <v>0</v>
      </c>
      <c r="AA598" s="275"/>
      <c r="AB598" s="275"/>
      <c r="AC598" s="275"/>
      <c r="AD598" s="271">
        <f>Z598*(1+'2. GRI Pricing Inputs'!E$115)^(($AD$16-$AC$15)/365)</f>
        <v>0</v>
      </c>
      <c r="AE598" s="272">
        <f>AD598*(1+'2. GRI Pricing Inputs'!F$115)^((AE$16-AD$16)/365)</f>
        <v>0</v>
      </c>
      <c r="AF598" s="272">
        <f>AE598*(1+'2. GRI Pricing Inputs'!G$115)^((AF$16-AE$16)/365)</f>
        <v>0</v>
      </c>
      <c r="AG598" s="272">
        <f>AF598*(1+'2. GRI Pricing Inputs'!H$115)^((AG$16-AF$16)/365)</f>
        <v>0</v>
      </c>
      <c r="AH598" s="272">
        <f>AG598*(1+'2. GRI Pricing Inputs'!I$115)^((AH$16-AG$16)/365)</f>
        <v>0</v>
      </c>
      <c r="AI598" s="272">
        <f>AH598*(1+'2. GRI Pricing Inputs'!J$115)^((AI$16-AH$16)/365)</f>
        <v>0</v>
      </c>
      <c r="AJ598" s="272">
        <f>AI598*(1+'2. GRI Pricing Inputs'!K$115)^((AJ$16-AI$16)/365)</f>
        <v>0</v>
      </c>
      <c r="AK598" s="272">
        <f>AJ598*(1+'2. GRI Pricing Inputs'!L$115)^((AK$16-AJ$16)/365)</f>
        <v>0</v>
      </c>
      <c r="AL598" s="272">
        <f>AK598*(1+'2. GRI Pricing Inputs'!M$115)^((AL$16-AK$16)/365)</f>
        <v>0</v>
      </c>
      <c r="AM598" s="272">
        <f>AL598*(1+'2. GRI Pricing Inputs'!N$115)^((AM$16-AL$16)/365)</f>
        <v>0</v>
      </c>
      <c r="AN598" s="272">
        <f>AM598*(1+'2. GRI Pricing Inputs'!O$115)^((AN$16-AM$16)/365)</f>
        <v>0</v>
      </c>
      <c r="AO598" s="272">
        <f>AN598*(1+'2. GRI Pricing Inputs'!P$115)^((AO$16-AN$16)/365)</f>
        <v>0</v>
      </c>
      <c r="AP598" s="276">
        <f>AO598*(1+'2. GRI Pricing Inputs'!Q$115)^((AP$16-AO$16)/365)</f>
        <v>0</v>
      </c>
      <c r="AQ598" s="380">
        <f t="shared" si="26"/>
        <v>0</v>
      </c>
    </row>
    <row r="599" spans="3:43" ht="11.4" x14ac:dyDescent="0.2">
      <c r="C599" s="76">
        <f>'1. Accomodation'!N603</f>
        <v>0</v>
      </c>
      <c r="D599" s="362" t="str">
        <f>'1. Accomodation'!L603</f>
        <v>[Select]</v>
      </c>
      <c r="E599" s="69" t="str">
        <f>'1. Accomodation'!P603</f>
        <v>[Select]</v>
      </c>
      <c r="F599" s="69" t="str">
        <f>'1. Accomodation'!Q603</f>
        <v>[Select]</v>
      </c>
      <c r="G599" s="77">
        <f>'1. Accomodation'!O603</f>
        <v>0</v>
      </c>
      <c r="H599" s="69" t="str">
        <f>'1. Accomodation'!R603</f>
        <v>[Select]</v>
      </c>
      <c r="I599" s="69" t="str">
        <f>'1. Accomodation'!S603</f>
        <v>[Select]</v>
      </c>
      <c r="J599" s="62"/>
      <c r="L599" s="271">
        <f>IFERROR(INDEX('2. GRI Pricing Inputs'!$C$15:$AI$16,MATCH($L$16,'2. GRI Pricing Inputs'!$C$15:$C$16,0),MATCH(E599,'2. GRI Pricing Inputs'!$C$15:$AI$15,0)),0)</f>
        <v>0</v>
      </c>
      <c r="M599" s="272">
        <f>IFERROR(INDEX('2. GRI Pricing Inputs'!$C$22:$AI$23,MATCH($M$16,'2. GRI Pricing Inputs'!$C$22:$C$23,0),MATCH(F599,'2. GRI Pricing Inputs'!$C$22:$AI$22,0)),0)</f>
        <v>0</v>
      </c>
      <c r="N599" s="329">
        <f>IF(AND('3. GRI Pricing'!$G599&gt;='2. GRI Pricing Inputs'!$D$33,'3. GRI Pricing'!$G599&lt;='2. GRI Pricing Inputs'!$E$33),'2. GRI Pricing Inputs'!$D$32,IF(AND('3. GRI Pricing'!$G599&gt;='2. GRI Pricing Inputs'!$F$33,'3. GRI Pricing'!$G599&lt;='2. GRI Pricing Inputs'!$G$33),'2. GRI Pricing Inputs'!$F$32,IF(AND('3. GRI Pricing'!$G599&gt;='2. GRI Pricing Inputs'!$H$33,'3. GRI Pricing'!$G599&lt;='2. GRI Pricing Inputs'!$I$33),'2. GRI Pricing Inputs'!$H$32,IF(AND('3. GRI Pricing'!$G599&gt;='2. GRI Pricing Inputs'!$J$33,'3. GRI Pricing'!$G599&lt;='2. GRI Pricing Inputs'!$K$33),'2. GRI Pricing Inputs'!$J$32,IF(AND('3. GRI Pricing'!$G599&gt;='2. GRI Pricing Inputs'!$L$33,'3. GRI Pricing'!$G599&lt;='2. GRI Pricing Inputs'!$M$33),'2. GRI Pricing Inputs'!$L$32,IF(AND('3. GRI Pricing'!$G599&gt;='2. GRI Pricing Inputs'!$N$33,'3. GRI Pricing'!$G599&lt;='2. GRI Pricing Inputs'!$O$33),'2. GRI Pricing Inputs'!$N$32,IF(AND('3. GRI Pricing'!$G599&gt;='2. GRI Pricing Inputs'!$P$33,'3. GRI Pricing'!$G599&lt;='2. GRI Pricing Inputs'!$Q$33),'2. GRI Pricing Inputs'!$P$32,IF(AND('3. GRI Pricing'!$G599&gt;='2. GRI Pricing Inputs'!$R$33,'3. GRI Pricing'!$G599&lt;='2. GRI Pricing Inputs'!$S$33),'2. GRI Pricing Inputs'!$R$32,IF(AND('3. GRI Pricing'!$G599&gt;='2. GRI Pricing Inputs'!$T$33,'3. GRI Pricing'!$G599&lt;='2. GRI Pricing Inputs'!$U$33),'2. GRI Pricing Inputs'!$T$32,IF(AND('3. GRI Pricing'!$G599&gt;='2. GRI Pricing Inputs'!$V$33,'3. GRI Pricing'!$G599&lt;='2. GRI Pricing Inputs'!$W$33),'2. GRI Pricing Inputs'!$V$32,IF(AND('3. GRI Pricing'!$G599&gt;='2. GRI Pricing Inputs'!$X$33,'3. GRI Pricing'!$G599&lt;='2. GRI Pricing Inputs'!$Y$33),'2. GRI Pricing Inputs'!$X$32,IF(AND('3. GRI Pricing'!$G599&gt;='2. GRI Pricing Inputs'!$Z$33,'3. GRI Pricing'!$G599&lt;='2. GRI Pricing Inputs'!$AA$33),'2. GRI Pricing Inputs'!$Z$32,IF(AND('3. GRI Pricing'!$G599&gt;='2. GRI Pricing Inputs'!$AB$33,'3. GRI Pricing'!$G599&lt;='2. GRI Pricing Inputs'!$AC$33),'2. GRI Pricing Inputs'!$AB$32,IF(AND('3. GRI Pricing'!$G599&gt;='2. GRI Pricing Inputs'!$AD$33,'3. GRI Pricing'!$G599&lt;='2. GRI Pricing Inputs'!$AE$33),'2. GRI Pricing Inputs'!$AD$32,IF(AND('3. GRI Pricing'!$G599&gt;='2. GRI Pricing Inputs'!$AF$33,'3. GRI Pricing'!$G599&lt;='2. GRI Pricing Inputs'!$AG$33),'2. GRI Pricing Inputs'!$AF$32,IF(AND('3. GRI Pricing'!$G599&gt;='2. GRI Pricing Inputs'!$AH$33,'3. GRI Pricing'!$G599&lt;='2. GRI Pricing Inputs'!$AI$33),'2. GRI Pricing Inputs'!$AH$32,0))))))))))))))))</f>
        <v>0</v>
      </c>
      <c r="O599" s="272" cm="1">
        <f t="array" ref="O599">IFERROR(INDEX('2. GRI Pricing Inputs'!$C$32:$AI$39,MATCH('3. GRI Pricing'!E599,'2. GRI Pricing Inputs'!$C$32:$C$39,0),(MATCH('3. GRI Pricing'!N599,'2. GRI Pricing Inputs'!$D$32:$AI$32,0)+1)),0)</f>
        <v>0</v>
      </c>
      <c r="P599" s="272">
        <f>IFERROR(INDEX('2. GRI Pricing Inputs'!$C$45:$AI$46,MATCH($P$16,'2. GRI Pricing Inputs'!$C$45:$C$46,0),MATCH(H599,'2. GRI Pricing Inputs'!$C$45:$AI$45,0)),0)</f>
        <v>0</v>
      </c>
      <c r="Q599" s="272">
        <f>IFERROR(INDEX('2. GRI Pricing Inputs'!$C$53:$AI$54,MATCH('3. GRI Pricing'!$Q$16,'2. GRI Pricing Inputs'!$C$53:$C$54,0),MATCH('3. GRI Pricing'!I599,'2. GRI Pricing Inputs'!$C$53:$AI$53,0)),0)</f>
        <v>0</v>
      </c>
      <c r="R599" s="272">
        <f>IFERROR(INDEX('2. GRI Pricing Inputs'!$C$60:$AI$61,MATCH('3. GRI Pricing'!$R$16,'2. GRI Pricing Inputs'!$C$60:$C$61,0),MATCH('1. Accomodation'!T603,'2. GRI Pricing Inputs'!$C$60:$AI$60,0)),0)</f>
        <v>0</v>
      </c>
      <c r="S599" s="272">
        <f>IFERROR(INDEX('2. GRI Pricing Inputs'!$C$67:$AI$68,MATCH('3. GRI Pricing'!$S$16,'2. GRI Pricing Inputs'!$C$67:$C$68,0),MATCH('1. Accomodation'!U603,'2. GRI Pricing Inputs'!$C$67:$AI$67,0)),0)</f>
        <v>0</v>
      </c>
      <c r="T599" s="272">
        <f>IF(E599=0,0,'2. GRI Pricing Inputs'!$AI$75)</f>
        <v>0</v>
      </c>
      <c r="U599" s="272">
        <f>IFERROR(INDEX('2. GRI Pricing Inputs'!$C$82:$AI$83,MATCH('3. GRI Pricing'!$U$16,'2. GRI Pricing Inputs'!$C$82:$C$83,0),MATCH('1. Accomodation'!V603,'2. GRI Pricing Inputs'!$C$82:$AI$82,0)),0)</f>
        <v>0</v>
      </c>
      <c r="V599" s="272">
        <f>IFERROR(INDEX('2. GRI Pricing Inputs'!$C$89:$AI$90,MATCH('3. GRI Pricing'!$V$16,'2. GRI Pricing Inputs'!$C$89:$C$90,0),MATCH('1. Accomodation'!W603,'2. GRI Pricing Inputs'!$C$89:$AI$89,0)),0)</f>
        <v>0</v>
      </c>
      <c r="W599" s="272">
        <f>IFERROR(INDEX('2. GRI Pricing Inputs'!$C$97:$AI$98,MATCH('3. GRI Pricing'!$W$16,'2. GRI Pricing Inputs'!$C$97:$C$98,0),MATCH('1. Accomodation'!X603,'2. GRI Pricing Inputs'!$C$97:$AI$97,0)),0)</f>
        <v>0</v>
      </c>
      <c r="X599" s="272">
        <f>IFERROR(INDEX('2. GRI Pricing Inputs'!$C$104:$AI$105,MATCH('3. GRI Pricing'!$X$16,'2. GRI Pricing Inputs'!$C$104:$C$105,0),MATCH('1. Accomodation'!Y603,'2. GRI Pricing Inputs'!$C$104:$AI$104,0)),0)</f>
        <v>0</v>
      </c>
      <c r="Y599" s="273"/>
      <c r="Z599" s="274">
        <f t="shared" si="25"/>
        <v>0</v>
      </c>
      <c r="AA599" s="275"/>
      <c r="AB599" s="275"/>
      <c r="AC599" s="275"/>
      <c r="AD599" s="271">
        <f>Z599*(1+'2. GRI Pricing Inputs'!E$115)^(($AD$16-$AC$15)/365)</f>
        <v>0</v>
      </c>
      <c r="AE599" s="272">
        <f>AD599*(1+'2. GRI Pricing Inputs'!F$115)^((AE$16-AD$16)/365)</f>
        <v>0</v>
      </c>
      <c r="AF599" s="272">
        <f>AE599*(1+'2. GRI Pricing Inputs'!G$115)^((AF$16-AE$16)/365)</f>
        <v>0</v>
      </c>
      <c r="AG599" s="272">
        <f>AF599*(1+'2. GRI Pricing Inputs'!H$115)^((AG$16-AF$16)/365)</f>
        <v>0</v>
      </c>
      <c r="AH599" s="272">
        <f>AG599*(1+'2. GRI Pricing Inputs'!I$115)^((AH$16-AG$16)/365)</f>
        <v>0</v>
      </c>
      <c r="AI599" s="272">
        <f>AH599*(1+'2. GRI Pricing Inputs'!J$115)^((AI$16-AH$16)/365)</f>
        <v>0</v>
      </c>
      <c r="AJ599" s="272">
        <f>AI599*(1+'2. GRI Pricing Inputs'!K$115)^((AJ$16-AI$16)/365)</f>
        <v>0</v>
      </c>
      <c r="AK599" s="272">
        <f>AJ599*(1+'2. GRI Pricing Inputs'!L$115)^((AK$16-AJ$16)/365)</f>
        <v>0</v>
      </c>
      <c r="AL599" s="272">
        <f>AK599*(1+'2. GRI Pricing Inputs'!M$115)^((AL$16-AK$16)/365)</f>
        <v>0</v>
      </c>
      <c r="AM599" s="272">
        <f>AL599*(1+'2. GRI Pricing Inputs'!N$115)^((AM$16-AL$16)/365)</f>
        <v>0</v>
      </c>
      <c r="AN599" s="272">
        <f>AM599*(1+'2. GRI Pricing Inputs'!O$115)^((AN$16-AM$16)/365)</f>
        <v>0</v>
      </c>
      <c r="AO599" s="272">
        <f>AN599*(1+'2. GRI Pricing Inputs'!P$115)^((AO$16-AN$16)/365)</f>
        <v>0</v>
      </c>
      <c r="AP599" s="276">
        <f>AO599*(1+'2. GRI Pricing Inputs'!Q$115)^((AP$16-AO$16)/365)</f>
        <v>0</v>
      </c>
      <c r="AQ599" s="380">
        <f t="shared" si="26"/>
        <v>0</v>
      </c>
    </row>
    <row r="600" spans="3:43" ht="11.4" x14ac:dyDescent="0.2">
      <c r="C600" s="76">
        <f>'1. Accomodation'!N604</f>
        <v>0</v>
      </c>
      <c r="D600" s="362" t="str">
        <f>'1. Accomodation'!L604</f>
        <v>[Select]</v>
      </c>
      <c r="E600" s="69" t="str">
        <f>'1. Accomodation'!P604</f>
        <v>[Select]</v>
      </c>
      <c r="F600" s="69" t="str">
        <f>'1. Accomodation'!Q604</f>
        <v>[Select]</v>
      </c>
      <c r="G600" s="77">
        <f>'1. Accomodation'!O604</f>
        <v>0</v>
      </c>
      <c r="H600" s="69" t="str">
        <f>'1. Accomodation'!R604</f>
        <v>[Select]</v>
      </c>
      <c r="I600" s="69" t="str">
        <f>'1. Accomodation'!S604</f>
        <v>[Select]</v>
      </c>
      <c r="J600" s="62"/>
      <c r="L600" s="271">
        <f>IFERROR(INDEX('2. GRI Pricing Inputs'!$C$15:$AI$16,MATCH($L$16,'2. GRI Pricing Inputs'!$C$15:$C$16,0),MATCH(E600,'2. GRI Pricing Inputs'!$C$15:$AI$15,0)),0)</f>
        <v>0</v>
      </c>
      <c r="M600" s="272">
        <f>IFERROR(INDEX('2. GRI Pricing Inputs'!$C$22:$AI$23,MATCH($M$16,'2. GRI Pricing Inputs'!$C$22:$C$23,0),MATCH(F600,'2. GRI Pricing Inputs'!$C$22:$AI$22,0)),0)</f>
        <v>0</v>
      </c>
      <c r="N600" s="329">
        <f>IF(AND('3. GRI Pricing'!$G600&gt;='2. GRI Pricing Inputs'!$D$33,'3. GRI Pricing'!$G600&lt;='2. GRI Pricing Inputs'!$E$33),'2. GRI Pricing Inputs'!$D$32,IF(AND('3. GRI Pricing'!$G600&gt;='2. GRI Pricing Inputs'!$F$33,'3. GRI Pricing'!$G600&lt;='2. GRI Pricing Inputs'!$G$33),'2. GRI Pricing Inputs'!$F$32,IF(AND('3. GRI Pricing'!$G600&gt;='2. GRI Pricing Inputs'!$H$33,'3. GRI Pricing'!$G600&lt;='2. GRI Pricing Inputs'!$I$33),'2. GRI Pricing Inputs'!$H$32,IF(AND('3. GRI Pricing'!$G600&gt;='2. GRI Pricing Inputs'!$J$33,'3. GRI Pricing'!$G600&lt;='2. GRI Pricing Inputs'!$K$33),'2. GRI Pricing Inputs'!$J$32,IF(AND('3. GRI Pricing'!$G600&gt;='2. GRI Pricing Inputs'!$L$33,'3. GRI Pricing'!$G600&lt;='2. GRI Pricing Inputs'!$M$33),'2. GRI Pricing Inputs'!$L$32,IF(AND('3. GRI Pricing'!$G600&gt;='2. GRI Pricing Inputs'!$N$33,'3. GRI Pricing'!$G600&lt;='2. GRI Pricing Inputs'!$O$33),'2. GRI Pricing Inputs'!$N$32,IF(AND('3. GRI Pricing'!$G600&gt;='2. GRI Pricing Inputs'!$P$33,'3. GRI Pricing'!$G600&lt;='2. GRI Pricing Inputs'!$Q$33),'2. GRI Pricing Inputs'!$P$32,IF(AND('3. GRI Pricing'!$G600&gt;='2. GRI Pricing Inputs'!$R$33,'3. GRI Pricing'!$G600&lt;='2. GRI Pricing Inputs'!$S$33),'2. GRI Pricing Inputs'!$R$32,IF(AND('3. GRI Pricing'!$G600&gt;='2. GRI Pricing Inputs'!$T$33,'3. GRI Pricing'!$G600&lt;='2. GRI Pricing Inputs'!$U$33),'2. GRI Pricing Inputs'!$T$32,IF(AND('3. GRI Pricing'!$G600&gt;='2. GRI Pricing Inputs'!$V$33,'3. GRI Pricing'!$G600&lt;='2. GRI Pricing Inputs'!$W$33),'2. GRI Pricing Inputs'!$V$32,IF(AND('3. GRI Pricing'!$G600&gt;='2. GRI Pricing Inputs'!$X$33,'3. GRI Pricing'!$G600&lt;='2. GRI Pricing Inputs'!$Y$33),'2. GRI Pricing Inputs'!$X$32,IF(AND('3. GRI Pricing'!$G600&gt;='2. GRI Pricing Inputs'!$Z$33,'3. GRI Pricing'!$G600&lt;='2. GRI Pricing Inputs'!$AA$33),'2. GRI Pricing Inputs'!$Z$32,IF(AND('3. GRI Pricing'!$G600&gt;='2. GRI Pricing Inputs'!$AB$33,'3. GRI Pricing'!$G600&lt;='2. GRI Pricing Inputs'!$AC$33),'2. GRI Pricing Inputs'!$AB$32,IF(AND('3. GRI Pricing'!$G600&gt;='2. GRI Pricing Inputs'!$AD$33,'3. GRI Pricing'!$G600&lt;='2. GRI Pricing Inputs'!$AE$33),'2. GRI Pricing Inputs'!$AD$32,IF(AND('3. GRI Pricing'!$G600&gt;='2. GRI Pricing Inputs'!$AF$33,'3. GRI Pricing'!$G600&lt;='2. GRI Pricing Inputs'!$AG$33),'2. GRI Pricing Inputs'!$AF$32,IF(AND('3. GRI Pricing'!$G600&gt;='2. GRI Pricing Inputs'!$AH$33,'3. GRI Pricing'!$G600&lt;='2. GRI Pricing Inputs'!$AI$33),'2. GRI Pricing Inputs'!$AH$32,0))))))))))))))))</f>
        <v>0</v>
      </c>
      <c r="O600" s="272" cm="1">
        <f t="array" ref="O600">IFERROR(INDEX('2. GRI Pricing Inputs'!$C$32:$AI$39,MATCH('3. GRI Pricing'!E600,'2. GRI Pricing Inputs'!$C$32:$C$39,0),(MATCH('3. GRI Pricing'!N600,'2. GRI Pricing Inputs'!$D$32:$AI$32,0)+1)),0)</f>
        <v>0</v>
      </c>
      <c r="P600" s="272">
        <f>IFERROR(INDEX('2. GRI Pricing Inputs'!$C$45:$AI$46,MATCH($P$16,'2. GRI Pricing Inputs'!$C$45:$C$46,0),MATCH(H600,'2. GRI Pricing Inputs'!$C$45:$AI$45,0)),0)</f>
        <v>0</v>
      </c>
      <c r="Q600" s="272">
        <f>IFERROR(INDEX('2. GRI Pricing Inputs'!$C$53:$AI$54,MATCH('3. GRI Pricing'!$Q$16,'2. GRI Pricing Inputs'!$C$53:$C$54,0),MATCH('3. GRI Pricing'!I600,'2. GRI Pricing Inputs'!$C$53:$AI$53,0)),0)</f>
        <v>0</v>
      </c>
      <c r="R600" s="272">
        <f>IFERROR(INDEX('2. GRI Pricing Inputs'!$C$60:$AI$61,MATCH('3. GRI Pricing'!$R$16,'2. GRI Pricing Inputs'!$C$60:$C$61,0),MATCH('1. Accomodation'!T604,'2. GRI Pricing Inputs'!$C$60:$AI$60,0)),0)</f>
        <v>0</v>
      </c>
      <c r="S600" s="272">
        <f>IFERROR(INDEX('2. GRI Pricing Inputs'!$C$67:$AI$68,MATCH('3. GRI Pricing'!$S$16,'2. GRI Pricing Inputs'!$C$67:$C$68,0),MATCH('1. Accomodation'!U604,'2. GRI Pricing Inputs'!$C$67:$AI$67,0)),0)</f>
        <v>0</v>
      </c>
      <c r="T600" s="272">
        <f>IF(E600=0,0,'2. GRI Pricing Inputs'!$AI$75)</f>
        <v>0</v>
      </c>
      <c r="U600" s="272">
        <f>IFERROR(INDEX('2. GRI Pricing Inputs'!$C$82:$AI$83,MATCH('3. GRI Pricing'!$U$16,'2. GRI Pricing Inputs'!$C$82:$C$83,0),MATCH('1. Accomodation'!V604,'2. GRI Pricing Inputs'!$C$82:$AI$82,0)),0)</f>
        <v>0</v>
      </c>
      <c r="V600" s="272">
        <f>IFERROR(INDEX('2. GRI Pricing Inputs'!$C$89:$AI$90,MATCH('3. GRI Pricing'!$V$16,'2. GRI Pricing Inputs'!$C$89:$C$90,0),MATCH('1. Accomodation'!W604,'2. GRI Pricing Inputs'!$C$89:$AI$89,0)),0)</f>
        <v>0</v>
      </c>
      <c r="W600" s="272">
        <f>IFERROR(INDEX('2. GRI Pricing Inputs'!$C$97:$AI$98,MATCH('3. GRI Pricing'!$W$16,'2. GRI Pricing Inputs'!$C$97:$C$98,0),MATCH('1. Accomodation'!X604,'2. GRI Pricing Inputs'!$C$97:$AI$97,0)),0)</f>
        <v>0</v>
      </c>
      <c r="X600" s="272">
        <f>IFERROR(INDEX('2. GRI Pricing Inputs'!$C$104:$AI$105,MATCH('3. GRI Pricing'!$X$16,'2. GRI Pricing Inputs'!$C$104:$C$105,0),MATCH('1. Accomodation'!Y604,'2. GRI Pricing Inputs'!$C$104:$AI$104,0)),0)</f>
        <v>0</v>
      </c>
      <c r="Y600" s="273"/>
      <c r="Z600" s="274">
        <f t="shared" si="25"/>
        <v>0</v>
      </c>
      <c r="AA600" s="275"/>
      <c r="AB600" s="275"/>
      <c r="AC600" s="275"/>
      <c r="AD600" s="271">
        <f>Z600*(1+'2. GRI Pricing Inputs'!E$115)^(($AD$16-$AC$15)/365)</f>
        <v>0</v>
      </c>
      <c r="AE600" s="272">
        <f>AD600*(1+'2. GRI Pricing Inputs'!F$115)^((AE$16-AD$16)/365)</f>
        <v>0</v>
      </c>
      <c r="AF600" s="272">
        <f>AE600*(1+'2. GRI Pricing Inputs'!G$115)^((AF$16-AE$16)/365)</f>
        <v>0</v>
      </c>
      <c r="AG600" s="272">
        <f>AF600*(1+'2. GRI Pricing Inputs'!H$115)^((AG$16-AF$16)/365)</f>
        <v>0</v>
      </c>
      <c r="AH600" s="272">
        <f>AG600*(1+'2. GRI Pricing Inputs'!I$115)^((AH$16-AG$16)/365)</f>
        <v>0</v>
      </c>
      <c r="AI600" s="272">
        <f>AH600*(1+'2. GRI Pricing Inputs'!J$115)^((AI$16-AH$16)/365)</f>
        <v>0</v>
      </c>
      <c r="AJ600" s="272">
        <f>AI600*(1+'2. GRI Pricing Inputs'!K$115)^((AJ$16-AI$16)/365)</f>
        <v>0</v>
      </c>
      <c r="AK600" s="272">
        <f>AJ600*(1+'2. GRI Pricing Inputs'!L$115)^((AK$16-AJ$16)/365)</f>
        <v>0</v>
      </c>
      <c r="AL600" s="272">
        <f>AK600*(1+'2. GRI Pricing Inputs'!M$115)^((AL$16-AK$16)/365)</f>
        <v>0</v>
      </c>
      <c r="AM600" s="272">
        <f>AL600*(1+'2. GRI Pricing Inputs'!N$115)^((AM$16-AL$16)/365)</f>
        <v>0</v>
      </c>
      <c r="AN600" s="272">
        <f>AM600*(1+'2. GRI Pricing Inputs'!O$115)^((AN$16-AM$16)/365)</f>
        <v>0</v>
      </c>
      <c r="AO600" s="272">
        <f>AN600*(1+'2. GRI Pricing Inputs'!P$115)^((AO$16-AN$16)/365)</f>
        <v>0</v>
      </c>
      <c r="AP600" s="276">
        <f>AO600*(1+'2. GRI Pricing Inputs'!Q$115)^((AP$16-AO$16)/365)</f>
        <v>0</v>
      </c>
      <c r="AQ600" s="380">
        <f t="shared" si="26"/>
        <v>0</v>
      </c>
    </row>
    <row r="601" spans="3:43" ht="11.4" x14ac:dyDescent="0.2">
      <c r="C601" s="76">
        <f>'1. Accomodation'!N605</f>
        <v>0</v>
      </c>
      <c r="D601" s="362" t="str">
        <f>'1. Accomodation'!L605</f>
        <v>[Select]</v>
      </c>
      <c r="E601" s="69" t="str">
        <f>'1. Accomodation'!P605</f>
        <v>[Select]</v>
      </c>
      <c r="F601" s="69" t="str">
        <f>'1. Accomodation'!Q605</f>
        <v>[Select]</v>
      </c>
      <c r="G601" s="77">
        <f>'1. Accomodation'!O605</f>
        <v>0</v>
      </c>
      <c r="H601" s="69" t="str">
        <f>'1. Accomodation'!R605</f>
        <v>[Select]</v>
      </c>
      <c r="I601" s="69" t="str">
        <f>'1. Accomodation'!S605</f>
        <v>[Select]</v>
      </c>
      <c r="J601" s="62"/>
      <c r="L601" s="271">
        <f>IFERROR(INDEX('2. GRI Pricing Inputs'!$C$15:$AI$16,MATCH($L$16,'2. GRI Pricing Inputs'!$C$15:$C$16,0),MATCH(E601,'2. GRI Pricing Inputs'!$C$15:$AI$15,0)),0)</f>
        <v>0</v>
      </c>
      <c r="M601" s="272">
        <f>IFERROR(INDEX('2. GRI Pricing Inputs'!$C$22:$AI$23,MATCH($M$16,'2. GRI Pricing Inputs'!$C$22:$C$23,0),MATCH(F601,'2. GRI Pricing Inputs'!$C$22:$AI$22,0)),0)</f>
        <v>0</v>
      </c>
      <c r="N601" s="329">
        <f>IF(AND('3. GRI Pricing'!$G601&gt;='2. GRI Pricing Inputs'!$D$33,'3. GRI Pricing'!$G601&lt;='2. GRI Pricing Inputs'!$E$33),'2. GRI Pricing Inputs'!$D$32,IF(AND('3. GRI Pricing'!$G601&gt;='2. GRI Pricing Inputs'!$F$33,'3. GRI Pricing'!$G601&lt;='2. GRI Pricing Inputs'!$G$33),'2. GRI Pricing Inputs'!$F$32,IF(AND('3. GRI Pricing'!$G601&gt;='2. GRI Pricing Inputs'!$H$33,'3. GRI Pricing'!$G601&lt;='2. GRI Pricing Inputs'!$I$33),'2. GRI Pricing Inputs'!$H$32,IF(AND('3. GRI Pricing'!$G601&gt;='2. GRI Pricing Inputs'!$J$33,'3. GRI Pricing'!$G601&lt;='2. GRI Pricing Inputs'!$K$33),'2. GRI Pricing Inputs'!$J$32,IF(AND('3. GRI Pricing'!$G601&gt;='2. GRI Pricing Inputs'!$L$33,'3. GRI Pricing'!$G601&lt;='2. GRI Pricing Inputs'!$M$33),'2. GRI Pricing Inputs'!$L$32,IF(AND('3. GRI Pricing'!$G601&gt;='2. GRI Pricing Inputs'!$N$33,'3. GRI Pricing'!$G601&lt;='2. GRI Pricing Inputs'!$O$33),'2. GRI Pricing Inputs'!$N$32,IF(AND('3. GRI Pricing'!$G601&gt;='2. GRI Pricing Inputs'!$P$33,'3. GRI Pricing'!$G601&lt;='2. GRI Pricing Inputs'!$Q$33),'2. GRI Pricing Inputs'!$P$32,IF(AND('3. GRI Pricing'!$G601&gt;='2. GRI Pricing Inputs'!$R$33,'3. GRI Pricing'!$G601&lt;='2. GRI Pricing Inputs'!$S$33),'2. GRI Pricing Inputs'!$R$32,IF(AND('3. GRI Pricing'!$G601&gt;='2. GRI Pricing Inputs'!$T$33,'3. GRI Pricing'!$G601&lt;='2. GRI Pricing Inputs'!$U$33),'2. GRI Pricing Inputs'!$T$32,IF(AND('3. GRI Pricing'!$G601&gt;='2. GRI Pricing Inputs'!$V$33,'3. GRI Pricing'!$G601&lt;='2. GRI Pricing Inputs'!$W$33),'2. GRI Pricing Inputs'!$V$32,IF(AND('3. GRI Pricing'!$G601&gt;='2. GRI Pricing Inputs'!$X$33,'3. GRI Pricing'!$G601&lt;='2. GRI Pricing Inputs'!$Y$33),'2. GRI Pricing Inputs'!$X$32,IF(AND('3. GRI Pricing'!$G601&gt;='2. GRI Pricing Inputs'!$Z$33,'3. GRI Pricing'!$G601&lt;='2. GRI Pricing Inputs'!$AA$33),'2. GRI Pricing Inputs'!$Z$32,IF(AND('3. GRI Pricing'!$G601&gt;='2. GRI Pricing Inputs'!$AB$33,'3. GRI Pricing'!$G601&lt;='2. GRI Pricing Inputs'!$AC$33),'2. GRI Pricing Inputs'!$AB$32,IF(AND('3. GRI Pricing'!$G601&gt;='2. GRI Pricing Inputs'!$AD$33,'3. GRI Pricing'!$G601&lt;='2. GRI Pricing Inputs'!$AE$33),'2. GRI Pricing Inputs'!$AD$32,IF(AND('3. GRI Pricing'!$G601&gt;='2. GRI Pricing Inputs'!$AF$33,'3. GRI Pricing'!$G601&lt;='2. GRI Pricing Inputs'!$AG$33),'2. GRI Pricing Inputs'!$AF$32,IF(AND('3. GRI Pricing'!$G601&gt;='2. GRI Pricing Inputs'!$AH$33,'3. GRI Pricing'!$G601&lt;='2. GRI Pricing Inputs'!$AI$33),'2. GRI Pricing Inputs'!$AH$32,0))))))))))))))))</f>
        <v>0</v>
      </c>
      <c r="O601" s="272" cm="1">
        <f t="array" ref="O601">IFERROR(INDEX('2. GRI Pricing Inputs'!$C$32:$AI$39,MATCH('3. GRI Pricing'!E601,'2. GRI Pricing Inputs'!$C$32:$C$39,0),(MATCH('3. GRI Pricing'!N601,'2. GRI Pricing Inputs'!$D$32:$AI$32,0)+1)),0)</f>
        <v>0</v>
      </c>
      <c r="P601" s="272">
        <f>IFERROR(INDEX('2. GRI Pricing Inputs'!$C$45:$AI$46,MATCH($P$16,'2. GRI Pricing Inputs'!$C$45:$C$46,0),MATCH(H601,'2. GRI Pricing Inputs'!$C$45:$AI$45,0)),0)</f>
        <v>0</v>
      </c>
      <c r="Q601" s="272">
        <f>IFERROR(INDEX('2. GRI Pricing Inputs'!$C$53:$AI$54,MATCH('3. GRI Pricing'!$Q$16,'2. GRI Pricing Inputs'!$C$53:$C$54,0),MATCH('3. GRI Pricing'!I601,'2. GRI Pricing Inputs'!$C$53:$AI$53,0)),0)</f>
        <v>0</v>
      </c>
      <c r="R601" s="272">
        <f>IFERROR(INDEX('2. GRI Pricing Inputs'!$C$60:$AI$61,MATCH('3. GRI Pricing'!$R$16,'2. GRI Pricing Inputs'!$C$60:$C$61,0),MATCH('1. Accomodation'!T605,'2. GRI Pricing Inputs'!$C$60:$AI$60,0)),0)</f>
        <v>0</v>
      </c>
      <c r="S601" s="272">
        <f>IFERROR(INDEX('2. GRI Pricing Inputs'!$C$67:$AI$68,MATCH('3. GRI Pricing'!$S$16,'2. GRI Pricing Inputs'!$C$67:$C$68,0),MATCH('1. Accomodation'!U605,'2. GRI Pricing Inputs'!$C$67:$AI$67,0)),0)</f>
        <v>0</v>
      </c>
      <c r="T601" s="272">
        <f>IF(E601=0,0,'2. GRI Pricing Inputs'!$AI$75)</f>
        <v>0</v>
      </c>
      <c r="U601" s="272">
        <f>IFERROR(INDEX('2. GRI Pricing Inputs'!$C$82:$AI$83,MATCH('3. GRI Pricing'!$U$16,'2. GRI Pricing Inputs'!$C$82:$C$83,0),MATCH('1. Accomodation'!V605,'2. GRI Pricing Inputs'!$C$82:$AI$82,0)),0)</f>
        <v>0</v>
      </c>
      <c r="V601" s="272">
        <f>IFERROR(INDEX('2. GRI Pricing Inputs'!$C$89:$AI$90,MATCH('3. GRI Pricing'!$V$16,'2. GRI Pricing Inputs'!$C$89:$C$90,0),MATCH('1. Accomodation'!W605,'2. GRI Pricing Inputs'!$C$89:$AI$89,0)),0)</f>
        <v>0</v>
      </c>
      <c r="W601" s="272">
        <f>IFERROR(INDEX('2. GRI Pricing Inputs'!$C$97:$AI$98,MATCH('3. GRI Pricing'!$W$16,'2. GRI Pricing Inputs'!$C$97:$C$98,0),MATCH('1. Accomodation'!X605,'2. GRI Pricing Inputs'!$C$97:$AI$97,0)),0)</f>
        <v>0</v>
      </c>
      <c r="X601" s="272">
        <f>IFERROR(INDEX('2. GRI Pricing Inputs'!$C$104:$AI$105,MATCH('3. GRI Pricing'!$X$16,'2. GRI Pricing Inputs'!$C$104:$C$105,0),MATCH('1. Accomodation'!Y605,'2. GRI Pricing Inputs'!$C$104:$AI$104,0)),0)</f>
        <v>0</v>
      </c>
      <c r="Y601" s="273"/>
      <c r="Z601" s="274">
        <f t="shared" si="25"/>
        <v>0</v>
      </c>
      <c r="AA601" s="275"/>
      <c r="AB601" s="275"/>
      <c r="AC601" s="275"/>
      <c r="AD601" s="271">
        <f>Z601*(1+'2. GRI Pricing Inputs'!E$115)^(($AD$16-$AC$15)/365)</f>
        <v>0</v>
      </c>
      <c r="AE601" s="272">
        <f>AD601*(1+'2. GRI Pricing Inputs'!F$115)^((AE$16-AD$16)/365)</f>
        <v>0</v>
      </c>
      <c r="AF601" s="272">
        <f>AE601*(1+'2. GRI Pricing Inputs'!G$115)^((AF$16-AE$16)/365)</f>
        <v>0</v>
      </c>
      <c r="AG601" s="272">
        <f>AF601*(1+'2. GRI Pricing Inputs'!H$115)^((AG$16-AF$16)/365)</f>
        <v>0</v>
      </c>
      <c r="AH601" s="272">
        <f>AG601*(1+'2. GRI Pricing Inputs'!I$115)^((AH$16-AG$16)/365)</f>
        <v>0</v>
      </c>
      <c r="AI601" s="272">
        <f>AH601*(1+'2. GRI Pricing Inputs'!J$115)^((AI$16-AH$16)/365)</f>
        <v>0</v>
      </c>
      <c r="AJ601" s="272">
        <f>AI601*(1+'2. GRI Pricing Inputs'!K$115)^((AJ$16-AI$16)/365)</f>
        <v>0</v>
      </c>
      <c r="AK601" s="272">
        <f>AJ601*(1+'2. GRI Pricing Inputs'!L$115)^((AK$16-AJ$16)/365)</f>
        <v>0</v>
      </c>
      <c r="AL601" s="272">
        <f>AK601*(1+'2. GRI Pricing Inputs'!M$115)^((AL$16-AK$16)/365)</f>
        <v>0</v>
      </c>
      <c r="AM601" s="272">
        <f>AL601*(1+'2. GRI Pricing Inputs'!N$115)^((AM$16-AL$16)/365)</f>
        <v>0</v>
      </c>
      <c r="AN601" s="272">
        <f>AM601*(1+'2. GRI Pricing Inputs'!O$115)^((AN$16-AM$16)/365)</f>
        <v>0</v>
      </c>
      <c r="AO601" s="272">
        <f>AN601*(1+'2. GRI Pricing Inputs'!P$115)^((AO$16-AN$16)/365)</f>
        <v>0</v>
      </c>
      <c r="AP601" s="276">
        <f>AO601*(1+'2. GRI Pricing Inputs'!Q$115)^((AP$16-AO$16)/365)</f>
        <v>0</v>
      </c>
      <c r="AQ601" s="380">
        <f t="shared" si="26"/>
        <v>0</v>
      </c>
    </row>
    <row r="602" spans="3:43" ht="11.4" x14ac:dyDescent="0.2">
      <c r="C602" s="76">
        <f>'1. Accomodation'!N606</f>
        <v>0</v>
      </c>
      <c r="D602" s="362" t="str">
        <f>'1. Accomodation'!L606</f>
        <v>[Select]</v>
      </c>
      <c r="E602" s="69" t="str">
        <f>'1. Accomodation'!P606</f>
        <v>[Select]</v>
      </c>
      <c r="F602" s="69" t="str">
        <f>'1. Accomodation'!Q606</f>
        <v>[Select]</v>
      </c>
      <c r="G602" s="77">
        <f>'1. Accomodation'!O606</f>
        <v>0</v>
      </c>
      <c r="H602" s="69" t="str">
        <f>'1. Accomodation'!R606</f>
        <v>[Select]</v>
      </c>
      <c r="I602" s="69" t="str">
        <f>'1. Accomodation'!S606</f>
        <v>[Select]</v>
      </c>
      <c r="J602" s="62"/>
      <c r="L602" s="271">
        <f>IFERROR(INDEX('2. GRI Pricing Inputs'!$C$15:$AI$16,MATCH($L$16,'2. GRI Pricing Inputs'!$C$15:$C$16,0),MATCH(E602,'2. GRI Pricing Inputs'!$C$15:$AI$15,0)),0)</f>
        <v>0</v>
      </c>
      <c r="M602" s="272">
        <f>IFERROR(INDEX('2. GRI Pricing Inputs'!$C$22:$AI$23,MATCH($M$16,'2. GRI Pricing Inputs'!$C$22:$C$23,0),MATCH(F602,'2. GRI Pricing Inputs'!$C$22:$AI$22,0)),0)</f>
        <v>0</v>
      </c>
      <c r="N602" s="329">
        <f>IF(AND('3. GRI Pricing'!$G602&gt;='2. GRI Pricing Inputs'!$D$33,'3. GRI Pricing'!$G602&lt;='2. GRI Pricing Inputs'!$E$33),'2. GRI Pricing Inputs'!$D$32,IF(AND('3. GRI Pricing'!$G602&gt;='2. GRI Pricing Inputs'!$F$33,'3. GRI Pricing'!$G602&lt;='2. GRI Pricing Inputs'!$G$33),'2. GRI Pricing Inputs'!$F$32,IF(AND('3. GRI Pricing'!$G602&gt;='2. GRI Pricing Inputs'!$H$33,'3. GRI Pricing'!$G602&lt;='2. GRI Pricing Inputs'!$I$33),'2. GRI Pricing Inputs'!$H$32,IF(AND('3. GRI Pricing'!$G602&gt;='2. GRI Pricing Inputs'!$J$33,'3. GRI Pricing'!$G602&lt;='2. GRI Pricing Inputs'!$K$33),'2. GRI Pricing Inputs'!$J$32,IF(AND('3. GRI Pricing'!$G602&gt;='2. GRI Pricing Inputs'!$L$33,'3. GRI Pricing'!$G602&lt;='2. GRI Pricing Inputs'!$M$33),'2. GRI Pricing Inputs'!$L$32,IF(AND('3. GRI Pricing'!$G602&gt;='2. GRI Pricing Inputs'!$N$33,'3. GRI Pricing'!$G602&lt;='2. GRI Pricing Inputs'!$O$33),'2. GRI Pricing Inputs'!$N$32,IF(AND('3. GRI Pricing'!$G602&gt;='2. GRI Pricing Inputs'!$P$33,'3. GRI Pricing'!$G602&lt;='2. GRI Pricing Inputs'!$Q$33),'2. GRI Pricing Inputs'!$P$32,IF(AND('3. GRI Pricing'!$G602&gt;='2. GRI Pricing Inputs'!$R$33,'3. GRI Pricing'!$G602&lt;='2. GRI Pricing Inputs'!$S$33),'2. GRI Pricing Inputs'!$R$32,IF(AND('3. GRI Pricing'!$G602&gt;='2. GRI Pricing Inputs'!$T$33,'3. GRI Pricing'!$G602&lt;='2. GRI Pricing Inputs'!$U$33),'2. GRI Pricing Inputs'!$T$32,IF(AND('3. GRI Pricing'!$G602&gt;='2. GRI Pricing Inputs'!$V$33,'3. GRI Pricing'!$G602&lt;='2. GRI Pricing Inputs'!$W$33),'2. GRI Pricing Inputs'!$V$32,IF(AND('3. GRI Pricing'!$G602&gt;='2. GRI Pricing Inputs'!$X$33,'3. GRI Pricing'!$G602&lt;='2. GRI Pricing Inputs'!$Y$33),'2. GRI Pricing Inputs'!$X$32,IF(AND('3. GRI Pricing'!$G602&gt;='2. GRI Pricing Inputs'!$Z$33,'3. GRI Pricing'!$G602&lt;='2. GRI Pricing Inputs'!$AA$33),'2. GRI Pricing Inputs'!$Z$32,IF(AND('3. GRI Pricing'!$G602&gt;='2. GRI Pricing Inputs'!$AB$33,'3. GRI Pricing'!$G602&lt;='2. GRI Pricing Inputs'!$AC$33),'2. GRI Pricing Inputs'!$AB$32,IF(AND('3. GRI Pricing'!$G602&gt;='2. GRI Pricing Inputs'!$AD$33,'3. GRI Pricing'!$G602&lt;='2. GRI Pricing Inputs'!$AE$33),'2. GRI Pricing Inputs'!$AD$32,IF(AND('3. GRI Pricing'!$G602&gt;='2. GRI Pricing Inputs'!$AF$33,'3. GRI Pricing'!$G602&lt;='2. GRI Pricing Inputs'!$AG$33),'2. GRI Pricing Inputs'!$AF$32,IF(AND('3. GRI Pricing'!$G602&gt;='2. GRI Pricing Inputs'!$AH$33,'3. GRI Pricing'!$G602&lt;='2. GRI Pricing Inputs'!$AI$33),'2. GRI Pricing Inputs'!$AH$32,0))))))))))))))))</f>
        <v>0</v>
      </c>
      <c r="O602" s="272" cm="1">
        <f t="array" ref="O602">IFERROR(INDEX('2. GRI Pricing Inputs'!$C$32:$AI$39,MATCH('3. GRI Pricing'!E602,'2. GRI Pricing Inputs'!$C$32:$C$39,0),(MATCH('3. GRI Pricing'!N602,'2. GRI Pricing Inputs'!$D$32:$AI$32,0)+1)),0)</f>
        <v>0</v>
      </c>
      <c r="P602" s="272">
        <f>IFERROR(INDEX('2. GRI Pricing Inputs'!$C$45:$AI$46,MATCH($P$16,'2. GRI Pricing Inputs'!$C$45:$C$46,0),MATCH(H602,'2. GRI Pricing Inputs'!$C$45:$AI$45,0)),0)</f>
        <v>0</v>
      </c>
      <c r="Q602" s="272">
        <f>IFERROR(INDEX('2. GRI Pricing Inputs'!$C$53:$AI$54,MATCH('3. GRI Pricing'!$Q$16,'2. GRI Pricing Inputs'!$C$53:$C$54,0),MATCH('3. GRI Pricing'!I602,'2. GRI Pricing Inputs'!$C$53:$AI$53,0)),0)</f>
        <v>0</v>
      </c>
      <c r="R602" s="272">
        <f>IFERROR(INDEX('2. GRI Pricing Inputs'!$C$60:$AI$61,MATCH('3. GRI Pricing'!$R$16,'2. GRI Pricing Inputs'!$C$60:$C$61,0),MATCH('1. Accomodation'!T606,'2. GRI Pricing Inputs'!$C$60:$AI$60,0)),0)</f>
        <v>0</v>
      </c>
      <c r="S602" s="272">
        <f>IFERROR(INDEX('2. GRI Pricing Inputs'!$C$67:$AI$68,MATCH('3. GRI Pricing'!$S$16,'2. GRI Pricing Inputs'!$C$67:$C$68,0),MATCH('1. Accomodation'!U606,'2. GRI Pricing Inputs'!$C$67:$AI$67,0)),0)</f>
        <v>0</v>
      </c>
      <c r="T602" s="272">
        <f>IF(E602=0,0,'2. GRI Pricing Inputs'!$AI$75)</f>
        <v>0</v>
      </c>
      <c r="U602" s="272">
        <f>IFERROR(INDEX('2. GRI Pricing Inputs'!$C$82:$AI$83,MATCH('3. GRI Pricing'!$U$16,'2. GRI Pricing Inputs'!$C$82:$C$83,0),MATCH('1. Accomodation'!V606,'2. GRI Pricing Inputs'!$C$82:$AI$82,0)),0)</f>
        <v>0</v>
      </c>
      <c r="V602" s="272">
        <f>IFERROR(INDEX('2. GRI Pricing Inputs'!$C$89:$AI$90,MATCH('3. GRI Pricing'!$V$16,'2. GRI Pricing Inputs'!$C$89:$C$90,0),MATCH('1. Accomodation'!W606,'2. GRI Pricing Inputs'!$C$89:$AI$89,0)),0)</f>
        <v>0</v>
      </c>
      <c r="W602" s="272">
        <f>IFERROR(INDEX('2. GRI Pricing Inputs'!$C$97:$AI$98,MATCH('3. GRI Pricing'!$W$16,'2. GRI Pricing Inputs'!$C$97:$C$98,0),MATCH('1. Accomodation'!X606,'2. GRI Pricing Inputs'!$C$97:$AI$97,0)),0)</f>
        <v>0</v>
      </c>
      <c r="X602" s="272">
        <f>IFERROR(INDEX('2. GRI Pricing Inputs'!$C$104:$AI$105,MATCH('3. GRI Pricing'!$X$16,'2. GRI Pricing Inputs'!$C$104:$C$105,0),MATCH('1. Accomodation'!Y606,'2. GRI Pricing Inputs'!$C$104:$AI$104,0)),0)</f>
        <v>0</v>
      </c>
      <c r="Y602" s="273"/>
      <c r="Z602" s="274">
        <f t="shared" si="25"/>
        <v>0</v>
      </c>
      <c r="AA602" s="275"/>
      <c r="AB602" s="275"/>
      <c r="AC602" s="275"/>
      <c r="AD602" s="271">
        <f>Z602*(1+'2. GRI Pricing Inputs'!E$115)^(($AD$16-$AC$15)/365)</f>
        <v>0</v>
      </c>
      <c r="AE602" s="272">
        <f>AD602*(1+'2. GRI Pricing Inputs'!F$115)^((AE$16-AD$16)/365)</f>
        <v>0</v>
      </c>
      <c r="AF602" s="272">
        <f>AE602*(1+'2. GRI Pricing Inputs'!G$115)^((AF$16-AE$16)/365)</f>
        <v>0</v>
      </c>
      <c r="AG602" s="272">
        <f>AF602*(1+'2. GRI Pricing Inputs'!H$115)^((AG$16-AF$16)/365)</f>
        <v>0</v>
      </c>
      <c r="AH602" s="272">
        <f>AG602*(1+'2. GRI Pricing Inputs'!I$115)^((AH$16-AG$16)/365)</f>
        <v>0</v>
      </c>
      <c r="AI602" s="272">
        <f>AH602*(1+'2. GRI Pricing Inputs'!J$115)^((AI$16-AH$16)/365)</f>
        <v>0</v>
      </c>
      <c r="AJ602" s="272">
        <f>AI602*(1+'2. GRI Pricing Inputs'!K$115)^((AJ$16-AI$16)/365)</f>
        <v>0</v>
      </c>
      <c r="AK602" s="272">
        <f>AJ602*(1+'2. GRI Pricing Inputs'!L$115)^((AK$16-AJ$16)/365)</f>
        <v>0</v>
      </c>
      <c r="AL602" s="272">
        <f>AK602*(1+'2. GRI Pricing Inputs'!M$115)^((AL$16-AK$16)/365)</f>
        <v>0</v>
      </c>
      <c r="AM602" s="272">
        <f>AL602*(1+'2. GRI Pricing Inputs'!N$115)^((AM$16-AL$16)/365)</f>
        <v>0</v>
      </c>
      <c r="AN602" s="272">
        <f>AM602*(1+'2. GRI Pricing Inputs'!O$115)^((AN$16-AM$16)/365)</f>
        <v>0</v>
      </c>
      <c r="AO602" s="272">
        <f>AN602*(1+'2. GRI Pricing Inputs'!P$115)^((AO$16-AN$16)/365)</f>
        <v>0</v>
      </c>
      <c r="AP602" s="276">
        <f>AO602*(1+'2. GRI Pricing Inputs'!Q$115)^((AP$16-AO$16)/365)</f>
        <v>0</v>
      </c>
      <c r="AQ602" s="380">
        <f t="shared" si="26"/>
        <v>0</v>
      </c>
    </row>
    <row r="603" spans="3:43" ht="11.4" x14ac:dyDescent="0.2">
      <c r="C603" s="76">
        <f>'1. Accomodation'!N607</f>
        <v>0</v>
      </c>
      <c r="D603" s="362" t="str">
        <f>'1. Accomodation'!L607</f>
        <v>[Select]</v>
      </c>
      <c r="E603" s="69" t="str">
        <f>'1. Accomodation'!P607</f>
        <v>[Select]</v>
      </c>
      <c r="F603" s="69" t="str">
        <f>'1. Accomodation'!Q607</f>
        <v>[Select]</v>
      </c>
      <c r="G603" s="77">
        <f>'1. Accomodation'!O607</f>
        <v>0</v>
      </c>
      <c r="H603" s="69" t="str">
        <f>'1. Accomodation'!R607</f>
        <v>[Select]</v>
      </c>
      <c r="I603" s="69" t="str">
        <f>'1. Accomodation'!S607</f>
        <v>[Select]</v>
      </c>
      <c r="J603" s="62"/>
      <c r="L603" s="271">
        <f>IFERROR(INDEX('2. GRI Pricing Inputs'!$C$15:$AI$16,MATCH($L$16,'2. GRI Pricing Inputs'!$C$15:$C$16,0),MATCH(E603,'2. GRI Pricing Inputs'!$C$15:$AI$15,0)),0)</f>
        <v>0</v>
      </c>
      <c r="M603" s="272">
        <f>IFERROR(INDEX('2. GRI Pricing Inputs'!$C$22:$AI$23,MATCH($M$16,'2. GRI Pricing Inputs'!$C$22:$C$23,0),MATCH(F603,'2. GRI Pricing Inputs'!$C$22:$AI$22,0)),0)</f>
        <v>0</v>
      </c>
      <c r="N603" s="329">
        <f>IF(AND('3. GRI Pricing'!$G603&gt;='2. GRI Pricing Inputs'!$D$33,'3. GRI Pricing'!$G603&lt;='2. GRI Pricing Inputs'!$E$33),'2. GRI Pricing Inputs'!$D$32,IF(AND('3. GRI Pricing'!$G603&gt;='2. GRI Pricing Inputs'!$F$33,'3. GRI Pricing'!$G603&lt;='2. GRI Pricing Inputs'!$G$33),'2. GRI Pricing Inputs'!$F$32,IF(AND('3. GRI Pricing'!$G603&gt;='2. GRI Pricing Inputs'!$H$33,'3. GRI Pricing'!$G603&lt;='2. GRI Pricing Inputs'!$I$33),'2. GRI Pricing Inputs'!$H$32,IF(AND('3. GRI Pricing'!$G603&gt;='2. GRI Pricing Inputs'!$J$33,'3. GRI Pricing'!$G603&lt;='2. GRI Pricing Inputs'!$K$33),'2. GRI Pricing Inputs'!$J$32,IF(AND('3. GRI Pricing'!$G603&gt;='2. GRI Pricing Inputs'!$L$33,'3. GRI Pricing'!$G603&lt;='2. GRI Pricing Inputs'!$M$33),'2. GRI Pricing Inputs'!$L$32,IF(AND('3. GRI Pricing'!$G603&gt;='2. GRI Pricing Inputs'!$N$33,'3. GRI Pricing'!$G603&lt;='2. GRI Pricing Inputs'!$O$33),'2. GRI Pricing Inputs'!$N$32,IF(AND('3. GRI Pricing'!$G603&gt;='2. GRI Pricing Inputs'!$P$33,'3. GRI Pricing'!$G603&lt;='2. GRI Pricing Inputs'!$Q$33),'2. GRI Pricing Inputs'!$P$32,IF(AND('3. GRI Pricing'!$G603&gt;='2. GRI Pricing Inputs'!$R$33,'3. GRI Pricing'!$G603&lt;='2. GRI Pricing Inputs'!$S$33),'2. GRI Pricing Inputs'!$R$32,IF(AND('3. GRI Pricing'!$G603&gt;='2. GRI Pricing Inputs'!$T$33,'3. GRI Pricing'!$G603&lt;='2. GRI Pricing Inputs'!$U$33),'2. GRI Pricing Inputs'!$T$32,IF(AND('3. GRI Pricing'!$G603&gt;='2. GRI Pricing Inputs'!$V$33,'3. GRI Pricing'!$G603&lt;='2. GRI Pricing Inputs'!$W$33),'2. GRI Pricing Inputs'!$V$32,IF(AND('3. GRI Pricing'!$G603&gt;='2. GRI Pricing Inputs'!$X$33,'3. GRI Pricing'!$G603&lt;='2. GRI Pricing Inputs'!$Y$33),'2. GRI Pricing Inputs'!$X$32,IF(AND('3. GRI Pricing'!$G603&gt;='2. GRI Pricing Inputs'!$Z$33,'3. GRI Pricing'!$G603&lt;='2. GRI Pricing Inputs'!$AA$33),'2. GRI Pricing Inputs'!$Z$32,IF(AND('3. GRI Pricing'!$G603&gt;='2. GRI Pricing Inputs'!$AB$33,'3. GRI Pricing'!$G603&lt;='2. GRI Pricing Inputs'!$AC$33),'2. GRI Pricing Inputs'!$AB$32,IF(AND('3. GRI Pricing'!$G603&gt;='2. GRI Pricing Inputs'!$AD$33,'3. GRI Pricing'!$G603&lt;='2. GRI Pricing Inputs'!$AE$33),'2. GRI Pricing Inputs'!$AD$32,IF(AND('3. GRI Pricing'!$G603&gt;='2. GRI Pricing Inputs'!$AF$33,'3. GRI Pricing'!$G603&lt;='2. GRI Pricing Inputs'!$AG$33),'2. GRI Pricing Inputs'!$AF$32,IF(AND('3. GRI Pricing'!$G603&gt;='2. GRI Pricing Inputs'!$AH$33,'3. GRI Pricing'!$G603&lt;='2. GRI Pricing Inputs'!$AI$33),'2. GRI Pricing Inputs'!$AH$32,0))))))))))))))))</f>
        <v>0</v>
      </c>
      <c r="O603" s="272" cm="1">
        <f t="array" ref="O603">IFERROR(INDEX('2. GRI Pricing Inputs'!$C$32:$AI$39,MATCH('3. GRI Pricing'!E603,'2. GRI Pricing Inputs'!$C$32:$C$39,0),(MATCH('3. GRI Pricing'!N603,'2. GRI Pricing Inputs'!$D$32:$AI$32,0)+1)),0)</f>
        <v>0</v>
      </c>
      <c r="P603" s="272">
        <f>IFERROR(INDEX('2. GRI Pricing Inputs'!$C$45:$AI$46,MATCH($P$16,'2. GRI Pricing Inputs'!$C$45:$C$46,0),MATCH(H603,'2. GRI Pricing Inputs'!$C$45:$AI$45,0)),0)</f>
        <v>0</v>
      </c>
      <c r="Q603" s="272">
        <f>IFERROR(INDEX('2. GRI Pricing Inputs'!$C$53:$AI$54,MATCH('3. GRI Pricing'!$Q$16,'2. GRI Pricing Inputs'!$C$53:$C$54,0),MATCH('3. GRI Pricing'!I603,'2. GRI Pricing Inputs'!$C$53:$AI$53,0)),0)</f>
        <v>0</v>
      </c>
      <c r="R603" s="272">
        <f>IFERROR(INDEX('2. GRI Pricing Inputs'!$C$60:$AI$61,MATCH('3. GRI Pricing'!$R$16,'2. GRI Pricing Inputs'!$C$60:$C$61,0),MATCH('1. Accomodation'!T607,'2. GRI Pricing Inputs'!$C$60:$AI$60,0)),0)</f>
        <v>0</v>
      </c>
      <c r="S603" s="272">
        <f>IFERROR(INDEX('2. GRI Pricing Inputs'!$C$67:$AI$68,MATCH('3. GRI Pricing'!$S$16,'2. GRI Pricing Inputs'!$C$67:$C$68,0),MATCH('1. Accomodation'!U607,'2. GRI Pricing Inputs'!$C$67:$AI$67,0)),0)</f>
        <v>0</v>
      </c>
      <c r="T603" s="272">
        <f>IF(E603=0,0,'2. GRI Pricing Inputs'!$AI$75)</f>
        <v>0</v>
      </c>
      <c r="U603" s="272">
        <f>IFERROR(INDEX('2. GRI Pricing Inputs'!$C$82:$AI$83,MATCH('3. GRI Pricing'!$U$16,'2. GRI Pricing Inputs'!$C$82:$C$83,0),MATCH('1. Accomodation'!V607,'2. GRI Pricing Inputs'!$C$82:$AI$82,0)),0)</f>
        <v>0</v>
      </c>
      <c r="V603" s="272">
        <f>IFERROR(INDEX('2. GRI Pricing Inputs'!$C$89:$AI$90,MATCH('3. GRI Pricing'!$V$16,'2. GRI Pricing Inputs'!$C$89:$C$90,0),MATCH('1. Accomodation'!W607,'2. GRI Pricing Inputs'!$C$89:$AI$89,0)),0)</f>
        <v>0</v>
      </c>
      <c r="W603" s="272">
        <f>IFERROR(INDEX('2. GRI Pricing Inputs'!$C$97:$AI$98,MATCH('3. GRI Pricing'!$W$16,'2. GRI Pricing Inputs'!$C$97:$C$98,0),MATCH('1. Accomodation'!X607,'2. GRI Pricing Inputs'!$C$97:$AI$97,0)),0)</f>
        <v>0</v>
      </c>
      <c r="X603" s="272">
        <f>IFERROR(INDEX('2. GRI Pricing Inputs'!$C$104:$AI$105,MATCH('3. GRI Pricing'!$X$16,'2. GRI Pricing Inputs'!$C$104:$C$105,0),MATCH('1. Accomodation'!Y607,'2. GRI Pricing Inputs'!$C$104:$AI$104,0)),0)</f>
        <v>0</v>
      </c>
      <c r="Y603" s="273"/>
      <c r="Z603" s="274">
        <f t="shared" si="25"/>
        <v>0</v>
      </c>
      <c r="AA603" s="275"/>
      <c r="AB603" s="275"/>
      <c r="AC603" s="275"/>
      <c r="AD603" s="271">
        <f>Z603*(1+'2. GRI Pricing Inputs'!E$115)^(($AD$16-$AC$15)/365)</f>
        <v>0</v>
      </c>
      <c r="AE603" s="272">
        <f>AD603*(1+'2. GRI Pricing Inputs'!F$115)^((AE$16-AD$16)/365)</f>
        <v>0</v>
      </c>
      <c r="AF603" s="272">
        <f>AE603*(1+'2. GRI Pricing Inputs'!G$115)^((AF$16-AE$16)/365)</f>
        <v>0</v>
      </c>
      <c r="AG603" s="272">
        <f>AF603*(1+'2. GRI Pricing Inputs'!H$115)^((AG$16-AF$16)/365)</f>
        <v>0</v>
      </c>
      <c r="AH603" s="272">
        <f>AG603*(1+'2. GRI Pricing Inputs'!I$115)^((AH$16-AG$16)/365)</f>
        <v>0</v>
      </c>
      <c r="AI603" s="272">
        <f>AH603*(1+'2. GRI Pricing Inputs'!J$115)^((AI$16-AH$16)/365)</f>
        <v>0</v>
      </c>
      <c r="AJ603" s="272">
        <f>AI603*(1+'2. GRI Pricing Inputs'!K$115)^((AJ$16-AI$16)/365)</f>
        <v>0</v>
      </c>
      <c r="AK603" s="272">
        <f>AJ603*(1+'2. GRI Pricing Inputs'!L$115)^((AK$16-AJ$16)/365)</f>
        <v>0</v>
      </c>
      <c r="AL603" s="272">
        <f>AK603*(1+'2. GRI Pricing Inputs'!M$115)^((AL$16-AK$16)/365)</f>
        <v>0</v>
      </c>
      <c r="AM603" s="272">
        <f>AL603*(1+'2. GRI Pricing Inputs'!N$115)^((AM$16-AL$16)/365)</f>
        <v>0</v>
      </c>
      <c r="AN603" s="272">
        <f>AM603*(1+'2. GRI Pricing Inputs'!O$115)^((AN$16-AM$16)/365)</f>
        <v>0</v>
      </c>
      <c r="AO603" s="272">
        <f>AN603*(1+'2. GRI Pricing Inputs'!P$115)^((AO$16-AN$16)/365)</f>
        <v>0</v>
      </c>
      <c r="AP603" s="276">
        <f>AO603*(1+'2. GRI Pricing Inputs'!Q$115)^((AP$16-AO$16)/365)</f>
        <v>0</v>
      </c>
      <c r="AQ603" s="380">
        <f t="shared" si="26"/>
        <v>0</v>
      </c>
    </row>
    <row r="604" spans="3:43" ht="11.4" x14ac:dyDescent="0.2">
      <c r="C604" s="76">
        <f>'1. Accomodation'!N608</f>
        <v>0</v>
      </c>
      <c r="D604" s="362" t="str">
        <f>'1. Accomodation'!L608</f>
        <v>[Select]</v>
      </c>
      <c r="E604" s="69" t="str">
        <f>'1. Accomodation'!P608</f>
        <v>[Select]</v>
      </c>
      <c r="F604" s="69" t="str">
        <f>'1. Accomodation'!Q608</f>
        <v>[Select]</v>
      </c>
      <c r="G604" s="77">
        <f>'1. Accomodation'!O608</f>
        <v>0</v>
      </c>
      <c r="H604" s="69" t="str">
        <f>'1. Accomodation'!R608</f>
        <v>[Select]</v>
      </c>
      <c r="I604" s="69" t="str">
        <f>'1. Accomodation'!S608</f>
        <v>[Select]</v>
      </c>
      <c r="J604" s="62"/>
      <c r="L604" s="271">
        <f>IFERROR(INDEX('2. GRI Pricing Inputs'!$C$15:$AI$16,MATCH($L$16,'2. GRI Pricing Inputs'!$C$15:$C$16,0),MATCH(E604,'2. GRI Pricing Inputs'!$C$15:$AI$15,0)),0)</f>
        <v>0</v>
      </c>
      <c r="M604" s="272">
        <f>IFERROR(INDEX('2. GRI Pricing Inputs'!$C$22:$AI$23,MATCH($M$16,'2. GRI Pricing Inputs'!$C$22:$C$23,0),MATCH(F604,'2. GRI Pricing Inputs'!$C$22:$AI$22,0)),0)</f>
        <v>0</v>
      </c>
      <c r="N604" s="329">
        <f>IF(AND('3. GRI Pricing'!$G604&gt;='2. GRI Pricing Inputs'!$D$33,'3. GRI Pricing'!$G604&lt;='2. GRI Pricing Inputs'!$E$33),'2. GRI Pricing Inputs'!$D$32,IF(AND('3. GRI Pricing'!$G604&gt;='2. GRI Pricing Inputs'!$F$33,'3. GRI Pricing'!$G604&lt;='2. GRI Pricing Inputs'!$G$33),'2. GRI Pricing Inputs'!$F$32,IF(AND('3. GRI Pricing'!$G604&gt;='2. GRI Pricing Inputs'!$H$33,'3. GRI Pricing'!$G604&lt;='2. GRI Pricing Inputs'!$I$33),'2. GRI Pricing Inputs'!$H$32,IF(AND('3. GRI Pricing'!$G604&gt;='2. GRI Pricing Inputs'!$J$33,'3. GRI Pricing'!$G604&lt;='2. GRI Pricing Inputs'!$K$33),'2. GRI Pricing Inputs'!$J$32,IF(AND('3. GRI Pricing'!$G604&gt;='2. GRI Pricing Inputs'!$L$33,'3. GRI Pricing'!$G604&lt;='2. GRI Pricing Inputs'!$M$33),'2. GRI Pricing Inputs'!$L$32,IF(AND('3. GRI Pricing'!$G604&gt;='2. GRI Pricing Inputs'!$N$33,'3. GRI Pricing'!$G604&lt;='2. GRI Pricing Inputs'!$O$33),'2. GRI Pricing Inputs'!$N$32,IF(AND('3. GRI Pricing'!$G604&gt;='2. GRI Pricing Inputs'!$P$33,'3. GRI Pricing'!$G604&lt;='2. GRI Pricing Inputs'!$Q$33),'2. GRI Pricing Inputs'!$P$32,IF(AND('3. GRI Pricing'!$G604&gt;='2. GRI Pricing Inputs'!$R$33,'3. GRI Pricing'!$G604&lt;='2. GRI Pricing Inputs'!$S$33),'2. GRI Pricing Inputs'!$R$32,IF(AND('3. GRI Pricing'!$G604&gt;='2. GRI Pricing Inputs'!$T$33,'3. GRI Pricing'!$G604&lt;='2. GRI Pricing Inputs'!$U$33),'2. GRI Pricing Inputs'!$T$32,IF(AND('3. GRI Pricing'!$G604&gt;='2. GRI Pricing Inputs'!$V$33,'3. GRI Pricing'!$G604&lt;='2. GRI Pricing Inputs'!$W$33),'2. GRI Pricing Inputs'!$V$32,IF(AND('3. GRI Pricing'!$G604&gt;='2. GRI Pricing Inputs'!$X$33,'3. GRI Pricing'!$G604&lt;='2. GRI Pricing Inputs'!$Y$33),'2. GRI Pricing Inputs'!$X$32,IF(AND('3. GRI Pricing'!$G604&gt;='2. GRI Pricing Inputs'!$Z$33,'3. GRI Pricing'!$G604&lt;='2. GRI Pricing Inputs'!$AA$33),'2. GRI Pricing Inputs'!$Z$32,IF(AND('3. GRI Pricing'!$G604&gt;='2. GRI Pricing Inputs'!$AB$33,'3. GRI Pricing'!$G604&lt;='2. GRI Pricing Inputs'!$AC$33),'2. GRI Pricing Inputs'!$AB$32,IF(AND('3. GRI Pricing'!$G604&gt;='2. GRI Pricing Inputs'!$AD$33,'3. GRI Pricing'!$G604&lt;='2. GRI Pricing Inputs'!$AE$33),'2. GRI Pricing Inputs'!$AD$32,IF(AND('3. GRI Pricing'!$G604&gt;='2. GRI Pricing Inputs'!$AF$33,'3. GRI Pricing'!$G604&lt;='2. GRI Pricing Inputs'!$AG$33),'2. GRI Pricing Inputs'!$AF$32,IF(AND('3. GRI Pricing'!$G604&gt;='2. GRI Pricing Inputs'!$AH$33,'3. GRI Pricing'!$G604&lt;='2. GRI Pricing Inputs'!$AI$33),'2. GRI Pricing Inputs'!$AH$32,0))))))))))))))))</f>
        <v>0</v>
      </c>
      <c r="O604" s="272" cm="1">
        <f t="array" ref="O604">IFERROR(INDEX('2. GRI Pricing Inputs'!$C$32:$AI$39,MATCH('3. GRI Pricing'!E604,'2. GRI Pricing Inputs'!$C$32:$C$39,0),(MATCH('3. GRI Pricing'!N604,'2. GRI Pricing Inputs'!$D$32:$AI$32,0)+1)),0)</f>
        <v>0</v>
      </c>
      <c r="P604" s="272">
        <f>IFERROR(INDEX('2. GRI Pricing Inputs'!$C$45:$AI$46,MATCH($P$16,'2. GRI Pricing Inputs'!$C$45:$C$46,0),MATCH(H604,'2. GRI Pricing Inputs'!$C$45:$AI$45,0)),0)</f>
        <v>0</v>
      </c>
      <c r="Q604" s="272">
        <f>IFERROR(INDEX('2. GRI Pricing Inputs'!$C$53:$AI$54,MATCH('3. GRI Pricing'!$Q$16,'2. GRI Pricing Inputs'!$C$53:$C$54,0),MATCH('3. GRI Pricing'!I604,'2. GRI Pricing Inputs'!$C$53:$AI$53,0)),0)</f>
        <v>0</v>
      </c>
      <c r="R604" s="272">
        <f>IFERROR(INDEX('2. GRI Pricing Inputs'!$C$60:$AI$61,MATCH('3. GRI Pricing'!$R$16,'2. GRI Pricing Inputs'!$C$60:$C$61,0),MATCH('1. Accomodation'!T608,'2. GRI Pricing Inputs'!$C$60:$AI$60,0)),0)</f>
        <v>0</v>
      </c>
      <c r="S604" s="272">
        <f>IFERROR(INDEX('2. GRI Pricing Inputs'!$C$67:$AI$68,MATCH('3. GRI Pricing'!$S$16,'2. GRI Pricing Inputs'!$C$67:$C$68,0),MATCH('1. Accomodation'!U608,'2. GRI Pricing Inputs'!$C$67:$AI$67,0)),0)</f>
        <v>0</v>
      </c>
      <c r="T604" s="272">
        <f>IF(E604=0,0,'2. GRI Pricing Inputs'!$AI$75)</f>
        <v>0</v>
      </c>
      <c r="U604" s="272">
        <f>IFERROR(INDEX('2. GRI Pricing Inputs'!$C$82:$AI$83,MATCH('3. GRI Pricing'!$U$16,'2. GRI Pricing Inputs'!$C$82:$C$83,0),MATCH('1. Accomodation'!V608,'2. GRI Pricing Inputs'!$C$82:$AI$82,0)),0)</f>
        <v>0</v>
      </c>
      <c r="V604" s="272">
        <f>IFERROR(INDEX('2. GRI Pricing Inputs'!$C$89:$AI$90,MATCH('3. GRI Pricing'!$V$16,'2. GRI Pricing Inputs'!$C$89:$C$90,0),MATCH('1. Accomodation'!W608,'2. GRI Pricing Inputs'!$C$89:$AI$89,0)),0)</f>
        <v>0</v>
      </c>
      <c r="W604" s="272">
        <f>IFERROR(INDEX('2. GRI Pricing Inputs'!$C$97:$AI$98,MATCH('3. GRI Pricing'!$W$16,'2. GRI Pricing Inputs'!$C$97:$C$98,0),MATCH('1. Accomodation'!X608,'2. GRI Pricing Inputs'!$C$97:$AI$97,0)),0)</f>
        <v>0</v>
      </c>
      <c r="X604" s="272">
        <f>IFERROR(INDEX('2. GRI Pricing Inputs'!$C$104:$AI$105,MATCH('3. GRI Pricing'!$X$16,'2. GRI Pricing Inputs'!$C$104:$C$105,0),MATCH('1. Accomodation'!Y608,'2. GRI Pricing Inputs'!$C$104:$AI$104,0)),0)</f>
        <v>0</v>
      </c>
      <c r="Y604" s="273"/>
      <c r="Z604" s="274">
        <f t="shared" si="25"/>
        <v>0</v>
      </c>
      <c r="AA604" s="275"/>
      <c r="AB604" s="275"/>
      <c r="AC604" s="275"/>
      <c r="AD604" s="271">
        <f>Z604*(1+'2. GRI Pricing Inputs'!E$115)^(($AD$16-$AC$15)/365)</f>
        <v>0</v>
      </c>
      <c r="AE604" s="272">
        <f>AD604*(1+'2. GRI Pricing Inputs'!F$115)^((AE$16-AD$16)/365)</f>
        <v>0</v>
      </c>
      <c r="AF604" s="272">
        <f>AE604*(1+'2. GRI Pricing Inputs'!G$115)^((AF$16-AE$16)/365)</f>
        <v>0</v>
      </c>
      <c r="AG604" s="272">
        <f>AF604*(1+'2. GRI Pricing Inputs'!H$115)^((AG$16-AF$16)/365)</f>
        <v>0</v>
      </c>
      <c r="AH604" s="272">
        <f>AG604*(1+'2. GRI Pricing Inputs'!I$115)^((AH$16-AG$16)/365)</f>
        <v>0</v>
      </c>
      <c r="AI604" s="272">
        <f>AH604*(1+'2. GRI Pricing Inputs'!J$115)^((AI$16-AH$16)/365)</f>
        <v>0</v>
      </c>
      <c r="AJ604" s="272">
        <f>AI604*(1+'2. GRI Pricing Inputs'!K$115)^((AJ$16-AI$16)/365)</f>
        <v>0</v>
      </c>
      <c r="AK604" s="272">
        <f>AJ604*(1+'2. GRI Pricing Inputs'!L$115)^((AK$16-AJ$16)/365)</f>
        <v>0</v>
      </c>
      <c r="AL604" s="272">
        <f>AK604*(1+'2. GRI Pricing Inputs'!M$115)^((AL$16-AK$16)/365)</f>
        <v>0</v>
      </c>
      <c r="AM604" s="272">
        <f>AL604*(1+'2. GRI Pricing Inputs'!N$115)^((AM$16-AL$16)/365)</f>
        <v>0</v>
      </c>
      <c r="AN604" s="272">
        <f>AM604*(1+'2. GRI Pricing Inputs'!O$115)^((AN$16-AM$16)/365)</f>
        <v>0</v>
      </c>
      <c r="AO604" s="272">
        <f>AN604*(1+'2. GRI Pricing Inputs'!P$115)^((AO$16-AN$16)/365)</f>
        <v>0</v>
      </c>
      <c r="AP604" s="276">
        <f>AO604*(1+'2. GRI Pricing Inputs'!Q$115)^((AP$16-AO$16)/365)</f>
        <v>0</v>
      </c>
      <c r="AQ604" s="380">
        <f t="shared" si="26"/>
        <v>0</v>
      </c>
    </row>
    <row r="605" spans="3:43" ht="11.4" x14ac:dyDescent="0.2">
      <c r="C605" s="76">
        <f>'1. Accomodation'!N609</f>
        <v>0</v>
      </c>
      <c r="D605" s="362" t="str">
        <f>'1. Accomodation'!L609</f>
        <v>[Select]</v>
      </c>
      <c r="E605" s="69" t="str">
        <f>'1. Accomodation'!P609</f>
        <v>[Select]</v>
      </c>
      <c r="F605" s="69" t="str">
        <f>'1. Accomodation'!Q609</f>
        <v>[Select]</v>
      </c>
      <c r="G605" s="77">
        <f>'1. Accomodation'!O609</f>
        <v>0</v>
      </c>
      <c r="H605" s="69" t="str">
        <f>'1. Accomodation'!R609</f>
        <v>[Select]</v>
      </c>
      <c r="I605" s="69" t="str">
        <f>'1. Accomodation'!S609</f>
        <v>[Select]</v>
      </c>
      <c r="J605" s="62"/>
      <c r="L605" s="271">
        <f>IFERROR(INDEX('2. GRI Pricing Inputs'!$C$15:$AI$16,MATCH($L$16,'2. GRI Pricing Inputs'!$C$15:$C$16,0),MATCH(E605,'2. GRI Pricing Inputs'!$C$15:$AI$15,0)),0)</f>
        <v>0</v>
      </c>
      <c r="M605" s="272">
        <f>IFERROR(INDEX('2. GRI Pricing Inputs'!$C$22:$AI$23,MATCH($M$16,'2. GRI Pricing Inputs'!$C$22:$C$23,0),MATCH(F605,'2. GRI Pricing Inputs'!$C$22:$AI$22,0)),0)</f>
        <v>0</v>
      </c>
      <c r="N605" s="329">
        <f>IF(AND('3. GRI Pricing'!$G605&gt;='2. GRI Pricing Inputs'!$D$33,'3. GRI Pricing'!$G605&lt;='2. GRI Pricing Inputs'!$E$33),'2. GRI Pricing Inputs'!$D$32,IF(AND('3. GRI Pricing'!$G605&gt;='2. GRI Pricing Inputs'!$F$33,'3. GRI Pricing'!$G605&lt;='2. GRI Pricing Inputs'!$G$33),'2. GRI Pricing Inputs'!$F$32,IF(AND('3. GRI Pricing'!$G605&gt;='2. GRI Pricing Inputs'!$H$33,'3. GRI Pricing'!$G605&lt;='2. GRI Pricing Inputs'!$I$33),'2. GRI Pricing Inputs'!$H$32,IF(AND('3. GRI Pricing'!$G605&gt;='2. GRI Pricing Inputs'!$J$33,'3. GRI Pricing'!$G605&lt;='2. GRI Pricing Inputs'!$K$33),'2. GRI Pricing Inputs'!$J$32,IF(AND('3. GRI Pricing'!$G605&gt;='2. GRI Pricing Inputs'!$L$33,'3. GRI Pricing'!$G605&lt;='2. GRI Pricing Inputs'!$M$33),'2. GRI Pricing Inputs'!$L$32,IF(AND('3. GRI Pricing'!$G605&gt;='2. GRI Pricing Inputs'!$N$33,'3. GRI Pricing'!$G605&lt;='2. GRI Pricing Inputs'!$O$33),'2. GRI Pricing Inputs'!$N$32,IF(AND('3. GRI Pricing'!$G605&gt;='2. GRI Pricing Inputs'!$P$33,'3. GRI Pricing'!$G605&lt;='2. GRI Pricing Inputs'!$Q$33),'2. GRI Pricing Inputs'!$P$32,IF(AND('3. GRI Pricing'!$G605&gt;='2. GRI Pricing Inputs'!$R$33,'3. GRI Pricing'!$G605&lt;='2. GRI Pricing Inputs'!$S$33),'2. GRI Pricing Inputs'!$R$32,IF(AND('3. GRI Pricing'!$G605&gt;='2. GRI Pricing Inputs'!$T$33,'3. GRI Pricing'!$G605&lt;='2. GRI Pricing Inputs'!$U$33),'2. GRI Pricing Inputs'!$T$32,IF(AND('3. GRI Pricing'!$G605&gt;='2. GRI Pricing Inputs'!$V$33,'3. GRI Pricing'!$G605&lt;='2. GRI Pricing Inputs'!$W$33),'2. GRI Pricing Inputs'!$V$32,IF(AND('3. GRI Pricing'!$G605&gt;='2. GRI Pricing Inputs'!$X$33,'3. GRI Pricing'!$G605&lt;='2. GRI Pricing Inputs'!$Y$33),'2. GRI Pricing Inputs'!$X$32,IF(AND('3. GRI Pricing'!$G605&gt;='2. GRI Pricing Inputs'!$Z$33,'3. GRI Pricing'!$G605&lt;='2. GRI Pricing Inputs'!$AA$33),'2. GRI Pricing Inputs'!$Z$32,IF(AND('3. GRI Pricing'!$G605&gt;='2. GRI Pricing Inputs'!$AB$33,'3. GRI Pricing'!$G605&lt;='2. GRI Pricing Inputs'!$AC$33),'2. GRI Pricing Inputs'!$AB$32,IF(AND('3. GRI Pricing'!$G605&gt;='2. GRI Pricing Inputs'!$AD$33,'3. GRI Pricing'!$G605&lt;='2. GRI Pricing Inputs'!$AE$33),'2. GRI Pricing Inputs'!$AD$32,IF(AND('3. GRI Pricing'!$G605&gt;='2. GRI Pricing Inputs'!$AF$33,'3. GRI Pricing'!$G605&lt;='2. GRI Pricing Inputs'!$AG$33),'2. GRI Pricing Inputs'!$AF$32,IF(AND('3. GRI Pricing'!$G605&gt;='2. GRI Pricing Inputs'!$AH$33,'3. GRI Pricing'!$G605&lt;='2. GRI Pricing Inputs'!$AI$33),'2. GRI Pricing Inputs'!$AH$32,0))))))))))))))))</f>
        <v>0</v>
      </c>
      <c r="O605" s="272" cm="1">
        <f t="array" ref="O605">IFERROR(INDEX('2. GRI Pricing Inputs'!$C$32:$AI$39,MATCH('3. GRI Pricing'!E605,'2. GRI Pricing Inputs'!$C$32:$C$39,0),(MATCH('3. GRI Pricing'!N605,'2. GRI Pricing Inputs'!$D$32:$AI$32,0)+1)),0)</f>
        <v>0</v>
      </c>
      <c r="P605" s="272">
        <f>IFERROR(INDEX('2. GRI Pricing Inputs'!$C$45:$AI$46,MATCH($P$16,'2. GRI Pricing Inputs'!$C$45:$C$46,0),MATCH(H605,'2. GRI Pricing Inputs'!$C$45:$AI$45,0)),0)</f>
        <v>0</v>
      </c>
      <c r="Q605" s="272">
        <f>IFERROR(INDEX('2. GRI Pricing Inputs'!$C$53:$AI$54,MATCH('3. GRI Pricing'!$Q$16,'2. GRI Pricing Inputs'!$C$53:$C$54,0),MATCH('3. GRI Pricing'!I605,'2. GRI Pricing Inputs'!$C$53:$AI$53,0)),0)</f>
        <v>0</v>
      </c>
      <c r="R605" s="272">
        <f>IFERROR(INDEX('2. GRI Pricing Inputs'!$C$60:$AI$61,MATCH('3. GRI Pricing'!$R$16,'2. GRI Pricing Inputs'!$C$60:$C$61,0),MATCH('1. Accomodation'!T609,'2. GRI Pricing Inputs'!$C$60:$AI$60,0)),0)</f>
        <v>0</v>
      </c>
      <c r="S605" s="272">
        <f>IFERROR(INDEX('2. GRI Pricing Inputs'!$C$67:$AI$68,MATCH('3. GRI Pricing'!$S$16,'2. GRI Pricing Inputs'!$C$67:$C$68,0),MATCH('1. Accomodation'!U609,'2. GRI Pricing Inputs'!$C$67:$AI$67,0)),0)</f>
        <v>0</v>
      </c>
      <c r="T605" s="272">
        <f>IF(E605=0,0,'2. GRI Pricing Inputs'!$AI$75)</f>
        <v>0</v>
      </c>
      <c r="U605" s="272">
        <f>IFERROR(INDEX('2. GRI Pricing Inputs'!$C$82:$AI$83,MATCH('3. GRI Pricing'!$U$16,'2. GRI Pricing Inputs'!$C$82:$C$83,0),MATCH('1. Accomodation'!V609,'2. GRI Pricing Inputs'!$C$82:$AI$82,0)),0)</f>
        <v>0</v>
      </c>
      <c r="V605" s="272">
        <f>IFERROR(INDEX('2. GRI Pricing Inputs'!$C$89:$AI$90,MATCH('3. GRI Pricing'!$V$16,'2. GRI Pricing Inputs'!$C$89:$C$90,0),MATCH('1. Accomodation'!W609,'2. GRI Pricing Inputs'!$C$89:$AI$89,0)),0)</f>
        <v>0</v>
      </c>
      <c r="W605" s="272">
        <f>IFERROR(INDEX('2. GRI Pricing Inputs'!$C$97:$AI$98,MATCH('3. GRI Pricing'!$W$16,'2. GRI Pricing Inputs'!$C$97:$C$98,0),MATCH('1. Accomodation'!X609,'2. GRI Pricing Inputs'!$C$97:$AI$97,0)),0)</f>
        <v>0</v>
      </c>
      <c r="X605" s="272">
        <f>IFERROR(INDEX('2. GRI Pricing Inputs'!$C$104:$AI$105,MATCH('3. GRI Pricing'!$X$16,'2. GRI Pricing Inputs'!$C$104:$C$105,0),MATCH('1. Accomodation'!Y609,'2. GRI Pricing Inputs'!$C$104:$AI$104,0)),0)</f>
        <v>0</v>
      </c>
      <c r="Y605" s="273"/>
      <c r="Z605" s="274">
        <f t="shared" si="25"/>
        <v>0</v>
      </c>
      <c r="AA605" s="275"/>
      <c r="AB605" s="275"/>
      <c r="AC605" s="275"/>
      <c r="AD605" s="271">
        <f>Z605*(1+'2. GRI Pricing Inputs'!E$115)^(($AD$16-$AC$15)/365)</f>
        <v>0</v>
      </c>
      <c r="AE605" s="272">
        <f>AD605*(1+'2. GRI Pricing Inputs'!F$115)^((AE$16-AD$16)/365)</f>
        <v>0</v>
      </c>
      <c r="AF605" s="272">
        <f>AE605*(1+'2. GRI Pricing Inputs'!G$115)^((AF$16-AE$16)/365)</f>
        <v>0</v>
      </c>
      <c r="AG605" s="272">
        <f>AF605*(1+'2. GRI Pricing Inputs'!H$115)^((AG$16-AF$16)/365)</f>
        <v>0</v>
      </c>
      <c r="AH605" s="272">
        <f>AG605*(1+'2. GRI Pricing Inputs'!I$115)^((AH$16-AG$16)/365)</f>
        <v>0</v>
      </c>
      <c r="AI605" s="272">
        <f>AH605*(1+'2. GRI Pricing Inputs'!J$115)^((AI$16-AH$16)/365)</f>
        <v>0</v>
      </c>
      <c r="AJ605" s="272">
        <f>AI605*(1+'2. GRI Pricing Inputs'!K$115)^((AJ$16-AI$16)/365)</f>
        <v>0</v>
      </c>
      <c r="AK605" s="272">
        <f>AJ605*(1+'2. GRI Pricing Inputs'!L$115)^((AK$16-AJ$16)/365)</f>
        <v>0</v>
      </c>
      <c r="AL605" s="272">
        <f>AK605*(1+'2. GRI Pricing Inputs'!M$115)^((AL$16-AK$16)/365)</f>
        <v>0</v>
      </c>
      <c r="AM605" s="272">
        <f>AL605*(1+'2. GRI Pricing Inputs'!N$115)^((AM$16-AL$16)/365)</f>
        <v>0</v>
      </c>
      <c r="AN605" s="272">
        <f>AM605*(1+'2. GRI Pricing Inputs'!O$115)^((AN$16-AM$16)/365)</f>
        <v>0</v>
      </c>
      <c r="AO605" s="272">
        <f>AN605*(1+'2. GRI Pricing Inputs'!P$115)^((AO$16-AN$16)/365)</f>
        <v>0</v>
      </c>
      <c r="AP605" s="276">
        <f>AO605*(1+'2. GRI Pricing Inputs'!Q$115)^((AP$16-AO$16)/365)</f>
        <v>0</v>
      </c>
      <c r="AQ605" s="380">
        <f t="shared" si="26"/>
        <v>0</v>
      </c>
    </row>
    <row r="606" spans="3:43" ht="11.4" x14ac:dyDescent="0.2">
      <c r="C606" s="76">
        <f>'1. Accomodation'!N610</f>
        <v>0</v>
      </c>
      <c r="D606" s="362" t="str">
        <f>'1. Accomodation'!L610</f>
        <v>[Select]</v>
      </c>
      <c r="E606" s="69" t="str">
        <f>'1. Accomodation'!P610</f>
        <v>[Select]</v>
      </c>
      <c r="F606" s="69" t="str">
        <f>'1. Accomodation'!Q610</f>
        <v>[Select]</v>
      </c>
      <c r="G606" s="77">
        <f>'1. Accomodation'!O610</f>
        <v>0</v>
      </c>
      <c r="H606" s="69" t="str">
        <f>'1. Accomodation'!R610</f>
        <v>[Select]</v>
      </c>
      <c r="I606" s="69" t="str">
        <f>'1. Accomodation'!S610</f>
        <v>[Select]</v>
      </c>
      <c r="J606" s="62"/>
      <c r="L606" s="271">
        <f>IFERROR(INDEX('2. GRI Pricing Inputs'!$C$15:$AI$16,MATCH($L$16,'2. GRI Pricing Inputs'!$C$15:$C$16,0),MATCH(E606,'2. GRI Pricing Inputs'!$C$15:$AI$15,0)),0)</f>
        <v>0</v>
      </c>
      <c r="M606" s="272">
        <f>IFERROR(INDEX('2. GRI Pricing Inputs'!$C$22:$AI$23,MATCH($M$16,'2. GRI Pricing Inputs'!$C$22:$C$23,0),MATCH(F606,'2. GRI Pricing Inputs'!$C$22:$AI$22,0)),0)</f>
        <v>0</v>
      </c>
      <c r="N606" s="329">
        <f>IF(AND('3. GRI Pricing'!$G606&gt;='2. GRI Pricing Inputs'!$D$33,'3. GRI Pricing'!$G606&lt;='2. GRI Pricing Inputs'!$E$33),'2. GRI Pricing Inputs'!$D$32,IF(AND('3. GRI Pricing'!$G606&gt;='2. GRI Pricing Inputs'!$F$33,'3. GRI Pricing'!$G606&lt;='2. GRI Pricing Inputs'!$G$33),'2. GRI Pricing Inputs'!$F$32,IF(AND('3. GRI Pricing'!$G606&gt;='2. GRI Pricing Inputs'!$H$33,'3. GRI Pricing'!$G606&lt;='2. GRI Pricing Inputs'!$I$33),'2. GRI Pricing Inputs'!$H$32,IF(AND('3. GRI Pricing'!$G606&gt;='2. GRI Pricing Inputs'!$J$33,'3. GRI Pricing'!$G606&lt;='2. GRI Pricing Inputs'!$K$33),'2. GRI Pricing Inputs'!$J$32,IF(AND('3. GRI Pricing'!$G606&gt;='2. GRI Pricing Inputs'!$L$33,'3. GRI Pricing'!$G606&lt;='2. GRI Pricing Inputs'!$M$33),'2. GRI Pricing Inputs'!$L$32,IF(AND('3. GRI Pricing'!$G606&gt;='2. GRI Pricing Inputs'!$N$33,'3. GRI Pricing'!$G606&lt;='2. GRI Pricing Inputs'!$O$33),'2. GRI Pricing Inputs'!$N$32,IF(AND('3. GRI Pricing'!$G606&gt;='2. GRI Pricing Inputs'!$P$33,'3. GRI Pricing'!$G606&lt;='2. GRI Pricing Inputs'!$Q$33),'2. GRI Pricing Inputs'!$P$32,IF(AND('3. GRI Pricing'!$G606&gt;='2. GRI Pricing Inputs'!$R$33,'3. GRI Pricing'!$G606&lt;='2. GRI Pricing Inputs'!$S$33),'2. GRI Pricing Inputs'!$R$32,IF(AND('3. GRI Pricing'!$G606&gt;='2. GRI Pricing Inputs'!$T$33,'3. GRI Pricing'!$G606&lt;='2. GRI Pricing Inputs'!$U$33),'2. GRI Pricing Inputs'!$T$32,IF(AND('3. GRI Pricing'!$G606&gt;='2. GRI Pricing Inputs'!$V$33,'3. GRI Pricing'!$G606&lt;='2. GRI Pricing Inputs'!$W$33),'2. GRI Pricing Inputs'!$V$32,IF(AND('3. GRI Pricing'!$G606&gt;='2. GRI Pricing Inputs'!$X$33,'3. GRI Pricing'!$G606&lt;='2. GRI Pricing Inputs'!$Y$33),'2. GRI Pricing Inputs'!$X$32,IF(AND('3. GRI Pricing'!$G606&gt;='2. GRI Pricing Inputs'!$Z$33,'3. GRI Pricing'!$G606&lt;='2. GRI Pricing Inputs'!$AA$33),'2. GRI Pricing Inputs'!$Z$32,IF(AND('3. GRI Pricing'!$G606&gt;='2. GRI Pricing Inputs'!$AB$33,'3. GRI Pricing'!$G606&lt;='2. GRI Pricing Inputs'!$AC$33),'2. GRI Pricing Inputs'!$AB$32,IF(AND('3. GRI Pricing'!$G606&gt;='2. GRI Pricing Inputs'!$AD$33,'3. GRI Pricing'!$G606&lt;='2. GRI Pricing Inputs'!$AE$33),'2. GRI Pricing Inputs'!$AD$32,IF(AND('3. GRI Pricing'!$G606&gt;='2. GRI Pricing Inputs'!$AF$33,'3. GRI Pricing'!$G606&lt;='2. GRI Pricing Inputs'!$AG$33),'2. GRI Pricing Inputs'!$AF$32,IF(AND('3. GRI Pricing'!$G606&gt;='2. GRI Pricing Inputs'!$AH$33,'3. GRI Pricing'!$G606&lt;='2. GRI Pricing Inputs'!$AI$33),'2. GRI Pricing Inputs'!$AH$32,0))))))))))))))))</f>
        <v>0</v>
      </c>
      <c r="O606" s="272" cm="1">
        <f t="array" ref="O606">IFERROR(INDEX('2. GRI Pricing Inputs'!$C$32:$AI$39,MATCH('3. GRI Pricing'!E606,'2. GRI Pricing Inputs'!$C$32:$C$39,0),(MATCH('3. GRI Pricing'!N606,'2. GRI Pricing Inputs'!$D$32:$AI$32,0)+1)),0)</f>
        <v>0</v>
      </c>
      <c r="P606" s="272">
        <f>IFERROR(INDEX('2. GRI Pricing Inputs'!$C$45:$AI$46,MATCH($P$16,'2. GRI Pricing Inputs'!$C$45:$C$46,0),MATCH(H606,'2. GRI Pricing Inputs'!$C$45:$AI$45,0)),0)</f>
        <v>0</v>
      </c>
      <c r="Q606" s="272">
        <f>IFERROR(INDEX('2. GRI Pricing Inputs'!$C$53:$AI$54,MATCH('3. GRI Pricing'!$Q$16,'2. GRI Pricing Inputs'!$C$53:$C$54,0),MATCH('3. GRI Pricing'!I606,'2. GRI Pricing Inputs'!$C$53:$AI$53,0)),0)</f>
        <v>0</v>
      </c>
      <c r="R606" s="272">
        <f>IFERROR(INDEX('2. GRI Pricing Inputs'!$C$60:$AI$61,MATCH('3. GRI Pricing'!$R$16,'2. GRI Pricing Inputs'!$C$60:$C$61,0),MATCH('1. Accomodation'!T610,'2. GRI Pricing Inputs'!$C$60:$AI$60,0)),0)</f>
        <v>0</v>
      </c>
      <c r="S606" s="272">
        <f>IFERROR(INDEX('2. GRI Pricing Inputs'!$C$67:$AI$68,MATCH('3. GRI Pricing'!$S$16,'2. GRI Pricing Inputs'!$C$67:$C$68,0),MATCH('1. Accomodation'!U610,'2. GRI Pricing Inputs'!$C$67:$AI$67,0)),0)</f>
        <v>0</v>
      </c>
      <c r="T606" s="272">
        <f>IF(E606=0,0,'2. GRI Pricing Inputs'!$AI$75)</f>
        <v>0</v>
      </c>
      <c r="U606" s="272">
        <f>IFERROR(INDEX('2. GRI Pricing Inputs'!$C$82:$AI$83,MATCH('3. GRI Pricing'!$U$16,'2. GRI Pricing Inputs'!$C$82:$C$83,0),MATCH('1. Accomodation'!V610,'2. GRI Pricing Inputs'!$C$82:$AI$82,0)),0)</f>
        <v>0</v>
      </c>
      <c r="V606" s="272">
        <f>IFERROR(INDEX('2. GRI Pricing Inputs'!$C$89:$AI$90,MATCH('3. GRI Pricing'!$V$16,'2. GRI Pricing Inputs'!$C$89:$C$90,0),MATCH('1. Accomodation'!W610,'2. GRI Pricing Inputs'!$C$89:$AI$89,0)),0)</f>
        <v>0</v>
      </c>
      <c r="W606" s="272">
        <f>IFERROR(INDEX('2. GRI Pricing Inputs'!$C$97:$AI$98,MATCH('3. GRI Pricing'!$W$16,'2. GRI Pricing Inputs'!$C$97:$C$98,0),MATCH('1. Accomodation'!X610,'2. GRI Pricing Inputs'!$C$97:$AI$97,0)),0)</f>
        <v>0</v>
      </c>
      <c r="X606" s="272">
        <f>IFERROR(INDEX('2. GRI Pricing Inputs'!$C$104:$AI$105,MATCH('3. GRI Pricing'!$X$16,'2. GRI Pricing Inputs'!$C$104:$C$105,0),MATCH('1. Accomodation'!Y610,'2. GRI Pricing Inputs'!$C$104:$AI$104,0)),0)</f>
        <v>0</v>
      </c>
      <c r="Y606" s="273"/>
      <c r="Z606" s="274">
        <f t="shared" si="25"/>
        <v>0</v>
      </c>
      <c r="AA606" s="275"/>
      <c r="AB606" s="275"/>
      <c r="AC606" s="275"/>
      <c r="AD606" s="271">
        <f>Z606*(1+'2. GRI Pricing Inputs'!E$115)^(($AD$16-$AC$15)/365)</f>
        <v>0</v>
      </c>
      <c r="AE606" s="272">
        <f>AD606*(1+'2. GRI Pricing Inputs'!F$115)^((AE$16-AD$16)/365)</f>
        <v>0</v>
      </c>
      <c r="AF606" s="272">
        <f>AE606*(1+'2. GRI Pricing Inputs'!G$115)^((AF$16-AE$16)/365)</f>
        <v>0</v>
      </c>
      <c r="AG606" s="272">
        <f>AF606*(1+'2. GRI Pricing Inputs'!H$115)^((AG$16-AF$16)/365)</f>
        <v>0</v>
      </c>
      <c r="AH606" s="272">
        <f>AG606*(1+'2. GRI Pricing Inputs'!I$115)^((AH$16-AG$16)/365)</f>
        <v>0</v>
      </c>
      <c r="AI606" s="272">
        <f>AH606*(1+'2. GRI Pricing Inputs'!J$115)^((AI$16-AH$16)/365)</f>
        <v>0</v>
      </c>
      <c r="AJ606" s="272">
        <f>AI606*(1+'2. GRI Pricing Inputs'!K$115)^((AJ$16-AI$16)/365)</f>
        <v>0</v>
      </c>
      <c r="AK606" s="272">
        <f>AJ606*(1+'2. GRI Pricing Inputs'!L$115)^((AK$16-AJ$16)/365)</f>
        <v>0</v>
      </c>
      <c r="AL606" s="272">
        <f>AK606*(1+'2. GRI Pricing Inputs'!M$115)^((AL$16-AK$16)/365)</f>
        <v>0</v>
      </c>
      <c r="AM606" s="272">
        <f>AL606*(1+'2. GRI Pricing Inputs'!N$115)^((AM$16-AL$16)/365)</f>
        <v>0</v>
      </c>
      <c r="AN606" s="272">
        <f>AM606*(1+'2. GRI Pricing Inputs'!O$115)^((AN$16-AM$16)/365)</f>
        <v>0</v>
      </c>
      <c r="AO606" s="272">
        <f>AN606*(1+'2. GRI Pricing Inputs'!P$115)^((AO$16-AN$16)/365)</f>
        <v>0</v>
      </c>
      <c r="AP606" s="276">
        <f>AO606*(1+'2. GRI Pricing Inputs'!Q$115)^((AP$16-AO$16)/365)</f>
        <v>0</v>
      </c>
      <c r="AQ606" s="380">
        <f t="shared" si="26"/>
        <v>0</v>
      </c>
    </row>
    <row r="607" spans="3:43" ht="11.4" x14ac:dyDescent="0.2">
      <c r="C607" s="76">
        <f>'1. Accomodation'!N611</f>
        <v>0</v>
      </c>
      <c r="D607" s="362" t="str">
        <f>'1. Accomodation'!L611</f>
        <v>[Select]</v>
      </c>
      <c r="E607" s="69" t="str">
        <f>'1. Accomodation'!P611</f>
        <v>[Select]</v>
      </c>
      <c r="F607" s="69" t="str">
        <f>'1. Accomodation'!Q611</f>
        <v>[Select]</v>
      </c>
      <c r="G607" s="77">
        <f>'1. Accomodation'!O611</f>
        <v>0</v>
      </c>
      <c r="H607" s="69" t="str">
        <f>'1. Accomodation'!R611</f>
        <v>[Select]</v>
      </c>
      <c r="I607" s="69" t="str">
        <f>'1. Accomodation'!S611</f>
        <v>[Select]</v>
      </c>
      <c r="J607" s="62"/>
      <c r="L607" s="271">
        <f>IFERROR(INDEX('2. GRI Pricing Inputs'!$C$15:$AI$16,MATCH($L$16,'2. GRI Pricing Inputs'!$C$15:$C$16,0),MATCH(E607,'2. GRI Pricing Inputs'!$C$15:$AI$15,0)),0)</f>
        <v>0</v>
      </c>
      <c r="M607" s="272">
        <f>IFERROR(INDEX('2. GRI Pricing Inputs'!$C$22:$AI$23,MATCH($M$16,'2. GRI Pricing Inputs'!$C$22:$C$23,0),MATCH(F607,'2. GRI Pricing Inputs'!$C$22:$AI$22,0)),0)</f>
        <v>0</v>
      </c>
      <c r="N607" s="329">
        <f>IF(AND('3. GRI Pricing'!$G607&gt;='2. GRI Pricing Inputs'!$D$33,'3. GRI Pricing'!$G607&lt;='2. GRI Pricing Inputs'!$E$33),'2. GRI Pricing Inputs'!$D$32,IF(AND('3. GRI Pricing'!$G607&gt;='2. GRI Pricing Inputs'!$F$33,'3. GRI Pricing'!$G607&lt;='2. GRI Pricing Inputs'!$G$33),'2. GRI Pricing Inputs'!$F$32,IF(AND('3. GRI Pricing'!$G607&gt;='2. GRI Pricing Inputs'!$H$33,'3. GRI Pricing'!$G607&lt;='2. GRI Pricing Inputs'!$I$33),'2. GRI Pricing Inputs'!$H$32,IF(AND('3. GRI Pricing'!$G607&gt;='2. GRI Pricing Inputs'!$J$33,'3. GRI Pricing'!$G607&lt;='2. GRI Pricing Inputs'!$K$33),'2. GRI Pricing Inputs'!$J$32,IF(AND('3. GRI Pricing'!$G607&gt;='2. GRI Pricing Inputs'!$L$33,'3. GRI Pricing'!$G607&lt;='2. GRI Pricing Inputs'!$M$33),'2. GRI Pricing Inputs'!$L$32,IF(AND('3. GRI Pricing'!$G607&gt;='2. GRI Pricing Inputs'!$N$33,'3. GRI Pricing'!$G607&lt;='2. GRI Pricing Inputs'!$O$33),'2. GRI Pricing Inputs'!$N$32,IF(AND('3. GRI Pricing'!$G607&gt;='2. GRI Pricing Inputs'!$P$33,'3. GRI Pricing'!$G607&lt;='2. GRI Pricing Inputs'!$Q$33),'2. GRI Pricing Inputs'!$P$32,IF(AND('3. GRI Pricing'!$G607&gt;='2. GRI Pricing Inputs'!$R$33,'3. GRI Pricing'!$G607&lt;='2. GRI Pricing Inputs'!$S$33),'2. GRI Pricing Inputs'!$R$32,IF(AND('3. GRI Pricing'!$G607&gt;='2. GRI Pricing Inputs'!$T$33,'3. GRI Pricing'!$G607&lt;='2. GRI Pricing Inputs'!$U$33),'2. GRI Pricing Inputs'!$T$32,IF(AND('3. GRI Pricing'!$G607&gt;='2. GRI Pricing Inputs'!$V$33,'3. GRI Pricing'!$G607&lt;='2. GRI Pricing Inputs'!$W$33),'2. GRI Pricing Inputs'!$V$32,IF(AND('3. GRI Pricing'!$G607&gt;='2. GRI Pricing Inputs'!$X$33,'3. GRI Pricing'!$G607&lt;='2. GRI Pricing Inputs'!$Y$33),'2. GRI Pricing Inputs'!$X$32,IF(AND('3. GRI Pricing'!$G607&gt;='2. GRI Pricing Inputs'!$Z$33,'3. GRI Pricing'!$G607&lt;='2. GRI Pricing Inputs'!$AA$33),'2. GRI Pricing Inputs'!$Z$32,IF(AND('3. GRI Pricing'!$G607&gt;='2. GRI Pricing Inputs'!$AB$33,'3. GRI Pricing'!$G607&lt;='2. GRI Pricing Inputs'!$AC$33),'2. GRI Pricing Inputs'!$AB$32,IF(AND('3. GRI Pricing'!$G607&gt;='2. GRI Pricing Inputs'!$AD$33,'3. GRI Pricing'!$G607&lt;='2. GRI Pricing Inputs'!$AE$33),'2. GRI Pricing Inputs'!$AD$32,IF(AND('3. GRI Pricing'!$G607&gt;='2. GRI Pricing Inputs'!$AF$33,'3. GRI Pricing'!$G607&lt;='2. GRI Pricing Inputs'!$AG$33),'2. GRI Pricing Inputs'!$AF$32,IF(AND('3. GRI Pricing'!$G607&gt;='2. GRI Pricing Inputs'!$AH$33,'3. GRI Pricing'!$G607&lt;='2. GRI Pricing Inputs'!$AI$33),'2. GRI Pricing Inputs'!$AH$32,0))))))))))))))))</f>
        <v>0</v>
      </c>
      <c r="O607" s="272" cm="1">
        <f t="array" ref="O607">IFERROR(INDEX('2. GRI Pricing Inputs'!$C$32:$AI$39,MATCH('3. GRI Pricing'!E607,'2. GRI Pricing Inputs'!$C$32:$C$39,0),(MATCH('3. GRI Pricing'!N607,'2. GRI Pricing Inputs'!$D$32:$AI$32,0)+1)),0)</f>
        <v>0</v>
      </c>
      <c r="P607" s="272">
        <f>IFERROR(INDEX('2. GRI Pricing Inputs'!$C$45:$AI$46,MATCH($P$16,'2. GRI Pricing Inputs'!$C$45:$C$46,0),MATCH(H607,'2. GRI Pricing Inputs'!$C$45:$AI$45,0)),0)</f>
        <v>0</v>
      </c>
      <c r="Q607" s="272">
        <f>IFERROR(INDEX('2. GRI Pricing Inputs'!$C$53:$AI$54,MATCH('3. GRI Pricing'!$Q$16,'2. GRI Pricing Inputs'!$C$53:$C$54,0),MATCH('3. GRI Pricing'!I607,'2. GRI Pricing Inputs'!$C$53:$AI$53,0)),0)</f>
        <v>0</v>
      </c>
      <c r="R607" s="272">
        <f>IFERROR(INDEX('2. GRI Pricing Inputs'!$C$60:$AI$61,MATCH('3. GRI Pricing'!$R$16,'2. GRI Pricing Inputs'!$C$60:$C$61,0),MATCH('1. Accomodation'!T611,'2. GRI Pricing Inputs'!$C$60:$AI$60,0)),0)</f>
        <v>0</v>
      </c>
      <c r="S607" s="272">
        <f>IFERROR(INDEX('2. GRI Pricing Inputs'!$C$67:$AI$68,MATCH('3. GRI Pricing'!$S$16,'2. GRI Pricing Inputs'!$C$67:$C$68,0),MATCH('1. Accomodation'!U611,'2. GRI Pricing Inputs'!$C$67:$AI$67,0)),0)</f>
        <v>0</v>
      </c>
      <c r="T607" s="272">
        <f>IF(E607=0,0,'2. GRI Pricing Inputs'!$AI$75)</f>
        <v>0</v>
      </c>
      <c r="U607" s="272">
        <f>IFERROR(INDEX('2. GRI Pricing Inputs'!$C$82:$AI$83,MATCH('3. GRI Pricing'!$U$16,'2. GRI Pricing Inputs'!$C$82:$C$83,0),MATCH('1. Accomodation'!V611,'2. GRI Pricing Inputs'!$C$82:$AI$82,0)),0)</f>
        <v>0</v>
      </c>
      <c r="V607" s="272">
        <f>IFERROR(INDEX('2. GRI Pricing Inputs'!$C$89:$AI$90,MATCH('3. GRI Pricing'!$V$16,'2. GRI Pricing Inputs'!$C$89:$C$90,0),MATCH('1. Accomodation'!W611,'2. GRI Pricing Inputs'!$C$89:$AI$89,0)),0)</f>
        <v>0</v>
      </c>
      <c r="W607" s="272">
        <f>IFERROR(INDEX('2. GRI Pricing Inputs'!$C$97:$AI$98,MATCH('3. GRI Pricing'!$W$16,'2. GRI Pricing Inputs'!$C$97:$C$98,0),MATCH('1. Accomodation'!X611,'2. GRI Pricing Inputs'!$C$97:$AI$97,0)),0)</f>
        <v>0</v>
      </c>
      <c r="X607" s="272">
        <f>IFERROR(INDEX('2. GRI Pricing Inputs'!$C$104:$AI$105,MATCH('3. GRI Pricing'!$X$16,'2. GRI Pricing Inputs'!$C$104:$C$105,0),MATCH('1. Accomodation'!Y611,'2. GRI Pricing Inputs'!$C$104:$AI$104,0)),0)</f>
        <v>0</v>
      </c>
      <c r="Y607" s="273"/>
      <c r="Z607" s="274">
        <f t="shared" si="25"/>
        <v>0</v>
      </c>
      <c r="AA607" s="275"/>
      <c r="AB607" s="275"/>
      <c r="AC607" s="275"/>
      <c r="AD607" s="271">
        <f>Z607*(1+'2. GRI Pricing Inputs'!E$115)^(($AD$16-$AC$15)/365)</f>
        <v>0</v>
      </c>
      <c r="AE607" s="272">
        <f>AD607*(1+'2. GRI Pricing Inputs'!F$115)^((AE$16-AD$16)/365)</f>
        <v>0</v>
      </c>
      <c r="AF607" s="272">
        <f>AE607*(1+'2. GRI Pricing Inputs'!G$115)^((AF$16-AE$16)/365)</f>
        <v>0</v>
      </c>
      <c r="AG607" s="272">
        <f>AF607*(1+'2. GRI Pricing Inputs'!H$115)^((AG$16-AF$16)/365)</f>
        <v>0</v>
      </c>
      <c r="AH607" s="272">
        <f>AG607*(1+'2. GRI Pricing Inputs'!I$115)^((AH$16-AG$16)/365)</f>
        <v>0</v>
      </c>
      <c r="AI607" s="272">
        <f>AH607*(1+'2. GRI Pricing Inputs'!J$115)^((AI$16-AH$16)/365)</f>
        <v>0</v>
      </c>
      <c r="AJ607" s="272">
        <f>AI607*(1+'2. GRI Pricing Inputs'!K$115)^((AJ$16-AI$16)/365)</f>
        <v>0</v>
      </c>
      <c r="AK607" s="272">
        <f>AJ607*(1+'2. GRI Pricing Inputs'!L$115)^((AK$16-AJ$16)/365)</f>
        <v>0</v>
      </c>
      <c r="AL607" s="272">
        <f>AK607*(1+'2. GRI Pricing Inputs'!M$115)^((AL$16-AK$16)/365)</f>
        <v>0</v>
      </c>
      <c r="AM607" s="272">
        <f>AL607*(1+'2. GRI Pricing Inputs'!N$115)^((AM$16-AL$16)/365)</f>
        <v>0</v>
      </c>
      <c r="AN607" s="272">
        <f>AM607*(1+'2. GRI Pricing Inputs'!O$115)^((AN$16-AM$16)/365)</f>
        <v>0</v>
      </c>
      <c r="AO607" s="272">
        <f>AN607*(1+'2. GRI Pricing Inputs'!P$115)^((AO$16-AN$16)/365)</f>
        <v>0</v>
      </c>
      <c r="AP607" s="276">
        <f>AO607*(1+'2. GRI Pricing Inputs'!Q$115)^((AP$16-AO$16)/365)</f>
        <v>0</v>
      </c>
      <c r="AQ607" s="380">
        <f t="shared" si="26"/>
        <v>0</v>
      </c>
    </row>
    <row r="608" spans="3:43" ht="11.4" x14ac:dyDescent="0.2">
      <c r="C608" s="76">
        <f>'1. Accomodation'!N612</f>
        <v>0</v>
      </c>
      <c r="D608" s="362" t="str">
        <f>'1. Accomodation'!L612</f>
        <v>[Select]</v>
      </c>
      <c r="E608" s="69" t="str">
        <f>'1. Accomodation'!P612</f>
        <v>[Select]</v>
      </c>
      <c r="F608" s="69" t="str">
        <f>'1. Accomodation'!Q612</f>
        <v>[Select]</v>
      </c>
      <c r="G608" s="77">
        <f>'1. Accomodation'!O612</f>
        <v>0</v>
      </c>
      <c r="H608" s="69" t="str">
        <f>'1. Accomodation'!R612</f>
        <v>[Select]</v>
      </c>
      <c r="I608" s="69" t="str">
        <f>'1. Accomodation'!S612</f>
        <v>[Select]</v>
      </c>
      <c r="J608" s="62"/>
      <c r="L608" s="271">
        <f>IFERROR(INDEX('2. GRI Pricing Inputs'!$C$15:$AI$16,MATCH($L$16,'2. GRI Pricing Inputs'!$C$15:$C$16,0),MATCH(E608,'2. GRI Pricing Inputs'!$C$15:$AI$15,0)),0)</f>
        <v>0</v>
      </c>
      <c r="M608" s="272">
        <f>IFERROR(INDEX('2. GRI Pricing Inputs'!$C$22:$AI$23,MATCH($M$16,'2. GRI Pricing Inputs'!$C$22:$C$23,0),MATCH(F608,'2. GRI Pricing Inputs'!$C$22:$AI$22,0)),0)</f>
        <v>0</v>
      </c>
      <c r="N608" s="329">
        <f>IF(AND('3. GRI Pricing'!$G608&gt;='2. GRI Pricing Inputs'!$D$33,'3. GRI Pricing'!$G608&lt;='2. GRI Pricing Inputs'!$E$33),'2. GRI Pricing Inputs'!$D$32,IF(AND('3. GRI Pricing'!$G608&gt;='2. GRI Pricing Inputs'!$F$33,'3. GRI Pricing'!$G608&lt;='2. GRI Pricing Inputs'!$G$33),'2. GRI Pricing Inputs'!$F$32,IF(AND('3. GRI Pricing'!$G608&gt;='2. GRI Pricing Inputs'!$H$33,'3. GRI Pricing'!$G608&lt;='2. GRI Pricing Inputs'!$I$33),'2. GRI Pricing Inputs'!$H$32,IF(AND('3. GRI Pricing'!$G608&gt;='2. GRI Pricing Inputs'!$J$33,'3. GRI Pricing'!$G608&lt;='2. GRI Pricing Inputs'!$K$33),'2. GRI Pricing Inputs'!$J$32,IF(AND('3. GRI Pricing'!$G608&gt;='2. GRI Pricing Inputs'!$L$33,'3. GRI Pricing'!$G608&lt;='2. GRI Pricing Inputs'!$M$33),'2. GRI Pricing Inputs'!$L$32,IF(AND('3. GRI Pricing'!$G608&gt;='2. GRI Pricing Inputs'!$N$33,'3. GRI Pricing'!$G608&lt;='2. GRI Pricing Inputs'!$O$33),'2. GRI Pricing Inputs'!$N$32,IF(AND('3. GRI Pricing'!$G608&gt;='2. GRI Pricing Inputs'!$P$33,'3. GRI Pricing'!$G608&lt;='2. GRI Pricing Inputs'!$Q$33),'2. GRI Pricing Inputs'!$P$32,IF(AND('3. GRI Pricing'!$G608&gt;='2. GRI Pricing Inputs'!$R$33,'3. GRI Pricing'!$G608&lt;='2. GRI Pricing Inputs'!$S$33),'2. GRI Pricing Inputs'!$R$32,IF(AND('3. GRI Pricing'!$G608&gt;='2. GRI Pricing Inputs'!$T$33,'3. GRI Pricing'!$G608&lt;='2. GRI Pricing Inputs'!$U$33),'2. GRI Pricing Inputs'!$T$32,IF(AND('3. GRI Pricing'!$G608&gt;='2. GRI Pricing Inputs'!$V$33,'3. GRI Pricing'!$G608&lt;='2. GRI Pricing Inputs'!$W$33),'2. GRI Pricing Inputs'!$V$32,IF(AND('3. GRI Pricing'!$G608&gt;='2. GRI Pricing Inputs'!$X$33,'3. GRI Pricing'!$G608&lt;='2. GRI Pricing Inputs'!$Y$33),'2. GRI Pricing Inputs'!$X$32,IF(AND('3. GRI Pricing'!$G608&gt;='2. GRI Pricing Inputs'!$Z$33,'3. GRI Pricing'!$G608&lt;='2. GRI Pricing Inputs'!$AA$33),'2. GRI Pricing Inputs'!$Z$32,IF(AND('3. GRI Pricing'!$G608&gt;='2. GRI Pricing Inputs'!$AB$33,'3. GRI Pricing'!$G608&lt;='2. GRI Pricing Inputs'!$AC$33),'2. GRI Pricing Inputs'!$AB$32,IF(AND('3. GRI Pricing'!$G608&gt;='2. GRI Pricing Inputs'!$AD$33,'3. GRI Pricing'!$G608&lt;='2. GRI Pricing Inputs'!$AE$33),'2. GRI Pricing Inputs'!$AD$32,IF(AND('3. GRI Pricing'!$G608&gt;='2. GRI Pricing Inputs'!$AF$33,'3. GRI Pricing'!$G608&lt;='2. GRI Pricing Inputs'!$AG$33),'2. GRI Pricing Inputs'!$AF$32,IF(AND('3. GRI Pricing'!$G608&gt;='2. GRI Pricing Inputs'!$AH$33,'3. GRI Pricing'!$G608&lt;='2. GRI Pricing Inputs'!$AI$33),'2. GRI Pricing Inputs'!$AH$32,0))))))))))))))))</f>
        <v>0</v>
      </c>
      <c r="O608" s="272" cm="1">
        <f t="array" ref="O608">IFERROR(INDEX('2. GRI Pricing Inputs'!$C$32:$AI$39,MATCH('3. GRI Pricing'!E608,'2. GRI Pricing Inputs'!$C$32:$C$39,0),(MATCH('3. GRI Pricing'!N608,'2. GRI Pricing Inputs'!$D$32:$AI$32,0)+1)),0)</f>
        <v>0</v>
      </c>
      <c r="P608" s="272">
        <f>IFERROR(INDEX('2. GRI Pricing Inputs'!$C$45:$AI$46,MATCH($P$16,'2. GRI Pricing Inputs'!$C$45:$C$46,0),MATCH(H608,'2. GRI Pricing Inputs'!$C$45:$AI$45,0)),0)</f>
        <v>0</v>
      </c>
      <c r="Q608" s="272">
        <f>IFERROR(INDEX('2. GRI Pricing Inputs'!$C$53:$AI$54,MATCH('3. GRI Pricing'!$Q$16,'2. GRI Pricing Inputs'!$C$53:$C$54,0),MATCH('3. GRI Pricing'!I608,'2. GRI Pricing Inputs'!$C$53:$AI$53,0)),0)</f>
        <v>0</v>
      </c>
      <c r="R608" s="272">
        <f>IFERROR(INDEX('2. GRI Pricing Inputs'!$C$60:$AI$61,MATCH('3. GRI Pricing'!$R$16,'2. GRI Pricing Inputs'!$C$60:$C$61,0),MATCH('1. Accomodation'!T612,'2. GRI Pricing Inputs'!$C$60:$AI$60,0)),0)</f>
        <v>0</v>
      </c>
      <c r="S608" s="272">
        <f>IFERROR(INDEX('2. GRI Pricing Inputs'!$C$67:$AI$68,MATCH('3. GRI Pricing'!$S$16,'2. GRI Pricing Inputs'!$C$67:$C$68,0),MATCH('1. Accomodation'!U612,'2. GRI Pricing Inputs'!$C$67:$AI$67,0)),0)</f>
        <v>0</v>
      </c>
      <c r="T608" s="272">
        <f>IF(E608=0,0,'2. GRI Pricing Inputs'!$AI$75)</f>
        <v>0</v>
      </c>
      <c r="U608" s="272">
        <f>IFERROR(INDEX('2. GRI Pricing Inputs'!$C$82:$AI$83,MATCH('3. GRI Pricing'!$U$16,'2. GRI Pricing Inputs'!$C$82:$C$83,0),MATCH('1. Accomodation'!V612,'2. GRI Pricing Inputs'!$C$82:$AI$82,0)),0)</f>
        <v>0</v>
      </c>
      <c r="V608" s="272">
        <f>IFERROR(INDEX('2. GRI Pricing Inputs'!$C$89:$AI$90,MATCH('3. GRI Pricing'!$V$16,'2. GRI Pricing Inputs'!$C$89:$C$90,0),MATCH('1. Accomodation'!W612,'2. GRI Pricing Inputs'!$C$89:$AI$89,0)),0)</f>
        <v>0</v>
      </c>
      <c r="W608" s="272">
        <f>IFERROR(INDEX('2. GRI Pricing Inputs'!$C$97:$AI$98,MATCH('3. GRI Pricing'!$W$16,'2. GRI Pricing Inputs'!$C$97:$C$98,0),MATCH('1. Accomodation'!X612,'2. GRI Pricing Inputs'!$C$97:$AI$97,0)),0)</f>
        <v>0</v>
      </c>
      <c r="X608" s="272">
        <f>IFERROR(INDEX('2. GRI Pricing Inputs'!$C$104:$AI$105,MATCH('3. GRI Pricing'!$X$16,'2. GRI Pricing Inputs'!$C$104:$C$105,0),MATCH('1. Accomodation'!Y612,'2. GRI Pricing Inputs'!$C$104:$AI$104,0)),0)</f>
        <v>0</v>
      </c>
      <c r="Y608" s="273"/>
      <c r="Z608" s="274">
        <f t="shared" si="25"/>
        <v>0</v>
      </c>
      <c r="AA608" s="275"/>
      <c r="AB608" s="275"/>
      <c r="AC608" s="275"/>
      <c r="AD608" s="271">
        <f>Z608*(1+'2. GRI Pricing Inputs'!E$115)^(($AD$16-$AC$15)/365)</f>
        <v>0</v>
      </c>
      <c r="AE608" s="272">
        <f>AD608*(1+'2. GRI Pricing Inputs'!F$115)^((AE$16-AD$16)/365)</f>
        <v>0</v>
      </c>
      <c r="AF608" s="272">
        <f>AE608*(1+'2. GRI Pricing Inputs'!G$115)^((AF$16-AE$16)/365)</f>
        <v>0</v>
      </c>
      <c r="AG608" s="272">
        <f>AF608*(1+'2. GRI Pricing Inputs'!H$115)^((AG$16-AF$16)/365)</f>
        <v>0</v>
      </c>
      <c r="AH608" s="272">
        <f>AG608*(1+'2. GRI Pricing Inputs'!I$115)^((AH$16-AG$16)/365)</f>
        <v>0</v>
      </c>
      <c r="AI608" s="272">
        <f>AH608*(1+'2. GRI Pricing Inputs'!J$115)^((AI$16-AH$16)/365)</f>
        <v>0</v>
      </c>
      <c r="AJ608" s="272">
        <f>AI608*(1+'2. GRI Pricing Inputs'!K$115)^((AJ$16-AI$16)/365)</f>
        <v>0</v>
      </c>
      <c r="AK608" s="272">
        <f>AJ608*(1+'2. GRI Pricing Inputs'!L$115)^((AK$16-AJ$16)/365)</f>
        <v>0</v>
      </c>
      <c r="AL608" s="272">
        <f>AK608*(1+'2. GRI Pricing Inputs'!M$115)^((AL$16-AK$16)/365)</f>
        <v>0</v>
      </c>
      <c r="AM608" s="272">
        <f>AL608*(1+'2. GRI Pricing Inputs'!N$115)^((AM$16-AL$16)/365)</f>
        <v>0</v>
      </c>
      <c r="AN608" s="272">
        <f>AM608*(1+'2. GRI Pricing Inputs'!O$115)^((AN$16-AM$16)/365)</f>
        <v>0</v>
      </c>
      <c r="AO608" s="272">
        <f>AN608*(1+'2. GRI Pricing Inputs'!P$115)^((AO$16-AN$16)/365)</f>
        <v>0</v>
      </c>
      <c r="AP608" s="276">
        <f>AO608*(1+'2. GRI Pricing Inputs'!Q$115)^((AP$16-AO$16)/365)</f>
        <v>0</v>
      </c>
      <c r="AQ608" s="380">
        <f t="shared" si="26"/>
        <v>0</v>
      </c>
    </row>
    <row r="609" spans="3:45" ht="11.4" x14ac:dyDescent="0.2">
      <c r="C609" s="76">
        <f>'1. Accomodation'!N613</f>
        <v>0</v>
      </c>
      <c r="D609" s="362" t="str">
        <f>'1. Accomodation'!L613</f>
        <v>[Select]</v>
      </c>
      <c r="E609" s="69" t="str">
        <f>'1. Accomodation'!P613</f>
        <v>[Select]</v>
      </c>
      <c r="F609" s="69" t="str">
        <f>'1. Accomodation'!Q613</f>
        <v>[Select]</v>
      </c>
      <c r="G609" s="77">
        <f>'1. Accomodation'!O613</f>
        <v>0</v>
      </c>
      <c r="H609" s="69" t="str">
        <f>'1. Accomodation'!R613</f>
        <v>[Select]</v>
      </c>
      <c r="I609" s="69" t="str">
        <f>'1. Accomodation'!S613</f>
        <v>[Select]</v>
      </c>
      <c r="J609" s="62"/>
      <c r="L609" s="271">
        <f>IFERROR(INDEX('2. GRI Pricing Inputs'!$C$15:$AI$16,MATCH($L$16,'2. GRI Pricing Inputs'!$C$15:$C$16,0),MATCH(E609,'2. GRI Pricing Inputs'!$C$15:$AI$15,0)),0)</f>
        <v>0</v>
      </c>
      <c r="M609" s="272">
        <f>IFERROR(INDEX('2. GRI Pricing Inputs'!$C$22:$AI$23,MATCH($M$16,'2. GRI Pricing Inputs'!$C$22:$C$23,0),MATCH(F609,'2. GRI Pricing Inputs'!$C$22:$AI$22,0)),0)</f>
        <v>0</v>
      </c>
      <c r="N609" s="329">
        <f>IF(AND('3. GRI Pricing'!$G609&gt;='2. GRI Pricing Inputs'!$D$33,'3. GRI Pricing'!$G609&lt;='2. GRI Pricing Inputs'!$E$33),'2. GRI Pricing Inputs'!$D$32,IF(AND('3. GRI Pricing'!$G609&gt;='2. GRI Pricing Inputs'!$F$33,'3. GRI Pricing'!$G609&lt;='2. GRI Pricing Inputs'!$G$33),'2. GRI Pricing Inputs'!$F$32,IF(AND('3. GRI Pricing'!$G609&gt;='2. GRI Pricing Inputs'!$H$33,'3. GRI Pricing'!$G609&lt;='2. GRI Pricing Inputs'!$I$33),'2. GRI Pricing Inputs'!$H$32,IF(AND('3. GRI Pricing'!$G609&gt;='2. GRI Pricing Inputs'!$J$33,'3. GRI Pricing'!$G609&lt;='2. GRI Pricing Inputs'!$K$33),'2. GRI Pricing Inputs'!$J$32,IF(AND('3. GRI Pricing'!$G609&gt;='2. GRI Pricing Inputs'!$L$33,'3. GRI Pricing'!$G609&lt;='2. GRI Pricing Inputs'!$M$33),'2. GRI Pricing Inputs'!$L$32,IF(AND('3. GRI Pricing'!$G609&gt;='2. GRI Pricing Inputs'!$N$33,'3. GRI Pricing'!$G609&lt;='2. GRI Pricing Inputs'!$O$33),'2. GRI Pricing Inputs'!$N$32,IF(AND('3. GRI Pricing'!$G609&gt;='2. GRI Pricing Inputs'!$P$33,'3. GRI Pricing'!$G609&lt;='2. GRI Pricing Inputs'!$Q$33),'2. GRI Pricing Inputs'!$P$32,IF(AND('3. GRI Pricing'!$G609&gt;='2. GRI Pricing Inputs'!$R$33,'3. GRI Pricing'!$G609&lt;='2. GRI Pricing Inputs'!$S$33),'2. GRI Pricing Inputs'!$R$32,IF(AND('3. GRI Pricing'!$G609&gt;='2. GRI Pricing Inputs'!$T$33,'3. GRI Pricing'!$G609&lt;='2. GRI Pricing Inputs'!$U$33),'2. GRI Pricing Inputs'!$T$32,IF(AND('3. GRI Pricing'!$G609&gt;='2. GRI Pricing Inputs'!$V$33,'3. GRI Pricing'!$G609&lt;='2. GRI Pricing Inputs'!$W$33),'2. GRI Pricing Inputs'!$V$32,IF(AND('3. GRI Pricing'!$G609&gt;='2. GRI Pricing Inputs'!$X$33,'3. GRI Pricing'!$G609&lt;='2. GRI Pricing Inputs'!$Y$33),'2. GRI Pricing Inputs'!$X$32,IF(AND('3. GRI Pricing'!$G609&gt;='2. GRI Pricing Inputs'!$Z$33,'3. GRI Pricing'!$G609&lt;='2. GRI Pricing Inputs'!$AA$33),'2. GRI Pricing Inputs'!$Z$32,IF(AND('3. GRI Pricing'!$G609&gt;='2. GRI Pricing Inputs'!$AB$33,'3. GRI Pricing'!$G609&lt;='2. GRI Pricing Inputs'!$AC$33),'2. GRI Pricing Inputs'!$AB$32,IF(AND('3. GRI Pricing'!$G609&gt;='2. GRI Pricing Inputs'!$AD$33,'3. GRI Pricing'!$G609&lt;='2. GRI Pricing Inputs'!$AE$33),'2. GRI Pricing Inputs'!$AD$32,IF(AND('3. GRI Pricing'!$G609&gt;='2. GRI Pricing Inputs'!$AF$33,'3. GRI Pricing'!$G609&lt;='2. GRI Pricing Inputs'!$AG$33),'2. GRI Pricing Inputs'!$AF$32,IF(AND('3. GRI Pricing'!$G609&gt;='2. GRI Pricing Inputs'!$AH$33,'3. GRI Pricing'!$G609&lt;='2. GRI Pricing Inputs'!$AI$33),'2. GRI Pricing Inputs'!$AH$32,0))))))))))))))))</f>
        <v>0</v>
      </c>
      <c r="O609" s="272" cm="1">
        <f t="array" ref="O609">IFERROR(INDEX('2. GRI Pricing Inputs'!$C$32:$AI$39,MATCH('3. GRI Pricing'!E609,'2. GRI Pricing Inputs'!$C$32:$C$39,0),(MATCH('3. GRI Pricing'!N609,'2. GRI Pricing Inputs'!$D$32:$AI$32,0)+1)),0)</f>
        <v>0</v>
      </c>
      <c r="P609" s="272">
        <f>IFERROR(INDEX('2. GRI Pricing Inputs'!$C$45:$AI$46,MATCH($P$16,'2. GRI Pricing Inputs'!$C$45:$C$46,0),MATCH(H609,'2. GRI Pricing Inputs'!$C$45:$AI$45,0)),0)</f>
        <v>0</v>
      </c>
      <c r="Q609" s="272">
        <f>IFERROR(INDEX('2. GRI Pricing Inputs'!$C$53:$AI$54,MATCH('3. GRI Pricing'!$Q$16,'2. GRI Pricing Inputs'!$C$53:$C$54,0),MATCH('3. GRI Pricing'!I609,'2. GRI Pricing Inputs'!$C$53:$AI$53,0)),0)</f>
        <v>0</v>
      </c>
      <c r="R609" s="272">
        <f>IFERROR(INDEX('2. GRI Pricing Inputs'!$C$60:$AI$61,MATCH('3. GRI Pricing'!$R$16,'2. GRI Pricing Inputs'!$C$60:$C$61,0),MATCH('1. Accomodation'!T613,'2. GRI Pricing Inputs'!$C$60:$AI$60,0)),0)</f>
        <v>0</v>
      </c>
      <c r="S609" s="272">
        <f>IFERROR(INDEX('2. GRI Pricing Inputs'!$C$67:$AI$68,MATCH('3. GRI Pricing'!$S$16,'2. GRI Pricing Inputs'!$C$67:$C$68,0),MATCH('1. Accomodation'!U613,'2. GRI Pricing Inputs'!$C$67:$AI$67,0)),0)</f>
        <v>0</v>
      </c>
      <c r="T609" s="272">
        <f>IF(E609=0,0,'2. GRI Pricing Inputs'!$AI$75)</f>
        <v>0</v>
      </c>
      <c r="U609" s="272">
        <f>IFERROR(INDEX('2. GRI Pricing Inputs'!$C$82:$AI$83,MATCH('3. GRI Pricing'!$U$16,'2. GRI Pricing Inputs'!$C$82:$C$83,0),MATCH('1. Accomodation'!V613,'2. GRI Pricing Inputs'!$C$82:$AI$82,0)),0)</f>
        <v>0</v>
      </c>
      <c r="V609" s="272">
        <f>IFERROR(INDEX('2. GRI Pricing Inputs'!$C$89:$AI$90,MATCH('3. GRI Pricing'!$V$16,'2. GRI Pricing Inputs'!$C$89:$C$90,0),MATCH('1. Accomodation'!W613,'2. GRI Pricing Inputs'!$C$89:$AI$89,0)),0)</f>
        <v>0</v>
      </c>
      <c r="W609" s="272">
        <f>IFERROR(INDEX('2. GRI Pricing Inputs'!$C$97:$AI$98,MATCH('3. GRI Pricing'!$W$16,'2. GRI Pricing Inputs'!$C$97:$C$98,0),MATCH('1. Accomodation'!X613,'2. GRI Pricing Inputs'!$C$97:$AI$97,0)),0)</f>
        <v>0</v>
      </c>
      <c r="X609" s="272">
        <f>IFERROR(INDEX('2. GRI Pricing Inputs'!$C$104:$AI$105,MATCH('3. GRI Pricing'!$X$16,'2. GRI Pricing Inputs'!$C$104:$C$105,0),MATCH('1. Accomodation'!Y613,'2. GRI Pricing Inputs'!$C$104:$AI$104,0)),0)</f>
        <v>0</v>
      </c>
      <c r="Y609" s="273"/>
      <c r="Z609" s="274">
        <f t="shared" si="25"/>
        <v>0</v>
      </c>
      <c r="AA609" s="275"/>
      <c r="AB609" s="275"/>
      <c r="AC609" s="275"/>
      <c r="AD609" s="271">
        <f>Z609*(1+'2. GRI Pricing Inputs'!E$115)^(($AD$16-$AC$15)/365)</f>
        <v>0</v>
      </c>
      <c r="AE609" s="272">
        <f>AD609*(1+'2. GRI Pricing Inputs'!F$115)^((AE$16-AD$16)/365)</f>
        <v>0</v>
      </c>
      <c r="AF609" s="272">
        <f>AE609*(1+'2. GRI Pricing Inputs'!G$115)^((AF$16-AE$16)/365)</f>
        <v>0</v>
      </c>
      <c r="AG609" s="272">
        <f>AF609*(1+'2. GRI Pricing Inputs'!H$115)^((AG$16-AF$16)/365)</f>
        <v>0</v>
      </c>
      <c r="AH609" s="272">
        <f>AG609*(1+'2. GRI Pricing Inputs'!I$115)^((AH$16-AG$16)/365)</f>
        <v>0</v>
      </c>
      <c r="AI609" s="272">
        <f>AH609*(1+'2. GRI Pricing Inputs'!J$115)^((AI$16-AH$16)/365)</f>
        <v>0</v>
      </c>
      <c r="AJ609" s="272">
        <f>AI609*(1+'2. GRI Pricing Inputs'!K$115)^((AJ$16-AI$16)/365)</f>
        <v>0</v>
      </c>
      <c r="AK609" s="272">
        <f>AJ609*(1+'2. GRI Pricing Inputs'!L$115)^((AK$16-AJ$16)/365)</f>
        <v>0</v>
      </c>
      <c r="AL609" s="272">
        <f>AK609*(1+'2. GRI Pricing Inputs'!M$115)^((AL$16-AK$16)/365)</f>
        <v>0</v>
      </c>
      <c r="AM609" s="272">
        <f>AL609*(1+'2. GRI Pricing Inputs'!N$115)^((AM$16-AL$16)/365)</f>
        <v>0</v>
      </c>
      <c r="AN609" s="272">
        <f>AM609*(1+'2. GRI Pricing Inputs'!O$115)^((AN$16-AM$16)/365)</f>
        <v>0</v>
      </c>
      <c r="AO609" s="272">
        <f>AN609*(1+'2. GRI Pricing Inputs'!P$115)^((AO$16-AN$16)/365)</f>
        <v>0</v>
      </c>
      <c r="AP609" s="276">
        <f>AO609*(1+'2. GRI Pricing Inputs'!Q$115)^((AP$16-AO$16)/365)</f>
        <v>0</v>
      </c>
      <c r="AQ609" s="380">
        <f t="shared" si="26"/>
        <v>0</v>
      </c>
    </row>
    <row r="610" spans="3:45" ht="11.4" x14ac:dyDescent="0.2">
      <c r="C610" s="76">
        <f>'1. Accomodation'!N614</f>
        <v>0</v>
      </c>
      <c r="D610" s="362" t="str">
        <f>'1. Accomodation'!L614</f>
        <v>[Select]</v>
      </c>
      <c r="E610" s="69" t="str">
        <f>'1. Accomodation'!P614</f>
        <v>[Select]</v>
      </c>
      <c r="F610" s="69" t="str">
        <f>'1. Accomodation'!Q614</f>
        <v>[Select]</v>
      </c>
      <c r="G610" s="77">
        <f>'1. Accomodation'!O614</f>
        <v>0</v>
      </c>
      <c r="H610" s="69" t="str">
        <f>'1. Accomodation'!R614</f>
        <v>[Select]</v>
      </c>
      <c r="I610" s="69" t="str">
        <f>'1. Accomodation'!S614</f>
        <v>[Select]</v>
      </c>
      <c r="J610" s="62"/>
      <c r="L610" s="271">
        <f>IFERROR(INDEX('2. GRI Pricing Inputs'!$C$15:$AI$16,MATCH($L$16,'2. GRI Pricing Inputs'!$C$15:$C$16,0),MATCH(E610,'2. GRI Pricing Inputs'!$C$15:$AI$15,0)),0)</f>
        <v>0</v>
      </c>
      <c r="M610" s="272">
        <f>IFERROR(INDEX('2. GRI Pricing Inputs'!$C$22:$AI$23,MATCH($M$16,'2. GRI Pricing Inputs'!$C$22:$C$23,0),MATCH(F610,'2. GRI Pricing Inputs'!$C$22:$AI$22,0)),0)</f>
        <v>0</v>
      </c>
      <c r="N610" s="329">
        <f>IF(AND('3. GRI Pricing'!$G610&gt;='2. GRI Pricing Inputs'!$D$33,'3. GRI Pricing'!$G610&lt;='2. GRI Pricing Inputs'!$E$33),'2. GRI Pricing Inputs'!$D$32,IF(AND('3. GRI Pricing'!$G610&gt;='2. GRI Pricing Inputs'!$F$33,'3. GRI Pricing'!$G610&lt;='2. GRI Pricing Inputs'!$G$33),'2. GRI Pricing Inputs'!$F$32,IF(AND('3. GRI Pricing'!$G610&gt;='2. GRI Pricing Inputs'!$H$33,'3. GRI Pricing'!$G610&lt;='2. GRI Pricing Inputs'!$I$33),'2. GRI Pricing Inputs'!$H$32,IF(AND('3. GRI Pricing'!$G610&gt;='2. GRI Pricing Inputs'!$J$33,'3. GRI Pricing'!$G610&lt;='2. GRI Pricing Inputs'!$K$33),'2. GRI Pricing Inputs'!$J$32,IF(AND('3. GRI Pricing'!$G610&gt;='2. GRI Pricing Inputs'!$L$33,'3. GRI Pricing'!$G610&lt;='2. GRI Pricing Inputs'!$M$33),'2. GRI Pricing Inputs'!$L$32,IF(AND('3. GRI Pricing'!$G610&gt;='2. GRI Pricing Inputs'!$N$33,'3. GRI Pricing'!$G610&lt;='2. GRI Pricing Inputs'!$O$33),'2. GRI Pricing Inputs'!$N$32,IF(AND('3. GRI Pricing'!$G610&gt;='2. GRI Pricing Inputs'!$P$33,'3. GRI Pricing'!$G610&lt;='2. GRI Pricing Inputs'!$Q$33),'2. GRI Pricing Inputs'!$P$32,IF(AND('3. GRI Pricing'!$G610&gt;='2. GRI Pricing Inputs'!$R$33,'3. GRI Pricing'!$G610&lt;='2. GRI Pricing Inputs'!$S$33),'2. GRI Pricing Inputs'!$R$32,IF(AND('3. GRI Pricing'!$G610&gt;='2. GRI Pricing Inputs'!$T$33,'3. GRI Pricing'!$G610&lt;='2. GRI Pricing Inputs'!$U$33),'2. GRI Pricing Inputs'!$T$32,IF(AND('3. GRI Pricing'!$G610&gt;='2. GRI Pricing Inputs'!$V$33,'3. GRI Pricing'!$G610&lt;='2. GRI Pricing Inputs'!$W$33),'2. GRI Pricing Inputs'!$V$32,IF(AND('3. GRI Pricing'!$G610&gt;='2. GRI Pricing Inputs'!$X$33,'3. GRI Pricing'!$G610&lt;='2. GRI Pricing Inputs'!$Y$33),'2. GRI Pricing Inputs'!$X$32,IF(AND('3. GRI Pricing'!$G610&gt;='2. GRI Pricing Inputs'!$Z$33,'3. GRI Pricing'!$G610&lt;='2. GRI Pricing Inputs'!$AA$33),'2. GRI Pricing Inputs'!$Z$32,IF(AND('3. GRI Pricing'!$G610&gt;='2. GRI Pricing Inputs'!$AB$33,'3. GRI Pricing'!$G610&lt;='2. GRI Pricing Inputs'!$AC$33),'2. GRI Pricing Inputs'!$AB$32,IF(AND('3. GRI Pricing'!$G610&gt;='2. GRI Pricing Inputs'!$AD$33,'3. GRI Pricing'!$G610&lt;='2. GRI Pricing Inputs'!$AE$33),'2. GRI Pricing Inputs'!$AD$32,IF(AND('3. GRI Pricing'!$G610&gt;='2. GRI Pricing Inputs'!$AF$33,'3. GRI Pricing'!$G610&lt;='2. GRI Pricing Inputs'!$AG$33),'2. GRI Pricing Inputs'!$AF$32,IF(AND('3. GRI Pricing'!$G610&gt;='2. GRI Pricing Inputs'!$AH$33,'3. GRI Pricing'!$G610&lt;='2. GRI Pricing Inputs'!$AI$33),'2. GRI Pricing Inputs'!$AH$32,0))))))))))))))))</f>
        <v>0</v>
      </c>
      <c r="O610" s="272" cm="1">
        <f t="array" ref="O610">IFERROR(INDEX('2. GRI Pricing Inputs'!$C$32:$AI$39,MATCH('3. GRI Pricing'!E610,'2. GRI Pricing Inputs'!$C$32:$C$39,0),(MATCH('3. GRI Pricing'!N610,'2. GRI Pricing Inputs'!$D$32:$AI$32,0)+1)),0)</f>
        <v>0</v>
      </c>
      <c r="P610" s="272">
        <f>IFERROR(INDEX('2. GRI Pricing Inputs'!$C$45:$AI$46,MATCH($P$16,'2. GRI Pricing Inputs'!$C$45:$C$46,0),MATCH(H610,'2. GRI Pricing Inputs'!$C$45:$AI$45,0)),0)</f>
        <v>0</v>
      </c>
      <c r="Q610" s="272">
        <f>IFERROR(INDEX('2. GRI Pricing Inputs'!$C$53:$AI$54,MATCH('3. GRI Pricing'!$Q$16,'2. GRI Pricing Inputs'!$C$53:$C$54,0),MATCH('3. GRI Pricing'!I610,'2. GRI Pricing Inputs'!$C$53:$AI$53,0)),0)</f>
        <v>0</v>
      </c>
      <c r="R610" s="272">
        <f>IFERROR(INDEX('2. GRI Pricing Inputs'!$C$60:$AI$61,MATCH('3. GRI Pricing'!$R$16,'2. GRI Pricing Inputs'!$C$60:$C$61,0),MATCH('1. Accomodation'!T614,'2. GRI Pricing Inputs'!$C$60:$AI$60,0)),0)</f>
        <v>0</v>
      </c>
      <c r="S610" s="272">
        <f>IFERROR(INDEX('2. GRI Pricing Inputs'!$C$67:$AI$68,MATCH('3. GRI Pricing'!$S$16,'2. GRI Pricing Inputs'!$C$67:$C$68,0),MATCH('1. Accomodation'!U614,'2. GRI Pricing Inputs'!$C$67:$AI$67,0)),0)</f>
        <v>0</v>
      </c>
      <c r="T610" s="272">
        <f>IF(E610=0,0,'2. GRI Pricing Inputs'!$AI$75)</f>
        <v>0</v>
      </c>
      <c r="U610" s="272">
        <f>IFERROR(INDEX('2. GRI Pricing Inputs'!$C$82:$AI$83,MATCH('3. GRI Pricing'!$U$16,'2. GRI Pricing Inputs'!$C$82:$C$83,0),MATCH('1. Accomodation'!V614,'2. GRI Pricing Inputs'!$C$82:$AI$82,0)),0)</f>
        <v>0</v>
      </c>
      <c r="V610" s="272">
        <f>IFERROR(INDEX('2. GRI Pricing Inputs'!$C$89:$AI$90,MATCH('3. GRI Pricing'!$V$16,'2. GRI Pricing Inputs'!$C$89:$C$90,0),MATCH('1. Accomodation'!W614,'2. GRI Pricing Inputs'!$C$89:$AI$89,0)),0)</f>
        <v>0</v>
      </c>
      <c r="W610" s="272">
        <f>IFERROR(INDEX('2. GRI Pricing Inputs'!$C$97:$AI$98,MATCH('3. GRI Pricing'!$W$16,'2. GRI Pricing Inputs'!$C$97:$C$98,0),MATCH('1. Accomodation'!X614,'2. GRI Pricing Inputs'!$C$97:$AI$97,0)),0)</f>
        <v>0</v>
      </c>
      <c r="X610" s="272">
        <f>IFERROR(INDEX('2. GRI Pricing Inputs'!$C$104:$AI$105,MATCH('3. GRI Pricing'!$X$16,'2. GRI Pricing Inputs'!$C$104:$C$105,0),MATCH('1. Accomodation'!Y614,'2. GRI Pricing Inputs'!$C$104:$AI$104,0)),0)</f>
        <v>0</v>
      </c>
      <c r="Y610" s="273"/>
      <c r="Z610" s="274">
        <f t="shared" si="25"/>
        <v>0</v>
      </c>
      <c r="AA610" s="275"/>
      <c r="AB610" s="275"/>
      <c r="AC610" s="275"/>
      <c r="AD610" s="271">
        <f>Z610*(1+'2. GRI Pricing Inputs'!E$115)^(($AD$16-$AC$15)/365)</f>
        <v>0</v>
      </c>
      <c r="AE610" s="272">
        <f>AD610*(1+'2. GRI Pricing Inputs'!F$115)^((AE$16-AD$16)/365)</f>
        <v>0</v>
      </c>
      <c r="AF610" s="272">
        <f>AE610*(1+'2. GRI Pricing Inputs'!G$115)^((AF$16-AE$16)/365)</f>
        <v>0</v>
      </c>
      <c r="AG610" s="272">
        <f>AF610*(1+'2. GRI Pricing Inputs'!H$115)^((AG$16-AF$16)/365)</f>
        <v>0</v>
      </c>
      <c r="AH610" s="272">
        <f>AG610*(1+'2. GRI Pricing Inputs'!I$115)^((AH$16-AG$16)/365)</f>
        <v>0</v>
      </c>
      <c r="AI610" s="272">
        <f>AH610*(1+'2. GRI Pricing Inputs'!J$115)^((AI$16-AH$16)/365)</f>
        <v>0</v>
      </c>
      <c r="AJ610" s="272">
        <f>AI610*(1+'2. GRI Pricing Inputs'!K$115)^((AJ$16-AI$16)/365)</f>
        <v>0</v>
      </c>
      <c r="AK610" s="272">
        <f>AJ610*(1+'2. GRI Pricing Inputs'!L$115)^((AK$16-AJ$16)/365)</f>
        <v>0</v>
      </c>
      <c r="AL610" s="272">
        <f>AK610*(1+'2. GRI Pricing Inputs'!M$115)^((AL$16-AK$16)/365)</f>
        <v>0</v>
      </c>
      <c r="AM610" s="272">
        <f>AL610*(1+'2. GRI Pricing Inputs'!N$115)^((AM$16-AL$16)/365)</f>
        <v>0</v>
      </c>
      <c r="AN610" s="272">
        <f>AM610*(1+'2. GRI Pricing Inputs'!O$115)^((AN$16-AM$16)/365)</f>
        <v>0</v>
      </c>
      <c r="AO610" s="272">
        <f>AN610*(1+'2. GRI Pricing Inputs'!P$115)^((AO$16-AN$16)/365)</f>
        <v>0</v>
      </c>
      <c r="AP610" s="276">
        <f>AO610*(1+'2. GRI Pricing Inputs'!Q$115)^((AP$16-AO$16)/365)</f>
        <v>0</v>
      </c>
      <c r="AQ610" s="380">
        <f t="shared" si="26"/>
        <v>0</v>
      </c>
    </row>
    <row r="611" spans="3:45" ht="11.4" x14ac:dyDescent="0.2">
      <c r="C611" s="76">
        <f>'1. Accomodation'!N615</f>
        <v>0</v>
      </c>
      <c r="D611" s="362" t="str">
        <f>'1. Accomodation'!L615</f>
        <v>[Select]</v>
      </c>
      <c r="E611" s="69" t="str">
        <f>'1. Accomodation'!P615</f>
        <v>[Select]</v>
      </c>
      <c r="F611" s="69" t="str">
        <f>'1. Accomodation'!Q615</f>
        <v>[Select]</v>
      </c>
      <c r="G611" s="77">
        <f>'1. Accomodation'!O615</f>
        <v>0</v>
      </c>
      <c r="H611" s="69" t="str">
        <f>'1. Accomodation'!R615</f>
        <v>[Select]</v>
      </c>
      <c r="I611" s="69" t="str">
        <f>'1. Accomodation'!S615</f>
        <v>[Select]</v>
      </c>
      <c r="J611" s="62"/>
      <c r="L611" s="271">
        <f>IFERROR(INDEX('2. GRI Pricing Inputs'!$C$15:$AI$16,MATCH($L$16,'2. GRI Pricing Inputs'!$C$15:$C$16,0),MATCH(E611,'2. GRI Pricing Inputs'!$C$15:$AI$15,0)),0)</f>
        <v>0</v>
      </c>
      <c r="M611" s="272">
        <f>IFERROR(INDEX('2. GRI Pricing Inputs'!$C$22:$AI$23,MATCH($M$16,'2. GRI Pricing Inputs'!$C$22:$C$23,0),MATCH(F611,'2. GRI Pricing Inputs'!$C$22:$AI$22,0)),0)</f>
        <v>0</v>
      </c>
      <c r="N611" s="329">
        <f>IF(AND('3. GRI Pricing'!$G611&gt;='2. GRI Pricing Inputs'!$D$33,'3. GRI Pricing'!$G611&lt;='2. GRI Pricing Inputs'!$E$33),'2. GRI Pricing Inputs'!$D$32,IF(AND('3. GRI Pricing'!$G611&gt;='2. GRI Pricing Inputs'!$F$33,'3. GRI Pricing'!$G611&lt;='2. GRI Pricing Inputs'!$G$33),'2. GRI Pricing Inputs'!$F$32,IF(AND('3. GRI Pricing'!$G611&gt;='2. GRI Pricing Inputs'!$H$33,'3. GRI Pricing'!$G611&lt;='2. GRI Pricing Inputs'!$I$33),'2. GRI Pricing Inputs'!$H$32,IF(AND('3. GRI Pricing'!$G611&gt;='2. GRI Pricing Inputs'!$J$33,'3. GRI Pricing'!$G611&lt;='2. GRI Pricing Inputs'!$K$33),'2. GRI Pricing Inputs'!$J$32,IF(AND('3. GRI Pricing'!$G611&gt;='2. GRI Pricing Inputs'!$L$33,'3. GRI Pricing'!$G611&lt;='2. GRI Pricing Inputs'!$M$33),'2. GRI Pricing Inputs'!$L$32,IF(AND('3. GRI Pricing'!$G611&gt;='2. GRI Pricing Inputs'!$N$33,'3. GRI Pricing'!$G611&lt;='2. GRI Pricing Inputs'!$O$33),'2. GRI Pricing Inputs'!$N$32,IF(AND('3. GRI Pricing'!$G611&gt;='2. GRI Pricing Inputs'!$P$33,'3. GRI Pricing'!$G611&lt;='2. GRI Pricing Inputs'!$Q$33),'2. GRI Pricing Inputs'!$P$32,IF(AND('3. GRI Pricing'!$G611&gt;='2. GRI Pricing Inputs'!$R$33,'3. GRI Pricing'!$G611&lt;='2. GRI Pricing Inputs'!$S$33),'2. GRI Pricing Inputs'!$R$32,IF(AND('3. GRI Pricing'!$G611&gt;='2. GRI Pricing Inputs'!$T$33,'3. GRI Pricing'!$G611&lt;='2. GRI Pricing Inputs'!$U$33),'2. GRI Pricing Inputs'!$T$32,IF(AND('3. GRI Pricing'!$G611&gt;='2. GRI Pricing Inputs'!$V$33,'3. GRI Pricing'!$G611&lt;='2. GRI Pricing Inputs'!$W$33),'2. GRI Pricing Inputs'!$V$32,IF(AND('3. GRI Pricing'!$G611&gt;='2. GRI Pricing Inputs'!$X$33,'3. GRI Pricing'!$G611&lt;='2. GRI Pricing Inputs'!$Y$33),'2. GRI Pricing Inputs'!$X$32,IF(AND('3. GRI Pricing'!$G611&gt;='2. GRI Pricing Inputs'!$Z$33,'3. GRI Pricing'!$G611&lt;='2. GRI Pricing Inputs'!$AA$33),'2. GRI Pricing Inputs'!$Z$32,IF(AND('3. GRI Pricing'!$G611&gt;='2. GRI Pricing Inputs'!$AB$33,'3. GRI Pricing'!$G611&lt;='2. GRI Pricing Inputs'!$AC$33),'2. GRI Pricing Inputs'!$AB$32,IF(AND('3. GRI Pricing'!$G611&gt;='2. GRI Pricing Inputs'!$AD$33,'3. GRI Pricing'!$G611&lt;='2. GRI Pricing Inputs'!$AE$33),'2. GRI Pricing Inputs'!$AD$32,IF(AND('3. GRI Pricing'!$G611&gt;='2. GRI Pricing Inputs'!$AF$33,'3. GRI Pricing'!$G611&lt;='2. GRI Pricing Inputs'!$AG$33),'2. GRI Pricing Inputs'!$AF$32,IF(AND('3. GRI Pricing'!$G611&gt;='2. GRI Pricing Inputs'!$AH$33,'3. GRI Pricing'!$G611&lt;='2. GRI Pricing Inputs'!$AI$33),'2. GRI Pricing Inputs'!$AH$32,0))))))))))))))))</f>
        <v>0</v>
      </c>
      <c r="O611" s="272" cm="1">
        <f t="array" ref="O611">IFERROR(INDEX('2. GRI Pricing Inputs'!$C$32:$AI$39,MATCH('3. GRI Pricing'!E611,'2. GRI Pricing Inputs'!$C$32:$C$39,0),(MATCH('3. GRI Pricing'!N611,'2. GRI Pricing Inputs'!$D$32:$AI$32,0)+1)),0)</f>
        <v>0</v>
      </c>
      <c r="P611" s="272">
        <f>IFERROR(INDEX('2. GRI Pricing Inputs'!$C$45:$AI$46,MATCH($P$16,'2. GRI Pricing Inputs'!$C$45:$C$46,0),MATCH(H611,'2. GRI Pricing Inputs'!$C$45:$AI$45,0)),0)</f>
        <v>0</v>
      </c>
      <c r="Q611" s="272">
        <f>IFERROR(INDEX('2. GRI Pricing Inputs'!$C$53:$AI$54,MATCH('3. GRI Pricing'!$Q$16,'2. GRI Pricing Inputs'!$C$53:$C$54,0),MATCH('3. GRI Pricing'!I611,'2. GRI Pricing Inputs'!$C$53:$AI$53,0)),0)</f>
        <v>0</v>
      </c>
      <c r="R611" s="272">
        <f>IFERROR(INDEX('2. GRI Pricing Inputs'!$C$60:$AI$61,MATCH('3. GRI Pricing'!$R$16,'2. GRI Pricing Inputs'!$C$60:$C$61,0),MATCH('1. Accomodation'!T615,'2. GRI Pricing Inputs'!$C$60:$AI$60,0)),0)</f>
        <v>0</v>
      </c>
      <c r="S611" s="272">
        <f>IFERROR(INDEX('2. GRI Pricing Inputs'!$C$67:$AI$68,MATCH('3. GRI Pricing'!$S$16,'2. GRI Pricing Inputs'!$C$67:$C$68,0),MATCH('1. Accomodation'!U615,'2. GRI Pricing Inputs'!$C$67:$AI$67,0)),0)</f>
        <v>0</v>
      </c>
      <c r="T611" s="272">
        <f>IF(E611=0,0,'2. GRI Pricing Inputs'!$AI$75)</f>
        <v>0</v>
      </c>
      <c r="U611" s="272">
        <f>IFERROR(INDEX('2. GRI Pricing Inputs'!$C$82:$AI$83,MATCH('3. GRI Pricing'!$U$16,'2. GRI Pricing Inputs'!$C$82:$C$83,0),MATCH('1. Accomodation'!V615,'2. GRI Pricing Inputs'!$C$82:$AI$82,0)),0)</f>
        <v>0</v>
      </c>
      <c r="V611" s="272">
        <f>IFERROR(INDEX('2. GRI Pricing Inputs'!$C$89:$AI$90,MATCH('3. GRI Pricing'!$V$16,'2. GRI Pricing Inputs'!$C$89:$C$90,0),MATCH('1. Accomodation'!W615,'2. GRI Pricing Inputs'!$C$89:$AI$89,0)),0)</f>
        <v>0</v>
      </c>
      <c r="W611" s="272">
        <f>IFERROR(INDEX('2. GRI Pricing Inputs'!$C$97:$AI$98,MATCH('3. GRI Pricing'!$W$16,'2. GRI Pricing Inputs'!$C$97:$C$98,0),MATCH('1. Accomodation'!X615,'2. GRI Pricing Inputs'!$C$97:$AI$97,0)),0)</f>
        <v>0</v>
      </c>
      <c r="X611" s="272">
        <f>IFERROR(INDEX('2. GRI Pricing Inputs'!$C$104:$AI$105,MATCH('3. GRI Pricing'!$X$16,'2. GRI Pricing Inputs'!$C$104:$C$105,0),MATCH('1. Accomodation'!Y615,'2. GRI Pricing Inputs'!$C$104:$AI$104,0)),0)</f>
        <v>0</v>
      </c>
      <c r="Y611" s="273"/>
      <c r="Z611" s="274">
        <f t="shared" si="25"/>
        <v>0</v>
      </c>
      <c r="AA611" s="275"/>
      <c r="AB611" s="275"/>
      <c r="AC611" s="275"/>
      <c r="AD611" s="271">
        <f>Z611*(1+'2. GRI Pricing Inputs'!E$115)^(($AD$16-$AC$15)/365)</f>
        <v>0</v>
      </c>
      <c r="AE611" s="272">
        <f>AD611*(1+'2. GRI Pricing Inputs'!F$115)^((AE$16-AD$16)/365)</f>
        <v>0</v>
      </c>
      <c r="AF611" s="272">
        <f>AE611*(1+'2. GRI Pricing Inputs'!G$115)^((AF$16-AE$16)/365)</f>
        <v>0</v>
      </c>
      <c r="AG611" s="272">
        <f>AF611*(1+'2. GRI Pricing Inputs'!H$115)^((AG$16-AF$16)/365)</f>
        <v>0</v>
      </c>
      <c r="AH611" s="272">
        <f>AG611*(1+'2. GRI Pricing Inputs'!I$115)^((AH$16-AG$16)/365)</f>
        <v>0</v>
      </c>
      <c r="AI611" s="272">
        <f>AH611*(1+'2. GRI Pricing Inputs'!J$115)^((AI$16-AH$16)/365)</f>
        <v>0</v>
      </c>
      <c r="AJ611" s="272">
        <f>AI611*(1+'2. GRI Pricing Inputs'!K$115)^((AJ$16-AI$16)/365)</f>
        <v>0</v>
      </c>
      <c r="AK611" s="272">
        <f>AJ611*(1+'2. GRI Pricing Inputs'!L$115)^((AK$16-AJ$16)/365)</f>
        <v>0</v>
      </c>
      <c r="AL611" s="272">
        <f>AK611*(1+'2. GRI Pricing Inputs'!M$115)^((AL$16-AK$16)/365)</f>
        <v>0</v>
      </c>
      <c r="AM611" s="272">
        <f>AL611*(1+'2. GRI Pricing Inputs'!N$115)^((AM$16-AL$16)/365)</f>
        <v>0</v>
      </c>
      <c r="AN611" s="272">
        <f>AM611*(1+'2. GRI Pricing Inputs'!O$115)^((AN$16-AM$16)/365)</f>
        <v>0</v>
      </c>
      <c r="AO611" s="272">
        <f>AN611*(1+'2. GRI Pricing Inputs'!P$115)^((AO$16-AN$16)/365)</f>
        <v>0</v>
      </c>
      <c r="AP611" s="276">
        <f>AO611*(1+'2. GRI Pricing Inputs'!Q$115)^((AP$16-AO$16)/365)</f>
        <v>0</v>
      </c>
      <c r="AQ611" s="380">
        <f t="shared" si="26"/>
        <v>0</v>
      </c>
    </row>
    <row r="612" spans="3:45" ht="11.4" x14ac:dyDescent="0.2">
      <c r="C612" s="76">
        <f>'1. Accomodation'!N616</f>
        <v>0</v>
      </c>
      <c r="D612" s="362" t="str">
        <f>'1. Accomodation'!L616</f>
        <v>[Select]</v>
      </c>
      <c r="E612" s="69" t="str">
        <f>'1. Accomodation'!P616</f>
        <v>[Select]</v>
      </c>
      <c r="F612" s="69" t="str">
        <f>'1. Accomodation'!Q616</f>
        <v>[Select]</v>
      </c>
      <c r="G612" s="77">
        <f>'1. Accomodation'!O616</f>
        <v>0</v>
      </c>
      <c r="H612" s="69" t="str">
        <f>'1. Accomodation'!R616</f>
        <v>[Select]</v>
      </c>
      <c r="I612" s="69" t="str">
        <f>'1. Accomodation'!S616</f>
        <v>[Select]</v>
      </c>
      <c r="J612" s="62"/>
      <c r="L612" s="271">
        <f>IFERROR(INDEX('2. GRI Pricing Inputs'!$C$15:$AI$16,MATCH($L$16,'2. GRI Pricing Inputs'!$C$15:$C$16,0),MATCH(E612,'2. GRI Pricing Inputs'!$C$15:$AI$15,0)),0)</f>
        <v>0</v>
      </c>
      <c r="M612" s="272">
        <f>IFERROR(INDEX('2. GRI Pricing Inputs'!$C$22:$AI$23,MATCH($M$16,'2. GRI Pricing Inputs'!$C$22:$C$23,0),MATCH(F612,'2. GRI Pricing Inputs'!$C$22:$AI$22,0)),0)</f>
        <v>0</v>
      </c>
      <c r="N612" s="329">
        <f>IF(AND('3. GRI Pricing'!$G612&gt;='2. GRI Pricing Inputs'!$D$33,'3. GRI Pricing'!$G612&lt;='2. GRI Pricing Inputs'!$E$33),'2. GRI Pricing Inputs'!$D$32,IF(AND('3. GRI Pricing'!$G612&gt;='2. GRI Pricing Inputs'!$F$33,'3. GRI Pricing'!$G612&lt;='2. GRI Pricing Inputs'!$G$33),'2. GRI Pricing Inputs'!$F$32,IF(AND('3. GRI Pricing'!$G612&gt;='2. GRI Pricing Inputs'!$H$33,'3. GRI Pricing'!$G612&lt;='2. GRI Pricing Inputs'!$I$33),'2. GRI Pricing Inputs'!$H$32,IF(AND('3. GRI Pricing'!$G612&gt;='2. GRI Pricing Inputs'!$J$33,'3. GRI Pricing'!$G612&lt;='2. GRI Pricing Inputs'!$K$33),'2. GRI Pricing Inputs'!$J$32,IF(AND('3. GRI Pricing'!$G612&gt;='2. GRI Pricing Inputs'!$L$33,'3. GRI Pricing'!$G612&lt;='2. GRI Pricing Inputs'!$M$33),'2. GRI Pricing Inputs'!$L$32,IF(AND('3. GRI Pricing'!$G612&gt;='2. GRI Pricing Inputs'!$N$33,'3. GRI Pricing'!$G612&lt;='2. GRI Pricing Inputs'!$O$33),'2. GRI Pricing Inputs'!$N$32,IF(AND('3. GRI Pricing'!$G612&gt;='2. GRI Pricing Inputs'!$P$33,'3. GRI Pricing'!$G612&lt;='2. GRI Pricing Inputs'!$Q$33),'2. GRI Pricing Inputs'!$P$32,IF(AND('3. GRI Pricing'!$G612&gt;='2. GRI Pricing Inputs'!$R$33,'3. GRI Pricing'!$G612&lt;='2. GRI Pricing Inputs'!$S$33),'2. GRI Pricing Inputs'!$R$32,IF(AND('3. GRI Pricing'!$G612&gt;='2. GRI Pricing Inputs'!$T$33,'3. GRI Pricing'!$G612&lt;='2. GRI Pricing Inputs'!$U$33),'2. GRI Pricing Inputs'!$T$32,IF(AND('3. GRI Pricing'!$G612&gt;='2. GRI Pricing Inputs'!$V$33,'3. GRI Pricing'!$G612&lt;='2. GRI Pricing Inputs'!$W$33),'2. GRI Pricing Inputs'!$V$32,IF(AND('3. GRI Pricing'!$G612&gt;='2. GRI Pricing Inputs'!$X$33,'3. GRI Pricing'!$G612&lt;='2. GRI Pricing Inputs'!$Y$33),'2. GRI Pricing Inputs'!$X$32,IF(AND('3. GRI Pricing'!$G612&gt;='2. GRI Pricing Inputs'!$Z$33,'3. GRI Pricing'!$G612&lt;='2. GRI Pricing Inputs'!$AA$33),'2. GRI Pricing Inputs'!$Z$32,IF(AND('3. GRI Pricing'!$G612&gt;='2. GRI Pricing Inputs'!$AB$33,'3. GRI Pricing'!$G612&lt;='2. GRI Pricing Inputs'!$AC$33),'2. GRI Pricing Inputs'!$AB$32,IF(AND('3. GRI Pricing'!$G612&gt;='2. GRI Pricing Inputs'!$AD$33,'3. GRI Pricing'!$G612&lt;='2. GRI Pricing Inputs'!$AE$33),'2. GRI Pricing Inputs'!$AD$32,IF(AND('3. GRI Pricing'!$G612&gt;='2. GRI Pricing Inputs'!$AF$33,'3. GRI Pricing'!$G612&lt;='2. GRI Pricing Inputs'!$AG$33),'2. GRI Pricing Inputs'!$AF$32,IF(AND('3. GRI Pricing'!$G612&gt;='2. GRI Pricing Inputs'!$AH$33,'3. GRI Pricing'!$G612&lt;='2. GRI Pricing Inputs'!$AI$33),'2. GRI Pricing Inputs'!$AH$32,0))))))))))))))))</f>
        <v>0</v>
      </c>
      <c r="O612" s="272" cm="1">
        <f t="array" ref="O612">IFERROR(INDEX('2. GRI Pricing Inputs'!$C$32:$AI$39,MATCH('3. GRI Pricing'!E612,'2. GRI Pricing Inputs'!$C$32:$C$39,0),(MATCH('3. GRI Pricing'!N612,'2. GRI Pricing Inputs'!$D$32:$AI$32,0)+1)),0)</f>
        <v>0</v>
      </c>
      <c r="P612" s="272">
        <f>IFERROR(INDEX('2. GRI Pricing Inputs'!$C$45:$AI$46,MATCH($P$16,'2. GRI Pricing Inputs'!$C$45:$C$46,0),MATCH(H612,'2. GRI Pricing Inputs'!$C$45:$AI$45,0)),0)</f>
        <v>0</v>
      </c>
      <c r="Q612" s="272">
        <f>IFERROR(INDEX('2. GRI Pricing Inputs'!$C$53:$AI$54,MATCH('3. GRI Pricing'!$Q$16,'2. GRI Pricing Inputs'!$C$53:$C$54,0),MATCH('3. GRI Pricing'!I612,'2. GRI Pricing Inputs'!$C$53:$AI$53,0)),0)</f>
        <v>0</v>
      </c>
      <c r="R612" s="272">
        <f>IFERROR(INDEX('2. GRI Pricing Inputs'!$C$60:$AI$61,MATCH('3. GRI Pricing'!$R$16,'2. GRI Pricing Inputs'!$C$60:$C$61,0),MATCH('1. Accomodation'!T616,'2. GRI Pricing Inputs'!$C$60:$AI$60,0)),0)</f>
        <v>0</v>
      </c>
      <c r="S612" s="272">
        <f>IFERROR(INDEX('2. GRI Pricing Inputs'!$C$67:$AI$68,MATCH('3. GRI Pricing'!$S$16,'2. GRI Pricing Inputs'!$C$67:$C$68,0),MATCH('1. Accomodation'!U616,'2. GRI Pricing Inputs'!$C$67:$AI$67,0)),0)</f>
        <v>0</v>
      </c>
      <c r="T612" s="272">
        <f>IF(E612=0,0,'2. GRI Pricing Inputs'!$AI$75)</f>
        <v>0</v>
      </c>
      <c r="U612" s="272">
        <f>IFERROR(INDEX('2. GRI Pricing Inputs'!$C$82:$AI$83,MATCH('3. GRI Pricing'!$U$16,'2. GRI Pricing Inputs'!$C$82:$C$83,0),MATCH('1. Accomodation'!V616,'2. GRI Pricing Inputs'!$C$82:$AI$82,0)),0)</f>
        <v>0</v>
      </c>
      <c r="V612" s="272">
        <f>IFERROR(INDEX('2. GRI Pricing Inputs'!$C$89:$AI$90,MATCH('3. GRI Pricing'!$V$16,'2. GRI Pricing Inputs'!$C$89:$C$90,0),MATCH('1. Accomodation'!W616,'2. GRI Pricing Inputs'!$C$89:$AI$89,0)),0)</f>
        <v>0</v>
      </c>
      <c r="W612" s="272">
        <f>IFERROR(INDEX('2. GRI Pricing Inputs'!$C$97:$AI$98,MATCH('3. GRI Pricing'!$W$16,'2. GRI Pricing Inputs'!$C$97:$C$98,0),MATCH('1. Accomodation'!X616,'2. GRI Pricing Inputs'!$C$97:$AI$97,0)),0)</f>
        <v>0</v>
      </c>
      <c r="X612" s="272">
        <f>IFERROR(INDEX('2. GRI Pricing Inputs'!$C$104:$AI$105,MATCH('3. GRI Pricing'!$X$16,'2. GRI Pricing Inputs'!$C$104:$C$105,0),MATCH('1. Accomodation'!Y616,'2. GRI Pricing Inputs'!$C$104:$AI$104,0)),0)</f>
        <v>0</v>
      </c>
      <c r="Y612" s="273"/>
      <c r="Z612" s="274">
        <f t="shared" si="25"/>
        <v>0</v>
      </c>
      <c r="AA612" s="275"/>
      <c r="AB612" s="275"/>
      <c r="AC612" s="275"/>
      <c r="AD612" s="271">
        <f>Z612*(1+'2. GRI Pricing Inputs'!E$115)^(($AD$16-$AC$15)/365)</f>
        <v>0</v>
      </c>
      <c r="AE612" s="272">
        <f>AD612*(1+'2. GRI Pricing Inputs'!F$115)^((AE$16-AD$16)/365)</f>
        <v>0</v>
      </c>
      <c r="AF612" s="272">
        <f>AE612*(1+'2. GRI Pricing Inputs'!G$115)^((AF$16-AE$16)/365)</f>
        <v>0</v>
      </c>
      <c r="AG612" s="272">
        <f>AF612*(1+'2. GRI Pricing Inputs'!H$115)^((AG$16-AF$16)/365)</f>
        <v>0</v>
      </c>
      <c r="AH612" s="272">
        <f>AG612*(1+'2. GRI Pricing Inputs'!I$115)^((AH$16-AG$16)/365)</f>
        <v>0</v>
      </c>
      <c r="AI612" s="272">
        <f>AH612*(1+'2. GRI Pricing Inputs'!J$115)^((AI$16-AH$16)/365)</f>
        <v>0</v>
      </c>
      <c r="AJ612" s="272">
        <f>AI612*(1+'2. GRI Pricing Inputs'!K$115)^((AJ$16-AI$16)/365)</f>
        <v>0</v>
      </c>
      <c r="AK612" s="272">
        <f>AJ612*(1+'2. GRI Pricing Inputs'!L$115)^((AK$16-AJ$16)/365)</f>
        <v>0</v>
      </c>
      <c r="AL612" s="272">
        <f>AK612*(1+'2. GRI Pricing Inputs'!M$115)^((AL$16-AK$16)/365)</f>
        <v>0</v>
      </c>
      <c r="AM612" s="272">
        <f>AL612*(1+'2. GRI Pricing Inputs'!N$115)^((AM$16-AL$16)/365)</f>
        <v>0</v>
      </c>
      <c r="AN612" s="272">
        <f>AM612*(1+'2. GRI Pricing Inputs'!O$115)^((AN$16-AM$16)/365)</f>
        <v>0</v>
      </c>
      <c r="AO612" s="272">
        <f>AN612*(1+'2. GRI Pricing Inputs'!P$115)^((AO$16-AN$16)/365)</f>
        <v>0</v>
      </c>
      <c r="AP612" s="276">
        <f>AO612*(1+'2. GRI Pricing Inputs'!Q$115)^((AP$16-AO$16)/365)</f>
        <v>0</v>
      </c>
      <c r="AQ612" s="380">
        <f t="shared" si="26"/>
        <v>0</v>
      </c>
    </row>
    <row r="613" spans="3:45" ht="11.4" x14ac:dyDescent="0.2">
      <c r="C613" s="76">
        <f>'1. Accomodation'!N617</f>
        <v>0</v>
      </c>
      <c r="D613" s="362" t="str">
        <f>'1. Accomodation'!L617</f>
        <v>[Select]</v>
      </c>
      <c r="E613" s="69" t="str">
        <f>'1. Accomodation'!P617</f>
        <v>[Select]</v>
      </c>
      <c r="F613" s="69" t="str">
        <f>'1. Accomodation'!Q617</f>
        <v>[Select]</v>
      </c>
      <c r="G613" s="77">
        <f>'1. Accomodation'!O617</f>
        <v>0</v>
      </c>
      <c r="H613" s="69" t="str">
        <f>'1. Accomodation'!R617</f>
        <v>[Select]</v>
      </c>
      <c r="I613" s="69" t="str">
        <f>'1. Accomodation'!S617</f>
        <v>[Select]</v>
      </c>
      <c r="J613" s="62"/>
      <c r="L613" s="271">
        <f>IFERROR(INDEX('2. GRI Pricing Inputs'!$C$15:$AI$16,MATCH($L$16,'2. GRI Pricing Inputs'!$C$15:$C$16,0),MATCH(E613,'2. GRI Pricing Inputs'!$C$15:$AI$15,0)),0)</f>
        <v>0</v>
      </c>
      <c r="M613" s="272">
        <f>IFERROR(INDEX('2. GRI Pricing Inputs'!$C$22:$AI$23,MATCH($M$16,'2. GRI Pricing Inputs'!$C$22:$C$23,0),MATCH(F613,'2. GRI Pricing Inputs'!$C$22:$AI$22,0)),0)</f>
        <v>0</v>
      </c>
      <c r="N613" s="329">
        <f>IF(AND('3. GRI Pricing'!$G613&gt;='2. GRI Pricing Inputs'!$D$33,'3. GRI Pricing'!$G613&lt;='2. GRI Pricing Inputs'!$E$33),'2. GRI Pricing Inputs'!$D$32,IF(AND('3. GRI Pricing'!$G613&gt;='2. GRI Pricing Inputs'!$F$33,'3. GRI Pricing'!$G613&lt;='2. GRI Pricing Inputs'!$G$33),'2. GRI Pricing Inputs'!$F$32,IF(AND('3. GRI Pricing'!$G613&gt;='2. GRI Pricing Inputs'!$H$33,'3. GRI Pricing'!$G613&lt;='2. GRI Pricing Inputs'!$I$33),'2. GRI Pricing Inputs'!$H$32,IF(AND('3. GRI Pricing'!$G613&gt;='2. GRI Pricing Inputs'!$J$33,'3. GRI Pricing'!$G613&lt;='2. GRI Pricing Inputs'!$K$33),'2. GRI Pricing Inputs'!$J$32,IF(AND('3. GRI Pricing'!$G613&gt;='2. GRI Pricing Inputs'!$L$33,'3. GRI Pricing'!$G613&lt;='2. GRI Pricing Inputs'!$M$33),'2. GRI Pricing Inputs'!$L$32,IF(AND('3. GRI Pricing'!$G613&gt;='2. GRI Pricing Inputs'!$N$33,'3. GRI Pricing'!$G613&lt;='2. GRI Pricing Inputs'!$O$33),'2. GRI Pricing Inputs'!$N$32,IF(AND('3. GRI Pricing'!$G613&gt;='2. GRI Pricing Inputs'!$P$33,'3. GRI Pricing'!$G613&lt;='2. GRI Pricing Inputs'!$Q$33),'2. GRI Pricing Inputs'!$P$32,IF(AND('3. GRI Pricing'!$G613&gt;='2. GRI Pricing Inputs'!$R$33,'3. GRI Pricing'!$G613&lt;='2. GRI Pricing Inputs'!$S$33),'2. GRI Pricing Inputs'!$R$32,IF(AND('3. GRI Pricing'!$G613&gt;='2. GRI Pricing Inputs'!$T$33,'3. GRI Pricing'!$G613&lt;='2. GRI Pricing Inputs'!$U$33),'2. GRI Pricing Inputs'!$T$32,IF(AND('3. GRI Pricing'!$G613&gt;='2. GRI Pricing Inputs'!$V$33,'3. GRI Pricing'!$G613&lt;='2. GRI Pricing Inputs'!$W$33),'2. GRI Pricing Inputs'!$V$32,IF(AND('3. GRI Pricing'!$G613&gt;='2. GRI Pricing Inputs'!$X$33,'3. GRI Pricing'!$G613&lt;='2. GRI Pricing Inputs'!$Y$33),'2. GRI Pricing Inputs'!$X$32,IF(AND('3. GRI Pricing'!$G613&gt;='2. GRI Pricing Inputs'!$Z$33,'3. GRI Pricing'!$G613&lt;='2. GRI Pricing Inputs'!$AA$33),'2. GRI Pricing Inputs'!$Z$32,IF(AND('3. GRI Pricing'!$G613&gt;='2. GRI Pricing Inputs'!$AB$33,'3. GRI Pricing'!$G613&lt;='2. GRI Pricing Inputs'!$AC$33),'2. GRI Pricing Inputs'!$AB$32,IF(AND('3. GRI Pricing'!$G613&gt;='2. GRI Pricing Inputs'!$AD$33,'3. GRI Pricing'!$G613&lt;='2. GRI Pricing Inputs'!$AE$33),'2. GRI Pricing Inputs'!$AD$32,IF(AND('3. GRI Pricing'!$G613&gt;='2. GRI Pricing Inputs'!$AF$33,'3. GRI Pricing'!$G613&lt;='2. GRI Pricing Inputs'!$AG$33),'2. GRI Pricing Inputs'!$AF$32,IF(AND('3. GRI Pricing'!$G613&gt;='2. GRI Pricing Inputs'!$AH$33,'3. GRI Pricing'!$G613&lt;='2. GRI Pricing Inputs'!$AI$33),'2. GRI Pricing Inputs'!$AH$32,0))))))))))))))))</f>
        <v>0</v>
      </c>
      <c r="O613" s="272" cm="1">
        <f t="array" ref="O613">IFERROR(INDEX('2. GRI Pricing Inputs'!$C$32:$AI$39,MATCH('3. GRI Pricing'!E613,'2. GRI Pricing Inputs'!$C$32:$C$39,0),(MATCH('3. GRI Pricing'!N613,'2. GRI Pricing Inputs'!$D$32:$AI$32,0)+1)),0)</f>
        <v>0</v>
      </c>
      <c r="P613" s="272">
        <f>IFERROR(INDEX('2. GRI Pricing Inputs'!$C$45:$AI$46,MATCH($P$16,'2. GRI Pricing Inputs'!$C$45:$C$46,0),MATCH(H613,'2. GRI Pricing Inputs'!$C$45:$AI$45,0)),0)</f>
        <v>0</v>
      </c>
      <c r="Q613" s="272">
        <f>IFERROR(INDEX('2. GRI Pricing Inputs'!$C$53:$AI$54,MATCH('3. GRI Pricing'!$Q$16,'2. GRI Pricing Inputs'!$C$53:$C$54,0),MATCH('3. GRI Pricing'!I613,'2. GRI Pricing Inputs'!$C$53:$AI$53,0)),0)</f>
        <v>0</v>
      </c>
      <c r="R613" s="272">
        <f>IFERROR(INDEX('2. GRI Pricing Inputs'!$C$60:$AI$61,MATCH('3. GRI Pricing'!$R$16,'2. GRI Pricing Inputs'!$C$60:$C$61,0),MATCH('1. Accomodation'!T617,'2. GRI Pricing Inputs'!$C$60:$AI$60,0)),0)</f>
        <v>0</v>
      </c>
      <c r="S613" s="272">
        <f>IFERROR(INDEX('2. GRI Pricing Inputs'!$C$67:$AI$68,MATCH('3. GRI Pricing'!$S$16,'2. GRI Pricing Inputs'!$C$67:$C$68,0),MATCH('1. Accomodation'!U617,'2. GRI Pricing Inputs'!$C$67:$AI$67,0)),0)</f>
        <v>0</v>
      </c>
      <c r="T613" s="272">
        <f>IF(E613=0,0,'2. GRI Pricing Inputs'!$AI$75)</f>
        <v>0</v>
      </c>
      <c r="U613" s="272">
        <f>IFERROR(INDEX('2. GRI Pricing Inputs'!$C$82:$AI$83,MATCH('3. GRI Pricing'!$U$16,'2. GRI Pricing Inputs'!$C$82:$C$83,0),MATCH('1. Accomodation'!V617,'2. GRI Pricing Inputs'!$C$82:$AI$82,0)),0)</f>
        <v>0</v>
      </c>
      <c r="V613" s="272">
        <f>IFERROR(INDEX('2. GRI Pricing Inputs'!$C$89:$AI$90,MATCH('3. GRI Pricing'!$V$16,'2. GRI Pricing Inputs'!$C$89:$C$90,0),MATCH('1. Accomodation'!W617,'2. GRI Pricing Inputs'!$C$89:$AI$89,0)),0)</f>
        <v>0</v>
      </c>
      <c r="W613" s="272">
        <f>IFERROR(INDEX('2. GRI Pricing Inputs'!$C$97:$AI$98,MATCH('3. GRI Pricing'!$W$16,'2. GRI Pricing Inputs'!$C$97:$C$98,0),MATCH('1. Accomodation'!X617,'2. GRI Pricing Inputs'!$C$97:$AI$97,0)),0)</f>
        <v>0</v>
      </c>
      <c r="X613" s="272">
        <f>IFERROR(INDEX('2. GRI Pricing Inputs'!$C$104:$AI$105,MATCH('3. GRI Pricing'!$X$16,'2. GRI Pricing Inputs'!$C$104:$C$105,0),MATCH('1. Accomodation'!Y617,'2. GRI Pricing Inputs'!$C$104:$AI$104,0)),0)</f>
        <v>0</v>
      </c>
      <c r="Y613" s="273"/>
      <c r="Z613" s="274">
        <f t="shared" si="25"/>
        <v>0</v>
      </c>
      <c r="AA613" s="275"/>
      <c r="AB613" s="275"/>
      <c r="AC613" s="275"/>
      <c r="AD613" s="271">
        <f>Z613*(1+'2. GRI Pricing Inputs'!E$115)^(($AD$16-$AC$15)/365)</f>
        <v>0</v>
      </c>
      <c r="AE613" s="272">
        <f>AD613*(1+'2. GRI Pricing Inputs'!F$115)^((AE$16-AD$16)/365)</f>
        <v>0</v>
      </c>
      <c r="AF613" s="272">
        <f>AE613*(1+'2. GRI Pricing Inputs'!G$115)^((AF$16-AE$16)/365)</f>
        <v>0</v>
      </c>
      <c r="AG613" s="272">
        <f>AF613*(1+'2. GRI Pricing Inputs'!H$115)^((AG$16-AF$16)/365)</f>
        <v>0</v>
      </c>
      <c r="AH613" s="272">
        <f>AG613*(1+'2. GRI Pricing Inputs'!I$115)^((AH$16-AG$16)/365)</f>
        <v>0</v>
      </c>
      <c r="AI613" s="272">
        <f>AH613*(1+'2. GRI Pricing Inputs'!J$115)^((AI$16-AH$16)/365)</f>
        <v>0</v>
      </c>
      <c r="AJ613" s="272">
        <f>AI613*(1+'2. GRI Pricing Inputs'!K$115)^((AJ$16-AI$16)/365)</f>
        <v>0</v>
      </c>
      <c r="AK613" s="272">
        <f>AJ613*(1+'2. GRI Pricing Inputs'!L$115)^((AK$16-AJ$16)/365)</f>
        <v>0</v>
      </c>
      <c r="AL613" s="272">
        <f>AK613*(1+'2. GRI Pricing Inputs'!M$115)^((AL$16-AK$16)/365)</f>
        <v>0</v>
      </c>
      <c r="AM613" s="272">
        <f>AL613*(1+'2. GRI Pricing Inputs'!N$115)^((AM$16-AL$16)/365)</f>
        <v>0</v>
      </c>
      <c r="AN613" s="272">
        <f>AM613*(1+'2. GRI Pricing Inputs'!O$115)^((AN$16-AM$16)/365)</f>
        <v>0</v>
      </c>
      <c r="AO613" s="272">
        <f>AN613*(1+'2. GRI Pricing Inputs'!P$115)^((AO$16-AN$16)/365)</f>
        <v>0</v>
      </c>
      <c r="AP613" s="276">
        <f>AO613*(1+'2. GRI Pricing Inputs'!Q$115)^((AP$16-AO$16)/365)</f>
        <v>0</v>
      </c>
      <c r="AQ613" s="380">
        <f t="shared" si="26"/>
        <v>0</v>
      </c>
    </row>
    <row r="614" spans="3:45" ht="11.4" x14ac:dyDescent="0.2">
      <c r="C614" s="76">
        <f>'1. Accomodation'!N618</f>
        <v>0</v>
      </c>
      <c r="D614" s="362" t="str">
        <f>'1. Accomodation'!L618</f>
        <v>[Select]</v>
      </c>
      <c r="E614" s="69" t="str">
        <f>'1. Accomodation'!P618</f>
        <v>[Select]</v>
      </c>
      <c r="F614" s="69" t="str">
        <f>'1. Accomodation'!Q618</f>
        <v>[Select]</v>
      </c>
      <c r="G614" s="77">
        <f>'1. Accomodation'!O618</f>
        <v>0</v>
      </c>
      <c r="H614" s="69" t="str">
        <f>'1. Accomodation'!R618</f>
        <v>[Select]</v>
      </c>
      <c r="I614" s="69" t="str">
        <f>'1. Accomodation'!S618</f>
        <v>[Select]</v>
      </c>
      <c r="J614" s="62"/>
      <c r="L614" s="271">
        <f>IFERROR(INDEX('2. GRI Pricing Inputs'!$C$15:$AI$16,MATCH($L$16,'2. GRI Pricing Inputs'!$C$15:$C$16,0),MATCH(E614,'2. GRI Pricing Inputs'!$C$15:$AI$15,0)),0)</f>
        <v>0</v>
      </c>
      <c r="M614" s="272">
        <f>IFERROR(INDEX('2. GRI Pricing Inputs'!$C$22:$AI$23,MATCH($M$16,'2. GRI Pricing Inputs'!$C$22:$C$23,0),MATCH(F614,'2. GRI Pricing Inputs'!$C$22:$AI$22,0)),0)</f>
        <v>0</v>
      </c>
      <c r="N614" s="329">
        <f>IF(AND('3. GRI Pricing'!$G614&gt;='2. GRI Pricing Inputs'!$D$33,'3. GRI Pricing'!$G614&lt;='2. GRI Pricing Inputs'!$E$33),'2. GRI Pricing Inputs'!$D$32,IF(AND('3. GRI Pricing'!$G614&gt;='2. GRI Pricing Inputs'!$F$33,'3. GRI Pricing'!$G614&lt;='2. GRI Pricing Inputs'!$G$33),'2. GRI Pricing Inputs'!$F$32,IF(AND('3. GRI Pricing'!$G614&gt;='2. GRI Pricing Inputs'!$H$33,'3. GRI Pricing'!$G614&lt;='2. GRI Pricing Inputs'!$I$33),'2. GRI Pricing Inputs'!$H$32,IF(AND('3. GRI Pricing'!$G614&gt;='2. GRI Pricing Inputs'!$J$33,'3. GRI Pricing'!$G614&lt;='2. GRI Pricing Inputs'!$K$33),'2. GRI Pricing Inputs'!$J$32,IF(AND('3. GRI Pricing'!$G614&gt;='2. GRI Pricing Inputs'!$L$33,'3. GRI Pricing'!$G614&lt;='2. GRI Pricing Inputs'!$M$33),'2. GRI Pricing Inputs'!$L$32,IF(AND('3. GRI Pricing'!$G614&gt;='2. GRI Pricing Inputs'!$N$33,'3. GRI Pricing'!$G614&lt;='2. GRI Pricing Inputs'!$O$33),'2. GRI Pricing Inputs'!$N$32,IF(AND('3. GRI Pricing'!$G614&gt;='2. GRI Pricing Inputs'!$P$33,'3. GRI Pricing'!$G614&lt;='2. GRI Pricing Inputs'!$Q$33),'2. GRI Pricing Inputs'!$P$32,IF(AND('3. GRI Pricing'!$G614&gt;='2. GRI Pricing Inputs'!$R$33,'3. GRI Pricing'!$G614&lt;='2. GRI Pricing Inputs'!$S$33),'2. GRI Pricing Inputs'!$R$32,IF(AND('3. GRI Pricing'!$G614&gt;='2. GRI Pricing Inputs'!$T$33,'3. GRI Pricing'!$G614&lt;='2. GRI Pricing Inputs'!$U$33),'2. GRI Pricing Inputs'!$T$32,IF(AND('3. GRI Pricing'!$G614&gt;='2. GRI Pricing Inputs'!$V$33,'3. GRI Pricing'!$G614&lt;='2. GRI Pricing Inputs'!$W$33),'2. GRI Pricing Inputs'!$V$32,IF(AND('3. GRI Pricing'!$G614&gt;='2. GRI Pricing Inputs'!$X$33,'3. GRI Pricing'!$G614&lt;='2. GRI Pricing Inputs'!$Y$33),'2. GRI Pricing Inputs'!$X$32,IF(AND('3. GRI Pricing'!$G614&gt;='2. GRI Pricing Inputs'!$Z$33,'3. GRI Pricing'!$G614&lt;='2. GRI Pricing Inputs'!$AA$33),'2. GRI Pricing Inputs'!$Z$32,IF(AND('3. GRI Pricing'!$G614&gt;='2. GRI Pricing Inputs'!$AB$33,'3. GRI Pricing'!$G614&lt;='2. GRI Pricing Inputs'!$AC$33),'2. GRI Pricing Inputs'!$AB$32,IF(AND('3. GRI Pricing'!$G614&gt;='2. GRI Pricing Inputs'!$AD$33,'3. GRI Pricing'!$G614&lt;='2. GRI Pricing Inputs'!$AE$33),'2. GRI Pricing Inputs'!$AD$32,IF(AND('3. GRI Pricing'!$G614&gt;='2. GRI Pricing Inputs'!$AF$33,'3. GRI Pricing'!$G614&lt;='2. GRI Pricing Inputs'!$AG$33),'2. GRI Pricing Inputs'!$AF$32,IF(AND('3. GRI Pricing'!$G614&gt;='2. GRI Pricing Inputs'!$AH$33,'3. GRI Pricing'!$G614&lt;='2. GRI Pricing Inputs'!$AI$33),'2. GRI Pricing Inputs'!$AH$32,0))))))))))))))))</f>
        <v>0</v>
      </c>
      <c r="O614" s="272" cm="1">
        <f t="array" ref="O614">IFERROR(INDEX('2. GRI Pricing Inputs'!$C$32:$AI$39,MATCH('3. GRI Pricing'!E614,'2. GRI Pricing Inputs'!$C$32:$C$39,0),(MATCH('3. GRI Pricing'!N614,'2. GRI Pricing Inputs'!$D$32:$AI$32,0)+1)),0)</f>
        <v>0</v>
      </c>
      <c r="P614" s="272">
        <f>IFERROR(INDEX('2. GRI Pricing Inputs'!$C$45:$AI$46,MATCH($P$16,'2. GRI Pricing Inputs'!$C$45:$C$46,0),MATCH(H614,'2. GRI Pricing Inputs'!$C$45:$AI$45,0)),0)</f>
        <v>0</v>
      </c>
      <c r="Q614" s="272">
        <f>IFERROR(INDEX('2. GRI Pricing Inputs'!$C$53:$AI$54,MATCH('3. GRI Pricing'!$Q$16,'2. GRI Pricing Inputs'!$C$53:$C$54,0),MATCH('3. GRI Pricing'!I614,'2. GRI Pricing Inputs'!$C$53:$AI$53,0)),0)</f>
        <v>0</v>
      </c>
      <c r="R614" s="272">
        <f>IFERROR(INDEX('2. GRI Pricing Inputs'!$C$60:$AI$61,MATCH('3. GRI Pricing'!$R$16,'2. GRI Pricing Inputs'!$C$60:$C$61,0),MATCH('1. Accomodation'!T618,'2. GRI Pricing Inputs'!$C$60:$AI$60,0)),0)</f>
        <v>0</v>
      </c>
      <c r="S614" s="272">
        <f>IFERROR(INDEX('2. GRI Pricing Inputs'!$C$67:$AI$68,MATCH('3. GRI Pricing'!$S$16,'2. GRI Pricing Inputs'!$C$67:$C$68,0),MATCH('1. Accomodation'!U618,'2. GRI Pricing Inputs'!$C$67:$AI$67,0)),0)</f>
        <v>0</v>
      </c>
      <c r="T614" s="272">
        <f>IF(E614=0,0,'2. GRI Pricing Inputs'!$AI$75)</f>
        <v>0</v>
      </c>
      <c r="U614" s="272">
        <f>IFERROR(INDEX('2. GRI Pricing Inputs'!$C$82:$AI$83,MATCH('3. GRI Pricing'!$U$16,'2. GRI Pricing Inputs'!$C$82:$C$83,0),MATCH('1. Accomodation'!V618,'2. GRI Pricing Inputs'!$C$82:$AI$82,0)),0)</f>
        <v>0</v>
      </c>
      <c r="V614" s="272">
        <f>IFERROR(INDEX('2. GRI Pricing Inputs'!$C$89:$AI$90,MATCH('3. GRI Pricing'!$V$16,'2. GRI Pricing Inputs'!$C$89:$C$90,0),MATCH('1. Accomodation'!W618,'2. GRI Pricing Inputs'!$C$89:$AI$89,0)),0)</f>
        <v>0</v>
      </c>
      <c r="W614" s="272">
        <f>IFERROR(INDEX('2. GRI Pricing Inputs'!$C$97:$AI$98,MATCH('3. GRI Pricing'!$W$16,'2. GRI Pricing Inputs'!$C$97:$C$98,0),MATCH('1. Accomodation'!X618,'2. GRI Pricing Inputs'!$C$97:$AI$97,0)),0)</f>
        <v>0</v>
      </c>
      <c r="X614" s="272">
        <f>IFERROR(INDEX('2. GRI Pricing Inputs'!$C$104:$AI$105,MATCH('3. GRI Pricing'!$X$16,'2. GRI Pricing Inputs'!$C$104:$C$105,0),MATCH('1. Accomodation'!Y618,'2. GRI Pricing Inputs'!$C$104:$AI$104,0)),0)</f>
        <v>0</v>
      </c>
      <c r="Y614" s="273"/>
      <c r="Z614" s="274">
        <f t="shared" si="25"/>
        <v>0</v>
      </c>
      <c r="AA614" s="275"/>
      <c r="AB614" s="275"/>
      <c r="AC614" s="275"/>
      <c r="AD614" s="271">
        <f>Z614*(1+'2. GRI Pricing Inputs'!E$115)^(($AD$16-$AC$15)/365)</f>
        <v>0</v>
      </c>
      <c r="AE614" s="272">
        <f>AD614*(1+'2. GRI Pricing Inputs'!F$115)^((AE$16-AD$16)/365)</f>
        <v>0</v>
      </c>
      <c r="AF614" s="272">
        <f>AE614*(1+'2. GRI Pricing Inputs'!G$115)^((AF$16-AE$16)/365)</f>
        <v>0</v>
      </c>
      <c r="AG614" s="272">
        <f>AF614*(1+'2. GRI Pricing Inputs'!H$115)^((AG$16-AF$16)/365)</f>
        <v>0</v>
      </c>
      <c r="AH614" s="272">
        <f>AG614*(1+'2. GRI Pricing Inputs'!I$115)^((AH$16-AG$16)/365)</f>
        <v>0</v>
      </c>
      <c r="AI614" s="272">
        <f>AH614*(1+'2. GRI Pricing Inputs'!J$115)^((AI$16-AH$16)/365)</f>
        <v>0</v>
      </c>
      <c r="AJ614" s="272">
        <f>AI614*(1+'2. GRI Pricing Inputs'!K$115)^((AJ$16-AI$16)/365)</f>
        <v>0</v>
      </c>
      <c r="AK614" s="272">
        <f>AJ614*(1+'2. GRI Pricing Inputs'!L$115)^((AK$16-AJ$16)/365)</f>
        <v>0</v>
      </c>
      <c r="AL614" s="272">
        <f>AK614*(1+'2. GRI Pricing Inputs'!M$115)^((AL$16-AK$16)/365)</f>
        <v>0</v>
      </c>
      <c r="AM614" s="272">
        <f>AL614*(1+'2. GRI Pricing Inputs'!N$115)^((AM$16-AL$16)/365)</f>
        <v>0</v>
      </c>
      <c r="AN614" s="272">
        <f>AM614*(1+'2. GRI Pricing Inputs'!O$115)^((AN$16-AM$16)/365)</f>
        <v>0</v>
      </c>
      <c r="AO614" s="272">
        <f>AN614*(1+'2. GRI Pricing Inputs'!P$115)^((AO$16-AN$16)/365)</f>
        <v>0</v>
      </c>
      <c r="AP614" s="276">
        <f>AO614*(1+'2. GRI Pricing Inputs'!Q$115)^((AP$16-AO$16)/365)</f>
        <v>0</v>
      </c>
      <c r="AQ614" s="380">
        <f t="shared" si="26"/>
        <v>0</v>
      </c>
    </row>
    <row r="615" spans="3:45" ht="11.4" x14ac:dyDescent="0.2">
      <c r="C615" s="76">
        <f>'1. Accomodation'!N619</f>
        <v>0</v>
      </c>
      <c r="D615" s="362" t="str">
        <f>'1. Accomodation'!L619</f>
        <v>[Select]</v>
      </c>
      <c r="E615" s="69" t="str">
        <f>'1. Accomodation'!P619</f>
        <v>[Select]</v>
      </c>
      <c r="F615" s="69" t="str">
        <f>'1. Accomodation'!Q619</f>
        <v>[Select]</v>
      </c>
      <c r="G615" s="77">
        <f>'1. Accomodation'!O619</f>
        <v>0</v>
      </c>
      <c r="H615" s="69" t="str">
        <f>'1. Accomodation'!R619</f>
        <v>[Select]</v>
      </c>
      <c r="I615" s="69" t="str">
        <f>'1. Accomodation'!S619</f>
        <v>[Select]</v>
      </c>
      <c r="J615" s="62"/>
      <c r="L615" s="271">
        <f>IFERROR(INDEX('2. GRI Pricing Inputs'!$C$15:$AI$16,MATCH($L$16,'2. GRI Pricing Inputs'!$C$15:$C$16,0),MATCH(E615,'2. GRI Pricing Inputs'!$C$15:$AI$15,0)),0)</f>
        <v>0</v>
      </c>
      <c r="M615" s="272">
        <f>IFERROR(INDEX('2. GRI Pricing Inputs'!$C$22:$AI$23,MATCH($M$16,'2. GRI Pricing Inputs'!$C$22:$C$23,0),MATCH(F615,'2. GRI Pricing Inputs'!$C$22:$AI$22,0)),0)</f>
        <v>0</v>
      </c>
      <c r="N615" s="329">
        <f>IF(AND('3. GRI Pricing'!$G615&gt;='2. GRI Pricing Inputs'!$D$33,'3. GRI Pricing'!$G615&lt;='2. GRI Pricing Inputs'!$E$33),'2. GRI Pricing Inputs'!$D$32,IF(AND('3. GRI Pricing'!$G615&gt;='2. GRI Pricing Inputs'!$F$33,'3. GRI Pricing'!$G615&lt;='2. GRI Pricing Inputs'!$G$33),'2. GRI Pricing Inputs'!$F$32,IF(AND('3. GRI Pricing'!$G615&gt;='2. GRI Pricing Inputs'!$H$33,'3. GRI Pricing'!$G615&lt;='2. GRI Pricing Inputs'!$I$33),'2. GRI Pricing Inputs'!$H$32,IF(AND('3. GRI Pricing'!$G615&gt;='2. GRI Pricing Inputs'!$J$33,'3. GRI Pricing'!$G615&lt;='2. GRI Pricing Inputs'!$K$33),'2. GRI Pricing Inputs'!$J$32,IF(AND('3. GRI Pricing'!$G615&gt;='2. GRI Pricing Inputs'!$L$33,'3. GRI Pricing'!$G615&lt;='2. GRI Pricing Inputs'!$M$33),'2. GRI Pricing Inputs'!$L$32,IF(AND('3. GRI Pricing'!$G615&gt;='2. GRI Pricing Inputs'!$N$33,'3. GRI Pricing'!$G615&lt;='2. GRI Pricing Inputs'!$O$33),'2. GRI Pricing Inputs'!$N$32,IF(AND('3. GRI Pricing'!$G615&gt;='2. GRI Pricing Inputs'!$P$33,'3. GRI Pricing'!$G615&lt;='2. GRI Pricing Inputs'!$Q$33),'2. GRI Pricing Inputs'!$P$32,IF(AND('3. GRI Pricing'!$G615&gt;='2. GRI Pricing Inputs'!$R$33,'3. GRI Pricing'!$G615&lt;='2. GRI Pricing Inputs'!$S$33),'2. GRI Pricing Inputs'!$R$32,IF(AND('3. GRI Pricing'!$G615&gt;='2. GRI Pricing Inputs'!$T$33,'3. GRI Pricing'!$G615&lt;='2. GRI Pricing Inputs'!$U$33),'2. GRI Pricing Inputs'!$T$32,IF(AND('3. GRI Pricing'!$G615&gt;='2. GRI Pricing Inputs'!$V$33,'3. GRI Pricing'!$G615&lt;='2. GRI Pricing Inputs'!$W$33),'2. GRI Pricing Inputs'!$V$32,IF(AND('3. GRI Pricing'!$G615&gt;='2. GRI Pricing Inputs'!$X$33,'3. GRI Pricing'!$G615&lt;='2. GRI Pricing Inputs'!$Y$33),'2. GRI Pricing Inputs'!$X$32,IF(AND('3. GRI Pricing'!$G615&gt;='2. GRI Pricing Inputs'!$Z$33,'3. GRI Pricing'!$G615&lt;='2. GRI Pricing Inputs'!$AA$33),'2. GRI Pricing Inputs'!$Z$32,IF(AND('3. GRI Pricing'!$G615&gt;='2. GRI Pricing Inputs'!$AB$33,'3. GRI Pricing'!$G615&lt;='2. GRI Pricing Inputs'!$AC$33),'2. GRI Pricing Inputs'!$AB$32,IF(AND('3. GRI Pricing'!$G615&gt;='2. GRI Pricing Inputs'!$AD$33,'3. GRI Pricing'!$G615&lt;='2. GRI Pricing Inputs'!$AE$33),'2. GRI Pricing Inputs'!$AD$32,IF(AND('3. GRI Pricing'!$G615&gt;='2. GRI Pricing Inputs'!$AF$33,'3. GRI Pricing'!$G615&lt;='2. GRI Pricing Inputs'!$AG$33),'2. GRI Pricing Inputs'!$AF$32,IF(AND('3. GRI Pricing'!$G615&gt;='2. GRI Pricing Inputs'!$AH$33,'3. GRI Pricing'!$G615&lt;='2. GRI Pricing Inputs'!$AI$33),'2. GRI Pricing Inputs'!$AH$32,0))))))))))))))))</f>
        <v>0</v>
      </c>
      <c r="O615" s="272" cm="1">
        <f t="array" ref="O615">IFERROR(INDEX('2. GRI Pricing Inputs'!$C$32:$AI$39,MATCH('3. GRI Pricing'!E615,'2. GRI Pricing Inputs'!$C$32:$C$39,0),(MATCH('3. GRI Pricing'!N615,'2. GRI Pricing Inputs'!$D$32:$AI$32,0)+1)),0)</f>
        <v>0</v>
      </c>
      <c r="P615" s="272">
        <f>IFERROR(INDEX('2. GRI Pricing Inputs'!$C$45:$AI$46,MATCH($P$16,'2. GRI Pricing Inputs'!$C$45:$C$46,0),MATCH(H615,'2. GRI Pricing Inputs'!$C$45:$AI$45,0)),0)</f>
        <v>0</v>
      </c>
      <c r="Q615" s="272">
        <f>IFERROR(INDEX('2. GRI Pricing Inputs'!$C$53:$AI$54,MATCH('3. GRI Pricing'!$Q$16,'2. GRI Pricing Inputs'!$C$53:$C$54,0),MATCH('3. GRI Pricing'!I615,'2. GRI Pricing Inputs'!$C$53:$AI$53,0)),0)</f>
        <v>0</v>
      </c>
      <c r="R615" s="272">
        <f>IFERROR(INDEX('2. GRI Pricing Inputs'!$C$60:$AI$61,MATCH('3. GRI Pricing'!$R$16,'2. GRI Pricing Inputs'!$C$60:$C$61,0),MATCH('1. Accomodation'!T619,'2. GRI Pricing Inputs'!$C$60:$AI$60,0)),0)</f>
        <v>0</v>
      </c>
      <c r="S615" s="272">
        <f>IFERROR(INDEX('2. GRI Pricing Inputs'!$C$67:$AI$68,MATCH('3. GRI Pricing'!$S$16,'2. GRI Pricing Inputs'!$C$67:$C$68,0),MATCH('1. Accomodation'!U619,'2. GRI Pricing Inputs'!$C$67:$AI$67,0)),0)</f>
        <v>0</v>
      </c>
      <c r="T615" s="272">
        <f>IF(E615=0,0,'2. GRI Pricing Inputs'!$AI$75)</f>
        <v>0</v>
      </c>
      <c r="U615" s="272">
        <f>IFERROR(INDEX('2. GRI Pricing Inputs'!$C$82:$AI$83,MATCH('3. GRI Pricing'!$U$16,'2. GRI Pricing Inputs'!$C$82:$C$83,0),MATCH('1. Accomodation'!V619,'2. GRI Pricing Inputs'!$C$82:$AI$82,0)),0)</f>
        <v>0</v>
      </c>
      <c r="V615" s="272">
        <f>IFERROR(INDEX('2. GRI Pricing Inputs'!$C$89:$AI$90,MATCH('3. GRI Pricing'!$V$16,'2. GRI Pricing Inputs'!$C$89:$C$90,0),MATCH('1. Accomodation'!W619,'2. GRI Pricing Inputs'!$C$89:$AI$89,0)),0)</f>
        <v>0</v>
      </c>
      <c r="W615" s="272">
        <f>IFERROR(INDEX('2. GRI Pricing Inputs'!$C$97:$AI$98,MATCH('3. GRI Pricing'!$W$16,'2. GRI Pricing Inputs'!$C$97:$C$98,0),MATCH('1. Accomodation'!X619,'2. GRI Pricing Inputs'!$C$97:$AI$97,0)),0)</f>
        <v>0</v>
      </c>
      <c r="X615" s="272">
        <f>IFERROR(INDEX('2. GRI Pricing Inputs'!$C$104:$AI$105,MATCH('3. GRI Pricing'!$X$16,'2. GRI Pricing Inputs'!$C$104:$C$105,0),MATCH('1. Accomodation'!Y619,'2. GRI Pricing Inputs'!$C$104:$AI$104,0)),0)</f>
        <v>0</v>
      </c>
      <c r="Y615" s="273"/>
      <c r="Z615" s="274">
        <f t="shared" si="25"/>
        <v>0</v>
      </c>
      <c r="AA615" s="275"/>
      <c r="AB615" s="275"/>
      <c r="AC615" s="275"/>
      <c r="AD615" s="271">
        <f>Z615*(1+'2. GRI Pricing Inputs'!E$115)^(($AD$16-$AC$15)/365)</f>
        <v>0</v>
      </c>
      <c r="AE615" s="272">
        <f>AD615*(1+'2. GRI Pricing Inputs'!F$115)^((AE$16-AD$16)/365)</f>
        <v>0</v>
      </c>
      <c r="AF615" s="272">
        <f>AE615*(1+'2. GRI Pricing Inputs'!G$115)^((AF$16-AE$16)/365)</f>
        <v>0</v>
      </c>
      <c r="AG615" s="272">
        <f>AF615*(1+'2. GRI Pricing Inputs'!H$115)^((AG$16-AF$16)/365)</f>
        <v>0</v>
      </c>
      <c r="AH615" s="272">
        <f>AG615*(1+'2. GRI Pricing Inputs'!I$115)^((AH$16-AG$16)/365)</f>
        <v>0</v>
      </c>
      <c r="AI615" s="272">
        <f>AH615*(1+'2. GRI Pricing Inputs'!J$115)^((AI$16-AH$16)/365)</f>
        <v>0</v>
      </c>
      <c r="AJ615" s="272">
        <f>AI615*(1+'2. GRI Pricing Inputs'!K$115)^((AJ$16-AI$16)/365)</f>
        <v>0</v>
      </c>
      <c r="AK615" s="272">
        <f>AJ615*(1+'2. GRI Pricing Inputs'!L$115)^((AK$16-AJ$16)/365)</f>
        <v>0</v>
      </c>
      <c r="AL615" s="272">
        <f>AK615*(1+'2. GRI Pricing Inputs'!M$115)^((AL$16-AK$16)/365)</f>
        <v>0</v>
      </c>
      <c r="AM615" s="272">
        <f>AL615*(1+'2. GRI Pricing Inputs'!N$115)^((AM$16-AL$16)/365)</f>
        <v>0</v>
      </c>
      <c r="AN615" s="272">
        <f>AM615*(1+'2. GRI Pricing Inputs'!O$115)^((AN$16-AM$16)/365)</f>
        <v>0</v>
      </c>
      <c r="AO615" s="272">
        <f>AN615*(1+'2. GRI Pricing Inputs'!P$115)^((AO$16-AN$16)/365)</f>
        <v>0</v>
      </c>
      <c r="AP615" s="276">
        <f>AO615*(1+'2. GRI Pricing Inputs'!Q$115)^((AP$16-AO$16)/365)</f>
        <v>0</v>
      </c>
      <c r="AQ615" s="380">
        <f t="shared" si="26"/>
        <v>0</v>
      </c>
    </row>
    <row r="616" spans="3:45" ht="11.4" x14ac:dyDescent="0.2">
      <c r="C616" s="76">
        <f>'1. Accomodation'!N620</f>
        <v>0</v>
      </c>
      <c r="D616" s="362" t="str">
        <f>'1. Accomodation'!L620</f>
        <v>[Select]</v>
      </c>
      <c r="E616" s="69" t="str">
        <f>'1. Accomodation'!P620</f>
        <v>[Select]</v>
      </c>
      <c r="F616" s="69" t="str">
        <f>'1. Accomodation'!Q620</f>
        <v>[Select]</v>
      </c>
      <c r="G616" s="77">
        <f>'1. Accomodation'!O620</f>
        <v>0</v>
      </c>
      <c r="H616" s="69" t="str">
        <f>'1. Accomodation'!R620</f>
        <v>[Select]</v>
      </c>
      <c r="I616" s="69" t="str">
        <f>'1. Accomodation'!S620</f>
        <v>[Select]</v>
      </c>
      <c r="J616" s="62"/>
      <c r="L616" s="271">
        <f>IFERROR(INDEX('2. GRI Pricing Inputs'!$C$15:$AI$16,MATCH($L$16,'2. GRI Pricing Inputs'!$C$15:$C$16,0),MATCH(E616,'2. GRI Pricing Inputs'!$C$15:$AI$15,0)),0)</f>
        <v>0</v>
      </c>
      <c r="M616" s="272">
        <f>IFERROR(INDEX('2. GRI Pricing Inputs'!$C$22:$AI$23,MATCH($M$16,'2. GRI Pricing Inputs'!$C$22:$C$23,0),MATCH(F616,'2. GRI Pricing Inputs'!$C$22:$AI$22,0)),0)</f>
        <v>0</v>
      </c>
      <c r="N616" s="329">
        <f>IF(AND('3. GRI Pricing'!$G616&gt;='2. GRI Pricing Inputs'!$D$33,'3. GRI Pricing'!$G616&lt;='2. GRI Pricing Inputs'!$E$33),'2. GRI Pricing Inputs'!$D$32,IF(AND('3. GRI Pricing'!$G616&gt;='2. GRI Pricing Inputs'!$F$33,'3. GRI Pricing'!$G616&lt;='2. GRI Pricing Inputs'!$G$33),'2. GRI Pricing Inputs'!$F$32,IF(AND('3. GRI Pricing'!$G616&gt;='2. GRI Pricing Inputs'!$H$33,'3. GRI Pricing'!$G616&lt;='2. GRI Pricing Inputs'!$I$33),'2. GRI Pricing Inputs'!$H$32,IF(AND('3. GRI Pricing'!$G616&gt;='2. GRI Pricing Inputs'!$J$33,'3. GRI Pricing'!$G616&lt;='2. GRI Pricing Inputs'!$K$33),'2. GRI Pricing Inputs'!$J$32,IF(AND('3. GRI Pricing'!$G616&gt;='2. GRI Pricing Inputs'!$L$33,'3. GRI Pricing'!$G616&lt;='2. GRI Pricing Inputs'!$M$33),'2. GRI Pricing Inputs'!$L$32,IF(AND('3. GRI Pricing'!$G616&gt;='2. GRI Pricing Inputs'!$N$33,'3. GRI Pricing'!$G616&lt;='2. GRI Pricing Inputs'!$O$33),'2. GRI Pricing Inputs'!$N$32,IF(AND('3. GRI Pricing'!$G616&gt;='2. GRI Pricing Inputs'!$P$33,'3. GRI Pricing'!$G616&lt;='2. GRI Pricing Inputs'!$Q$33),'2. GRI Pricing Inputs'!$P$32,IF(AND('3. GRI Pricing'!$G616&gt;='2. GRI Pricing Inputs'!$R$33,'3. GRI Pricing'!$G616&lt;='2. GRI Pricing Inputs'!$S$33),'2. GRI Pricing Inputs'!$R$32,IF(AND('3. GRI Pricing'!$G616&gt;='2. GRI Pricing Inputs'!$T$33,'3. GRI Pricing'!$G616&lt;='2. GRI Pricing Inputs'!$U$33),'2. GRI Pricing Inputs'!$T$32,IF(AND('3. GRI Pricing'!$G616&gt;='2. GRI Pricing Inputs'!$V$33,'3. GRI Pricing'!$G616&lt;='2. GRI Pricing Inputs'!$W$33),'2. GRI Pricing Inputs'!$V$32,IF(AND('3. GRI Pricing'!$G616&gt;='2. GRI Pricing Inputs'!$X$33,'3. GRI Pricing'!$G616&lt;='2. GRI Pricing Inputs'!$Y$33),'2. GRI Pricing Inputs'!$X$32,IF(AND('3. GRI Pricing'!$G616&gt;='2. GRI Pricing Inputs'!$Z$33,'3. GRI Pricing'!$G616&lt;='2. GRI Pricing Inputs'!$AA$33),'2. GRI Pricing Inputs'!$Z$32,IF(AND('3. GRI Pricing'!$G616&gt;='2. GRI Pricing Inputs'!$AB$33,'3. GRI Pricing'!$G616&lt;='2. GRI Pricing Inputs'!$AC$33),'2. GRI Pricing Inputs'!$AB$32,IF(AND('3. GRI Pricing'!$G616&gt;='2. GRI Pricing Inputs'!$AD$33,'3. GRI Pricing'!$G616&lt;='2. GRI Pricing Inputs'!$AE$33),'2. GRI Pricing Inputs'!$AD$32,IF(AND('3. GRI Pricing'!$G616&gt;='2. GRI Pricing Inputs'!$AF$33,'3. GRI Pricing'!$G616&lt;='2. GRI Pricing Inputs'!$AG$33),'2. GRI Pricing Inputs'!$AF$32,IF(AND('3. GRI Pricing'!$G616&gt;='2. GRI Pricing Inputs'!$AH$33,'3. GRI Pricing'!$G616&lt;='2. GRI Pricing Inputs'!$AI$33),'2. GRI Pricing Inputs'!$AH$32,0))))))))))))))))</f>
        <v>0</v>
      </c>
      <c r="O616" s="272" cm="1">
        <f t="array" ref="O616">IFERROR(INDEX('2. GRI Pricing Inputs'!$C$32:$AI$39,MATCH('3. GRI Pricing'!E616,'2. GRI Pricing Inputs'!$C$32:$C$39,0),(MATCH('3. GRI Pricing'!N616,'2. GRI Pricing Inputs'!$D$32:$AI$32,0)+1)),0)</f>
        <v>0</v>
      </c>
      <c r="P616" s="272">
        <f>IFERROR(INDEX('2. GRI Pricing Inputs'!$C$45:$AI$46,MATCH($P$16,'2. GRI Pricing Inputs'!$C$45:$C$46,0),MATCH(H616,'2. GRI Pricing Inputs'!$C$45:$AI$45,0)),0)</f>
        <v>0</v>
      </c>
      <c r="Q616" s="272">
        <f>IFERROR(INDEX('2. GRI Pricing Inputs'!$C$53:$AI$54,MATCH('3. GRI Pricing'!$Q$16,'2. GRI Pricing Inputs'!$C$53:$C$54,0),MATCH('3. GRI Pricing'!I616,'2. GRI Pricing Inputs'!$C$53:$AI$53,0)),0)</f>
        <v>0</v>
      </c>
      <c r="R616" s="272">
        <f>IFERROR(INDEX('2. GRI Pricing Inputs'!$C$60:$AI$61,MATCH('3. GRI Pricing'!$R$16,'2. GRI Pricing Inputs'!$C$60:$C$61,0),MATCH('1. Accomodation'!T620,'2. GRI Pricing Inputs'!$C$60:$AI$60,0)),0)</f>
        <v>0</v>
      </c>
      <c r="S616" s="272">
        <f>IFERROR(INDEX('2. GRI Pricing Inputs'!$C$67:$AI$68,MATCH('3. GRI Pricing'!$S$16,'2. GRI Pricing Inputs'!$C$67:$C$68,0),MATCH('1. Accomodation'!U620,'2. GRI Pricing Inputs'!$C$67:$AI$67,0)),0)</f>
        <v>0</v>
      </c>
      <c r="T616" s="272">
        <f>IF(E616=0,0,'2. GRI Pricing Inputs'!$AI$75)</f>
        <v>0</v>
      </c>
      <c r="U616" s="272">
        <f>IFERROR(INDEX('2. GRI Pricing Inputs'!$C$82:$AI$83,MATCH('3. GRI Pricing'!$U$16,'2. GRI Pricing Inputs'!$C$82:$C$83,0),MATCH('1. Accomodation'!V620,'2. GRI Pricing Inputs'!$C$82:$AI$82,0)),0)</f>
        <v>0</v>
      </c>
      <c r="V616" s="272">
        <f>IFERROR(INDEX('2. GRI Pricing Inputs'!$C$89:$AI$90,MATCH('3. GRI Pricing'!$V$16,'2. GRI Pricing Inputs'!$C$89:$C$90,0),MATCH('1. Accomodation'!W620,'2. GRI Pricing Inputs'!$C$89:$AI$89,0)),0)</f>
        <v>0</v>
      </c>
      <c r="W616" s="272">
        <f>IFERROR(INDEX('2. GRI Pricing Inputs'!$C$97:$AI$98,MATCH('3. GRI Pricing'!$W$16,'2. GRI Pricing Inputs'!$C$97:$C$98,0),MATCH('1. Accomodation'!X620,'2. GRI Pricing Inputs'!$C$97:$AI$97,0)),0)</f>
        <v>0</v>
      </c>
      <c r="X616" s="272">
        <f>IFERROR(INDEX('2. GRI Pricing Inputs'!$C$104:$AI$105,MATCH('3. GRI Pricing'!$X$16,'2. GRI Pricing Inputs'!$C$104:$C$105,0),MATCH('1. Accomodation'!Y620,'2. GRI Pricing Inputs'!$C$104:$AI$104,0)),0)</f>
        <v>0</v>
      </c>
      <c r="Y616" s="273"/>
      <c r="Z616" s="274">
        <f t="shared" si="25"/>
        <v>0</v>
      </c>
      <c r="AA616" s="275"/>
      <c r="AB616" s="275"/>
      <c r="AC616" s="275"/>
      <c r="AD616" s="271">
        <f>Z616*(1+'2. GRI Pricing Inputs'!E$115)^(($AD$16-$AC$15)/365)</f>
        <v>0</v>
      </c>
      <c r="AE616" s="272">
        <f>AD616*(1+'2. GRI Pricing Inputs'!F$115)^((AE$16-AD$16)/365)</f>
        <v>0</v>
      </c>
      <c r="AF616" s="272">
        <f>AE616*(1+'2. GRI Pricing Inputs'!G$115)^((AF$16-AE$16)/365)</f>
        <v>0</v>
      </c>
      <c r="AG616" s="272">
        <f>AF616*(1+'2. GRI Pricing Inputs'!H$115)^((AG$16-AF$16)/365)</f>
        <v>0</v>
      </c>
      <c r="AH616" s="272">
        <f>AG616*(1+'2. GRI Pricing Inputs'!I$115)^((AH$16-AG$16)/365)</f>
        <v>0</v>
      </c>
      <c r="AI616" s="272">
        <f>AH616*(1+'2. GRI Pricing Inputs'!J$115)^((AI$16-AH$16)/365)</f>
        <v>0</v>
      </c>
      <c r="AJ616" s="272">
        <f>AI616*(1+'2. GRI Pricing Inputs'!K$115)^((AJ$16-AI$16)/365)</f>
        <v>0</v>
      </c>
      <c r="AK616" s="272">
        <f>AJ616*(1+'2. GRI Pricing Inputs'!L$115)^((AK$16-AJ$16)/365)</f>
        <v>0</v>
      </c>
      <c r="AL616" s="272">
        <f>AK616*(1+'2. GRI Pricing Inputs'!M$115)^((AL$16-AK$16)/365)</f>
        <v>0</v>
      </c>
      <c r="AM616" s="272">
        <f>AL616*(1+'2. GRI Pricing Inputs'!N$115)^((AM$16-AL$16)/365)</f>
        <v>0</v>
      </c>
      <c r="AN616" s="272">
        <f>AM616*(1+'2. GRI Pricing Inputs'!O$115)^((AN$16-AM$16)/365)</f>
        <v>0</v>
      </c>
      <c r="AO616" s="272">
        <f>AN616*(1+'2. GRI Pricing Inputs'!P$115)^((AO$16-AN$16)/365)</f>
        <v>0</v>
      </c>
      <c r="AP616" s="276">
        <f>AO616*(1+'2. GRI Pricing Inputs'!Q$115)^((AP$16-AO$16)/365)</f>
        <v>0</v>
      </c>
      <c r="AQ616" s="380">
        <f t="shared" si="26"/>
        <v>0</v>
      </c>
    </row>
    <row r="617" spans="3:45" ht="12.6" thickBot="1" x14ac:dyDescent="0.3">
      <c r="C617" s="59"/>
      <c r="D617" s="369"/>
      <c r="E617" s="60"/>
      <c r="F617" s="60"/>
      <c r="G617" s="60"/>
      <c r="H617" s="60"/>
      <c r="I617" s="60"/>
      <c r="L617" s="78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79" t="s">
        <v>193</v>
      </c>
      <c r="Z617" s="80">
        <f>SUM(Z17:Z616)*12</f>
        <v>4606500</v>
      </c>
      <c r="AD617" s="81">
        <f>SUM(AD17:AD616)*12</f>
        <v>4629353.454711426</v>
      </c>
      <c r="AE617" s="79">
        <f>SUM(AE17:AE616)*12</f>
        <v>4651577.6473703831</v>
      </c>
      <c r="AF617" s="79">
        <f t="shared" ref="AF617:AO617" si="27">SUM(AF17:AF616)*12</f>
        <v>4674654.7382421605</v>
      </c>
      <c r="AG617" s="79">
        <f t="shared" si="27"/>
        <v>4697846.3176087076</v>
      </c>
      <c r="AH617" s="79">
        <f t="shared" si="27"/>
        <v>4718892.4282850651</v>
      </c>
      <c r="AI617" s="79">
        <f t="shared" si="27"/>
        <v>4742303.4766727658</v>
      </c>
      <c r="AJ617" s="79">
        <f t="shared" si="27"/>
        <v>4765069.9098569695</v>
      </c>
      <c r="AK617" s="79">
        <f t="shared" si="27"/>
        <v>4788710.0508277137</v>
      </c>
      <c r="AL617" s="79">
        <f t="shared" si="27"/>
        <v>4811699.2686091196</v>
      </c>
      <c r="AM617" s="79">
        <f t="shared" si="27"/>
        <v>4835570.7439852571</v>
      </c>
      <c r="AN617" s="79">
        <f t="shared" si="27"/>
        <v>4859560.6489025671</v>
      </c>
      <c r="AO617" s="79">
        <f t="shared" si="27"/>
        <v>4882890.0000000028</v>
      </c>
      <c r="AP617" s="79">
        <f>SUM(AP17:AP616)*12</f>
        <v>4907114.6619941201</v>
      </c>
      <c r="AS617" s="11"/>
    </row>
    <row r="621" spans="3:45" ht="14.4" thickBot="1" x14ac:dyDescent="0.3">
      <c r="C621" s="59">
        <f>COUNT(C17:C616)</f>
        <v>600</v>
      </c>
      <c r="D621" s="12"/>
    </row>
  </sheetData>
  <sheetProtection algorithmName="SHA-512" hashValue="Wj91aZsqxlIMcRnANgBeJqEM86RSsTwHR/nOl4ibzpDjZbP8Sx27jP75214ZrnWceOC/tJIfDdrcPJB0SbXzGA==" saltValue="YQtZeRG+vSTHQx9RoEfYFw==" spinCount="100000" sheet="1" sort="0"/>
  <mergeCells count="3">
    <mergeCell ref="C15:I15"/>
    <mergeCell ref="AD15:AP15"/>
    <mergeCell ref="L15:Z15"/>
  </mergeCells>
  <pageMargins left="0.70866141732283472" right="0.70866141732283472" top="0.74803149606299213" bottom="0.74803149606299213" header="0.31496062992125984" footer="0.31496062992125984"/>
  <pageSetup paperSize="9" scale="2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1CA6-AF11-478A-8701-FA82CB1C3737}">
  <sheetPr codeName="Sheet5">
    <tabColor theme="6" tint="-0.499984740745262"/>
    <pageSetUpPr fitToPage="1"/>
  </sheetPr>
  <dimension ref="C3:AO796"/>
  <sheetViews>
    <sheetView showGridLines="0" view="pageBreakPreview" zoomScaleNormal="80" zoomScaleSheetLayoutView="100" workbookViewId="0">
      <pane xSplit="6" ySplit="25" topLeftCell="G50" activePane="bottomRight" state="frozen"/>
      <selection pane="topRight" activeCell="Q19" sqref="Q19"/>
      <selection pane="bottomLeft" activeCell="Q19" sqref="Q19"/>
      <selection pane="bottomRight" activeCell="A50" sqref="A50"/>
    </sheetView>
  </sheetViews>
  <sheetFormatPr defaultColWidth="8.59765625" defaultRowHeight="13.2" outlineLevelRow="1" outlineLevelCol="1" x14ac:dyDescent="0.25"/>
  <cols>
    <col min="1" max="1" width="2.5" style="2" customWidth="1"/>
    <col min="2" max="2" width="2.59765625" style="2" customWidth="1"/>
    <col min="3" max="4" width="22" style="2" customWidth="1"/>
    <col min="5" max="5" width="15.5" style="2" bestFit="1" customWidth="1"/>
    <col min="6" max="6" width="8.59765625" style="2" customWidth="1"/>
    <col min="7" max="7" width="2" style="2" customWidth="1"/>
    <col min="8" max="8" width="17.3984375" style="2" customWidth="1"/>
    <col min="9" max="10" width="13.59765625" style="2" customWidth="1"/>
    <col min="11" max="11" width="2.8984375" style="2" customWidth="1"/>
    <col min="12" max="12" width="20" style="6" bestFit="1" customWidth="1"/>
    <col min="13" max="13" width="15" style="6" customWidth="1"/>
    <col min="14" max="14" width="13.59765625" style="6" customWidth="1"/>
    <col min="15" max="15" width="4.3984375" style="2" customWidth="1"/>
    <col min="16" max="18" width="8.59765625" style="2" hidden="1" customWidth="1" outlineLevel="1"/>
    <col min="19" max="21" width="13.59765625" style="2" hidden="1" customWidth="1" outlineLevel="1"/>
    <col min="22" max="22" width="3.3984375" style="2" hidden="1" customWidth="1" outlineLevel="1"/>
    <col min="23" max="23" width="20" style="2" hidden="1" customWidth="1" outlineLevel="1"/>
    <col min="24" max="24" width="15.09765625" style="2" hidden="1" customWidth="1" outlineLevel="1"/>
    <col min="25" max="25" width="13.59765625" style="2" hidden="1" customWidth="1" outlineLevel="1"/>
    <col min="26" max="26" width="1.09765625" style="2" customWidth="1" collapsed="1"/>
    <col min="27" max="27" width="12.59765625" style="2" customWidth="1"/>
    <col min="28" max="28" width="11.09765625" style="2" customWidth="1"/>
    <col min="29" max="29" width="12.59765625" style="2" customWidth="1"/>
    <col min="30" max="34" width="8.59765625" style="2"/>
    <col min="35" max="37" width="1.59765625" style="2" customWidth="1"/>
    <col min="38" max="16384" width="8.59765625" style="2"/>
  </cols>
  <sheetData>
    <row r="3" spans="3:41" ht="28.8" x14ac:dyDescent="0.25">
      <c r="C3" s="153" t="s">
        <v>194</v>
      </c>
      <c r="D3" s="153"/>
      <c r="E3" s="14"/>
      <c r="F3" s="14"/>
      <c r="G3" s="14"/>
      <c r="H3" s="14"/>
      <c r="I3" s="14"/>
      <c r="J3" s="14"/>
      <c r="K3" s="14"/>
      <c r="L3" s="306"/>
      <c r="M3" s="306"/>
      <c r="N3" s="306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F3" s="20"/>
      <c r="AJ3" s="7"/>
    </row>
    <row r="4" spans="3:41" ht="8.1" customHeight="1" x14ac:dyDescent="0.25">
      <c r="C4" s="3"/>
      <c r="D4" s="3"/>
      <c r="E4" s="3"/>
      <c r="F4" s="3"/>
      <c r="G4" s="3"/>
      <c r="H4" s="3"/>
      <c r="I4" s="3"/>
      <c r="J4" s="3"/>
      <c r="K4" s="3"/>
      <c r="L4" s="307"/>
      <c r="M4" s="307"/>
      <c r="N4" s="307"/>
      <c r="O4" s="3"/>
      <c r="P4" s="3"/>
      <c r="Q4" s="3"/>
      <c r="R4" s="3"/>
      <c r="X4" s="9"/>
      <c r="Y4" s="9"/>
      <c r="Z4" s="9"/>
      <c r="AA4" s="4"/>
      <c r="AB4" s="4"/>
      <c r="AC4" s="4"/>
      <c r="AD4" s="4"/>
      <c r="AE4" s="4"/>
      <c r="AF4" s="4"/>
      <c r="AG4" s="4"/>
    </row>
    <row r="5" spans="3:41" s="30" customFormat="1" ht="11.4" x14ac:dyDescent="0.2">
      <c r="C5" s="154" t="s">
        <v>195</v>
      </c>
      <c r="D5" s="360" t="s">
        <v>196</v>
      </c>
      <c r="E5" s="40"/>
      <c r="G5" s="40"/>
      <c r="L5" s="62"/>
      <c r="M5" s="62"/>
      <c r="N5" s="62"/>
      <c r="O5" s="40"/>
      <c r="P5" s="40"/>
      <c r="Q5" s="40"/>
      <c r="R5" s="40"/>
      <c r="T5" s="156"/>
      <c r="U5" s="157"/>
      <c r="Z5" s="157"/>
      <c r="AA5" s="98"/>
      <c r="AB5" s="98"/>
      <c r="AC5" s="98"/>
      <c r="AD5" s="98"/>
      <c r="AE5" s="98"/>
      <c r="AF5" s="98"/>
      <c r="AG5" s="98"/>
    </row>
    <row r="6" spans="3:41" s="30" customFormat="1" ht="11.4" x14ac:dyDescent="0.2">
      <c r="C6" s="154" t="s">
        <v>197</v>
      </c>
      <c r="D6" s="360">
        <v>45536</v>
      </c>
      <c r="E6" s="40"/>
      <c r="G6" s="40"/>
      <c r="H6" s="40"/>
      <c r="I6" s="143" t="s">
        <v>172</v>
      </c>
      <c r="J6" s="143" t="s">
        <v>174</v>
      </c>
      <c r="L6" s="62"/>
      <c r="M6" s="62"/>
      <c r="N6" s="62"/>
      <c r="O6" s="40"/>
      <c r="P6" s="40"/>
      <c r="Q6" s="40"/>
      <c r="R6" s="40"/>
      <c r="W6" s="40"/>
      <c r="X6" s="143" t="s">
        <v>172</v>
      </c>
      <c r="Y6" s="143" t="s">
        <v>174</v>
      </c>
      <c r="Z6" s="157"/>
      <c r="AA6" s="98"/>
      <c r="AB6" s="98"/>
      <c r="AC6" s="98"/>
      <c r="AD6" s="98"/>
      <c r="AE6" s="98"/>
      <c r="AF6" s="98"/>
      <c r="AG6" s="98"/>
    </row>
    <row r="7" spans="3:41" s="215" customFormat="1" ht="25.35" customHeight="1" x14ac:dyDescent="0.25">
      <c r="C7" s="301" t="s">
        <v>198</v>
      </c>
      <c r="D7" s="358">
        <v>45536</v>
      </c>
      <c r="E7" s="111"/>
      <c r="G7" s="111"/>
      <c r="H7" s="305" t="str">
        <f>TEXT(D5,0)&amp;" Growth Rate"</f>
        <v>Allsop/CBRE Growth Rate</v>
      </c>
      <c r="I7" s="302">
        <v>0.03</v>
      </c>
      <c r="J7" s="302">
        <v>0</v>
      </c>
      <c r="L7" s="308"/>
      <c r="M7" s="75"/>
      <c r="N7" s="75"/>
      <c r="O7" s="111"/>
      <c r="P7" s="111"/>
      <c r="Q7" s="111"/>
      <c r="R7" s="111"/>
      <c r="W7" s="305" t="s">
        <v>199</v>
      </c>
      <c r="X7" s="302">
        <v>0.03</v>
      </c>
      <c r="Y7" s="302">
        <v>0</v>
      </c>
      <c r="AA7" s="303"/>
    </row>
    <row r="8" spans="3:41" s="30" customFormat="1" ht="11.4" x14ac:dyDescent="0.2">
      <c r="C8" s="301" t="s">
        <v>200</v>
      </c>
      <c r="D8" s="358">
        <v>45901</v>
      </c>
      <c r="E8" s="40"/>
      <c r="G8" s="40"/>
      <c r="H8" s="40"/>
      <c r="I8" s="40"/>
      <c r="J8" s="40"/>
      <c r="K8" s="40"/>
      <c r="L8" s="309" t="s">
        <v>201</v>
      </c>
      <c r="M8" s="62"/>
      <c r="N8" s="62"/>
      <c r="O8" s="40"/>
      <c r="P8" s="40"/>
      <c r="Q8" s="40"/>
      <c r="R8" s="40"/>
      <c r="S8" s="158" t="s">
        <v>201</v>
      </c>
      <c r="W8" s="158" t="s">
        <v>201</v>
      </c>
      <c r="X8" s="98"/>
      <c r="Y8" s="98"/>
      <c r="Z8" s="98"/>
      <c r="AA8" s="158" t="s">
        <v>201</v>
      </c>
      <c r="AB8" s="98"/>
      <c r="AC8" s="98"/>
      <c r="AD8" s="98"/>
      <c r="AE8" s="98"/>
      <c r="AF8" s="98"/>
      <c r="AG8" s="98"/>
    </row>
    <row r="9" spans="3:41" s="30" customFormat="1" ht="12" x14ac:dyDescent="0.25">
      <c r="C9" s="40"/>
      <c r="D9" s="40"/>
      <c r="E9" s="40"/>
      <c r="H9" s="464" t="str">
        <f>TEXT($D$5,0)&amp;" "&amp;TEXT($D$7,"mmm-yy")</f>
        <v>Allsop/CBRE Sep-24</v>
      </c>
      <c r="I9" s="465"/>
      <c r="J9" s="466"/>
      <c r="L9" s="464" t="str">
        <f>TEXT($D$5,0)&amp;" Grown to "&amp;TEXT(M24,"mmm-yy")</f>
        <v>Allsop/CBRE Grown to Sep-24</v>
      </c>
      <c r="M9" s="465"/>
      <c r="N9" s="466"/>
      <c r="S9" s="464" t="str">
        <f>TEXT($D$8,0)&amp;" BUDGET"</f>
        <v>45901 BUDGET</v>
      </c>
      <c r="T9" s="465"/>
      <c r="U9" s="466"/>
      <c r="W9" s="464" t="str">
        <f>TEXT($D$8,0)&amp;" BUDGET Grown to "&amp;""&amp;TEXT($X$24, "mmm-yy")</f>
        <v>45901 BUDGET Grown to Sep-22</v>
      </c>
      <c r="X9" s="465"/>
      <c r="Y9" s="466"/>
      <c r="Z9" s="98"/>
      <c r="AA9" s="457" t="s">
        <v>202</v>
      </c>
      <c r="AB9" s="458"/>
      <c r="AC9" s="459"/>
      <c r="AD9" s="99"/>
      <c r="AE9" s="99"/>
      <c r="AF9" s="98"/>
      <c r="AG9" s="98"/>
    </row>
    <row r="10" spans="3:41" s="98" customFormat="1" ht="24" x14ac:dyDescent="0.25">
      <c r="C10" s="90" t="str">
        <f>'3. GRI Pricing'!C5</f>
        <v>Bedroom</v>
      </c>
      <c r="D10" s="90" t="str">
        <f>'3. GRI Pricing'!D5</f>
        <v>No. of Homes</v>
      </c>
      <c r="E10" s="90" t="str">
        <f>'3. GRI Pricing'!E5</f>
        <v>Av. Size (sqft)</v>
      </c>
      <c r="H10" s="90" t="s">
        <v>203</v>
      </c>
      <c r="I10" s="90" t="s">
        <v>204</v>
      </c>
      <c r="J10" s="90" t="s">
        <v>205</v>
      </c>
      <c r="L10" s="68" t="s">
        <v>203</v>
      </c>
      <c r="M10" s="68" t="s">
        <v>204</v>
      </c>
      <c r="N10" s="68" t="s">
        <v>205</v>
      </c>
      <c r="P10" s="100" t="s">
        <v>206</v>
      </c>
      <c r="Q10" s="101" t="s">
        <v>207</v>
      </c>
      <c r="R10" s="102" t="s">
        <v>53</v>
      </c>
      <c r="S10" s="68" t="s">
        <v>203</v>
      </c>
      <c r="T10" s="68" t="s">
        <v>204</v>
      </c>
      <c r="U10" s="68" t="s">
        <v>205</v>
      </c>
      <c r="W10" s="68" t="s">
        <v>203</v>
      </c>
      <c r="X10" s="68" t="s">
        <v>204</v>
      </c>
      <c r="Y10" s="68" t="s">
        <v>205</v>
      </c>
      <c r="AA10" s="68" t="s">
        <v>203</v>
      </c>
      <c r="AB10" s="68" t="s">
        <v>204</v>
      </c>
      <c r="AC10" s="68" t="s">
        <v>205</v>
      </c>
      <c r="AF10" s="103" t="str">
        <f>"Extract of latest valuation from"&amp;TEXT(D5,0)&amp;":"</f>
        <v>Extract of latest valuation fromAllsop/CBRE:</v>
      </c>
      <c r="AG10" s="103"/>
      <c r="AH10" s="103"/>
      <c r="AI10" s="103"/>
      <c r="AJ10" s="103"/>
      <c r="AK10" s="103"/>
      <c r="AL10" s="103"/>
      <c r="AM10" s="103"/>
      <c r="AN10" s="103"/>
      <c r="AO10" s="103"/>
    </row>
    <row r="11" spans="3:41" s="30" customFormat="1" ht="11.4" x14ac:dyDescent="0.2">
      <c r="C11" s="77" t="str">
        <f>'1. Accomodation'!L9</f>
        <v>Studio</v>
      </c>
      <c r="D11" s="77">
        <f>'1. Accomodation'!M9</f>
        <v>13</v>
      </c>
      <c r="E11" s="77">
        <f>'1. Accomodation'!N9</f>
        <v>389.98461538461538</v>
      </c>
      <c r="H11" s="272">
        <f t="shared" ref="H11:H17" si="0">I11/12</f>
        <v>1218</v>
      </c>
      <c r="I11" s="272">
        <f>AVERAGEIF($E$26:$E$625,$C11,$H$26:$H$625)</f>
        <v>14616</v>
      </c>
      <c r="J11" s="272">
        <f>IFERROR(I11/$E11,"-")</f>
        <v>37.478401514852656</v>
      </c>
      <c r="K11" s="277"/>
      <c r="L11" s="272">
        <f ca="1">IFERROR(AVERAGEIF($E$26:$M$625,C11,$M$26:$M$625),0)</f>
        <v>1218</v>
      </c>
      <c r="M11" s="272">
        <f ca="1">IFERROR(L11*12,"-")</f>
        <v>14616</v>
      </c>
      <c r="N11" s="272">
        <f t="shared" ref="N11:N16" ca="1" si="1">IFERROR(M11/$E11,"-")</f>
        <v>37.478401514852656</v>
      </c>
      <c r="O11" s="277"/>
      <c r="P11" s="345" t="str">
        <f t="shared" ref="P11:R12" si="2">C11</f>
        <v>Studio</v>
      </c>
      <c r="Q11" s="346">
        <f t="shared" si="2"/>
        <v>13</v>
      </c>
      <c r="R11" s="347">
        <f t="shared" si="2"/>
        <v>389.98461538461538</v>
      </c>
      <c r="S11" s="343"/>
      <c r="T11" s="272">
        <f>IFERROR(S11*12,"-")</f>
        <v>0</v>
      </c>
      <c r="U11" s="272">
        <f t="shared" ref="U11:U16" si="3">IFERROR(T11/$E11,"-")</f>
        <v>0</v>
      </c>
      <c r="V11" s="277"/>
      <c r="W11" s="272">
        <f ca="1">IFERROR(AVERAGEIF(C26:$Y$625,C11,W25:$W$625),0)</f>
        <v>0</v>
      </c>
      <c r="X11" s="272">
        <f ca="1">IFERROR(W11*12,"-")</f>
        <v>0</v>
      </c>
      <c r="Y11" s="272">
        <f t="shared" ref="Y11:Y16" ca="1" si="4">IFERROR(X11/$E11,"-")</f>
        <v>0</v>
      </c>
      <c r="Z11" s="348"/>
      <c r="AA11" s="272">
        <f ca="1">IFERROR(AVERAGEIF($E$26:$AC$625,C11,$AB$26:$AB$625),0)</f>
        <v>1216.5384615384614</v>
      </c>
      <c r="AB11" s="272">
        <f ca="1">IFERROR(AA11*12,"-")</f>
        <v>14598.461538461537</v>
      </c>
      <c r="AC11" s="272">
        <f t="shared" ref="AC11:AC16" ca="1" si="5">IFERROR(AB11/$E11,"-")</f>
        <v>37.433429326600653</v>
      </c>
      <c r="AD11" s="98"/>
      <c r="AE11" s="98"/>
      <c r="AF11" s="98"/>
      <c r="AG11" s="98"/>
    </row>
    <row r="12" spans="3:41" s="30" customFormat="1" ht="11.4" x14ac:dyDescent="0.2">
      <c r="C12" s="77" t="str">
        <f>'1. Accomodation'!L10</f>
        <v>1 Bed</v>
      </c>
      <c r="D12" s="77">
        <f>'1. Accomodation'!M10</f>
        <v>182</v>
      </c>
      <c r="E12" s="77">
        <f>'1. Accomodation'!N10</f>
        <v>504.70417582417559</v>
      </c>
      <c r="H12" s="272">
        <f t="shared" si="0"/>
        <v>1435.1428571428571</v>
      </c>
      <c r="I12" s="272">
        <f t="shared" ref="I12:I16" si="6">AVERAGEIF($E$26:$E$625,$C12,$H$26:$H$625)</f>
        <v>17221.714285714286</v>
      </c>
      <c r="J12" s="272">
        <f t="shared" ref="J12:J17" si="7">IFERROR(I12/$E12,"-")</f>
        <v>34.122393098078575</v>
      </c>
      <c r="K12" s="277"/>
      <c r="L12" s="272">
        <f t="shared" ref="L12:L15" ca="1" si="8">IFERROR(AVERAGEIF($E$26:$M$625,C12,$M$26:$M$625),0)</f>
        <v>1435.1428571428628</v>
      </c>
      <c r="M12" s="272">
        <f ca="1">IFERROR(L12*12,"-")</f>
        <v>17221.714285714355</v>
      </c>
      <c r="N12" s="272">
        <f t="shared" ca="1" si="1"/>
        <v>34.122393098078717</v>
      </c>
      <c r="O12" s="277"/>
      <c r="P12" s="349" t="str">
        <f t="shared" si="2"/>
        <v>1 Bed</v>
      </c>
      <c r="Q12" s="350">
        <f t="shared" si="2"/>
        <v>182</v>
      </c>
      <c r="R12" s="351">
        <f t="shared" si="2"/>
        <v>504.70417582417559</v>
      </c>
      <c r="S12" s="343"/>
      <c r="T12" s="272">
        <f t="shared" ref="T12" si="9">IFERROR(S12*12,"-")</f>
        <v>0</v>
      </c>
      <c r="U12" s="272">
        <f t="shared" si="3"/>
        <v>0</v>
      </c>
      <c r="V12" s="277"/>
      <c r="W12" s="272">
        <f ca="1">IFERROR(AVERAGEIF(C27:$Y$625,C12,W26:$W$625),0)</f>
        <v>0</v>
      </c>
      <c r="X12" s="272">
        <f ca="1">IFERROR(W12*12,"-")</f>
        <v>0</v>
      </c>
      <c r="Y12" s="272">
        <f t="shared" ca="1" si="4"/>
        <v>0</v>
      </c>
      <c r="Z12" s="278"/>
      <c r="AA12" s="272">
        <f t="shared" ref="AA12:AA16" ca="1" si="10">IFERROR(AVERAGEIF($E$26:$AC$625,C12,$AB$26:$AB$625),0)</f>
        <v>1360.467032967033</v>
      </c>
      <c r="AB12" s="272">
        <f ca="1">IFERROR(AA12*12,"-")</f>
        <v>16325.604395604396</v>
      </c>
      <c r="AC12" s="272">
        <f t="shared" ca="1" si="5"/>
        <v>32.346877988367915</v>
      </c>
    </row>
    <row r="13" spans="3:41" s="30" customFormat="1" ht="13.35" customHeight="1" outlineLevel="1" x14ac:dyDescent="0.2">
      <c r="C13" s="77" t="str">
        <f>'1. Accomodation'!L11</f>
        <v>2 Bed</v>
      </c>
      <c r="D13" s="77">
        <f>'1. Accomodation'!M11</f>
        <v>54</v>
      </c>
      <c r="E13" s="77">
        <f>'1. Accomodation'!N11</f>
        <v>734.66111111111104</v>
      </c>
      <c r="H13" s="272">
        <f t="shared" si="0"/>
        <v>1845.0370370370372</v>
      </c>
      <c r="I13" s="272">
        <f t="shared" si="6"/>
        <v>22140.444444444445</v>
      </c>
      <c r="J13" s="272">
        <f t="shared" si="7"/>
        <v>30.136949008991301</v>
      </c>
      <c r="K13" s="277"/>
      <c r="L13" s="272">
        <f t="shared" ca="1" si="8"/>
        <v>1845.0370370370367</v>
      </c>
      <c r="M13" s="272">
        <f t="shared" ref="M13:M15" ca="1" si="11">IFERROR(L13*12,"-")</f>
        <v>22140.444444444442</v>
      </c>
      <c r="N13" s="272">
        <f t="shared" ca="1" si="1"/>
        <v>30.136949008991294</v>
      </c>
      <c r="O13" s="277"/>
      <c r="P13" s="349" t="str">
        <f t="shared" ref="P13:P15" si="12">C13</f>
        <v>2 Bed</v>
      </c>
      <c r="Q13" s="350">
        <f t="shared" ref="Q13:R18" si="13">D13</f>
        <v>54</v>
      </c>
      <c r="R13" s="351">
        <f t="shared" si="13"/>
        <v>734.66111111111104</v>
      </c>
      <c r="S13" s="343"/>
      <c r="T13" s="272">
        <f t="shared" ref="T13:T15" si="14">IFERROR(S13*12,"-")</f>
        <v>0</v>
      </c>
      <c r="U13" s="272">
        <f t="shared" si="3"/>
        <v>0</v>
      </c>
      <c r="V13" s="277"/>
      <c r="W13" s="272">
        <f ca="1">IFERROR(AVERAGEIF(C28:$Y$625,C13,W27:$W$625),0)</f>
        <v>0</v>
      </c>
      <c r="X13" s="272">
        <f t="shared" ref="X13:X15" ca="1" si="15">IFERROR(W13*12,"-")</f>
        <v>0</v>
      </c>
      <c r="Y13" s="272">
        <f t="shared" ca="1" si="4"/>
        <v>0</v>
      </c>
      <c r="Z13" s="278"/>
      <c r="AA13" s="272">
        <f t="shared" ca="1" si="10"/>
        <v>1770.8333333333333</v>
      </c>
      <c r="AB13" s="272">
        <f t="shared" ref="AB13:AB15" ca="1" si="16">IFERROR(AA13*12,"-")</f>
        <v>21250</v>
      </c>
      <c r="AC13" s="272">
        <f t="shared" ca="1" si="5"/>
        <v>28.924901125991578</v>
      </c>
    </row>
    <row r="14" spans="3:41" s="30" customFormat="1" ht="13.35" customHeight="1" outlineLevel="1" x14ac:dyDescent="0.2">
      <c r="C14" s="77" t="str">
        <f>'1. Accomodation'!L12</f>
        <v>3 bed</v>
      </c>
      <c r="D14" s="77">
        <f>'1. Accomodation'!M12</f>
        <v>12</v>
      </c>
      <c r="E14" s="77">
        <f>'1. Accomodation'!N12</f>
        <v>1007.4291666666667</v>
      </c>
      <c r="H14" s="272">
        <f>I14/12</f>
        <v>2081.8055555555557</v>
      </c>
      <c r="I14" s="272">
        <f t="shared" si="6"/>
        <v>24981.666666666668</v>
      </c>
      <c r="J14" s="272">
        <f t="shared" si="7"/>
        <v>24.797442334655457</v>
      </c>
      <c r="K14" s="277"/>
      <c r="L14" s="272">
        <f t="shared" ca="1" si="8"/>
        <v>2081.8055555555552</v>
      </c>
      <c r="M14" s="272">
        <f t="shared" ca="1" si="11"/>
        <v>24981.666666666664</v>
      </c>
      <c r="N14" s="272">
        <f t="shared" ca="1" si="1"/>
        <v>24.797442334655454</v>
      </c>
      <c r="O14" s="277"/>
      <c r="P14" s="349" t="str">
        <f t="shared" si="12"/>
        <v>3 bed</v>
      </c>
      <c r="Q14" s="350">
        <f t="shared" si="13"/>
        <v>12</v>
      </c>
      <c r="R14" s="351">
        <f t="shared" si="13"/>
        <v>1007.4291666666667</v>
      </c>
      <c r="S14" s="343"/>
      <c r="T14" s="272">
        <f t="shared" si="14"/>
        <v>0</v>
      </c>
      <c r="U14" s="272">
        <f t="shared" si="3"/>
        <v>0</v>
      </c>
      <c r="V14" s="277"/>
      <c r="W14" s="272">
        <f ca="1">IFERROR(AVERAGEIF(C29:$Y$625,C14,W28:$W$625),0)</f>
        <v>0</v>
      </c>
      <c r="X14" s="272">
        <f t="shared" ca="1" si="15"/>
        <v>0</v>
      </c>
      <c r="Y14" s="272">
        <f t="shared" ca="1" si="4"/>
        <v>0</v>
      </c>
      <c r="Z14" s="278"/>
      <c r="AA14" s="272">
        <f t="shared" ca="1" si="10"/>
        <v>2069.1666666666665</v>
      </c>
      <c r="AB14" s="272">
        <f t="shared" ca="1" si="16"/>
        <v>24830</v>
      </c>
      <c r="AC14" s="272">
        <f t="shared" ca="1" si="5"/>
        <v>24.646894115798052</v>
      </c>
    </row>
    <row r="15" spans="3:41" s="30" customFormat="1" ht="13.35" customHeight="1" outlineLevel="1" x14ac:dyDescent="0.2">
      <c r="C15" s="77">
        <f>'1. Accomodation'!L13</f>
        <v>0</v>
      </c>
      <c r="D15" s="77">
        <f>'1. Accomodation'!M13</f>
        <v>0</v>
      </c>
      <c r="E15" s="77" t="str">
        <f>'1. Accomodation'!N13</f>
        <v>-</v>
      </c>
      <c r="H15" s="272" t="e">
        <f t="shared" si="0"/>
        <v>#DIV/0!</v>
      </c>
      <c r="I15" s="272" t="e">
        <f t="shared" si="6"/>
        <v>#DIV/0!</v>
      </c>
      <c r="J15" s="272" t="str">
        <f t="shared" si="7"/>
        <v>-</v>
      </c>
      <c r="K15" s="277"/>
      <c r="L15" s="272">
        <f t="shared" ca="1" si="8"/>
        <v>0</v>
      </c>
      <c r="M15" s="272">
        <f t="shared" ca="1" si="11"/>
        <v>0</v>
      </c>
      <c r="N15" s="272" t="str">
        <f t="shared" ca="1" si="1"/>
        <v>-</v>
      </c>
      <c r="O15" s="277"/>
      <c r="P15" s="349">
        <f t="shared" si="12"/>
        <v>0</v>
      </c>
      <c r="Q15" s="350">
        <f t="shared" si="13"/>
        <v>0</v>
      </c>
      <c r="R15" s="351" t="str">
        <f t="shared" si="13"/>
        <v>-</v>
      </c>
      <c r="S15" s="343"/>
      <c r="T15" s="272">
        <f t="shared" si="14"/>
        <v>0</v>
      </c>
      <c r="U15" s="272" t="str">
        <f t="shared" si="3"/>
        <v>-</v>
      </c>
      <c r="V15" s="277"/>
      <c r="W15" s="272">
        <f ca="1">IFERROR(AVERAGEIF(C30:$Y$625,C15,W29:$W$625),0)</f>
        <v>1.3703446091480391</v>
      </c>
      <c r="X15" s="272">
        <f t="shared" ca="1" si="15"/>
        <v>16.44413530977647</v>
      </c>
      <c r="Y15" s="272" t="str">
        <f t="shared" ca="1" si="4"/>
        <v>-</v>
      </c>
      <c r="Z15" s="278"/>
      <c r="AA15" s="272">
        <f t="shared" ca="1" si="10"/>
        <v>0</v>
      </c>
      <c r="AB15" s="272">
        <f t="shared" ca="1" si="16"/>
        <v>0</v>
      </c>
      <c r="AC15" s="272" t="str">
        <f t="shared" ca="1" si="5"/>
        <v>-</v>
      </c>
    </row>
    <row r="16" spans="3:41" s="30" customFormat="1" ht="13.35" customHeight="1" outlineLevel="1" x14ac:dyDescent="0.2">
      <c r="C16" s="77">
        <f>'1. Accomodation'!L14</f>
        <v>0</v>
      </c>
      <c r="D16" s="77">
        <f>'1. Accomodation'!M14</f>
        <v>0</v>
      </c>
      <c r="E16" s="77" t="str">
        <f>'1. Accomodation'!N14</f>
        <v>-</v>
      </c>
      <c r="H16" s="272" t="e">
        <f t="shared" si="0"/>
        <v>#DIV/0!</v>
      </c>
      <c r="I16" s="272" t="e">
        <f t="shared" si="6"/>
        <v>#DIV/0!</v>
      </c>
      <c r="J16" s="272" t="str">
        <f t="shared" si="7"/>
        <v>-</v>
      </c>
      <c r="K16" s="277"/>
      <c r="L16" s="272">
        <f t="shared" ref="L16" ca="1" si="17">IFERROR(AVERAGEIF($E$26:$M$625,C16,$M$26:$M$625),0)</f>
        <v>0</v>
      </c>
      <c r="M16" s="272">
        <f t="shared" ref="M16" ca="1" si="18">IFERROR(L16*12,"-")</f>
        <v>0</v>
      </c>
      <c r="N16" s="272" t="str">
        <f t="shared" ca="1" si="1"/>
        <v>-</v>
      </c>
      <c r="O16" s="277"/>
      <c r="P16" s="349">
        <f t="shared" ref="P16" si="19">C16</f>
        <v>0</v>
      </c>
      <c r="Q16" s="350">
        <f t="shared" si="13"/>
        <v>0</v>
      </c>
      <c r="R16" s="351" t="str">
        <f t="shared" si="13"/>
        <v>-</v>
      </c>
      <c r="S16" s="343"/>
      <c r="T16" s="272">
        <f t="shared" ref="T16" si="20">IFERROR(S16*12,"-")</f>
        <v>0</v>
      </c>
      <c r="U16" s="272" t="str">
        <f t="shared" si="3"/>
        <v>-</v>
      </c>
      <c r="V16" s="277"/>
      <c r="W16" s="272">
        <f ca="1">IFERROR(AVERAGEIF(C31:$Y$625,C16,W30:$W$625),0)</f>
        <v>1.3703446091480391</v>
      </c>
      <c r="X16" s="272">
        <f t="shared" ref="X16" ca="1" si="21">IFERROR(W16*12,"-")</f>
        <v>16.44413530977647</v>
      </c>
      <c r="Y16" s="272" t="str">
        <f t="shared" ca="1" si="4"/>
        <v>-</v>
      </c>
      <c r="Z16" s="278"/>
      <c r="AA16" s="272">
        <f t="shared" ca="1" si="10"/>
        <v>0</v>
      </c>
      <c r="AB16" s="272">
        <f t="shared" ref="AB16" ca="1" si="22">IFERROR(AA16*12,"-")</f>
        <v>0</v>
      </c>
      <c r="AC16" s="272" t="str">
        <f t="shared" ca="1" si="5"/>
        <v>-</v>
      </c>
    </row>
    <row r="17" spans="3:29" s="30" customFormat="1" ht="12" x14ac:dyDescent="0.25">
      <c r="C17" s="106" t="s">
        <v>183</v>
      </c>
      <c r="D17" s="106">
        <f>'1. Accomodation'!M15</f>
        <v>261</v>
      </c>
      <c r="E17" s="106">
        <f>'1. Accomodation'!N15</f>
        <v>569.68126436781677</v>
      </c>
      <c r="H17" s="352">
        <f t="shared" si="0"/>
        <v>1538.8646232439335</v>
      </c>
      <c r="I17" s="352">
        <f>IFERROR(H627/D17,0)</f>
        <v>18466.375478927202</v>
      </c>
      <c r="J17" s="352">
        <f t="shared" si="7"/>
        <v>32.415276109562065</v>
      </c>
      <c r="K17" s="277"/>
      <c r="L17" s="352">
        <f>M17/12</f>
        <v>1538.8646232439305</v>
      </c>
      <c r="M17" s="352">
        <f>IFERROR(L627/D17,0)</f>
        <v>18466.375478927166</v>
      </c>
      <c r="N17" s="352">
        <f>IFERROR(M17/E17,"-")</f>
        <v>32.415276109562001</v>
      </c>
      <c r="O17" s="277"/>
      <c r="P17" s="353" t="s">
        <v>183</v>
      </c>
      <c r="Q17" s="354">
        <f t="shared" si="13"/>
        <v>261</v>
      </c>
      <c r="R17" s="355">
        <f t="shared" si="13"/>
        <v>569.68126436781677</v>
      </c>
      <c r="S17" s="344"/>
      <c r="T17" s="352">
        <f>IFERROR(S627/L17,0)</f>
        <v>0</v>
      </c>
      <c r="U17" s="352">
        <f>IFERROR(T17/$E$17,"-")</f>
        <v>0</v>
      </c>
      <c r="V17" s="277"/>
      <c r="W17" s="352">
        <f>X17/12</f>
        <v>0</v>
      </c>
      <c r="X17" s="352">
        <f>IFERROR(W627/Q17,0)</f>
        <v>0</v>
      </c>
      <c r="Y17" s="352">
        <f>IFERROR(X17/$E$17,"-")</f>
        <v>0</v>
      </c>
      <c r="Z17" s="278"/>
      <c r="AA17" s="352">
        <f>AB17/12</f>
        <v>1470.7854406130266</v>
      </c>
      <c r="AB17" s="352">
        <f>IFERROR(AA627/D17,0)</f>
        <v>17649.42528735632</v>
      </c>
      <c r="AC17" s="352">
        <f>IFERROR(AB17/$E$17,"-")</f>
        <v>30.981228260933126</v>
      </c>
    </row>
    <row r="18" spans="3:29" s="30" customFormat="1" ht="12" x14ac:dyDescent="0.25">
      <c r="C18" s="77" t="str">
        <f>'1. Accomodation'!L16</f>
        <v>Car Park</v>
      </c>
      <c r="D18" s="77">
        <f>'1. Accomodation'!M16</f>
        <v>178</v>
      </c>
      <c r="E18" s="107"/>
      <c r="H18" s="343"/>
      <c r="I18" s="343">
        <f>H18*12</f>
        <v>0</v>
      </c>
      <c r="J18" s="356"/>
      <c r="K18" s="277"/>
      <c r="L18" s="272">
        <f>H18*(1+$I$7)^((M$24-L$24)/365)</f>
        <v>0</v>
      </c>
      <c r="M18" s="272">
        <f>L18*12</f>
        <v>0</v>
      </c>
      <c r="N18" s="356"/>
      <c r="O18" s="277"/>
      <c r="P18" s="353" t="s">
        <v>183</v>
      </c>
      <c r="Q18" s="354">
        <f t="shared" si="13"/>
        <v>178</v>
      </c>
      <c r="R18" s="355">
        <f t="shared" si="13"/>
        <v>0</v>
      </c>
      <c r="S18" s="343"/>
      <c r="T18" s="352">
        <f>S18*12</f>
        <v>0</v>
      </c>
      <c r="U18" s="356"/>
      <c r="V18" s="277"/>
      <c r="W18" s="272">
        <f>S18*(1+'2. GRI Pricing Inputs'!$D$117)^((X$24-W$24)/365)</f>
        <v>0</v>
      </c>
      <c r="X18" s="272">
        <f>W18*12</f>
        <v>0</v>
      </c>
      <c r="Y18" s="356"/>
      <c r="Z18" s="278"/>
      <c r="AA18" s="272">
        <f>W18*(1+'2. GRI Pricing Inputs'!$D$117)^((AB$24-AA$24)/365)</f>
        <v>0</v>
      </c>
      <c r="AB18" s="272">
        <f>AA18*12</f>
        <v>0</v>
      </c>
      <c r="AC18" s="356"/>
    </row>
    <row r="19" spans="3:29" s="30" customFormat="1" ht="11.4" x14ac:dyDescent="0.2">
      <c r="L19" s="31"/>
      <c r="M19" s="31"/>
      <c r="N19" s="31"/>
    </row>
    <row r="20" spans="3:29" s="30" customFormat="1" ht="12" x14ac:dyDescent="0.2">
      <c r="C20" s="159" t="s">
        <v>208</v>
      </c>
      <c r="D20" s="159"/>
      <c r="E20" s="160"/>
      <c r="F20" s="160"/>
      <c r="G20" s="160"/>
      <c r="H20" s="160"/>
      <c r="I20" s="160"/>
      <c r="J20" s="160"/>
      <c r="K20" s="159"/>
      <c r="L20" s="310"/>
      <c r="M20" s="311"/>
      <c r="N20" s="311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</row>
    <row r="21" spans="3:29" s="30" customFormat="1" ht="11.4" x14ac:dyDescent="0.2">
      <c r="L21" s="31"/>
      <c r="M21" s="31"/>
      <c r="N21" s="31"/>
    </row>
    <row r="22" spans="3:29" s="30" customFormat="1" ht="13.35" customHeight="1" x14ac:dyDescent="0.25">
      <c r="H22" s="461" t="str">
        <f>H9</f>
        <v>Allsop/CBRE Sep-24</v>
      </c>
      <c r="I22" s="462"/>
      <c r="J22" s="463"/>
      <c r="L22" s="454" t="str">
        <f>L9</f>
        <v>Allsop/CBRE Grown to Sep-24</v>
      </c>
      <c r="M22" s="455"/>
      <c r="N22" s="456"/>
      <c r="S22" s="461" t="str">
        <f>S9</f>
        <v>45901 BUDGET</v>
      </c>
      <c r="T22" s="462"/>
      <c r="U22" s="463"/>
      <c r="W22" s="454" t="str">
        <f>W9</f>
        <v>45901 BUDGET Grown to Sep-22</v>
      </c>
      <c r="X22" s="455"/>
      <c r="Y22" s="456"/>
      <c r="AA22" s="454" t="str">
        <f>AA9</f>
        <v>LAUNCH RENTS (MONTH, YEAR)</v>
      </c>
      <c r="AB22" s="455"/>
      <c r="AC22" s="456"/>
    </row>
    <row r="23" spans="3:29" s="30" customFormat="1" ht="12" x14ac:dyDescent="0.25">
      <c r="H23" s="460"/>
      <c r="I23" s="460"/>
      <c r="J23" s="460"/>
      <c r="L23" s="15" t="s">
        <v>209</v>
      </c>
      <c r="M23" s="15" t="s">
        <v>210</v>
      </c>
      <c r="N23" s="15" t="s">
        <v>211</v>
      </c>
      <c r="O23" s="161"/>
      <c r="P23" s="161"/>
      <c r="Q23" s="161"/>
      <c r="R23" s="161"/>
      <c r="S23" s="460"/>
      <c r="T23" s="460"/>
      <c r="U23" s="460"/>
      <c r="W23" s="15" t="s">
        <v>209</v>
      </c>
      <c r="X23" s="15" t="s">
        <v>210</v>
      </c>
      <c r="Y23" s="15" t="s">
        <v>211</v>
      </c>
      <c r="AA23" s="460"/>
      <c r="AB23" s="460"/>
      <c r="AC23" s="460"/>
    </row>
    <row r="24" spans="3:29" s="30" customFormat="1" ht="12" x14ac:dyDescent="0.25">
      <c r="H24" s="460"/>
      <c r="I24" s="460"/>
      <c r="J24" s="460"/>
      <c r="L24" s="155">
        <f>$D$7</f>
        <v>45536</v>
      </c>
      <c r="M24" s="155">
        <f>D6</f>
        <v>45536</v>
      </c>
      <c r="N24" s="304">
        <f>I7</f>
        <v>0.03</v>
      </c>
      <c r="O24" s="161"/>
      <c r="P24" s="161"/>
      <c r="Q24" s="161"/>
      <c r="R24" s="161"/>
      <c r="S24" s="460"/>
      <c r="T24" s="460"/>
      <c r="U24" s="460"/>
      <c r="W24" s="155">
        <f>D7</f>
        <v>45536</v>
      </c>
      <c r="X24" s="155">
        <v>44834</v>
      </c>
      <c r="Y24" s="304">
        <f>$X$7</f>
        <v>0.03</v>
      </c>
      <c r="AA24" s="460"/>
      <c r="AB24" s="460"/>
      <c r="AC24" s="460"/>
    </row>
    <row r="25" spans="3:29" s="30" customFormat="1" ht="24" x14ac:dyDescent="0.25">
      <c r="C25" s="68" t="str">
        <f>D10</f>
        <v>No. of Homes</v>
      </c>
      <c r="D25" s="68" t="str">
        <f>'3. GRI Pricing'!D16</f>
        <v>Block Name</v>
      </c>
      <c r="E25" s="68" t="str">
        <f>C10</f>
        <v>Bedroom</v>
      </c>
      <c r="F25" s="68" t="str">
        <f>E10</f>
        <v>Av. Size (sqft)</v>
      </c>
      <c r="H25" s="131" t="s">
        <v>204</v>
      </c>
      <c r="I25" s="131" t="s">
        <v>203</v>
      </c>
      <c r="J25" s="131" t="s">
        <v>205</v>
      </c>
      <c r="K25" s="162"/>
      <c r="L25" s="68" t="s">
        <v>204</v>
      </c>
      <c r="M25" s="68" t="s">
        <v>203</v>
      </c>
      <c r="N25" s="68" t="s">
        <v>205</v>
      </c>
      <c r="S25" s="68" t="s">
        <v>204</v>
      </c>
      <c r="T25" s="68" t="s">
        <v>203</v>
      </c>
      <c r="U25" s="68" t="s">
        <v>205</v>
      </c>
      <c r="W25" s="68" t="s">
        <v>204</v>
      </c>
      <c r="X25" s="68" t="s">
        <v>203</v>
      </c>
      <c r="Y25" s="68" t="s">
        <v>205</v>
      </c>
      <c r="AA25" s="68" t="s">
        <v>204</v>
      </c>
      <c r="AB25" s="68" t="s">
        <v>203</v>
      </c>
      <c r="AC25" s="68" t="s">
        <v>205</v>
      </c>
    </row>
    <row r="26" spans="3:29" s="30" customFormat="1" ht="11.4" x14ac:dyDescent="0.2">
      <c r="C26" s="77">
        <f>'1. Accomodation'!N21</f>
        <v>101</v>
      </c>
      <c r="D26" s="77" t="str">
        <f>'3. GRI Pricing'!D17</f>
        <v>C</v>
      </c>
      <c r="E26" s="77" t="str">
        <f>'1. Accomodation'!P21</f>
        <v>1 Bed</v>
      </c>
      <c r="F26" s="77">
        <f>'1. Accomodation'!O21</f>
        <v>517.1</v>
      </c>
      <c r="H26" s="273">
        <v>17316</v>
      </c>
      <c r="I26" s="272">
        <f>IFERROR(INDEX('4. Valuation'!$C$10:$J$17,MATCH($E26,'4. Valuation'!$C$10:$C$17,0),MATCH($I$25,'4. Valuation'!$C$10:$J$10,0)),0)</f>
        <v>1435.1428571428571</v>
      </c>
      <c r="J26" s="378">
        <f>IFERROR(INDEX('4. Valuation'!$C$10:$J$17,MATCH($E26,'4. Valuation'!$C$10:$C$17,0),MATCH($J$25,'4. Valuation'!$C$10:$J$10,0)),0)</f>
        <v>34.122393098078575</v>
      </c>
      <c r="K26" s="277"/>
      <c r="L26" s="312">
        <f>M26*12</f>
        <v>17221.714285714286</v>
      </c>
      <c r="M26" s="312">
        <f t="shared" ref="M26" si="23">I26*(1+$N$24)^((M$24-L$24)/365)</f>
        <v>1435.1428571428571</v>
      </c>
      <c r="N26" s="361">
        <f t="shared" ref="N26" si="24">IFERROR(L26/F26,0)</f>
        <v>33.304417493162418</v>
      </c>
      <c r="O26" s="278"/>
      <c r="P26" s="278"/>
      <c r="Q26" s="278"/>
      <c r="R26" s="278"/>
      <c r="S26" s="312">
        <f>IFERROR(INDEX('4. Valuation'!$P$10:$Y$17,MATCH($E26,'4. Valuation'!$P$10:$P$17,0),MATCH($S$25,'4. Valuation'!$P$10:$Y$10,0)),0)</f>
        <v>0</v>
      </c>
      <c r="T26" s="312">
        <f>IFERROR(INDEX('4. Valuation'!$P$10:$Y$17,MATCH($E26,'4. Valuation'!$P$10:$P$17,0),MATCH($T$25,'4. Valuation'!$P$10:$Y$10,0)),0)</f>
        <v>0</v>
      </c>
      <c r="U26" s="312">
        <f>IFERROR(INDEX('4. Valuation'!$P$10:$Y$17,MATCH($E26,'4. Valuation'!$P$10:$P$17,0),MATCH($U$25,'4. Valuation'!$P$10:$Y$10,0)),0)</f>
        <v>0</v>
      </c>
      <c r="V26" s="278"/>
      <c r="W26" s="312">
        <f>X26*12</f>
        <v>0</v>
      </c>
      <c r="X26" s="312">
        <f>T26*(1+$N$24)^((X$24-W$24)/365)</f>
        <v>0</v>
      </c>
      <c r="Y26" s="312">
        <f t="shared" ref="Y26" si="25">IFERROR(W26/F26,0)</f>
        <v>0</v>
      </c>
      <c r="Z26" s="278"/>
      <c r="AA26" s="312">
        <f>AB26*12</f>
        <v>16380</v>
      </c>
      <c r="AB26" s="312">
        <f>'3. GRI Pricing'!Z17</f>
        <v>1365</v>
      </c>
      <c r="AC26" s="361">
        <f>IFERROR(AA26/F26,0)</f>
        <v>31.676658286598336</v>
      </c>
    </row>
    <row r="27" spans="3:29" s="30" customFormat="1" ht="11.4" x14ac:dyDescent="0.2">
      <c r="C27" s="77">
        <f>'1. Accomodation'!N22</f>
        <v>102</v>
      </c>
      <c r="D27" s="77" t="str">
        <f>'3. GRI Pricing'!D18</f>
        <v>C</v>
      </c>
      <c r="E27" s="77" t="str">
        <f>'1. Accomodation'!P22</f>
        <v>Studio</v>
      </c>
      <c r="F27" s="77">
        <f>'1. Accomodation'!O22</f>
        <v>385.46</v>
      </c>
      <c r="H27" s="273">
        <v>14612</v>
      </c>
      <c r="I27" s="272">
        <f>IFERROR(INDEX('4. Valuation'!$C$10:$J$17,MATCH($E27,'4. Valuation'!$C$10:$C$17,0),MATCH($I$25,'4. Valuation'!$C$10:$J$10,0)),0)</f>
        <v>1218</v>
      </c>
      <c r="J27" s="378">
        <f>IFERROR(INDEX('4. Valuation'!$C$10:$J$17,MATCH($E27,'4. Valuation'!$C$10:$C$17,0),MATCH($J$25,'4. Valuation'!$C$10:$J$10,0)),0)</f>
        <v>37.478401514852656</v>
      </c>
      <c r="K27" s="277"/>
      <c r="L27" s="312">
        <f t="shared" ref="L27:L90" si="26">M27*12</f>
        <v>14616</v>
      </c>
      <c r="M27" s="312">
        <f t="shared" ref="M27:M90" si="27">I27*(1+$N$24)^((M$24-L$24)/365)</f>
        <v>1218</v>
      </c>
      <c r="N27" s="361">
        <f t="shared" ref="N27:N90" si="28">IFERROR(L27/F27,0)</f>
        <v>37.918331344367772</v>
      </c>
      <c r="O27" s="278"/>
      <c r="P27" s="278"/>
      <c r="Q27" s="278"/>
      <c r="R27" s="278"/>
      <c r="S27" s="312">
        <f>IFERROR(INDEX('4. Valuation'!$P$10:$Y$17,MATCH($E27,'4. Valuation'!$P$10:$P$17,0),MATCH($S$25,'4. Valuation'!$P$10:$Y$10,0)),0)</f>
        <v>0</v>
      </c>
      <c r="T27" s="312">
        <f>IFERROR(INDEX('4. Valuation'!$P$10:$Y$17,MATCH($E27,'4. Valuation'!$P$10:$P$17,0),MATCH($T$25,'4. Valuation'!$P$10:$Y$10,0)),0)</f>
        <v>0</v>
      </c>
      <c r="U27" s="312">
        <f>IFERROR(INDEX('4. Valuation'!$P$10:$Y$17,MATCH($E27,'4. Valuation'!$P$10:$P$17,0),MATCH($U$25,'4. Valuation'!$P$10:$Y$10,0)),0)</f>
        <v>0</v>
      </c>
      <c r="V27" s="278"/>
      <c r="W27" s="312">
        <f t="shared" ref="W27:W90" si="29">X27*12</f>
        <v>0</v>
      </c>
      <c r="X27" s="312">
        <f t="shared" ref="X27:X90" si="30">T27*(1+$N$24)^((X$24-W$24)/365)</f>
        <v>0</v>
      </c>
      <c r="Y27" s="312">
        <f t="shared" ref="Y27:Y90" si="31">IFERROR(W27/F27,0)</f>
        <v>0</v>
      </c>
      <c r="Z27" s="278"/>
      <c r="AA27" s="312">
        <f t="shared" ref="AA27:AA90" si="32">AB27*12</f>
        <v>14340</v>
      </c>
      <c r="AB27" s="312">
        <f>'3. GRI Pricing'!Z18</f>
        <v>1195</v>
      </c>
      <c r="AC27" s="361">
        <f t="shared" ref="AC27:AC90" si="33">IFERROR(AA27/F27,0)</f>
        <v>37.202303740984796</v>
      </c>
    </row>
    <row r="28" spans="3:29" s="30" customFormat="1" ht="11.4" x14ac:dyDescent="0.2">
      <c r="C28" s="77">
        <f>'1. Accomodation'!N23</f>
        <v>103</v>
      </c>
      <c r="D28" s="77" t="str">
        <f>'3. GRI Pricing'!D19</f>
        <v>C</v>
      </c>
      <c r="E28" s="77" t="str">
        <f>'1. Accomodation'!P23</f>
        <v>Studio</v>
      </c>
      <c r="F28" s="77">
        <f>'1. Accomodation'!O23</f>
        <v>394.17</v>
      </c>
      <c r="H28" s="273">
        <v>14612</v>
      </c>
      <c r="I28" s="272">
        <f>IFERROR(INDEX('4. Valuation'!$C$10:$J$17,MATCH($E28,'4. Valuation'!$C$10:$C$17,0),MATCH($I$25,'4. Valuation'!$C$10:$J$10,0)),0)</f>
        <v>1218</v>
      </c>
      <c r="J28" s="378">
        <f>IFERROR(INDEX('4. Valuation'!$C$10:$J$17,MATCH($E28,'4. Valuation'!$C$10:$C$17,0),MATCH($J$25,'4. Valuation'!$C$10:$J$10,0)),0)</f>
        <v>37.478401514852656</v>
      </c>
      <c r="K28" s="277"/>
      <c r="L28" s="312">
        <f t="shared" si="26"/>
        <v>14616</v>
      </c>
      <c r="M28" s="312">
        <f t="shared" si="27"/>
        <v>1218</v>
      </c>
      <c r="N28" s="361">
        <f t="shared" si="28"/>
        <v>37.080447522642515</v>
      </c>
      <c r="O28" s="278"/>
      <c r="P28" s="278"/>
      <c r="Q28" s="278"/>
      <c r="R28" s="278"/>
      <c r="S28" s="312">
        <f>IFERROR(INDEX('4. Valuation'!$P$10:$Y$17,MATCH($E28,'4. Valuation'!$P$10:$P$17,0),MATCH($S$25,'4. Valuation'!$P$10:$Y$10,0)),0)</f>
        <v>0</v>
      </c>
      <c r="T28" s="312">
        <f>IFERROR(INDEX('4. Valuation'!$P$10:$Y$17,MATCH($E28,'4. Valuation'!$P$10:$P$17,0),MATCH($T$25,'4. Valuation'!$P$10:$Y$10,0)),0)</f>
        <v>0</v>
      </c>
      <c r="U28" s="312">
        <f>IFERROR(INDEX('4. Valuation'!$P$10:$Y$17,MATCH($E28,'4. Valuation'!$P$10:$P$17,0),MATCH($U$25,'4. Valuation'!$P$10:$Y$10,0)),0)</f>
        <v>0</v>
      </c>
      <c r="V28" s="278"/>
      <c r="W28" s="312">
        <f t="shared" si="29"/>
        <v>0</v>
      </c>
      <c r="X28" s="312">
        <f t="shared" si="30"/>
        <v>0</v>
      </c>
      <c r="Y28" s="312">
        <f t="shared" si="31"/>
        <v>0</v>
      </c>
      <c r="Z28" s="278"/>
      <c r="AA28" s="312">
        <f t="shared" si="32"/>
        <v>14340</v>
      </c>
      <c r="AB28" s="312">
        <f>'3. GRI Pricing'!Z19</f>
        <v>1195</v>
      </c>
      <c r="AC28" s="361">
        <f t="shared" si="33"/>
        <v>36.38024202755156</v>
      </c>
    </row>
    <row r="29" spans="3:29" s="30" customFormat="1" ht="11.4" x14ac:dyDescent="0.2">
      <c r="C29" s="77">
        <f>'1. Accomodation'!N24</f>
        <v>104</v>
      </c>
      <c r="D29" s="77" t="str">
        <f>'3. GRI Pricing'!D20</f>
        <v>C</v>
      </c>
      <c r="E29" s="77" t="str">
        <f>'1. Accomodation'!P24</f>
        <v>1 Bed</v>
      </c>
      <c r="F29" s="77">
        <f>'1. Accomodation'!O24</f>
        <v>521.51</v>
      </c>
      <c r="H29" s="273">
        <v>17316</v>
      </c>
      <c r="I29" s="272">
        <f>IFERROR(INDEX('4. Valuation'!$C$10:$J$17,MATCH($E29,'4. Valuation'!$C$10:$C$17,0),MATCH($I$25,'4. Valuation'!$C$10:$J$10,0)),0)</f>
        <v>1435.1428571428571</v>
      </c>
      <c r="J29" s="378">
        <f>IFERROR(INDEX('4. Valuation'!$C$10:$J$17,MATCH($E29,'4. Valuation'!$C$10:$C$17,0),MATCH($J$25,'4. Valuation'!$C$10:$J$10,0)),0)</f>
        <v>34.122393098078575</v>
      </c>
      <c r="K29" s="277"/>
      <c r="L29" s="312">
        <f t="shared" si="26"/>
        <v>17221.714285714286</v>
      </c>
      <c r="M29" s="312">
        <f t="shared" si="27"/>
        <v>1435.1428571428571</v>
      </c>
      <c r="N29" s="361">
        <f t="shared" si="28"/>
        <v>33.022788222113263</v>
      </c>
      <c r="O29" s="278"/>
      <c r="P29" s="278"/>
      <c r="Q29" s="278"/>
      <c r="R29" s="278"/>
      <c r="S29" s="312">
        <f>IFERROR(INDEX('4. Valuation'!$P$10:$Y$17,MATCH($E29,'4. Valuation'!$P$10:$P$17,0),MATCH($S$25,'4. Valuation'!$P$10:$Y$10,0)),0)</f>
        <v>0</v>
      </c>
      <c r="T29" s="312">
        <f>IFERROR(INDEX('4. Valuation'!$P$10:$Y$17,MATCH($E29,'4. Valuation'!$P$10:$P$17,0),MATCH($T$25,'4. Valuation'!$P$10:$Y$10,0)),0)</f>
        <v>0</v>
      </c>
      <c r="U29" s="312">
        <f>IFERROR(INDEX('4. Valuation'!$P$10:$Y$17,MATCH($E29,'4. Valuation'!$P$10:$P$17,0),MATCH($U$25,'4. Valuation'!$P$10:$Y$10,0)),0)</f>
        <v>0</v>
      </c>
      <c r="V29" s="278"/>
      <c r="W29" s="312">
        <f t="shared" si="29"/>
        <v>0</v>
      </c>
      <c r="X29" s="312">
        <f t="shared" si="30"/>
        <v>0</v>
      </c>
      <c r="Y29" s="312">
        <f t="shared" si="31"/>
        <v>0</v>
      </c>
      <c r="Z29" s="278"/>
      <c r="AA29" s="312">
        <f t="shared" si="32"/>
        <v>16380</v>
      </c>
      <c r="AB29" s="312">
        <f>'3. GRI Pricing'!Z20</f>
        <v>1365</v>
      </c>
      <c r="AC29" s="361">
        <f t="shared" si="33"/>
        <v>31.408793695231157</v>
      </c>
    </row>
    <row r="30" spans="3:29" s="30" customFormat="1" ht="11.4" x14ac:dyDescent="0.2">
      <c r="C30" s="77">
        <f>'1. Accomodation'!N25</f>
        <v>105</v>
      </c>
      <c r="D30" s="77" t="str">
        <f>'3. GRI Pricing'!D21</f>
        <v>C</v>
      </c>
      <c r="E30" s="77" t="str">
        <f>'1. Accomodation'!P25</f>
        <v>1 Bed</v>
      </c>
      <c r="F30" s="77">
        <f>'1. Accomodation'!O25</f>
        <v>532.49</v>
      </c>
      <c r="H30" s="273">
        <v>17316</v>
      </c>
      <c r="I30" s="272">
        <f>IFERROR(INDEX('4. Valuation'!$C$10:$J$17,MATCH($E30,'4. Valuation'!$C$10:$C$17,0),MATCH($I$25,'4. Valuation'!$C$10:$J$10,0)),0)</f>
        <v>1435.1428571428571</v>
      </c>
      <c r="J30" s="378">
        <f>IFERROR(INDEX('4. Valuation'!$C$10:$J$17,MATCH($E30,'4. Valuation'!$C$10:$C$17,0),MATCH($J$25,'4. Valuation'!$C$10:$J$10,0)),0)</f>
        <v>34.122393098078575</v>
      </c>
      <c r="K30" s="277"/>
      <c r="L30" s="312">
        <f t="shared" si="26"/>
        <v>17221.714285714286</v>
      </c>
      <c r="M30" s="312">
        <f t="shared" si="27"/>
        <v>1435.1428571428571</v>
      </c>
      <c r="N30" s="361">
        <f t="shared" si="28"/>
        <v>32.341854843685866</v>
      </c>
      <c r="O30" s="278"/>
      <c r="P30" s="278"/>
      <c r="Q30" s="278"/>
      <c r="R30" s="278"/>
      <c r="S30" s="312">
        <f>IFERROR(INDEX('4. Valuation'!$P$10:$Y$17,MATCH($E30,'4. Valuation'!$P$10:$P$17,0),MATCH($S$25,'4. Valuation'!$P$10:$Y$10,0)),0)</f>
        <v>0</v>
      </c>
      <c r="T30" s="312">
        <f>IFERROR(INDEX('4. Valuation'!$P$10:$Y$17,MATCH($E30,'4. Valuation'!$P$10:$P$17,0),MATCH($T$25,'4. Valuation'!$P$10:$Y$10,0)),0)</f>
        <v>0</v>
      </c>
      <c r="U30" s="312">
        <f>IFERROR(INDEX('4. Valuation'!$P$10:$Y$17,MATCH($E30,'4. Valuation'!$P$10:$P$17,0),MATCH($U$25,'4. Valuation'!$P$10:$Y$10,0)),0)</f>
        <v>0</v>
      </c>
      <c r="V30" s="278"/>
      <c r="W30" s="312">
        <f t="shared" si="29"/>
        <v>0</v>
      </c>
      <c r="X30" s="312">
        <f t="shared" si="30"/>
        <v>0</v>
      </c>
      <c r="Y30" s="312">
        <f t="shared" si="31"/>
        <v>0</v>
      </c>
      <c r="Z30" s="278"/>
      <c r="AA30" s="312">
        <f t="shared" si="32"/>
        <v>16260</v>
      </c>
      <c r="AB30" s="312">
        <f>'3. GRI Pricing'!Z21</f>
        <v>1355</v>
      </c>
      <c r="AC30" s="361">
        <f t="shared" si="33"/>
        <v>30.53578470957201</v>
      </c>
    </row>
    <row r="31" spans="3:29" s="30" customFormat="1" ht="11.4" x14ac:dyDescent="0.2">
      <c r="C31" s="77">
        <f>'1. Accomodation'!N26</f>
        <v>106</v>
      </c>
      <c r="D31" s="77" t="str">
        <f>'3. GRI Pricing'!D22</f>
        <v>C</v>
      </c>
      <c r="E31" s="77" t="str">
        <f>'1. Accomodation'!P26</f>
        <v>2 Bed</v>
      </c>
      <c r="F31" s="77">
        <f>'1. Accomodation'!O26</f>
        <v>728.18</v>
      </c>
      <c r="H31" s="273">
        <v>22048</v>
      </c>
      <c r="I31" s="272">
        <f>IFERROR(INDEX('4. Valuation'!$C$10:$J$17,MATCH($E31,'4. Valuation'!$C$10:$C$17,0),MATCH($I$25,'4. Valuation'!$C$10:$J$10,0)),0)</f>
        <v>1845.0370370370372</v>
      </c>
      <c r="J31" s="378">
        <f>IFERROR(INDEX('4. Valuation'!$C$10:$J$17,MATCH($E31,'4. Valuation'!$C$10:$C$17,0),MATCH($J$25,'4. Valuation'!$C$10:$J$10,0)),0)</f>
        <v>30.136949008991301</v>
      </c>
      <c r="K31" s="277"/>
      <c r="L31" s="312">
        <f t="shared" si="26"/>
        <v>22140.444444444445</v>
      </c>
      <c r="M31" s="312">
        <f t="shared" si="27"/>
        <v>1845.0370370370372</v>
      </c>
      <c r="N31" s="361">
        <f t="shared" si="28"/>
        <v>30.405180648252419</v>
      </c>
      <c r="O31" s="278"/>
      <c r="P31" s="278"/>
      <c r="Q31" s="278"/>
      <c r="R31" s="278"/>
      <c r="S31" s="312">
        <f>IFERROR(INDEX('4. Valuation'!$P$10:$Y$17,MATCH($E31,'4. Valuation'!$P$10:$P$17,0),MATCH($S$25,'4. Valuation'!$P$10:$Y$10,0)),0)</f>
        <v>0</v>
      </c>
      <c r="T31" s="312">
        <f>IFERROR(INDEX('4. Valuation'!$P$10:$Y$17,MATCH($E31,'4. Valuation'!$P$10:$P$17,0),MATCH($T$25,'4. Valuation'!$P$10:$Y$10,0)),0)</f>
        <v>0</v>
      </c>
      <c r="U31" s="312">
        <f>IFERROR(INDEX('4. Valuation'!$P$10:$Y$17,MATCH($E31,'4. Valuation'!$P$10:$P$17,0),MATCH($U$25,'4. Valuation'!$P$10:$Y$10,0)),0)</f>
        <v>0</v>
      </c>
      <c r="V31" s="278"/>
      <c r="W31" s="312">
        <f t="shared" si="29"/>
        <v>0</v>
      </c>
      <c r="X31" s="312">
        <f t="shared" si="30"/>
        <v>0</v>
      </c>
      <c r="Y31" s="312">
        <f t="shared" si="31"/>
        <v>0</v>
      </c>
      <c r="Z31" s="278"/>
      <c r="AA31" s="312">
        <f t="shared" si="32"/>
        <v>20940</v>
      </c>
      <c r="AB31" s="312">
        <f>'3. GRI Pricing'!Z22</f>
        <v>1745</v>
      </c>
      <c r="AC31" s="361">
        <f t="shared" si="33"/>
        <v>28.756626108929112</v>
      </c>
    </row>
    <row r="32" spans="3:29" s="30" customFormat="1" ht="11.4" x14ac:dyDescent="0.2">
      <c r="C32" s="77">
        <f>'1. Accomodation'!N27</f>
        <v>107</v>
      </c>
      <c r="D32" s="77" t="str">
        <f>'3. GRI Pricing'!D23</f>
        <v>C</v>
      </c>
      <c r="E32" s="77" t="str">
        <f>'1. Accomodation'!P27</f>
        <v>1 Bed</v>
      </c>
      <c r="F32" s="77">
        <f>'1. Accomodation'!O27</f>
        <v>489.44</v>
      </c>
      <c r="H32" s="273">
        <v>17108</v>
      </c>
      <c r="I32" s="272">
        <f>IFERROR(INDEX('4. Valuation'!$C$10:$J$17,MATCH($E32,'4. Valuation'!$C$10:$C$17,0),MATCH($I$25,'4. Valuation'!$C$10:$J$10,0)),0)</f>
        <v>1435.1428571428571</v>
      </c>
      <c r="J32" s="378">
        <f>IFERROR(INDEX('4. Valuation'!$C$10:$J$17,MATCH($E32,'4. Valuation'!$C$10:$C$17,0),MATCH($J$25,'4. Valuation'!$C$10:$J$10,0)),0)</f>
        <v>34.122393098078575</v>
      </c>
      <c r="K32" s="277"/>
      <c r="L32" s="312">
        <f t="shared" si="26"/>
        <v>17221.714285714286</v>
      </c>
      <c r="M32" s="312">
        <f t="shared" si="27"/>
        <v>1435.1428571428571</v>
      </c>
      <c r="N32" s="361">
        <f t="shared" si="28"/>
        <v>35.186568906738898</v>
      </c>
      <c r="O32" s="278"/>
      <c r="P32" s="278"/>
      <c r="Q32" s="278"/>
      <c r="R32" s="278"/>
      <c r="S32" s="312">
        <f>IFERROR(INDEX('4. Valuation'!$P$10:$Y$17,MATCH($E32,'4. Valuation'!$P$10:$P$17,0),MATCH($S$25,'4. Valuation'!$P$10:$Y$10,0)),0)</f>
        <v>0</v>
      </c>
      <c r="T32" s="312">
        <f>IFERROR(INDEX('4. Valuation'!$P$10:$Y$17,MATCH($E32,'4. Valuation'!$P$10:$P$17,0),MATCH($T$25,'4. Valuation'!$P$10:$Y$10,0)),0)</f>
        <v>0</v>
      </c>
      <c r="U32" s="312">
        <f>IFERROR(INDEX('4. Valuation'!$P$10:$Y$17,MATCH($E32,'4. Valuation'!$P$10:$P$17,0),MATCH($U$25,'4. Valuation'!$P$10:$Y$10,0)),0)</f>
        <v>0</v>
      </c>
      <c r="V32" s="278"/>
      <c r="W32" s="312">
        <f t="shared" si="29"/>
        <v>0</v>
      </c>
      <c r="X32" s="312">
        <f t="shared" si="30"/>
        <v>0</v>
      </c>
      <c r="Y32" s="312">
        <f t="shared" si="31"/>
        <v>0</v>
      </c>
      <c r="Z32" s="278"/>
      <c r="AA32" s="312">
        <f t="shared" si="32"/>
        <v>15540</v>
      </c>
      <c r="AB32" s="312">
        <f>'3. GRI Pricing'!Z23</f>
        <v>1295</v>
      </c>
      <c r="AC32" s="361">
        <f t="shared" si="33"/>
        <v>31.750572082379861</v>
      </c>
    </row>
    <row r="33" spans="3:29" s="30" customFormat="1" ht="11.4" x14ac:dyDescent="0.2">
      <c r="C33" s="77">
        <f>'1. Accomodation'!N28</f>
        <v>108</v>
      </c>
      <c r="D33" s="77" t="str">
        <f>'3. GRI Pricing'!D24</f>
        <v>C</v>
      </c>
      <c r="E33" s="77" t="str">
        <f>'1. Accomodation'!P28</f>
        <v>1 Bed</v>
      </c>
      <c r="F33" s="77">
        <f>'1. Accomodation'!O28</f>
        <v>509.56</v>
      </c>
      <c r="H33" s="273">
        <v>17316</v>
      </c>
      <c r="I33" s="272">
        <f>IFERROR(INDEX('4. Valuation'!$C$10:$J$17,MATCH($E33,'4. Valuation'!$C$10:$C$17,0),MATCH($I$25,'4. Valuation'!$C$10:$J$10,0)),0)</f>
        <v>1435.1428571428571</v>
      </c>
      <c r="J33" s="378">
        <f>IFERROR(INDEX('4. Valuation'!$C$10:$J$17,MATCH($E33,'4. Valuation'!$C$10:$C$17,0),MATCH($J$25,'4. Valuation'!$C$10:$J$10,0)),0)</f>
        <v>34.122393098078575</v>
      </c>
      <c r="K33" s="277"/>
      <c r="L33" s="312">
        <f t="shared" si="26"/>
        <v>17221.714285714286</v>
      </c>
      <c r="M33" s="312">
        <f t="shared" si="27"/>
        <v>1435.1428571428571</v>
      </c>
      <c r="N33" s="361">
        <f t="shared" si="28"/>
        <v>33.797225617619681</v>
      </c>
      <c r="O33" s="278"/>
      <c r="P33" s="278"/>
      <c r="Q33" s="278"/>
      <c r="R33" s="278"/>
      <c r="S33" s="312">
        <f>IFERROR(INDEX('4. Valuation'!$P$10:$Y$17,MATCH($E33,'4. Valuation'!$P$10:$P$17,0),MATCH($S$25,'4. Valuation'!$P$10:$Y$10,0)),0)</f>
        <v>0</v>
      </c>
      <c r="T33" s="312">
        <f>IFERROR(INDEX('4. Valuation'!$P$10:$Y$17,MATCH($E33,'4. Valuation'!$P$10:$P$17,0),MATCH($T$25,'4. Valuation'!$P$10:$Y$10,0)),0)</f>
        <v>0</v>
      </c>
      <c r="U33" s="312">
        <f>IFERROR(INDEX('4. Valuation'!$P$10:$Y$17,MATCH($E33,'4. Valuation'!$P$10:$P$17,0),MATCH($U$25,'4. Valuation'!$P$10:$Y$10,0)),0)</f>
        <v>0</v>
      </c>
      <c r="V33" s="278"/>
      <c r="W33" s="312">
        <f t="shared" si="29"/>
        <v>0</v>
      </c>
      <c r="X33" s="312">
        <f t="shared" si="30"/>
        <v>0</v>
      </c>
      <c r="Y33" s="312">
        <f t="shared" si="31"/>
        <v>0</v>
      </c>
      <c r="Z33" s="278"/>
      <c r="AA33" s="312">
        <f t="shared" si="32"/>
        <v>16020</v>
      </c>
      <c r="AB33" s="312">
        <f>'3. GRI Pricing'!Z24</f>
        <v>1335</v>
      </c>
      <c r="AC33" s="361">
        <f t="shared" si="33"/>
        <v>31.438888452782791</v>
      </c>
    </row>
    <row r="34" spans="3:29" s="30" customFormat="1" ht="11.4" x14ac:dyDescent="0.2">
      <c r="C34" s="77">
        <f>'1. Accomodation'!N29</f>
        <v>109</v>
      </c>
      <c r="D34" s="77" t="str">
        <f>'3. GRI Pricing'!D25</f>
        <v>C</v>
      </c>
      <c r="E34" s="77" t="str">
        <f>'1. Accomodation'!P29</f>
        <v>1 Bed</v>
      </c>
      <c r="F34" s="77">
        <f>'1. Accomodation'!O29</f>
        <v>506.87</v>
      </c>
      <c r="H34" s="273">
        <v>17212</v>
      </c>
      <c r="I34" s="272">
        <f>IFERROR(INDEX('4. Valuation'!$C$10:$J$17,MATCH($E34,'4. Valuation'!$C$10:$C$17,0),MATCH($I$25,'4. Valuation'!$C$10:$J$10,0)),0)</f>
        <v>1435.1428571428571</v>
      </c>
      <c r="J34" s="378">
        <f>IFERROR(INDEX('4. Valuation'!$C$10:$J$17,MATCH($E34,'4. Valuation'!$C$10:$C$17,0),MATCH($J$25,'4. Valuation'!$C$10:$J$10,0)),0)</f>
        <v>34.122393098078575</v>
      </c>
      <c r="K34" s="277"/>
      <c r="L34" s="312">
        <f t="shared" si="26"/>
        <v>17221.714285714286</v>
      </c>
      <c r="M34" s="312">
        <f t="shared" si="27"/>
        <v>1435.1428571428571</v>
      </c>
      <c r="N34" s="361">
        <f t="shared" si="28"/>
        <v>33.976590221781294</v>
      </c>
      <c r="O34" s="278"/>
      <c r="P34" s="278"/>
      <c r="Q34" s="278"/>
      <c r="R34" s="278"/>
      <c r="S34" s="312">
        <f>IFERROR(INDEX('4. Valuation'!$P$10:$Y$17,MATCH($E34,'4. Valuation'!$P$10:$P$17,0),MATCH($S$25,'4. Valuation'!$P$10:$Y$10,0)),0)</f>
        <v>0</v>
      </c>
      <c r="T34" s="312">
        <f>IFERROR(INDEX('4. Valuation'!$P$10:$Y$17,MATCH($E34,'4. Valuation'!$P$10:$P$17,0),MATCH($T$25,'4. Valuation'!$P$10:$Y$10,0)),0)</f>
        <v>0</v>
      </c>
      <c r="U34" s="312">
        <f>IFERROR(INDEX('4. Valuation'!$P$10:$Y$17,MATCH($E34,'4. Valuation'!$P$10:$P$17,0),MATCH($U$25,'4. Valuation'!$P$10:$Y$10,0)),0)</f>
        <v>0</v>
      </c>
      <c r="V34" s="278"/>
      <c r="W34" s="312">
        <f t="shared" si="29"/>
        <v>0</v>
      </c>
      <c r="X34" s="312">
        <f t="shared" si="30"/>
        <v>0</v>
      </c>
      <c r="Y34" s="312">
        <f t="shared" si="31"/>
        <v>0</v>
      </c>
      <c r="Z34" s="278"/>
      <c r="AA34" s="312">
        <f t="shared" si="32"/>
        <v>15600</v>
      </c>
      <c r="AB34" s="312">
        <f>'3. GRI Pricing'!Z25</f>
        <v>1300</v>
      </c>
      <c r="AC34" s="361">
        <f t="shared" si="33"/>
        <v>30.777122339061297</v>
      </c>
    </row>
    <row r="35" spans="3:29" s="30" customFormat="1" ht="11.4" x14ac:dyDescent="0.2">
      <c r="C35" s="77">
        <f>'1. Accomodation'!N30</f>
        <v>110</v>
      </c>
      <c r="D35" s="77" t="str">
        <f>'3. GRI Pricing'!D26</f>
        <v>C</v>
      </c>
      <c r="E35" s="77" t="str">
        <f>'1. Accomodation'!P30</f>
        <v>1 Bed</v>
      </c>
      <c r="F35" s="77">
        <f>'1. Accomodation'!O30</f>
        <v>509.56</v>
      </c>
      <c r="H35" s="273">
        <v>17316</v>
      </c>
      <c r="I35" s="272">
        <f>IFERROR(INDEX('4. Valuation'!$C$10:$J$17,MATCH($E35,'4. Valuation'!$C$10:$C$17,0),MATCH($I$25,'4. Valuation'!$C$10:$J$10,0)),0)</f>
        <v>1435.1428571428571</v>
      </c>
      <c r="J35" s="378">
        <f>IFERROR(INDEX('4. Valuation'!$C$10:$J$17,MATCH($E35,'4. Valuation'!$C$10:$C$17,0),MATCH($J$25,'4. Valuation'!$C$10:$J$10,0)),0)</f>
        <v>34.122393098078575</v>
      </c>
      <c r="K35" s="277"/>
      <c r="L35" s="312">
        <f t="shared" si="26"/>
        <v>17221.714285714286</v>
      </c>
      <c r="M35" s="312">
        <f t="shared" si="27"/>
        <v>1435.1428571428571</v>
      </c>
      <c r="N35" s="361">
        <f t="shared" si="28"/>
        <v>33.797225617619681</v>
      </c>
      <c r="O35" s="278"/>
      <c r="P35" s="278"/>
      <c r="Q35" s="278"/>
      <c r="R35" s="278"/>
      <c r="S35" s="312">
        <f>IFERROR(INDEX('4. Valuation'!$P$10:$Y$17,MATCH($E35,'4. Valuation'!$P$10:$P$17,0),MATCH($S$25,'4. Valuation'!$P$10:$Y$10,0)),0)</f>
        <v>0</v>
      </c>
      <c r="T35" s="312">
        <f>IFERROR(INDEX('4. Valuation'!$P$10:$Y$17,MATCH($E35,'4. Valuation'!$P$10:$P$17,0),MATCH($T$25,'4. Valuation'!$P$10:$Y$10,0)),0)</f>
        <v>0</v>
      </c>
      <c r="U35" s="312">
        <f>IFERROR(INDEX('4. Valuation'!$P$10:$Y$17,MATCH($E35,'4. Valuation'!$P$10:$P$17,0),MATCH($U$25,'4. Valuation'!$P$10:$Y$10,0)),0)</f>
        <v>0</v>
      </c>
      <c r="V35" s="278"/>
      <c r="W35" s="312">
        <f t="shared" si="29"/>
        <v>0</v>
      </c>
      <c r="X35" s="312">
        <f t="shared" si="30"/>
        <v>0</v>
      </c>
      <c r="Y35" s="312">
        <f t="shared" si="31"/>
        <v>0</v>
      </c>
      <c r="Z35" s="278"/>
      <c r="AA35" s="312">
        <f t="shared" si="32"/>
        <v>16020</v>
      </c>
      <c r="AB35" s="312">
        <f>'3. GRI Pricing'!Z26</f>
        <v>1335</v>
      </c>
      <c r="AC35" s="361">
        <f t="shared" si="33"/>
        <v>31.438888452782791</v>
      </c>
    </row>
    <row r="36" spans="3:29" s="30" customFormat="1" ht="11.4" x14ac:dyDescent="0.2">
      <c r="C36" s="77">
        <f>'1. Accomodation'!N31</f>
        <v>111</v>
      </c>
      <c r="D36" s="77" t="str">
        <f>'3. GRI Pricing'!D27</f>
        <v>C</v>
      </c>
      <c r="E36" s="77" t="str">
        <f>'1. Accomodation'!P31</f>
        <v>2 Bed</v>
      </c>
      <c r="F36" s="77">
        <f>'1. Accomodation'!O31</f>
        <v>747.02</v>
      </c>
      <c r="H36" s="273">
        <v>22152</v>
      </c>
      <c r="I36" s="272">
        <f>IFERROR(INDEX('4. Valuation'!$C$10:$J$17,MATCH($E36,'4. Valuation'!$C$10:$C$17,0),MATCH($I$25,'4. Valuation'!$C$10:$J$10,0)),0)</f>
        <v>1845.0370370370372</v>
      </c>
      <c r="J36" s="378">
        <f>IFERROR(INDEX('4. Valuation'!$C$10:$J$17,MATCH($E36,'4. Valuation'!$C$10:$C$17,0),MATCH($J$25,'4. Valuation'!$C$10:$J$10,0)),0)</f>
        <v>30.136949008991301</v>
      </c>
      <c r="K36" s="277"/>
      <c r="L36" s="312">
        <f t="shared" si="26"/>
        <v>22140.444444444445</v>
      </c>
      <c r="M36" s="312">
        <f t="shared" si="27"/>
        <v>1845.0370370370372</v>
      </c>
      <c r="N36" s="361">
        <f t="shared" si="28"/>
        <v>29.638355659077998</v>
      </c>
      <c r="O36" s="278"/>
      <c r="P36" s="278"/>
      <c r="Q36" s="278"/>
      <c r="R36" s="278"/>
      <c r="S36" s="312">
        <f>IFERROR(INDEX('4. Valuation'!$P$10:$Y$17,MATCH($E36,'4. Valuation'!$P$10:$P$17,0),MATCH($S$25,'4. Valuation'!$P$10:$Y$10,0)),0)</f>
        <v>0</v>
      </c>
      <c r="T36" s="312">
        <f>IFERROR(INDEX('4. Valuation'!$P$10:$Y$17,MATCH($E36,'4. Valuation'!$P$10:$P$17,0),MATCH($T$25,'4. Valuation'!$P$10:$Y$10,0)),0)</f>
        <v>0</v>
      </c>
      <c r="U36" s="312">
        <f>IFERROR(INDEX('4. Valuation'!$P$10:$Y$17,MATCH($E36,'4. Valuation'!$P$10:$P$17,0),MATCH($U$25,'4. Valuation'!$P$10:$Y$10,0)),0)</f>
        <v>0</v>
      </c>
      <c r="V36" s="278"/>
      <c r="W36" s="312">
        <f t="shared" si="29"/>
        <v>0</v>
      </c>
      <c r="X36" s="312">
        <f t="shared" si="30"/>
        <v>0</v>
      </c>
      <c r="Y36" s="312">
        <f t="shared" si="31"/>
        <v>0</v>
      </c>
      <c r="Z36" s="278"/>
      <c r="AA36" s="312">
        <f t="shared" si="32"/>
        <v>20460</v>
      </c>
      <c r="AB36" s="312">
        <f>'3. GRI Pricing'!Z27</f>
        <v>1705</v>
      </c>
      <c r="AC36" s="361">
        <f t="shared" si="33"/>
        <v>27.388824931059411</v>
      </c>
    </row>
    <row r="37" spans="3:29" s="30" customFormat="1" ht="11.4" x14ac:dyDescent="0.2">
      <c r="C37" s="77">
        <f>'1. Accomodation'!N32</f>
        <v>112</v>
      </c>
      <c r="D37" s="77" t="str">
        <f>'3. GRI Pricing'!D28</f>
        <v>C</v>
      </c>
      <c r="E37" s="77" t="str">
        <f>'1. Accomodation'!P32</f>
        <v>1 Bed</v>
      </c>
      <c r="F37" s="77">
        <f>'1. Accomodation'!O32</f>
        <v>506.76</v>
      </c>
      <c r="H37" s="273">
        <v>17316</v>
      </c>
      <c r="I37" s="272">
        <f>IFERROR(INDEX('4. Valuation'!$C$10:$J$17,MATCH($E37,'4. Valuation'!$C$10:$C$17,0),MATCH($I$25,'4. Valuation'!$C$10:$J$10,0)),0)</f>
        <v>1435.1428571428571</v>
      </c>
      <c r="J37" s="378">
        <f>IFERROR(INDEX('4. Valuation'!$C$10:$J$17,MATCH($E37,'4. Valuation'!$C$10:$C$17,0),MATCH($J$25,'4. Valuation'!$C$10:$J$10,0)),0)</f>
        <v>34.122393098078575</v>
      </c>
      <c r="K37" s="277"/>
      <c r="L37" s="312">
        <f t="shared" si="26"/>
        <v>17221.714285714286</v>
      </c>
      <c r="M37" s="312">
        <f t="shared" si="27"/>
        <v>1435.1428571428571</v>
      </c>
      <c r="N37" s="361">
        <f t="shared" si="28"/>
        <v>33.983965359764554</v>
      </c>
      <c r="O37" s="278"/>
      <c r="P37" s="278"/>
      <c r="Q37" s="278"/>
      <c r="R37" s="278"/>
      <c r="S37" s="312">
        <f>IFERROR(INDEX('4. Valuation'!$P$10:$Y$17,MATCH($E37,'4. Valuation'!$P$10:$P$17,0),MATCH($S$25,'4. Valuation'!$P$10:$Y$10,0)),0)</f>
        <v>0</v>
      </c>
      <c r="T37" s="312">
        <f>IFERROR(INDEX('4. Valuation'!$P$10:$Y$17,MATCH($E37,'4. Valuation'!$P$10:$P$17,0),MATCH($T$25,'4. Valuation'!$P$10:$Y$10,0)),0)</f>
        <v>0</v>
      </c>
      <c r="U37" s="312">
        <f>IFERROR(INDEX('4. Valuation'!$P$10:$Y$17,MATCH($E37,'4. Valuation'!$P$10:$P$17,0),MATCH($U$25,'4. Valuation'!$P$10:$Y$10,0)),0)</f>
        <v>0</v>
      </c>
      <c r="V37" s="278"/>
      <c r="W37" s="312">
        <f t="shared" si="29"/>
        <v>0</v>
      </c>
      <c r="X37" s="312">
        <f t="shared" si="30"/>
        <v>0</v>
      </c>
      <c r="Y37" s="312">
        <f t="shared" si="31"/>
        <v>0</v>
      </c>
      <c r="Z37" s="278"/>
      <c r="AA37" s="312">
        <f t="shared" si="32"/>
        <v>16020</v>
      </c>
      <c r="AB37" s="312">
        <f>'3. GRI Pricing'!Z28</f>
        <v>1335</v>
      </c>
      <c r="AC37" s="361">
        <f t="shared" si="33"/>
        <v>31.612597679374854</v>
      </c>
    </row>
    <row r="38" spans="3:29" s="30" customFormat="1" ht="11.4" x14ac:dyDescent="0.2">
      <c r="C38" s="77">
        <f>'1. Accomodation'!N33</f>
        <v>201</v>
      </c>
      <c r="D38" s="77" t="str">
        <f>'3. GRI Pricing'!D29</f>
        <v>C</v>
      </c>
      <c r="E38" s="77" t="str">
        <f>'1. Accomodation'!P33</f>
        <v>1 Bed</v>
      </c>
      <c r="F38" s="77">
        <f>'1. Accomodation'!O33</f>
        <v>517.1</v>
      </c>
      <c r="H38" s="273">
        <v>17316</v>
      </c>
      <c r="I38" s="272">
        <f>IFERROR(INDEX('4. Valuation'!$C$10:$J$17,MATCH($E38,'4. Valuation'!$C$10:$C$17,0),MATCH($I$25,'4. Valuation'!$C$10:$J$10,0)),0)</f>
        <v>1435.1428571428571</v>
      </c>
      <c r="J38" s="378">
        <f>IFERROR(INDEX('4. Valuation'!$C$10:$J$17,MATCH($E38,'4. Valuation'!$C$10:$C$17,0),MATCH($J$25,'4. Valuation'!$C$10:$J$10,0)),0)</f>
        <v>34.122393098078575</v>
      </c>
      <c r="K38" s="277"/>
      <c r="L38" s="312">
        <f t="shared" si="26"/>
        <v>17221.714285714286</v>
      </c>
      <c r="M38" s="312">
        <f t="shared" si="27"/>
        <v>1435.1428571428571</v>
      </c>
      <c r="N38" s="361">
        <f t="shared" si="28"/>
        <v>33.304417493162418</v>
      </c>
      <c r="O38" s="278"/>
      <c r="P38" s="278"/>
      <c r="Q38" s="278"/>
      <c r="R38" s="278"/>
      <c r="S38" s="312">
        <f>IFERROR(INDEX('4. Valuation'!$P$10:$Y$17,MATCH($E38,'4. Valuation'!$P$10:$P$17,0),MATCH($S$25,'4. Valuation'!$P$10:$Y$10,0)),0)</f>
        <v>0</v>
      </c>
      <c r="T38" s="312">
        <f>IFERROR(INDEX('4. Valuation'!$P$10:$Y$17,MATCH($E38,'4. Valuation'!$P$10:$P$17,0),MATCH($T$25,'4. Valuation'!$P$10:$Y$10,0)),0)</f>
        <v>0</v>
      </c>
      <c r="U38" s="312">
        <f>IFERROR(INDEX('4. Valuation'!$P$10:$Y$17,MATCH($E38,'4. Valuation'!$P$10:$P$17,0),MATCH($U$25,'4. Valuation'!$P$10:$Y$10,0)),0)</f>
        <v>0</v>
      </c>
      <c r="V38" s="278"/>
      <c r="W38" s="312">
        <f t="shared" si="29"/>
        <v>0</v>
      </c>
      <c r="X38" s="312">
        <f t="shared" si="30"/>
        <v>0</v>
      </c>
      <c r="Y38" s="312">
        <f t="shared" si="31"/>
        <v>0</v>
      </c>
      <c r="Z38" s="278"/>
      <c r="AA38" s="312">
        <f t="shared" si="32"/>
        <v>16560</v>
      </c>
      <c r="AB38" s="312">
        <f>'3. GRI Pricing'!Z29</f>
        <v>1380</v>
      </c>
      <c r="AC38" s="361">
        <f t="shared" si="33"/>
        <v>32.024753432604911</v>
      </c>
    </row>
    <row r="39" spans="3:29" s="30" customFormat="1" ht="11.4" x14ac:dyDescent="0.2">
      <c r="C39" s="77">
        <f>'1. Accomodation'!N34</f>
        <v>202</v>
      </c>
      <c r="D39" s="77" t="str">
        <f>'3. GRI Pricing'!D30</f>
        <v>C</v>
      </c>
      <c r="E39" s="77" t="str">
        <f>'1. Accomodation'!P34</f>
        <v>Studio</v>
      </c>
      <c r="F39" s="77">
        <f>'1. Accomodation'!O34</f>
        <v>385.46</v>
      </c>
      <c r="H39" s="273">
        <v>14612</v>
      </c>
      <c r="I39" s="272">
        <f>IFERROR(INDEX('4. Valuation'!$C$10:$J$17,MATCH($E39,'4. Valuation'!$C$10:$C$17,0),MATCH($I$25,'4. Valuation'!$C$10:$J$10,0)),0)</f>
        <v>1218</v>
      </c>
      <c r="J39" s="378">
        <f>IFERROR(INDEX('4. Valuation'!$C$10:$J$17,MATCH($E39,'4. Valuation'!$C$10:$C$17,0),MATCH($J$25,'4. Valuation'!$C$10:$J$10,0)),0)</f>
        <v>37.478401514852656</v>
      </c>
      <c r="K39" s="277"/>
      <c r="L39" s="312">
        <f t="shared" si="26"/>
        <v>14616</v>
      </c>
      <c r="M39" s="312">
        <f t="shared" si="27"/>
        <v>1218</v>
      </c>
      <c r="N39" s="361">
        <f t="shared" si="28"/>
        <v>37.918331344367772</v>
      </c>
      <c r="O39" s="278"/>
      <c r="P39" s="278"/>
      <c r="Q39" s="278"/>
      <c r="R39" s="278"/>
      <c r="S39" s="312">
        <f>IFERROR(INDEX('4. Valuation'!$P$10:$Y$17,MATCH($E39,'4. Valuation'!$P$10:$P$17,0),MATCH($S$25,'4. Valuation'!$P$10:$Y$10,0)),0)</f>
        <v>0</v>
      </c>
      <c r="T39" s="312">
        <f>IFERROR(INDEX('4. Valuation'!$P$10:$Y$17,MATCH($E39,'4. Valuation'!$P$10:$P$17,0),MATCH($T$25,'4. Valuation'!$P$10:$Y$10,0)),0)</f>
        <v>0</v>
      </c>
      <c r="U39" s="312">
        <f>IFERROR(INDEX('4. Valuation'!$P$10:$Y$17,MATCH($E39,'4. Valuation'!$P$10:$P$17,0),MATCH($U$25,'4. Valuation'!$P$10:$Y$10,0)),0)</f>
        <v>0</v>
      </c>
      <c r="V39" s="278"/>
      <c r="W39" s="312">
        <f t="shared" si="29"/>
        <v>0</v>
      </c>
      <c r="X39" s="312">
        <f t="shared" si="30"/>
        <v>0</v>
      </c>
      <c r="Y39" s="312">
        <f t="shared" si="31"/>
        <v>0</v>
      </c>
      <c r="Z39" s="278"/>
      <c r="AA39" s="312">
        <f t="shared" si="32"/>
        <v>14520</v>
      </c>
      <c r="AB39" s="312">
        <f>'3. GRI Pricing'!Z30</f>
        <v>1210</v>
      </c>
      <c r="AC39" s="361">
        <f t="shared" si="33"/>
        <v>37.669278264930213</v>
      </c>
    </row>
    <row r="40" spans="3:29" s="30" customFormat="1" ht="11.4" x14ac:dyDescent="0.2">
      <c r="C40" s="77">
        <f>'1. Accomodation'!N35</f>
        <v>203</v>
      </c>
      <c r="D40" s="77" t="str">
        <f>'3. GRI Pricing'!D31</f>
        <v>C</v>
      </c>
      <c r="E40" s="77" t="str">
        <f>'1. Accomodation'!P35</f>
        <v>Studio</v>
      </c>
      <c r="F40" s="77">
        <f>'1. Accomodation'!O35</f>
        <v>394.17</v>
      </c>
      <c r="H40" s="273">
        <v>14612</v>
      </c>
      <c r="I40" s="272">
        <f>IFERROR(INDEX('4. Valuation'!$C$10:$J$17,MATCH($E40,'4. Valuation'!$C$10:$C$17,0),MATCH($I$25,'4. Valuation'!$C$10:$J$10,0)),0)</f>
        <v>1218</v>
      </c>
      <c r="J40" s="378">
        <f>IFERROR(INDEX('4. Valuation'!$C$10:$J$17,MATCH($E40,'4. Valuation'!$C$10:$C$17,0),MATCH($J$25,'4. Valuation'!$C$10:$J$10,0)),0)</f>
        <v>37.478401514852656</v>
      </c>
      <c r="K40" s="277"/>
      <c r="L40" s="312">
        <f t="shared" si="26"/>
        <v>14616</v>
      </c>
      <c r="M40" s="312">
        <f t="shared" si="27"/>
        <v>1218</v>
      </c>
      <c r="N40" s="361">
        <f t="shared" si="28"/>
        <v>37.080447522642515</v>
      </c>
      <c r="O40" s="278"/>
      <c r="P40" s="278"/>
      <c r="Q40" s="278"/>
      <c r="R40" s="278"/>
      <c r="S40" s="312">
        <f>IFERROR(INDEX('4. Valuation'!$P$10:$Y$17,MATCH($E40,'4. Valuation'!$P$10:$P$17,0),MATCH($S$25,'4. Valuation'!$P$10:$Y$10,0)),0)</f>
        <v>0</v>
      </c>
      <c r="T40" s="312">
        <f>IFERROR(INDEX('4. Valuation'!$P$10:$Y$17,MATCH($E40,'4. Valuation'!$P$10:$P$17,0),MATCH($T$25,'4. Valuation'!$P$10:$Y$10,0)),0)</f>
        <v>0</v>
      </c>
      <c r="U40" s="312">
        <f>IFERROR(INDEX('4. Valuation'!$P$10:$Y$17,MATCH($E40,'4. Valuation'!$P$10:$P$17,0),MATCH($U$25,'4. Valuation'!$P$10:$Y$10,0)),0)</f>
        <v>0</v>
      </c>
      <c r="V40" s="278"/>
      <c r="W40" s="312">
        <f t="shared" si="29"/>
        <v>0</v>
      </c>
      <c r="X40" s="312">
        <f t="shared" si="30"/>
        <v>0</v>
      </c>
      <c r="Y40" s="312">
        <f t="shared" si="31"/>
        <v>0</v>
      </c>
      <c r="Z40" s="278"/>
      <c r="AA40" s="312">
        <f t="shared" si="32"/>
        <v>14520</v>
      </c>
      <c r="AB40" s="312">
        <f>'3. GRI Pricing'!Z31</f>
        <v>1210</v>
      </c>
      <c r="AC40" s="361">
        <f t="shared" si="33"/>
        <v>36.836897785219577</v>
      </c>
    </row>
    <row r="41" spans="3:29" s="30" customFormat="1" ht="11.4" x14ac:dyDescent="0.2">
      <c r="C41" s="77">
        <f>'1. Accomodation'!N36</f>
        <v>204</v>
      </c>
      <c r="D41" s="77" t="str">
        <f>'3. GRI Pricing'!D32</f>
        <v>C</v>
      </c>
      <c r="E41" s="77" t="str">
        <f>'1. Accomodation'!P36</f>
        <v>1 Bed</v>
      </c>
      <c r="F41" s="77">
        <f>'1. Accomodation'!O36</f>
        <v>521.51</v>
      </c>
      <c r="H41" s="273">
        <v>17316</v>
      </c>
      <c r="I41" s="272">
        <f>IFERROR(INDEX('4. Valuation'!$C$10:$J$17,MATCH($E41,'4. Valuation'!$C$10:$C$17,0),MATCH($I$25,'4. Valuation'!$C$10:$J$10,0)),0)</f>
        <v>1435.1428571428571</v>
      </c>
      <c r="J41" s="378">
        <f>IFERROR(INDEX('4. Valuation'!$C$10:$J$17,MATCH($E41,'4. Valuation'!$C$10:$C$17,0),MATCH($J$25,'4. Valuation'!$C$10:$J$10,0)),0)</f>
        <v>34.122393098078575</v>
      </c>
      <c r="K41" s="277"/>
      <c r="L41" s="312">
        <f t="shared" si="26"/>
        <v>17221.714285714286</v>
      </c>
      <c r="M41" s="312">
        <f t="shared" si="27"/>
        <v>1435.1428571428571</v>
      </c>
      <c r="N41" s="361">
        <f t="shared" si="28"/>
        <v>33.022788222113263</v>
      </c>
      <c r="O41" s="278"/>
      <c r="P41" s="278"/>
      <c r="Q41" s="278"/>
      <c r="R41" s="278"/>
      <c r="S41" s="312">
        <f>IFERROR(INDEX('4. Valuation'!$P$10:$Y$17,MATCH($E41,'4. Valuation'!$P$10:$P$17,0),MATCH($S$25,'4. Valuation'!$P$10:$Y$10,0)),0)</f>
        <v>0</v>
      </c>
      <c r="T41" s="312">
        <f>IFERROR(INDEX('4. Valuation'!$P$10:$Y$17,MATCH($E41,'4. Valuation'!$P$10:$P$17,0),MATCH($T$25,'4. Valuation'!$P$10:$Y$10,0)),0)</f>
        <v>0</v>
      </c>
      <c r="U41" s="312">
        <f>IFERROR(INDEX('4. Valuation'!$P$10:$Y$17,MATCH($E41,'4. Valuation'!$P$10:$P$17,0),MATCH($U$25,'4. Valuation'!$P$10:$Y$10,0)),0)</f>
        <v>0</v>
      </c>
      <c r="V41" s="278"/>
      <c r="W41" s="312">
        <f t="shared" si="29"/>
        <v>0</v>
      </c>
      <c r="X41" s="312">
        <f t="shared" si="30"/>
        <v>0</v>
      </c>
      <c r="Y41" s="312">
        <f t="shared" si="31"/>
        <v>0</v>
      </c>
      <c r="Z41" s="278"/>
      <c r="AA41" s="312">
        <f t="shared" si="32"/>
        <v>16560</v>
      </c>
      <c r="AB41" s="312">
        <f>'3. GRI Pricing'!Z32</f>
        <v>1380</v>
      </c>
      <c r="AC41" s="361">
        <f t="shared" si="33"/>
        <v>31.753945274299632</v>
      </c>
    </row>
    <row r="42" spans="3:29" s="30" customFormat="1" ht="11.4" x14ac:dyDescent="0.2">
      <c r="C42" s="77">
        <f>'1. Accomodation'!N37</f>
        <v>205</v>
      </c>
      <c r="D42" s="77" t="str">
        <f>'3. GRI Pricing'!D33</f>
        <v>C</v>
      </c>
      <c r="E42" s="77" t="str">
        <f>'1. Accomodation'!P37</f>
        <v>2 Bed</v>
      </c>
      <c r="F42" s="77">
        <f>'1. Accomodation'!O37</f>
        <v>762.95</v>
      </c>
      <c r="H42" s="273">
        <v>22256</v>
      </c>
      <c r="I42" s="272">
        <f>IFERROR(INDEX('4. Valuation'!$C$10:$J$17,MATCH($E42,'4. Valuation'!$C$10:$C$17,0),MATCH($I$25,'4. Valuation'!$C$10:$J$10,0)),0)</f>
        <v>1845.0370370370372</v>
      </c>
      <c r="J42" s="378">
        <f>IFERROR(INDEX('4. Valuation'!$C$10:$J$17,MATCH($E42,'4. Valuation'!$C$10:$C$17,0),MATCH($J$25,'4. Valuation'!$C$10:$J$10,0)),0)</f>
        <v>30.136949008991301</v>
      </c>
      <c r="K42" s="277"/>
      <c r="L42" s="312">
        <f t="shared" si="26"/>
        <v>22140.444444444445</v>
      </c>
      <c r="M42" s="312">
        <f t="shared" si="27"/>
        <v>1845.0370370370372</v>
      </c>
      <c r="N42" s="361">
        <f t="shared" si="28"/>
        <v>29.019522176347657</v>
      </c>
      <c r="O42" s="278"/>
      <c r="P42" s="278"/>
      <c r="Q42" s="278"/>
      <c r="R42" s="278"/>
      <c r="S42" s="312">
        <f>IFERROR(INDEX('4. Valuation'!$P$10:$Y$17,MATCH($E42,'4. Valuation'!$P$10:$P$17,0),MATCH($S$25,'4. Valuation'!$P$10:$Y$10,0)),0)</f>
        <v>0</v>
      </c>
      <c r="T42" s="312">
        <f>IFERROR(INDEX('4. Valuation'!$P$10:$Y$17,MATCH($E42,'4. Valuation'!$P$10:$P$17,0),MATCH($T$25,'4. Valuation'!$P$10:$Y$10,0)),0)</f>
        <v>0</v>
      </c>
      <c r="U42" s="312">
        <f>IFERROR(INDEX('4. Valuation'!$P$10:$Y$17,MATCH($E42,'4. Valuation'!$P$10:$P$17,0),MATCH($U$25,'4. Valuation'!$P$10:$Y$10,0)),0)</f>
        <v>0</v>
      </c>
      <c r="V42" s="278"/>
      <c r="W42" s="312">
        <f t="shared" si="29"/>
        <v>0</v>
      </c>
      <c r="X42" s="312">
        <f t="shared" si="30"/>
        <v>0</v>
      </c>
      <c r="Y42" s="312">
        <f t="shared" si="31"/>
        <v>0</v>
      </c>
      <c r="Z42" s="278"/>
      <c r="AA42" s="312">
        <f t="shared" si="32"/>
        <v>21120</v>
      </c>
      <c r="AB42" s="312">
        <f>'3. GRI Pricing'!Z33</f>
        <v>1760</v>
      </c>
      <c r="AC42" s="361">
        <f t="shared" si="33"/>
        <v>27.682023723704042</v>
      </c>
    </row>
    <row r="43" spans="3:29" s="30" customFormat="1" ht="11.4" x14ac:dyDescent="0.2">
      <c r="C43" s="77">
        <f>'1. Accomodation'!N38</f>
        <v>206</v>
      </c>
      <c r="D43" s="77" t="str">
        <f>'3. GRI Pricing'!D34</f>
        <v>C</v>
      </c>
      <c r="E43" s="77" t="str">
        <f>'1. Accomodation'!P38</f>
        <v>1 Bed</v>
      </c>
      <c r="F43" s="77">
        <f>'1. Accomodation'!O38</f>
        <v>529.79999999999995</v>
      </c>
      <c r="H43" s="273">
        <v>17316</v>
      </c>
      <c r="I43" s="272">
        <f>IFERROR(INDEX('4. Valuation'!$C$10:$J$17,MATCH($E43,'4. Valuation'!$C$10:$C$17,0),MATCH($I$25,'4. Valuation'!$C$10:$J$10,0)),0)</f>
        <v>1435.1428571428571</v>
      </c>
      <c r="J43" s="378">
        <f>IFERROR(INDEX('4. Valuation'!$C$10:$J$17,MATCH($E43,'4. Valuation'!$C$10:$C$17,0),MATCH($J$25,'4. Valuation'!$C$10:$J$10,0)),0)</f>
        <v>34.122393098078575</v>
      </c>
      <c r="K43" s="277"/>
      <c r="L43" s="312">
        <f t="shared" si="26"/>
        <v>17221.714285714286</v>
      </c>
      <c r="M43" s="312">
        <f t="shared" si="27"/>
        <v>1435.1428571428571</v>
      </c>
      <c r="N43" s="361">
        <f t="shared" si="28"/>
        <v>32.506066979453166</v>
      </c>
      <c r="O43" s="278"/>
      <c r="P43" s="278"/>
      <c r="Q43" s="278"/>
      <c r="R43" s="278"/>
      <c r="S43" s="312">
        <f>IFERROR(INDEX('4. Valuation'!$P$10:$Y$17,MATCH($E43,'4. Valuation'!$P$10:$P$17,0),MATCH($S$25,'4. Valuation'!$P$10:$Y$10,0)),0)</f>
        <v>0</v>
      </c>
      <c r="T43" s="312">
        <f>IFERROR(INDEX('4. Valuation'!$P$10:$Y$17,MATCH($E43,'4. Valuation'!$P$10:$P$17,0),MATCH($T$25,'4. Valuation'!$P$10:$Y$10,0)),0)</f>
        <v>0</v>
      </c>
      <c r="U43" s="312">
        <f>IFERROR(INDEX('4. Valuation'!$P$10:$Y$17,MATCH($E43,'4. Valuation'!$P$10:$P$17,0),MATCH($U$25,'4. Valuation'!$P$10:$Y$10,0)),0)</f>
        <v>0</v>
      </c>
      <c r="V43" s="278"/>
      <c r="W43" s="312">
        <f t="shared" si="29"/>
        <v>0</v>
      </c>
      <c r="X43" s="312">
        <f t="shared" si="30"/>
        <v>0</v>
      </c>
      <c r="Y43" s="312">
        <f t="shared" si="31"/>
        <v>0</v>
      </c>
      <c r="Z43" s="278"/>
      <c r="AA43" s="312">
        <f t="shared" si="32"/>
        <v>16080</v>
      </c>
      <c r="AB43" s="312">
        <f>'3. GRI Pricing'!Z34</f>
        <v>1340</v>
      </c>
      <c r="AC43" s="361">
        <f t="shared" si="33"/>
        <v>30.351075877689699</v>
      </c>
    </row>
    <row r="44" spans="3:29" s="30" customFormat="1" ht="11.4" x14ac:dyDescent="0.2">
      <c r="C44" s="77">
        <f>'1. Accomodation'!N39</f>
        <v>207</v>
      </c>
      <c r="D44" s="77" t="str">
        <f>'3. GRI Pricing'!D35</f>
        <v>C</v>
      </c>
      <c r="E44" s="77" t="str">
        <f>'1. Accomodation'!P39</f>
        <v>1 Bed</v>
      </c>
      <c r="F44" s="77">
        <f>'1. Accomodation'!O39</f>
        <v>509.56</v>
      </c>
      <c r="H44" s="273">
        <v>17316</v>
      </c>
      <c r="I44" s="272">
        <f>IFERROR(INDEX('4. Valuation'!$C$10:$J$17,MATCH($E44,'4. Valuation'!$C$10:$C$17,0),MATCH($I$25,'4. Valuation'!$C$10:$J$10,0)),0)</f>
        <v>1435.1428571428571</v>
      </c>
      <c r="J44" s="378">
        <f>IFERROR(INDEX('4. Valuation'!$C$10:$J$17,MATCH($E44,'4. Valuation'!$C$10:$C$17,0),MATCH($J$25,'4. Valuation'!$C$10:$J$10,0)),0)</f>
        <v>34.122393098078575</v>
      </c>
      <c r="K44" s="277"/>
      <c r="L44" s="312">
        <f t="shared" si="26"/>
        <v>17221.714285714286</v>
      </c>
      <c r="M44" s="312">
        <f t="shared" si="27"/>
        <v>1435.1428571428571</v>
      </c>
      <c r="N44" s="361">
        <f t="shared" si="28"/>
        <v>33.797225617619681</v>
      </c>
      <c r="O44" s="278"/>
      <c r="P44" s="278"/>
      <c r="Q44" s="278"/>
      <c r="R44" s="278"/>
      <c r="S44" s="312">
        <f>IFERROR(INDEX('4. Valuation'!$P$10:$Y$17,MATCH($E44,'4. Valuation'!$P$10:$P$17,0),MATCH($S$25,'4. Valuation'!$P$10:$Y$10,0)),0)</f>
        <v>0</v>
      </c>
      <c r="T44" s="312">
        <f>IFERROR(INDEX('4. Valuation'!$P$10:$Y$17,MATCH($E44,'4. Valuation'!$P$10:$P$17,0),MATCH($T$25,'4. Valuation'!$P$10:$Y$10,0)),0)</f>
        <v>0</v>
      </c>
      <c r="U44" s="312">
        <f>IFERROR(INDEX('4. Valuation'!$P$10:$Y$17,MATCH($E44,'4. Valuation'!$P$10:$P$17,0),MATCH($U$25,'4. Valuation'!$P$10:$Y$10,0)),0)</f>
        <v>0</v>
      </c>
      <c r="V44" s="278"/>
      <c r="W44" s="312">
        <f t="shared" si="29"/>
        <v>0</v>
      </c>
      <c r="X44" s="312">
        <f t="shared" si="30"/>
        <v>0</v>
      </c>
      <c r="Y44" s="312">
        <f t="shared" si="31"/>
        <v>0</v>
      </c>
      <c r="Z44" s="278"/>
      <c r="AA44" s="312">
        <f t="shared" si="32"/>
        <v>15840</v>
      </c>
      <c r="AB44" s="312">
        <f>'3. GRI Pricing'!Z35</f>
        <v>1320</v>
      </c>
      <c r="AC44" s="361">
        <f t="shared" si="33"/>
        <v>31.085642515111076</v>
      </c>
    </row>
    <row r="45" spans="3:29" s="30" customFormat="1" ht="11.4" x14ac:dyDescent="0.2">
      <c r="C45" s="77">
        <f>'1. Accomodation'!N40</f>
        <v>208</v>
      </c>
      <c r="D45" s="77" t="str">
        <f>'3. GRI Pricing'!D36</f>
        <v>C</v>
      </c>
      <c r="E45" s="77" t="str">
        <f>'1. Accomodation'!P40</f>
        <v>1 Bed</v>
      </c>
      <c r="F45" s="77">
        <f>'1. Accomodation'!O40</f>
        <v>489.44</v>
      </c>
      <c r="H45" s="273">
        <v>17108</v>
      </c>
      <c r="I45" s="272">
        <f>IFERROR(INDEX('4. Valuation'!$C$10:$J$17,MATCH($E45,'4. Valuation'!$C$10:$C$17,0),MATCH($I$25,'4. Valuation'!$C$10:$J$10,0)),0)</f>
        <v>1435.1428571428571</v>
      </c>
      <c r="J45" s="378">
        <f>IFERROR(INDEX('4. Valuation'!$C$10:$J$17,MATCH($E45,'4. Valuation'!$C$10:$C$17,0),MATCH($J$25,'4. Valuation'!$C$10:$J$10,0)),0)</f>
        <v>34.122393098078575</v>
      </c>
      <c r="K45" s="277"/>
      <c r="L45" s="312">
        <f t="shared" si="26"/>
        <v>17221.714285714286</v>
      </c>
      <c r="M45" s="312">
        <f t="shared" si="27"/>
        <v>1435.1428571428571</v>
      </c>
      <c r="N45" s="361">
        <f t="shared" si="28"/>
        <v>35.186568906738898</v>
      </c>
      <c r="O45" s="278"/>
      <c r="P45" s="278"/>
      <c r="Q45" s="278"/>
      <c r="R45" s="278"/>
      <c r="S45" s="312">
        <f>IFERROR(INDEX('4. Valuation'!$P$10:$Y$17,MATCH($E45,'4. Valuation'!$P$10:$P$17,0),MATCH($S$25,'4. Valuation'!$P$10:$Y$10,0)),0)</f>
        <v>0</v>
      </c>
      <c r="T45" s="312">
        <f>IFERROR(INDEX('4. Valuation'!$P$10:$Y$17,MATCH($E45,'4. Valuation'!$P$10:$P$17,0),MATCH($T$25,'4. Valuation'!$P$10:$Y$10,0)),0)</f>
        <v>0</v>
      </c>
      <c r="U45" s="312">
        <f>IFERROR(INDEX('4. Valuation'!$P$10:$Y$17,MATCH($E45,'4. Valuation'!$P$10:$P$17,0),MATCH($U$25,'4. Valuation'!$P$10:$Y$10,0)),0)</f>
        <v>0</v>
      </c>
      <c r="V45" s="278"/>
      <c r="W45" s="312">
        <f t="shared" si="29"/>
        <v>0</v>
      </c>
      <c r="X45" s="312">
        <f t="shared" si="30"/>
        <v>0</v>
      </c>
      <c r="Y45" s="312">
        <f t="shared" si="31"/>
        <v>0</v>
      </c>
      <c r="Z45" s="278"/>
      <c r="AA45" s="312">
        <f t="shared" si="32"/>
        <v>16080</v>
      </c>
      <c r="AB45" s="312">
        <f>'3. GRI Pricing'!Z36</f>
        <v>1340</v>
      </c>
      <c r="AC45" s="361">
        <f t="shared" si="33"/>
        <v>32.853873814972211</v>
      </c>
    </row>
    <row r="46" spans="3:29" s="30" customFormat="1" ht="11.4" x14ac:dyDescent="0.2">
      <c r="C46" s="77">
        <f>'1. Accomodation'!N41</f>
        <v>209</v>
      </c>
      <c r="D46" s="77" t="str">
        <f>'3. GRI Pricing'!D37</f>
        <v>C</v>
      </c>
      <c r="E46" s="77" t="str">
        <f>'1. Accomodation'!P41</f>
        <v>1 Bed</v>
      </c>
      <c r="F46" s="77">
        <f>'1. Accomodation'!O41</f>
        <v>509.56</v>
      </c>
      <c r="H46" s="273">
        <v>17316</v>
      </c>
      <c r="I46" s="272">
        <f>IFERROR(INDEX('4. Valuation'!$C$10:$J$17,MATCH($E46,'4. Valuation'!$C$10:$C$17,0),MATCH($I$25,'4. Valuation'!$C$10:$J$10,0)),0)</f>
        <v>1435.1428571428571</v>
      </c>
      <c r="J46" s="378">
        <f>IFERROR(INDEX('4. Valuation'!$C$10:$J$17,MATCH($E46,'4. Valuation'!$C$10:$C$17,0),MATCH($J$25,'4. Valuation'!$C$10:$J$10,0)),0)</f>
        <v>34.122393098078575</v>
      </c>
      <c r="K46" s="277"/>
      <c r="L46" s="312">
        <f t="shared" si="26"/>
        <v>17221.714285714286</v>
      </c>
      <c r="M46" s="312">
        <f t="shared" si="27"/>
        <v>1435.1428571428571</v>
      </c>
      <c r="N46" s="361">
        <f t="shared" si="28"/>
        <v>33.797225617619681</v>
      </c>
      <c r="O46" s="278"/>
      <c r="P46" s="278"/>
      <c r="Q46" s="278"/>
      <c r="R46" s="278"/>
      <c r="S46" s="312">
        <f>IFERROR(INDEX('4. Valuation'!$P$10:$Y$17,MATCH($E46,'4. Valuation'!$P$10:$P$17,0),MATCH($S$25,'4. Valuation'!$P$10:$Y$10,0)),0)</f>
        <v>0</v>
      </c>
      <c r="T46" s="312">
        <f>IFERROR(INDEX('4. Valuation'!$P$10:$Y$17,MATCH($E46,'4. Valuation'!$P$10:$P$17,0),MATCH($T$25,'4. Valuation'!$P$10:$Y$10,0)),0)</f>
        <v>0</v>
      </c>
      <c r="U46" s="312">
        <f>IFERROR(INDEX('4. Valuation'!$P$10:$Y$17,MATCH($E46,'4. Valuation'!$P$10:$P$17,0),MATCH($U$25,'4. Valuation'!$P$10:$Y$10,0)),0)</f>
        <v>0</v>
      </c>
      <c r="V46" s="278"/>
      <c r="W46" s="312">
        <f t="shared" si="29"/>
        <v>0</v>
      </c>
      <c r="X46" s="312">
        <f t="shared" si="30"/>
        <v>0</v>
      </c>
      <c r="Y46" s="312">
        <f t="shared" si="31"/>
        <v>0</v>
      </c>
      <c r="Z46" s="278"/>
      <c r="AA46" s="312">
        <f t="shared" si="32"/>
        <v>15840</v>
      </c>
      <c r="AB46" s="312">
        <f>'3. GRI Pricing'!Z37</f>
        <v>1320</v>
      </c>
      <c r="AC46" s="361">
        <f t="shared" si="33"/>
        <v>31.085642515111076</v>
      </c>
    </row>
    <row r="47" spans="3:29" s="30" customFormat="1" ht="11.4" x14ac:dyDescent="0.2">
      <c r="C47" s="77">
        <f>'1. Accomodation'!N42</f>
        <v>210</v>
      </c>
      <c r="D47" s="77" t="str">
        <f>'3. GRI Pricing'!D38</f>
        <v>C</v>
      </c>
      <c r="E47" s="77" t="str">
        <f>'1. Accomodation'!P42</f>
        <v>1 Bed</v>
      </c>
      <c r="F47" s="77">
        <f>'1. Accomodation'!O42</f>
        <v>506.87</v>
      </c>
      <c r="H47" s="273">
        <v>17212</v>
      </c>
      <c r="I47" s="272">
        <f>IFERROR(INDEX('4. Valuation'!$C$10:$J$17,MATCH($E47,'4. Valuation'!$C$10:$C$17,0),MATCH($I$25,'4. Valuation'!$C$10:$J$10,0)),0)</f>
        <v>1435.1428571428571</v>
      </c>
      <c r="J47" s="378">
        <f>IFERROR(INDEX('4. Valuation'!$C$10:$J$17,MATCH($E47,'4. Valuation'!$C$10:$C$17,0),MATCH($J$25,'4. Valuation'!$C$10:$J$10,0)),0)</f>
        <v>34.122393098078575</v>
      </c>
      <c r="K47" s="277"/>
      <c r="L47" s="312">
        <f t="shared" si="26"/>
        <v>17221.714285714286</v>
      </c>
      <c r="M47" s="312">
        <f t="shared" si="27"/>
        <v>1435.1428571428571</v>
      </c>
      <c r="N47" s="361">
        <f t="shared" si="28"/>
        <v>33.976590221781294</v>
      </c>
      <c r="O47" s="278"/>
      <c r="P47" s="278"/>
      <c r="Q47" s="278"/>
      <c r="R47" s="278"/>
      <c r="S47" s="312">
        <f>IFERROR(INDEX('4. Valuation'!$P$10:$Y$17,MATCH($E47,'4. Valuation'!$P$10:$P$17,0),MATCH($S$25,'4. Valuation'!$P$10:$Y$10,0)),0)</f>
        <v>0</v>
      </c>
      <c r="T47" s="312">
        <f>IFERROR(INDEX('4. Valuation'!$P$10:$Y$17,MATCH($E47,'4. Valuation'!$P$10:$P$17,0),MATCH($T$25,'4. Valuation'!$P$10:$Y$10,0)),0)</f>
        <v>0</v>
      </c>
      <c r="U47" s="312">
        <f>IFERROR(INDEX('4. Valuation'!$P$10:$Y$17,MATCH($E47,'4. Valuation'!$P$10:$P$17,0),MATCH($U$25,'4. Valuation'!$P$10:$Y$10,0)),0)</f>
        <v>0</v>
      </c>
      <c r="V47" s="278"/>
      <c r="W47" s="312">
        <f t="shared" si="29"/>
        <v>0</v>
      </c>
      <c r="X47" s="312">
        <f t="shared" si="30"/>
        <v>0</v>
      </c>
      <c r="Y47" s="312">
        <f t="shared" si="31"/>
        <v>0</v>
      </c>
      <c r="Z47" s="278"/>
      <c r="AA47" s="312">
        <f t="shared" si="32"/>
        <v>16140</v>
      </c>
      <c r="AB47" s="312">
        <f>'3. GRI Pricing'!Z38</f>
        <v>1345</v>
      </c>
      <c r="AC47" s="361">
        <f t="shared" si="33"/>
        <v>31.842484266182652</v>
      </c>
    </row>
    <row r="48" spans="3:29" s="30" customFormat="1" ht="11.4" x14ac:dyDescent="0.2">
      <c r="C48" s="77">
        <f>'1. Accomodation'!N43</f>
        <v>211</v>
      </c>
      <c r="D48" s="77" t="str">
        <f>'3. GRI Pricing'!D39</f>
        <v>C</v>
      </c>
      <c r="E48" s="77" t="str">
        <f>'1. Accomodation'!P43</f>
        <v>1 Bed</v>
      </c>
      <c r="F48" s="77">
        <f>'1. Accomodation'!O43</f>
        <v>509.56</v>
      </c>
      <c r="H48" s="273">
        <v>17316</v>
      </c>
      <c r="I48" s="272">
        <f>IFERROR(INDEX('4. Valuation'!$C$10:$J$17,MATCH($E48,'4. Valuation'!$C$10:$C$17,0),MATCH($I$25,'4. Valuation'!$C$10:$J$10,0)),0)</f>
        <v>1435.1428571428571</v>
      </c>
      <c r="J48" s="378">
        <f>IFERROR(INDEX('4. Valuation'!$C$10:$J$17,MATCH($E48,'4. Valuation'!$C$10:$C$17,0),MATCH($J$25,'4. Valuation'!$C$10:$J$10,0)),0)</f>
        <v>34.122393098078575</v>
      </c>
      <c r="K48" s="277"/>
      <c r="L48" s="312">
        <f t="shared" si="26"/>
        <v>17221.714285714286</v>
      </c>
      <c r="M48" s="312">
        <f t="shared" si="27"/>
        <v>1435.1428571428571</v>
      </c>
      <c r="N48" s="361">
        <f t="shared" si="28"/>
        <v>33.797225617619681</v>
      </c>
      <c r="O48" s="278"/>
      <c r="P48" s="278"/>
      <c r="Q48" s="278"/>
      <c r="R48" s="278"/>
      <c r="S48" s="312">
        <f>IFERROR(INDEX('4. Valuation'!$P$10:$Y$17,MATCH($E48,'4. Valuation'!$P$10:$P$17,0),MATCH($S$25,'4. Valuation'!$P$10:$Y$10,0)),0)</f>
        <v>0</v>
      </c>
      <c r="T48" s="312">
        <f>IFERROR(INDEX('4. Valuation'!$P$10:$Y$17,MATCH($E48,'4. Valuation'!$P$10:$P$17,0),MATCH($T$25,'4. Valuation'!$P$10:$Y$10,0)),0)</f>
        <v>0</v>
      </c>
      <c r="U48" s="312">
        <f>IFERROR(INDEX('4. Valuation'!$P$10:$Y$17,MATCH($E48,'4. Valuation'!$P$10:$P$17,0),MATCH($U$25,'4. Valuation'!$P$10:$Y$10,0)),0)</f>
        <v>0</v>
      </c>
      <c r="V48" s="278"/>
      <c r="W48" s="312">
        <f t="shared" si="29"/>
        <v>0</v>
      </c>
      <c r="X48" s="312">
        <f t="shared" si="30"/>
        <v>0</v>
      </c>
      <c r="Y48" s="312">
        <f t="shared" si="31"/>
        <v>0</v>
      </c>
      <c r="Z48" s="278"/>
      <c r="AA48" s="312">
        <f t="shared" si="32"/>
        <v>15840</v>
      </c>
      <c r="AB48" s="312">
        <f>'3. GRI Pricing'!Z39</f>
        <v>1320</v>
      </c>
      <c r="AC48" s="361">
        <f t="shared" si="33"/>
        <v>31.085642515111076</v>
      </c>
    </row>
    <row r="49" spans="3:29" s="30" customFormat="1" ht="11.4" x14ac:dyDescent="0.2">
      <c r="C49" s="77">
        <f>'1. Accomodation'!N44</f>
        <v>212</v>
      </c>
      <c r="D49" s="77" t="str">
        <f>'3. GRI Pricing'!D40</f>
        <v>C</v>
      </c>
      <c r="E49" s="77" t="str">
        <f>'1. Accomodation'!P44</f>
        <v>2 Bed</v>
      </c>
      <c r="F49" s="77">
        <f>'1. Accomodation'!O44</f>
        <v>747.02</v>
      </c>
      <c r="H49" s="273">
        <v>22152</v>
      </c>
      <c r="I49" s="272">
        <f>IFERROR(INDEX('4. Valuation'!$C$10:$J$17,MATCH($E49,'4. Valuation'!$C$10:$C$17,0),MATCH($I$25,'4. Valuation'!$C$10:$J$10,0)),0)</f>
        <v>1845.0370370370372</v>
      </c>
      <c r="J49" s="378">
        <f>IFERROR(INDEX('4. Valuation'!$C$10:$J$17,MATCH($E49,'4. Valuation'!$C$10:$C$17,0),MATCH($J$25,'4. Valuation'!$C$10:$J$10,0)),0)</f>
        <v>30.136949008991301</v>
      </c>
      <c r="K49" s="277"/>
      <c r="L49" s="312">
        <f t="shared" si="26"/>
        <v>22140.444444444445</v>
      </c>
      <c r="M49" s="312">
        <f t="shared" si="27"/>
        <v>1845.0370370370372</v>
      </c>
      <c r="N49" s="361">
        <f t="shared" si="28"/>
        <v>29.638355659077998</v>
      </c>
      <c r="O49" s="278"/>
      <c r="P49" s="278"/>
      <c r="Q49" s="278"/>
      <c r="R49" s="278"/>
      <c r="S49" s="312">
        <f>IFERROR(INDEX('4. Valuation'!$P$10:$Y$17,MATCH($E49,'4. Valuation'!$P$10:$P$17,0),MATCH($S$25,'4. Valuation'!$P$10:$Y$10,0)),0)</f>
        <v>0</v>
      </c>
      <c r="T49" s="312">
        <f>IFERROR(INDEX('4. Valuation'!$P$10:$Y$17,MATCH($E49,'4. Valuation'!$P$10:$P$17,0),MATCH($T$25,'4. Valuation'!$P$10:$Y$10,0)),0)</f>
        <v>0</v>
      </c>
      <c r="U49" s="312">
        <f>IFERROR(INDEX('4. Valuation'!$P$10:$Y$17,MATCH($E49,'4. Valuation'!$P$10:$P$17,0),MATCH($U$25,'4. Valuation'!$P$10:$Y$10,0)),0)</f>
        <v>0</v>
      </c>
      <c r="V49" s="278"/>
      <c r="W49" s="312">
        <f t="shared" si="29"/>
        <v>0</v>
      </c>
      <c r="X49" s="312">
        <f t="shared" si="30"/>
        <v>0</v>
      </c>
      <c r="Y49" s="312">
        <f t="shared" si="31"/>
        <v>0</v>
      </c>
      <c r="Z49" s="278"/>
      <c r="AA49" s="312">
        <f t="shared" si="32"/>
        <v>20940</v>
      </c>
      <c r="AB49" s="312">
        <f>'3. GRI Pricing'!Z40</f>
        <v>1745</v>
      </c>
      <c r="AC49" s="361">
        <f t="shared" si="33"/>
        <v>28.031378008620923</v>
      </c>
    </row>
    <row r="50" spans="3:29" s="30" customFormat="1" ht="11.4" x14ac:dyDescent="0.2">
      <c r="C50" s="77">
        <f>'1. Accomodation'!N45</f>
        <v>213</v>
      </c>
      <c r="D50" s="77" t="str">
        <f>'3. GRI Pricing'!D41</f>
        <v>C</v>
      </c>
      <c r="E50" s="77" t="str">
        <f>'1. Accomodation'!P45</f>
        <v>1 Bed</v>
      </c>
      <c r="F50" s="77">
        <f>'1. Accomodation'!O45</f>
        <v>506.76</v>
      </c>
      <c r="H50" s="273">
        <v>17316</v>
      </c>
      <c r="I50" s="272">
        <f>IFERROR(INDEX('4. Valuation'!$C$10:$J$17,MATCH($E50,'4. Valuation'!$C$10:$C$17,0),MATCH($I$25,'4. Valuation'!$C$10:$J$10,0)),0)</f>
        <v>1435.1428571428571</v>
      </c>
      <c r="J50" s="378">
        <f>IFERROR(INDEX('4. Valuation'!$C$10:$J$17,MATCH($E50,'4. Valuation'!$C$10:$C$17,0),MATCH($J$25,'4. Valuation'!$C$10:$J$10,0)),0)</f>
        <v>34.122393098078575</v>
      </c>
      <c r="K50" s="277"/>
      <c r="L50" s="312">
        <f t="shared" si="26"/>
        <v>17221.714285714286</v>
      </c>
      <c r="M50" s="312">
        <f t="shared" si="27"/>
        <v>1435.1428571428571</v>
      </c>
      <c r="N50" s="361">
        <f t="shared" si="28"/>
        <v>33.983965359764554</v>
      </c>
      <c r="O50" s="278"/>
      <c r="P50" s="278"/>
      <c r="Q50" s="278"/>
      <c r="R50" s="278"/>
      <c r="S50" s="312">
        <f>IFERROR(INDEX('4. Valuation'!$P$10:$Y$17,MATCH($E50,'4. Valuation'!$P$10:$P$17,0),MATCH($S$25,'4. Valuation'!$P$10:$Y$10,0)),0)</f>
        <v>0</v>
      </c>
      <c r="T50" s="312">
        <f>IFERROR(INDEX('4. Valuation'!$P$10:$Y$17,MATCH($E50,'4. Valuation'!$P$10:$P$17,0),MATCH($T$25,'4. Valuation'!$P$10:$Y$10,0)),0)</f>
        <v>0</v>
      </c>
      <c r="U50" s="312">
        <f>IFERROR(INDEX('4. Valuation'!$P$10:$Y$17,MATCH($E50,'4. Valuation'!$P$10:$P$17,0),MATCH($U$25,'4. Valuation'!$P$10:$Y$10,0)),0)</f>
        <v>0</v>
      </c>
      <c r="V50" s="278"/>
      <c r="W50" s="312">
        <f t="shared" si="29"/>
        <v>0</v>
      </c>
      <c r="X50" s="312">
        <f t="shared" si="30"/>
        <v>0</v>
      </c>
      <c r="Y50" s="312">
        <f t="shared" si="31"/>
        <v>0</v>
      </c>
      <c r="Z50" s="278"/>
      <c r="AA50" s="312">
        <f t="shared" si="32"/>
        <v>15840</v>
      </c>
      <c r="AB50" s="312">
        <f>'3. GRI Pricing'!Z41</f>
        <v>1320</v>
      </c>
      <c r="AC50" s="361">
        <f t="shared" si="33"/>
        <v>31.257399952640302</v>
      </c>
    </row>
    <row r="51" spans="3:29" s="30" customFormat="1" ht="11.4" x14ac:dyDescent="0.2">
      <c r="C51" s="77">
        <f>'1. Accomodation'!N46</f>
        <v>214</v>
      </c>
      <c r="D51" s="77" t="str">
        <f>'3. GRI Pricing'!D42</f>
        <v>D</v>
      </c>
      <c r="E51" s="77" t="str">
        <f>'1. Accomodation'!P46</f>
        <v>1 Bed</v>
      </c>
      <c r="F51" s="77">
        <f>'1. Accomodation'!O46</f>
        <v>507.41</v>
      </c>
      <c r="H51" s="273">
        <v>17316</v>
      </c>
      <c r="I51" s="272">
        <f>IFERROR(INDEX('4. Valuation'!$C$10:$J$17,MATCH($E51,'4. Valuation'!$C$10:$C$17,0),MATCH($I$25,'4. Valuation'!$C$10:$J$10,0)),0)</f>
        <v>1435.1428571428571</v>
      </c>
      <c r="J51" s="378">
        <f>IFERROR(INDEX('4. Valuation'!$C$10:$J$17,MATCH($E51,'4. Valuation'!$C$10:$C$17,0),MATCH($J$25,'4. Valuation'!$C$10:$J$10,0)),0)</f>
        <v>34.122393098078575</v>
      </c>
      <c r="K51" s="277"/>
      <c r="L51" s="312">
        <f t="shared" si="26"/>
        <v>17221.714285714286</v>
      </c>
      <c r="M51" s="312">
        <f t="shared" si="27"/>
        <v>1435.1428571428571</v>
      </c>
      <c r="N51" s="361">
        <f t="shared" si="28"/>
        <v>33.940431378400675</v>
      </c>
      <c r="O51" s="278"/>
      <c r="P51" s="278"/>
      <c r="Q51" s="278"/>
      <c r="R51" s="278"/>
      <c r="S51" s="312">
        <f>IFERROR(INDEX('4. Valuation'!$P$10:$Y$17,MATCH($E51,'4. Valuation'!$P$10:$P$17,0),MATCH($S$25,'4. Valuation'!$P$10:$Y$10,0)),0)</f>
        <v>0</v>
      </c>
      <c r="T51" s="312">
        <f>IFERROR(INDEX('4. Valuation'!$P$10:$Y$17,MATCH($E51,'4. Valuation'!$P$10:$P$17,0),MATCH($T$25,'4. Valuation'!$P$10:$Y$10,0)),0)</f>
        <v>0</v>
      </c>
      <c r="U51" s="312">
        <f>IFERROR(INDEX('4. Valuation'!$P$10:$Y$17,MATCH($E51,'4. Valuation'!$P$10:$P$17,0),MATCH($U$25,'4. Valuation'!$P$10:$Y$10,0)),0)</f>
        <v>0</v>
      </c>
      <c r="V51" s="278"/>
      <c r="W51" s="312">
        <f t="shared" si="29"/>
        <v>0</v>
      </c>
      <c r="X51" s="312">
        <f t="shared" si="30"/>
        <v>0</v>
      </c>
      <c r="Y51" s="312">
        <f t="shared" si="31"/>
        <v>0</v>
      </c>
      <c r="Z51" s="278"/>
      <c r="AA51" s="312">
        <f t="shared" si="32"/>
        <v>16080</v>
      </c>
      <c r="AB51" s="312">
        <f>'3. GRI Pricing'!Z42</f>
        <v>1340</v>
      </c>
      <c r="AC51" s="361">
        <f t="shared" si="33"/>
        <v>31.690349027413728</v>
      </c>
    </row>
    <row r="52" spans="3:29" s="30" customFormat="1" ht="11.4" x14ac:dyDescent="0.2">
      <c r="C52" s="77">
        <f>'1. Accomodation'!N47</f>
        <v>215</v>
      </c>
      <c r="D52" s="77" t="str">
        <f>'3. GRI Pricing'!D43</f>
        <v>D</v>
      </c>
      <c r="E52" s="77" t="str">
        <f>'1. Accomodation'!P47</f>
        <v>2 Bed</v>
      </c>
      <c r="F52" s="77">
        <f>'1. Accomodation'!O47</f>
        <v>749.38</v>
      </c>
      <c r="H52" s="273">
        <v>22152</v>
      </c>
      <c r="I52" s="272">
        <f>IFERROR(INDEX('4. Valuation'!$C$10:$J$17,MATCH($E52,'4. Valuation'!$C$10:$C$17,0),MATCH($I$25,'4. Valuation'!$C$10:$J$10,0)),0)</f>
        <v>1845.0370370370372</v>
      </c>
      <c r="J52" s="378">
        <f>IFERROR(INDEX('4. Valuation'!$C$10:$J$17,MATCH($E52,'4. Valuation'!$C$10:$C$17,0),MATCH($J$25,'4. Valuation'!$C$10:$J$10,0)),0)</f>
        <v>30.136949008991301</v>
      </c>
      <c r="K52" s="277"/>
      <c r="L52" s="312">
        <f t="shared" si="26"/>
        <v>22140.444444444445</v>
      </c>
      <c r="M52" s="312">
        <f t="shared" si="27"/>
        <v>1845.0370370370372</v>
      </c>
      <c r="N52" s="361">
        <f t="shared" si="28"/>
        <v>29.545016472876839</v>
      </c>
      <c r="O52" s="278"/>
      <c r="P52" s="278"/>
      <c r="Q52" s="278"/>
      <c r="R52" s="278"/>
      <c r="S52" s="312">
        <f>IFERROR(INDEX('4. Valuation'!$P$10:$Y$17,MATCH($E52,'4. Valuation'!$P$10:$P$17,0),MATCH($S$25,'4. Valuation'!$P$10:$Y$10,0)),0)</f>
        <v>0</v>
      </c>
      <c r="T52" s="312">
        <f>IFERROR(INDEX('4. Valuation'!$P$10:$Y$17,MATCH($E52,'4. Valuation'!$P$10:$P$17,0),MATCH($T$25,'4. Valuation'!$P$10:$Y$10,0)),0)</f>
        <v>0</v>
      </c>
      <c r="U52" s="312">
        <f>IFERROR(INDEX('4. Valuation'!$P$10:$Y$17,MATCH($E52,'4. Valuation'!$P$10:$P$17,0),MATCH($U$25,'4. Valuation'!$P$10:$Y$10,0)),0)</f>
        <v>0</v>
      </c>
      <c r="V52" s="278"/>
      <c r="W52" s="312">
        <f t="shared" si="29"/>
        <v>0</v>
      </c>
      <c r="X52" s="312">
        <f t="shared" si="30"/>
        <v>0</v>
      </c>
      <c r="Y52" s="312">
        <f t="shared" si="31"/>
        <v>0</v>
      </c>
      <c r="Z52" s="278"/>
      <c r="AA52" s="312">
        <f t="shared" si="32"/>
        <v>20580</v>
      </c>
      <c r="AB52" s="312">
        <f>'3. GRI Pricing'!Z43</f>
        <v>1715</v>
      </c>
      <c r="AC52" s="361">
        <f t="shared" si="33"/>
        <v>27.46270250073394</v>
      </c>
    </row>
    <row r="53" spans="3:29" s="30" customFormat="1" ht="11.4" x14ac:dyDescent="0.2">
      <c r="C53" s="77">
        <f>'1. Accomodation'!N48</f>
        <v>216</v>
      </c>
      <c r="D53" s="77" t="str">
        <f>'3. GRI Pricing'!D44</f>
        <v>D</v>
      </c>
      <c r="E53" s="77" t="str">
        <f>'1. Accomodation'!P48</f>
        <v>1 Bed</v>
      </c>
      <c r="F53" s="77">
        <f>'1. Accomodation'!O48</f>
        <v>510.21</v>
      </c>
      <c r="H53" s="273">
        <v>17316</v>
      </c>
      <c r="I53" s="272">
        <f>IFERROR(INDEX('4. Valuation'!$C$10:$J$17,MATCH($E53,'4. Valuation'!$C$10:$C$17,0),MATCH($I$25,'4. Valuation'!$C$10:$J$10,0)),0)</f>
        <v>1435.1428571428571</v>
      </c>
      <c r="J53" s="378">
        <f>IFERROR(INDEX('4. Valuation'!$C$10:$J$17,MATCH($E53,'4. Valuation'!$C$10:$C$17,0),MATCH($J$25,'4. Valuation'!$C$10:$J$10,0)),0)</f>
        <v>34.122393098078575</v>
      </c>
      <c r="K53" s="277"/>
      <c r="L53" s="312">
        <f t="shared" si="26"/>
        <v>17221.714285714286</v>
      </c>
      <c r="M53" s="312">
        <f t="shared" si="27"/>
        <v>1435.1428571428571</v>
      </c>
      <c r="N53" s="361">
        <f t="shared" si="28"/>
        <v>33.754168451645967</v>
      </c>
      <c r="O53" s="278"/>
      <c r="P53" s="278"/>
      <c r="Q53" s="278"/>
      <c r="R53" s="278"/>
      <c r="S53" s="312">
        <f>IFERROR(INDEX('4. Valuation'!$P$10:$Y$17,MATCH($E53,'4. Valuation'!$P$10:$P$17,0),MATCH($S$25,'4. Valuation'!$P$10:$Y$10,0)),0)</f>
        <v>0</v>
      </c>
      <c r="T53" s="312">
        <f>IFERROR(INDEX('4. Valuation'!$P$10:$Y$17,MATCH($E53,'4. Valuation'!$P$10:$P$17,0),MATCH($T$25,'4. Valuation'!$P$10:$Y$10,0)),0)</f>
        <v>0</v>
      </c>
      <c r="U53" s="312">
        <f>IFERROR(INDEX('4. Valuation'!$P$10:$Y$17,MATCH($E53,'4. Valuation'!$P$10:$P$17,0),MATCH($U$25,'4. Valuation'!$P$10:$Y$10,0)),0)</f>
        <v>0</v>
      </c>
      <c r="V53" s="278"/>
      <c r="W53" s="312">
        <f t="shared" si="29"/>
        <v>0</v>
      </c>
      <c r="X53" s="312">
        <f t="shared" si="30"/>
        <v>0</v>
      </c>
      <c r="Y53" s="312">
        <f t="shared" si="31"/>
        <v>0</v>
      </c>
      <c r="Z53" s="278"/>
      <c r="AA53" s="312">
        <f t="shared" si="32"/>
        <v>16080</v>
      </c>
      <c r="AB53" s="312">
        <f>'3. GRI Pricing'!Z44</f>
        <v>1340</v>
      </c>
      <c r="AC53" s="361">
        <f t="shared" si="33"/>
        <v>31.516434409360851</v>
      </c>
    </row>
    <row r="54" spans="3:29" s="30" customFormat="1" ht="11.4" x14ac:dyDescent="0.2">
      <c r="C54" s="77">
        <f>'1. Accomodation'!N49</f>
        <v>217</v>
      </c>
      <c r="D54" s="77" t="str">
        <f>'3. GRI Pricing'!D45</f>
        <v>D</v>
      </c>
      <c r="E54" s="77" t="str">
        <f>'1. Accomodation'!P49</f>
        <v>1 Bed</v>
      </c>
      <c r="F54" s="77">
        <f>'1. Accomodation'!O49</f>
        <v>506.87</v>
      </c>
      <c r="H54" s="273">
        <v>17212</v>
      </c>
      <c r="I54" s="272">
        <f>IFERROR(INDEX('4. Valuation'!$C$10:$J$17,MATCH($E54,'4. Valuation'!$C$10:$C$17,0),MATCH($I$25,'4. Valuation'!$C$10:$J$10,0)),0)</f>
        <v>1435.1428571428571</v>
      </c>
      <c r="J54" s="378">
        <f>IFERROR(INDEX('4. Valuation'!$C$10:$J$17,MATCH($E54,'4. Valuation'!$C$10:$C$17,0),MATCH($J$25,'4. Valuation'!$C$10:$J$10,0)),0)</f>
        <v>34.122393098078575</v>
      </c>
      <c r="K54" s="277"/>
      <c r="L54" s="312">
        <f t="shared" si="26"/>
        <v>17221.714285714286</v>
      </c>
      <c r="M54" s="312">
        <f t="shared" si="27"/>
        <v>1435.1428571428571</v>
      </c>
      <c r="N54" s="361">
        <f t="shared" si="28"/>
        <v>33.976590221781294</v>
      </c>
      <c r="O54" s="278"/>
      <c r="P54" s="278"/>
      <c r="Q54" s="278"/>
      <c r="R54" s="278"/>
      <c r="S54" s="312">
        <f>IFERROR(INDEX('4. Valuation'!$P$10:$Y$17,MATCH($E54,'4. Valuation'!$P$10:$P$17,0),MATCH($S$25,'4. Valuation'!$P$10:$Y$10,0)),0)</f>
        <v>0</v>
      </c>
      <c r="T54" s="312">
        <f>IFERROR(INDEX('4. Valuation'!$P$10:$Y$17,MATCH($E54,'4. Valuation'!$P$10:$P$17,0),MATCH($T$25,'4. Valuation'!$P$10:$Y$10,0)),0)</f>
        <v>0</v>
      </c>
      <c r="U54" s="312">
        <f>IFERROR(INDEX('4. Valuation'!$P$10:$Y$17,MATCH($E54,'4. Valuation'!$P$10:$P$17,0),MATCH($U$25,'4. Valuation'!$P$10:$Y$10,0)),0)</f>
        <v>0</v>
      </c>
      <c r="V54" s="278"/>
      <c r="W54" s="312">
        <f t="shared" si="29"/>
        <v>0</v>
      </c>
      <c r="X54" s="312">
        <f t="shared" si="30"/>
        <v>0</v>
      </c>
      <c r="Y54" s="312">
        <f t="shared" si="31"/>
        <v>0</v>
      </c>
      <c r="Z54" s="278"/>
      <c r="AA54" s="312">
        <f t="shared" si="32"/>
        <v>16080</v>
      </c>
      <c r="AB54" s="312">
        <f>'3. GRI Pricing'!Z45</f>
        <v>1340</v>
      </c>
      <c r="AC54" s="361">
        <f t="shared" si="33"/>
        <v>31.724110718724724</v>
      </c>
    </row>
    <row r="55" spans="3:29" s="30" customFormat="1" ht="11.4" x14ac:dyDescent="0.2">
      <c r="C55" s="77">
        <f>'1. Accomodation'!N50</f>
        <v>218</v>
      </c>
      <c r="D55" s="77" t="str">
        <f>'3. GRI Pricing'!D46</f>
        <v>D</v>
      </c>
      <c r="E55" s="77" t="str">
        <f>'1. Accomodation'!P50</f>
        <v>1 Bed</v>
      </c>
      <c r="F55" s="77">
        <f>'1. Accomodation'!O50</f>
        <v>510.21</v>
      </c>
      <c r="H55" s="273">
        <v>17316</v>
      </c>
      <c r="I55" s="272">
        <f>IFERROR(INDEX('4. Valuation'!$C$10:$J$17,MATCH($E55,'4. Valuation'!$C$10:$C$17,0),MATCH($I$25,'4. Valuation'!$C$10:$J$10,0)),0)</f>
        <v>1435.1428571428571</v>
      </c>
      <c r="J55" s="378">
        <f>IFERROR(INDEX('4. Valuation'!$C$10:$J$17,MATCH($E55,'4. Valuation'!$C$10:$C$17,0),MATCH($J$25,'4. Valuation'!$C$10:$J$10,0)),0)</f>
        <v>34.122393098078575</v>
      </c>
      <c r="K55" s="277"/>
      <c r="L55" s="312">
        <f t="shared" si="26"/>
        <v>17221.714285714286</v>
      </c>
      <c r="M55" s="312">
        <f t="shared" si="27"/>
        <v>1435.1428571428571</v>
      </c>
      <c r="N55" s="361">
        <f t="shared" si="28"/>
        <v>33.754168451645967</v>
      </c>
      <c r="O55" s="278"/>
      <c r="P55" s="278"/>
      <c r="Q55" s="278"/>
      <c r="R55" s="278"/>
      <c r="S55" s="312">
        <f>IFERROR(INDEX('4. Valuation'!$P$10:$Y$17,MATCH($E55,'4. Valuation'!$P$10:$P$17,0),MATCH($S$25,'4. Valuation'!$P$10:$Y$10,0)),0)</f>
        <v>0</v>
      </c>
      <c r="T55" s="312">
        <f>IFERROR(INDEX('4. Valuation'!$P$10:$Y$17,MATCH($E55,'4. Valuation'!$P$10:$P$17,0),MATCH($T$25,'4. Valuation'!$P$10:$Y$10,0)),0)</f>
        <v>0</v>
      </c>
      <c r="U55" s="312">
        <f>IFERROR(INDEX('4. Valuation'!$P$10:$Y$17,MATCH($E55,'4. Valuation'!$P$10:$P$17,0),MATCH($U$25,'4. Valuation'!$P$10:$Y$10,0)),0)</f>
        <v>0</v>
      </c>
      <c r="V55" s="278"/>
      <c r="W55" s="312">
        <f t="shared" si="29"/>
        <v>0</v>
      </c>
      <c r="X55" s="312">
        <f t="shared" si="30"/>
        <v>0</v>
      </c>
      <c r="Y55" s="312">
        <f t="shared" si="31"/>
        <v>0</v>
      </c>
      <c r="Z55" s="278"/>
      <c r="AA55" s="312">
        <f t="shared" si="32"/>
        <v>16080</v>
      </c>
      <c r="AB55" s="312">
        <f>'3. GRI Pricing'!Z46</f>
        <v>1340</v>
      </c>
      <c r="AC55" s="361">
        <f t="shared" si="33"/>
        <v>31.516434409360851</v>
      </c>
    </row>
    <row r="56" spans="3:29" s="30" customFormat="1" ht="11.4" x14ac:dyDescent="0.2">
      <c r="C56" s="77">
        <f>'1. Accomodation'!N51</f>
        <v>219</v>
      </c>
      <c r="D56" s="77" t="str">
        <f>'3. GRI Pricing'!D47</f>
        <v>D</v>
      </c>
      <c r="E56" s="77" t="str">
        <f>'1. Accomodation'!P51</f>
        <v>Studio</v>
      </c>
      <c r="F56" s="77">
        <f>'1. Accomodation'!O51</f>
        <v>392.02</v>
      </c>
      <c r="H56" s="273">
        <v>14664</v>
      </c>
      <c r="I56" s="272">
        <f>IFERROR(INDEX('4. Valuation'!$C$10:$J$17,MATCH($E56,'4. Valuation'!$C$10:$C$17,0),MATCH($I$25,'4. Valuation'!$C$10:$J$10,0)),0)</f>
        <v>1218</v>
      </c>
      <c r="J56" s="378">
        <f>IFERROR(INDEX('4. Valuation'!$C$10:$J$17,MATCH($E56,'4. Valuation'!$C$10:$C$17,0),MATCH($J$25,'4. Valuation'!$C$10:$J$10,0)),0)</f>
        <v>37.478401514852656</v>
      </c>
      <c r="K56" s="277"/>
      <c r="L56" s="312">
        <f t="shared" si="26"/>
        <v>14616</v>
      </c>
      <c r="M56" s="312">
        <f t="shared" si="27"/>
        <v>1218</v>
      </c>
      <c r="N56" s="361">
        <f t="shared" si="28"/>
        <v>37.283812050405594</v>
      </c>
      <c r="O56" s="278"/>
      <c r="P56" s="278"/>
      <c r="Q56" s="278"/>
      <c r="R56" s="278"/>
      <c r="S56" s="312">
        <f>IFERROR(INDEX('4. Valuation'!$P$10:$Y$17,MATCH($E56,'4. Valuation'!$P$10:$P$17,0),MATCH($S$25,'4. Valuation'!$P$10:$Y$10,0)),0)</f>
        <v>0</v>
      </c>
      <c r="T56" s="312">
        <f>IFERROR(INDEX('4. Valuation'!$P$10:$Y$17,MATCH($E56,'4. Valuation'!$P$10:$P$17,0),MATCH($T$25,'4. Valuation'!$P$10:$Y$10,0)),0)</f>
        <v>0</v>
      </c>
      <c r="U56" s="312">
        <f>IFERROR(INDEX('4. Valuation'!$P$10:$Y$17,MATCH($E56,'4. Valuation'!$P$10:$P$17,0),MATCH($U$25,'4. Valuation'!$P$10:$Y$10,0)),0)</f>
        <v>0</v>
      </c>
      <c r="V56" s="278"/>
      <c r="W56" s="312">
        <f t="shared" si="29"/>
        <v>0</v>
      </c>
      <c r="X56" s="312">
        <f t="shared" si="30"/>
        <v>0</v>
      </c>
      <c r="Y56" s="312">
        <f t="shared" si="31"/>
        <v>0</v>
      </c>
      <c r="Z56" s="278"/>
      <c r="AA56" s="312">
        <f t="shared" si="32"/>
        <v>14700</v>
      </c>
      <c r="AB56" s="312">
        <f>'3. GRI Pricing'!Z47</f>
        <v>1225</v>
      </c>
      <c r="AC56" s="361">
        <f t="shared" si="33"/>
        <v>37.498086832304473</v>
      </c>
    </row>
    <row r="57" spans="3:29" s="30" customFormat="1" ht="11.4" x14ac:dyDescent="0.2">
      <c r="C57" s="77">
        <f>'1. Accomodation'!N52</f>
        <v>220</v>
      </c>
      <c r="D57" s="77" t="str">
        <f>'3. GRI Pricing'!D48</f>
        <v>D</v>
      </c>
      <c r="E57" s="77" t="str">
        <f>'1. Accomodation'!P52</f>
        <v>1 Bed</v>
      </c>
      <c r="F57" s="77">
        <f>'1. Accomodation'!O52</f>
        <v>510.21</v>
      </c>
      <c r="H57" s="273">
        <v>17316</v>
      </c>
      <c r="I57" s="272">
        <f>IFERROR(INDEX('4. Valuation'!$C$10:$J$17,MATCH($E57,'4. Valuation'!$C$10:$C$17,0),MATCH($I$25,'4. Valuation'!$C$10:$J$10,0)),0)</f>
        <v>1435.1428571428571</v>
      </c>
      <c r="J57" s="378">
        <f>IFERROR(INDEX('4. Valuation'!$C$10:$J$17,MATCH($E57,'4. Valuation'!$C$10:$C$17,0),MATCH($J$25,'4. Valuation'!$C$10:$J$10,0)),0)</f>
        <v>34.122393098078575</v>
      </c>
      <c r="K57" s="277"/>
      <c r="L57" s="312">
        <f t="shared" si="26"/>
        <v>17221.714285714286</v>
      </c>
      <c r="M57" s="312">
        <f t="shared" si="27"/>
        <v>1435.1428571428571</v>
      </c>
      <c r="N57" s="361">
        <f t="shared" si="28"/>
        <v>33.754168451645967</v>
      </c>
      <c r="O57" s="278"/>
      <c r="P57" s="278"/>
      <c r="Q57" s="278"/>
      <c r="R57" s="278"/>
      <c r="S57" s="312">
        <f>IFERROR(INDEX('4. Valuation'!$P$10:$Y$17,MATCH($E57,'4. Valuation'!$P$10:$P$17,0),MATCH($S$25,'4. Valuation'!$P$10:$Y$10,0)),0)</f>
        <v>0</v>
      </c>
      <c r="T57" s="312">
        <f>IFERROR(INDEX('4. Valuation'!$P$10:$Y$17,MATCH($E57,'4. Valuation'!$P$10:$P$17,0),MATCH($T$25,'4. Valuation'!$P$10:$Y$10,0)),0)</f>
        <v>0</v>
      </c>
      <c r="U57" s="312">
        <f>IFERROR(INDEX('4. Valuation'!$P$10:$Y$17,MATCH($E57,'4. Valuation'!$P$10:$P$17,0),MATCH($U$25,'4. Valuation'!$P$10:$Y$10,0)),0)</f>
        <v>0</v>
      </c>
      <c r="V57" s="278"/>
      <c r="W57" s="312">
        <f t="shared" si="29"/>
        <v>0</v>
      </c>
      <c r="X57" s="312">
        <f t="shared" si="30"/>
        <v>0</v>
      </c>
      <c r="Y57" s="312">
        <f t="shared" si="31"/>
        <v>0</v>
      </c>
      <c r="Z57" s="278"/>
      <c r="AA57" s="312">
        <f t="shared" si="32"/>
        <v>16080</v>
      </c>
      <c r="AB57" s="312">
        <f>'3. GRI Pricing'!Z48</f>
        <v>1340</v>
      </c>
      <c r="AC57" s="361">
        <f t="shared" si="33"/>
        <v>31.516434409360851</v>
      </c>
    </row>
    <row r="58" spans="3:29" s="30" customFormat="1" ht="11.4" x14ac:dyDescent="0.2">
      <c r="C58" s="77">
        <f>'1. Accomodation'!N53</f>
        <v>221</v>
      </c>
      <c r="D58" s="77" t="str">
        <f>'3. GRI Pricing'!D49</f>
        <v>D</v>
      </c>
      <c r="E58" s="77" t="str">
        <f>'1. Accomodation'!P53</f>
        <v>1 Bed</v>
      </c>
      <c r="F58" s="77">
        <f>'1. Accomodation'!O53</f>
        <v>530.54999999999995</v>
      </c>
      <c r="H58" s="273">
        <v>17316</v>
      </c>
      <c r="I58" s="272">
        <f>IFERROR(INDEX('4. Valuation'!$C$10:$J$17,MATCH($E58,'4. Valuation'!$C$10:$C$17,0),MATCH($I$25,'4. Valuation'!$C$10:$J$10,0)),0)</f>
        <v>1435.1428571428571</v>
      </c>
      <c r="J58" s="378">
        <f>IFERROR(INDEX('4. Valuation'!$C$10:$J$17,MATCH($E58,'4. Valuation'!$C$10:$C$17,0),MATCH($J$25,'4. Valuation'!$C$10:$J$10,0)),0)</f>
        <v>34.122393098078575</v>
      </c>
      <c r="K58" s="277"/>
      <c r="L58" s="312">
        <f t="shared" si="26"/>
        <v>17221.714285714286</v>
      </c>
      <c r="M58" s="312">
        <f t="shared" si="27"/>
        <v>1435.1428571428571</v>
      </c>
      <c r="N58" s="361">
        <f t="shared" si="28"/>
        <v>32.460115513550633</v>
      </c>
      <c r="O58" s="278"/>
      <c r="P58" s="278"/>
      <c r="Q58" s="278"/>
      <c r="R58" s="278"/>
      <c r="S58" s="312">
        <f>IFERROR(INDEX('4. Valuation'!$P$10:$Y$17,MATCH($E58,'4. Valuation'!$P$10:$P$17,0),MATCH($S$25,'4. Valuation'!$P$10:$Y$10,0)),0)</f>
        <v>0</v>
      </c>
      <c r="T58" s="312">
        <f>IFERROR(INDEX('4. Valuation'!$P$10:$Y$17,MATCH($E58,'4. Valuation'!$P$10:$P$17,0),MATCH($T$25,'4. Valuation'!$P$10:$Y$10,0)),0)</f>
        <v>0</v>
      </c>
      <c r="U58" s="312">
        <f>IFERROR(INDEX('4. Valuation'!$P$10:$Y$17,MATCH($E58,'4. Valuation'!$P$10:$P$17,0),MATCH($U$25,'4. Valuation'!$P$10:$Y$10,0)),0)</f>
        <v>0</v>
      </c>
      <c r="V58" s="278"/>
      <c r="W58" s="312">
        <f t="shared" si="29"/>
        <v>0</v>
      </c>
      <c r="X58" s="312">
        <f t="shared" si="30"/>
        <v>0</v>
      </c>
      <c r="Y58" s="312">
        <f t="shared" si="31"/>
        <v>0</v>
      </c>
      <c r="Z58" s="278"/>
      <c r="AA58" s="312">
        <f t="shared" si="32"/>
        <v>16320</v>
      </c>
      <c r="AB58" s="312">
        <f>'3. GRI Pricing'!Z49</f>
        <v>1360</v>
      </c>
      <c r="AC58" s="361">
        <f t="shared" si="33"/>
        <v>30.760531523890304</v>
      </c>
    </row>
    <row r="59" spans="3:29" s="30" customFormat="1" ht="11.4" x14ac:dyDescent="0.2">
      <c r="C59" s="77">
        <f>'1. Accomodation'!N54</f>
        <v>222</v>
      </c>
      <c r="D59" s="77" t="str">
        <f>'3. GRI Pricing'!D50</f>
        <v>D</v>
      </c>
      <c r="E59" s="77" t="str">
        <f>'1. Accomodation'!P54</f>
        <v>2 Bed</v>
      </c>
      <c r="F59" s="77">
        <f>'1. Accomodation'!O54</f>
        <v>759.93</v>
      </c>
      <c r="H59" s="273">
        <v>22256</v>
      </c>
      <c r="I59" s="272">
        <f>IFERROR(INDEX('4. Valuation'!$C$10:$J$17,MATCH($E59,'4. Valuation'!$C$10:$C$17,0),MATCH($I$25,'4. Valuation'!$C$10:$J$10,0)),0)</f>
        <v>1845.0370370370372</v>
      </c>
      <c r="J59" s="378">
        <f>IFERROR(INDEX('4. Valuation'!$C$10:$J$17,MATCH($E59,'4. Valuation'!$C$10:$C$17,0),MATCH($J$25,'4. Valuation'!$C$10:$J$10,0)),0)</f>
        <v>30.136949008991301</v>
      </c>
      <c r="K59" s="277"/>
      <c r="L59" s="312">
        <f t="shared" si="26"/>
        <v>22140.444444444445</v>
      </c>
      <c r="M59" s="312">
        <f t="shared" si="27"/>
        <v>1845.0370370370372</v>
      </c>
      <c r="N59" s="361">
        <f t="shared" si="28"/>
        <v>29.134847215459907</v>
      </c>
      <c r="O59" s="278"/>
      <c r="P59" s="278"/>
      <c r="Q59" s="278"/>
      <c r="R59" s="278"/>
      <c r="S59" s="312">
        <f>IFERROR(INDEX('4. Valuation'!$P$10:$Y$17,MATCH($E59,'4. Valuation'!$P$10:$P$17,0),MATCH($S$25,'4. Valuation'!$P$10:$Y$10,0)),0)</f>
        <v>0</v>
      </c>
      <c r="T59" s="312">
        <f>IFERROR(INDEX('4. Valuation'!$P$10:$Y$17,MATCH($E59,'4. Valuation'!$P$10:$P$17,0),MATCH($T$25,'4. Valuation'!$P$10:$Y$10,0)),0)</f>
        <v>0</v>
      </c>
      <c r="U59" s="312">
        <f>IFERROR(INDEX('4. Valuation'!$P$10:$Y$17,MATCH($E59,'4. Valuation'!$P$10:$P$17,0),MATCH($U$25,'4. Valuation'!$P$10:$Y$10,0)),0)</f>
        <v>0</v>
      </c>
      <c r="V59" s="278"/>
      <c r="W59" s="312">
        <f t="shared" si="29"/>
        <v>0</v>
      </c>
      <c r="X59" s="312">
        <f t="shared" si="30"/>
        <v>0</v>
      </c>
      <c r="Y59" s="312">
        <f t="shared" si="31"/>
        <v>0</v>
      </c>
      <c r="Z59" s="278"/>
      <c r="AA59" s="312">
        <f t="shared" si="32"/>
        <v>21480</v>
      </c>
      <c r="AB59" s="312">
        <f>'3. GRI Pricing'!Z50</f>
        <v>1790</v>
      </c>
      <c r="AC59" s="361">
        <f t="shared" si="33"/>
        <v>28.265761320121591</v>
      </c>
    </row>
    <row r="60" spans="3:29" s="30" customFormat="1" ht="11.4" x14ac:dyDescent="0.2">
      <c r="C60" s="77">
        <f>'1. Accomodation'!N55</f>
        <v>223</v>
      </c>
      <c r="D60" s="77" t="str">
        <f>'3. GRI Pricing'!D51</f>
        <v>D</v>
      </c>
      <c r="E60" s="77" t="str">
        <f>'1. Accomodation'!P55</f>
        <v>1 Bed</v>
      </c>
      <c r="F60" s="77">
        <f>'1. Accomodation'!O55</f>
        <v>521.51</v>
      </c>
      <c r="H60" s="273">
        <v>17316</v>
      </c>
      <c r="I60" s="272">
        <f>IFERROR(INDEX('4. Valuation'!$C$10:$J$17,MATCH($E60,'4. Valuation'!$C$10:$C$17,0),MATCH($I$25,'4. Valuation'!$C$10:$J$10,0)),0)</f>
        <v>1435.1428571428571</v>
      </c>
      <c r="J60" s="378">
        <f>IFERROR(INDEX('4. Valuation'!$C$10:$J$17,MATCH($E60,'4. Valuation'!$C$10:$C$17,0),MATCH($J$25,'4. Valuation'!$C$10:$J$10,0)),0)</f>
        <v>34.122393098078575</v>
      </c>
      <c r="K60" s="277"/>
      <c r="L60" s="312">
        <f t="shared" si="26"/>
        <v>17221.714285714286</v>
      </c>
      <c r="M60" s="312">
        <f t="shared" si="27"/>
        <v>1435.1428571428571</v>
      </c>
      <c r="N60" s="361">
        <f t="shared" si="28"/>
        <v>33.022788222113263</v>
      </c>
      <c r="O60" s="278"/>
      <c r="P60" s="278"/>
      <c r="Q60" s="278"/>
      <c r="R60" s="278"/>
      <c r="S60" s="312">
        <f>IFERROR(INDEX('4. Valuation'!$P$10:$Y$17,MATCH($E60,'4. Valuation'!$P$10:$P$17,0),MATCH($S$25,'4. Valuation'!$P$10:$Y$10,0)),0)</f>
        <v>0</v>
      </c>
      <c r="T60" s="312">
        <f>IFERROR(INDEX('4. Valuation'!$P$10:$Y$17,MATCH($E60,'4. Valuation'!$P$10:$P$17,0),MATCH($T$25,'4. Valuation'!$P$10:$Y$10,0)),0)</f>
        <v>0</v>
      </c>
      <c r="U60" s="312">
        <f>IFERROR(INDEX('4. Valuation'!$P$10:$Y$17,MATCH($E60,'4. Valuation'!$P$10:$P$17,0),MATCH($U$25,'4. Valuation'!$P$10:$Y$10,0)),0)</f>
        <v>0</v>
      </c>
      <c r="V60" s="278"/>
      <c r="W60" s="312">
        <f t="shared" si="29"/>
        <v>0</v>
      </c>
      <c r="X60" s="312">
        <f t="shared" si="30"/>
        <v>0</v>
      </c>
      <c r="Y60" s="312">
        <f t="shared" si="31"/>
        <v>0</v>
      </c>
      <c r="Z60" s="278"/>
      <c r="AA60" s="312">
        <f t="shared" si="32"/>
        <v>16440</v>
      </c>
      <c r="AB60" s="312">
        <f>'3. GRI Pricing'!Z51</f>
        <v>1370</v>
      </c>
      <c r="AC60" s="361">
        <f t="shared" si="33"/>
        <v>31.523844221587314</v>
      </c>
    </row>
    <row r="61" spans="3:29" s="30" customFormat="1" ht="11.4" x14ac:dyDescent="0.2">
      <c r="C61" s="77">
        <f>'1. Accomodation'!N56</f>
        <v>224</v>
      </c>
      <c r="D61" s="77" t="str">
        <f>'3. GRI Pricing'!D52</f>
        <v>D</v>
      </c>
      <c r="E61" s="77" t="str">
        <f>'1. Accomodation'!P56</f>
        <v>1 Bed</v>
      </c>
      <c r="F61" s="77">
        <f>'1. Accomodation'!O56</f>
        <v>517.53</v>
      </c>
      <c r="H61" s="273">
        <v>17108</v>
      </c>
      <c r="I61" s="272">
        <f>IFERROR(INDEX('4. Valuation'!$C$10:$J$17,MATCH($E61,'4. Valuation'!$C$10:$C$17,0),MATCH($I$25,'4. Valuation'!$C$10:$J$10,0)),0)</f>
        <v>1435.1428571428571</v>
      </c>
      <c r="J61" s="378">
        <f>IFERROR(INDEX('4. Valuation'!$C$10:$J$17,MATCH($E61,'4. Valuation'!$C$10:$C$17,0),MATCH($J$25,'4. Valuation'!$C$10:$J$10,0)),0)</f>
        <v>34.122393098078575</v>
      </c>
      <c r="K61" s="277"/>
      <c r="L61" s="312">
        <f t="shared" si="26"/>
        <v>17221.714285714286</v>
      </c>
      <c r="M61" s="312">
        <f t="shared" si="27"/>
        <v>1435.1428571428571</v>
      </c>
      <c r="N61" s="361">
        <f t="shared" si="28"/>
        <v>33.276745861523558</v>
      </c>
      <c r="O61" s="278"/>
      <c r="P61" s="278"/>
      <c r="Q61" s="278"/>
      <c r="R61" s="278"/>
      <c r="S61" s="312">
        <f>IFERROR(INDEX('4. Valuation'!$P$10:$Y$17,MATCH($E61,'4. Valuation'!$P$10:$P$17,0),MATCH($S$25,'4. Valuation'!$P$10:$Y$10,0)),0)</f>
        <v>0</v>
      </c>
      <c r="T61" s="312">
        <f>IFERROR(INDEX('4. Valuation'!$P$10:$Y$17,MATCH($E61,'4. Valuation'!$P$10:$P$17,0),MATCH($T$25,'4. Valuation'!$P$10:$Y$10,0)),0)</f>
        <v>0</v>
      </c>
      <c r="U61" s="312">
        <f>IFERROR(INDEX('4. Valuation'!$P$10:$Y$17,MATCH($E61,'4. Valuation'!$P$10:$P$17,0),MATCH($U$25,'4. Valuation'!$P$10:$Y$10,0)),0)</f>
        <v>0</v>
      </c>
      <c r="V61" s="278"/>
      <c r="W61" s="312">
        <f t="shared" si="29"/>
        <v>0</v>
      </c>
      <c r="X61" s="312">
        <f t="shared" si="30"/>
        <v>0</v>
      </c>
      <c r="Y61" s="312">
        <f t="shared" si="31"/>
        <v>0</v>
      </c>
      <c r="Z61" s="278"/>
      <c r="AA61" s="312">
        <f t="shared" si="32"/>
        <v>16140</v>
      </c>
      <c r="AB61" s="312">
        <f>'3. GRI Pricing'!Z52</f>
        <v>1345</v>
      </c>
      <c r="AC61" s="361">
        <f t="shared" si="33"/>
        <v>31.186597878383864</v>
      </c>
    </row>
    <row r="62" spans="3:29" s="30" customFormat="1" ht="11.4" x14ac:dyDescent="0.2">
      <c r="C62" s="77">
        <f>'1. Accomodation'!N57</f>
        <v>225</v>
      </c>
      <c r="D62" s="77" t="str">
        <f>'3. GRI Pricing'!D53</f>
        <v>D</v>
      </c>
      <c r="E62" s="77" t="str">
        <f>'1. Accomodation'!P57</f>
        <v>2 Bed</v>
      </c>
      <c r="F62" s="77">
        <f>'1. Accomodation'!O57</f>
        <v>761.44</v>
      </c>
      <c r="H62" s="273">
        <v>22256</v>
      </c>
      <c r="I62" s="272">
        <f>IFERROR(INDEX('4. Valuation'!$C$10:$J$17,MATCH($E62,'4. Valuation'!$C$10:$C$17,0),MATCH($I$25,'4. Valuation'!$C$10:$J$10,0)),0)</f>
        <v>1845.0370370370372</v>
      </c>
      <c r="J62" s="378">
        <f>IFERROR(INDEX('4. Valuation'!$C$10:$J$17,MATCH($E62,'4. Valuation'!$C$10:$C$17,0),MATCH($J$25,'4. Valuation'!$C$10:$J$10,0)),0)</f>
        <v>30.136949008991301</v>
      </c>
      <c r="K62" s="277"/>
      <c r="L62" s="312">
        <f t="shared" si="26"/>
        <v>22140.444444444445</v>
      </c>
      <c r="M62" s="312">
        <f t="shared" si="27"/>
        <v>1845.0370370370372</v>
      </c>
      <c r="N62" s="361">
        <f t="shared" si="28"/>
        <v>29.077070346244543</v>
      </c>
      <c r="O62" s="278"/>
      <c r="P62" s="278"/>
      <c r="Q62" s="278"/>
      <c r="R62" s="278"/>
      <c r="S62" s="312">
        <f>IFERROR(INDEX('4. Valuation'!$P$10:$Y$17,MATCH($E62,'4. Valuation'!$P$10:$P$17,0),MATCH($S$25,'4. Valuation'!$P$10:$Y$10,0)),0)</f>
        <v>0</v>
      </c>
      <c r="T62" s="312">
        <f>IFERROR(INDEX('4. Valuation'!$P$10:$Y$17,MATCH($E62,'4. Valuation'!$P$10:$P$17,0),MATCH($T$25,'4. Valuation'!$P$10:$Y$10,0)),0)</f>
        <v>0</v>
      </c>
      <c r="U62" s="312">
        <f>IFERROR(INDEX('4. Valuation'!$P$10:$Y$17,MATCH($E62,'4. Valuation'!$P$10:$P$17,0),MATCH($U$25,'4. Valuation'!$P$10:$Y$10,0)),0)</f>
        <v>0</v>
      </c>
      <c r="V62" s="278"/>
      <c r="W62" s="312">
        <f t="shared" si="29"/>
        <v>0</v>
      </c>
      <c r="X62" s="312">
        <f t="shared" si="30"/>
        <v>0</v>
      </c>
      <c r="Y62" s="312">
        <f t="shared" si="31"/>
        <v>0</v>
      </c>
      <c r="Z62" s="278"/>
      <c r="AA62" s="312">
        <f t="shared" si="32"/>
        <v>21360</v>
      </c>
      <c r="AB62" s="312">
        <f>'3. GRI Pricing'!Z53</f>
        <v>1780</v>
      </c>
      <c r="AC62" s="361">
        <f t="shared" si="33"/>
        <v>28.052111788190793</v>
      </c>
    </row>
    <row r="63" spans="3:29" s="30" customFormat="1" ht="11.4" x14ac:dyDescent="0.2">
      <c r="C63" s="77">
        <f>'1. Accomodation'!N58</f>
        <v>226</v>
      </c>
      <c r="D63" s="77" t="str">
        <f>'3. GRI Pricing'!D54</f>
        <v>D</v>
      </c>
      <c r="E63" s="77" t="str">
        <f>'1. Accomodation'!P58</f>
        <v>1 Bed</v>
      </c>
      <c r="F63" s="77">
        <f>'1. Accomodation'!O58</f>
        <v>497.72</v>
      </c>
      <c r="H63" s="273">
        <v>17108</v>
      </c>
      <c r="I63" s="272">
        <f>IFERROR(INDEX('4. Valuation'!$C$10:$J$17,MATCH($E63,'4. Valuation'!$C$10:$C$17,0),MATCH($I$25,'4. Valuation'!$C$10:$J$10,0)),0)</f>
        <v>1435.1428571428571</v>
      </c>
      <c r="J63" s="378">
        <f>IFERROR(INDEX('4. Valuation'!$C$10:$J$17,MATCH($E63,'4. Valuation'!$C$10:$C$17,0),MATCH($J$25,'4. Valuation'!$C$10:$J$10,0)),0)</f>
        <v>34.122393098078575</v>
      </c>
      <c r="K63" s="277"/>
      <c r="L63" s="312">
        <f t="shared" si="26"/>
        <v>17221.714285714286</v>
      </c>
      <c r="M63" s="312">
        <f t="shared" si="27"/>
        <v>1435.1428571428571</v>
      </c>
      <c r="N63" s="361">
        <f t="shared" si="28"/>
        <v>34.6012100894364</v>
      </c>
      <c r="O63" s="278"/>
      <c r="P63" s="278"/>
      <c r="Q63" s="278"/>
      <c r="R63" s="278"/>
      <c r="S63" s="312">
        <f>IFERROR(INDEX('4. Valuation'!$P$10:$Y$17,MATCH($E63,'4. Valuation'!$P$10:$P$17,0),MATCH($S$25,'4. Valuation'!$P$10:$Y$10,0)),0)</f>
        <v>0</v>
      </c>
      <c r="T63" s="312">
        <f>IFERROR(INDEX('4. Valuation'!$P$10:$Y$17,MATCH($E63,'4. Valuation'!$P$10:$P$17,0),MATCH($T$25,'4. Valuation'!$P$10:$Y$10,0)),0)</f>
        <v>0</v>
      </c>
      <c r="U63" s="312">
        <f>IFERROR(INDEX('4. Valuation'!$P$10:$Y$17,MATCH($E63,'4. Valuation'!$P$10:$P$17,0),MATCH($U$25,'4. Valuation'!$P$10:$Y$10,0)),0)</f>
        <v>0</v>
      </c>
      <c r="V63" s="278"/>
      <c r="W63" s="312">
        <f t="shared" si="29"/>
        <v>0</v>
      </c>
      <c r="X63" s="312">
        <f t="shared" si="30"/>
        <v>0</v>
      </c>
      <c r="Y63" s="312">
        <f t="shared" si="31"/>
        <v>0</v>
      </c>
      <c r="Z63" s="278"/>
      <c r="AA63" s="312">
        <f t="shared" si="32"/>
        <v>16020</v>
      </c>
      <c r="AB63" s="312">
        <f>'3. GRI Pricing'!Z54</f>
        <v>1335</v>
      </c>
      <c r="AC63" s="361">
        <f t="shared" si="33"/>
        <v>32.186771678855578</v>
      </c>
    </row>
    <row r="64" spans="3:29" s="30" customFormat="1" ht="11.4" x14ac:dyDescent="0.2">
      <c r="C64" s="77">
        <f>'1. Accomodation'!N59</f>
        <v>227</v>
      </c>
      <c r="D64" s="77" t="str">
        <f>'3. GRI Pricing'!D55</f>
        <v>D</v>
      </c>
      <c r="E64" s="77" t="str">
        <f>'1. Accomodation'!P59</f>
        <v>1 Bed</v>
      </c>
      <c r="F64" s="77">
        <f>'1. Accomodation'!O59</f>
        <v>512.04</v>
      </c>
      <c r="H64" s="273">
        <v>17212</v>
      </c>
      <c r="I64" s="272">
        <f>IFERROR(INDEX('4. Valuation'!$C$10:$J$17,MATCH($E64,'4. Valuation'!$C$10:$C$17,0),MATCH($I$25,'4. Valuation'!$C$10:$J$10,0)),0)</f>
        <v>1435.1428571428571</v>
      </c>
      <c r="J64" s="378">
        <f>IFERROR(INDEX('4. Valuation'!$C$10:$J$17,MATCH($E64,'4. Valuation'!$C$10:$C$17,0),MATCH($J$25,'4. Valuation'!$C$10:$J$10,0)),0)</f>
        <v>34.122393098078575</v>
      </c>
      <c r="K64" s="277"/>
      <c r="L64" s="312">
        <f t="shared" si="26"/>
        <v>17221.714285714286</v>
      </c>
      <c r="M64" s="312">
        <f t="shared" si="27"/>
        <v>1435.1428571428571</v>
      </c>
      <c r="N64" s="361">
        <f t="shared" si="28"/>
        <v>33.633533094512707</v>
      </c>
      <c r="O64" s="278"/>
      <c r="P64" s="278"/>
      <c r="Q64" s="278"/>
      <c r="R64" s="278"/>
      <c r="S64" s="312">
        <f>IFERROR(INDEX('4. Valuation'!$P$10:$Y$17,MATCH($E64,'4. Valuation'!$P$10:$P$17,0),MATCH($S$25,'4. Valuation'!$P$10:$Y$10,0)),0)</f>
        <v>0</v>
      </c>
      <c r="T64" s="312">
        <f>IFERROR(INDEX('4. Valuation'!$P$10:$Y$17,MATCH($E64,'4. Valuation'!$P$10:$P$17,0),MATCH($T$25,'4. Valuation'!$P$10:$Y$10,0)),0)</f>
        <v>0</v>
      </c>
      <c r="U64" s="312">
        <f>IFERROR(INDEX('4. Valuation'!$P$10:$Y$17,MATCH($E64,'4. Valuation'!$P$10:$P$17,0),MATCH($U$25,'4. Valuation'!$P$10:$Y$10,0)),0)</f>
        <v>0</v>
      </c>
      <c r="V64" s="278"/>
      <c r="W64" s="312">
        <f t="shared" si="29"/>
        <v>0</v>
      </c>
      <c r="X64" s="312">
        <f t="shared" si="30"/>
        <v>0</v>
      </c>
      <c r="Y64" s="312">
        <f t="shared" si="31"/>
        <v>0</v>
      </c>
      <c r="Z64" s="278"/>
      <c r="AA64" s="312">
        <f t="shared" si="32"/>
        <v>16020</v>
      </c>
      <c r="AB64" s="312">
        <f>'3. GRI Pricing'!Z55</f>
        <v>1335</v>
      </c>
      <c r="AC64" s="361">
        <f t="shared" si="33"/>
        <v>31.286618232950552</v>
      </c>
    </row>
    <row r="65" spans="3:29" s="30" customFormat="1" ht="11.4" x14ac:dyDescent="0.2">
      <c r="C65" s="77">
        <f>'1. Accomodation'!N60</f>
        <v>228</v>
      </c>
      <c r="D65" s="77" t="str">
        <f>'3. GRI Pricing'!D56</f>
        <v>D</v>
      </c>
      <c r="E65" s="77" t="str">
        <f>'1. Accomodation'!P60</f>
        <v>2 Bed</v>
      </c>
      <c r="F65" s="77">
        <f>'1. Accomodation'!O60</f>
        <v>761.44</v>
      </c>
      <c r="H65" s="273">
        <v>22256</v>
      </c>
      <c r="I65" s="272">
        <f>IFERROR(INDEX('4. Valuation'!$C$10:$J$17,MATCH($E65,'4. Valuation'!$C$10:$C$17,0),MATCH($I$25,'4. Valuation'!$C$10:$J$10,0)),0)</f>
        <v>1845.0370370370372</v>
      </c>
      <c r="J65" s="378">
        <f>IFERROR(INDEX('4. Valuation'!$C$10:$J$17,MATCH($E65,'4. Valuation'!$C$10:$C$17,0),MATCH($J$25,'4. Valuation'!$C$10:$J$10,0)),0)</f>
        <v>30.136949008991301</v>
      </c>
      <c r="K65" s="277"/>
      <c r="L65" s="312">
        <f t="shared" si="26"/>
        <v>22140.444444444445</v>
      </c>
      <c r="M65" s="312">
        <f t="shared" si="27"/>
        <v>1845.0370370370372</v>
      </c>
      <c r="N65" s="361">
        <f t="shared" si="28"/>
        <v>29.077070346244543</v>
      </c>
      <c r="O65" s="278"/>
      <c r="P65" s="278"/>
      <c r="Q65" s="278"/>
      <c r="R65" s="278"/>
      <c r="S65" s="312">
        <f>IFERROR(INDEX('4. Valuation'!$P$10:$Y$17,MATCH($E65,'4. Valuation'!$P$10:$P$17,0),MATCH($S$25,'4. Valuation'!$P$10:$Y$10,0)),0)</f>
        <v>0</v>
      </c>
      <c r="T65" s="312">
        <f>IFERROR(INDEX('4. Valuation'!$P$10:$Y$17,MATCH($E65,'4. Valuation'!$P$10:$P$17,0),MATCH($T$25,'4. Valuation'!$P$10:$Y$10,0)),0)</f>
        <v>0</v>
      </c>
      <c r="U65" s="312">
        <f>IFERROR(INDEX('4. Valuation'!$P$10:$Y$17,MATCH($E65,'4. Valuation'!$P$10:$P$17,0),MATCH($U$25,'4. Valuation'!$P$10:$Y$10,0)),0)</f>
        <v>0</v>
      </c>
      <c r="V65" s="278"/>
      <c r="W65" s="312">
        <f t="shared" si="29"/>
        <v>0</v>
      </c>
      <c r="X65" s="312">
        <f t="shared" si="30"/>
        <v>0</v>
      </c>
      <c r="Y65" s="312">
        <f t="shared" si="31"/>
        <v>0</v>
      </c>
      <c r="Z65" s="278"/>
      <c r="AA65" s="312">
        <f t="shared" si="32"/>
        <v>21360</v>
      </c>
      <c r="AB65" s="312">
        <f>'3. GRI Pricing'!Z56</f>
        <v>1780</v>
      </c>
      <c r="AC65" s="361">
        <f t="shared" si="33"/>
        <v>28.052111788190793</v>
      </c>
    </row>
    <row r="66" spans="3:29" s="30" customFormat="1" ht="11.4" x14ac:dyDescent="0.2">
      <c r="C66" s="77">
        <f>'1. Accomodation'!N61</f>
        <v>229</v>
      </c>
      <c r="D66" s="77" t="str">
        <f>'3. GRI Pricing'!D57</f>
        <v>D</v>
      </c>
      <c r="E66" s="77" t="str">
        <f>'1. Accomodation'!P61</f>
        <v>1 Bed</v>
      </c>
      <c r="F66" s="77">
        <f>'1. Accomodation'!O61</f>
        <v>517.53</v>
      </c>
      <c r="H66" s="273">
        <v>17108</v>
      </c>
      <c r="I66" s="272">
        <f>IFERROR(INDEX('4. Valuation'!$C$10:$J$17,MATCH($E66,'4. Valuation'!$C$10:$C$17,0),MATCH($I$25,'4. Valuation'!$C$10:$J$10,0)),0)</f>
        <v>1435.1428571428571</v>
      </c>
      <c r="J66" s="378">
        <f>IFERROR(INDEX('4. Valuation'!$C$10:$J$17,MATCH($E66,'4. Valuation'!$C$10:$C$17,0),MATCH($J$25,'4. Valuation'!$C$10:$J$10,0)),0)</f>
        <v>34.122393098078575</v>
      </c>
      <c r="K66" s="277"/>
      <c r="L66" s="312">
        <f t="shared" si="26"/>
        <v>17221.714285714286</v>
      </c>
      <c r="M66" s="312">
        <f t="shared" si="27"/>
        <v>1435.1428571428571</v>
      </c>
      <c r="N66" s="361">
        <f t="shared" si="28"/>
        <v>33.276745861523558</v>
      </c>
      <c r="O66" s="278"/>
      <c r="P66" s="278"/>
      <c r="Q66" s="278"/>
      <c r="R66" s="278"/>
      <c r="S66" s="312">
        <f>IFERROR(INDEX('4. Valuation'!$P$10:$Y$17,MATCH($E66,'4. Valuation'!$P$10:$P$17,0),MATCH($S$25,'4. Valuation'!$P$10:$Y$10,0)),0)</f>
        <v>0</v>
      </c>
      <c r="T66" s="312">
        <f>IFERROR(INDEX('4. Valuation'!$P$10:$Y$17,MATCH($E66,'4. Valuation'!$P$10:$P$17,0),MATCH($T$25,'4. Valuation'!$P$10:$Y$10,0)),0)</f>
        <v>0</v>
      </c>
      <c r="U66" s="312">
        <f>IFERROR(INDEX('4. Valuation'!$P$10:$Y$17,MATCH($E66,'4. Valuation'!$P$10:$P$17,0),MATCH($U$25,'4. Valuation'!$P$10:$Y$10,0)),0)</f>
        <v>0</v>
      </c>
      <c r="V66" s="278"/>
      <c r="W66" s="312">
        <f t="shared" si="29"/>
        <v>0</v>
      </c>
      <c r="X66" s="312">
        <f t="shared" si="30"/>
        <v>0</v>
      </c>
      <c r="Y66" s="312">
        <f t="shared" si="31"/>
        <v>0</v>
      </c>
      <c r="Z66" s="278"/>
      <c r="AA66" s="312">
        <f t="shared" si="32"/>
        <v>16140</v>
      </c>
      <c r="AB66" s="312">
        <f>'3. GRI Pricing'!Z57</f>
        <v>1345</v>
      </c>
      <c r="AC66" s="361">
        <f t="shared" si="33"/>
        <v>31.186597878383864</v>
      </c>
    </row>
    <row r="67" spans="3:29" s="30" customFormat="1" ht="11.4" x14ac:dyDescent="0.2">
      <c r="C67" s="77">
        <f>'1. Accomodation'!N62</f>
        <v>230</v>
      </c>
      <c r="D67" s="77" t="str">
        <f>'3. GRI Pricing'!D58</f>
        <v>D</v>
      </c>
      <c r="E67" s="77" t="str">
        <f>'1. Accomodation'!P62</f>
        <v>1 Bed</v>
      </c>
      <c r="F67" s="77">
        <f>'1. Accomodation'!O62</f>
        <v>521.51</v>
      </c>
      <c r="H67" s="273">
        <v>17316</v>
      </c>
      <c r="I67" s="272">
        <f>IFERROR(INDEX('4. Valuation'!$C$10:$J$17,MATCH($E67,'4. Valuation'!$C$10:$C$17,0),MATCH($I$25,'4. Valuation'!$C$10:$J$10,0)),0)</f>
        <v>1435.1428571428571</v>
      </c>
      <c r="J67" s="378">
        <f>IFERROR(INDEX('4. Valuation'!$C$10:$J$17,MATCH($E67,'4. Valuation'!$C$10:$C$17,0),MATCH($J$25,'4. Valuation'!$C$10:$J$10,0)),0)</f>
        <v>34.122393098078575</v>
      </c>
      <c r="K67" s="277"/>
      <c r="L67" s="312">
        <f t="shared" si="26"/>
        <v>17221.714285714286</v>
      </c>
      <c r="M67" s="312">
        <f t="shared" si="27"/>
        <v>1435.1428571428571</v>
      </c>
      <c r="N67" s="361">
        <f t="shared" si="28"/>
        <v>33.022788222113263</v>
      </c>
      <c r="O67" s="278"/>
      <c r="P67" s="278"/>
      <c r="Q67" s="278"/>
      <c r="R67" s="278"/>
      <c r="S67" s="312">
        <f>IFERROR(INDEX('4. Valuation'!$P$10:$Y$17,MATCH($E67,'4. Valuation'!$P$10:$P$17,0),MATCH($S$25,'4. Valuation'!$P$10:$Y$10,0)),0)</f>
        <v>0</v>
      </c>
      <c r="T67" s="312">
        <f>IFERROR(INDEX('4. Valuation'!$P$10:$Y$17,MATCH($E67,'4. Valuation'!$P$10:$P$17,0),MATCH($T$25,'4. Valuation'!$P$10:$Y$10,0)),0)</f>
        <v>0</v>
      </c>
      <c r="U67" s="312">
        <f>IFERROR(INDEX('4. Valuation'!$P$10:$Y$17,MATCH($E67,'4. Valuation'!$P$10:$P$17,0),MATCH($U$25,'4. Valuation'!$P$10:$Y$10,0)),0)</f>
        <v>0</v>
      </c>
      <c r="V67" s="278"/>
      <c r="W67" s="312">
        <f t="shared" si="29"/>
        <v>0</v>
      </c>
      <c r="X67" s="312">
        <f t="shared" si="30"/>
        <v>0</v>
      </c>
      <c r="Y67" s="312">
        <f t="shared" si="31"/>
        <v>0</v>
      </c>
      <c r="Z67" s="278"/>
      <c r="AA67" s="312">
        <f t="shared" si="32"/>
        <v>16440</v>
      </c>
      <c r="AB67" s="312">
        <f>'3. GRI Pricing'!Z58</f>
        <v>1370</v>
      </c>
      <c r="AC67" s="361">
        <f t="shared" si="33"/>
        <v>31.523844221587314</v>
      </c>
    </row>
    <row r="68" spans="3:29" s="30" customFormat="1" ht="11.4" x14ac:dyDescent="0.2">
      <c r="C68" s="77">
        <f>'1. Accomodation'!N63</f>
        <v>231</v>
      </c>
      <c r="D68" s="77" t="str">
        <f>'3. GRI Pricing'!D59</f>
        <v>D</v>
      </c>
      <c r="E68" s="77" t="str">
        <f>'1. Accomodation'!P63</f>
        <v>2 Bed</v>
      </c>
      <c r="F68" s="77">
        <f>'1. Accomodation'!O63</f>
        <v>760.9</v>
      </c>
      <c r="H68" s="273">
        <v>22256</v>
      </c>
      <c r="I68" s="272">
        <f>IFERROR(INDEX('4. Valuation'!$C$10:$J$17,MATCH($E68,'4. Valuation'!$C$10:$C$17,0),MATCH($I$25,'4. Valuation'!$C$10:$J$10,0)),0)</f>
        <v>1845.0370370370372</v>
      </c>
      <c r="J68" s="378">
        <f>IFERROR(INDEX('4. Valuation'!$C$10:$J$17,MATCH($E68,'4. Valuation'!$C$10:$C$17,0),MATCH($J$25,'4. Valuation'!$C$10:$J$10,0)),0)</f>
        <v>30.136949008991301</v>
      </c>
      <c r="K68" s="277"/>
      <c r="L68" s="312">
        <f t="shared" si="26"/>
        <v>22140.444444444445</v>
      </c>
      <c r="M68" s="312">
        <f t="shared" si="27"/>
        <v>1845.0370370370372</v>
      </c>
      <c r="N68" s="361">
        <f t="shared" si="28"/>
        <v>29.097705933032522</v>
      </c>
      <c r="O68" s="278"/>
      <c r="P68" s="278"/>
      <c r="Q68" s="278"/>
      <c r="R68" s="278"/>
      <c r="S68" s="312">
        <f>IFERROR(INDEX('4. Valuation'!$P$10:$Y$17,MATCH($E68,'4. Valuation'!$P$10:$P$17,0),MATCH($S$25,'4. Valuation'!$P$10:$Y$10,0)),0)</f>
        <v>0</v>
      </c>
      <c r="T68" s="312">
        <f>IFERROR(INDEX('4. Valuation'!$P$10:$Y$17,MATCH($E68,'4. Valuation'!$P$10:$P$17,0),MATCH($T$25,'4. Valuation'!$P$10:$Y$10,0)),0)</f>
        <v>0</v>
      </c>
      <c r="U68" s="312">
        <f>IFERROR(INDEX('4. Valuation'!$P$10:$Y$17,MATCH($E68,'4. Valuation'!$P$10:$P$17,0),MATCH($U$25,'4. Valuation'!$P$10:$Y$10,0)),0)</f>
        <v>0</v>
      </c>
      <c r="V68" s="278"/>
      <c r="W68" s="312">
        <f t="shared" si="29"/>
        <v>0</v>
      </c>
      <c r="X68" s="312">
        <f t="shared" si="30"/>
        <v>0</v>
      </c>
      <c r="Y68" s="312">
        <f t="shared" si="31"/>
        <v>0</v>
      </c>
      <c r="Z68" s="278"/>
      <c r="AA68" s="312">
        <f t="shared" si="32"/>
        <v>21480</v>
      </c>
      <c r="AB68" s="312">
        <f>'3. GRI Pricing'!Z59</f>
        <v>1790</v>
      </c>
      <c r="AC68" s="361">
        <f t="shared" si="33"/>
        <v>28.229727953738994</v>
      </c>
    </row>
    <row r="69" spans="3:29" s="30" customFormat="1" ht="11.4" x14ac:dyDescent="0.2">
      <c r="C69" s="77">
        <f>'1. Accomodation'!N64</f>
        <v>232</v>
      </c>
      <c r="D69" s="77" t="str">
        <f>'3. GRI Pricing'!D60</f>
        <v>D</v>
      </c>
      <c r="E69" s="77" t="str">
        <f>'1. Accomodation'!P64</f>
        <v>1 Bed</v>
      </c>
      <c r="F69" s="77">
        <f>'1. Accomodation'!O64</f>
        <v>524.74</v>
      </c>
      <c r="H69" s="273">
        <v>17316</v>
      </c>
      <c r="I69" s="272">
        <f>IFERROR(INDEX('4. Valuation'!$C$10:$J$17,MATCH($E69,'4. Valuation'!$C$10:$C$17,0),MATCH($I$25,'4. Valuation'!$C$10:$J$10,0)),0)</f>
        <v>1435.1428571428571</v>
      </c>
      <c r="J69" s="378">
        <f>IFERROR(INDEX('4. Valuation'!$C$10:$J$17,MATCH($E69,'4. Valuation'!$C$10:$C$17,0),MATCH($J$25,'4. Valuation'!$C$10:$J$10,0)),0)</f>
        <v>34.122393098078575</v>
      </c>
      <c r="K69" s="277"/>
      <c r="L69" s="312">
        <f t="shared" si="26"/>
        <v>17221.714285714286</v>
      </c>
      <c r="M69" s="312">
        <f t="shared" si="27"/>
        <v>1435.1428571428571</v>
      </c>
      <c r="N69" s="361">
        <f t="shared" si="28"/>
        <v>32.819518782090725</v>
      </c>
      <c r="O69" s="278"/>
      <c r="P69" s="278"/>
      <c r="Q69" s="278"/>
      <c r="R69" s="278"/>
      <c r="S69" s="312">
        <f>IFERROR(INDEX('4. Valuation'!$P$10:$Y$17,MATCH($E69,'4. Valuation'!$P$10:$P$17,0),MATCH($S$25,'4. Valuation'!$P$10:$Y$10,0)),0)</f>
        <v>0</v>
      </c>
      <c r="T69" s="312">
        <f>IFERROR(INDEX('4. Valuation'!$P$10:$Y$17,MATCH($E69,'4. Valuation'!$P$10:$P$17,0),MATCH($T$25,'4. Valuation'!$P$10:$Y$10,0)),0)</f>
        <v>0</v>
      </c>
      <c r="U69" s="312">
        <f>IFERROR(INDEX('4. Valuation'!$P$10:$Y$17,MATCH($E69,'4. Valuation'!$P$10:$P$17,0),MATCH($U$25,'4. Valuation'!$P$10:$Y$10,0)),0)</f>
        <v>0</v>
      </c>
      <c r="V69" s="278"/>
      <c r="W69" s="312">
        <f t="shared" si="29"/>
        <v>0</v>
      </c>
      <c r="X69" s="312">
        <f t="shared" si="30"/>
        <v>0</v>
      </c>
      <c r="Y69" s="312">
        <f t="shared" si="31"/>
        <v>0</v>
      </c>
      <c r="Z69" s="278"/>
      <c r="AA69" s="312">
        <f t="shared" si="32"/>
        <v>16320</v>
      </c>
      <c r="AB69" s="312">
        <f>'3. GRI Pricing'!Z60</f>
        <v>1360</v>
      </c>
      <c r="AC69" s="361">
        <f t="shared" si="33"/>
        <v>31.101116743530127</v>
      </c>
    </row>
    <row r="70" spans="3:29" s="30" customFormat="1" ht="11.4" x14ac:dyDescent="0.2">
      <c r="C70" s="77">
        <f>'1. Accomodation'!N65</f>
        <v>233</v>
      </c>
      <c r="D70" s="77" t="str">
        <f>'3. GRI Pricing'!D61</f>
        <v>D</v>
      </c>
      <c r="E70" s="77" t="str">
        <f>'1. Accomodation'!P65</f>
        <v>1 Bed</v>
      </c>
      <c r="F70" s="77">
        <f>'1. Accomodation'!O65</f>
        <v>510.96</v>
      </c>
      <c r="H70" s="273">
        <v>17316</v>
      </c>
      <c r="I70" s="272">
        <f>IFERROR(INDEX('4. Valuation'!$C$10:$J$17,MATCH($E70,'4. Valuation'!$C$10:$C$17,0),MATCH($I$25,'4. Valuation'!$C$10:$J$10,0)),0)</f>
        <v>1435.1428571428571</v>
      </c>
      <c r="J70" s="378">
        <f>IFERROR(INDEX('4. Valuation'!$C$10:$J$17,MATCH($E70,'4. Valuation'!$C$10:$C$17,0),MATCH($J$25,'4. Valuation'!$C$10:$J$10,0)),0)</f>
        <v>34.122393098078575</v>
      </c>
      <c r="K70" s="277"/>
      <c r="L70" s="312">
        <f t="shared" si="26"/>
        <v>17221.714285714286</v>
      </c>
      <c r="M70" s="312">
        <f t="shared" si="27"/>
        <v>1435.1428571428571</v>
      </c>
      <c r="N70" s="361">
        <f t="shared" si="28"/>
        <v>33.704623230222104</v>
      </c>
      <c r="O70" s="278"/>
      <c r="P70" s="278"/>
      <c r="Q70" s="278"/>
      <c r="R70" s="278"/>
      <c r="S70" s="312">
        <f>IFERROR(INDEX('4. Valuation'!$P$10:$Y$17,MATCH($E70,'4. Valuation'!$P$10:$P$17,0),MATCH($S$25,'4. Valuation'!$P$10:$Y$10,0)),0)</f>
        <v>0</v>
      </c>
      <c r="T70" s="312">
        <f>IFERROR(INDEX('4. Valuation'!$P$10:$Y$17,MATCH($E70,'4. Valuation'!$P$10:$P$17,0),MATCH($T$25,'4. Valuation'!$P$10:$Y$10,0)),0)</f>
        <v>0</v>
      </c>
      <c r="U70" s="312">
        <f>IFERROR(INDEX('4. Valuation'!$P$10:$Y$17,MATCH($E70,'4. Valuation'!$P$10:$P$17,0),MATCH($U$25,'4. Valuation'!$P$10:$Y$10,0)),0)</f>
        <v>0</v>
      </c>
      <c r="V70" s="278"/>
      <c r="W70" s="312">
        <f t="shared" si="29"/>
        <v>0</v>
      </c>
      <c r="X70" s="312">
        <f t="shared" si="30"/>
        <v>0</v>
      </c>
      <c r="Y70" s="312">
        <f t="shared" si="31"/>
        <v>0</v>
      </c>
      <c r="Z70" s="278"/>
      <c r="AA70" s="312">
        <f t="shared" si="32"/>
        <v>16380</v>
      </c>
      <c r="AB70" s="312">
        <f>'3. GRI Pricing'!Z61</f>
        <v>1365</v>
      </c>
      <c r="AC70" s="361">
        <f t="shared" si="33"/>
        <v>32.057303898543921</v>
      </c>
    </row>
    <row r="71" spans="3:29" s="30" customFormat="1" ht="11.4" x14ac:dyDescent="0.2">
      <c r="C71" s="77">
        <f>'1. Accomodation'!N66</f>
        <v>234</v>
      </c>
      <c r="D71" s="77" t="str">
        <f>'3. GRI Pricing'!D62</f>
        <v>D</v>
      </c>
      <c r="E71" s="77" t="str">
        <f>'1. Accomodation'!P66</f>
        <v>1 Bed</v>
      </c>
      <c r="F71" s="77">
        <f>'1. Accomodation'!O66</f>
        <v>492.56</v>
      </c>
      <c r="H71" s="273">
        <v>17108</v>
      </c>
      <c r="I71" s="272">
        <f>IFERROR(INDEX('4. Valuation'!$C$10:$J$17,MATCH($E71,'4. Valuation'!$C$10:$C$17,0),MATCH($I$25,'4. Valuation'!$C$10:$J$10,0)),0)</f>
        <v>1435.1428571428571</v>
      </c>
      <c r="J71" s="378">
        <f>IFERROR(INDEX('4. Valuation'!$C$10:$J$17,MATCH($E71,'4. Valuation'!$C$10:$C$17,0),MATCH($J$25,'4. Valuation'!$C$10:$J$10,0)),0)</f>
        <v>34.122393098078575</v>
      </c>
      <c r="K71" s="277"/>
      <c r="L71" s="312">
        <f t="shared" si="26"/>
        <v>17221.714285714286</v>
      </c>
      <c r="M71" s="312">
        <f t="shared" si="27"/>
        <v>1435.1428571428571</v>
      </c>
      <c r="N71" s="361">
        <f t="shared" si="28"/>
        <v>34.963688252627669</v>
      </c>
      <c r="O71" s="278"/>
      <c r="P71" s="278"/>
      <c r="Q71" s="278"/>
      <c r="R71" s="278"/>
      <c r="S71" s="312">
        <f>IFERROR(INDEX('4. Valuation'!$P$10:$Y$17,MATCH($E71,'4. Valuation'!$P$10:$P$17,0),MATCH($S$25,'4. Valuation'!$P$10:$Y$10,0)),0)</f>
        <v>0</v>
      </c>
      <c r="T71" s="312">
        <f>IFERROR(INDEX('4. Valuation'!$P$10:$Y$17,MATCH($E71,'4. Valuation'!$P$10:$P$17,0),MATCH($T$25,'4. Valuation'!$P$10:$Y$10,0)),0)</f>
        <v>0</v>
      </c>
      <c r="U71" s="312">
        <f>IFERROR(INDEX('4. Valuation'!$P$10:$Y$17,MATCH($E71,'4. Valuation'!$P$10:$P$17,0),MATCH($U$25,'4. Valuation'!$P$10:$Y$10,0)),0)</f>
        <v>0</v>
      </c>
      <c r="V71" s="278"/>
      <c r="W71" s="312">
        <f t="shared" si="29"/>
        <v>0</v>
      </c>
      <c r="X71" s="312">
        <f t="shared" si="30"/>
        <v>0</v>
      </c>
      <c r="Y71" s="312">
        <f t="shared" si="31"/>
        <v>0</v>
      </c>
      <c r="Z71" s="278"/>
      <c r="AA71" s="312">
        <f t="shared" si="32"/>
        <v>16020</v>
      </c>
      <c r="AB71" s="312">
        <f>'3. GRI Pricing'!Z62</f>
        <v>1335</v>
      </c>
      <c r="AC71" s="361">
        <f t="shared" si="33"/>
        <v>32.523956472307944</v>
      </c>
    </row>
    <row r="72" spans="3:29" s="30" customFormat="1" ht="11.4" x14ac:dyDescent="0.2">
      <c r="C72" s="77">
        <f>'1. Accomodation'!N67</f>
        <v>235</v>
      </c>
      <c r="D72" s="77" t="str">
        <f>'3. GRI Pricing'!D63</f>
        <v>D</v>
      </c>
      <c r="E72" s="77" t="str">
        <f>'1. Accomodation'!P67</f>
        <v>1 Bed</v>
      </c>
      <c r="F72" s="77">
        <f>'1. Accomodation'!O67</f>
        <v>510.96</v>
      </c>
      <c r="H72" s="273">
        <v>17316</v>
      </c>
      <c r="I72" s="272">
        <f>IFERROR(INDEX('4. Valuation'!$C$10:$J$17,MATCH($E72,'4. Valuation'!$C$10:$C$17,0),MATCH($I$25,'4. Valuation'!$C$10:$J$10,0)),0)</f>
        <v>1435.1428571428571</v>
      </c>
      <c r="J72" s="378">
        <f>IFERROR(INDEX('4. Valuation'!$C$10:$J$17,MATCH($E72,'4. Valuation'!$C$10:$C$17,0),MATCH($J$25,'4. Valuation'!$C$10:$J$10,0)),0)</f>
        <v>34.122393098078575</v>
      </c>
      <c r="K72" s="277"/>
      <c r="L72" s="312">
        <f t="shared" si="26"/>
        <v>17221.714285714286</v>
      </c>
      <c r="M72" s="312">
        <f t="shared" si="27"/>
        <v>1435.1428571428571</v>
      </c>
      <c r="N72" s="361">
        <f t="shared" si="28"/>
        <v>33.704623230222104</v>
      </c>
      <c r="O72" s="278"/>
      <c r="P72" s="278"/>
      <c r="Q72" s="278"/>
      <c r="R72" s="278"/>
      <c r="S72" s="312">
        <f>IFERROR(INDEX('4. Valuation'!$P$10:$Y$17,MATCH($E72,'4. Valuation'!$P$10:$P$17,0),MATCH($S$25,'4. Valuation'!$P$10:$Y$10,0)),0)</f>
        <v>0</v>
      </c>
      <c r="T72" s="312">
        <f>IFERROR(INDEX('4. Valuation'!$P$10:$Y$17,MATCH($E72,'4. Valuation'!$P$10:$P$17,0),MATCH($T$25,'4. Valuation'!$P$10:$Y$10,0)),0)</f>
        <v>0</v>
      </c>
      <c r="U72" s="312">
        <f>IFERROR(INDEX('4. Valuation'!$P$10:$Y$17,MATCH($E72,'4. Valuation'!$P$10:$P$17,0),MATCH($U$25,'4. Valuation'!$P$10:$Y$10,0)),0)</f>
        <v>0</v>
      </c>
      <c r="V72" s="278"/>
      <c r="W72" s="312">
        <f t="shared" si="29"/>
        <v>0</v>
      </c>
      <c r="X72" s="312">
        <f t="shared" si="30"/>
        <v>0</v>
      </c>
      <c r="Y72" s="312">
        <f t="shared" si="31"/>
        <v>0</v>
      </c>
      <c r="Z72" s="278"/>
      <c r="AA72" s="312">
        <f t="shared" si="32"/>
        <v>16380</v>
      </c>
      <c r="AB72" s="312">
        <f>'3. GRI Pricing'!Z63</f>
        <v>1365</v>
      </c>
      <c r="AC72" s="361">
        <f t="shared" si="33"/>
        <v>32.057303898543921</v>
      </c>
    </row>
    <row r="73" spans="3:29" s="30" customFormat="1" ht="11.4" x14ac:dyDescent="0.2">
      <c r="C73" s="77">
        <f>'1. Accomodation'!N68</f>
        <v>236</v>
      </c>
      <c r="D73" s="77" t="str">
        <f>'3. GRI Pricing'!D64</f>
        <v>D</v>
      </c>
      <c r="E73" s="77" t="str">
        <f>'1. Accomodation'!P68</f>
        <v>1 Bed</v>
      </c>
      <c r="F73" s="77">
        <f>'1. Accomodation'!O68</f>
        <v>506.87</v>
      </c>
      <c r="H73" s="273">
        <v>17212</v>
      </c>
      <c r="I73" s="272">
        <f>IFERROR(INDEX('4. Valuation'!$C$10:$J$17,MATCH($E73,'4. Valuation'!$C$10:$C$17,0),MATCH($I$25,'4. Valuation'!$C$10:$J$10,0)),0)</f>
        <v>1435.1428571428571</v>
      </c>
      <c r="J73" s="378">
        <f>IFERROR(INDEX('4. Valuation'!$C$10:$J$17,MATCH($E73,'4. Valuation'!$C$10:$C$17,0),MATCH($J$25,'4. Valuation'!$C$10:$J$10,0)),0)</f>
        <v>34.122393098078575</v>
      </c>
      <c r="K73" s="277"/>
      <c r="L73" s="312">
        <f t="shared" si="26"/>
        <v>17221.714285714286</v>
      </c>
      <c r="M73" s="312">
        <f t="shared" si="27"/>
        <v>1435.1428571428571</v>
      </c>
      <c r="N73" s="361">
        <f t="shared" si="28"/>
        <v>33.976590221781294</v>
      </c>
      <c r="O73" s="278"/>
      <c r="P73" s="278"/>
      <c r="Q73" s="278"/>
      <c r="R73" s="278"/>
      <c r="S73" s="312">
        <f>IFERROR(INDEX('4. Valuation'!$P$10:$Y$17,MATCH($E73,'4. Valuation'!$P$10:$P$17,0),MATCH($S$25,'4. Valuation'!$P$10:$Y$10,0)),0)</f>
        <v>0</v>
      </c>
      <c r="T73" s="312">
        <f>IFERROR(INDEX('4. Valuation'!$P$10:$Y$17,MATCH($E73,'4. Valuation'!$P$10:$P$17,0),MATCH($T$25,'4. Valuation'!$P$10:$Y$10,0)),0)</f>
        <v>0</v>
      </c>
      <c r="U73" s="312">
        <f>IFERROR(INDEX('4. Valuation'!$P$10:$Y$17,MATCH($E73,'4. Valuation'!$P$10:$P$17,0),MATCH($U$25,'4. Valuation'!$P$10:$Y$10,0)),0)</f>
        <v>0</v>
      </c>
      <c r="V73" s="278"/>
      <c r="W73" s="312">
        <f t="shared" si="29"/>
        <v>0</v>
      </c>
      <c r="X73" s="312">
        <f t="shared" si="30"/>
        <v>0</v>
      </c>
      <c r="Y73" s="312">
        <f t="shared" si="31"/>
        <v>0</v>
      </c>
      <c r="Z73" s="278"/>
      <c r="AA73" s="312">
        <f t="shared" si="32"/>
        <v>16080</v>
      </c>
      <c r="AB73" s="312">
        <f>'3. GRI Pricing'!Z64</f>
        <v>1340</v>
      </c>
      <c r="AC73" s="361">
        <f t="shared" si="33"/>
        <v>31.724110718724724</v>
      </c>
    </row>
    <row r="74" spans="3:29" s="30" customFormat="1" ht="11.4" x14ac:dyDescent="0.2">
      <c r="C74" s="77">
        <f>'1. Accomodation'!N69</f>
        <v>237</v>
      </c>
      <c r="D74" s="77" t="str">
        <f>'3. GRI Pricing'!D65</f>
        <v>D</v>
      </c>
      <c r="E74" s="77" t="str">
        <f>'1. Accomodation'!P69</f>
        <v>1 Bed</v>
      </c>
      <c r="F74" s="77">
        <f>'1. Accomodation'!O69</f>
        <v>510.96</v>
      </c>
      <c r="H74" s="273">
        <v>17316</v>
      </c>
      <c r="I74" s="272">
        <f>IFERROR(INDEX('4. Valuation'!$C$10:$J$17,MATCH($E74,'4. Valuation'!$C$10:$C$17,0),MATCH($I$25,'4. Valuation'!$C$10:$J$10,0)),0)</f>
        <v>1435.1428571428571</v>
      </c>
      <c r="J74" s="378">
        <f>IFERROR(INDEX('4. Valuation'!$C$10:$J$17,MATCH($E74,'4. Valuation'!$C$10:$C$17,0),MATCH($J$25,'4. Valuation'!$C$10:$J$10,0)),0)</f>
        <v>34.122393098078575</v>
      </c>
      <c r="K74" s="277"/>
      <c r="L74" s="312">
        <f t="shared" si="26"/>
        <v>17221.714285714286</v>
      </c>
      <c r="M74" s="312">
        <f t="shared" si="27"/>
        <v>1435.1428571428571</v>
      </c>
      <c r="N74" s="361">
        <f t="shared" si="28"/>
        <v>33.704623230222104</v>
      </c>
      <c r="O74" s="278"/>
      <c r="P74" s="278"/>
      <c r="Q74" s="278"/>
      <c r="R74" s="278"/>
      <c r="S74" s="312">
        <f>IFERROR(INDEX('4. Valuation'!$P$10:$Y$17,MATCH($E74,'4. Valuation'!$P$10:$P$17,0),MATCH($S$25,'4. Valuation'!$P$10:$Y$10,0)),0)</f>
        <v>0</v>
      </c>
      <c r="T74" s="312">
        <f>IFERROR(INDEX('4. Valuation'!$P$10:$Y$17,MATCH($E74,'4. Valuation'!$P$10:$P$17,0),MATCH($T$25,'4. Valuation'!$P$10:$Y$10,0)),0)</f>
        <v>0</v>
      </c>
      <c r="U74" s="312">
        <f>IFERROR(INDEX('4. Valuation'!$P$10:$Y$17,MATCH($E74,'4. Valuation'!$P$10:$P$17,0),MATCH($U$25,'4. Valuation'!$P$10:$Y$10,0)),0)</f>
        <v>0</v>
      </c>
      <c r="V74" s="278"/>
      <c r="W74" s="312">
        <f t="shared" si="29"/>
        <v>0</v>
      </c>
      <c r="X74" s="312">
        <f t="shared" si="30"/>
        <v>0</v>
      </c>
      <c r="Y74" s="312">
        <f t="shared" si="31"/>
        <v>0</v>
      </c>
      <c r="Z74" s="278"/>
      <c r="AA74" s="312">
        <f t="shared" si="32"/>
        <v>16380</v>
      </c>
      <c r="AB74" s="312">
        <f>'3. GRI Pricing'!Z65</f>
        <v>1365</v>
      </c>
      <c r="AC74" s="361">
        <f t="shared" si="33"/>
        <v>32.057303898543921</v>
      </c>
    </row>
    <row r="75" spans="3:29" s="30" customFormat="1" ht="11.4" x14ac:dyDescent="0.2">
      <c r="C75" s="77">
        <f>'1. Accomodation'!N70</f>
        <v>238</v>
      </c>
      <c r="D75" s="77" t="str">
        <f>'3. GRI Pricing'!D66</f>
        <v>D</v>
      </c>
      <c r="E75" s="77" t="str">
        <f>'1. Accomodation'!P70</f>
        <v>2 Bed</v>
      </c>
      <c r="F75" s="77">
        <f>'1. Accomodation'!O70</f>
        <v>749.38</v>
      </c>
      <c r="H75" s="273">
        <v>22152</v>
      </c>
      <c r="I75" s="272">
        <f>IFERROR(INDEX('4. Valuation'!$C$10:$J$17,MATCH($E75,'4. Valuation'!$C$10:$C$17,0),MATCH($I$25,'4. Valuation'!$C$10:$J$10,0)),0)</f>
        <v>1845.0370370370372</v>
      </c>
      <c r="J75" s="378">
        <f>IFERROR(INDEX('4. Valuation'!$C$10:$J$17,MATCH($E75,'4. Valuation'!$C$10:$C$17,0),MATCH($J$25,'4. Valuation'!$C$10:$J$10,0)),0)</f>
        <v>30.136949008991301</v>
      </c>
      <c r="K75" s="277"/>
      <c r="L75" s="312">
        <f t="shared" si="26"/>
        <v>22140.444444444445</v>
      </c>
      <c r="M75" s="312">
        <f t="shared" si="27"/>
        <v>1845.0370370370372</v>
      </c>
      <c r="N75" s="361">
        <f t="shared" si="28"/>
        <v>29.545016472876839</v>
      </c>
      <c r="O75" s="278"/>
      <c r="P75" s="278"/>
      <c r="Q75" s="278"/>
      <c r="R75" s="278"/>
      <c r="S75" s="312">
        <f>IFERROR(INDEX('4. Valuation'!$P$10:$Y$17,MATCH($E75,'4. Valuation'!$P$10:$P$17,0),MATCH($S$25,'4. Valuation'!$P$10:$Y$10,0)),0)</f>
        <v>0</v>
      </c>
      <c r="T75" s="312">
        <f>IFERROR(INDEX('4. Valuation'!$P$10:$Y$17,MATCH($E75,'4. Valuation'!$P$10:$P$17,0),MATCH($T$25,'4. Valuation'!$P$10:$Y$10,0)),0)</f>
        <v>0</v>
      </c>
      <c r="U75" s="312">
        <f>IFERROR(INDEX('4. Valuation'!$P$10:$Y$17,MATCH($E75,'4. Valuation'!$P$10:$P$17,0),MATCH($U$25,'4. Valuation'!$P$10:$Y$10,0)),0)</f>
        <v>0</v>
      </c>
      <c r="V75" s="278"/>
      <c r="W75" s="312">
        <f t="shared" si="29"/>
        <v>0</v>
      </c>
      <c r="X75" s="312">
        <f t="shared" si="30"/>
        <v>0</v>
      </c>
      <c r="Y75" s="312">
        <f t="shared" si="31"/>
        <v>0</v>
      </c>
      <c r="Z75" s="278"/>
      <c r="AA75" s="312">
        <f t="shared" si="32"/>
        <v>20580</v>
      </c>
      <c r="AB75" s="312">
        <f>'3. GRI Pricing'!Z66</f>
        <v>1715</v>
      </c>
      <c r="AC75" s="361">
        <f t="shared" si="33"/>
        <v>27.46270250073394</v>
      </c>
    </row>
    <row r="76" spans="3:29" s="30" customFormat="1" ht="11.4" x14ac:dyDescent="0.2">
      <c r="C76" s="77">
        <f>'1. Accomodation'!N71</f>
        <v>239</v>
      </c>
      <c r="D76" s="77" t="str">
        <f>'3. GRI Pricing'!D67</f>
        <v>D</v>
      </c>
      <c r="E76" s="77" t="str">
        <f>'1. Accomodation'!P71</f>
        <v>1 Bed</v>
      </c>
      <c r="F76" s="77">
        <f>'1. Accomodation'!O71</f>
        <v>508.16</v>
      </c>
      <c r="H76" s="273">
        <v>17316</v>
      </c>
      <c r="I76" s="272">
        <f>IFERROR(INDEX('4. Valuation'!$C$10:$J$17,MATCH($E76,'4. Valuation'!$C$10:$C$17,0),MATCH($I$25,'4. Valuation'!$C$10:$J$10,0)),0)</f>
        <v>1435.1428571428571</v>
      </c>
      <c r="J76" s="378">
        <f>IFERROR(INDEX('4. Valuation'!$C$10:$J$17,MATCH($E76,'4. Valuation'!$C$10:$C$17,0),MATCH($J$25,'4. Valuation'!$C$10:$J$10,0)),0)</f>
        <v>34.122393098078575</v>
      </c>
      <c r="K76" s="277"/>
      <c r="L76" s="312">
        <f t="shared" si="26"/>
        <v>17221.714285714286</v>
      </c>
      <c r="M76" s="312">
        <f t="shared" si="27"/>
        <v>1435.1428571428571</v>
      </c>
      <c r="N76" s="361">
        <f t="shared" si="28"/>
        <v>33.890338251169482</v>
      </c>
      <c r="O76" s="278"/>
      <c r="P76" s="278"/>
      <c r="Q76" s="278"/>
      <c r="R76" s="278"/>
      <c r="S76" s="312">
        <f>IFERROR(INDEX('4. Valuation'!$P$10:$Y$17,MATCH($E76,'4. Valuation'!$P$10:$P$17,0),MATCH($S$25,'4. Valuation'!$P$10:$Y$10,0)),0)</f>
        <v>0</v>
      </c>
      <c r="T76" s="312">
        <f>IFERROR(INDEX('4. Valuation'!$P$10:$Y$17,MATCH($E76,'4. Valuation'!$P$10:$P$17,0),MATCH($T$25,'4. Valuation'!$P$10:$Y$10,0)),0)</f>
        <v>0</v>
      </c>
      <c r="U76" s="312">
        <f>IFERROR(INDEX('4. Valuation'!$P$10:$Y$17,MATCH($E76,'4. Valuation'!$P$10:$P$17,0),MATCH($U$25,'4. Valuation'!$P$10:$Y$10,0)),0)</f>
        <v>0</v>
      </c>
      <c r="V76" s="278"/>
      <c r="W76" s="312">
        <f t="shared" si="29"/>
        <v>0</v>
      </c>
      <c r="X76" s="312">
        <f t="shared" si="30"/>
        <v>0</v>
      </c>
      <c r="Y76" s="312">
        <f t="shared" si="31"/>
        <v>0</v>
      </c>
      <c r="Z76" s="278"/>
      <c r="AA76" s="312">
        <f t="shared" si="32"/>
        <v>16380</v>
      </c>
      <c r="AB76" s="312">
        <f>'3. GRI Pricing'!Z67</f>
        <v>1365</v>
      </c>
      <c r="AC76" s="361">
        <f t="shared" si="33"/>
        <v>32.233942065491185</v>
      </c>
    </row>
    <row r="77" spans="3:29" s="30" customFormat="1" ht="11.4" x14ac:dyDescent="0.2">
      <c r="C77" s="77">
        <f>'1. Accomodation'!N72</f>
        <v>301</v>
      </c>
      <c r="D77" s="77" t="str">
        <f>'3. GRI Pricing'!D68</f>
        <v>C</v>
      </c>
      <c r="E77" s="77" t="str">
        <f>'1. Accomodation'!P72</f>
        <v>1 Bed</v>
      </c>
      <c r="F77" s="77">
        <f>'1. Accomodation'!O72</f>
        <v>517.1</v>
      </c>
      <c r="H77" s="273">
        <v>17316</v>
      </c>
      <c r="I77" s="272">
        <f>IFERROR(INDEX('4. Valuation'!$C$10:$J$17,MATCH($E77,'4. Valuation'!$C$10:$C$17,0),MATCH($I$25,'4. Valuation'!$C$10:$J$10,0)),0)</f>
        <v>1435.1428571428571</v>
      </c>
      <c r="J77" s="378">
        <f>IFERROR(INDEX('4. Valuation'!$C$10:$J$17,MATCH($E77,'4. Valuation'!$C$10:$C$17,0),MATCH($J$25,'4. Valuation'!$C$10:$J$10,0)),0)</f>
        <v>34.122393098078575</v>
      </c>
      <c r="K77" s="277"/>
      <c r="L77" s="312">
        <f t="shared" si="26"/>
        <v>17221.714285714286</v>
      </c>
      <c r="M77" s="312">
        <f t="shared" si="27"/>
        <v>1435.1428571428571</v>
      </c>
      <c r="N77" s="361">
        <f t="shared" si="28"/>
        <v>33.304417493162418</v>
      </c>
      <c r="O77" s="278"/>
      <c r="P77" s="278"/>
      <c r="Q77" s="278"/>
      <c r="R77" s="278"/>
      <c r="S77" s="312">
        <f>IFERROR(INDEX('4. Valuation'!$P$10:$Y$17,MATCH($E77,'4. Valuation'!$P$10:$P$17,0),MATCH($S$25,'4. Valuation'!$P$10:$Y$10,0)),0)</f>
        <v>0</v>
      </c>
      <c r="T77" s="312">
        <f>IFERROR(INDEX('4. Valuation'!$P$10:$Y$17,MATCH($E77,'4. Valuation'!$P$10:$P$17,0),MATCH($T$25,'4. Valuation'!$P$10:$Y$10,0)),0)</f>
        <v>0</v>
      </c>
      <c r="U77" s="312">
        <f>IFERROR(INDEX('4. Valuation'!$P$10:$Y$17,MATCH($E77,'4. Valuation'!$P$10:$P$17,0),MATCH($U$25,'4. Valuation'!$P$10:$Y$10,0)),0)</f>
        <v>0</v>
      </c>
      <c r="V77" s="278"/>
      <c r="W77" s="312">
        <f t="shared" si="29"/>
        <v>0</v>
      </c>
      <c r="X77" s="312">
        <f t="shared" si="30"/>
        <v>0</v>
      </c>
      <c r="Y77" s="312">
        <f t="shared" si="31"/>
        <v>0</v>
      </c>
      <c r="Z77" s="278"/>
      <c r="AA77" s="312">
        <f t="shared" si="32"/>
        <v>16620</v>
      </c>
      <c r="AB77" s="312">
        <f>'3. GRI Pricing'!Z68</f>
        <v>1385</v>
      </c>
      <c r="AC77" s="361">
        <f t="shared" si="33"/>
        <v>32.140785147940434</v>
      </c>
    </row>
    <row r="78" spans="3:29" s="30" customFormat="1" ht="11.4" x14ac:dyDescent="0.2">
      <c r="C78" s="77">
        <f>'1. Accomodation'!N73</f>
        <v>302</v>
      </c>
      <c r="D78" s="77" t="str">
        <f>'3. GRI Pricing'!D69</f>
        <v>C</v>
      </c>
      <c r="E78" s="77" t="str">
        <f>'1. Accomodation'!P73</f>
        <v>Studio</v>
      </c>
      <c r="F78" s="77">
        <f>'1. Accomodation'!O73</f>
        <v>385.46</v>
      </c>
      <c r="H78" s="273">
        <v>14612</v>
      </c>
      <c r="I78" s="272">
        <f>IFERROR(INDEX('4. Valuation'!$C$10:$J$17,MATCH($E78,'4. Valuation'!$C$10:$C$17,0),MATCH($I$25,'4. Valuation'!$C$10:$J$10,0)),0)</f>
        <v>1218</v>
      </c>
      <c r="J78" s="378">
        <f>IFERROR(INDEX('4. Valuation'!$C$10:$J$17,MATCH($E78,'4. Valuation'!$C$10:$C$17,0),MATCH($J$25,'4. Valuation'!$C$10:$J$10,0)),0)</f>
        <v>37.478401514852656</v>
      </c>
      <c r="K78" s="277"/>
      <c r="L78" s="312">
        <f t="shared" si="26"/>
        <v>14616</v>
      </c>
      <c r="M78" s="312">
        <f t="shared" si="27"/>
        <v>1218</v>
      </c>
      <c r="N78" s="361">
        <f t="shared" si="28"/>
        <v>37.918331344367772</v>
      </c>
      <c r="O78" s="278"/>
      <c r="P78" s="278"/>
      <c r="Q78" s="278"/>
      <c r="R78" s="278"/>
      <c r="S78" s="312">
        <f>IFERROR(INDEX('4. Valuation'!$P$10:$Y$17,MATCH($E78,'4. Valuation'!$P$10:$P$17,0),MATCH($S$25,'4. Valuation'!$P$10:$Y$10,0)),0)</f>
        <v>0</v>
      </c>
      <c r="T78" s="312">
        <f>IFERROR(INDEX('4. Valuation'!$P$10:$Y$17,MATCH($E78,'4. Valuation'!$P$10:$P$17,0),MATCH($T$25,'4. Valuation'!$P$10:$Y$10,0)),0)</f>
        <v>0</v>
      </c>
      <c r="U78" s="312">
        <f>IFERROR(INDEX('4. Valuation'!$P$10:$Y$17,MATCH($E78,'4. Valuation'!$P$10:$P$17,0),MATCH($U$25,'4. Valuation'!$P$10:$Y$10,0)),0)</f>
        <v>0</v>
      </c>
      <c r="V78" s="278"/>
      <c r="W78" s="312">
        <f t="shared" si="29"/>
        <v>0</v>
      </c>
      <c r="X78" s="312">
        <f t="shared" si="30"/>
        <v>0</v>
      </c>
      <c r="Y78" s="312">
        <f t="shared" si="31"/>
        <v>0</v>
      </c>
      <c r="Z78" s="278"/>
      <c r="AA78" s="312">
        <f t="shared" si="32"/>
        <v>14580</v>
      </c>
      <c r="AB78" s="312">
        <f>'3. GRI Pricing'!Z69</f>
        <v>1215</v>
      </c>
      <c r="AC78" s="361">
        <f t="shared" si="33"/>
        <v>37.824936439578686</v>
      </c>
    </row>
    <row r="79" spans="3:29" s="30" customFormat="1" ht="11.4" x14ac:dyDescent="0.2">
      <c r="C79" s="77">
        <f>'1. Accomodation'!N74</f>
        <v>303</v>
      </c>
      <c r="D79" s="77" t="str">
        <f>'3. GRI Pricing'!D70</f>
        <v>C</v>
      </c>
      <c r="E79" s="77" t="str">
        <f>'1. Accomodation'!P74</f>
        <v>Studio</v>
      </c>
      <c r="F79" s="77">
        <f>'1. Accomodation'!O74</f>
        <v>394.17</v>
      </c>
      <c r="H79" s="273">
        <v>14612</v>
      </c>
      <c r="I79" s="272">
        <f>IFERROR(INDEX('4. Valuation'!$C$10:$J$17,MATCH($E79,'4. Valuation'!$C$10:$C$17,0),MATCH($I$25,'4. Valuation'!$C$10:$J$10,0)),0)</f>
        <v>1218</v>
      </c>
      <c r="J79" s="378">
        <f>IFERROR(INDEX('4. Valuation'!$C$10:$J$17,MATCH($E79,'4. Valuation'!$C$10:$C$17,0),MATCH($J$25,'4. Valuation'!$C$10:$J$10,0)),0)</f>
        <v>37.478401514852656</v>
      </c>
      <c r="K79" s="277"/>
      <c r="L79" s="312">
        <f t="shared" si="26"/>
        <v>14616</v>
      </c>
      <c r="M79" s="312">
        <f t="shared" si="27"/>
        <v>1218</v>
      </c>
      <c r="N79" s="361">
        <f t="shared" si="28"/>
        <v>37.080447522642515</v>
      </c>
      <c r="O79" s="278"/>
      <c r="P79" s="278"/>
      <c r="Q79" s="278"/>
      <c r="R79" s="278"/>
      <c r="S79" s="312">
        <f>IFERROR(INDEX('4. Valuation'!$P$10:$Y$17,MATCH($E79,'4. Valuation'!$P$10:$P$17,0),MATCH($S$25,'4. Valuation'!$P$10:$Y$10,0)),0)</f>
        <v>0</v>
      </c>
      <c r="T79" s="312">
        <f>IFERROR(INDEX('4. Valuation'!$P$10:$Y$17,MATCH($E79,'4. Valuation'!$P$10:$P$17,0),MATCH($T$25,'4. Valuation'!$P$10:$Y$10,0)),0)</f>
        <v>0</v>
      </c>
      <c r="U79" s="312">
        <f>IFERROR(INDEX('4. Valuation'!$P$10:$Y$17,MATCH($E79,'4. Valuation'!$P$10:$P$17,0),MATCH($U$25,'4. Valuation'!$P$10:$Y$10,0)),0)</f>
        <v>0</v>
      </c>
      <c r="V79" s="278"/>
      <c r="W79" s="312">
        <f t="shared" si="29"/>
        <v>0</v>
      </c>
      <c r="X79" s="312">
        <f t="shared" si="30"/>
        <v>0</v>
      </c>
      <c r="Y79" s="312">
        <f t="shared" si="31"/>
        <v>0</v>
      </c>
      <c r="Z79" s="278"/>
      <c r="AA79" s="312">
        <f t="shared" si="32"/>
        <v>14580</v>
      </c>
      <c r="AB79" s="312">
        <f>'3. GRI Pricing'!Z70</f>
        <v>1215</v>
      </c>
      <c r="AC79" s="361">
        <f t="shared" si="33"/>
        <v>36.989116371108913</v>
      </c>
    </row>
    <row r="80" spans="3:29" s="30" customFormat="1" ht="11.4" x14ac:dyDescent="0.2">
      <c r="C80" s="77">
        <f>'1. Accomodation'!N75</f>
        <v>304</v>
      </c>
      <c r="D80" s="77" t="str">
        <f>'3. GRI Pricing'!D71</f>
        <v>C</v>
      </c>
      <c r="E80" s="77" t="str">
        <f>'1. Accomodation'!P75</f>
        <v>1 Bed</v>
      </c>
      <c r="F80" s="77">
        <f>'1. Accomodation'!O75</f>
        <v>521.51</v>
      </c>
      <c r="H80" s="273">
        <v>17316</v>
      </c>
      <c r="I80" s="272">
        <f>IFERROR(INDEX('4. Valuation'!$C$10:$J$17,MATCH($E80,'4. Valuation'!$C$10:$C$17,0),MATCH($I$25,'4. Valuation'!$C$10:$J$10,0)),0)</f>
        <v>1435.1428571428571</v>
      </c>
      <c r="J80" s="378">
        <f>IFERROR(INDEX('4. Valuation'!$C$10:$J$17,MATCH($E80,'4. Valuation'!$C$10:$C$17,0),MATCH($J$25,'4. Valuation'!$C$10:$J$10,0)),0)</f>
        <v>34.122393098078575</v>
      </c>
      <c r="K80" s="277"/>
      <c r="L80" s="312">
        <f t="shared" si="26"/>
        <v>17221.714285714286</v>
      </c>
      <c r="M80" s="312">
        <f t="shared" si="27"/>
        <v>1435.1428571428571</v>
      </c>
      <c r="N80" s="361">
        <f t="shared" si="28"/>
        <v>33.022788222113263</v>
      </c>
      <c r="O80" s="278"/>
      <c r="P80" s="278"/>
      <c r="Q80" s="278"/>
      <c r="R80" s="278"/>
      <c r="S80" s="312">
        <f>IFERROR(INDEX('4. Valuation'!$P$10:$Y$17,MATCH($E80,'4. Valuation'!$P$10:$P$17,0),MATCH($S$25,'4. Valuation'!$P$10:$Y$10,0)),0)</f>
        <v>0</v>
      </c>
      <c r="T80" s="312">
        <f>IFERROR(INDEX('4. Valuation'!$P$10:$Y$17,MATCH($E80,'4. Valuation'!$P$10:$P$17,0),MATCH($T$25,'4. Valuation'!$P$10:$Y$10,0)),0)</f>
        <v>0</v>
      </c>
      <c r="U80" s="312">
        <f>IFERROR(INDEX('4. Valuation'!$P$10:$Y$17,MATCH($E80,'4. Valuation'!$P$10:$P$17,0),MATCH($U$25,'4. Valuation'!$P$10:$Y$10,0)),0)</f>
        <v>0</v>
      </c>
      <c r="V80" s="278"/>
      <c r="W80" s="312">
        <f t="shared" si="29"/>
        <v>0</v>
      </c>
      <c r="X80" s="312">
        <f t="shared" si="30"/>
        <v>0</v>
      </c>
      <c r="Y80" s="312">
        <f t="shared" si="31"/>
        <v>0</v>
      </c>
      <c r="Z80" s="278"/>
      <c r="AA80" s="312">
        <f t="shared" si="32"/>
        <v>16620</v>
      </c>
      <c r="AB80" s="312">
        <f>'3. GRI Pricing'!Z71</f>
        <v>1385</v>
      </c>
      <c r="AC80" s="361">
        <f t="shared" si="33"/>
        <v>31.868995800655789</v>
      </c>
    </row>
    <row r="81" spans="3:29" s="30" customFormat="1" ht="11.4" x14ac:dyDescent="0.2">
      <c r="C81" s="77">
        <f>'1. Accomodation'!N76</f>
        <v>305</v>
      </c>
      <c r="D81" s="77" t="str">
        <f>'3. GRI Pricing'!D72</f>
        <v>C</v>
      </c>
      <c r="E81" s="77" t="str">
        <f>'1. Accomodation'!P76</f>
        <v>2 Bed</v>
      </c>
      <c r="F81" s="77">
        <f>'1. Accomodation'!O76</f>
        <v>762.95</v>
      </c>
      <c r="H81" s="273">
        <v>22256</v>
      </c>
      <c r="I81" s="272">
        <f>IFERROR(INDEX('4. Valuation'!$C$10:$J$17,MATCH($E81,'4. Valuation'!$C$10:$C$17,0),MATCH($I$25,'4. Valuation'!$C$10:$J$10,0)),0)</f>
        <v>1845.0370370370372</v>
      </c>
      <c r="J81" s="378">
        <f>IFERROR(INDEX('4. Valuation'!$C$10:$J$17,MATCH($E81,'4. Valuation'!$C$10:$C$17,0),MATCH($J$25,'4. Valuation'!$C$10:$J$10,0)),0)</f>
        <v>30.136949008991301</v>
      </c>
      <c r="K81" s="277"/>
      <c r="L81" s="312">
        <f t="shared" si="26"/>
        <v>22140.444444444445</v>
      </c>
      <c r="M81" s="312">
        <f t="shared" si="27"/>
        <v>1845.0370370370372</v>
      </c>
      <c r="N81" s="361">
        <f t="shared" si="28"/>
        <v>29.019522176347657</v>
      </c>
      <c r="O81" s="278"/>
      <c r="P81" s="278"/>
      <c r="Q81" s="278"/>
      <c r="R81" s="278"/>
      <c r="S81" s="312">
        <f>IFERROR(INDEX('4. Valuation'!$P$10:$Y$17,MATCH($E81,'4. Valuation'!$P$10:$P$17,0),MATCH($S$25,'4. Valuation'!$P$10:$Y$10,0)),0)</f>
        <v>0</v>
      </c>
      <c r="T81" s="312">
        <f>IFERROR(INDEX('4. Valuation'!$P$10:$Y$17,MATCH($E81,'4. Valuation'!$P$10:$P$17,0),MATCH($T$25,'4. Valuation'!$P$10:$Y$10,0)),0)</f>
        <v>0</v>
      </c>
      <c r="U81" s="312">
        <f>IFERROR(INDEX('4. Valuation'!$P$10:$Y$17,MATCH($E81,'4. Valuation'!$P$10:$P$17,0),MATCH($U$25,'4. Valuation'!$P$10:$Y$10,0)),0)</f>
        <v>0</v>
      </c>
      <c r="V81" s="278"/>
      <c r="W81" s="312">
        <f t="shared" si="29"/>
        <v>0</v>
      </c>
      <c r="X81" s="312">
        <f t="shared" si="30"/>
        <v>0</v>
      </c>
      <c r="Y81" s="312">
        <f t="shared" si="31"/>
        <v>0</v>
      </c>
      <c r="Z81" s="278"/>
      <c r="AA81" s="312">
        <f t="shared" si="32"/>
        <v>21660</v>
      </c>
      <c r="AB81" s="312">
        <f>'3. GRI Pricing'!Z72</f>
        <v>1805</v>
      </c>
      <c r="AC81" s="361">
        <f t="shared" si="33"/>
        <v>28.389802739366928</v>
      </c>
    </row>
    <row r="82" spans="3:29" s="30" customFormat="1" ht="11.4" x14ac:dyDescent="0.2">
      <c r="C82" s="77">
        <f>'1. Accomodation'!N77</f>
        <v>306</v>
      </c>
      <c r="D82" s="77" t="str">
        <f>'3. GRI Pricing'!D73</f>
        <v>C</v>
      </c>
      <c r="E82" s="77" t="str">
        <f>'1. Accomodation'!P77</f>
        <v>1 Bed</v>
      </c>
      <c r="F82" s="77">
        <f>'1. Accomodation'!O77</f>
        <v>529.79999999999995</v>
      </c>
      <c r="H82" s="273">
        <v>17316</v>
      </c>
      <c r="I82" s="272">
        <f>IFERROR(INDEX('4. Valuation'!$C$10:$J$17,MATCH($E82,'4. Valuation'!$C$10:$C$17,0),MATCH($I$25,'4. Valuation'!$C$10:$J$10,0)),0)</f>
        <v>1435.1428571428571</v>
      </c>
      <c r="J82" s="378">
        <f>IFERROR(INDEX('4. Valuation'!$C$10:$J$17,MATCH($E82,'4. Valuation'!$C$10:$C$17,0),MATCH($J$25,'4. Valuation'!$C$10:$J$10,0)),0)</f>
        <v>34.122393098078575</v>
      </c>
      <c r="K82" s="277"/>
      <c r="L82" s="312">
        <f t="shared" si="26"/>
        <v>17221.714285714286</v>
      </c>
      <c r="M82" s="312">
        <f t="shared" si="27"/>
        <v>1435.1428571428571</v>
      </c>
      <c r="N82" s="361">
        <f t="shared" si="28"/>
        <v>32.506066979453166</v>
      </c>
      <c r="O82" s="278"/>
      <c r="P82" s="278"/>
      <c r="Q82" s="278"/>
      <c r="R82" s="278"/>
      <c r="S82" s="312">
        <f>IFERROR(INDEX('4. Valuation'!$P$10:$Y$17,MATCH($E82,'4. Valuation'!$P$10:$P$17,0),MATCH($S$25,'4. Valuation'!$P$10:$Y$10,0)),0)</f>
        <v>0</v>
      </c>
      <c r="T82" s="312">
        <f>IFERROR(INDEX('4. Valuation'!$P$10:$Y$17,MATCH($E82,'4. Valuation'!$P$10:$P$17,0),MATCH($T$25,'4. Valuation'!$P$10:$Y$10,0)),0)</f>
        <v>0</v>
      </c>
      <c r="U82" s="312">
        <f>IFERROR(INDEX('4. Valuation'!$P$10:$Y$17,MATCH($E82,'4. Valuation'!$P$10:$P$17,0),MATCH($U$25,'4. Valuation'!$P$10:$Y$10,0)),0)</f>
        <v>0</v>
      </c>
      <c r="V82" s="278"/>
      <c r="W82" s="312">
        <f t="shared" si="29"/>
        <v>0</v>
      </c>
      <c r="X82" s="312">
        <f t="shared" si="30"/>
        <v>0</v>
      </c>
      <c r="Y82" s="312">
        <f t="shared" si="31"/>
        <v>0</v>
      </c>
      <c r="Z82" s="278"/>
      <c r="AA82" s="312">
        <f t="shared" si="32"/>
        <v>16140</v>
      </c>
      <c r="AB82" s="312">
        <f>'3. GRI Pricing'!Z73</f>
        <v>1345</v>
      </c>
      <c r="AC82" s="361">
        <f t="shared" si="33"/>
        <v>30.464326160815403</v>
      </c>
    </row>
    <row r="83" spans="3:29" s="30" customFormat="1" ht="11.4" x14ac:dyDescent="0.2">
      <c r="C83" s="77">
        <f>'1. Accomodation'!N78</f>
        <v>307</v>
      </c>
      <c r="D83" s="77" t="str">
        <f>'3. GRI Pricing'!D74</f>
        <v>C</v>
      </c>
      <c r="E83" s="77" t="str">
        <f>'1. Accomodation'!P78</f>
        <v>1 Bed</v>
      </c>
      <c r="F83" s="77">
        <f>'1. Accomodation'!O78</f>
        <v>509.56</v>
      </c>
      <c r="H83" s="273">
        <v>17316</v>
      </c>
      <c r="I83" s="272">
        <f>IFERROR(INDEX('4. Valuation'!$C$10:$J$17,MATCH($E83,'4. Valuation'!$C$10:$C$17,0),MATCH($I$25,'4. Valuation'!$C$10:$J$10,0)),0)</f>
        <v>1435.1428571428571</v>
      </c>
      <c r="J83" s="378">
        <f>IFERROR(INDEX('4. Valuation'!$C$10:$J$17,MATCH($E83,'4. Valuation'!$C$10:$C$17,0),MATCH($J$25,'4. Valuation'!$C$10:$J$10,0)),0)</f>
        <v>34.122393098078575</v>
      </c>
      <c r="K83" s="277"/>
      <c r="L83" s="312">
        <f t="shared" si="26"/>
        <v>17221.714285714286</v>
      </c>
      <c r="M83" s="312">
        <f t="shared" si="27"/>
        <v>1435.1428571428571</v>
      </c>
      <c r="N83" s="361">
        <f t="shared" si="28"/>
        <v>33.797225617619681</v>
      </c>
      <c r="O83" s="278"/>
      <c r="P83" s="278"/>
      <c r="Q83" s="278"/>
      <c r="R83" s="278"/>
      <c r="S83" s="312">
        <f>IFERROR(INDEX('4. Valuation'!$P$10:$Y$17,MATCH($E83,'4. Valuation'!$P$10:$P$17,0),MATCH($S$25,'4. Valuation'!$P$10:$Y$10,0)),0)</f>
        <v>0</v>
      </c>
      <c r="T83" s="312">
        <f>IFERROR(INDEX('4. Valuation'!$P$10:$Y$17,MATCH($E83,'4. Valuation'!$P$10:$P$17,0),MATCH($T$25,'4. Valuation'!$P$10:$Y$10,0)),0)</f>
        <v>0</v>
      </c>
      <c r="U83" s="312">
        <f>IFERROR(INDEX('4. Valuation'!$P$10:$Y$17,MATCH($E83,'4. Valuation'!$P$10:$P$17,0),MATCH($U$25,'4. Valuation'!$P$10:$Y$10,0)),0)</f>
        <v>0</v>
      </c>
      <c r="V83" s="278"/>
      <c r="W83" s="312">
        <f t="shared" si="29"/>
        <v>0</v>
      </c>
      <c r="X83" s="312">
        <f t="shared" si="30"/>
        <v>0</v>
      </c>
      <c r="Y83" s="312">
        <f t="shared" si="31"/>
        <v>0</v>
      </c>
      <c r="Z83" s="278"/>
      <c r="AA83" s="312">
        <f t="shared" si="32"/>
        <v>15900</v>
      </c>
      <c r="AB83" s="312">
        <f>'3. GRI Pricing'!Z74</f>
        <v>1325</v>
      </c>
      <c r="AC83" s="361">
        <f t="shared" si="33"/>
        <v>31.203391161001647</v>
      </c>
    </row>
    <row r="84" spans="3:29" s="30" customFormat="1" ht="11.4" x14ac:dyDescent="0.2">
      <c r="C84" s="77">
        <f>'1. Accomodation'!N79</f>
        <v>308</v>
      </c>
      <c r="D84" s="77" t="str">
        <f>'3. GRI Pricing'!D75</f>
        <v>C</v>
      </c>
      <c r="E84" s="77" t="str">
        <f>'1. Accomodation'!P79</f>
        <v>1 Bed</v>
      </c>
      <c r="F84" s="77">
        <f>'1. Accomodation'!O79</f>
        <v>489.44</v>
      </c>
      <c r="H84" s="273">
        <v>17108</v>
      </c>
      <c r="I84" s="272">
        <f>IFERROR(INDEX('4. Valuation'!$C$10:$J$17,MATCH($E84,'4. Valuation'!$C$10:$C$17,0),MATCH($I$25,'4. Valuation'!$C$10:$J$10,0)),0)</f>
        <v>1435.1428571428571</v>
      </c>
      <c r="J84" s="378">
        <f>IFERROR(INDEX('4. Valuation'!$C$10:$J$17,MATCH($E84,'4. Valuation'!$C$10:$C$17,0),MATCH($J$25,'4. Valuation'!$C$10:$J$10,0)),0)</f>
        <v>34.122393098078575</v>
      </c>
      <c r="K84" s="277"/>
      <c r="L84" s="312">
        <f t="shared" si="26"/>
        <v>17221.714285714286</v>
      </c>
      <c r="M84" s="312">
        <f t="shared" si="27"/>
        <v>1435.1428571428571</v>
      </c>
      <c r="N84" s="361">
        <f t="shared" si="28"/>
        <v>35.186568906738898</v>
      </c>
      <c r="O84" s="278"/>
      <c r="P84" s="278"/>
      <c r="Q84" s="278"/>
      <c r="R84" s="278"/>
      <c r="S84" s="312">
        <f>IFERROR(INDEX('4. Valuation'!$P$10:$Y$17,MATCH($E84,'4. Valuation'!$P$10:$P$17,0),MATCH($S$25,'4. Valuation'!$P$10:$Y$10,0)),0)</f>
        <v>0</v>
      </c>
      <c r="T84" s="312">
        <f>IFERROR(INDEX('4. Valuation'!$P$10:$Y$17,MATCH($E84,'4. Valuation'!$P$10:$P$17,0),MATCH($T$25,'4. Valuation'!$P$10:$Y$10,0)),0)</f>
        <v>0</v>
      </c>
      <c r="U84" s="312">
        <f>IFERROR(INDEX('4. Valuation'!$P$10:$Y$17,MATCH($E84,'4. Valuation'!$P$10:$P$17,0),MATCH($U$25,'4. Valuation'!$P$10:$Y$10,0)),0)</f>
        <v>0</v>
      </c>
      <c r="V84" s="278"/>
      <c r="W84" s="312">
        <f t="shared" si="29"/>
        <v>0</v>
      </c>
      <c r="X84" s="312">
        <f t="shared" si="30"/>
        <v>0</v>
      </c>
      <c r="Y84" s="312">
        <f t="shared" si="31"/>
        <v>0</v>
      </c>
      <c r="Z84" s="278"/>
      <c r="AA84" s="312">
        <f t="shared" si="32"/>
        <v>16260</v>
      </c>
      <c r="AB84" s="312">
        <f>'3. GRI Pricing'!Z75</f>
        <v>1355</v>
      </c>
      <c r="AC84" s="361">
        <f t="shared" si="33"/>
        <v>33.221641059169663</v>
      </c>
    </row>
    <row r="85" spans="3:29" s="30" customFormat="1" ht="11.4" x14ac:dyDescent="0.2">
      <c r="C85" s="77">
        <f>'1. Accomodation'!N80</f>
        <v>309</v>
      </c>
      <c r="D85" s="77" t="str">
        <f>'3. GRI Pricing'!D76</f>
        <v>C</v>
      </c>
      <c r="E85" s="77" t="str">
        <f>'1. Accomodation'!P80</f>
        <v>1 Bed</v>
      </c>
      <c r="F85" s="77">
        <f>'1. Accomodation'!O80</f>
        <v>509.56</v>
      </c>
      <c r="H85" s="273">
        <v>17316</v>
      </c>
      <c r="I85" s="272">
        <f>IFERROR(INDEX('4. Valuation'!$C$10:$J$17,MATCH($E85,'4. Valuation'!$C$10:$C$17,0),MATCH($I$25,'4. Valuation'!$C$10:$J$10,0)),0)</f>
        <v>1435.1428571428571</v>
      </c>
      <c r="J85" s="378">
        <f>IFERROR(INDEX('4. Valuation'!$C$10:$J$17,MATCH($E85,'4. Valuation'!$C$10:$C$17,0),MATCH($J$25,'4. Valuation'!$C$10:$J$10,0)),0)</f>
        <v>34.122393098078575</v>
      </c>
      <c r="K85" s="277"/>
      <c r="L85" s="312">
        <f t="shared" si="26"/>
        <v>17221.714285714286</v>
      </c>
      <c r="M85" s="312">
        <f t="shared" si="27"/>
        <v>1435.1428571428571</v>
      </c>
      <c r="N85" s="361">
        <f t="shared" si="28"/>
        <v>33.797225617619681</v>
      </c>
      <c r="O85" s="278"/>
      <c r="P85" s="278"/>
      <c r="Q85" s="278"/>
      <c r="R85" s="278"/>
      <c r="S85" s="312">
        <f>IFERROR(INDEX('4. Valuation'!$P$10:$Y$17,MATCH($E85,'4. Valuation'!$P$10:$P$17,0),MATCH($S$25,'4. Valuation'!$P$10:$Y$10,0)),0)</f>
        <v>0</v>
      </c>
      <c r="T85" s="312">
        <f>IFERROR(INDEX('4. Valuation'!$P$10:$Y$17,MATCH($E85,'4. Valuation'!$P$10:$P$17,0),MATCH($T$25,'4. Valuation'!$P$10:$Y$10,0)),0)</f>
        <v>0</v>
      </c>
      <c r="U85" s="312">
        <f>IFERROR(INDEX('4. Valuation'!$P$10:$Y$17,MATCH($E85,'4. Valuation'!$P$10:$P$17,0),MATCH($U$25,'4. Valuation'!$P$10:$Y$10,0)),0)</f>
        <v>0</v>
      </c>
      <c r="V85" s="278"/>
      <c r="W85" s="312">
        <f t="shared" si="29"/>
        <v>0</v>
      </c>
      <c r="X85" s="312">
        <f t="shared" si="30"/>
        <v>0</v>
      </c>
      <c r="Y85" s="312">
        <f t="shared" si="31"/>
        <v>0</v>
      </c>
      <c r="Z85" s="278"/>
      <c r="AA85" s="312">
        <f t="shared" si="32"/>
        <v>15900</v>
      </c>
      <c r="AB85" s="312">
        <f>'3. GRI Pricing'!Z76</f>
        <v>1325</v>
      </c>
      <c r="AC85" s="361">
        <f t="shared" si="33"/>
        <v>31.203391161001647</v>
      </c>
    </row>
    <row r="86" spans="3:29" s="30" customFormat="1" ht="11.4" x14ac:dyDescent="0.2">
      <c r="C86" s="77">
        <f>'1. Accomodation'!N81</f>
        <v>310</v>
      </c>
      <c r="D86" s="77" t="str">
        <f>'3. GRI Pricing'!D77</f>
        <v>C</v>
      </c>
      <c r="E86" s="77" t="str">
        <f>'1. Accomodation'!P81</f>
        <v>1 Bed</v>
      </c>
      <c r="F86" s="77">
        <f>'1. Accomodation'!O81</f>
        <v>506.87</v>
      </c>
      <c r="H86" s="273">
        <v>17212</v>
      </c>
      <c r="I86" s="272">
        <f>IFERROR(INDEX('4. Valuation'!$C$10:$J$17,MATCH($E86,'4. Valuation'!$C$10:$C$17,0),MATCH($I$25,'4. Valuation'!$C$10:$J$10,0)),0)</f>
        <v>1435.1428571428571</v>
      </c>
      <c r="J86" s="378">
        <f>IFERROR(INDEX('4. Valuation'!$C$10:$J$17,MATCH($E86,'4. Valuation'!$C$10:$C$17,0),MATCH($J$25,'4. Valuation'!$C$10:$J$10,0)),0)</f>
        <v>34.122393098078575</v>
      </c>
      <c r="K86" s="277"/>
      <c r="L86" s="312">
        <f t="shared" si="26"/>
        <v>17221.714285714286</v>
      </c>
      <c r="M86" s="312">
        <f t="shared" si="27"/>
        <v>1435.1428571428571</v>
      </c>
      <c r="N86" s="361">
        <f t="shared" si="28"/>
        <v>33.976590221781294</v>
      </c>
      <c r="O86" s="278"/>
      <c r="P86" s="278"/>
      <c r="Q86" s="278"/>
      <c r="R86" s="278"/>
      <c r="S86" s="312">
        <f>IFERROR(INDEX('4. Valuation'!$P$10:$Y$17,MATCH($E86,'4. Valuation'!$P$10:$P$17,0),MATCH($S$25,'4. Valuation'!$P$10:$Y$10,0)),0)</f>
        <v>0</v>
      </c>
      <c r="T86" s="312">
        <f>IFERROR(INDEX('4. Valuation'!$P$10:$Y$17,MATCH($E86,'4. Valuation'!$P$10:$P$17,0),MATCH($T$25,'4. Valuation'!$P$10:$Y$10,0)),0)</f>
        <v>0</v>
      </c>
      <c r="U86" s="312">
        <f>IFERROR(INDEX('4. Valuation'!$P$10:$Y$17,MATCH($E86,'4. Valuation'!$P$10:$P$17,0),MATCH($U$25,'4. Valuation'!$P$10:$Y$10,0)),0)</f>
        <v>0</v>
      </c>
      <c r="V86" s="278"/>
      <c r="W86" s="312">
        <f t="shared" si="29"/>
        <v>0</v>
      </c>
      <c r="X86" s="312">
        <f t="shared" si="30"/>
        <v>0</v>
      </c>
      <c r="Y86" s="312">
        <f t="shared" si="31"/>
        <v>0</v>
      </c>
      <c r="Z86" s="278"/>
      <c r="AA86" s="312">
        <f t="shared" si="32"/>
        <v>16320</v>
      </c>
      <c r="AB86" s="312">
        <f>'3. GRI Pricing'!Z77</f>
        <v>1360</v>
      </c>
      <c r="AC86" s="361">
        <f t="shared" si="33"/>
        <v>32.197604908556436</v>
      </c>
    </row>
    <row r="87" spans="3:29" s="30" customFormat="1" ht="11.4" x14ac:dyDescent="0.2">
      <c r="C87" s="77">
        <f>'1. Accomodation'!N82</f>
        <v>311</v>
      </c>
      <c r="D87" s="77" t="str">
        <f>'3. GRI Pricing'!D78</f>
        <v>C</v>
      </c>
      <c r="E87" s="77" t="str">
        <f>'1. Accomodation'!P82</f>
        <v>1 Bed</v>
      </c>
      <c r="F87" s="77">
        <f>'1. Accomodation'!O82</f>
        <v>509.56</v>
      </c>
      <c r="H87" s="273">
        <v>17316</v>
      </c>
      <c r="I87" s="272">
        <f>IFERROR(INDEX('4. Valuation'!$C$10:$J$17,MATCH($E87,'4. Valuation'!$C$10:$C$17,0),MATCH($I$25,'4. Valuation'!$C$10:$J$10,0)),0)</f>
        <v>1435.1428571428571</v>
      </c>
      <c r="J87" s="378">
        <f>IFERROR(INDEX('4. Valuation'!$C$10:$J$17,MATCH($E87,'4. Valuation'!$C$10:$C$17,0),MATCH($J$25,'4. Valuation'!$C$10:$J$10,0)),0)</f>
        <v>34.122393098078575</v>
      </c>
      <c r="K87" s="277"/>
      <c r="L87" s="312">
        <f t="shared" si="26"/>
        <v>17221.714285714286</v>
      </c>
      <c r="M87" s="312">
        <f t="shared" si="27"/>
        <v>1435.1428571428571</v>
      </c>
      <c r="N87" s="361">
        <f t="shared" si="28"/>
        <v>33.797225617619681</v>
      </c>
      <c r="O87" s="278"/>
      <c r="P87" s="278"/>
      <c r="Q87" s="278"/>
      <c r="R87" s="278"/>
      <c r="S87" s="312">
        <f>IFERROR(INDEX('4. Valuation'!$P$10:$Y$17,MATCH($E87,'4. Valuation'!$P$10:$P$17,0),MATCH($S$25,'4. Valuation'!$P$10:$Y$10,0)),0)</f>
        <v>0</v>
      </c>
      <c r="T87" s="312">
        <f>IFERROR(INDEX('4. Valuation'!$P$10:$Y$17,MATCH($E87,'4. Valuation'!$P$10:$P$17,0),MATCH($T$25,'4. Valuation'!$P$10:$Y$10,0)),0)</f>
        <v>0</v>
      </c>
      <c r="U87" s="312">
        <f>IFERROR(INDEX('4. Valuation'!$P$10:$Y$17,MATCH($E87,'4. Valuation'!$P$10:$P$17,0),MATCH($U$25,'4. Valuation'!$P$10:$Y$10,0)),0)</f>
        <v>0</v>
      </c>
      <c r="V87" s="278"/>
      <c r="W87" s="312">
        <f t="shared" si="29"/>
        <v>0</v>
      </c>
      <c r="X87" s="312">
        <f t="shared" si="30"/>
        <v>0</v>
      </c>
      <c r="Y87" s="312">
        <f t="shared" si="31"/>
        <v>0</v>
      </c>
      <c r="Z87" s="278"/>
      <c r="AA87" s="312">
        <f t="shared" si="32"/>
        <v>15900</v>
      </c>
      <c r="AB87" s="312">
        <f>'3. GRI Pricing'!Z78</f>
        <v>1325</v>
      </c>
      <c r="AC87" s="361">
        <f t="shared" si="33"/>
        <v>31.203391161001647</v>
      </c>
    </row>
    <row r="88" spans="3:29" s="30" customFormat="1" ht="11.4" x14ac:dyDescent="0.2">
      <c r="C88" s="77">
        <f>'1. Accomodation'!N83</f>
        <v>312</v>
      </c>
      <c r="D88" s="77" t="str">
        <f>'3. GRI Pricing'!D79</f>
        <v>C</v>
      </c>
      <c r="E88" s="77" t="str">
        <f>'1. Accomodation'!P83</f>
        <v>2 Bed</v>
      </c>
      <c r="F88" s="77">
        <f>'1. Accomodation'!O83</f>
        <v>747.02</v>
      </c>
      <c r="H88" s="273">
        <v>22152</v>
      </c>
      <c r="I88" s="272">
        <f>IFERROR(INDEX('4. Valuation'!$C$10:$J$17,MATCH($E88,'4. Valuation'!$C$10:$C$17,0),MATCH($I$25,'4. Valuation'!$C$10:$J$10,0)),0)</f>
        <v>1845.0370370370372</v>
      </c>
      <c r="J88" s="378">
        <f>IFERROR(INDEX('4. Valuation'!$C$10:$J$17,MATCH($E88,'4. Valuation'!$C$10:$C$17,0),MATCH($J$25,'4. Valuation'!$C$10:$J$10,0)),0)</f>
        <v>30.136949008991301</v>
      </c>
      <c r="K88" s="277"/>
      <c r="L88" s="312">
        <f t="shared" si="26"/>
        <v>22140.444444444445</v>
      </c>
      <c r="M88" s="312">
        <f t="shared" si="27"/>
        <v>1845.0370370370372</v>
      </c>
      <c r="N88" s="361">
        <f t="shared" si="28"/>
        <v>29.638355659077998</v>
      </c>
      <c r="O88" s="278"/>
      <c r="P88" s="278"/>
      <c r="Q88" s="278"/>
      <c r="R88" s="278"/>
      <c r="S88" s="312">
        <f>IFERROR(INDEX('4. Valuation'!$P$10:$Y$17,MATCH($E88,'4. Valuation'!$P$10:$P$17,0),MATCH($S$25,'4. Valuation'!$P$10:$Y$10,0)),0)</f>
        <v>0</v>
      </c>
      <c r="T88" s="312">
        <f>IFERROR(INDEX('4. Valuation'!$P$10:$Y$17,MATCH($E88,'4. Valuation'!$P$10:$P$17,0),MATCH($T$25,'4. Valuation'!$P$10:$Y$10,0)),0)</f>
        <v>0</v>
      </c>
      <c r="U88" s="312">
        <f>IFERROR(INDEX('4. Valuation'!$P$10:$Y$17,MATCH($E88,'4. Valuation'!$P$10:$P$17,0),MATCH($U$25,'4. Valuation'!$P$10:$Y$10,0)),0)</f>
        <v>0</v>
      </c>
      <c r="V88" s="278"/>
      <c r="W88" s="312">
        <f t="shared" si="29"/>
        <v>0</v>
      </c>
      <c r="X88" s="312">
        <f t="shared" si="30"/>
        <v>0</v>
      </c>
      <c r="Y88" s="312">
        <f t="shared" si="31"/>
        <v>0</v>
      </c>
      <c r="Z88" s="278"/>
      <c r="AA88" s="312">
        <f t="shared" si="32"/>
        <v>21000</v>
      </c>
      <c r="AB88" s="312">
        <f>'3. GRI Pricing'!Z79</f>
        <v>1750</v>
      </c>
      <c r="AC88" s="361">
        <f t="shared" si="33"/>
        <v>28.11169714331611</v>
      </c>
    </row>
    <row r="89" spans="3:29" s="30" customFormat="1" ht="11.4" x14ac:dyDescent="0.2">
      <c r="C89" s="77">
        <f>'1. Accomodation'!N84</f>
        <v>313</v>
      </c>
      <c r="D89" s="77" t="str">
        <f>'3. GRI Pricing'!D80</f>
        <v>C</v>
      </c>
      <c r="E89" s="77" t="str">
        <f>'1. Accomodation'!P84</f>
        <v>1 Bed</v>
      </c>
      <c r="F89" s="77">
        <f>'1. Accomodation'!O84</f>
        <v>506.76</v>
      </c>
      <c r="H89" s="273">
        <v>17316</v>
      </c>
      <c r="I89" s="272">
        <f>IFERROR(INDEX('4. Valuation'!$C$10:$J$17,MATCH($E89,'4. Valuation'!$C$10:$C$17,0),MATCH($I$25,'4. Valuation'!$C$10:$J$10,0)),0)</f>
        <v>1435.1428571428571</v>
      </c>
      <c r="J89" s="378">
        <f>IFERROR(INDEX('4. Valuation'!$C$10:$J$17,MATCH($E89,'4. Valuation'!$C$10:$C$17,0),MATCH($J$25,'4. Valuation'!$C$10:$J$10,0)),0)</f>
        <v>34.122393098078575</v>
      </c>
      <c r="K89" s="277"/>
      <c r="L89" s="312">
        <f t="shared" si="26"/>
        <v>17221.714285714286</v>
      </c>
      <c r="M89" s="312">
        <f t="shared" si="27"/>
        <v>1435.1428571428571</v>
      </c>
      <c r="N89" s="361">
        <f t="shared" si="28"/>
        <v>33.983965359764554</v>
      </c>
      <c r="O89" s="278"/>
      <c r="P89" s="278"/>
      <c r="Q89" s="278"/>
      <c r="R89" s="278"/>
      <c r="S89" s="312">
        <f>IFERROR(INDEX('4. Valuation'!$P$10:$Y$17,MATCH($E89,'4. Valuation'!$P$10:$P$17,0),MATCH($S$25,'4. Valuation'!$P$10:$Y$10,0)),0)</f>
        <v>0</v>
      </c>
      <c r="T89" s="312">
        <f>IFERROR(INDEX('4. Valuation'!$P$10:$Y$17,MATCH($E89,'4. Valuation'!$P$10:$P$17,0),MATCH($T$25,'4. Valuation'!$P$10:$Y$10,0)),0)</f>
        <v>0</v>
      </c>
      <c r="U89" s="312">
        <f>IFERROR(INDEX('4. Valuation'!$P$10:$Y$17,MATCH($E89,'4. Valuation'!$P$10:$P$17,0),MATCH($U$25,'4. Valuation'!$P$10:$Y$10,0)),0)</f>
        <v>0</v>
      </c>
      <c r="V89" s="278"/>
      <c r="W89" s="312">
        <f t="shared" si="29"/>
        <v>0</v>
      </c>
      <c r="X89" s="312">
        <f t="shared" si="30"/>
        <v>0</v>
      </c>
      <c r="Y89" s="312">
        <f t="shared" si="31"/>
        <v>0</v>
      </c>
      <c r="Z89" s="278"/>
      <c r="AA89" s="312">
        <f t="shared" si="32"/>
        <v>15900</v>
      </c>
      <c r="AB89" s="312">
        <f>'3. GRI Pricing'!Z80</f>
        <v>1325</v>
      </c>
      <c r="AC89" s="361">
        <f t="shared" si="33"/>
        <v>31.375799194885154</v>
      </c>
    </row>
    <row r="90" spans="3:29" s="30" customFormat="1" ht="11.4" x14ac:dyDescent="0.2">
      <c r="C90" s="77">
        <f>'1. Accomodation'!N85</f>
        <v>314</v>
      </c>
      <c r="D90" s="77" t="str">
        <f>'3. GRI Pricing'!D81</f>
        <v>D</v>
      </c>
      <c r="E90" s="77" t="str">
        <f>'1. Accomodation'!P85</f>
        <v>1 Bed</v>
      </c>
      <c r="F90" s="77">
        <f>'1. Accomodation'!O85</f>
        <v>507.41</v>
      </c>
      <c r="H90" s="273">
        <v>17316</v>
      </c>
      <c r="I90" s="272">
        <f>IFERROR(INDEX('4. Valuation'!$C$10:$J$17,MATCH($E90,'4. Valuation'!$C$10:$C$17,0),MATCH($I$25,'4. Valuation'!$C$10:$J$10,0)),0)</f>
        <v>1435.1428571428571</v>
      </c>
      <c r="J90" s="378">
        <f>IFERROR(INDEX('4. Valuation'!$C$10:$J$17,MATCH($E90,'4. Valuation'!$C$10:$C$17,0),MATCH($J$25,'4. Valuation'!$C$10:$J$10,0)),0)</f>
        <v>34.122393098078575</v>
      </c>
      <c r="K90" s="277"/>
      <c r="L90" s="312">
        <f t="shared" si="26"/>
        <v>17221.714285714286</v>
      </c>
      <c r="M90" s="312">
        <f t="shared" si="27"/>
        <v>1435.1428571428571</v>
      </c>
      <c r="N90" s="361">
        <f t="shared" si="28"/>
        <v>33.940431378400675</v>
      </c>
      <c r="O90" s="278"/>
      <c r="P90" s="278"/>
      <c r="Q90" s="278"/>
      <c r="R90" s="278"/>
      <c r="S90" s="312">
        <f>IFERROR(INDEX('4. Valuation'!$P$10:$Y$17,MATCH($E90,'4. Valuation'!$P$10:$P$17,0),MATCH($S$25,'4. Valuation'!$P$10:$Y$10,0)),0)</f>
        <v>0</v>
      </c>
      <c r="T90" s="312">
        <f>IFERROR(INDEX('4. Valuation'!$P$10:$Y$17,MATCH($E90,'4. Valuation'!$P$10:$P$17,0),MATCH($T$25,'4. Valuation'!$P$10:$Y$10,0)),0)</f>
        <v>0</v>
      </c>
      <c r="U90" s="312">
        <f>IFERROR(INDEX('4. Valuation'!$P$10:$Y$17,MATCH($E90,'4. Valuation'!$P$10:$P$17,0),MATCH($U$25,'4. Valuation'!$P$10:$Y$10,0)),0)</f>
        <v>0</v>
      </c>
      <c r="V90" s="278"/>
      <c r="W90" s="312">
        <f t="shared" si="29"/>
        <v>0</v>
      </c>
      <c r="X90" s="312">
        <f t="shared" si="30"/>
        <v>0</v>
      </c>
      <c r="Y90" s="312">
        <f t="shared" si="31"/>
        <v>0</v>
      </c>
      <c r="Z90" s="278"/>
      <c r="AA90" s="312">
        <f t="shared" si="32"/>
        <v>15900</v>
      </c>
      <c r="AB90" s="312">
        <f>'3. GRI Pricing'!Z81</f>
        <v>1325</v>
      </c>
      <c r="AC90" s="361">
        <f t="shared" si="33"/>
        <v>31.335606314420289</v>
      </c>
    </row>
    <row r="91" spans="3:29" s="30" customFormat="1" ht="11.4" x14ac:dyDescent="0.2">
      <c r="C91" s="77">
        <f>'1. Accomodation'!N86</f>
        <v>315</v>
      </c>
      <c r="D91" s="77" t="str">
        <f>'3. GRI Pricing'!D82</f>
        <v>D</v>
      </c>
      <c r="E91" s="77" t="str">
        <f>'1. Accomodation'!P86</f>
        <v>2 Bed</v>
      </c>
      <c r="F91" s="77">
        <f>'1. Accomodation'!O86</f>
        <v>749.38</v>
      </c>
      <c r="H91" s="273">
        <v>22152</v>
      </c>
      <c r="I91" s="272">
        <f>IFERROR(INDEX('4. Valuation'!$C$10:$J$17,MATCH($E91,'4. Valuation'!$C$10:$C$17,0),MATCH($I$25,'4. Valuation'!$C$10:$J$10,0)),0)</f>
        <v>1845.0370370370372</v>
      </c>
      <c r="J91" s="378">
        <f>IFERROR(INDEX('4. Valuation'!$C$10:$J$17,MATCH($E91,'4. Valuation'!$C$10:$C$17,0),MATCH($J$25,'4. Valuation'!$C$10:$J$10,0)),0)</f>
        <v>30.136949008991301</v>
      </c>
      <c r="K91" s="277"/>
      <c r="L91" s="312">
        <f t="shared" ref="L91:L154" si="34">M91*12</f>
        <v>22140.444444444445</v>
      </c>
      <c r="M91" s="312">
        <f t="shared" ref="M91:M154" si="35">I91*(1+$N$24)^((M$24-L$24)/365)</f>
        <v>1845.0370370370372</v>
      </c>
      <c r="N91" s="361">
        <f t="shared" ref="N91:N154" si="36">IFERROR(L91/F91,0)</f>
        <v>29.545016472876839</v>
      </c>
      <c r="O91" s="278"/>
      <c r="P91" s="278"/>
      <c r="Q91" s="278"/>
      <c r="R91" s="278"/>
      <c r="S91" s="312">
        <f>IFERROR(INDEX('4. Valuation'!$P$10:$Y$17,MATCH($E91,'4. Valuation'!$P$10:$P$17,0),MATCH($S$25,'4. Valuation'!$P$10:$Y$10,0)),0)</f>
        <v>0</v>
      </c>
      <c r="T91" s="312">
        <f>IFERROR(INDEX('4. Valuation'!$P$10:$Y$17,MATCH($E91,'4. Valuation'!$P$10:$P$17,0),MATCH($T$25,'4. Valuation'!$P$10:$Y$10,0)),0)</f>
        <v>0</v>
      </c>
      <c r="U91" s="312">
        <f>IFERROR(INDEX('4. Valuation'!$P$10:$Y$17,MATCH($E91,'4. Valuation'!$P$10:$P$17,0),MATCH($U$25,'4. Valuation'!$P$10:$Y$10,0)),0)</f>
        <v>0</v>
      </c>
      <c r="V91" s="278"/>
      <c r="W91" s="312">
        <f t="shared" ref="W91:W154" si="37">X91*12</f>
        <v>0</v>
      </c>
      <c r="X91" s="312">
        <f t="shared" ref="X91:X154" si="38">T91*(1+$N$24)^((X$24-W$24)/365)</f>
        <v>0</v>
      </c>
      <c r="Y91" s="312">
        <f t="shared" ref="Y91:Y154" si="39">IFERROR(W91/F91,0)</f>
        <v>0</v>
      </c>
      <c r="Z91" s="278"/>
      <c r="AA91" s="312">
        <f t="shared" ref="AA91:AA154" si="40">AB91*12</f>
        <v>21000</v>
      </c>
      <c r="AB91" s="312">
        <f>'3. GRI Pricing'!Z82</f>
        <v>1750</v>
      </c>
      <c r="AC91" s="361">
        <f t="shared" ref="AC91:AC154" si="41">IFERROR(AA91/F91,0)</f>
        <v>28.023165817075448</v>
      </c>
    </row>
    <row r="92" spans="3:29" s="30" customFormat="1" ht="11.4" x14ac:dyDescent="0.2">
      <c r="C92" s="77">
        <f>'1. Accomodation'!N87</f>
        <v>316</v>
      </c>
      <c r="D92" s="77" t="str">
        <f>'3. GRI Pricing'!D83</f>
        <v>D</v>
      </c>
      <c r="E92" s="77" t="str">
        <f>'1. Accomodation'!P87</f>
        <v>1 Bed</v>
      </c>
      <c r="F92" s="77">
        <f>'1. Accomodation'!O87</f>
        <v>510.21</v>
      </c>
      <c r="H92" s="273">
        <v>17316</v>
      </c>
      <c r="I92" s="272">
        <f>IFERROR(INDEX('4. Valuation'!$C$10:$J$17,MATCH($E92,'4. Valuation'!$C$10:$C$17,0),MATCH($I$25,'4. Valuation'!$C$10:$J$10,0)),0)</f>
        <v>1435.1428571428571</v>
      </c>
      <c r="J92" s="378">
        <f>IFERROR(INDEX('4. Valuation'!$C$10:$J$17,MATCH($E92,'4. Valuation'!$C$10:$C$17,0),MATCH($J$25,'4. Valuation'!$C$10:$J$10,0)),0)</f>
        <v>34.122393098078575</v>
      </c>
      <c r="K92" s="277"/>
      <c r="L92" s="312">
        <f t="shared" si="34"/>
        <v>17221.714285714286</v>
      </c>
      <c r="M92" s="312">
        <f t="shared" si="35"/>
        <v>1435.1428571428571</v>
      </c>
      <c r="N92" s="361">
        <f t="shared" si="36"/>
        <v>33.754168451645967</v>
      </c>
      <c r="O92" s="278"/>
      <c r="P92" s="278"/>
      <c r="Q92" s="278"/>
      <c r="R92" s="278"/>
      <c r="S92" s="312">
        <f>IFERROR(INDEX('4. Valuation'!$P$10:$Y$17,MATCH($E92,'4. Valuation'!$P$10:$P$17,0),MATCH($S$25,'4. Valuation'!$P$10:$Y$10,0)),0)</f>
        <v>0</v>
      </c>
      <c r="T92" s="312">
        <f>IFERROR(INDEX('4. Valuation'!$P$10:$Y$17,MATCH($E92,'4. Valuation'!$P$10:$P$17,0),MATCH($T$25,'4. Valuation'!$P$10:$Y$10,0)),0)</f>
        <v>0</v>
      </c>
      <c r="U92" s="312">
        <f>IFERROR(INDEX('4. Valuation'!$P$10:$Y$17,MATCH($E92,'4. Valuation'!$P$10:$P$17,0),MATCH($U$25,'4. Valuation'!$P$10:$Y$10,0)),0)</f>
        <v>0</v>
      </c>
      <c r="V92" s="278"/>
      <c r="W92" s="312">
        <f t="shared" si="37"/>
        <v>0</v>
      </c>
      <c r="X92" s="312">
        <f t="shared" si="38"/>
        <v>0</v>
      </c>
      <c r="Y92" s="312">
        <f t="shared" si="39"/>
        <v>0</v>
      </c>
      <c r="Z92" s="278"/>
      <c r="AA92" s="312">
        <f t="shared" si="40"/>
        <v>15900</v>
      </c>
      <c r="AB92" s="312">
        <f>'3. GRI Pricing'!Z83</f>
        <v>1325</v>
      </c>
      <c r="AC92" s="361">
        <f t="shared" si="41"/>
        <v>31.163638501793379</v>
      </c>
    </row>
    <row r="93" spans="3:29" s="30" customFormat="1" ht="11.4" x14ac:dyDescent="0.2">
      <c r="C93" s="77">
        <f>'1. Accomodation'!N88</f>
        <v>317</v>
      </c>
      <c r="D93" s="77" t="str">
        <f>'3. GRI Pricing'!D84</f>
        <v>D</v>
      </c>
      <c r="E93" s="77" t="str">
        <f>'1. Accomodation'!P88</f>
        <v>1 Bed</v>
      </c>
      <c r="F93" s="77">
        <f>'1. Accomodation'!O88</f>
        <v>506.87</v>
      </c>
      <c r="H93" s="273">
        <v>17212</v>
      </c>
      <c r="I93" s="272">
        <f>IFERROR(INDEX('4. Valuation'!$C$10:$J$17,MATCH($E93,'4. Valuation'!$C$10:$C$17,0),MATCH($I$25,'4. Valuation'!$C$10:$J$10,0)),0)</f>
        <v>1435.1428571428571</v>
      </c>
      <c r="J93" s="378">
        <f>IFERROR(INDEX('4. Valuation'!$C$10:$J$17,MATCH($E93,'4. Valuation'!$C$10:$C$17,0),MATCH($J$25,'4. Valuation'!$C$10:$J$10,0)),0)</f>
        <v>34.122393098078575</v>
      </c>
      <c r="K93" s="277"/>
      <c r="L93" s="312">
        <f t="shared" si="34"/>
        <v>17221.714285714286</v>
      </c>
      <c r="M93" s="312">
        <f t="shared" si="35"/>
        <v>1435.1428571428571</v>
      </c>
      <c r="N93" s="361">
        <f t="shared" si="36"/>
        <v>33.976590221781294</v>
      </c>
      <c r="O93" s="278"/>
      <c r="P93" s="278"/>
      <c r="Q93" s="278"/>
      <c r="R93" s="278"/>
      <c r="S93" s="312">
        <f>IFERROR(INDEX('4. Valuation'!$P$10:$Y$17,MATCH($E93,'4. Valuation'!$P$10:$P$17,0),MATCH($S$25,'4. Valuation'!$P$10:$Y$10,0)),0)</f>
        <v>0</v>
      </c>
      <c r="T93" s="312">
        <f>IFERROR(INDEX('4. Valuation'!$P$10:$Y$17,MATCH($E93,'4. Valuation'!$P$10:$P$17,0),MATCH($T$25,'4. Valuation'!$P$10:$Y$10,0)),0)</f>
        <v>0</v>
      </c>
      <c r="U93" s="312">
        <f>IFERROR(INDEX('4. Valuation'!$P$10:$Y$17,MATCH($E93,'4. Valuation'!$P$10:$P$17,0),MATCH($U$25,'4. Valuation'!$P$10:$Y$10,0)),0)</f>
        <v>0</v>
      </c>
      <c r="V93" s="278"/>
      <c r="W93" s="312">
        <f t="shared" si="37"/>
        <v>0</v>
      </c>
      <c r="X93" s="312">
        <f t="shared" si="38"/>
        <v>0</v>
      </c>
      <c r="Y93" s="312">
        <f t="shared" si="39"/>
        <v>0</v>
      </c>
      <c r="Z93" s="278"/>
      <c r="AA93" s="312">
        <f t="shared" si="40"/>
        <v>16500</v>
      </c>
      <c r="AB93" s="312">
        <f>'3. GRI Pricing'!Z84</f>
        <v>1375</v>
      </c>
      <c r="AC93" s="361">
        <f t="shared" si="41"/>
        <v>32.552725550930219</v>
      </c>
    </row>
    <row r="94" spans="3:29" s="30" customFormat="1" ht="11.4" x14ac:dyDescent="0.2">
      <c r="C94" s="77">
        <f>'1. Accomodation'!N89</f>
        <v>318</v>
      </c>
      <c r="D94" s="77" t="str">
        <f>'3. GRI Pricing'!D85</f>
        <v>D</v>
      </c>
      <c r="E94" s="77" t="str">
        <f>'1. Accomodation'!P89</f>
        <v>1 Bed</v>
      </c>
      <c r="F94" s="77">
        <f>'1. Accomodation'!O89</f>
        <v>510.21</v>
      </c>
      <c r="H94" s="273">
        <v>17316</v>
      </c>
      <c r="I94" s="272">
        <f>IFERROR(INDEX('4. Valuation'!$C$10:$J$17,MATCH($E94,'4. Valuation'!$C$10:$C$17,0),MATCH($I$25,'4. Valuation'!$C$10:$J$10,0)),0)</f>
        <v>1435.1428571428571</v>
      </c>
      <c r="J94" s="378">
        <f>IFERROR(INDEX('4. Valuation'!$C$10:$J$17,MATCH($E94,'4. Valuation'!$C$10:$C$17,0),MATCH($J$25,'4. Valuation'!$C$10:$J$10,0)),0)</f>
        <v>34.122393098078575</v>
      </c>
      <c r="K94" s="277"/>
      <c r="L94" s="312">
        <f t="shared" si="34"/>
        <v>17221.714285714286</v>
      </c>
      <c r="M94" s="312">
        <f t="shared" si="35"/>
        <v>1435.1428571428571</v>
      </c>
      <c r="N94" s="361">
        <f t="shared" si="36"/>
        <v>33.754168451645967</v>
      </c>
      <c r="O94" s="278"/>
      <c r="P94" s="278"/>
      <c r="Q94" s="278"/>
      <c r="R94" s="278"/>
      <c r="S94" s="312">
        <f>IFERROR(INDEX('4. Valuation'!$P$10:$Y$17,MATCH($E94,'4. Valuation'!$P$10:$P$17,0),MATCH($S$25,'4. Valuation'!$P$10:$Y$10,0)),0)</f>
        <v>0</v>
      </c>
      <c r="T94" s="312">
        <f>IFERROR(INDEX('4. Valuation'!$P$10:$Y$17,MATCH($E94,'4. Valuation'!$P$10:$P$17,0),MATCH($T$25,'4. Valuation'!$P$10:$Y$10,0)),0)</f>
        <v>0</v>
      </c>
      <c r="U94" s="312">
        <f>IFERROR(INDEX('4. Valuation'!$P$10:$Y$17,MATCH($E94,'4. Valuation'!$P$10:$P$17,0),MATCH($U$25,'4. Valuation'!$P$10:$Y$10,0)),0)</f>
        <v>0</v>
      </c>
      <c r="V94" s="278"/>
      <c r="W94" s="312">
        <f t="shared" si="37"/>
        <v>0</v>
      </c>
      <c r="X94" s="312">
        <f t="shared" si="38"/>
        <v>0</v>
      </c>
      <c r="Y94" s="312">
        <f t="shared" si="39"/>
        <v>0</v>
      </c>
      <c r="Z94" s="278"/>
      <c r="AA94" s="312">
        <f t="shared" si="40"/>
        <v>15900</v>
      </c>
      <c r="AB94" s="312">
        <f>'3. GRI Pricing'!Z85</f>
        <v>1325</v>
      </c>
      <c r="AC94" s="361">
        <f t="shared" si="41"/>
        <v>31.163638501793379</v>
      </c>
    </row>
    <row r="95" spans="3:29" s="30" customFormat="1" ht="11.4" x14ac:dyDescent="0.2">
      <c r="C95" s="77">
        <f>'1. Accomodation'!N90</f>
        <v>319</v>
      </c>
      <c r="D95" s="77" t="str">
        <f>'3. GRI Pricing'!D86</f>
        <v>D</v>
      </c>
      <c r="E95" s="77" t="str">
        <f>'1. Accomodation'!P90</f>
        <v>1 Bed</v>
      </c>
      <c r="F95" s="77">
        <f>'1. Accomodation'!O90</f>
        <v>492.56</v>
      </c>
      <c r="H95" s="273">
        <v>17108</v>
      </c>
      <c r="I95" s="272">
        <f>IFERROR(INDEX('4. Valuation'!$C$10:$J$17,MATCH($E95,'4. Valuation'!$C$10:$C$17,0),MATCH($I$25,'4. Valuation'!$C$10:$J$10,0)),0)</f>
        <v>1435.1428571428571</v>
      </c>
      <c r="J95" s="378">
        <f>IFERROR(INDEX('4. Valuation'!$C$10:$J$17,MATCH($E95,'4. Valuation'!$C$10:$C$17,0),MATCH($J$25,'4. Valuation'!$C$10:$J$10,0)),0)</f>
        <v>34.122393098078575</v>
      </c>
      <c r="K95" s="277"/>
      <c r="L95" s="312">
        <f t="shared" si="34"/>
        <v>17221.714285714286</v>
      </c>
      <c r="M95" s="312">
        <f t="shared" si="35"/>
        <v>1435.1428571428571</v>
      </c>
      <c r="N95" s="361">
        <f t="shared" si="36"/>
        <v>34.963688252627669</v>
      </c>
      <c r="O95" s="278"/>
      <c r="P95" s="278"/>
      <c r="Q95" s="278"/>
      <c r="R95" s="278"/>
      <c r="S95" s="312">
        <f>IFERROR(INDEX('4. Valuation'!$P$10:$Y$17,MATCH($E95,'4. Valuation'!$P$10:$P$17,0),MATCH($S$25,'4. Valuation'!$P$10:$Y$10,0)),0)</f>
        <v>0</v>
      </c>
      <c r="T95" s="312">
        <f>IFERROR(INDEX('4. Valuation'!$P$10:$Y$17,MATCH($E95,'4. Valuation'!$P$10:$P$17,0),MATCH($T$25,'4. Valuation'!$P$10:$Y$10,0)),0)</f>
        <v>0</v>
      </c>
      <c r="U95" s="312">
        <f>IFERROR(INDEX('4. Valuation'!$P$10:$Y$17,MATCH($E95,'4. Valuation'!$P$10:$P$17,0),MATCH($U$25,'4. Valuation'!$P$10:$Y$10,0)),0)</f>
        <v>0</v>
      </c>
      <c r="V95" s="278"/>
      <c r="W95" s="312">
        <f t="shared" si="37"/>
        <v>0</v>
      </c>
      <c r="X95" s="312">
        <f t="shared" si="38"/>
        <v>0</v>
      </c>
      <c r="Y95" s="312">
        <f t="shared" si="39"/>
        <v>0</v>
      </c>
      <c r="Z95" s="278"/>
      <c r="AA95" s="312">
        <f t="shared" si="40"/>
        <v>16440</v>
      </c>
      <c r="AB95" s="312">
        <f>'3. GRI Pricing'!Z86</f>
        <v>1370</v>
      </c>
      <c r="AC95" s="361">
        <f t="shared" si="41"/>
        <v>33.376644469709277</v>
      </c>
    </row>
    <row r="96" spans="3:29" s="30" customFormat="1" ht="11.4" x14ac:dyDescent="0.2">
      <c r="C96" s="77">
        <f>'1. Accomodation'!N91</f>
        <v>320</v>
      </c>
      <c r="D96" s="77" t="str">
        <f>'3. GRI Pricing'!D87</f>
        <v>D</v>
      </c>
      <c r="E96" s="77" t="str">
        <f>'1. Accomodation'!P91</f>
        <v>1 Bed</v>
      </c>
      <c r="F96" s="77">
        <f>'1. Accomodation'!O91</f>
        <v>510.21</v>
      </c>
      <c r="H96" s="273">
        <v>17316</v>
      </c>
      <c r="I96" s="272">
        <f>IFERROR(INDEX('4. Valuation'!$C$10:$J$17,MATCH($E96,'4. Valuation'!$C$10:$C$17,0),MATCH($I$25,'4. Valuation'!$C$10:$J$10,0)),0)</f>
        <v>1435.1428571428571</v>
      </c>
      <c r="J96" s="378">
        <f>IFERROR(INDEX('4. Valuation'!$C$10:$J$17,MATCH($E96,'4. Valuation'!$C$10:$C$17,0),MATCH($J$25,'4. Valuation'!$C$10:$J$10,0)),0)</f>
        <v>34.122393098078575</v>
      </c>
      <c r="K96" s="277"/>
      <c r="L96" s="312">
        <f t="shared" si="34"/>
        <v>17221.714285714286</v>
      </c>
      <c r="M96" s="312">
        <f t="shared" si="35"/>
        <v>1435.1428571428571</v>
      </c>
      <c r="N96" s="361">
        <f t="shared" si="36"/>
        <v>33.754168451645967</v>
      </c>
      <c r="O96" s="278"/>
      <c r="P96" s="278"/>
      <c r="Q96" s="278"/>
      <c r="R96" s="278"/>
      <c r="S96" s="312">
        <f>IFERROR(INDEX('4. Valuation'!$P$10:$Y$17,MATCH($E96,'4. Valuation'!$P$10:$P$17,0),MATCH($S$25,'4. Valuation'!$P$10:$Y$10,0)),0)</f>
        <v>0</v>
      </c>
      <c r="T96" s="312">
        <f>IFERROR(INDEX('4. Valuation'!$P$10:$Y$17,MATCH($E96,'4. Valuation'!$P$10:$P$17,0),MATCH($T$25,'4. Valuation'!$P$10:$Y$10,0)),0)</f>
        <v>0</v>
      </c>
      <c r="U96" s="312">
        <f>IFERROR(INDEX('4. Valuation'!$P$10:$Y$17,MATCH($E96,'4. Valuation'!$P$10:$P$17,0),MATCH($U$25,'4. Valuation'!$P$10:$Y$10,0)),0)</f>
        <v>0</v>
      </c>
      <c r="V96" s="278"/>
      <c r="W96" s="312">
        <f t="shared" si="37"/>
        <v>0</v>
      </c>
      <c r="X96" s="312">
        <f t="shared" si="38"/>
        <v>0</v>
      </c>
      <c r="Y96" s="312">
        <f t="shared" si="39"/>
        <v>0</v>
      </c>
      <c r="Z96" s="278"/>
      <c r="AA96" s="312">
        <f t="shared" si="40"/>
        <v>15900</v>
      </c>
      <c r="AB96" s="312">
        <f>'3. GRI Pricing'!Z87</f>
        <v>1325</v>
      </c>
      <c r="AC96" s="361">
        <f t="shared" si="41"/>
        <v>31.163638501793379</v>
      </c>
    </row>
    <row r="97" spans="3:29" s="30" customFormat="1" ht="11.4" x14ac:dyDescent="0.2">
      <c r="C97" s="77">
        <f>'1. Accomodation'!N92</f>
        <v>321</v>
      </c>
      <c r="D97" s="77" t="str">
        <f>'3. GRI Pricing'!D88</f>
        <v>D</v>
      </c>
      <c r="E97" s="77" t="str">
        <f>'1. Accomodation'!P92</f>
        <v>1 Bed</v>
      </c>
      <c r="F97" s="77">
        <f>'1. Accomodation'!O92</f>
        <v>530.54999999999995</v>
      </c>
      <c r="H97" s="273">
        <v>17316</v>
      </c>
      <c r="I97" s="272">
        <f>IFERROR(INDEX('4. Valuation'!$C$10:$J$17,MATCH($E97,'4. Valuation'!$C$10:$C$17,0),MATCH($I$25,'4. Valuation'!$C$10:$J$10,0)),0)</f>
        <v>1435.1428571428571</v>
      </c>
      <c r="J97" s="378">
        <f>IFERROR(INDEX('4. Valuation'!$C$10:$J$17,MATCH($E97,'4. Valuation'!$C$10:$C$17,0),MATCH($J$25,'4. Valuation'!$C$10:$J$10,0)),0)</f>
        <v>34.122393098078575</v>
      </c>
      <c r="K97" s="277"/>
      <c r="L97" s="312">
        <f t="shared" si="34"/>
        <v>17221.714285714286</v>
      </c>
      <c r="M97" s="312">
        <f t="shared" si="35"/>
        <v>1435.1428571428571</v>
      </c>
      <c r="N97" s="361">
        <f t="shared" si="36"/>
        <v>32.460115513550633</v>
      </c>
      <c r="O97" s="278"/>
      <c r="P97" s="278"/>
      <c r="Q97" s="278"/>
      <c r="R97" s="278"/>
      <c r="S97" s="312">
        <f>IFERROR(INDEX('4. Valuation'!$P$10:$Y$17,MATCH($E97,'4. Valuation'!$P$10:$P$17,0),MATCH($S$25,'4. Valuation'!$P$10:$Y$10,0)),0)</f>
        <v>0</v>
      </c>
      <c r="T97" s="312">
        <f>IFERROR(INDEX('4. Valuation'!$P$10:$Y$17,MATCH($E97,'4. Valuation'!$P$10:$P$17,0),MATCH($T$25,'4. Valuation'!$P$10:$Y$10,0)),0)</f>
        <v>0</v>
      </c>
      <c r="U97" s="312">
        <f>IFERROR(INDEX('4. Valuation'!$P$10:$Y$17,MATCH($E97,'4. Valuation'!$P$10:$P$17,0),MATCH($U$25,'4. Valuation'!$P$10:$Y$10,0)),0)</f>
        <v>0</v>
      </c>
      <c r="V97" s="278"/>
      <c r="W97" s="312">
        <f t="shared" si="37"/>
        <v>0</v>
      </c>
      <c r="X97" s="312">
        <f t="shared" si="38"/>
        <v>0</v>
      </c>
      <c r="Y97" s="312">
        <f t="shared" si="39"/>
        <v>0</v>
      </c>
      <c r="Z97" s="278"/>
      <c r="AA97" s="312">
        <f t="shared" si="40"/>
        <v>16140</v>
      </c>
      <c r="AB97" s="312">
        <f>'3. GRI Pricing'!Z88</f>
        <v>1345</v>
      </c>
      <c r="AC97" s="361">
        <f t="shared" si="41"/>
        <v>30.421260955612102</v>
      </c>
    </row>
    <row r="98" spans="3:29" s="30" customFormat="1" ht="11.4" x14ac:dyDescent="0.2">
      <c r="C98" s="77">
        <f>'1. Accomodation'!N93</f>
        <v>322</v>
      </c>
      <c r="D98" s="77" t="str">
        <f>'3. GRI Pricing'!D89</f>
        <v>D</v>
      </c>
      <c r="E98" s="77" t="str">
        <f>'1. Accomodation'!P93</f>
        <v>2 Bed</v>
      </c>
      <c r="F98" s="77">
        <f>'1. Accomodation'!O93</f>
        <v>759.93</v>
      </c>
      <c r="H98" s="273">
        <v>22256</v>
      </c>
      <c r="I98" s="272">
        <f>IFERROR(INDEX('4. Valuation'!$C$10:$J$17,MATCH($E98,'4. Valuation'!$C$10:$C$17,0),MATCH($I$25,'4. Valuation'!$C$10:$J$10,0)),0)</f>
        <v>1845.0370370370372</v>
      </c>
      <c r="J98" s="378">
        <f>IFERROR(INDEX('4. Valuation'!$C$10:$J$17,MATCH($E98,'4. Valuation'!$C$10:$C$17,0),MATCH($J$25,'4. Valuation'!$C$10:$J$10,0)),0)</f>
        <v>30.136949008991301</v>
      </c>
      <c r="K98" s="277"/>
      <c r="L98" s="312">
        <f t="shared" si="34"/>
        <v>22140.444444444445</v>
      </c>
      <c r="M98" s="312">
        <f t="shared" si="35"/>
        <v>1845.0370370370372</v>
      </c>
      <c r="N98" s="361">
        <f t="shared" si="36"/>
        <v>29.134847215459907</v>
      </c>
      <c r="O98" s="278"/>
      <c r="P98" s="278"/>
      <c r="Q98" s="278"/>
      <c r="R98" s="278"/>
      <c r="S98" s="312">
        <f>IFERROR(INDEX('4. Valuation'!$P$10:$Y$17,MATCH($E98,'4. Valuation'!$P$10:$P$17,0),MATCH($S$25,'4. Valuation'!$P$10:$Y$10,0)),0)</f>
        <v>0</v>
      </c>
      <c r="T98" s="312">
        <f>IFERROR(INDEX('4. Valuation'!$P$10:$Y$17,MATCH($E98,'4. Valuation'!$P$10:$P$17,0),MATCH($T$25,'4. Valuation'!$P$10:$Y$10,0)),0)</f>
        <v>0</v>
      </c>
      <c r="U98" s="312">
        <f>IFERROR(INDEX('4. Valuation'!$P$10:$Y$17,MATCH($E98,'4. Valuation'!$P$10:$P$17,0),MATCH($U$25,'4. Valuation'!$P$10:$Y$10,0)),0)</f>
        <v>0</v>
      </c>
      <c r="V98" s="278"/>
      <c r="W98" s="312">
        <f t="shared" si="37"/>
        <v>0</v>
      </c>
      <c r="X98" s="312">
        <f t="shared" si="38"/>
        <v>0</v>
      </c>
      <c r="Y98" s="312">
        <f t="shared" si="39"/>
        <v>0</v>
      </c>
      <c r="Z98" s="278"/>
      <c r="AA98" s="312">
        <f t="shared" si="40"/>
        <v>21660</v>
      </c>
      <c r="AB98" s="312">
        <f>'3. GRI Pricing'!Z89</f>
        <v>1805</v>
      </c>
      <c r="AC98" s="361">
        <f t="shared" si="41"/>
        <v>28.50262524179859</v>
      </c>
    </row>
    <row r="99" spans="3:29" s="30" customFormat="1" ht="11.4" x14ac:dyDescent="0.2">
      <c r="C99" s="77">
        <f>'1. Accomodation'!N94</f>
        <v>323</v>
      </c>
      <c r="D99" s="77" t="str">
        <f>'3. GRI Pricing'!D90</f>
        <v>D</v>
      </c>
      <c r="E99" s="77" t="str">
        <f>'1. Accomodation'!P94</f>
        <v>1 Bed</v>
      </c>
      <c r="F99" s="77">
        <f>'1. Accomodation'!O94</f>
        <v>521.51</v>
      </c>
      <c r="H99" s="273">
        <v>17316</v>
      </c>
      <c r="I99" s="272">
        <f>IFERROR(INDEX('4. Valuation'!$C$10:$J$17,MATCH($E99,'4. Valuation'!$C$10:$C$17,0),MATCH($I$25,'4. Valuation'!$C$10:$J$10,0)),0)</f>
        <v>1435.1428571428571</v>
      </c>
      <c r="J99" s="378">
        <f>IFERROR(INDEX('4. Valuation'!$C$10:$J$17,MATCH($E99,'4. Valuation'!$C$10:$C$17,0),MATCH($J$25,'4. Valuation'!$C$10:$J$10,0)),0)</f>
        <v>34.122393098078575</v>
      </c>
      <c r="K99" s="277"/>
      <c r="L99" s="312">
        <f t="shared" si="34"/>
        <v>17221.714285714286</v>
      </c>
      <c r="M99" s="312">
        <f t="shared" si="35"/>
        <v>1435.1428571428571</v>
      </c>
      <c r="N99" s="361">
        <f t="shared" si="36"/>
        <v>33.022788222113263</v>
      </c>
      <c r="O99" s="278"/>
      <c r="P99" s="278"/>
      <c r="Q99" s="278"/>
      <c r="R99" s="278"/>
      <c r="S99" s="312">
        <f>IFERROR(INDEX('4. Valuation'!$P$10:$Y$17,MATCH($E99,'4. Valuation'!$P$10:$P$17,0),MATCH($S$25,'4. Valuation'!$P$10:$Y$10,0)),0)</f>
        <v>0</v>
      </c>
      <c r="T99" s="312">
        <f>IFERROR(INDEX('4. Valuation'!$P$10:$Y$17,MATCH($E99,'4. Valuation'!$P$10:$P$17,0),MATCH($T$25,'4. Valuation'!$P$10:$Y$10,0)),0)</f>
        <v>0</v>
      </c>
      <c r="U99" s="312">
        <f>IFERROR(INDEX('4. Valuation'!$P$10:$Y$17,MATCH($E99,'4. Valuation'!$P$10:$P$17,0),MATCH($U$25,'4. Valuation'!$P$10:$Y$10,0)),0)</f>
        <v>0</v>
      </c>
      <c r="V99" s="278"/>
      <c r="W99" s="312">
        <f t="shared" si="37"/>
        <v>0</v>
      </c>
      <c r="X99" s="312">
        <f t="shared" si="38"/>
        <v>0</v>
      </c>
      <c r="Y99" s="312">
        <f t="shared" si="39"/>
        <v>0</v>
      </c>
      <c r="Z99" s="278"/>
      <c r="AA99" s="312">
        <f t="shared" si="40"/>
        <v>16620</v>
      </c>
      <c r="AB99" s="312">
        <f>'3. GRI Pricing'!Z90</f>
        <v>1385</v>
      </c>
      <c r="AC99" s="361">
        <f t="shared" si="41"/>
        <v>31.868995800655789</v>
      </c>
    </row>
    <row r="100" spans="3:29" s="30" customFormat="1" ht="11.4" x14ac:dyDescent="0.2">
      <c r="C100" s="77">
        <f>'1. Accomodation'!N95</f>
        <v>324</v>
      </c>
      <c r="D100" s="77" t="str">
        <f>'3. GRI Pricing'!D91</f>
        <v>D</v>
      </c>
      <c r="E100" s="77" t="str">
        <f>'1. Accomodation'!P95</f>
        <v>1 Bed</v>
      </c>
      <c r="F100" s="77">
        <f>'1. Accomodation'!O95</f>
        <v>517.53</v>
      </c>
      <c r="H100" s="273">
        <v>17108</v>
      </c>
      <c r="I100" s="272">
        <f>IFERROR(INDEX('4. Valuation'!$C$10:$J$17,MATCH($E100,'4. Valuation'!$C$10:$C$17,0),MATCH($I$25,'4. Valuation'!$C$10:$J$10,0)),0)</f>
        <v>1435.1428571428571</v>
      </c>
      <c r="J100" s="378">
        <f>IFERROR(INDEX('4. Valuation'!$C$10:$J$17,MATCH($E100,'4. Valuation'!$C$10:$C$17,0),MATCH($J$25,'4. Valuation'!$C$10:$J$10,0)),0)</f>
        <v>34.122393098078575</v>
      </c>
      <c r="K100" s="277"/>
      <c r="L100" s="312">
        <f t="shared" si="34"/>
        <v>17221.714285714286</v>
      </c>
      <c r="M100" s="312">
        <f t="shared" si="35"/>
        <v>1435.1428571428571</v>
      </c>
      <c r="N100" s="361">
        <f t="shared" si="36"/>
        <v>33.276745861523558</v>
      </c>
      <c r="O100" s="278"/>
      <c r="P100" s="278"/>
      <c r="Q100" s="278"/>
      <c r="R100" s="278"/>
      <c r="S100" s="312">
        <f>IFERROR(INDEX('4. Valuation'!$P$10:$Y$17,MATCH($E100,'4. Valuation'!$P$10:$P$17,0),MATCH($S$25,'4. Valuation'!$P$10:$Y$10,0)),0)</f>
        <v>0</v>
      </c>
      <c r="T100" s="312">
        <f>IFERROR(INDEX('4. Valuation'!$P$10:$Y$17,MATCH($E100,'4. Valuation'!$P$10:$P$17,0),MATCH($T$25,'4. Valuation'!$P$10:$Y$10,0)),0)</f>
        <v>0</v>
      </c>
      <c r="U100" s="312">
        <f>IFERROR(INDEX('4. Valuation'!$P$10:$Y$17,MATCH($E100,'4. Valuation'!$P$10:$P$17,0),MATCH($U$25,'4. Valuation'!$P$10:$Y$10,0)),0)</f>
        <v>0</v>
      </c>
      <c r="V100" s="278"/>
      <c r="W100" s="312">
        <f t="shared" si="37"/>
        <v>0</v>
      </c>
      <c r="X100" s="312">
        <f t="shared" si="38"/>
        <v>0</v>
      </c>
      <c r="Y100" s="312">
        <f t="shared" si="39"/>
        <v>0</v>
      </c>
      <c r="Z100" s="278"/>
      <c r="AA100" s="312">
        <f t="shared" si="40"/>
        <v>16200</v>
      </c>
      <c r="AB100" s="312">
        <f>'3. GRI Pricing'!Z91</f>
        <v>1350</v>
      </c>
      <c r="AC100" s="361">
        <f t="shared" si="41"/>
        <v>31.302533186481945</v>
      </c>
    </row>
    <row r="101" spans="3:29" s="30" customFormat="1" ht="11.4" x14ac:dyDescent="0.2">
      <c r="C101" s="77">
        <f>'1. Accomodation'!N96</f>
        <v>325</v>
      </c>
      <c r="D101" s="77" t="str">
        <f>'3. GRI Pricing'!D92</f>
        <v>D</v>
      </c>
      <c r="E101" s="77" t="str">
        <f>'1. Accomodation'!P96</f>
        <v>2 Bed</v>
      </c>
      <c r="F101" s="77">
        <f>'1. Accomodation'!O96</f>
        <v>761.44</v>
      </c>
      <c r="H101" s="273">
        <v>22256</v>
      </c>
      <c r="I101" s="272">
        <f>IFERROR(INDEX('4. Valuation'!$C$10:$J$17,MATCH($E101,'4. Valuation'!$C$10:$C$17,0),MATCH($I$25,'4. Valuation'!$C$10:$J$10,0)),0)</f>
        <v>1845.0370370370372</v>
      </c>
      <c r="J101" s="378">
        <f>IFERROR(INDEX('4. Valuation'!$C$10:$J$17,MATCH($E101,'4. Valuation'!$C$10:$C$17,0),MATCH($J$25,'4. Valuation'!$C$10:$J$10,0)),0)</f>
        <v>30.136949008991301</v>
      </c>
      <c r="K101" s="277"/>
      <c r="L101" s="312">
        <f t="shared" si="34"/>
        <v>22140.444444444445</v>
      </c>
      <c r="M101" s="312">
        <f t="shared" si="35"/>
        <v>1845.0370370370372</v>
      </c>
      <c r="N101" s="361">
        <f t="shared" si="36"/>
        <v>29.077070346244543</v>
      </c>
      <c r="O101" s="278"/>
      <c r="P101" s="278"/>
      <c r="Q101" s="278"/>
      <c r="R101" s="278"/>
      <c r="S101" s="312">
        <f>IFERROR(INDEX('4. Valuation'!$P$10:$Y$17,MATCH($E101,'4. Valuation'!$P$10:$P$17,0),MATCH($S$25,'4. Valuation'!$P$10:$Y$10,0)),0)</f>
        <v>0</v>
      </c>
      <c r="T101" s="312">
        <f>IFERROR(INDEX('4. Valuation'!$P$10:$Y$17,MATCH($E101,'4. Valuation'!$P$10:$P$17,0),MATCH($T$25,'4. Valuation'!$P$10:$Y$10,0)),0)</f>
        <v>0</v>
      </c>
      <c r="U101" s="312">
        <f>IFERROR(INDEX('4. Valuation'!$P$10:$Y$17,MATCH($E101,'4. Valuation'!$P$10:$P$17,0),MATCH($U$25,'4. Valuation'!$P$10:$Y$10,0)),0)</f>
        <v>0</v>
      </c>
      <c r="V101" s="278"/>
      <c r="W101" s="312">
        <f t="shared" si="37"/>
        <v>0</v>
      </c>
      <c r="X101" s="312">
        <f t="shared" si="38"/>
        <v>0</v>
      </c>
      <c r="Y101" s="312">
        <f t="shared" si="39"/>
        <v>0</v>
      </c>
      <c r="Z101" s="278"/>
      <c r="AA101" s="312">
        <f t="shared" si="40"/>
        <v>21540</v>
      </c>
      <c r="AB101" s="312">
        <f>'3. GRI Pricing'!Z92</f>
        <v>1795</v>
      </c>
      <c r="AC101" s="361">
        <f t="shared" si="41"/>
        <v>28.288505988653075</v>
      </c>
    </row>
    <row r="102" spans="3:29" s="30" customFormat="1" ht="11.4" x14ac:dyDescent="0.2">
      <c r="C102" s="77">
        <f>'1. Accomodation'!N97</f>
        <v>326</v>
      </c>
      <c r="D102" s="77" t="str">
        <f>'3. GRI Pricing'!D93</f>
        <v>D</v>
      </c>
      <c r="E102" s="77" t="str">
        <f>'1. Accomodation'!P97</f>
        <v>1 Bed</v>
      </c>
      <c r="F102" s="77">
        <f>'1. Accomodation'!O97</f>
        <v>497.72</v>
      </c>
      <c r="H102" s="273">
        <v>17108</v>
      </c>
      <c r="I102" s="272">
        <f>IFERROR(INDEX('4. Valuation'!$C$10:$J$17,MATCH($E102,'4. Valuation'!$C$10:$C$17,0),MATCH($I$25,'4. Valuation'!$C$10:$J$10,0)),0)</f>
        <v>1435.1428571428571</v>
      </c>
      <c r="J102" s="378">
        <f>IFERROR(INDEX('4. Valuation'!$C$10:$J$17,MATCH($E102,'4. Valuation'!$C$10:$C$17,0),MATCH($J$25,'4. Valuation'!$C$10:$J$10,0)),0)</f>
        <v>34.122393098078575</v>
      </c>
      <c r="K102" s="277"/>
      <c r="L102" s="312">
        <f t="shared" si="34"/>
        <v>17221.714285714286</v>
      </c>
      <c r="M102" s="312">
        <f t="shared" si="35"/>
        <v>1435.1428571428571</v>
      </c>
      <c r="N102" s="361">
        <f t="shared" si="36"/>
        <v>34.6012100894364</v>
      </c>
      <c r="O102" s="278"/>
      <c r="P102" s="278"/>
      <c r="Q102" s="278"/>
      <c r="R102" s="278"/>
      <c r="S102" s="312">
        <f>IFERROR(INDEX('4. Valuation'!$P$10:$Y$17,MATCH($E102,'4. Valuation'!$P$10:$P$17,0),MATCH($S$25,'4. Valuation'!$P$10:$Y$10,0)),0)</f>
        <v>0</v>
      </c>
      <c r="T102" s="312">
        <f>IFERROR(INDEX('4. Valuation'!$P$10:$Y$17,MATCH($E102,'4. Valuation'!$P$10:$P$17,0),MATCH($T$25,'4. Valuation'!$P$10:$Y$10,0)),0)</f>
        <v>0</v>
      </c>
      <c r="U102" s="312">
        <f>IFERROR(INDEX('4. Valuation'!$P$10:$Y$17,MATCH($E102,'4. Valuation'!$P$10:$P$17,0),MATCH($U$25,'4. Valuation'!$P$10:$Y$10,0)),0)</f>
        <v>0</v>
      </c>
      <c r="V102" s="278"/>
      <c r="W102" s="312">
        <f t="shared" si="37"/>
        <v>0</v>
      </c>
      <c r="X102" s="312">
        <f t="shared" si="38"/>
        <v>0</v>
      </c>
      <c r="Y102" s="312">
        <f t="shared" si="39"/>
        <v>0</v>
      </c>
      <c r="Z102" s="278"/>
      <c r="AA102" s="312">
        <f t="shared" si="40"/>
        <v>16080</v>
      </c>
      <c r="AB102" s="312">
        <f>'3. GRI Pricing'!Z93</f>
        <v>1340</v>
      </c>
      <c r="AC102" s="361">
        <f t="shared" si="41"/>
        <v>32.307321385517959</v>
      </c>
    </row>
    <row r="103" spans="3:29" s="30" customFormat="1" ht="11.4" x14ac:dyDescent="0.2">
      <c r="C103" s="77">
        <f>'1. Accomodation'!N98</f>
        <v>327</v>
      </c>
      <c r="D103" s="77" t="str">
        <f>'3. GRI Pricing'!D94</f>
        <v>D</v>
      </c>
      <c r="E103" s="77" t="str">
        <f>'1. Accomodation'!P98</f>
        <v>1 Bed</v>
      </c>
      <c r="F103" s="77">
        <f>'1. Accomodation'!O98</f>
        <v>512.04</v>
      </c>
      <c r="H103" s="273">
        <v>17212</v>
      </c>
      <c r="I103" s="272">
        <f>IFERROR(INDEX('4. Valuation'!$C$10:$J$17,MATCH($E103,'4. Valuation'!$C$10:$C$17,0),MATCH($I$25,'4. Valuation'!$C$10:$J$10,0)),0)</f>
        <v>1435.1428571428571</v>
      </c>
      <c r="J103" s="378">
        <f>IFERROR(INDEX('4. Valuation'!$C$10:$J$17,MATCH($E103,'4. Valuation'!$C$10:$C$17,0),MATCH($J$25,'4. Valuation'!$C$10:$J$10,0)),0)</f>
        <v>34.122393098078575</v>
      </c>
      <c r="K103" s="277"/>
      <c r="L103" s="312">
        <f t="shared" si="34"/>
        <v>17221.714285714286</v>
      </c>
      <c r="M103" s="312">
        <f t="shared" si="35"/>
        <v>1435.1428571428571</v>
      </c>
      <c r="N103" s="361">
        <f t="shared" si="36"/>
        <v>33.633533094512707</v>
      </c>
      <c r="O103" s="278"/>
      <c r="P103" s="278"/>
      <c r="Q103" s="278"/>
      <c r="R103" s="278"/>
      <c r="S103" s="312">
        <f>IFERROR(INDEX('4. Valuation'!$P$10:$Y$17,MATCH($E103,'4. Valuation'!$P$10:$P$17,0),MATCH($S$25,'4. Valuation'!$P$10:$Y$10,0)),0)</f>
        <v>0</v>
      </c>
      <c r="T103" s="312">
        <f>IFERROR(INDEX('4. Valuation'!$P$10:$Y$17,MATCH($E103,'4. Valuation'!$P$10:$P$17,0),MATCH($T$25,'4. Valuation'!$P$10:$Y$10,0)),0)</f>
        <v>0</v>
      </c>
      <c r="U103" s="312">
        <f>IFERROR(INDEX('4. Valuation'!$P$10:$Y$17,MATCH($E103,'4. Valuation'!$P$10:$P$17,0),MATCH($U$25,'4. Valuation'!$P$10:$Y$10,0)),0)</f>
        <v>0</v>
      </c>
      <c r="V103" s="278"/>
      <c r="W103" s="312">
        <f t="shared" si="37"/>
        <v>0</v>
      </c>
      <c r="X103" s="312">
        <f t="shared" si="38"/>
        <v>0</v>
      </c>
      <c r="Y103" s="312">
        <f t="shared" si="39"/>
        <v>0</v>
      </c>
      <c r="Z103" s="278"/>
      <c r="AA103" s="312">
        <f t="shared" si="40"/>
        <v>16080</v>
      </c>
      <c r="AB103" s="312">
        <f>'3. GRI Pricing'!Z94</f>
        <v>1340</v>
      </c>
      <c r="AC103" s="361">
        <f t="shared" si="41"/>
        <v>31.403796578392317</v>
      </c>
    </row>
    <row r="104" spans="3:29" s="30" customFormat="1" ht="11.4" x14ac:dyDescent="0.2">
      <c r="C104" s="77">
        <f>'1. Accomodation'!N99</f>
        <v>328</v>
      </c>
      <c r="D104" s="77" t="str">
        <f>'3. GRI Pricing'!D95</f>
        <v>D</v>
      </c>
      <c r="E104" s="77" t="str">
        <f>'1. Accomodation'!P99</f>
        <v>2 Bed</v>
      </c>
      <c r="F104" s="77">
        <f>'1. Accomodation'!O99</f>
        <v>761.44</v>
      </c>
      <c r="H104" s="273">
        <v>22256</v>
      </c>
      <c r="I104" s="272">
        <f>IFERROR(INDEX('4. Valuation'!$C$10:$J$17,MATCH($E104,'4. Valuation'!$C$10:$C$17,0),MATCH($I$25,'4. Valuation'!$C$10:$J$10,0)),0)</f>
        <v>1845.0370370370372</v>
      </c>
      <c r="J104" s="378">
        <f>IFERROR(INDEX('4. Valuation'!$C$10:$J$17,MATCH($E104,'4. Valuation'!$C$10:$C$17,0),MATCH($J$25,'4. Valuation'!$C$10:$J$10,0)),0)</f>
        <v>30.136949008991301</v>
      </c>
      <c r="K104" s="277"/>
      <c r="L104" s="312">
        <f t="shared" si="34"/>
        <v>22140.444444444445</v>
      </c>
      <c r="M104" s="312">
        <f t="shared" si="35"/>
        <v>1845.0370370370372</v>
      </c>
      <c r="N104" s="361">
        <f t="shared" si="36"/>
        <v>29.077070346244543</v>
      </c>
      <c r="O104" s="278"/>
      <c r="P104" s="278"/>
      <c r="Q104" s="278"/>
      <c r="R104" s="278"/>
      <c r="S104" s="312">
        <f>IFERROR(INDEX('4. Valuation'!$P$10:$Y$17,MATCH($E104,'4. Valuation'!$P$10:$P$17,0),MATCH($S$25,'4. Valuation'!$P$10:$Y$10,0)),0)</f>
        <v>0</v>
      </c>
      <c r="T104" s="312">
        <f>IFERROR(INDEX('4. Valuation'!$P$10:$Y$17,MATCH($E104,'4. Valuation'!$P$10:$P$17,0),MATCH($T$25,'4. Valuation'!$P$10:$Y$10,0)),0)</f>
        <v>0</v>
      </c>
      <c r="U104" s="312">
        <f>IFERROR(INDEX('4. Valuation'!$P$10:$Y$17,MATCH($E104,'4. Valuation'!$P$10:$P$17,0),MATCH($U$25,'4. Valuation'!$P$10:$Y$10,0)),0)</f>
        <v>0</v>
      </c>
      <c r="V104" s="278"/>
      <c r="W104" s="312">
        <f t="shared" si="37"/>
        <v>0</v>
      </c>
      <c r="X104" s="312">
        <f t="shared" si="38"/>
        <v>0</v>
      </c>
      <c r="Y104" s="312">
        <f t="shared" si="39"/>
        <v>0</v>
      </c>
      <c r="Z104" s="278"/>
      <c r="AA104" s="312">
        <f t="shared" si="40"/>
        <v>21540</v>
      </c>
      <c r="AB104" s="312">
        <f>'3. GRI Pricing'!Z95</f>
        <v>1795</v>
      </c>
      <c r="AC104" s="361">
        <f t="shared" si="41"/>
        <v>28.288505988653075</v>
      </c>
    </row>
    <row r="105" spans="3:29" s="30" customFormat="1" ht="11.4" x14ac:dyDescent="0.2">
      <c r="C105" s="77">
        <f>'1. Accomodation'!N100</f>
        <v>329</v>
      </c>
      <c r="D105" s="77" t="str">
        <f>'3. GRI Pricing'!D96</f>
        <v>D</v>
      </c>
      <c r="E105" s="77" t="str">
        <f>'1. Accomodation'!P100</f>
        <v>1 Bed</v>
      </c>
      <c r="F105" s="77">
        <f>'1. Accomodation'!O100</f>
        <v>517.53</v>
      </c>
      <c r="H105" s="273">
        <v>17108</v>
      </c>
      <c r="I105" s="272">
        <f>IFERROR(INDEX('4. Valuation'!$C$10:$J$17,MATCH($E105,'4. Valuation'!$C$10:$C$17,0),MATCH($I$25,'4. Valuation'!$C$10:$J$10,0)),0)</f>
        <v>1435.1428571428571</v>
      </c>
      <c r="J105" s="378">
        <f>IFERROR(INDEX('4. Valuation'!$C$10:$J$17,MATCH($E105,'4. Valuation'!$C$10:$C$17,0),MATCH($J$25,'4. Valuation'!$C$10:$J$10,0)),0)</f>
        <v>34.122393098078575</v>
      </c>
      <c r="K105" s="277"/>
      <c r="L105" s="312">
        <f t="shared" si="34"/>
        <v>17221.714285714286</v>
      </c>
      <c r="M105" s="312">
        <f t="shared" si="35"/>
        <v>1435.1428571428571</v>
      </c>
      <c r="N105" s="361">
        <f t="shared" si="36"/>
        <v>33.276745861523558</v>
      </c>
      <c r="O105" s="278"/>
      <c r="P105" s="278"/>
      <c r="Q105" s="278"/>
      <c r="R105" s="278"/>
      <c r="S105" s="312">
        <f>IFERROR(INDEX('4. Valuation'!$P$10:$Y$17,MATCH($E105,'4. Valuation'!$P$10:$P$17,0),MATCH($S$25,'4. Valuation'!$P$10:$Y$10,0)),0)</f>
        <v>0</v>
      </c>
      <c r="T105" s="312">
        <f>IFERROR(INDEX('4. Valuation'!$P$10:$Y$17,MATCH($E105,'4. Valuation'!$P$10:$P$17,0),MATCH($T$25,'4. Valuation'!$P$10:$Y$10,0)),0)</f>
        <v>0</v>
      </c>
      <c r="U105" s="312">
        <f>IFERROR(INDEX('4. Valuation'!$P$10:$Y$17,MATCH($E105,'4. Valuation'!$P$10:$P$17,0),MATCH($U$25,'4. Valuation'!$P$10:$Y$10,0)),0)</f>
        <v>0</v>
      </c>
      <c r="V105" s="278"/>
      <c r="W105" s="312">
        <f t="shared" si="37"/>
        <v>0</v>
      </c>
      <c r="X105" s="312">
        <f t="shared" si="38"/>
        <v>0</v>
      </c>
      <c r="Y105" s="312">
        <f t="shared" si="39"/>
        <v>0</v>
      </c>
      <c r="Z105" s="278"/>
      <c r="AA105" s="312">
        <f t="shared" si="40"/>
        <v>16200</v>
      </c>
      <c r="AB105" s="312">
        <f>'3. GRI Pricing'!Z96</f>
        <v>1350</v>
      </c>
      <c r="AC105" s="361">
        <f t="shared" si="41"/>
        <v>31.302533186481945</v>
      </c>
    </row>
    <row r="106" spans="3:29" s="30" customFormat="1" ht="11.4" x14ac:dyDescent="0.2">
      <c r="C106" s="77">
        <f>'1. Accomodation'!N101</f>
        <v>330</v>
      </c>
      <c r="D106" s="77" t="str">
        <f>'3. GRI Pricing'!D97</f>
        <v>D</v>
      </c>
      <c r="E106" s="77" t="str">
        <f>'1. Accomodation'!P101</f>
        <v>1 Bed</v>
      </c>
      <c r="F106" s="77">
        <f>'1. Accomodation'!O101</f>
        <v>521.51</v>
      </c>
      <c r="H106" s="273">
        <v>17316</v>
      </c>
      <c r="I106" s="272">
        <f>IFERROR(INDEX('4. Valuation'!$C$10:$J$17,MATCH($E106,'4. Valuation'!$C$10:$C$17,0),MATCH($I$25,'4. Valuation'!$C$10:$J$10,0)),0)</f>
        <v>1435.1428571428571</v>
      </c>
      <c r="J106" s="378">
        <f>IFERROR(INDEX('4. Valuation'!$C$10:$J$17,MATCH($E106,'4. Valuation'!$C$10:$C$17,0),MATCH($J$25,'4. Valuation'!$C$10:$J$10,0)),0)</f>
        <v>34.122393098078575</v>
      </c>
      <c r="K106" s="277"/>
      <c r="L106" s="312">
        <f t="shared" si="34"/>
        <v>17221.714285714286</v>
      </c>
      <c r="M106" s="312">
        <f t="shared" si="35"/>
        <v>1435.1428571428571</v>
      </c>
      <c r="N106" s="361">
        <f t="shared" si="36"/>
        <v>33.022788222113263</v>
      </c>
      <c r="O106" s="278"/>
      <c r="P106" s="278"/>
      <c r="Q106" s="278"/>
      <c r="R106" s="278"/>
      <c r="S106" s="312">
        <f>IFERROR(INDEX('4. Valuation'!$P$10:$Y$17,MATCH($E106,'4. Valuation'!$P$10:$P$17,0),MATCH($S$25,'4. Valuation'!$P$10:$Y$10,0)),0)</f>
        <v>0</v>
      </c>
      <c r="T106" s="312">
        <f>IFERROR(INDEX('4. Valuation'!$P$10:$Y$17,MATCH($E106,'4. Valuation'!$P$10:$P$17,0),MATCH($T$25,'4. Valuation'!$P$10:$Y$10,0)),0)</f>
        <v>0</v>
      </c>
      <c r="U106" s="312">
        <f>IFERROR(INDEX('4. Valuation'!$P$10:$Y$17,MATCH($E106,'4. Valuation'!$P$10:$P$17,0),MATCH($U$25,'4. Valuation'!$P$10:$Y$10,0)),0)</f>
        <v>0</v>
      </c>
      <c r="V106" s="278"/>
      <c r="W106" s="312">
        <f t="shared" si="37"/>
        <v>0</v>
      </c>
      <c r="X106" s="312">
        <f t="shared" si="38"/>
        <v>0</v>
      </c>
      <c r="Y106" s="312">
        <f t="shared" si="39"/>
        <v>0</v>
      </c>
      <c r="Z106" s="278"/>
      <c r="AA106" s="312">
        <f t="shared" si="40"/>
        <v>16620</v>
      </c>
      <c r="AB106" s="312">
        <f>'3. GRI Pricing'!Z97</f>
        <v>1385</v>
      </c>
      <c r="AC106" s="361">
        <f t="shared" si="41"/>
        <v>31.868995800655789</v>
      </c>
    </row>
    <row r="107" spans="3:29" s="30" customFormat="1" ht="11.4" x14ac:dyDescent="0.2">
      <c r="C107" s="77">
        <f>'1. Accomodation'!N102</f>
        <v>331</v>
      </c>
      <c r="D107" s="77" t="str">
        <f>'3. GRI Pricing'!D98</f>
        <v>D</v>
      </c>
      <c r="E107" s="77" t="str">
        <f>'1. Accomodation'!P102</f>
        <v>2 Bed</v>
      </c>
      <c r="F107" s="77">
        <f>'1. Accomodation'!O102</f>
        <v>760.9</v>
      </c>
      <c r="H107" s="273">
        <v>22256</v>
      </c>
      <c r="I107" s="272">
        <f>IFERROR(INDEX('4. Valuation'!$C$10:$J$17,MATCH($E107,'4. Valuation'!$C$10:$C$17,0),MATCH($I$25,'4. Valuation'!$C$10:$J$10,0)),0)</f>
        <v>1845.0370370370372</v>
      </c>
      <c r="J107" s="378">
        <f>IFERROR(INDEX('4. Valuation'!$C$10:$J$17,MATCH($E107,'4. Valuation'!$C$10:$C$17,0),MATCH($J$25,'4. Valuation'!$C$10:$J$10,0)),0)</f>
        <v>30.136949008991301</v>
      </c>
      <c r="K107" s="277"/>
      <c r="L107" s="312">
        <f t="shared" si="34"/>
        <v>22140.444444444445</v>
      </c>
      <c r="M107" s="312">
        <f t="shared" si="35"/>
        <v>1845.0370370370372</v>
      </c>
      <c r="N107" s="361">
        <f t="shared" si="36"/>
        <v>29.097705933032522</v>
      </c>
      <c r="O107" s="278"/>
      <c r="P107" s="278"/>
      <c r="Q107" s="278"/>
      <c r="R107" s="278"/>
      <c r="S107" s="312">
        <f>IFERROR(INDEX('4. Valuation'!$P$10:$Y$17,MATCH($E107,'4. Valuation'!$P$10:$P$17,0),MATCH($S$25,'4. Valuation'!$P$10:$Y$10,0)),0)</f>
        <v>0</v>
      </c>
      <c r="T107" s="312">
        <f>IFERROR(INDEX('4. Valuation'!$P$10:$Y$17,MATCH($E107,'4. Valuation'!$P$10:$P$17,0),MATCH($T$25,'4. Valuation'!$P$10:$Y$10,0)),0)</f>
        <v>0</v>
      </c>
      <c r="U107" s="312">
        <f>IFERROR(INDEX('4. Valuation'!$P$10:$Y$17,MATCH($E107,'4. Valuation'!$P$10:$P$17,0),MATCH($U$25,'4. Valuation'!$P$10:$Y$10,0)),0)</f>
        <v>0</v>
      </c>
      <c r="V107" s="278"/>
      <c r="W107" s="312">
        <f t="shared" si="37"/>
        <v>0</v>
      </c>
      <c r="X107" s="312">
        <f t="shared" si="38"/>
        <v>0</v>
      </c>
      <c r="Y107" s="312">
        <f t="shared" si="39"/>
        <v>0</v>
      </c>
      <c r="Z107" s="278"/>
      <c r="AA107" s="312">
        <f t="shared" si="40"/>
        <v>21660</v>
      </c>
      <c r="AB107" s="312">
        <f>'3. GRI Pricing'!Z98</f>
        <v>1805</v>
      </c>
      <c r="AC107" s="361">
        <f t="shared" si="41"/>
        <v>28.46628991983178</v>
      </c>
    </row>
    <row r="108" spans="3:29" s="30" customFormat="1" ht="11.4" x14ac:dyDescent="0.2">
      <c r="C108" s="77">
        <f>'1. Accomodation'!N103</f>
        <v>332</v>
      </c>
      <c r="D108" s="77" t="str">
        <f>'3. GRI Pricing'!D99</f>
        <v>D</v>
      </c>
      <c r="E108" s="77" t="str">
        <f>'1. Accomodation'!P103</f>
        <v>1 Bed</v>
      </c>
      <c r="F108" s="77">
        <f>'1. Accomodation'!O103</f>
        <v>524.74</v>
      </c>
      <c r="H108" s="273">
        <v>17316</v>
      </c>
      <c r="I108" s="272">
        <f>IFERROR(INDEX('4. Valuation'!$C$10:$J$17,MATCH($E108,'4. Valuation'!$C$10:$C$17,0),MATCH($I$25,'4. Valuation'!$C$10:$J$10,0)),0)</f>
        <v>1435.1428571428571</v>
      </c>
      <c r="J108" s="378">
        <f>IFERROR(INDEX('4. Valuation'!$C$10:$J$17,MATCH($E108,'4. Valuation'!$C$10:$C$17,0),MATCH($J$25,'4. Valuation'!$C$10:$J$10,0)),0)</f>
        <v>34.122393098078575</v>
      </c>
      <c r="K108" s="277"/>
      <c r="L108" s="312">
        <f t="shared" si="34"/>
        <v>17221.714285714286</v>
      </c>
      <c r="M108" s="312">
        <f t="shared" si="35"/>
        <v>1435.1428571428571</v>
      </c>
      <c r="N108" s="361">
        <f t="shared" si="36"/>
        <v>32.819518782090725</v>
      </c>
      <c r="O108" s="278"/>
      <c r="P108" s="278"/>
      <c r="Q108" s="278"/>
      <c r="R108" s="278"/>
      <c r="S108" s="312">
        <f>IFERROR(INDEX('4. Valuation'!$P$10:$Y$17,MATCH($E108,'4. Valuation'!$P$10:$P$17,0),MATCH($S$25,'4. Valuation'!$P$10:$Y$10,0)),0)</f>
        <v>0</v>
      </c>
      <c r="T108" s="312">
        <f>IFERROR(INDEX('4. Valuation'!$P$10:$Y$17,MATCH($E108,'4. Valuation'!$P$10:$P$17,0),MATCH($T$25,'4. Valuation'!$P$10:$Y$10,0)),0)</f>
        <v>0</v>
      </c>
      <c r="U108" s="312">
        <f>IFERROR(INDEX('4. Valuation'!$P$10:$Y$17,MATCH($E108,'4. Valuation'!$P$10:$P$17,0),MATCH($U$25,'4. Valuation'!$P$10:$Y$10,0)),0)</f>
        <v>0</v>
      </c>
      <c r="V108" s="278"/>
      <c r="W108" s="312">
        <f t="shared" si="37"/>
        <v>0</v>
      </c>
      <c r="X108" s="312">
        <f t="shared" si="38"/>
        <v>0</v>
      </c>
      <c r="Y108" s="312">
        <f t="shared" si="39"/>
        <v>0</v>
      </c>
      <c r="Z108" s="278"/>
      <c r="AA108" s="312">
        <f t="shared" si="40"/>
        <v>16500</v>
      </c>
      <c r="AB108" s="312">
        <f>'3. GRI Pricing'!Z99</f>
        <v>1375</v>
      </c>
      <c r="AC108" s="361">
        <f t="shared" si="41"/>
        <v>31.44414376643671</v>
      </c>
    </row>
    <row r="109" spans="3:29" s="30" customFormat="1" ht="11.4" x14ac:dyDescent="0.2">
      <c r="C109" s="77">
        <f>'1. Accomodation'!N104</f>
        <v>333</v>
      </c>
      <c r="D109" s="77" t="str">
        <f>'3. GRI Pricing'!D100</f>
        <v>D</v>
      </c>
      <c r="E109" s="77" t="str">
        <f>'1. Accomodation'!P104</f>
        <v>1 Bed</v>
      </c>
      <c r="F109" s="77">
        <f>'1. Accomodation'!O104</f>
        <v>510.96</v>
      </c>
      <c r="H109" s="273">
        <v>17316</v>
      </c>
      <c r="I109" s="272">
        <f>IFERROR(INDEX('4. Valuation'!$C$10:$J$17,MATCH($E109,'4. Valuation'!$C$10:$C$17,0),MATCH($I$25,'4. Valuation'!$C$10:$J$10,0)),0)</f>
        <v>1435.1428571428571</v>
      </c>
      <c r="J109" s="378">
        <f>IFERROR(INDEX('4. Valuation'!$C$10:$J$17,MATCH($E109,'4. Valuation'!$C$10:$C$17,0),MATCH($J$25,'4. Valuation'!$C$10:$J$10,0)),0)</f>
        <v>34.122393098078575</v>
      </c>
      <c r="K109" s="277"/>
      <c r="L109" s="312">
        <f t="shared" si="34"/>
        <v>17221.714285714286</v>
      </c>
      <c r="M109" s="312">
        <f t="shared" si="35"/>
        <v>1435.1428571428571</v>
      </c>
      <c r="N109" s="361">
        <f t="shared" si="36"/>
        <v>33.704623230222104</v>
      </c>
      <c r="O109" s="278"/>
      <c r="P109" s="278"/>
      <c r="Q109" s="278"/>
      <c r="R109" s="278"/>
      <c r="S109" s="312">
        <f>IFERROR(INDEX('4. Valuation'!$P$10:$Y$17,MATCH($E109,'4. Valuation'!$P$10:$P$17,0),MATCH($S$25,'4. Valuation'!$P$10:$Y$10,0)),0)</f>
        <v>0</v>
      </c>
      <c r="T109" s="312">
        <f>IFERROR(INDEX('4. Valuation'!$P$10:$Y$17,MATCH($E109,'4. Valuation'!$P$10:$P$17,0),MATCH($T$25,'4. Valuation'!$P$10:$Y$10,0)),0)</f>
        <v>0</v>
      </c>
      <c r="U109" s="312">
        <f>IFERROR(INDEX('4. Valuation'!$P$10:$Y$17,MATCH($E109,'4. Valuation'!$P$10:$P$17,0),MATCH($U$25,'4. Valuation'!$P$10:$Y$10,0)),0)</f>
        <v>0</v>
      </c>
      <c r="V109" s="278"/>
      <c r="W109" s="312">
        <f t="shared" si="37"/>
        <v>0</v>
      </c>
      <c r="X109" s="312">
        <f t="shared" si="38"/>
        <v>0</v>
      </c>
      <c r="Y109" s="312">
        <f t="shared" si="39"/>
        <v>0</v>
      </c>
      <c r="Z109" s="278"/>
      <c r="AA109" s="312">
        <f t="shared" si="40"/>
        <v>16560</v>
      </c>
      <c r="AB109" s="312">
        <f>'3. GRI Pricing'!Z100</f>
        <v>1380</v>
      </c>
      <c r="AC109" s="361">
        <f t="shared" si="41"/>
        <v>32.409581963363081</v>
      </c>
    </row>
    <row r="110" spans="3:29" s="30" customFormat="1" ht="11.4" x14ac:dyDescent="0.2">
      <c r="C110" s="77">
        <f>'1. Accomodation'!N105</f>
        <v>334</v>
      </c>
      <c r="D110" s="77" t="str">
        <f>'3. GRI Pricing'!D101</f>
        <v>D</v>
      </c>
      <c r="E110" s="77" t="str">
        <f>'1. Accomodation'!P105</f>
        <v>1 Bed</v>
      </c>
      <c r="F110" s="77">
        <f>'1. Accomodation'!O105</f>
        <v>492.56</v>
      </c>
      <c r="H110" s="273">
        <v>17108</v>
      </c>
      <c r="I110" s="272">
        <f>IFERROR(INDEX('4. Valuation'!$C$10:$J$17,MATCH($E110,'4. Valuation'!$C$10:$C$17,0),MATCH($I$25,'4. Valuation'!$C$10:$J$10,0)),0)</f>
        <v>1435.1428571428571</v>
      </c>
      <c r="J110" s="378">
        <f>IFERROR(INDEX('4. Valuation'!$C$10:$J$17,MATCH($E110,'4. Valuation'!$C$10:$C$17,0),MATCH($J$25,'4. Valuation'!$C$10:$J$10,0)),0)</f>
        <v>34.122393098078575</v>
      </c>
      <c r="K110" s="277"/>
      <c r="L110" s="312">
        <f t="shared" si="34"/>
        <v>17221.714285714286</v>
      </c>
      <c r="M110" s="312">
        <f t="shared" si="35"/>
        <v>1435.1428571428571</v>
      </c>
      <c r="N110" s="361">
        <f t="shared" si="36"/>
        <v>34.963688252627669</v>
      </c>
      <c r="O110" s="278"/>
      <c r="P110" s="278"/>
      <c r="Q110" s="278"/>
      <c r="R110" s="278"/>
      <c r="S110" s="312">
        <f>IFERROR(INDEX('4. Valuation'!$P$10:$Y$17,MATCH($E110,'4. Valuation'!$P$10:$P$17,0),MATCH($S$25,'4. Valuation'!$P$10:$Y$10,0)),0)</f>
        <v>0</v>
      </c>
      <c r="T110" s="312">
        <f>IFERROR(INDEX('4. Valuation'!$P$10:$Y$17,MATCH($E110,'4. Valuation'!$P$10:$P$17,0),MATCH($T$25,'4. Valuation'!$P$10:$Y$10,0)),0)</f>
        <v>0</v>
      </c>
      <c r="U110" s="312">
        <f>IFERROR(INDEX('4. Valuation'!$P$10:$Y$17,MATCH($E110,'4. Valuation'!$P$10:$P$17,0),MATCH($U$25,'4. Valuation'!$P$10:$Y$10,0)),0)</f>
        <v>0</v>
      </c>
      <c r="V110" s="278"/>
      <c r="W110" s="312">
        <f t="shared" si="37"/>
        <v>0</v>
      </c>
      <c r="X110" s="312">
        <f t="shared" si="38"/>
        <v>0</v>
      </c>
      <c r="Y110" s="312">
        <f t="shared" si="39"/>
        <v>0</v>
      </c>
      <c r="Z110" s="278"/>
      <c r="AA110" s="312">
        <f t="shared" si="40"/>
        <v>16080</v>
      </c>
      <c r="AB110" s="312">
        <f>'3. GRI Pricing'!Z101</f>
        <v>1340</v>
      </c>
      <c r="AC110" s="361">
        <f t="shared" si="41"/>
        <v>32.645769043365277</v>
      </c>
    </row>
    <row r="111" spans="3:29" s="30" customFormat="1" ht="11.4" x14ac:dyDescent="0.2">
      <c r="C111" s="77">
        <f>'1. Accomodation'!N106</f>
        <v>335</v>
      </c>
      <c r="D111" s="77" t="str">
        <f>'3. GRI Pricing'!D102</f>
        <v>D</v>
      </c>
      <c r="E111" s="77" t="str">
        <f>'1. Accomodation'!P106</f>
        <v>1 Bed</v>
      </c>
      <c r="F111" s="77">
        <f>'1. Accomodation'!O106</f>
        <v>510.96</v>
      </c>
      <c r="H111" s="273">
        <v>17316</v>
      </c>
      <c r="I111" s="272">
        <f>IFERROR(INDEX('4. Valuation'!$C$10:$J$17,MATCH($E111,'4. Valuation'!$C$10:$C$17,0),MATCH($I$25,'4. Valuation'!$C$10:$J$10,0)),0)</f>
        <v>1435.1428571428571</v>
      </c>
      <c r="J111" s="378">
        <f>IFERROR(INDEX('4. Valuation'!$C$10:$J$17,MATCH($E111,'4. Valuation'!$C$10:$C$17,0),MATCH($J$25,'4. Valuation'!$C$10:$J$10,0)),0)</f>
        <v>34.122393098078575</v>
      </c>
      <c r="K111" s="277"/>
      <c r="L111" s="312">
        <f t="shared" si="34"/>
        <v>17221.714285714286</v>
      </c>
      <c r="M111" s="312">
        <f t="shared" si="35"/>
        <v>1435.1428571428571</v>
      </c>
      <c r="N111" s="361">
        <f t="shared" si="36"/>
        <v>33.704623230222104</v>
      </c>
      <c r="O111" s="278"/>
      <c r="P111" s="278"/>
      <c r="Q111" s="278"/>
      <c r="R111" s="278"/>
      <c r="S111" s="312">
        <f>IFERROR(INDEX('4. Valuation'!$P$10:$Y$17,MATCH($E111,'4. Valuation'!$P$10:$P$17,0),MATCH($S$25,'4. Valuation'!$P$10:$Y$10,0)),0)</f>
        <v>0</v>
      </c>
      <c r="T111" s="312">
        <f>IFERROR(INDEX('4. Valuation'!$P$10:$Y$17,MATCH($E111,'4. Valuation'!$P$10:$P$17,0),MATCH($T$25,'4. Valuation'!$P$10:$Y$10,0)),0)</f>
        <v>0</v>
      </c>
      <c r="U111" s="312">
        <f>IFERROR(INDEX('4. Valuation'!$P$10:$Y$17,MATCH($E111,'4. Valuation'!$P$10:$P$17,0),MATCH($U$25,'4. Valuation'!$P$10:$Y$10,0)),0)</f>
        <v>0</v>
      </c>
      <c r="V111" s="278"/>
      <c r="W111" s="312">
        <f t="shared" si="37"/>
        <v>0</v>
      </c>
      <c r="X111" s="312">
        <f t="shared" si="38"/>
        <v>0</v>
      </c>
      <c r="Y111" s="312">
        <f t="shared" si="39"/>
        <v>0</v>
      </c>
      <c r="Z111" s="278"/>
      <c r="AA111" s="312">
        <f t="shared" si="40"/>
        <v>16560</v>
      </c>
      <c r="AB111" s="312">
        <f>'3. GRI Pricing'!Z102</f>
        <v>1380</v>
      </c>
      <c r="AC111" s="361">
        <f t="shared" si="41"/>
        <v>32.409581963363081</v>
      </c>
    </row>
    <row r="112" spans="3:29" s="30" customFormat="1" ht="11.4" x14ac:dyDescent="0.2">
      <c r="C112" s="77">
        <f>'1. Accomodation'!N107</f>
        <v>336</v>
      </c>
      <c r="D112" s="77" t="str">
        <f>'3. GRI Pricing'!D103</f>
        <v>D</v>
      </c>
      <c r="E112" s="77" t="str">
        <f>'1. Accomodation'!P107</f>
        <v>1 Bed</v>
      </c>
      <c r="F112" s="77">
        <f>'1. Accomodation'!O107</f>
        <v>506.87</v>
      </c>
      <c r="H112" s="273">
        <v>17212</v>
      </c>
      <c r="I112" s="272">
        <f>IFERROR(INDEX('4. Valuation'!$C$10:$J$17,MATCH($E112,'4. Valuation'!$C$10:$C$17,0),MATCH($I$25,'4. Valuation'!$C$10:$J$10,0)),0)</f>
        <v>1435.1428571428571</v>
      </c>
      <c r="J112" s="378">
        <f>IFERROR(INDEX('4. Valuation'!$C$10:$J$17,MATCH($E112,'4. Valuation'!$C$10:$C$17,0),MATCH($J$25,'4. Valuation'!$C$10:$J$10,0)),0)</f>
        <v>34.122393098078575</v>
      </c>
      <c r="K112" s="277"/>
      <c r="L112" s="312">
        <f t="shared" si="34"/>
        <v>17221.714285714286</v>
      </c>
      <c r="M112" s="312">
        <f t="shared" si="35"/>
        <v>1435.1428571428571</v>
      </c>
      <c r="N112" s="361">
        <f t="shared" si="36"/>
        <v>33.976590221781294</v>
      </c>
      <c r="O112" s="278"/>
      <c r="P112" s="278"/>
      <c r="Q112" s="278"/>
      <c r="R112" s="278"/>
      <c r="S112" s="312">
        <f>IFERROR(INDEX('4. Valuation'!$P$10:$Y$17,MATCH($E112,'4. Valuation'!$P$10:$P$17,0),MATCH($S$25,'4. Valuation'!$P$10:$Y$10,0)),0)</f>
        <v>0</v>
      </c>
      <c r="T112" s="312">
        <f>IFERROR(INDEX('4. Valuation'!$P$10:$Y$17,MATCH($E112,'4. Valuation'!$P$10:$P$17,0),MATCH($T$25,'4. Valuation'!$P$10:$Y$10,0)),0)</f>
        <v>0</v>
      </c>
      <c r="U112" s="312">
        <f>IFERROR(INDEX('4. Valuation'!$P$10:$Y$17,MATCH($E112,'4. Valuation'!$P$10:$P$17,0),MATCH($U$25,'4. Valuation'!$P$10:$Y$10,0)),0)</f>
        <v>0</v>
      </c>
      <c r="V112" s="278"/>
      <c r="W112" s="312">
        <f t="shared" si="37"/>
        <v>0</v>
      </c>
      <c r="X112" s="312">
        <f t="shared" si="38"/>
        <v>0</v>
      </c>
      <c r="Y112" s="312">
        <f t="shared" si="39"/>
        <v>0</v>
      </c>
      <c r="Z112" s="278"/>
      <c r="AA112" s="312">
        <f t="shared" si="40"/>
        <v>16140</v>
      </c>
      <c r="AB112" s="312">
        <f>'3. GRI Pricing'!Z103</f>
        <v>1345</v>
      </c>
      <c r="AC112" s="361">
        <f t="shared" si="41"/>
        <v>31.842484266182652</v>
      </c>
    </row>
    <row r="113" spans="3:29" s="30" customFormat="1" ht="11.4" x14ac:dyDescent="0.2">
      <c r="C113" s="77">
        <f>'1. Accomodation'!N108</f>
        <v>337</v>
      </c>
      <c r="D113" s="77" t="str">
        <f>'3. GRI Pricing'!D104</f>
        <v>D</v>
      </c>
      <c r="E113" s="77" t="str">
        <f>'1. Accomodation'!P108</f>
        <v>1 Bed</v>
      </c>
      <c r="F113" s="77">
        <f>'1. Accomodation'!O108</f>
        <v>510.96</v>
      </c>
      <c r="H113" s="273">
        <v>17316</v>
      </c>
      <c r="I113" s="272">
        <f>IFERROR(INDEX('4. Valuation'!$C$10:$J$17,MATCH($E113,'4. Valuation'!$C$10:$C$17,0),MATCH($I$25,'4. Valuation'!$C$10:$J$10,0)),0)</f>
        <v>1435.1428571428571</v>
      </c>
      <c r="J113" s="378">
        <f>IFERROR(INDEX('4. Valuation'!$C$10:$J$17,MATCH($E113,'4. Valuation'!$C$10:$C$17,0),MATCH($J$25,'4. Valuation'!$C$10:$J$10,0)),0)</f>
        <v>34.122393098078575</v>
      </c>
      <c r="K113" s="277"/>
      <c r="L113" s="312">
        <f t="shared" si="34"/>
        <v>17221.714285714286</v>
      </c>
      <c r="M113" s="312">
        <f t="shared" si="35"/>
        <v>1435.1428571428571</v>
      </c>
      <c r="N113" s="361">
        <f t="shared" si="36"/>
        <v>33.704623230222104</v>
      </c>
      <c r="O113" s="278"/>
      <c r="P113" s="278"/>
      <c r="Q113" s="278"/>
      <c r="R113" s="278"/>
      <c r="S113" s="312">
        <f>IFERROR(INDEX('4. Valuation'!$P$10:$Y$17,MATCH($E113,'4. Valuation'!$P$10:$P$17,0),MATCH($S$25,'4. Valuation'!$P$10:$Y$10,0)),0)</f>
        <v>0</v>
      </c>
      <c r="T113" s="312">
        <f>IFERROR(INDEX('4. Valuation'!$P$10:$Y$17,MATCH($E113,'4. Valuation'!$P$10:$P$17,0),MATCH($T$25,'4. Valuation'!$P$10:$Y$10,0)),0)</f>
        <v>0</v>
      </c>
      <c r="U113" s="312">
        <f>IFERROR(INDEX('4. Valuation'!$P$10:$Y$17,MATCH($E113,'4. Valuation'!$P$10:$P$17,0),MATCH($U$25,'4. Valuation'!$P$10:$Y$10,0)),0)</f>
        <v>0</v>
      </c>
      <c r="V113" s="278"/>
      <c r="W113" s="312">
        <f t="shared" si="37"/>
        <v>0</v>
      </c>
      <c r="X113" s="312">
        <f t="shared" si="38"/>
        <v>0</v>
      </c>
      <c r="Y113" s="312">
        <f t="shared" si="39"/>
        <v>0</v>
      </c>
      <c r="Z113" s="278"/>
      <c r="AA113" s="312">
        <f t="shared" si="40"/>
        <v>16560</v>
      </c>
      <c r="AB113" s="312">
        <f>'3. GRI Pricing'!Z104</f>
        <v>1380</v>
      </c>
      <c r="AC113" s="361">
        <f t="shared" si="41"/>
        <v>32.409581963363081</v>
      </c>
    </row>
    <row r="114" spans="3:29" s="30" customFormat="1" ht="11.4" x14ac:dyDescent="0.2">
      <c r="C114" s="77">
        <f>'1. Accomodation'!N109</f>
        <v>338</v>
      </c>
      <c r="D114" s="77" t="str">
        <f>'3. GRI Pricing'!D105</f>
        <v>D</v>
      </c>
      <c r="E114" s="77" t="str">
        <f>'1. Accomodation'!P109</f>
        <v>2 Bed</v>
      </c>
      <c r="F114" s="77">
        <f>'1. Accomodation'!O109</f>
        <v>749.38</v>
      </c>
      <c r="H114" s="273">
        <v>22152</v>
      </c>
      <c r="I114" s="272">
        <f>IFERROR(INDEX('4. Valuation'!$C$10:$J$17,MATCH($E114,'4. Valuation'!$C$10:$C$17,0),MATCH($I$25,'4. Valuation'!$C$10:$J$10,0)),0)</f>
        <v>1845.0370370370372</v>
      </c>
      <c r="J114" s="378">
        <f>IFERROR(INDEX('4. Valuation'!$C$10:$J$17,MATCH($E114,'4. Valuation'!$C$10:$C$17,0),MATCH($J$25,'4. Valuation'!$C$10:$J$10,0)),0)</f>
        <v>30.136949008991301</v>
      </c>
      <c r="K114" s="277"/>
      <c r="L114" s="312">
        <f t="shared" si="34"/>
        <v>22140.444444444445</v>
      </c>
      <c r="M114" s="312">
        <f t="shared" si="35"/>
        <v>1845.0370370370372</v>
      </c>
      <c r="N114" s="361">
        <f t="shared" si="36"/>
        <v>29.545016472876839</v>
      </c>
      <c r="O114" s="278"/>
      <c r="P114" s="278"/>
      <c r="Q114" s="278"/>
      <c r="R114" s="278"/>
      <c r="S114" s="312">
        <f>IFERROR(INDEX('4. Valuation'!$P$10:$Y$17,MATCH($E114,'4. Valuation'!$P$10:$P$17,0),MATCH($S$25,'4. Valuation'!$P$10:$Y$10,0)),0)</f>
        <v>0</v>
      </c>
      <c r="T114" s="312">
        <f>IFERROR(INDEX('4. Valuation'!$P$10:$Y$17,MATCH($E114,'4. Valuation'!$P$10:$P$17,0),MATCH($T$25,'4. Valuation'!$P$10:$Y$10,0)),0)</f>
        <v>0</v>
      </c>
      <c r="U114" s="312">
        <f>IFERROR(INDEX('4. Valuation'!$P$10:$Y$17,MATCH($E114,'4. Valuation'!$P$10:$P$17,0),MATCH($U$25,'4. Valuation'!$P$10:$Y$10,0)),0)</f>
        <v>0</v>
      </c>
      <c r="V114" s="278"/>
      <c r="W114" s="312">
        <f t="shared" si="37"/>
        <v>0</v>
      </c>
      <c r="X114" s="312">
        <f t="shared" si="38"/>
        <v>0</v>
      </c>
      <c r="Y114" s="312">
        <f t="shared" si="39"/>
        <v>0</v>
      </c>
      <c r="Z114" s="278"/>
      <c r="AA114" s="312">
        <f t="shared" si="40"/>
        <v>20640</v>
      </c>
      <c r="AB114" s="312">
        <f>'3. GRI Pricing'!Z105</f>
        <v>1720</v>
      </c>
      <c r="AC114" s="361">
        <f t="shared" si="41"/>
        <v>27.542768688782726</v>
      </c>
    </row>
    <row r="115" spans="3:29" s="30" customFormat="1" ht="11.4" x14ac:dyDescent="0.2">
      <c r="C115" s="77">
        <f>'1. Accomodation'!N110</f>
        <v>339</v>
      </c>
      <c r="D115" s="77" t="str">
        <f>'3. GRI Pricing'!D106</f>
        <v>D</v>
      </c>
      <c r="E115" s="77" t="str">
        <f>'1. Accomodation'!P110</f>
        <v>1 Bed</v>
      </c>
      <c r="F115" s="77">
        <f>'1. Accomodation'!O110</f>
        <v>508.16</v>
      </c>
      <c r="H115" s="273">
        <v>17316</v>
      </c>
      <c r="I115" s="272">
        <f>IFERROR(INDEX('4. Valuation'!$C$10:$J$17,MATCH($E115,'4. Valuation'!$C$10:$C$17,0),MATCH($I$25,'4. Valuation'!$C$10:$J$10,0)),0)</f>
        <v>1435.1428571428571</v>
      </c>
      <c r="J115" s="378">
        <f>IFERROR(INDEX('4. Valuation'!$C$10:$J$17,MATCH($E115,'4. Valuation'!$C$10:$C$17,0),MATCH($J$25,'4. Valuation'!$C$10:$J$10,0)),0)</f>
        <v>34.122393098078575</v>
      </c>
      <c r="K115" s="277"/>
      <c r="L115" s="312">
        <f t="shared" si="34"/>
        <v>17221.714285714286</v>
      </c>
      <c r="M115" s="312">
        <f t="shared" si="35"/>
        <v>1435.1428571428571</v>
      </c>
      <c r="N115" s="361">
        <f t="shared" si="36"/>
        <v>33.890338251169482</v>
      </c>
      <c r="O115" s="278"/>
      <c r="P115" s="278"/>
      <c r="Q115" s="278"/>
      <c r="R115" s="278"/>
      <c r="S115" s="312">
        <f>IFERROR(INDEX('4. Valuation'!$P$10:$Y$17,MATCH($E115,'4. Valuation'!$P$10:$P$17,0),MATCH($S$25,'4. Valuation'!$P$10:$Y$10,0)),0)</f>
        <v>0</v>
      </c>
      <c r="T115" s="312">
        <f>IFERROR(INDEX('4. Valuation'!$P$10:$Y$17,MATCH($E115,'4. Valuation'!$P$10:$P$17,0),MATCH($T$25,'4. Valuation'!$P$10:$Y$10,0)),0)</f>
        <v>0</v>
      </c>
      <c r="U115" s="312">
        <f>IFERROR(INDEX('4. Valuation'!$P$10:$Y$17,MATCH($E115,'4. Valuation'!$P$10:$P$17,0),MATCH($U$25,'4. Valuation'!$P$10:$Y$10,0)),0)</f>
        <v>0</v>
      </c>
      <c r="V115" s="278"/>
      <c r="W115" s="312">
        <f t="shared" si="37"/>
        <v>0</v>
      </c>
      <c r="X115" s="312">
        <f t="shared" si="38"/>
        <v>0</v>
      </c>
      <c r="Y115" s="312">
        <f t="shared" si="39"/>
        <v>0</v>
      </c>
      <c r="Z115" s="278"/>
      <c r="AA115" s="312">
        <f t="shared" si="40"/>
        <v>16560</v>
      </c>
      <c r="AB115" s="312">
        <f>'3. GRI Pricing'!Z106</f>
        <v>1380</v>
      </c>
      <c r="AC115" s="361">
        <f t="shared" si="41"/>
        <v>32.588161209068005</v>
      </c>
    </row>
    <row r="116" spans="3:29" s="30" customFormat="1" ht="11.4" x14ac:dyDescent="0.2">
      <c r="C116" s="77">
        <f>'1. Accomodation'!N111</f>
        <v>401</v>
      </c>
      <c r="D116" s="77" t="str">
        <f>'3. GRI Pricing'!D107</f>
        <v>C</v>
      </c>
      <c r="E116" s="77" t="str">
        <f>'1. Accomodation'!P111</f>
        <v>1 Bed</v>
      </c>
      <c r="F116" s="77">
        <f>'1. Accomodation'!O111</f>
        <v>517.1</v>
      </c>
      <c r="H116" s="273">
        <v>17316</v>
      </c>
      <c r="I116" s="272">
        <f>IFERROR(INDEX('4. Valuation'!$C$10:$J$17,MATCH($E116,'4. Valuation'!$C$10:$C$17,0),MATCH($I$25,'4. Valuation'!$C$10:$J$10,0)),0)</f>
        <v>1435.1428571428571</v>
      </c>
      <c r="J116" s="378">
        <f>IFERROR(INDEX('4. Valuation'!$C$10:$J$17,MATCH($E116,'4. Valuation'!$C$10:$C$17,0),MATCH($J$25,'4. Valuation'!$C$10:$J$10,0)),0)</f>
        <v>34.122393098078575</v>
      </c>
      <c r="K116" s="277"/>
      <c r="L116" s="312">
        <f t="shared" si="34"/>
        <v>17221.714285714286</v>
      </c>
      <c r="M116" s="312">
        <f t="shared" si="35"/>
        <v>1435.1428571428571</v>
      </c>
      <c r="N116" s="361">
        <f t="shared" si="36"/>
        <v>33.304417493162418</v>
      </c>
      <c r="O116" s="278"/>
      <c r="P116" s="278"/>
      <c r="Q116" s="278"/>
      <c r="R116" s="278"/>
      <c r="S116" s="312">
        <f>IFERROR(INDEX('4. Valuation'!$P$10:$Y$17,MATCH($E116,'4. Valuation'!$P$10:$P$17,0),MATCH($S$25,'4. Valuation'!$P$10:$Y$10,0)),0)</f>
        <v>0</v>
      </c>
      <c r="T116" s="312">
        <f>IFERROR(INDEX('4. Valuation'!$P$10:$Y$17,MATCH($E116,'4. Valuation'!$P$10:$P$17,0),MATCH($T$25,'4. Valuation'!$P$10:$Y$10,0)),0)</f>
        <v>0</v>
      </c>
      <c r="U116" s="312">
        <f>IFERROR(INDEX('4. Valuation'!$P$10:$Y$17,MATCH($E116,'4. Valuation'!$P$10:$P$17,0),MATCH($U$25,'4. Valuation'!$P$10:$Y$10,0)),0)</f>
        <v>0</v>
      </c>
      <c r="V116" s="278"/>
      <c r="W116" s="312">
        <f t="shared" si="37"/>
        <v>0</v>
      </c>
      <c r="X116" s="312">
        <f t="shared" si="38"/>
        <v>0</v>
      </c>
      <c r="Y116" s="312">
        <f t="shared" si="39"/>
        <v>0</v>
      </c>
      <c r="Z116" s="278"/>
      <c r="AA116" s="312">
        <f t="shared" si="40"/>
        <v>16680</v>
      </c>
      <c r="AB116" s="312">
        <f>'3. GRI Pricing'!Z107</f>
        <v>1390</v>
      </c>
      <c r="AC116" s="361">
        <f t="shared" si="41"/>
        <v>32.256816863275958</v>
      </c>
    </row>
    <row r="117" spans="3:29" s="30" customFormat="1" ht="11.4" x14ac:dyDescent="0.2">
      <c r="C117" s="77">
        <f>'1. Accomodation'!N112</f>
        <v>402</v>
      </c>
      <c r="D117" s="77" t="str">
        <f>'3. GRI Pricing'!D108</f>
        <v>C</v>
      </c>
      <c r="E117" s="77" t="str">
        <f>'1. Accomodation'!P112</f>
        <v>Studio</v>
      </c>
      <c r="F117" s="77">
        <f>'1. Accomodation'!O112</f>
        <v>385.46</v>
      </c>
      <c r="H117" s="273">
        <v>14612</v>
      </c>
      <c r="I117" s="272">
        <f>IFERROR(INDEX('4. Valuation'!$C$10:$J$17,MATCH($E117,'4. Valuation'!$C$10:$C$17,0),MATCH($I$25,'4. Valuation'!$C$10:$J$10,0)),0)</f>
        <v>1218</v>
      </c>
      <c r="J117" s="378">
        <f>IFERROR(INDEX('4. Valuation'!$C$10:$J$17,MATCH($E117,'4. Valuation'!$C$10:$C$17,0),MATCH($J$25,'4. Valuation'!$C$10:$J$10,0)),0)</f>
        <v>37.478401514852656</v>
      </c>
      <c r="K117" s="277"/>
      <c r="L117" s="312">
        <f t="shared" si="34"/>
        <v>14616</v>
      </c>
      <c r="M117" s="312">
        <f t="shared" si="35"/>
        <v>1218</v>
      </c>
      <c r="N117" s="361">
        <f t="shared" si="36"/>
        <v>37.918331344367772</v>
      </c>
      <c r="O117" s="278"/>
      <c r="P117" s="278"/>
      <c r="Q117" s="278"/>
      <c r="R117" s="278"/>
      <c r="S117" s="312">
        <f>IFERROR(INDEX('4. Valuation'!$P$10:$Y$17,MATCH($E117,'4. Valuation'!$P$10:$P$17,0),MATCH($S$25,'4. Valuation'!$P$10:$Y$10,0)),0)</f>
        <v>0</v>
      </c>
      <c r="T117" s="312">
        <f>IFERROR(INDEX('4. Valuation'!$P$10:$Y$17,MATCH($E117,'4. Valuation'!$P$10:$P$17,0),MATCH($T$25,'4. Valuation'!$P$10:$Y$10,0)),0)</f>
        <v>0</v>
      </c>
      <c r="U117" s="312">
        <f>IFERROR(INDEX('4. Valuation'!$P$10:$Y$17,MATCH($E117,'4. Valuation'!$P$10:$P$17,0),MATCH($U$25,'4. Valuation'!$P$10:$Y$10,0)),0)</f>
        <v>0</v>
      </c>
      <c r="V117" s="278"/>
      <c r="W117" s="312">
        <f t="shared" si="37"/>
        <v>0</v>
      </c>
      <c r="X117" s="312">
        <f t="shared" si="38"/>
        <v>0</v>
      </c>
      <c r="Y117" s="312">
        <f t="shared" si="39"/>
        <v>0</v>
      </c>
      <c r="Z117" s="278"/>
      <c r="AA117" s="312">
        <f t="shared" si="40"/>
        <v>14640</v>
      </c>
      <c r="AB117" s="312">
        <f>'3. GRI Pricing'!Z108</f>
        <v>1220</v>
      </c>
      <c r="AC117" s="361">
        <f t="shared" si="41"/>
        <v>37.980594614227158</v>
      </c>
    </row>
    <row r="118" spans="3:29" s="30" customFormat="1" ht="11.4" x14ac:dyDescent="0.2">
      <c r="C118" s="77">
        <f>'1. Accomodation'!N113</f>
        <v>403</v>
      </c>
      <c r="D118" s="77" t="str">
        <f>'3. GRI Pricing'!D109</f>
        <v>C</v>
      </c>
      <c r="E118" s="77" t="str">
        <f>'1. Accomodation'!P113</f>
        <v>Studio</v>
      </c>
      <c r="F118" s="77">
        <f>'1. Accomodation'!O113</f>
        <v>394.17</v>
      </c>
      <c r="H118" s="273">
        <v>14612</v>
      </c>
      <c r="I118" s="272">
        <f>IFERROR(INDEX('4. Valuation'!$C$10:$J$17,MATCH($E118,'4. Valuation'!$C$10:$C$17,0),MATCH($I$25,'4. Valuation'!$C$10:$J$10,0)),0)</f>
        <v>1218</v>
      </c>
      <c r="J118" s="378">
        <f>IFERROR(INDEX('4. Valuation'!$C$10:$J$17,MATCH($E118,'4. Valuation'!$C$10:$C$17,0),MATCH($J$25,'4. Valuation'!$C$10:$J$10,0)),0)</f>
        <v>37.478401514852656</v>
      </c>
      <c r="K118" s="277"/>
      <c r="L118" s="312">
        <f t="shared" si="34"/>
        <v>14616</v>
      </c>
      <c r="M118" s="312">
        <f t="shared" si="35"/>
        <v>1218</v>
      </c>
      <c r="N118" s="361">
        <f t="shared" si="36"/>
        <v>37.080447522642515</v>
      </c>
      <c r="O118" s="278"/>
      <c r="P118" s="278"/>
      <c r="Q118" s="278"/>
      <c r="R118" s="278"/>
      <c r="S118" s="312">
        <f>IFERROR(INDEX('4. Valuation'!$P$10:$Y$17,MATCH($E118,'4. Valuation'!$P$10:$P$17,0),MATCH($S$25,'4. Valuation'!$P$10:$Y$10,0)),0)</f>
        <v>0</v>
      </c>
      <c r="T118" s="312">
        <f>IFERROR(INDEX('4. Valuation'!$P$10:$Y$17,MATCH($E118,'4. Valuation'!$P$10:$P$17,0),MATCH($T$25,'4. Valuation'!$P$10:$Y$10,0)),0)</f>
        <v>0</v>
      </c>
      <c r="U118" s="312">
        <f>IFERROR(INDEX('4. Valuation'!$P$10:$Y$17,MATCH($E118,'4. Valuation'!$P$10:$P$17,0),MATCH($U$25,'4. Valuation'!$P$10:$Y$10,0)),0)</f>
        <v>0</v>
      </c>
      <c r="V118" s="278"/>
      <c r="W118" s="312">
        <f t="shared" si="37"/>
        <v>0</v>
      </c>
      <c r="X118" s="312">
        <f t="shared" si="38"/>
        <v>0</v>
      </c>
      <c r="Y118" s="312">
        <f t="shared" si="39"/>
        <v>0</v>
      </c>
      <c r="Z118" s="278"/>
      <c r="AA118" s="312">
        <f t="shared" si="40"/>
        <v>14640</v>
      </c>
      <c r="AB118" s="312">
        <f>'3. GRI Pricing'!Z109</f>
        <v>1220</v>
      </c>
      <c r="AC118" s="361">
        <f t="shared" si="41"/>
        <v>37.14133495699825</v>
      </c>
    </row>
    <row r="119" spans="3:29" s="30" customFormat="1" ht="11.4" x14ac:dyDescent="0.2">
      <c r="C119" s="77">
        <f>'1. Accomodation'!N114</f>
        <v>404</v>
      </c>
      <c r="D119" s="77" t="str">
        <f>'3. GRI Pricing'!D110</f>
        <v>C</v>
      </c>
      <c r="E119" s="77" t="str">
        <f>'1. Accomodation'!P114</f>
        <v>1 Bed</v>
      </c>
      <c r="F119" s="77">
        <f>'1. Accomodation'!O114</f>
        <v>521.51</v>
      </c>
      <c r="H119" s="273">
        <v>17316</v>
      </c>
      <c r="I119" s="272">
        <f>IFERROR(INDEX('4. Valuation'!$C$10:$J$17,MATCH($E119,'4. Valuation'!$C$10:$C$17,0),MATCH($I$25,'4. Valuation'!$C$10:$J$10,0)),0)</f>
        <v>1435.1428571428571</v>
      </c>
      <c r="J119" s="378">
        <f>IFERROR(INDEX('4. Valuation'!$C$10:$J$17,MATCH($E119,'4. Valuation'!$C$10:$C$17,0),MATCH($J$25,'4. Valuation'!$C$10:$J$10,0)),0)</f>
        <v>34.122393098078575</v>
      </c>
      <c r="K119" s="277"/>
      <c r="L119" s="312">
        <f t="shared" si="34"/>
        <v>17221.714285714286</v>
      </c>
      <c r="M119" s="312">
        <f t="shared" si="35"/>
        <v>1435.1428571428571</v>
      </c>
      <c r="N119" s="361">
        <f t="shared" si="36"/>
        <v>33.022788222113263</v>
      </c>
      <c r="O119" s="278"/>
      <c r="P119" s="278"/>
      <c r="Q119" s="278"/>
      <c r="R119" s="278"/>
      <c r="S119" s="312">
        <f>IFERROR(INDEX('4. Valuation'!$P$10:$Y$17,MATCH($E119,'4. Valuation'!$P$10:$P$17,0),MATCH($S$25,'4. Valuation'!$P$10:$Y$10,0)),0)</f>
        <v>0</v>
      </c>
      <c r="T119" s="312">
        <f>IFERROR(INDEX('4. Valuation'!$P$10:$Y$17,MATCH($E119,'4. Valuation'!$P$10:$P$17,0),MATCH($T$25,'4. Valuation'!$P$10:$Y$10,0)),0)</f>
        <v>0</v>
      </c>
      <c r="U119" s="312">
        <f>IFERROR(INDEX('4. Valuation'!$P$10:$Y$17,MATCH($E119,'4. Valuation'!$P$10:$P$17,0),MATCH($U$25,'4. Valuation'!$P$10:$Y$10,0)),0)</f>
        <v>0</v>
      </c>
      <c r="V119" s="278"/>
      <c r="W119" s="312">
        <f t="shared" si="37"/>
        <v>0</v>
      </c>
      <c r="X119" s="312">
        <f t="shared" si="38"/>
        <v>0</v>
      </c>
      <c r="Y119" s="312">
        <f t="shared" si="39"/>
        <v>0</v>
      </c>
      <c r="Z119" s="278"/>
      <c r="AA119" s="312">
        <f t="shared" si="40"/>
        <v>16680</v>
      </c>
      <c r="AB119" s="312">
        <f>'3. GRI Pricing'!Z110</f>
        <v>1390</v>
      </c>
      <c r="AC119" s="361">
        <f t="shared" si="41"/>
        <v>31.984046327011946</v>
      </c>
    </row>
    <row r="120" spans="3:29" s="30" customFormat="1" ht="11.4" x14ac:dyDescent="0.2">
      <c r="C120" s="77">
        <f>'1. Accomodation'!N115</f>
        <v>405</v>
      </c>
      <c r="D120" s="77" t="str">
        <f>'3. GRI Pricing'!D111</f>
        <v>C</v>
      </c>
      <c r="E120" s="77" t="str">
        <f>'1. Accomodation'!P115</f>
        <v>2 Bed</v>
      </c>
      <c r="F120" s="77">
        <f>'1. Accomodation'!O115</f>
        <v>762.95</v>
      </c>
      <c r="H120" s="273">
        <v>22256</v>
      </c>
      <c r="I120" s="272">
        <f>IFERROR(INDEX('4. Valuation'!$C$10:$J$17,MATCH($E120,'4. Valuation'!$C$10:$C$17,0),MATCH($I$25,'4. Valuation'!$C$10:$J$10,0)),0)</f>
        <v>1845.0370370370372</v>
      </c>
      <c r="J120" s="378">
        <f>IFERROR(INDEX('4. Valuation'!$C$10:$J$17,MATCH($E120,'4. Valuation'!$C$10:$C$17,0),MATCH($J$25,'4. Valuation'!$C$10:$J$10,0)),0)</f>
        <v>30.136949008991301</v>
      </c>
      <c r="K120" s="277"/>
      <c r="L120" s="312">
        <f t="shared" si="34"/>
        <v>22140.444444444445</v>
      </c>
      <c r="M120" s="312">
        <f t="shared" si="35"/>
        <v>1845.0370370370372</v>
      </c>
      <c r="N120" s="361">
        <f t="shared" si="36"/>
        <v>29.019522176347657</v>
      </c>
      <c r="O120" s="278"/>
      <c r="P120" s="278"/>
      <c r="Q120" s="278"/>
      <c r="R120" s="278"/>
      <c r="S120" s="312">
        <f>IFERROR(INDEX('4. Valuation'!$P$10:$Y$17,MATCH($E120,'4. Valuation'!$P$10:$P$17,0),MATCH($S$25,'4. Valuation'!$P$10:$Y$10,0)),0)</f>
        <v>0</v>
      </c>
      <c r="T120" s="312">
        <f>IFERROR(INDEX('4. Valuation'!$P$10:$Y$17,MATCH($E120,'4. Valuation'!$P$10:$P$17,0),MATCH($T$25,'4. Valuation'!$P$10:$Y$10,0)),0)</f>
        <v>0</v>
      </c>
      <c r="U120" s="312">
        <f>IFERROR(INDEX('4. Valuation'!$P$10:$Y$17,MATCH($E120,'4. Valuation'!$P$10:$P$17,0),MATCH($U$25,'4. Valuation'!$P$10:$Y$10,0)),0)</f>
        <v>0</v>
      </c>
      <c r="V120" s="278"/>
      <c r="W120" s="312">
        <f t="shared" si="37"/>
        <v>0</v>
      </c>
      <c r="X120" s="312">
        <f t="shared" si="38"/>
        <v>0</v>
      </c>
      <c r="Y120" s="312">
        <f t="shared" si="39"/>
        <v>0</v>
      </c>
      <c r="Z120" s="278"/>
      <c r="AA120" s="312">
        <f t="shared" si="40"/>
        <v>21720</v>
      </c>
      <c r="AB120" s="312">
        <f>'3. GRI Pricing'!Z111</f>
        <v>1810</v>
      </c>
      <c r="AC120" s="361">
        <f t="shared" si="41"/>
        <v>28.468444852218362</v>
      </c>
    </row>
    <row r="121" spans="3:29" s="30" customFormat="1" ht="11.4" x14ac:dyDescent="0.2">
      <c r="C121" s="77">
        <f>'1. Accomodation'!N116</f>
        <v>406</v>
      </c>
      <c r="D121" s="77" t="str">
        <f>'3. GRI Pricing'!D112</f>
        <v>C</v>
      </c>
      <c r="E121" s="77" t="str">
        <f>'1. Accomodation'!P116</f>
        <v>1 Bed</v>
      </c>
      <c r="F121" s="77">
        <f>'1. Accomodation'!O116</f>
        <v>529.79999999999995</v>
      </c>
      <c r="H121" s="273">
        <v>17316</v>
      </c>
      <c r="I121" s="272">
        <f>IFERROR(INDEX('4. Valuation'!$C$10:$J$17,MATCH($E121,'4. Valuation'!$C$10:$C$17,0),MATCH($I$25,'4. Valuation'!$C$10:$J$10,0)),0)</f>
        <v>1435.1428571428571</v>
      </c>
      <c r="J121" s="378">
        <f>IFERROR(INDEX('4. Valuation'!$C$10:$J$17,MATCH($E121,'4. Valuation'!$C$10:$C$17,0),MATCH($J$25,'4. Valuation'!$C$10:$J$10,0)),0)</f>
        <v>34.122393098078575</v>
      </c>
      <c r="K121" s="277"/>
      <c r="L121" s="312">
        <f t="shared" si="34"/>
        <v>17221.714285714286</v>
      </c>
      <c r="M121" s="312">
        <f t="shared" si="35"/>
        <v>1435.1428571428571</v>
      </c>
      <c r="N121" s="361">
        <f t="shared" si="36"/>
        <v>32.506066979453166</v>
      </c>
      <c r="O121" s="278"/>
      <c r="P121" s="278"/>
      <c r="Q121" s="278"/>
      <c r="R121" s="278"/>
      <c r="S121" s="312">
        <f>IFERROR(INDEX('4. Valuation'!$P$10:$Y$17,MATCH($E121,'4. Valuation'!$P$10:$P$17,0),MATCH($S$25,'4. Valuation'!$P$10:$Y$10,0)),0)</f>
        <v>0</v>
      </c>
      <c r="T121" s="312">
        <f>IFERROR(INDEX('4. Valuation'!$P$10:$Y$17,MATCH($E121,'4. Valuation'!$P$10:$P$17,0),MATCH($T$25,'4. Valuation'!$P$10:$Y$10,0)),0)</f>
        <v>0</v>
      </c>
      <c r="U121" s="312">
        <f>IFERROR(INDEX('4. Valuation'!$P$10:$Y$17,MATCH($E121,'4. Valuation'!$P$10:$P$17,0),MATCH($U$25,'4. Valuation'!$P$10:$Y$10,0)),0)</f>
        <v>0</v>
      </c>
      <c r="V121" s="278"/>
      <c r="W121" s="312">
        <f t="shared" si="37"/>
        <v>0</v>
      </c>
      <c r="X121" s="312">
        <f t="shared" si="38"/>
        <v>0</v>
      </c>
      <c r="Y121" s="312">
        <f t="shared" si="39"/>
        <v>0</v>
      </c>
      <c r="Z121" s="278"/>
      <c r="AA121" s="312">
        <f t="shared" si="40"/>
        <v>16200</v>
      </c>
      <c r="AB121" s="312">
        <f>'3. GRI Pricing'!Z112</f>
        <v>1350</v>
      </c>
      <c r="AC121" s="361">
        <f t="shared" si="41"/>
        <v>30.577576443941112</v>
      </c>
    </row>
    <row r="122" spans="3:29" s="30" customFormat="1" ht="11.4" x14ac:dyDescent="0.2">
      <c r="C122" s="77">
        <f>'1. Accomodation'!N117</f>
        <v>407</v>
      </c>
      <c r="D122" s="77" t="str">
        <f>'3. GRI Pricing'!D113</f>
        <v>C</v>
      </c>
      <c r="E122" s="77" t="str">
        <f>'1. Accomodation'!P117</f>
        <v>1 Bed</v>
      </c>
      <c r="F122" s="77">
        <f>'1. Accomodation'!O117</f>
        <v>509.56</v>
      </c>
      <c r="H122" s="273">
        <v>17316</v>
      </c>
      <c r="I122" s="272">
        <f>IFERROR(INDEX('4. Valuation'!$C$10:$J$17,MATCH($E122,'4. Valuation'!$C$10:$C$17,0),MATCH($I$25,'4. Valuation'!$C$10:$J$10,0)),0)</f>
        <v>1435.1428571428571</v>
      </c>
      <c r="J122" s="378">
        <f>IFERROR(INDEX('4. Valuation'!$C$10:$J$17,MATCH($E122,'4. Valuation'!$C$10:$C$17,0),MATCH($J$25,'4. Valuation'!$C$10:$J$10,0)),0)</f>
        <v>34.122393098078575</v>
      </c>
      <c r="K122" s="277"/>
      <c r="L122" s="312">
        <f t="shared" si="34"/>
        <v>17221.714285714286</v>
      </c>
      <c r="M122" s="312">
        <f t="shared" si="35"/>
        <v>1435.1428571428571</v>
      </c>
      <c r="N122" s="361">
        <f t="shared" si="36"/>
        <v>33.797225617619681</v>
      </c>
      <c r="O122" s="278"/>
      <c r="P122" s="278"/>
      <c r="Q122" s="278"/>
      <c r="R122" s="278"/>
      <c r="S122" s="312">
        <f>IFERROR(INDEX('4. Valuation'!$P$10:$Y$17,MATCH($E122,'4. Valuation'!$P$10:$P$17,0),MATCH($S$25,'4. Valuation'!$P$10:$Y$10,0)),0)</f>
        <v>0</v>
      </c>
      <c r="T122" s="312">
        <f>IFERROR(INDEX('4. Valuation'!$P$10:$Y$17,MATCH($E122,'4. Valuation'!$P$10:$P$17,0),MATCH($T$25,'4. Valuation'!$P$10:$Y$10,0)),0)</f>
        <v>0</v>
      </c>
      <c r="U122" s="312">
        <f>IFERROR(INDEX('4. Valuation'!$P$10:$Y$17,MATCH($E122,'4. Valuation'!$P$10:$P$17,0),MATCH($U$25,'4. Valuation'!$P$10:$Y$10,0)),0)</f>
        <v>0</v>
      </c>
      <c r="V122" s="278"/>
      <c r="W122" s="312">
        <f t="shared" si="37"/>
        <v>0</v>
      </c>
      <c r="X122" s="312">
        <f t="shared" si="38"/>
        <v>0</v>
      </c>
      <c r="Y122" s="312">
        <f t="shared" si="39"/>
        <v>0</v>
      </c>
      <c r="Z122" s="278"/>
      <c r="AA122" s="312">
        <f t="shared" si="40"/>
        <v>15960</v>
      </c>
      <c r="AB122" s="312">
        <f>'3. GRI Pricing'!Z113</f>
        <v>1330</v>
      </c>
      <c r="AC122" s="361">
        <f t="shared" si="41"/>
        <v>31.321139806892219</v>
      </c>
    </row>
    <row r="123" spans="3:29" s="30" customFormat="1" ht="11.4" x14ac:dyDescent="0.2">
      <c r="C123" s="77">
        <f>'1. Accomodation'!N118</f>
        <v>408</v>
      </c>
      <c r="D123" s="77" t="str">
        <f>'3. GRI Pricing'!D114</f>
        <v>C</v>
      </c>
      <c r="E123" s="77" t="str">
        <f>'1. Accomodation'!P118</f>
        <v>1 Bed</v>
      </c>
      <c r="F123" s="77">
        <f>'1. Accomodation'!O118</f>
        <v>489.44</v>
      </c>
      <c r="H123" s="273">
        <v>17108</v>
      </c>
      <c r="I123" s="272">
        <f>IFERROR(INDEX('4. Valuation'!$C$10:$J$17,MATCH($E123,'4. Valuation'!$C$10:$C$17,0),MATCH($I$25,'4. Valuation'!$C$10:$J$10,0)),0)</f>
        <v>1435.1428571428571</v>
      </c>
      <c r="J123" s="378">
        <f>IFERROR(INDEX('4. Valuation'!$C$10:$J$17,MATCH($E123,'4. Valuation'!$C$10:$C$17,0),MATCH($J$25,'4. Valuation'!$C$10:$J$10,0)),0)</f>
        <v>34.122393098078575</v>
      </c>
      <c r="K123" s="277"/>
      <c r="L123" s="312">
        <f t="shared" si="34"/>
        <v>17221.714285714286</v>
      </c>
      <c r="M123" s="312">
        <f t="shared" si="35"/>
        <v>1435.1428571428571</v>
      </c>
      <c r="N123" s="361">
        <f t="shared" si="36"/>
        <v>35.186568906738898</v>
      </c>
      <c r="O123" s="278"/>
      <c r="P123" s="278"/>
      <c r="Q123" s="278"/>
      <c r="R123" s="278"/>
      <c r="S123" s="312">
        <f>IFERROR(INDEX('4. Valuation'!$P$10:$Y$17,MATCH($E123,'4. Valuation'!$P$10:$P$17,0),MATCH($S$25,'4. Valuation'!$P$10:$Y$10,0)),0)</f>
        <v>0</v>
      </c>
      <c r="T123" s="312">
        <f>IFERROR(INDEX('4. Valuation'!$P$10:$Y$17,MATCH($E123,'4. Valuation'!$P$10:$P$17,0),MATCH($T$25,'4. Valuation'!$P$10:$Y$10,0)),0)</f>
        <v>0</v>
      </c>
      <c r="U123" s="312">
        <f>IFERROR(INDEX('4. Valuation'!$P$10:$Y$17,MATCH($E123,'4. Valuation'!$P$10:$P$17,0),MATCH($U$25,'4. Valuation'!$P$10:$Y$10,0)),0)</f>
        <v>0</v>
      </c>
      <c r="V123" s="278"/>
      <c r="W123" s="312">
        <f t="shared" si="37"/>
        <v>0</v>
      </c>
      <c r="X123" s="312">
        <f t="shared" si="38"/>
        <v>0</v>
      </c>
      <c r="Y123" s="312">
        <f t="shared" si="39"/>
        <v>0</v>
      </c>
      <c r="Z123" s="278"/>
      <c r="AA123" s="312">
        <f t="shared" si="40"/>
        <v>16320</v>
      </c>
      <c r="AB123" s="312">
        <f>'3. GRI Pricing'!Z114</f>
        <v>1360</v>
      </c>
      <c r="AC123" s="361">
        <f t="shared" si="41"/>
        <v>33.344230140568811</v>
      </c>
    </row>
    <row r="124" spans="3:29" s="30" customFormat="1" ht="11.4" x14ac:dyDescent="0.2">
      <c r="C124" s="77">
        <f>'1. Accomodation'!N119</f>
        <v>409</v>
      </c>
      <c r="D124" s="77" t="str">
        <f>'3. GRI Pricing'!D115</f>
        <v>C</v>
      </c>
      <c r="E124" s="77" t="str">
        <f>'1. Accomodation'!P119</f>
        <v>1 Bed</v>
      </c>
      <c r="F124" s="77">
        <f>'1. Accomodation'!O119</f>
        <v>509.56</v>
      </c>
      <c r="H124" s="273">
        <v>17316</v>
      </c>
      <c r="I124" s="272">
        <f>IFERROR(INDEX('4. Valuation'!$C$10:$J$17,MATCH($E124,'4. Valuation'!$C$10:$C$17,0),MATCH($I$25,'4. Valuation'!$C$10:$J$10,0)),0)</f>
        <v>1435.1428571428571</v>
      </c>
      <c r="J124" s="378">
        <f>IFERROR(INDEX('4. Valuation'!$C$10:$J$17,MATCH($E124,'4. Valuation'!$C$10:$C$17,0),MATCH($J$25,'4. Valuation'!$C$10:$J$10,0)),0)</f>
        <v>34.122393098078575</v>
      </c>
      <c r="K124" s="277"/>
      <c r="L124" s="312">
        <f t="shared" si="34"/>
        <v>17221.714285714286</v>
      </c>
      <c r="M124" s="312">
        <f t="shared" si="35"/>
        <v>1435.1428571428571</v>
      </c>
      <c r="N124" s="361">
        <f t="shared" si="36"/>
        <v>33.797225617619681</v>
      </c>
      <c r="O124" s="278"/>
      <c r="P124" s="278"/>
      <c r="Q124" s="278"/>
      <c r="R124" s="278"/>
      <c r="S124" s="312">
        <f>IFERROR(INDEX('4. Valuation'!$P$10:$Y$17,MATCH($E124,'4. Valuation'!$P$10:$P$17,0),MATCH($S$25,'4. Valuation'!$P$10:$Y$10,0)),0)</f>
        <v>0</v>
      </c>
      <c r="T124" s="312">
        <f>IFERROR(INDEX('4. Valuation'!$P$10:$Y$17,MATCH($E124,'4. Valuation'!$P$10:$P$17,0),MATCH($T$25,'4. Valuation'!$P$10:$Y$10,0)),0)</f>
        <v>0</v>
      </c>
      <c r="U124" s="312">
        <f>IFERROR(INDEX('4. Valuation'!$P$10:$Y$17,MATCH($E124,'4. Valuation'!$P$10:$P$17,0),MATCH($U$25,'4. Valuation'!$P$10:$Y$10,0)),0)</f>
        <v>0</v>
      </c>
      <c r="V124" s="278"/>
      <c r="W124" s="312">
        <f t="shared" si="37"/>
        <v>0</v>
      </c>
      <c r="X124" s="312">
        <f t="shared" si="38"/>
        <v>0</v>
      </c>
      <c r="Y124" s="312">
        <f t="shared" si="39"/>
        <v>0</v>
      </c>
      <c r="Z124" s="278"/>
      <c r="AA124" s="312">
        <f t="shared" si="40"/>
        <v>15960</v>
      </c>
      <c r="AB124" s="312">
        <f>'3. GRI Pricing'!Z115</f>
        <v>1330</v>
      </c>
      <c r="AC124" s="361">
        <f t="shared" si="41"/>
        <v>31.321139806892219</v>
      </c>
    </row>
    <row r="125" spans="3:29" s="30" customFormat="1" ht="11.4" x14ac:dyDescent="0.2">
      <c r="C125" s="77">
        <f>'1. Accomodation'!N120</f>
        <v>410</v>
      </c>
      <c r="D125" s="77" t="str">
        <f>'3. GRI Pricing'!D116</f>
        <v>C</v>
      </c>
      <c r="E125" s="77" t="str">
        <f>'1. Accomodation'!P120</f>
        <v>1 Bed</v>
      </c>
      <c r="F125" s="77">
        <f>'1. Accomodation'!O120</f>
        <v>506.87</v>
      </c>
      <c r="H125" s="273">
        <v>17212</v>
      </c>
      <c r="I125" s="272">
        <f>IFERROR(INDEX('4. Valuation'!$C$10:$J$17,MATCH($E125,'4. Valuation'!$C$10:$C$17,0),MATCH($I$25,'4. Valuation'!$C$10:$J$10,0)),0)</f>
        <v>1435.1428571428571</v>
      </c>
      <c r="J125" s="378">
        <f>IFERROR(INDEX('4. Valuation'!$C$10:$J$17,MATCH($E125,'4. Valuation'!$C$10:$C$17,0),MATCH($J$25,'4. Valuation'!$C$10:$J$10,0)),0)</f>
        <v>34.122393098078575</v>
      </c>
      <c r="K125" s="277"/>
      <c r="L125" s="312">
        <f t="shared" si="34"/>
        <v>17221.714285714286</v>
      </c>
      <c r="M125" s="312">
        <f t="shared" si="35"/>
        <v>1435.1428571428571</v>
      </c>
      <c r="N125" s="361">
        <f t="shared" si="36"/>
        <v>33.976590221781294</v>
      </c>
      <c r="O125" s="278"/>
      <c r="P125" s="278"/>
      <c r="Q125" s="278"/>
      <c r="R125" s="278"/>
      <c r="S125" s="312">
        <f>IFERROR(INDEX('4. Valuation'!$P$10:$Y$17,MATCH($E125,'4. Valuation'!$P$10:$P$17,0),MATCH($S$25,'4. Valuation'!$P$10:$Y$10,0)),0)</f>
        <v>0</v>
      </c>
      <c r="T125" s="312">
        <f>IFERROR(INDEX('4. Valuation'!$P$10:$Y$17,MATCH($E125,'4. Valuation'!$P$10:$P$17,0),MATCH($T$25,'4. Valuation'!$P$10:$Y$10,0)),0)</f>
        <v>0</v>
      </c>
      <c r="U125" s="312">
        <f>IFERROR(INDEX('4. Valuation'!$P$10:$Y$17,MATCH($E125,'4. Valuation'!$P$10:$P$17,0),MATCH($U$25,'4. Valuation'!$P$10:$Y$10,0)),0)</f>
        <v>0</v>
      </c>
      <c r="V125" s="278"/>
      <c r="W125" s="312">
        <f t="shared" si="37"/>
        <v>0</v>
      </c>
      <c r="X125" s="312">
        <f t="shared" si="38"/>
        <v>0</v>
      </c>
      <c r="Y125" s="312">
        <f t="shared" si="39"/>
        <v>0</v>
      </c>
      <c r="Z125" s="278"/>
      <c r="AA125" s="312">
        <f t="shared" si="40"/>
        <v>16380</v>
      </c>
      <c r="AB125" s="312">
        <f>'3. GRI Pricing'!Z116</f>
        <v>1365</v>
      </c>
      <c r="AC125" s="361">
        <f t="shared" si="41"/>
        <v>32.315978456014363</v>
      </c>
    </row>
    <row r="126" spans="3:29" s="30" customFormat="1" ht="11.4" x14ac:dyDescent="0.2">
      <c r="C126" s="77">
        <f>'1. Accomodation'!N121</f>
        <v>411</v>
      </c>
      <c r="D126" s="77" t="str">
        <f>'3. GRI Pricing'!D117</f>
        <v>C</v>
      </c>
      <c r="E126" s="77" t="str">
        <f>'1. Accomodation'!P121</f>
        <v>1 Bed</v>
      </c>
      <c r="F126" s="77">
        <f>'1. Accomodation'!O121</f>
        <v>509.56</v>
      </c>
      <c r="H126" s="273">
        <v>17316</v>
      </c>
      <c r="I126" s="272">
        <f>IFERROR(INDEX('4. Valuation'!$C$10:$J$17,MATCH($E126,'4. Valuation'!$C$10:$C$17,0),MATCH($I$25,'4. Valuation'!$C$10:$J$10,0)),0)</f>
        <v>1435.1428571428571</v>
      </c>
      <c r="J126" s="378">
        <f>IFERROR(INDEX('4. Valuation'!$C$10:$J$17,MATCH($E126,'4. Valuation'!$C$10:$C$17,0),MATCH($J$25,'4. Valuation'!$C$10:$J$10,0)),0)</f>
        <v>34.122393098078575</v>
      </c>
      <c r="K126" s="277"/>
      <c r="L126" s="312">
        <f t="shared" si="34"/>
        <v>17221.714285714286</v>
      </c>
      <c r="M126" s="312">
        <f t="shared" si="35"/>
        <v>1435.1428571428571</v>
      </c>
      <c r="N126" s="361">
        <f t="shared" si="36"/>
        <v>33.797225617619681</v>
      </c>
      <c r="O126" s="278"/>
      <c r="P126" s="278"/>
      <c r="Q126" s="278"/>
      <c r="R126" s="278"/>
      <c r="S126" s="312">
        <f>IFERROR(INDEX('4. Valuation'!$P$10:$Y$17,MATCH($E126,'4. Valuation'!$P$10:$P$17,0),MATCH($S$25,'4. Valuation'!$P$10:$Y$10,0)),0)</f>
        <v>0</v>
      </c>
      <c r="T126" s="312">
        <f>IFERROR(INDEX('4. Valuation'!$P$10:$Y$17,MATCH($E126,'4. Valuation'!$P$10:$P$17,0),MATCH($T$25,'4. Valuation'!$P$10:$Y$10,0)),0)</f>
        <v>0</v>
      </c>
      <c r="U126" s="312">
        <f>IFERROR(INDEX('4. Valuation'!$P$10:$Y$17,MATCH($E126,'4. Valuation'!$P$10:$P$17,0),MATCH($U$25,'4. Valuation'!$P$10:$Y$10,0)),0)</f>
        <v>0</v>
      </c>
      <c r="V126" s="278"/>
      <c r="W126" s="312">
        <f t="shared" si="37"/>
        <v>0</v>
      </c>
      <c r="X126" s="312">
        <f t="shared" si="38"/>
        <v>0</v>
      </c>
      <c r="Y126" s="312">
        <f t="shared" si="39"/>
        <v>0</v>
      </c>
      <c r="Z126" s="278"/>
      <c r="AA126" s="312">
        <f t="shared" si="40"/>
        <v>15960</v>
      </c>
      <c r="AB126" s="312">
        <f>'3. GRI Pricing'!Z117</f>
        <v>1330</v>
      </c>
      <c r="AC126" s="361">
        <f t="shared" si="41"/>
        <v>31.321139806892219</v>
      </c>
    </row>
    <row r="127" spans="3:29" s="30" customFormat="1" ht="11.4" x14ac:dyDescent="0.2">
      <c r="C127" s="77">
        <f>'1. Accomodation'!N122</f>
        <v>412</v>
      </c>
      <c r="D127" s="77" t="str">
        <f>'3. GRI Pricing'!D118</f>
        <v>C</v>
      </c>
      <c r="E127" s="77" t="str">
        <f>'1. Accomodation'!P122</f>
        <v>2 Bed</v>
      </c>
      <c r="F127" s="77">
        <f>'1. Accomodation'!O122</f>
        <v>747.02</v>
      </c>
      <c r="H127" s="273">
        <v>22152</v>
      </c>
      <c r="I127" s="272">
        <f>IFERROR(INDEX('4. Valuation'!$C$10:$J$17,MATCH($E127,'4. Valuation'!$C$10:$C$17,0),MATCH($I$25,'4. Valuation'!$C$10:$J$10,0)),0)</f>
        <v>1845.0370370370372</v>
      </c>
      <c r="J127" s="378">
        <f>IFERROR(INDEX('4. Valuation'!$C$10:$J$17,MATCH($E127,'4. Valuation'!$C$10:$C$17,0),MATCH($J$25,'4. Valuation'!$C$10:$J$10,0)),0)</f>
        <v>30.136949008991301</v>
      </c>
      <c r="K127" s="277"/>
      <c r="L127" s="312">
        <f t="shared" si="34"/>
        <v>22140.444444444445</v>
      </c>
      <c r="M127" s="312">
        <f t="shared" si="35"/>
        <v>1845.0370370370372</v>
      </c>
      <c r="N127" s="361">
        <f t="shared" si="36"/>
        <v>29.638355659077998</v>
      </c>
      <c r="O127" s="278"/>
      <c r="P127" s="278"/>
      <c r="Q127" s="278"/>
      <c r="R127" s="278"/>
      <c r="S127" s="312">
        <f>IFERROR(INDEX('4. Valuation'!$P$10:$Y$17,MATCH($E127,'4. Valuation'!$P$10:$P$17,0),MATCH($S$25,'4. Valuation'!$P$10:$Y$10,0)),0)</f>
        <v>0</v>
      </c>
      <c r="T127" s="312">
        <f>IFERROR(INDEX('4. Valuation'!$P$10:$Y$17,MATCH($E127,'4. Valuation'!$P$10:$P$17,0),MATCH($T$25,'4. Valuation'!$P$10:$Y$10,0)),0)</f>
        <v>0</v>
      </c>
      <c r="U127" s="312">
        <f>IFERROR(INDEX('4. Valuation'!$P$10:$Y$17,MATCH($E127,'4. Valuation'!$P$10:$P$17,0),MATCH($U$25,'4. Valuation'!$P$10:$Y$10,0)),0)</f>
        <v>0</v>
      </c>
      <c r="V127" s="278"/>
      <c r="W127" s="312">
        <f t="shared" si="37"/>
        <v>0</v>
      </c>
      <c r="X127" s="312">
        <f t="shared" si="38"/>
        <v>0</v>
      </c>
      <c r="Y127" s="312">
        <f t="shared" si="39"/>
        <v>0</v>
      </c>
      <c r="Z127" s="278"/>
      <c r="AA127" s="312">
        <f t="shared" si="40"/>
        <v>21060</v>
      </c>
      <c r="AB127" s="312">
        <f>'3. GRI Pricing'!Z118</f>
        <v>1755</v>
      </c>
      <c r="AC127" s="361">
        <f t="shared" si="41"/>
        <v>28.192016278011298</v>
      </c>
    </row>
    <row r="128" spans="3:29" s="30" customFormat="1" ht="11.4" x14ac:dyDescent="0.2">
      <c r="C128" s="77">
        <f>'1. Accomodation'!N123</f>
        <v>413</v>
      </c>
      <c r="D128" s="77" t="str">
        <f>'3. GRI Pricing'!D119</f>
        <v>C</v>
      </c>
      <c r="E128" s="77" t="str">
        <f>'1. Accomodation'!P123</f>
        <v>1 Bed</v>
      </c>
      <c r="F128" s="77">
        <f>'1. Accomodation'!O123</f>
        <v>506.76</v>
      </c>
      <c r="H128" s="273">
        <v>17316</v>
      </c>
      <c r="I128" s="272">
        <f>IFERROR(INDEX('4. Valuation'!$C$10:$J$17,MATCH($E128,'4. Valuation'!$C$10:$C$17,0),MATCH($I$25,'4. Valuation'!$C$10:$J$10,0)),0)</f>
        <v>1435.1428571428571</v>
      </c>
      <c r="J128" s="378">
        <f>IFERROR(INDEX('4. Valuation'!$C$10:$J$17,MATCH($E128,'4. Valuation'!$C$10:$C$17,0),MATCH($J$25,'4. Valuation'!$C$10:$J$10,0)),0)</f>
        <v>34.122393098078575</v>
      </c>
      <c r="K128" s="277"/>
      <c r="L128" s="312">
        <f t="shared" si="34"/>
        <v>17221.714285714286</v>
      </c>
      <c r="M128" s="312">
        <f t="shared" si="35"/>
        <v>1435.1428571428571</v>
      </c>
      <c r="N128" s="361">
        <f t="shared" si="36"/>
        <v>33.983965359764554</v>
      </c>
      <c r="O128" s="278"/>
      <c r="P128" s="278"/>
      <c r="Q128" s="278"/>
      <c r="R128" s="278"/>
      <c r="S128" s="312">
        <f>IFERROR(INDEX('4. Valuation'!$P$10:$Y$17,MATCH($E128,'4. Valuation'!$P$10:$P$17,0),MATCH($S$25,'4. Valuation'!$P$10:$Y$10,0)),0)</f>
        <v>0</v>
      </c>
      <c r="T128" s="312">
        <f>IFERROR(INDEX('4. Valuation'!$P$10:$Y$17,MATCH($E128,'4. Valuation'!$P$10:$P$17,0),MATCH($T$25,'4. Valuation'!$P$10:$Y$10,0)),0)</f>
        <v>0</v>
      </c>
      <c r="U128" s="312">
        <f>IFERROR(INDEX('4. Valuation'!$P$10:$Y$17,MATCH($E128,'4. Valuation'!$P$10:$P$17,0),MATCH($U$25,'4. Valuation'!$P$10:$Y$10,0)),0)</f>
        <v>0</v>
      </c>
      <c r="V128" s="278"/>
      <c r="W128" s="312">
        <f t="shared" si="37"/>
        <v>0</v>
      </c>
      <c r="X128" s="312">
        <f t="shared" si="38"/>
        <v>0</v>
      </c>
      <c r="Y128" s="312">
        <f t="shared" si="39"/>
        <v>0</v>
      </c>
      <c r="Z128" s="278"/>
      <c r="AA128" s="312">
        <f t="shared" si="40"/>
        <v>15960</v>
      </c>
      <c r="AB128" s="312">
        <f>'3. GRI Pricing'!Z119</f>
        <v>1330</v>
      </c>
      <c r="AC128" s="361">
        <f t="shared" si="41"/>
        <v>31.494198437130002</v>
      </c>
    </row>
    <row r="129" spans="3:29" s="30" customFormat="1" ht="11.4" x14ac:dyDescent="0.2">
      <c r="C129" s="77">
        <f>'1. Accomodation'!N124</f>
        <v>414</v>
      </c>
      <c r="D129" s="77" t="str">
        <f>'3. GRI Pricing'!D120</f>
        <v>D</v>
      </c>
      <c r="E129" s="77" t="str">
        <f>'1. Accomodation'!P124</f>
        <v>1 Bed</v>
      </c>
      <c r="F129" s="77">
        <f>'1. Accomodation'!O124</f>
        <v>507.41</v>
      </c>
      <c r="H129" s="273">
        <v>17316</v>
      </c>
      <c r="I129" s="272">
        <f>IFERROR(INDEX('4. Valuation'!$C$10:$J$17,MATCH($E129,'4. Valuation'!$C$10:$C$17,0),MATCH($I$25,'4. Valuation'!$C$10:$J$10,0)),0)</f>
        <v>1435.1428571428571</v>
      </c>
      <c r="J129" s="378">
        <f>IFERROR(INDEX('4. Valuation'!$C$10:$J$17,MATCH($E129,'4. Valuation'!$C$10:$C$17,0),MATCH($J$25,'4. Valuation'!$C$10:$J$10,0)),0)</f>
        <v>34.122393098078575</v>
      </c>
      <c r="K129" s="277"/>
      <c r="L129" s="312">
        <f t="shared" si="34"/>
        <v>17221.714285714286</v>
      </c>
      <c r="M129" s="312">
        <f t="shared" si="35"/>
        <v>1435.1428571428571</v>
      </c>
      <c r="N129" s="361">
        <f t="shared" si="36"/>
        <v>33.940431378400675</v>
      </c>
      <c r="O129" s="278"/>
      <c r="P129" s="278"/>
      <c r="Q129" s="278"/>
      <c r="R129" s="278"/>
      <c r="S129" s="312">
        <f>IFERROR(INDEX('4. Valuation'!$P$10:$Y$17,MATCH($E129,'4. Valuation'!$P$10:$P$17,0),MATCH($S$25,'4. Valuation'!$P$10:$Y$10,0)),0)</f>
        <v>0</v>
      </c>
      <c r="T129" s="312">
        <f>IFERROR(INDEX('4. Valuation'!$P$10:$Y$17,MATCH($E129,'4. Valuation'!$P$10:$P$17,0),MATCH($T$25,'4. Valuation'!$P$10:$Y$10,0)),0)</f>
        <v>0</v>
      </c>
      <c r="U129" s="312">
        <f>IFERROR(INDEX('4. Valuation'!$P$10:$Y$17,MATCH($E129,'4. Valuation'!$P$10:$P$17,0),MATCH($U$25,'4. Valuation'!$P$10:$Y$10,0)),0)</f>
        <v>0</v>
      </c>
      <c r="V129" s="278"/>
      <c r="W129" s="312">
        <f t="shared" si="37"/>
        <v>0</v>
      </c>
      <c r="X129" s="312">
        <f t="shared" si="38"/>
        <v>0</v>
      </c>
      <c r="Y129" s="312">
        <f t="shared" si="39"/>
        <v>0</v>
      </c>
      <c r="Z129" s="278"/>
      <c r="AA129" s="312">
        <f t="shared" si="40"/>
        <v>15960</v>
      </c>
      <c r="AB129" s="312">
        <f>'3. GRI Pricing'!Z120</f>
        <v>1330</v>
      </c>
      <c r="AC129" s="361">
        <f t="shared" si="41"/>
        <v>31.453853885418102</v>
      </c>
    </row>
    <row r="130" spans="3:29" s="30" customFormat="1" ht="11.4" x14ac:dyDescent="0.2">
      <c r="C130" s="77">
        <f>'1. Accomodation'!N125</f>
        <v>415</v>
      </c>
      <c r="D130" s="77" t="str">
        <f>'3. GRI Pricing'!D121</f>
        <v>D</v>
      </c>
      <c r="E130" s="77" t="str">
        <f>'1. Accomodation'!P125</f>
        <v>2 Bed</v>
      </c>
      <c r="F130" s="77">
        <f>'1. Accomodation'!O125</f>
        <v>749.38</v>
      </c>
      <c r="H130" s="273">
        <v>22152</v>
      </c>
      <c r="I130" s="272">
        <f>IFERROR(INDEX('4. Valuation'!$C$10:$J$17,MATCH($E130,'4. Valuation'!$C$10:$C$17,0),MATCH($I$25,'4. Valuation'!$C$10:$J$10,0)),0)</f>
        <v>1845.0370370370372</v>
      </c>
      <c r="J130" s="378">
        <f>IFERROR(INDEX('4. Valuation'!$C$10:$J$17,MATCH($E130,'4. Valuation'!$C$10:$C$17,0),MATCH($J$25,'4. Valuation'!$C$10:$J$10,0)),0)</f>
        <v>30.136949008991301</v>
      </c>
      <c r="K130" s="277"/>
      <c r="L130" s="312">
        <f t="shared" si="34"/>
        <v>22140.444444444445</v>
      </c>
      <c r="M130" s="312">
        <f t="shared" si="35"/>
        <v>1845.0370370370372</v>
      </c>
      <c r="N130" s="361">
        <f t="shared" si="36"/>
        <v>29.545016472876839</v>
      </c>
      <c r="O130" s="278"/>
      <c r="P130" s="278"/>
      <c r="Q130" s="278"/>
      <c r="R130" s="278"/>
      <c r="S130" s="312">
        <f>IFERROR(INDEX('4. Valuation'!$P$10:$Y$17,MATCH($E130,'4. Valuation'!$P$10:$P$17,0),MATCH($S$25,'4. Valuation'!$P$10:$Y$10,0)),0)</f>
        <v>0</v>
      </c>
      <c r="T130" s="312">
        <f>IFERROR(INDEX('4. Valuation'!$P$10:$Y$17,MATCH($E130,'4. Valuation'!$P$10:$P$17,0),MATCH($T$25,'4. Valuation'!$P$10:$Y$10,0)),0)</f>
        <v>0</v>
      </c>
      <c r="U130" s="312">
        <f>IFERROR(INDEX('4. Valuation'!$P$10:$Y$17,MATCH($E130,'4. Valuation'!$P$10:$P$17,0),MATCH($U$25,'4. Valuation'!$P$10:$Y$10,0)),0)</f>
        <v>0</v>
      </c>
      <c r="V130" s="278"/>
      <c r="W130" s="312">
        <f t="shared" si="37"/>
        <v>0</v>
      </c>
      <c r="X130" s="312">
        <f t="shared" si="38"/>
        <v>0</v>
      </c>
      <c r="Y130" s="312">
        <f t="shared" si="39"/>
        <v>0</v>
      </c>
      <c r="Z130" s="278"/>
      <c r="AA130" s="312">
        <f t="shared" si="40"/>
        <v>21060</v>
      </c>
      <c r="AB130" s="312">
        <f>'3. GRI Pricing'!Z121</f>
        <v>1755</v>
      </c>
      <c r="AC130" s="361">
        <f t="shared" si="41"/>
        <v>28.103232005124237</v>
      </c>
    </row>
    <row r="131" spans="3:29" s="30" customFormat="1" ht="11.4" x14ac:dyDescent="0.2">
      <c r="C131" s="77">
        <f>'1. Accomodation'!N126</f>
        <v>416</v>
      </c>
      <c r="D131" s="77" t="str">
        <f>'3. GRI Pricing'!D122</f>
        <v>D</v>
      </c>
      <c r="E131" s="77" t="str">
        <f>'1. Accomodation'!P126</f>
        <v>1 Bed</v>
      </c>
      <c r="F131" s="77">
        <f>'1. Accomodation'!O126</f>
        <v>510.21</v>
      </c>
      <c r="H131" s="273">
        <v>17316</v>
      </c>
      <c r="I131" s="272">
        <f>IFERROR(INDEX('4. Valuation'!$C$10:$J$17,MATCH($E131,'4. Valuation'!$C$10:$C$17,0),MATCH($I$25,'4. Valuation'!$C$10:$J$10,0)),0)</f>
        <v>1435.1428571428571</v>
      </c>
      <c r="J131" s="378">
        <f>IFERROR(INDEX('4. Valuation'!$C$10:$J$17,MATCH($E131,'4. Valuation'!$C$10:$C$17,0),MATCH($J$25,'4. Valuation'!$C$10:$J$10,0)),0)</f>
        <v>34.122393098078575</v>
      </c>
      <c r="K131" s="277"/>
      <c r="L131" s="312">
        <f t="shared" si="34"/>
        <v>17221.714285714286</v>
      </c>
      <c r="M131" s="312">
        <f t="shared" si="35"/>
        <v>1435.1428571428571</v>
      </c>
      <c r="N131" s="361">
        <f t="shared" si="36"/>
        <v>33.754168451645967</v>
      </c>
      <c r="O131" s="278"/>
      <c r="P131" s="278"/>
      <c r="Q131" s="278"/>
      <c r="R131" s="278"/>
      <c r="S131" s="312">
        <f>IFERROR(INDEX('4. Valuation'!$P$10:$Y$17,MATCH($E131,'4. Valuation'!$P$10:$P$17,0),MATCH($S$25,'4. Valuation'!$P$10:$Y$10,0)),0)</f>
        <v>0</v>
      </c>
      <c r="T131" s="312">
        <f>IFERROR(INDEX('4. Valuation'!$P$10:$Y$17,MATCH($E131,'4. Valuation'!$P$10:$P$17,0),MATCH($T$25,'4. Valuation'!$P$10:$Y$10,0)),0)</f>
        <v>0</v>
      </c>
      <c r="U131" s="312">
        <f>IFERROR(INDEX('4. Valuation'!$P$10:$Y$17,MATCH($E131,'4. Valuation'!$P$10:$P$17,0),MATCH($U$25,'4. Valuation'!$P$10:$Y$10,0)),0)</f>
        <v>0</v>
      </c>
      <c r="V131" s="278"/>
      <c r="W131" s="312">
        <f t="shared" si="37"/>
        <v>0</v>
      </c>
      <c r="X131" s="312">
        <f t="shared" si="38"/>
        <v>0</v>
      </c>
      <c r="Y131" s="312">
        <f t="shared" si="39"/>
        <v>0</v>
      </c>
      <c r="Z131" s="278"/>
      <c r="AA131" s="312">
        <f t="shared" si="40"/>
        <v>15960</v>
      </c>
      <c r="AB131" s="312">
        <f>'3. GRI Pricing'!Z122</f>
        <v>1330</v>
      </c>
      <c r="AC131" s="361">
        <f t="shared" si="41"/>
        <v>31.281237137649203</v>
      </c>
    </row>
    <row r="132" spans="3:29" s="30" customFormat="1" ht="11.4" x14ac:dyDescent="0.2">
      <c r="C132" s="77">
        <f>'1. Accomodation'!N127</f>
        <v>417</v>
      </c>
      <c r="D132" s="77" t="str">
        <f>'3. GRI Pricing'!D123</f>
        <v>D</v>
      </c>
      <c r="E132" s="77" t="str">
        <f>'1. Accomodation'!P127</f>
        <v>1 Bed</v>
      </c>
      <c r="F132" s="77">
        <f>'1. Accomodation'!O127</f>
        <v>506.87</v>
      </c>
      <c r="H132" s="273">
        <v>17212</v>
      </c>
      <c r="I132" s="272">
        <f>IFERROR(INDEX('4. Valuation'!$C$10:$J$17,MATCH($E132,'4. Valuation'!$C$10:$C$17,0),MATCH($I$25,'4. Valuation'!$C$10:$J$10,0)),0)</f>
        <v>1435.1428571428571</v>
      </c>
      <c r="J132" s="378">
        <f>IFERROR(INDEX('4. Valuation'!$C$10:$J$17,MATCH($E132,'4. Valuation'!$C$10:$C$17,0),MATCH($J$25,'4. Valuation'!$C$10:$J$10,0)),0)</f>
        <v>34.122393098078575</v>
      </c>
      <c r="K132" s="277"/>
      <c r="L132" s="312">
        <f t="shared" si="34"/>
        <v>17221.714285714286</v>
      </c>
      <c r="M132" s="312">
        <f t="shared" si="35"/>
        <v>1435.1428571428571</v>
      </c>
      <c r="N132" s="361">
        <f t="shared" si="36"/>
        <v>33.976590221781294</v>
      </c>
      <c r="O132" s="278"/>
      <c r="P132" s="278"/>
      <c r="Q132" s="278"/>
      <c r="R132" s="278"/>
      <c r="S132" s="312">
        <f>IFERROR(INDEX('4. Valuation'!$P$10:$Y$17,MATCH($E132,'4. Valuation'!$P$10:$P$17,0),MATCH($S$25,'4. Valuation'!$P$10:$Y$10,0)),0)</f>
        <v>0</v>
      </c>
      <c r="T132" s="312">
        <f>IFERROR(INDEX('4. Valuation'!$P$10:$Y$17,MATCH($E132,'4. Valuation'!$P$10:$P$17,0),MATCH($T$25,'4. Valuation'!$P$10:$Y$10,0)),0)</f>
        <v>0</v>
      </c>
      <c r="U132" s="312">
        <f>IFERROR(INDEX('4. Valuation'!$P$10:$Y$17,MATCH($E132,'4. Valuation'!$P$10:$P$17,0),MATCH($U$25,'4. Valuation'!$P$10:$Y$10,0)),0)</f>
        <v>0</v>
      </c>
      <c r="V132" s="278"/>
      <c r="W132" s="312">
        <f t="shared" si="37"/>
        <v>0</v>
      </c>
      <c r="X132" s="312">
        <f t="shared" si="38"/>
        <v>0</v>
      </c>
      <c r="Y132" s="312">
        <f t="shared" si="39"/>
        <v>0</v>
      </c>
      <c r="Z132" s="278"/>
      <c r="AA132" s="312">
        <f t="shared" si="40"/>
        <v>16560</v>
      </c>
      <c r="AB132" s="312">
        <f>'3. GRI Pricing'!Z123</f>
        <v>1380</v>
      </c>
      <c r="AC132" s="361">
        <f t="shared" si="41"/>
        <v>32.671099098388147</v>
      </c>
    </row>
    <row r="133" spans="3:29" s="30" customFormat="1" ht="11.4" x14ac:dyDescent="0.2">
      <c r="C133" s="77">
        <f>'1. Accomodation'!N128</f>
        <v>418</v>
      </c>
      <c r="D133" s="77" t="str">
        <f>'3. GRI Pricing'!D124</f>
        <v>D</v>
      </c>
      <c r="E133" s="77" t="str">
        <f>'1. Accomodation'!P128</f>
        <v>1 Bed</v>
      </c>
      <c r="F133" s="77">
        <f>'1. Accomodation'!O128</f>
        <v>510.21</v>
      </c>
      <c r="H133" s="273">
        <v>17316</v>
      </c>
      <c r="I133" s="272">
        <f>IFERROR(INDEX('4. Valuation'!$C$10:$J$17,MATCH($E133,'4. Valuation'!$C$10:$C$17,0),MATCH($I$25,'4. Valuation'!$C$10:$J$10,0)),0)</f>
        <v>1435.1428571428571</v>
      </c>
      <c r="J133" s="378">
        <f>IFERROR(INDEX('4. Valuation'!$C$10:$J$17,MATCH($E133,'4. Valuation'!$C$10:$C$17,0),MATCH($J$25,'4. Valuation'!$C$10:$J$10,0)),0)</f>
        <v>34.122393098078575</v>
      </c>
      <c r="K133" s="277"/>
      <c r="L133" s="312">
        <f t="shared" si="34"/>
        <v>17221.714285714286</v>
      </c>
      <c r="M133" s="312">
        <f t="shared" si="35"/>
        <v>1435.1428571428571</v>
      </c>
      <c r="N133" s="361">
        <f t="shared" si="36"/>
        <v>33.754168451645967</v>
      </c>
      <c r="O133" s="278"/>
      <c r="P133" s="278"/>
      <c r="Q133" s="278"/>
      <c r="R133" s="278"/>
      <c r="S133" s="312">
        <f>IFERROR(INDEX('4. Valuation'!$P$10:$Y$17,MATCH($E133,'4. Valuation'!$P$10:$P$17,0),MATCH($S$25,'4. Valuation'!$P$10:$Y$10,0)),0)</f>
        <v>0</v>
      </c>
      <c r="T133" s="312">
        <f>IFERROR(INDEX('4. Valuation'!$P$10:$Y$17,MATCH($E133,'4. Valuation'!$P$10:$P$17,0),MATCH($T$25,'4. Valuation'!$P$10:$Y$10,0)),0)</f>
        <v>0</v>
      </c>
      <c r="U133" s="312">
        <f>IFERROR(INDEX('4. Valuation'!$P$10:$Y$17,MATCH($E133,'4. Valuation'!$P$10:$P$17,0),MATCH($U$25,'4. Valuation'!$P$10:$Y$10,0)),0)</f>
        <v>0</v>
      </c>
      <c r="V133" s="278"/>
      <c r="W133" s="312">
        <f t="shared" si="37"/>
        <v>0</v>
      </c>
      <c r="X133" s="312">
        <f t="shared" si="38"/>
        <v>0</v>
      </c>
      <c r="Y133" s="312">
        <f t="shared" si="39"/>
        <v>0</v>
      </c>
      <c r="Z133" s="278"/>
      <c r="AA133" s="312">
        <f t="shared" si="40"/>
        <v>15960</v>
      </c>
      <c r="AB133" s="312">
        <f>'3. GRI Pricing'!Z124</f>
        <v>1330</v>
      </c>
      <c r="AC133" s="361">
        <f t="shared" si="41"/>
        <v>31.281237137649203</v>
      </c>
    </row>
    <row r="134" spans="3:29" s="30" customFormat="1" ht="11.4" x14ac:dyDescent="0.2">
      <c r="C134" s="77">
        <f>'1. Accomodation'!N129</f>
        <v>419</v>
      </c>
      <c r="D134" s="77" t="str">
        <f>'3. GRI Pricing'!D125</f>
        <v>D</v>
      </c>
      <c r="E134" s="77" t="str">
        <f>'1. Accomodation'!P129</f>
        <v>1 Bed</v>
      </c>
      <c r="F134" s="77">
        <f>'1. Accomodation'!O129</f>
        <v>492.56</v>
      </c>
      <c r="H134" s="273">
        <v>17108</v>
      </c>
      <c r="I134" s="272">
        <f>IFERROR(INDEX('4. Valuation'!$C$10:$J$17,MATCH($E134,'4. Valuation'!$C$10:$C$17,0),MATCH($I$25,'4. Valuation'!$C$10:$J$10,0)),0)</f>
        <v>1435.1428571428571</v>
      </c>
      <c r="J134" s="378">
        <f>IFERROR(INDEX('4. Valuation'!$C$10:$J$17,MATCH($E134,'4. Valuation'!$C$10:$C$17,0),MATCH($J$25,'4. Valuation'!$C$10:$J$10,0)),0)</f>
        <v>34.122393098078575</v>
      </c>
      <c r="K134" s="277"/>
      <c r="L134" s="312">
        <f t="shared" si="34"/>
        <v>17221.714285714286</v>
      </c>
      <c r="M134" s="312">
        <f t="shared" si="35"/>
        <v>1435.1428571428571</v>
      </c>
      <c r="N134" s="361">
        <f t="shared" si="36"/>
        <v>34.963688252627669</v>
      </c>
      <c r="O134" s="278"/>
      <c r="P134" s="278"/>
      <c r="Q134" s="278"/>
      <c r="R134" s="278"/>
      <c r="S134" s="312">
        <f>IFERROR(INDEX('4. Valuation'!$P$10:$Y$17,MATCH($E134,'4. Valuation'!$P$10:$P$17,0),MATCH($S$25,'4. Valuation'!$P$10:$Y$10,0)),0)</f>
        <v>0</v>
      </c>
      <c r="T134" s="312">
        <f>IFERROR(INDEX('4. Valuation'!$P$10:$Y$17,MATCH($E134,'4. Valuation'!$P$10:$P$17,0),MATCH($T$25,'4. Valuation'!$P$10:$Y$10,0)),0)</f>
        <v>0</v>
      </c>
      <c r="U134" s="312">
        <f>IFERROR(INDEX('4. Valuation'!$P$10:$Y$17,MATCH($E134,'4. Valuation'!$P$10:$P$17,0),MATCH($U$25,'4. Valuation'!$P$10:$Y$10,0)),0)</f>
        <v>0</v>
      </c>
      <c r="V134" s="278"/>
      <c r="W134" s="312">
        <f t="shared" si="37"/>
        <v>0</v>
      </c>
      <c r="X134" s="312">
        <f t="shared" si="38"/>
        <v>0</v>
      </c>
      <c r="Y134" s="312">
        <f t="shared" si="39"/>
        <v>0</v>
      </c>
      <c r="Z134" s="278"/>
      <c r="AA134" s="312">
        <f t="shared" si="40"/>
        <v>16500</v>
      </c>
      <c r="AB134" s="312">
        <f>'3. GRI Pricing'!Z125</f>
        <v>1375</v>
      </c>
      <c r="AC134" s="361">
        <f t="shared" si="41"/>
        <v>33.49845704076661</v>
      </c>
    </row>
    <row r="135" spans="3:29" s="30" customFormat="1" ht="11.4" x14ac:dyDescent="0.2">
      <c r="C135" s="77">
        <f>'1. Accomodation'!N130</f>
        <v>420</v>
      </c>
      <c r="D135" s="77" t="str">
        <f>'3. GRI Pricing'!D126</f>
        <v>D</v>
      </c>
      <c r="E135" s="77" t="str">
        <f>'1. Accomodation'!P130</f>
        <v>1 Bed</v>
      </c>
      <c r="F135" s="77">
        <f>'1. Accomodation'!O130</f>
        <v>510.21</v>
      </c>
      <c r="H135" s="273">
        <v>17316</v>
      </c>
      <c r="I135" s="272">
        <f>IFERROR(INDEX('4. Valuation'!$C$10:$J$17,MATCH($E135,'4. Valuation'!$C$10:$C$17,0),MATCH($I$25,'4. Valuation'!$C$10:$J$10,0)),0)</f>
        <v>1435.1428571428571</v>
      </c>
      <c r="J135" s="378">
        <f>IFERROR(INDEX('4. Valuation'!$C$10:$J$17,MATCH($E135,'4. Valuation'!$C$10:$C$17,0),MATCH($J$25,'4. Valuation'!$C$10:$J$10,0)),0)</f>
        <v>34.122393098078575</v>
      </c>
      <c r="K135" s="277"/>
      <c r="L135" s="312">
        <f t="shared" si="34"/>
        <v>17221.714285714286</v>
      </c>
      <c r="M135" s="312">
        <f t="shared" si="35"/>
        <v>1435.1428571428571</v>
      </c>
      <c r="N135" s="361">
        <f t="shared" si="36"/>
        <v>33.754168451645967</v>
      </c>
      <c r="O135" s="278"/>
      <c r="P135" s="278"/>
      <c r="Q135" s="278"/>
      <c r="R135" s="278"/>
      <c r="S135" s="312">
        <f>IFERROR(INDEX('4. Valuation'!$P$10:$Y$17,MATCH($E135,'4. Valuation'!$P$10:$P$17,0),MATCH($S$25,'4. Valuation'!$P$10:$Y$10,0)),0)</f>
        <v>0</v>
      </c>
      <c r="T135" s="312">
        <f>IFERROR(INDEX('4. Valuation'!$P$10:$Y$17,MATCH($E135,'4. Valuation'!$P$10:$P$17,0),MATCH($T$25,'4. Valuation'!$P$10:$Y$10,0)),0)</f>
        <v>0</v>
      </c>
      <c r="U135" s="312">
        <f>IFERROR(INDEX('4. Valuation'!$P$10:$Y$17,MATCH($E135,'4. Valuation'!$P$10:$P$17,0),MATCH($U$25,'4. Valuation'!$P$10:$Y$10,0)),0)</f>
        <v>0</v>
      </c>
      <c r="V135" s="278"/>
      <c r="W135" s="312">
        <f t="shared" si="37"/>
        <v>0</v>
      </c>
      <c r="X135" s="312">
        <f t="shared" si="38"/>
        <v>0</v>
      </c>
      <c r="Y135" s="312">
        <f t="shared" si="39"/>
        <v>0</v>
      </c>
      <c r="Z135" s="278"/>
      <c r="AA135" s="312">
        <f t="shared" si="40"/>
        <v>15960</v>
      </c>
      <c r="AB135" s="312">
        <f>'3. GRI Pricing'!Z126</f>
        <v>1330</v>
      </c>
      <c r="AC135" s="361">
        <f t="shared" si="41"/>
        <v>31.281237137649203</v>
      </c>
    </row>
    <row r="136" spans="3:29" s="30" customFormat="1" ht="11.4" x14ac:dyDescent="0.2">
      <c r="C136" s="77">
        <f>'1. Accomodation'!N131</f>
        <v>421</v>
      </c>
      <c r="D136" s="77" t="str">
        <f>'3. GRI Pricing'!D127</f>
        <v>D</v>
      </c>
      <c r="E136" s="77" t="str">
        <f>'1. Accomodation'!P131</f>
        <v>1 Bed</v>
      </c>
      <c r="F136" s="77">
        <f>'1. Accomodation'!O131</f>
        <v>531.95000000000005</v>
      </c>
      <c r="H136" s="273">
        <v>17316</v>
      </c>
      <c r="I136" s="272">
        <f>IFERROR(INDEX('4. Valuation'!$C$10:$J$17,MATCH($E136,'4. Valuation'!$C$10:$C$17,0),MATCH($I$25,'4. Valuation'!$C$10:$J$10,0)),0)</f>
        <v>1435.1428571428571</v>
      </c>
      <c r="J136" s="378">
        <f>IFERROR(INDEX('4. Valuation'!$C$10:$J$17,MATCH($E136,'4. Valuation'!$C$10:$C$17,0),MATCH($J$25,'4. Valuation'!$C$10:$J$10,0)),0)</f>
        <v>34.122393098078575</v>
      </c>
      <c r="K136" s="277"/>
      <c r="L136" s="312">
        <f t="shared" si="34"/>
        <v>17221.714285714286</v>
      </c>
      <c r="M136" s="312">
        <f t="shared" si="35"/>
        <v>1435.1428571428571</v>
      </c>
      <c r="N136" s="361">
        <f t="shared" si="36"/>
        <v>32.374686127858418</v>
      </c>
      <c r="O136" s="278"/>
      <c r="P136" s="278"/>
      <c r="Q136" s="278"/>
      <c r="R136" s="278"/>
      <c r="S136" s="312">
        <f>IFERROR(INDEX('4. Valuation'!$P$10:$Y$17,MATCH($E136,'4. Valuation'!$P$10:$P$17,0),MATCH($S$25,'4. Valuation'!$P$10:$Y$10,0)),0)</f>
        <v>0</v>
      </c>
      <c r="T136" s="312">
        <f>IFERROR(INDEX('4. Valuation'!$P$10:$Y$17,MATCH($E136,'4. Valuation'!$P$10:$P$17,0),MATCH($T$25,'4. Valuation'!$P$10:$Y$10,0)),0)</f>
        <v>0</v>
      </c>
      <c r="U136" s="312">
        <f>IFERROR(INDEX('4. Valuation'!$P$10:$Y$17,MATCH($E136,'4. Valuation'!$P$10:$P$17,0),MATCH($U$25,'4. Valuation'!$P$10:$Y$10,0)),0)</f>
        <v>0</v>
      </c>
      <c r="V136" s="278"/>
      <c r="W136" s="312">
        <f t="shared" si="37"/>
        <v>0</v>
      </c>
      <c r="X136" s="312">
        <f t="shared" si="38"/>
        <v>0</v>
      </c>
      <c r="Y136" s="312">
        <f t="shared" si="39"/>
        <v>0</v>
      </c>
      <c r="Z136" s="278"/>
      <c r="AA136" s="312">
        <f t="shared" si="40"/>
        <v>16200</v>
      </c>
      <c r="AB136" s="312">
        <f>'3. GRI Pricing'!Z127</f>
        <v>1350</v>
      </c>
      <c r="AC136" s="361">
        <f t="shared" si="41"/>
        <v>30.453990036657579</v>
      </c>
    </row>
    <row r="137" spans="3:29" s="30" customFormat="1" ht="11.4" x14ac:dyDescent="0.2">
      <c r="C137" s="77">
        <f>'1. Accomodation'!N132</f>
        <v>422</v>
      </c>
      <c r="D137" s="77" t="str">
        <f>'3. GRI Pricing'!D128</f>
        <v>D</v>
      </c>
      <c r="E137" s="77" t="str">
        <f>'1. Accomodation'!P132</f>
        <v>2 Bed</v>
      </c>
      <c r="F137" s="77">
        <f>'1. Accomodation'!O132</f>
        <v>759.93</v>
      </c>
      <c r="H137" s="273">
        <v>22256</v>
      </c>
      <c r="I137" s="272">
        <f>IFERROR(INDEX('4. Valuation'!$C$10:$J$17,MATCH($E137,'4. Valuation'!$C$10:$C$17,0),MATCH($I$25,'4. Valuation'!$C$10:$J$10,0)),0)</f>
        <v>1845.0370370370372</v>
      </c>
      <c r="J137" s="378">
        <f>IFERROR(INDEX('4. Valuation'!$C$10:$J$17,MATCH($E137,'4. Valuation'!$C$10:$C$17,0),MATCH($J$25,'4. Valuation'!$C$10:$J$10,0)),0)</f>
        <v>30.136949008991301</v>
      </c>
      <c r="K137" s="277"/>
      <c r="L137" s="312">
        <f t="shared" si="34"/>
        <v>22140.444444444445</v>
      </c>
      <c r="M137" s="312">
        <f t="shared" si="35"/>
        <v>1845.0370370370372</v>
      </c>
      <c r="N137" s="361">
        <f t="shared" si="36"/>
        <v>29.134847215459907</v>
      </c>
      <c r="O137" s="278"/>
      <c r="P137" s="278"/>
      <c r="Q137" s="278"/>
      <c r="R137" s="278"/>
      <c r="S137" s="312">
        <f>IFERROR(INDEX('4. Valuation'!$P$10:$Y$17,MATCH($E137,'4. Valuation'!$P$10:$P$17,0),MATCH($S$25,'4. Valuation'!$P$10:$Y$10,0)),0)</f>
        <v>0</v>
      </c>
      <c r="T137" s="312">
        <f>IFERROR(INDEX('4. Valuation'!$P$10:$Y$17,MATCH($E137,'4. Valuation'!$P$10:$P$17,0),MATCH($T$25,'4. Valuation'!$P$10:$Y$10,0)),0)</f>
        <v>0</v>
      </c>
      <c r="U137" s="312">
        <f>IFERROR(INDEX('4. Valuation'!$P$10:$Y$17,MATCH($E137,'4. Valuation'!$P$10:$P$17,0),MATCH($U$25,'4. Valuation'!$P$10:$Y$10,0)),0)</f>
        <v>0</v>
      </c>
      <c r="V137" s="278"/>
      <c r="W137" s="312">
        <f t="shared" si="37"/>
        <v>0</v>
      </c>
      <c r="X137" s="312">
        <f t="shared" si="38"/>
        <v>0</v>
      </c>
      <c r="Y137" s="312">
        <f t="shared" si="39"/>
        <v>0</v>
      </c>
      <c r="Z137" s="278"/>
      <c r="AA137" s="312">
        <f t="shared" si="40"/>
        <v>21720</v>
      </c>
      <c r="AB137" s="312">
        <f>'3. GRI Pricing'!Z128</f>
        <v>1810</v>
      </c>
      <c r="AC137" s="361">
        <f t="shared" si="41"/>
        <v>28.581579882357588</v>
      </c>
    </row>
    <row r="138" spans="3:29" s="30" customFormat="1" ht="11.4" x14ac:dyDescent="0.2">
      <c r="C138" s="77">
        <f>'1. Accomodation'!N133</f>
        <v>423</v>
      </c>
      <c r="D138" s="77" t="str">
        <f>'3. GRI Pricing'!D129</f>
        <v>D</v>
      </c>
      <c r="E138" s="77" t="str">
        <f>'1. Accomodation'!P133</f>
        <v>1 Bed</v>
      </c>
      <c r="F138" s="77">
        <f>'1. Accomodation'!O133</f>
        <v>521.51</v>
      </c>
      <c r="H138" s="273">
        <v>17316</v>
      </c>
      <c r="I138" s="272">
        <f>IFERROR(INDEX('4. Valuation'!$C$10:$J$17,MATCH($E138,'4. Valuation'!$C$10:$C$17,0),MATCH($I$25,'4. Valuation'!$C$10:$J$10,0)),0)</f>
        <v>1435.1428571428571</v>
      </c>
      <c r="J138" s="378">
        <f>IFERROR(INDEX('4. Valuation'!$C$10:$J$17,MATCH($E138,'4. Valuation'!$C$10:$C$17,0),MATCH($J$25,'4. Valuation'!$C$10:$J$10,0)),0)</f>
        <v>34.122393098078575</v>
      </c>
      <c r="K138" s="277"/>
      <c r="L138" s="312">
        <f t="shared" si="34"/>
        <v>17221.714285714286</v>
      </c>
      <c r="M138" s="312">
        <f t="shared" si="35"/>
        <v>1435.1428571428571</v>
      </c>
      <c r="N138" s="361">
        <f t="shared" si="36"/>
        <v>33.022788222113263</v>
      </c>
      <c r="O138" s="278"/>
      <c r="P138" s="278"/>
      <c r="Q138" s="278"/>
      <c r="R138" s="278"/>
      <c r="S138" s="312">
        <f>IFERROR(INDEX('4. Valuation'!$P$10:$Y$17,MATCH($E138,'4. Valuation'!$P$10:$P$17,0),MATCH($S$25,'4. Valuation'!$P$10:$Y$10,0)),0)</f>
        <v>0</v>
      </c>
      <c r="T138" s="312">
        <f>IFERROR(INDEX('4. Valuation'!$P$10:$Y$17,MATCH($E138,'4. Valuation'!$P$10:$P$17,0),MATCH($T$25,'4. Valuation'!$P$10:$Y$10,0)),0)</f>
        <v>0</v>
      </c>
      <c r="U138" s="312">
        <f>IFERROR(INDEX('4. Valuation'!$P$10:$Y$17,MATCH($E138,'4. Valuation'!$P$10:$P$17,0),MATCH($U$25,'4. Valuation'!$P$10:$Y$10,0)),0)</f>
        <v>0</v>
      </c>
      <c r="V138" s="278"/>
      <c r="W138" s="312">
        <f t="shared" si="37"/>
        <v>0</v>
      </c>
      <c r="X138" s="312">
        <f t="shared" si="38"/>
        <v>0</v>
      </c>
      <c r="Y138" s="312">
        <f t="shared" si="39"/>
        <v>0</v>
      </c>
      <c r="Z138" s="278"/>
      <c r="AA138" s="312">
        <f t="shared" si="40"/>
        <v>16680</v>
      </c>
      <c r="AB138" s="312">
        <f>'3. GRI Pricing'!Z129</f>
        <v>1390</v>
      </c>
      <c r="AC138" s="361">
        <f t="shared" si="41"/>
        <v>31.984046327011946</v>
      </c>
    </row>
    <row r="139" spans="3:29" s="30" customFormat="1" ht="11.4" x14ac:dyDescent="0.2">
      <c r="C139" s="77">
        <f>'1. Accomodation'!N134</f>
        <v>424</v>
      </c>
      <c r="D139" s="77" t="str">
        <f>'3. GRI Pricing'!D130</f>
        <v>D</v>
      </c>
      <c r="E139" s="77" t="str">
        <f>'1. Accomodation'!P134</f>
        <v>1 Bed</v>
      </c>
      <c r="F139" s="77">
        <f>'1. Accomodation'!O134</f>
        <v>517.53</v>
      </c>
      <c r="H139" s="273">
        <v>17108</v>
      </c>
      <c r="I139" s="272">
        <f>IFERROR(INDEX('4. Valuation'!$C$10:$J$17,MATCH($E139,'4. Valuation'!$C$10:$C$17,0),MATCH($I$25,'4. Valuation'!$C$10:$J$10,0)),0)</f>
        <v>1435.1428571428571</v>
      </c>
      <c r="J139" s="378">
        <f>IFERROR(INDEX('4. Valuation'!$C$10:$J$17,MATCH($E139,'4. Valuation'!$C$10:$C$17,0),MATCH($J$25,'4. Valuation'!$C$10:$J$10,0)),0)</f>
        <v>34.122393098078575</v>
      </c>
      <c r="K139" s="277"/>
      <c r="L139" s="312">
        <f t="shared" si="34"/>
        <v>17221.714285714286</v>
      </c>
      <c r="M139" s="312">
        <f t="shared" si="35"/>
        <v>1435.1428571428571</v>
      </c>
      <c r="N139" s="361">
        <f t="shared" si="36"/>
        <v>33.276745861523558</v>
      </c>
      <c r="O139" s="278"/>
      <c r="P139" s="278"/>
      <c r="Q139" s="278"/>
      <c r="R139" s="278"/>
      <c r="S139" s="312">
        <f>IFERROR(INDEX('4. Valuation'!$P$10:$Y$17,MATCH($E139,'4. Valuation'!$P$10:$P$17,0),MATCH($S$25,'4. Valuation'!$P$10:$Y$10,0)),0)</f>
        <v>0</v>
      </c>
      <c r="T139" s="312">
        <f>IFERROR(INDEX('4. Valuation'!$P$10:$Y$17,MATCH($E139,'4. Valuation'!$P$10:$P$17,0),MATCH($T$25,'4. Valuation'!$P$10:$Y$10,0)),0)</f>
        <v>0</v>
      </c>
      <c r="U139" s="312">
        <f>IFERROR(INDEX('4. Valuation'!$P$10:$Y$17,MATCH($E139,'4. Valuation'!$P$10:$P$17,0),MATCH($U$25,'4. Valuation'!$P$10:$Y$10,0)),0)</f>
        <v>0</v>
      </c>
      <c r="V139" s="278"/>
      <c r="W139" s="312">
        <f t="shared" si="37"/>
        <v>0</v>
      </c>
      <c r="X139" s="312">
        <f t="shared" si="38"/>
        <v>0</v>
      </c>
      <c r="Y139" s="312">
        <f t="shared" si="39"/>
        <v>0</v>
      </c>
      <c r="Z139" s="278"/>
      <c r="AA139" s="312">
        <f t="shared" si="40"/>
        <v>16260</v>
      </c>
      <c r="AB139" s="312">
        <f>'3. GRI Pricing'!Z130</f>
        <v>1355</v>
      </c>
      <c r="AC139" s="361">
        <f t="shared" si="41"/>
        <v>31.418468494580026</v>
      </c>
    </row>
    <row r="140" spans="3:29" s="30" customFormat="1" ht="11.4" x14ac:dyDescent="0.2">
      <c r="C140" s="77">
        <f>'1. Accomodation'!N135</f>
        <v>425</v>
      </c>
      <c r="D140" s="77" t="str">
        <f>'3. GRI Pricing'!D131</f>
        <v>D</v>
      </c>
      <c r="E140" s="77" t="str">
        <f>'1. Accomodation'!P135</f>
        <v>2 Bed</v>
      </c>
      <c r="F140" s="77">
        <f>'1. Accomodation'!O135</f>
        <v>761.44</v>
      </c>
      <c r="H140" s="273">
        <v>22256</v>
      </c>
      <c r="I140" s="272">
        <f>IFERROR(INDEX('4. Valuation'!$C$10:$J$17,MATCH($E140,'4. Valuation'!$C$10:$C$17,0),MATCH($I$25,'4. Valuation'!$C$10:$J$10,0)),0)</f>
        <v>1845.0370370370372</v>
      </c>
      <c r="J140" s="378">
        <f>IFERROR(INDEX('4. Valuation'!$C$10:$J$17,MATCH($E140,'4. Valuation'!$C$10:$C$17,0),MATCH($J$25,'4. Valuation'!$C$10:$J$10,0)),0)</f>
        <v>30.136949008991301</v>
      </c>
      <c r="K140" s="277"/>
      <c r="L140" s="312">
        <f t="shared" si="34"/>
        <v>22140.444444444445</v>
      </c>
      <c r="M140" s="312">
        <f t="shared" si="35"/>
        <v>1845.0370370370372</v>
      </c>
      <c r="N140" s="361">
        <f t="shared" si="36"/>
        <v>29.077070346244543</v>
      </c>
      <c r="O140" s="278"/>
      <c r="P140" s="278"/>
      <c r="Q140" s="278"/>
      <c r="R140" s="278"/>
      <c r="S140" s="312">
        <f>IFERROR(INDEX('4. Valuation'!$P$10:$Y$17,MATCH($E140,'4. Valuation'!$P$10:$P$17,0),MATCH($S$25,'4. Valuation'!$P$10:$Y$10,0)),0)</f>
        <v>0</v>
      </c>
      <c r="T140" s="312">
        <f>IFERROR(INDEX('4. Valuation'!$P$10:$Y$17,MATCH($E140,'4. Valuation'!$P$10:$P$17,0),MATCH($T$25,'4. Valuation'!$P$10:$Y$10,0)),0)</f>
        <v>0</v>
      </c>
      <c r="U140" s="312">
        <f>IFERROR(INDEX('4. Valuation'!$P$10:$Y$17,MATCH($E140,'4. Valuation'!$P$10:$P$17,0),MATCH($U$25,'4. Valuation'!$P$10:$Y$10,0)),0)</f>
        <v>0</v>
      </c>
      <c r="V140" s="278"/>
      <c r="W140" s="312">
        <f t="shared" si="37"/>
        <v>0</v>
      </c>
      <c r="X140" s="312">
        <f t="shared" si="38"/>
        <v>0</v>
      </c>
      <c r="Y140" s="312">
        <f t="shared" si="39"/>
        <v>0</v>
      </c>
      <c r="Z140" s="278"/>
      <c r="AA140" s="312">
        <f t="shared" si="40"/>
        <v>21600</v>
      </c>
      <c r="AB140" s="312">
        <f>'3. GRI Pricing'!Z131</f>
        <v>1800</v>
      </c>
      <c r="AC140" s="361">
        <f t="shared" si="41"/>
        <v>28.367304055473838</v>
      </c>
    </row>
    <row r="141" spans="3:29" s="30" customFormat="1" ht="11.4" x14ac:dyDescent="0.2">
      <c r="C141" s="77">
        <f>'1. Accomodation'!N136</f>
        <v>426</v>
      </c>
      <c r="D141" s="77" t="str">
        <f>'3. GRI Pricing'!D132</f>
        <v>D</v>
      </c>
      <c r="E141" s="77" t="str">
        <f>'1. Accomodation'!P136</f>
        <v>1 Bed</v>
      </c>
      <c r="F141" s="77">
        <f>'1. Accomodation'!O136</f>
        <v>497.72</v>
      </c>
      <c r="H141" s="273">
        <v>17108</v>
      </c>
      <c r="I141" s="272">
        <f>IFERROR(INDEX('4. Valuation'!$C$10:$J$17,MATCH($E141,'4. Valuation'!$C$10:$C$17,0),MATCH($I$25,'4. Valuation'!$C$10:$J$10,0)),0)</f>
        <v>1435.1428571428571</v>
      </c>
      <c r="J141" s="378">
        <f>IFERROR(INDEX('4. Valuation'!$C$10:$J$17,MATCH($E141,'4. Valuation'!$C$10:$C$17,0),MATCH($J$25,'4. Valuation'!$C$10:$J$10,0)),0)</f>
        <v>34.122393098078575</v>
      </c>
      <c r="K141" s="277"/>
      <c r="L141" s="312">
        <f t="shared" si="34"/>
        <v>17221.714285714286</v>
      </c>
      <c r="M141" s="312">
        <f t="shared" si="35"/>
        <v>1435.1428571428571</v>
      </c>
      <c r="N141" s="361">
        <f t="shared" si="36"/>
        <v>34.6012100894364</v>
      </c>
      <c r="O141" s="278"/>
      <c r="P141" s="278"/>
      <c r="Q141" s="278"/>
      <c r="R141" s="278"/>
      <c r="S141" s="312">
        <f>IFERROR(INDEX('4. Valuation'!$P$10:$Y$17,MATCH($E141,'4. Valuation'!$P$10:$P$17,0),MATCH($S$25,'4. Valuation'!$P$10:$Y$10,0)),0)</f>
        <v>0</v>
      </c>
      <c r="T141" s="312">
        <f>IFERROR(INDEX('4. Valuation'!$P$10:$Y$17,MATCH($E141,'4. Valuation'!$P$10:$P$17,0),MATCH($T$25,'4. Valuation'!$P$10:$Y$10,0)),0)</f>
        <v>0</v>
      </c>
      <c r="U141" s="312">
        <f>IFERROR(INDEX('4. Valuation'!$P$10:$Y$17,MATCH($E141,'4. Valuation'!$P$10:$P$17,0),MATCH($U$25,'4. Valuation'!$P$10:$Y$10,0)),0)</f>
        <v>0</v>
      </c>
      <c r="V141" s="278"/>
      <c r="W141" s="312">
        <f t="shared" si="37"/>
        <v>0</v>
      </c>
      <c r="X141" s="312">
        <f t="shared" si="38"/>
        <v>0</v>
      </c>
      <c r="Y141" s="312">
        <f t="shared" si="39"/>
        <v>0</v>
      </c>
      <c r="Z141" s="278"/>
      <c r="AA141" s="312">
        <f t="shared" si="40"/>
        <v>16140</v>
      </c>
      <c r="AB141" s="312">
        <f>'3. GRI Pricing'!Z132</f>
        <v>1345</v>
      </c>
      <c r="AC141" s="361">
        <f t="shared" si="41"/>
        <v>32.427871092180339</v>
      </c>
    </row>
    <row r="142" spans="3:29" s="30" customFormat="1" ht="11.4" x14ac:dyDescent="0.2">
      <c r="C142" s="77">
        <f>'1. Accomodation'!N137</f>
        <v>427</v>
      </c>
      <c r="D142" s="77" t="str">
        <f>'3. GRI Pricing'!D133</f>
        <v>D</v>
      </c>
      <c r="E142" s="77" t="str">
        <f>'1. Accomodation'!P137</f>
        <v>1 Bed</v>
      </c>
      <c r="F142" s="77">
        <f>'1. Accomodation'!O137</f>
        <v>512.04</v>
      </c>
      <c r="H142" s="273">
        <v>17212</v>
      </c>
      <c r="I142" s="272">
        <f>IFERROR(INDEX('4. Valuation'!$C$10:$J$17,MATCH($E142,'4. Valuation'!$C$10:$C$17,0),MATCH($I$25,'4. Valuation'!$C$10:$J$10,0)),0)</f>
        <v>1435.1428571428571</v>
      </c>
      <c r="J142" s="378">
        <f>IFERROR(INDEX('4. Valuation'!$C$10:$J$17,MATCH($E142,'4. Valuation'!$C$10:$C$17,0),MATCH($J$25,'4. Valuation'!$C$10:$J$10,0)),0)</f>
        <v>34.122393098078575</v>
      </c>
      <c r="K142" s="277"/>
      <c r="L142" s="312">
        <f t="shared" si="34"/>
        <v>17221.714285714286</v>
      </c>
      <c r="M142" s="312">
        <f t="shared" si="35"/>
        <v>1435.1428571428571</v>
      </c>
      <c r="N142" s="361">
        <f t="shared" si="36"/>
        <v>33.633533094512707</v>
      </c>
      <c r="O142" s="278"/>
      <c r="P142" s="278"/>
      <c r="Q142" s="278"/>
      <c r="R142" s="278"/>
      <c r="S142" s="312">
        <f>IFERROR(INDEX('4. Valuation'!$P$10:$Y$17,MATCH($E142,'4. Valuation'!$P$10:$P$17,0),MATCH($S$25,'4. Valuation'!$P$10:$Y$10,0)),0)</f>
        <v>0</v>
      </c>
      <c r="T142" s="312">
        <f>IFERROR(INDEX('4. Valuation'!$P$10:$Y$17,MATCH($E142,'4. Valuation'!$P$10:$P$17,0),MATCH($T$25,'4. Valuation'!$P$10:$Y$10,0)),0)</f>
        <v>0</v>
      </c>
      <c r="U142" s="312">
        <f>IFERROR(INDEX('4. Valuation'!$P$10:$Y$17,MATCH($E142,'4. Valuation'!$P$10:$P$17,0),MATCH($U$25,'4. Valuation'!$P$10:$Y$10,0)),0)</f>
        <v>0</v>
      </c>
      <c r="V142" s="278"/>
      <c r="W142" s="312">
        <f t="shared" si="37"/>
        <v>0</v>
      </c>
      <c r="X142" s="312">
        <f t="shared" si="38"/>
        <v>0</v>
      </c>
      <c r="Y142" s="312">
        <f t="shared" si="39"/>
        <v>0</v>
      </c>
      <c r="Z142" s="278"/>
      <c r="AA142" s="312">
        <f t="shared" si="40"/>
        <v>16140</v>
      </c>
      <c r="AB142" s="312">
        <f>'3. GRI Pricing'!Z133</f>
        <v>1345</v>
      </c>
      <c r="AC142" s="361">
        <f t="shared" si="41"/>
        <v>31.520974923834078</v>
      </c>
    </row>
    <row r="143" spans="3:29" s="30" customFormat="1" ht="11.4" x14ac:dyDescent="0.2">
      <c r="C143" s="77">
        <f>'1. Accomodation'!N138</f>
        <v>428</v>
      </c>
      <c r="D143" s="77" t="str">
        <f>'3. GRI Pricing'!D134</f>
        <v>D</v>
      </c>
      <c r="E143" s="77" t="str">
        <f>'1. Accomodation'!P138</f>
        <v>2 Bed</v>
      </c>
      <c r="F143" s="77">
        <f>'1. Accomodation'!O138</f>
        <v>761.44</v>
      </c>
      <c r="H143" s="273">
        <v>22256</v>
      </c>
      <c r="I143" s="272">
        <f>IFERROR(INDEX('4. Valuation'!$C$10:$J$17,MATCH($E143,'4. Valuation'!$C$10:$C$17,0),MATCH($I$25,'4. Valuation'!$C$10:$J$10,0)),0)</f>
        <v>1845.0370370370372</v>
      </c>
      <c r="J143" s="378">
        <f>IFERROR(INDEX('4. Valuation'!$C$10:$J$17,MATCH($E143,'4. Valuation'!$C$10:$C$17,0),MATCH($J$25,'4. Valuation'!$C$10:$J$10,0)),0)</f>
        <v>30.136949008991301</v>
      </c>
      <c r="K143" s="277"/>
      <c r="L143" s="312">
        <f t="shared" si="34"/>
        <v>22140.444444444445</v>
      </c>
      <c r="M143" s="312">
        <f t="shared" si="35"/>
        <v>1845.0370370370372</v>
      </c>
      <c r="N143" s="361">
        <f t="shared" si="36"/>
        <v>29.077070346244543</v>
      </c>
      <c r="O143" s="278"/>
      <c r="P143" s="278"/>
      <c r="Q143" s="278"/>
      <c r="R143" s="278"/>
      <c r="S143" s="312">
        <f>IFERROR(INDEX('4. Valuation'!$P$10:$Y$17,MATCH($E143,'4. Valuation'!$P$10:$P$17,0),MATCH($S$25,'4. Valuation'!$P$10:$Y$10,0)),0)</f>
        <v>0</v>
      </c>
      <c r="T143" s="312">
        <f>IFERROR(INDEX('4. Valuation'!$P$10:$Y$17,MATCH($E143,'4. Valuation'!$P$10:$P$17,0),MATCH($T$25,'4. Valuation'!$P$10:$Y$10,0)),0)</f>
        <v>0</v>
      </c>
      <c r="U143" s="312">
        <f>IFERROR(INDEX('4. Valuation'!$P$10:$Y$17,MATCH($E143,'4. Valuation'!$P$10:$P$17,0),MATCH($U$25,'4. Valuation'!$P$10:$Y$10,0)),0)</f>
        <v>0</v>
      </c>
      <c r="V143" s="278"/>
      <c r="W143" s="312">
        <f t="shared" si="37"/>
        <v>0</v>
      </c>
      <c r="X143" s="312">
        <f t="shared" si="38"/>
        <v>0</v>
      </c>
      <c r="Y143" s="312">
        <f t="shared" si="39"/>
        <v>0</v>
      </c>
      <c r="Z143" s="278"/>
      <c r="AA143" s="312">
        <f t="shared" si="40"/>
        <v>21600</v>
      </c>
      <c r="AB143" s="312">
        <f>'3. GRI Pricing'!Z134</f>
        <v>1800</v>
      </c>
      <c r="AC143" s="361">
        <f t="shared" si="41"/>
        <v>28.367304055473838</v>
      </c>
    </row>
    <row r="144" spans="3:29" s="30" customFormat="1" ht="11.4" x14ac:dyDescent="0.2">
      <c r="C144" s="77">
        <f>'1. Accomodation'!N139</f>
        <v>429</v>
      </c>
      <c r="D144" s="77" t="str">
        <f>'3. GRI Pricing'!D135</f>
        <v>D</v>
      </c>
      <c r="E144" s="77" t="str">
        <f>'1. Accomodation'!P139</f>
        <v>1 Bed</v>
      </c>
      <c r="F144" s="77">
        <f>'1. Accomodation'!O139</f>
        <v>517.53</v>
      </c>
      <c r="H144" s="273">
        <v>17108</v>
      </c>
      <c r="I144" s="272">
        <f>IFERROR(INDEX('4. Valuation'!$C$10:$J$17,MATCH($E144,'4. Valuation'!$C$10:$C$17,0),MATCH($I$25,'4. Valuation'!$C$10:$J$10,0)),0)</f>
        <v>1435.1428571428571</v>
      </c>
      <c r="J144" s="378">
        <f>IFERROR(INDEX('4. Valuation'!$C$10:$J$17,MATCH($E144,'4. Valuation'!$C$10:$C$17,0),MATCH($J$25,'4. Valuation'!$C$10:$J$10,0)),0)</f>
        <v>34.122393098078575</v>
      </c>
      <c r="K144" s="277"/>
      <c r="L144" s="312">
        <f t="shared" si="34"/>
        <v>17221.714285714286</v>
      </c>
      <c r="M144" s="312">
        <f t="shared" si="35"/>
        <v>1435.1428571428571</v>
      </c>
      <c r="N144" s="361">
        <f t="shared" si="36"/>
        <v>33.276745861523558</v>
      </c>
      <c r="O144" s="278"/>
      <c r="P144" s="278"/>
      <c r="Q144" s="278"/>
      <c r="R144" s="278"/>
      <c r="S144" s="312">
        <f>IFERROR(INDEX('4. Valuation'!$P$10:$Y$17,MATCH($E144,'4. Valuation'!$P$10:$P$17,0),MATCH($S$25,'4. Valuation'!$P$10:$Y$10,0)),0)</f>
        <v>0</v>
      </c>
      <c r="T144" s="312">
        <f>IFERROR(INDEX('4. Valuation'!$P$10:$Y$17,MATCH($E144,'4. Valuation'!$P$10:$P$17,0),MATCH($T$25,'4. Valuation'!$P$10:$Y$10,0)),0)</f>
        <v>0</v>
      </c>
      <c r="U144" s="312">
        <f>IFERROR(INDEX('4. Valuation'!$P$10:$Y$17,MATCH($E144,'4. Valuation'!$P$10:$P$17,0),MATCH($U$25,'4. Valuation'!$P$10:$Y$10,0)),0)</f>
        <v>0</v>
      </c>
      <c r="V144" s="278"/>
      <c r="W144" s="312">
        <f t="shared" si="37"/>
        <v>0</v>
      </c>
      <c r="X144" s="312">
        <f t="shared" si="38"/>
        <v>0</v>
      </c>
      <c r="Y144" s="312">
        <f t="shared" si="39"/>
        <v>0</v>
      </c>
      <c r="Z144" s="278"/>
      <c r="AA144" s="312">
        <f t="shared" si="40"/>
        <v>16260</v>
      </c>
      <c r="AB144" s="312">
        <f>'3. GRI Pricing'!Z135</f>
        <v>1355</v>
      </c>
      <c r="AC144" s="361">
        <f t="shared" si="41"/>
        <v>31.418468494580026</v>
      </c>
    </row>
    <row r="145" spans="3:29" s="30" customFormat="1" ht="11.4" x14ac:dyDescent="0.2">
      <c r="C145" s="77">
        <f>'1. Accomodation'!N140</f>
        <v>430</v>
      </c>
      <c r="D145" s="77" t="str">
        <f>'3. GRI Pricing'!D136</f>
        <v>D</v>
      </c>
      <c r="E145" s="77" t="str">
        <f>'1. Accomodation'!P140</f>
        <v>1 Bed</v>
      </c>
      <c r="F145" s="77">
        <f>'1. Accomodation'!O140</f>
        <v>521.51</v>
      </c>
      <c r="H145" s="273">
        <v>17316</v>
      </c>
      <c r="I145" s="272">
        <f>IFERROR(INDEX('4. Valuation'!$C$10:$J$17,MATCH($E145,'4. Valuation'!$C$10:$C$17,0),MATCH($I$25,'4. Valuation'!$C$10:$J$10,0)),0)</f>
        <v>1435.1428571428571</v>
      </c>
      <c r="J145" s="378">
        <f>IFERROR(INDEX('4. Valuation'!$C$10:$J$17,MATCH($E145,'4. Valuation'!$C$10:$C$17,0),MATCH($J$25,'4. Valuation'!$C$10:$J$10,0)),0)</f>
        <v>34.122393098078575</v>
      </c>
      <c r="K145" s="277"/>
      <c r="L145" s="312">
        <f t="shared" si="34"/>
        <v>17221.714285714286</v>
      </c>
      <c r="M145" s="312">
        <f t="shared" si="35"/>
        <v>1435.1428571428571</v>
      </c>
      <c r="N145" s="361">
        <f t="shared" si="36"/>
        <v>33.022788222113263</v>
      </c>
      <c r="O145" s="278"/>
      <c r="P145" s="278"/>
      <c r="Q145" s="278"/>
      <c r="R145" s="278"/>
      <c r="S145" s="312">
        <f>IFERROR(INDEX('4. Valuation'!$P$10:$Y$17,MATCH($E145,'4. Valuation'!$P$10:$P$17,0),MATCH($S$25,'4. Valuation'!$P$10:$Y$10,0)),0)</f>
        <v>0</v>
      </c>
      <c r="T145" s="312">
        <f>IFERROR(INDEX('4. Valuation'!$P$10:$Y$17,MATCH($E145,'4. Valuation'!$P$10:$P$17,0),MATCH($T$25,'4. Valuation'!$P$10:$Y$10,0)),0)</f>
        <v>0</v>
      </c>
      <c r="U145" s="312">
        <f>IFERROR(INDEX('4. Valuation'!$P$10:$Y$17,MATCH($E145,'4. Valuation'!$P$10:$P$17,0),MATCH($U$25,'4. Valuation'!$P$10:$Y$10,0)),0)</f>
        <v>0</v>
      </c>
      <c r="V145" s="278"/>
      <c r="W145" s="312">
        <f t="shared" si="37"/>
        <v>0</v>
      </c>
      <c r="X145" s="312">
        <f t="shared" si="38"/>
        <v>0</v>
      </c>
      <c r="Y145" s="312">
        <f t="shared" si="39"/>
        <v>0</v>
      </c>
      <c r="Z145" s="278"/>
      <c r="AA145" s="312">
        <f t="shared" si="40"/>
        <v>16680</v>
      </c>
      <c r="AB145" s="312">
        <f>'3. GRI Pricing'!Z136</f>
        <v>1390</v>
      </c>
      <c r="AC145" s="361">
        <f t="shared" si="41"/>
        <v>31.984046327011946</v>
      </c>
    </row>
    <row r="146" spans="3:29" s="30" customFormat="1" ht="11.4" x14ac:dyDescent="0.2">
      <c r="C146" s="77">
        <f>'1. Accomodation'!N141</f>
        <v>431</v>
      </c>
      <c r="D146" s="77" t="str">
        <f>'3. GRI Pricing'!D137</f>
        <v>D</v>
      </c>
      <c r="E146" s="77" t="str">
        <f>'1. Accomodation'!P141</f>
        <v>2 Bed</v>
      </c>
      <c r="F146" s="77">
        <f>'1. Accomodation'!O141</f>
        <v>760.9</v>
      </c>
      <c r="H146" s="273">
        <v>22256</v>
      </c>
      <c r="I146" s="272">
        <f>IFERROR(INDEX('4. Valuation'!$C$10:$J$17,MATCH($E146,'4. Valuation'!$C$10:$C$17,0),MATCH($I$25,'4. Valuation'!$C$10:$J$10,0)),0)</f>
        <v>1845.0370370370372</v>
      </c>
      <c r="J146" s="378">
        <f>IFERROR(INDEX('4. Valuation'!$C$10:$J$17,MATCH($E146,'4. Valuation'!$C$10:$C$17,0),MATCH($J$25,'4. Valuation'!$C$10:$J$10,0)),0)</f>
        <v>30.136949008991301</v>
      </c>
      <c r="K146" s="277"/>
      <c r="L146" s="312">
        <f t="shared" si="34"/>
        <v>22140.444444444445</v>
      </c>
      <c r="M146" s="312">
        <f t="shared" si="35"/>
        <v>1845.0370370370372</v>
      </c>
      <c r="N146" s="361">
        <f t="shared" si="36"/>
        <v>29.097705933032522</v>
      </c>
      <c r="O146" s="278"/>
      <c r="P146" s="278"/>
      <c r="Q146" s="278"/>
      <c r="R146" s="278"/>
      <c r="S146" s="312">
        <f>IFERROR(INDEX('4. Valuation'!$P$10:$Y$17,MATCH($E146,'4. Valuation'!$P$10:$P$17,0),MATCH($S$25,'4. Valuation'!$P$10:$Y$10,0)),0)</f>
        <v>0</v>
      </c>
      <c r="T146" s="312">
        <f>IFERROR(INDEX('4. Valuation'!$P$10:$Y$17,MATCH($E146,'4. Valuation'!$P$10:$P$17,0),MATCH($T$25,'4. Valuation'!$P$10:$Y$10,0)),0)</f>
        <v>0</v>
      </c>
      <c r="U146" s="312">
        <f>IFERROR(INDEX('4. Valuation'!$P$10:$Y$17,MATCH($E146,'4. Valuation'!$P$10:$P$17,0),MATCH($U$25,'4. Valuation'!$P$10:$Y$10,0)),0)</f>
        <v>0</v>
      </c>
      <c r="V146" s="278"/>
      <c r="W146" s="312">
        <f t="shared" si="37"/>
        <v>0</v>
      </c>
      <c r="X146" s="312">
        <f t="shared" si="38"/>
        <v>0</v>
      </c>
      <c r="Y146" s="312">
        <f t="shared" si="39"/>
        <v>0</v>
      </c>
      <c r="Z146" s="278"/>
      <c r="AA146" s="312">
        <f t="shared" si="40"/>
        <v>21720</v>
      </c>
      <c r="AB146" s="312">
        <f>'3. GRI Pricing'!Z137</f>
        <v>1810</v>
      </c>
      <c r="AC146" s="361">
        <f t="shared" si="41"/>
        <v>28.545143908529376</v>
      </c>
    </row>
    <row r="147" spans="3:29" s="30" customFormat="1" ht="11.4" x14ac:dyDescent="0.2">
      <c r="C147" s="77">
        <f>'1. Accomodation'!N142</f>
        <v>432</v>
      </c>
      <c r="D147" s="77" t="str">
        <f>'3. GRI Pricing'!D138</f>
        <v>D</v>
      </c>
      <c r="E147" s="77" t="str">
        <f>'1. Accomodation'!P142</f>
        <v>1 Bed</v>
      </c>
      <c r="F147" s="77">
        <f>'1. Accomodation'!O142</f>
        <v>524.74</v>
      </c>
      <c r="H147" s="273">
        <v>17316</v>
      </c>
      <c r="I147" s="272">
        <f>IFERROR(INDEX('4. Valuation'!$C$10:$J$17,MATCH($E147,'4. Valuation'!$C$10:$C$17,0),MATCH($I$25,'4. Valuation'!$C$10:$J$10,0)),0)</f>
        <v>1435.1428571428571</v>
      </c>
      <c r="J147" s="378">
        <f>IFERROR(INDEX('4. Valuation'!$C$10:$J$17,MATCH($E147,'4. Valuation'!$C$10:$C$17,0),MATCH($J$25,'4. Valuation'!$C$10:$J$10,0)),0)</f>
        <v>34.122393098078575</v>
      </c>
      <c r="K147" s="277"/>
      <c r="L147" s="312">
        <f t="shared" si="34"/>
        <v>17221.714285714286</v>
      </c>
      <c r="M147" s="312">
        <f t="shared" si="35"/>
        <v>1435.1428571428571</v>
      </c>
      <c r="N147" s="361">
        <f t="shared" si="36"/>
        <v>32.819518782090725</v>
      </c>
      <c r="O147" s="278"/>
      <c r="P147" s="278"/>
      <c r="Q147" s="278"/>
      <c r="R147" s="278"/>
      <c r="S147" s="312">
        <f>IFERROR(INDEX('4. Valuation'!$P$10:$Y$17,MATCH($E147,'4. Valuation'!$P$10:$P$17,0),MATCH($S$25,'4. Valuation'!$P$10:$Y$10,0)),0)</f>
        <v>0</v>
      </c>
      <c r="T147" s="312">
        <f>IFERROR(INDEX('4. Valuation'!$P$10:$Y$17,MATCH($E147,'4. Valuation'!$P$10:$P$17,0),MATCH($T$25,'4. Valuation'!$P$10:$Y$10,0)),0)</f>
        <v>0</v>
      </c>
      <c r="U147" s="312">
        <f>IFERROR(INDEX('4. Valuation'!$P$10:$Y$17,MATCH($E147,'4. Valuation'!$P$10:$P$17,0),MATCH($U$25,'4. Valuation'!$P$10:$Y$10,0)),0)</f>
        <v>0</v>
      </c>
      <c r="V147" s="278"/>
      <c r="W147" s="312">
        <f t="shared" si="37"/>
        <v>0</v>
      </c>
      <c r="X147" s="312">
        <f t="shared" si="38"/>
        <v>0</v>
      </c>
      <c r="Y147" s="312">
        <f t="shared" si="39"/>
        <v>0</v>
      </c>
      <c r="Z147" s="278"/>
      <c r="AA147" s="312">
        <f t="shared" si="40"/>
        <v>16560</v>
      </c>
      <c r="AB147" s="312">
        <f>'3. GRI Pricing'!Z138</f>
        <v>1380</v>
      </c>
      <c r="AC147" s="361">
        <f t="shared" si="41"/>
        <v>31.558486107405571</v>
      </c>
    </row>
    <row r="148" spans="3:29" s="30" customFormat="1" ht="11.4" x14ac:dyDescent="0.2">
      <c r="C148" s="77">
        <f>'1. Accomodation'!N143</f>
        <v>433</v>
      </c>
      <c r="D148" s="77" t="str">
        <f>'3. GRI Pricing'!D139</f>
        <v>D</v>
      </c>
      <c r="E148" s="77" t="str">
        <f>'1. Accomodation'!P143</f>
        <v>1 Bed</v>
      </c>
      <c r="F148" s="77">
        <f>'1. Accomodation'!O143</f>
        <v>510.96</v>
      </c>
      <c r="H148" s="273">
        <v>17316</v>
      </c>
      <c r="I148" s="272">
        <f>IFERROR(INDEX('4. Valuation'!$C$10:$J$17,MATCH($E148,'4. Valuation'!$C$10:$C$17,0),MATCH($I$25,'4. Valuation'!$C$10:$J$10,0)),0)</f>
        <v>1435.1428571428571</v>
      </c>
      <c r="J148" s="378">
        <f>IFERROR(INDEX('4. Valuation'!$C$10:$J$17,MATCH($E148,'4. Valuation'!$C$10:$C$17,0),MATCH($J$25,'4. Valuation'!$C$10:$J$10,0)),0)</f>
        <v>34.122393098078575</v>
      </c>
      <c r="K148" s="277"/>
      <c r="L148" s="312">
        <f t="shared" si="34"/>
        <v>17221.714285714286</v>
      </c>
      <c r="M148" s="312">
        <f t="shared" si="35"/>
        <v>1435.1428571428571</v>
      </c>
      <c r="N148" s="361">
        <f t="shared" si="36"/>
        <v>33.704623230222104</v>
      </c>
      <c r="O148" s="278"/>
      <c r="P148" s="278"/>
      <c r="Q148" s="278"/>
      <c r="R148" s="278"/>
      <c r="S148" s="312">
        <f>IFERROR(INDEX('4. Valuation'!$P$10:$Y$17,MATCH($E148,'4. Valuation'!$P$10:$P$17,0),MATCH($S$25,'4. Valuation'!$P$10:$Y$10,0)),0)</f>
        <v>0</v>
      </c>
      <c r="T148" s="312">
        <f>IFERROR(INDEX('4. Valuation'!$P$10:$Y$17,MATCH($E148,'4. Valuation'!$P$10:$P$17,0),MATCH($T$25,'4. Valuation'!$P$10:$Y$10,0)),0)</f>
        <v>0</v>
      </c>
      <c r="U148" s="312">
        <f>IFERROR(INDEX('4. Valuation'!$P$10:$Y$17,MATCH($E148,'4. Valuation'!$P$10:$P$17,0),MATCH($U$25,'4. Valuation'!$P$10:$Y$10,0)),0)</f>
        <v>0</v>
      </c>
      <c r="V148" s="278"/>
      <c r="W148" s="312">
        <f t="shared" si="37"/>
        <v>0</v>
      </c>
      <c r="X148" s="312">
        <f t="shared" si="38"/>
        <v>0</v>
      </c>
      <c r="Y148" s="312">
        <f t="shared" si="39"/>
        <v>0</v>
      </c>
      <c r="Z148" s="278"/>
      <c r="AA148" s="312">
        <f t="shared" si="40"/>
        <v>16620</v>
      </c>
      <c r="AB148" s="312">
        <f>'3. GRI Pricing'!Z139</f>
        <v>1385</v>
      </c>
      <c r="AC148" s="361">
        <f t="shared" si="41"/>
        <v>32.527007984969472</v>
      </c>
    </row>
    <row r="149" spans="3:29" s="30" customFormat="1" ht="11.4" x14ac:dyDescent="0.2">
      <c r="C149" s="77">
        <f>'1. Accomodation'!N144</f>
        <v>434</v>
      </c>
      <c r="D149" s="77" t="str">
        <f>'3. GRI Pricing'!D140</f>
        <v>D</v>
      </c>
      <c r="E149" s="77" t="str">
        <f>'1. Accomodation'!P144</f>
        <v>1 Bed</v>
      </c>
      <c r="F149" s="77">
        <f>'1. Accomodation'!O144</f>
        <v>492.56</v>
      </c>
      <c r="H149" s="273">
        <v>17108</v>
      </c>
      <c r="I149" s="272">
        <f>IFERROR(INDEX('4. Valuation'!$C$10:$J$17,MATCH($E149,'4. Valuation'!$C$10:$C$17,0),MATCH($I$25,'4. Valuation'!$C$10:$J$10,0)),0)</f>
        <v>1435.1428571428571</v>
      </c>
      <c r="J149" s="378">
        <f>IFERROR(INDEX('4. Valuation'!$C$10:$J$17,MATCH($E149,'4. Valuation'!$C$10:$C$17,0),MATCH($J$25,'4. Valuation'!$C$10:$J$10,0)),0)</f>
        <v>34.122393098078575</v>
      </c>
      <c r="K149" s="277"/>
      <c r="L149" s="312">
        <f t="shared" si="34"/>
        <v>17221.714285714286</v>
      </c>
      <c r="M149" s="312">
        <f t="shared" si="35"/>
        <v>1435.1428571428571</v>
      </c>
      <c r="N149" s="361">
        <f t="shared" si="36"/>
        <v>34.963688252627669</v>
      </c>
      <c r="O149" s="278"/>
      <c r="P149" s="278"/>
      <c r="Q149" s="278"/>
      <c r="R149" s="278"/>
      <c r="S149" s="312">
        <f>IFERROR(INDEX('4. Valuation'!$P$10:$Y$17,MATCH($E149,'4. Valuation'!$P$10:$P$17,0),MATCH($S$25,'4. Valuation'!$P$10:$Y$10,0)),0)</f>
        <v>0</v>
      </c>
      <c r="T149" s="312">
        <f>IFERROR(INDEX('4. Valuation'!$P$10:$Y$17,MATCH($E149,'4. Valuation'!$P$10:$P$17,0),MATCH($T$25,'4. Valuation'!$P$10:$Y$10,0)),0)</f>
        <v>0</v>
      </c>
      <c r="U149" s="312">
        <f>IFERROR(INDEX('4. Valuation'!$P$10:$Y$17,MATCH($E149,'4. Valuation'!$P$10:$P$17,0),MATCH($U$25,'4. Valuation'!$P$10:$Y$10,0)),0)</f>
        <v>0</v>
      </c>
      <c r="V149" s="278"/>
      <c r="W149" s="312">
        <f t="shared" si="37"/>
        <v>0</v>
      </c>
      <c r="X149" s="312">
        <f t="shared" si="38"/>
        <v>0</v>
      </c>
      <c r="Y149" s="312">
        <f t="shared" si="39"/>
        <v>0</v>
      </c>
      <c r="Z149" s="278"/>
      <c r="AA149" s="312">
        <f t="shared" si="40"/>
        <v>16140</v>
      </c>
      <c r="AB149" s="312">
        <f>'3. GRI Pricing'!Z140</f>
        <v>1345</v>
      </c>
      <c r="AC149" s="361">
        <f t="shared" si="41"/>
        <v>32.76758161442261</v>
      </c>
    </row>
    <row r="150" spans="3:29" s="30" customFormat="1" ht="11.4" x14ac:dyDescent="0.2">
      <c r="C150" s="77">
        <f>'1. Accomodation'!N145</f>
        <v>435</v>
      </c>
      <c r="D150" s="77" t="str">
        <f>'3. GRI Pricing'!D141</f>
        <v>D</v>
      </c>
      <c r="E150" s="77" t="str">
        <f>'1. Accomodation'!P145</f>
        <v>1 Bed</v>
      </c>
      <c r="F150" s="77">
        <f>'1. Accomodation'!O145</f>
        <v>510.96</v>
      </c>
      <c r="H150" s="273">
        <v>17316</v>
      </c>
      <c r="I150" s="272">
        <f>IFERROR(INDEX('4. Valuation'!$C$10:$J$17,MATCH($E150,'4. Valuation'!$C$10:$C$17,0),MATCH($I$25,'4. Valuation'!$C$10:$J$10,0)),0)</f>
        <v>1435.1428571428571</v>
      </c>
      <c r="J150" s="378">
        <f>IFERROR(INDEX('4. Valuation'!$C$10:$J$17,MATCH($E150,'4. Valuation'!$C$10:$C$17,0),MATCH($J$25,'4. Valuation'!$C$10:$J$10,0)),0)</f>
        <v>34.122393098078575</v>
      </c>
      <c r="K150" s="277"/>
      <c r="L150" s="312">
        <f t="shared" si="34"/>
        <v>17221.714285714286</v>
      </c>
      <c r="M150" s="312">
        <f t="shared" si="35"/>
        <v>1435.1428571428571</v>
      </c>
      <c r="N150" s="361">
        <f t="shared" si="36"/>
        <v>33.704623230222104</v>
      </c>
      <c r="O150" s="278"/>
      <c r="P150" s="278"/>
      <c r="Q150" s="278"/>
      <c r="R150" s="278"/>
      <c r="S150" s="312">
        <f>IFERROR(INDEX('4. Valuation'!$P$10:$Y$17,MATCH($E150,'4. Valuation'!$P$10:$P$17,0),MATCH($S$25,'4. Valuation'!$P$10:$Y$10,0)),0)</f>
        <v>0</v>
      </c>
      <c r="T150" s="312">
        <f>IFERROR(INDEX('4. Valuation'!$P$10:$Y$17,MATCH($E150,'4. Valuation'!$P$10:$P$17,0),MATCH($T$25,'4. Valuation'!$P$10:$Y$10,0)),0)</f>
        <v>0</v>
      </c>
      <c r="U150" s="312">
        <f>IFERROR(INDEX('4. Valuation'!$P$10:$Y$17,MATCH($E150,'4. Valuation'!$P$10:$P$17,0),MATCH($U$25,'4. Valuation'!$P$10:$Y$10,0)),0)</f>
        <v>0</v>
      </c>
      <c r="V150" s="278"/>
      <c r="W150" s="312">
        <f t="shared" si="37"/>
        <v>0</v>
      </c>
      <c r="X150" s="312">
        <f t="shared" si="38"/>
        <v>0</v>
      </c>
      <c r="Y150" s="312">
        <f t="shared" si="39"/>
        <v>0</v>
      </c>
      <c r="Z150" s="278"/>
      <c r="AA150" s="312">
        <f t="shared" si="40"/>
        <v>16620</v>
      </c>
      <c r="AB150" s="312">
        <f>'3. GRI Pricing'!Z141</f>
        <v>1385</v>
      </c>
      <c r="AC150" s="361">
        <f t="shared" si="41"/>
        <v>32.527007984969472</v>
      </c>
    </row>
    <row r="151" spans="3:29" s="30" customFormat="1" ht="11.4" x14ac:dyDescent="0.2">
      <c r="C151" s="77">
        <f>'1. Accomodation'!N146</f>
        <v>436</v>
      </c>
      <c r="D151" s="77" t="str">
        <f>'3. GRI Pricing'!D142</f>
        <v>D</v>
      </c>
      <c r="E151" s="77" t="str">
        <f>'1. Accomodation'!P146</f>
        <v>1 Bed</v>
      </c>
      <c r="F151" s="77">
        <f>'1. Accomodation'!O146</f>
        <v>506.87</v>
      </c>
      <c r="H151" s="273">
        <v>17212</v>
      </c>
      <c r="I151" s="272">
        <f>IFERROR(INDEX('4. Valuation'!$C$10:$J$17,MATCH($E151,'4. Valuation'!$C$10:$C$17,0),MATCH($I$25,'4. Valuation'!$C$10:$J$10,0)),0)</f>
        <v>1435.1428571428571</v>
      </c>
      <c r="J151" s="378">
        <f>IFERROR(INDEX('4. Valuation'!$C$10:$J$17,MATCH($E151,'4. Valuation'!$C$10:$C$17,0),MATCH($J$25,'4. Valuation'!$C$10:$J$10,0)),0)</f>
        <v>34.122393098078575</v>
      </c>
      <c r="K151" s="277"/>
      <c r="L151" s="312">
        <f t="shared" si="34"/>
        <v>17221.714285714286</v>
      </c>
      <c r="M151" s="312">
        <f t="shared" si="35"/>
        <v>1435.1428571428571</v>
      </c>
      <c r="N151" s="361">
        <f t="shared" si="36"/>
        <v>33.976590221781294</v>
      </c>
      <c r="O151" s="278"/>
      <c r="P151" s="278"/>
      <c r="Q151" s="278"/>
      <c r="R151" s="278"/>
      <c r="S151" s="312">
        <f>IFERROR(INDEX('4. Valuation'!$P$10:$Y$17,MATCH($E151,'4. Valuation'!$P$10:$P$17,0),MATCH($S$25,'4. Valuation'!$P$10:$Y$10,0)),0)</f>
        <v>0</v>
      </c>
      <c r="T151" s="312">
        <f>IFERROR(INDEX('4. Valuation'!$P$10:$Y$17,MATCH($E151,'4. Valuation'!$P$10:$P$17,0),MATCH($T$25,'4. Valuation'!$P$10:$Y$10,0)),0)</f>
        <v>0</v>
      </c>
      <c r="U151" s="312">
        <f>IFERROR(INDEX('4. Valuation'!$P$10:$Y$17,MATCH($E151,'4. Valuation'!$P$10:$P$17,0),MATCH($U$25,'4. Valuation'!$P$10:$Y$10,0)),0)</f>
        <v>0</v>
      </c>
      <c r="V151" s="278"/>
      <c r="W151" s="312">
        <f t="shared" si="37"/>
        <v>0</v>
      </c>
      <c r="X151" s="312">
        <f t="shared" si="38"/>
        <v>0</v>
      </c>
      <c r="Y151" s="312">
        <f t="shared" si="39"/>
        <v>0</v>
      </c>
      <c r="Z151" s="278"/>
      <c r="AA151" s="312">
        <f t="shared" si="40"/>
        <v>16200</v>
      </c>
      <c r="AB151" s="312">
        <f>'3. GRI Pricing'!Z142</f>
        <v>1350</v>
      </c>
      <c r="AC151" s="361">
        <f t="shared" si="41"/>
        <v>31.96085781364058</v>
      </c>
    </row>
    <row r="152" spans="3:29" s="30" customFormat="1" ht="11.4" x14ac:dyDescent="0.2">
      <c r="C152" s="77">
        <f>'1. Accomodation'!N147</f>
        <v>437</v>
      </c>
      <c r="D152" s="77" t="str">
        <f>'3. GRI Pricing'!D143</f>
        <v>D</v>
      </c>
      <c r="E152" s="77" t="str">
        <f>'1. Accomodation'!P147</f>
        <v>1 Bed</v>
      </c>
      <c r="F152" s="77">
        <f>'1. Accomodation'!O147</f>
        <v>510.96</v>
      </c>
      <c r="H152" s="273">
        <v>17316</v>
      </c>
      <c r="I152" s="272">
        <f>IFERROR(INDEX('4. Valuation'!$C$10:$J$17,MATCH($E152,'4. Valuation'!$C$10:$C$17,0),MATCH($I$25,'4. Valuation'!$C$10:$J$10,0)),0)</f>
        <v>1435.1428571428571</v>
      </c>
      <c r="J152" s="378">
        <f>IFERROR(INDEX('4. Valuation'!$C$10:$J$17,MATCH($E152,'4. Valuation'!$C$10:$C$17,0),MATCH($J$25,'4. Valuation'!$C$10:$J$10,0)),0)</f>
        <v>34.122393098078575</v>
      </c>
      <c r="K152" s="277"/>
      <c r="L152" s="312">
        <f t="shared" si="34"/>
        <v>17221.714285714286</v>
      </c>
      <c r="M152" s="312">
        <f t="shared" si="35"/>
        <v>1435.1428571428571</v>
      </c>
      <c r="N152" s="361">
        <f t="shared" si="36"/>
        <v>33.704623230222104</v>
      </c>
      <c r="O152" s="278"/>
      <c r="P152" s="278"/>
      <c r="Q152" s="278"/>
      <c r="R152" s="278"/>
      <c r="S152" s="312">
        <f>IFERROR(INDEX('4. Valuation'!$P$10:$Y$17,MATCH($E152,'4. Valuation'!$P$10:$P$17,0),MATCH($S$25,'4. Valuation'!$P$10:$Y$10,0)),0)</f>
        <v>0</v>
      </c>
      <c r="T152" s="312">
        <f>IFERROR(INDEX('4. Valuation'!$P$10:$Y$17,MATCH($E152,'4. Valuation'!$P$10:$P$17,0),MATCH($T$25,'4. Valuation'!$P$10:$Y$10,0)),0)</f>
        <v>0</v>
      </c>
      <c r="U152" s="312">
        <f>IFERROR(INDEX('4. Valuation'!$P$10:$Y$17,MATCH($E152,'4. Valuation'!$P$10:$P$17,0),MATCH($U$25,'4. Valuation'!$P$10:$Y$10,0)),0)</f>
        <v>0</v>
      </c>
      <c r="V152" s="278"/>
      <c r="W152" s="312">
        <f t="shared" si="37"/>
        <v>0</v>
      </c>
      <c r="X152" s="312">
        <f t="shared" si="38"/>
        <v>0</v>
      </c>
      <c r="Y152" s="312">
        <f t="shared" si="39"/>
        <v>0</v>
      </c>
      <c r="Z152" s="278"/>
      <c r="AA152" s="312">
        <f t="shared" si="40"/>
        <v>16620</v>
      </c>
      <c r="AB152" s="312">
        <f>'3. GRI Pricing'!Z143</f>
        <v>1385</v>
      </c>
      <c r="AC152" s="361">
        <f t="shared" si="41"/>
        <v>32.527007984969472</v>
      </c>
    </row>
    <row r="153" spans="3:29" s="30" customFormat="1" ht="11.4" x14ac:dyDescent="0.2">
      <c r="C153" s="77">
        <f>'1. Accomodation'!N148</f>
        <v>438</v>
      </c>
      <c r="D153" s="77" t="str">
        <f>'3. GRI Pricing'!D144</f>
        <v>D</v>
      </c>
      <c r="E153" s="77" t="str">
        <f>'1. Accomodation'!P148</f>
        <v>2 Bed</v>
      </c>
      <c r="F153" s="77">
        <f>'1. Accomodation'!O148</f>
        <v>749.38</v>
      </c>
      <c r="H153" s="273">
        <v>22152</v>
      </c>
      <c r="I153" s="272">
        <f>IFERROR(INDEX('4. Valuation'!$C$10:$J$17,MATCH($E153,'4. Valuation'!$C$10:$C$17,0),MATCH($I$25,'4. Valuation'!$C$10:$J$10,0)),0)</f>
        <v>1845.0370370370372</v>
      </c>
      <c r="J153" s="378">
        <f>IFERROR(INDEX('4. Valuation'!$C$10:$J$17,MATCH($E153,'4. Valuation'!$C$10:$C$17,0),MATCH($J$25,'4. Valuation'!$C$10:$J$10,0)),0)</f>
        <v>30.136949008991301</v>
      </c>
      <c r="K153" s="277"/>
      <c r="L153" s="312">
        <f t="shared" si="34"/>
        <v>22140.444444444445</v>
      </c>
      <c r="M153" s="312">
        <f t="shared" si="35"/>
        <v>1845.0370370370372</v>
      </c>
      <c r="N153" s="361">
        <f t="shared" si="36"/>
        <v>29.545016472876839</v>
      </c>
      <c r="O153" s="278"/>
      <c r="P153" s="278"/>
      <c r="Q153" s="278"/>
      <c r="R153" s="278"/>
      <c r="S153" s="312">
        <f>IFERROR(INDEX('4. Valuation'!$P$10:$Y$17,MATCH($E153,'4. Valuation'!$P$10:$P$17,0),MATCH($S$25,'4. Valuation'!$P$10:$Y$10,0)),0)</f>
        <v>0</v>
      </c>
      <c r="T153" s="312">
        <f>IFERROR(INDEX('4. Valuation'!$P$10:$Y$17,MATCH($E153,'4. Valuation'!$P$10:$P$17,0),MATCH($T$25,'4. Valuation'!$P$10:$Y$10,0)),0)</f>
        <v>0</v>
      </c>
      <c r="U153" s="312">
        <f>IFERROR(INDEX('4. Valuation'!$P$10:$Y$17,MATCH($E153,'4. Valuation'!$P$10:$P$17,0),MATCH($U$25,'4. Valuation'!$P$10:$Y$10,0)),0)</f>
        <v>0</v>
      </c>
      <c r="V153" s="278"/>
      <c r="W153" s="312">
        <f t="shared" si="37"/>
        <v>0</v>
      </c>
      <c r="X153" s="312">
        <f t="shared" si="38"/>
        <v>0</v>
      </c>
      <c r="Y153" s="312">
        <f t="shared" si="39"/>
        <v>0</v>
      </c>
      <c r="Z153" s="278"/>
      <c r="AA153" s="312">
        <f t="shared" si="40"/>
        <v>20700</v>
      </c>
      <c r="AB153" s="312">
        <f>'3. GRI Pricing'!Z144</f>
        <v>1725</v>
      </c>
      <c r="AC153" s="361">
        <f t="shared" si="41"/>
        <v>27.622834876831515</v>
      </c>
    </row>
    <row r="154" spans="3:29" s="30" customFormat="1" ht="11.4" x14ac:dyDescent="0.2">
      <c r="C154" s="77">
        <f>'1. Accomodation'!N149</f>
        <v>439</v>
      </c>
      <c r="D154" s="77" t="str">
        <f>'3. GRI Pricing'!D145</f>
        <v>D</v>
      </c>
      <c r="E154" s="77" t="str">
        <f>'1. Accomodation'!P149</f>
        <v>1 Bed</v>
      </c>
      <c r="F154" s="77">
        <f>'1. Accomodation'!O149</f>
        <v>508.16</v>
      </c>
      <c r="H154" s="273">
        <v>17316</v>
      </c>
      <c r="I154" s="272">
        <f>IFERROR(INDEX('4. Valuation'!$C$10:$J$17,MATCH($E154,'4. Valuation'!$C$10:$C$17,0),MATCH($I$25,'4. Valuation'!$C$10:$J$10,0)),0)</f>
        <v>1435.1428571428571</v>
      </c>
      <c r="J154" s="378">
        <f>IFERROR(INDEX('4. Valuation'!$C$10:$J$17,MATCH($E154,'4. Valuation'!$C$10:$C$17,0),MATCH($J$25,'4. Valuation'!$C$10:$J$10,0)),0)</f>
        <v>34.122393098078575</v>
      </c>
      <c r="K154" s="277"/>
      <c r="L154" s="312">
        <f t="shared" si="34"/>
        <v>17221.714285714286</v>
      </c>
      <c r="M154" s="312">
        <f t="shared" si="35"/>
        <v>1435.1428571428571</v>
      </c>
      <c r="N154" s="361">
        <f t="shared" si="36"/>
        <v>33.890338251169482</v>
      </c>
      <c r="O154" s="278"/>
      <c r="P154" s="278"/>
      <c r="Q154" s="278"/>
      <c r="R154" s="278"/>
      <c r="S154" s="312">
        <f>IFERROR(INDEX('4. Valuation'!$P$10:$Y$17,MATCH($E154,'4. Valuation'!$P$10:$P$17,0),MATCH($S$25,'4. Valuation'!$P$10:$Y$10,0)),0)</f>
        <v>0</v>
      </c>
      <c r="T154" s="312">
        <f>IFERROR(INDEX('4. Valuation'!$P$10:$Y$17,MATCH($E154,'4. Valuation'!$P$10:$P$17,0),MATCH($T$25,'4. Valuation'!$P$10:$Y$10,0)),0)</f>
        <v>0</v>
      </c>
      <c r="U154" s="312">
        <f>IFERROR(INDEX('4. Valuation'!$P$10:$Y$17,MATCH($E154,'4. Valuation'!$P$10:$P$17,0),MATCH($U$25,'4. Valuation'!$P$10:$Y$10,0)),0)</f>
        <v>0</v>
      </c>
      <c r="V154" s="278"/>
      <c r="W154" s="312">
        <f t="shared" si="37"/>
        <v>0</v>
      </c>
      <c r="X154" s="312">
        <f t="shared" si="38"/>
        <v>0</v>
      </c>
      <c r="Y154" s="312">
        <f t="shared" si="39"/>
        <v>0</v>
      </c>
      <c r="Z154" s="278"/>
      <c r="AA154" s="312">
        <f t="shared" si="40"/>
        <v>16620</v>
      </c>
      <c r="AB154" s="312">
        <f>'3. GRI Pricing'!Z145</f>
        <v>1385</v>
      </c>
      <c r="AC154" s="361">
        <f t="shared" si="41"/>
        <v>32.706234256926948</v>
      </c>
    </row>
    <row r="155" spans="3:29" s="30" customFormat="1" ht="11.4" x14ac:dyDescent="0.2">
      <c r="C155" s="77">
        <f>'1. Accomodation'!N150</f>
        <v>501</v>
      </c>
      <c r="D155" s="77" t="str">
        <f>'3. GRI Pricing'!D146</f>
        <v>C</v>
      </c>
      <c r="E155" s="77" t="str">
        <f>'1. Accomodation'!P150</f>
        <v>1 Bed</v>
      </c>
      <c r="F155" s="77">
        <f>'1. Accomodation'!O150</f>
        <v>517.1</v>
      </c>
      <c r="H155" s="273">
        <v>17316</v>
      </c>
      <c r="I155" s="272">
        <f>IFERROR(INDEX('4. Valuation'!$C$10:$J$17,MATCH($E155,'4. Valuation'!$C$10:$C$17,0),MATCH($I$25,'4. Valuation'!$C$10:$J$10,0)),0)</f>
        <v>1435.1428571428571</v>
      </c>
      <c r="J155" s="378">
        <f>IFERROR(INDEX('4. Valuation'!$C$10:$J$17,MATCH($E155,'4. Valuation'!$C$10:$C$17,0),MATCH($J$25,'4. Valuation'!$C$10:$J$10,0)),0)</f>
        <v>34.122393098078575</v>
      </c>
      <c r="K155" s="277"/>
      <c r="L155" s="312">
        <f t="shared" ref="L155:L218" si="42">M155*12</f>
        <v>17221.714285714286</v>
      </c>
      <c r="M155" s="312">
        <f t="shared" ref="M155:M218" si="43">I155*(1+$N$24)^((M$24-L$24)/365)</f>
        <v>1435.1428571428571</v>
      </c>
      <c r="N155" s="361">
        <f t="shared" ref="N155:N218" si="44">IFERROR(L155/F155,0)</f>
        <v>33.304417493162418</v>
      </c>
      <c r="O155" s="278"/>
      <c r="P155" s="278"/>
      <c r="Q155" s="278"/>
      <c r="R155" s="278"/>
      <c r="S155" s="312">
        <f>IFERROR(INDEX('4. Valuation'!$P$10:$Y$17,MATCH($E155,'4. Valuation'!$P$10:$P$17,0),MATCH($S$25,'4. Valuation'!$P$10:$Y$10,0)),0)</f>
        <v>0</v>
      </c>
      <c r="T155" s="312">
        <f>IFERROR(INDEX('4. Valuation'!$P$10:$Y$17,MATCH($E155,'4. Valuation'!$P$10:$P$17,0),MATCH($T$25,'4. Valuation'!$P$10:$Y$10,0)),0)</f>
        <v>0</v>
      </c>
      <c r="U155" s="312">
        <f>IFERROR(INDEX('4. Valuation'!$P$10:$Y$17,MATCH($E155,'4. Valuation'!$P$10:$P$17,0),MATCH($U$25,'4. Valuation'!$P$10:$Y$10,0)),0)</f>
        <v>0</v>
      </c>
      <c r="V155" s="278"/>
      <c r="W155" s="312">
        <f t="shared" ref="W155:W218" si="45">X155*12</f>
        <v>0</v>
      </c>
      <c r="X155" s="312">
        <f t="shared" ref="X155:X218" si="46">T155*(1+$N$24)^((X$24-W$24)/365)</f>
        <v>0</v>
      </c>
      <c r="Y155" s="312">
        <f t="shared" ref="Y155:Y218" si="47">IFERROR(W155/F155,0)</f>
        <v>0</v>
      </c>
      <c r="Z155" s="278"/>
      <c r="AA155" s="312">
        <f t="shared" ref="AA155:AA218" si="48">AB155*12</f>
        <v>16740</v>
      </c>
      <c r="AB155" s="312">
        <f>'3. GRI Pricing'!Z146</f>
        <v>1395</v>
      </c>
      <c r="AC155" s="361">
        <f t="shared" ref="AC155:AC218" si="49">IFERROR(AA155/F155,0)</f>
        <v>32.372848578611489</v>
      </c>
    </row>
    <row r="156" spans="3:29" s="30" customFormat="1" ht="11.4" x14ac:dyDescent="0.2">
      <c r="C156" s="77">
        <f>'1. Accomodation'!N151</f>
        <v>502</v>
      </c>
      <c r="D156" s="77" t="str">
        <f>'3. GRI Pricing'!D147</f>
        <v>C</v>
      </c>
      <c r="E156" s="77" t="str">
        <f>'1. Accomodation'!P151</f>
        <v>Studio</v>
      </c>
      <c r="F156" s="77">
        <f>'1. Accomodation'!O151</f>
        <v>385.46</v>
      </c>
      <c r="H156" s="273">
        <v>14612</v>
      </c>
      <c r="I156" s="272">
        <f>IFERROR(INDEX('4. Valuation'!$C$10:$J$17,MATCH($E156,'4. Valuation'!$C$10:$C$17,0),MATCH($I$25,'4. Valuation'!$C$10:$J$10,0)),0)</f>
        <v>1218</v>
      </c>
      <c r="J156" s="378">
        <f>IFERROR(INDEX('4. Valuation'!$C$10:$J$17,MATCH($E156,'4. Valuation'!$C$10:$C$17,0),MATCH($J$25,'4. Valuation'!$C$10:$J$10,0)),0)</f>
        <v>37.478401514852656</v>
      </c>
      <c r="K156" s="277"/>
      <c r="L156" s="312">
        <f t="shared" si="42"/>
        <v>14616</v>
      </c>
      <c r="M156" s="312">
        <f t="shared" si="43"/>
        <v>1218</v>
      </c>
      <c r="N156" s="361">
        <f t="shared" si="44"/>
        <v>37.918331344367772</v>
      </c>
      <c r="O156" s="278"/>
      <c r="P156" s="278"/>
      <c r="Q156" s="278"/>
      <c r="R156" s="278"/>
      <c r="S156" s="312">
        <f>IFERROR(INDEX('4. Valuation'!$P$10:$Y$17,MATCH($E156,'4. Valuation'!$P$10:$P$17,0),MATCH($S$25,'4. Valuation'!$P$10:$Y$10,0)),0)</f>
        <v>0</v>
      </c>
      <c r="T156" s="312">
        <f>IFERROR(INDEX('4. Valuation'!$P$10:$Y$17,MATCH($E156,'4. Valuation'!$P$10:$P$17,0),MATCH($T$25,'4. Valuation'!$P$10:$Y$10,0)),0)</f>
        <v>0</v>
      </c>
      <c r="U156" s="312">
        <f>IFERROR(INDEX('4. Valuation'!$P$10:$Y$17,MATCH($E156,'4. Valuation'!$P$10:$P$17,0),MATCH($U$25,'4. Valuation'!$P$10:$Y$10,0)),0)</f>
        <v>0</v>
      </c>
      <c r="V156" s="278"/>
      <c r="W156" s="312">
        <f t="shared" si="45"/>
        <v>0</v>
      </c>
      <c r="X156" s="312">
        <f t="shared" si="46"/>
        <v>0</v>
      </c>
      <c r="Y156" s="312">
        <f t="shared" si="47"/>
        <v>0</v>
      </c>
      <c r="Z156" s="278"/>
      <c r="AA156" s="312">
        <f t="shared" si="48"/>
        <v>14700</v>
      </c>
      <c r="AB156" s="312">
        <f>'3. GRI Pricing'!Z147</f>
        <v>1225</v>
      </c>
      <c r="AC156" s="361">
        <f t="shared" si="49"/>
        <v>38.13625278887563</v>
      </c>
    </row>
    <row r="157" spans="3:29" s="30" customFormat="1" ht="11.4" x14ac:dyDescent="0.2">
      <c r="C157" s="77">
        <f>'1. Accomodation'!N152</f>
        <v>503</v>
      </c>
      <c r="D157" s="77" t="str">
        <f>'3. GRI Pricing'!D148</f>
        <v>C</v>
      </c>
      <c r="E157" s="77" t="str">
        <f>'1. Accomodation'!P152</f>
        <v>Studio</v>
      </c>
      <c r="F157" s="77">
        <f>'1. Accomodation'!O152</f>
        <v>394.17</v>
      </c>
      <c r="H157" s="273">
        <v>14612</v>
      </c>
      <c r="I157" s="272">
        <f>IFERROR(INDEX('4. Valuation'!$C$10:$J$17,MATCH($E157,'4. Valuation'!$C$10:$C$17,0),MATCH($I$25,'4. Valuation'!$C$10:$J$10,0)),0)</f>
        <v>1218</v>
      </c>
      <c r="J157" s="378">
        <f>IFERROR(INDEX('4. Valuation'!$C$10:$J$17,MATCH($E157,'4. Valuation'!$C$10:$C$17,0),MATCH($J$25,'4. Valuation'!$C$10:$J$10,0)),0)</f>
        <v>37.478401514852656</v>
      </c>
      <c r="K157" s="277"/>
      <c r="L157" s="312">
        <f t="shared" si="42"/>
        <v>14616</v>
      </c>
      <c r="M157" s="312">
        <f t="shared" si="43"/>
        <v>1218</v>
      </c>
      <c r="N157" s="361">
        <f t="shared" si="44"/>
        <v>37.080447522642515</v>
      </c>
      <c r="O157" s="278"/>
      <c r="P157" s="278"/>
      <c r="Q157" s="278"/>
      <c r="R157" s="278"/>
      <c r="S157" s="312">
        <f>IFERROR(INDEX('4. Valuation'!$P$10:$Y$17,MATCH($E157,'4. Valuation'!$P$10:$P$17,0),MATCH($S$25,'4. Valuation'!$P$10:$Y$10,0)),0)</f>
        <v>0</v>
      </c>
      <c r="T157" s="312">
        <f>IFERROR(INDEX('4. Valuation'!$P$10:$Y$17,MATCH($E157,'4. Valuation'!$P$10:$P$17,0),MATCH($T$25,'4. Valuation'!$P$10:$Y$10,0)),0)</f>
        <v>0</v>
      </c>
      <c r="U157" s="312">
        <f>IFERROR(INDEX('4. Valuation'!$P$10:$Y$17,MATCH($E157,'4. Valuation'!$P$10:$P$17,0),MATCH($U$25,'4. Valuation'!$P$10:$Y$10,0)),0)</f>
        <v>0</v>
      </c>
      <c r="V157" s="278"/>
      <c r="W157" s="312">
        <f t="shared" si="45"/>
        <v>0</v>
      </c>
      <c r="X157" s="312">
        <f t="shared" si="46"/>
        <v>0</v>
      </c>
      <c r="Y157" s="312">
        <f t="shared" si="47"/>
        <v>0</v>
      </c>
      <c r="Z157" s="278"/>
      <c r="AA157" s="312">
        <f t="shared" si="48"/>
        <v>14700</v>
      </c>
      <c r="AB157" s="312">
        <f>'3. GRI Pricing'!Z148</f>
        <v>1225</v>
      </c>
      <c r="AC157" s="361">
        <f t="shared" si="49"/>
        <v>37.293553542887587</v>
      </c>
    </row>
    <row r="158" spans="3:29" s="30" customFormat="1" ht="11.4" x14ac:dyDescent="0.2">
      <c r="C158" s="77">
        <f>'1. Accomodation'!N153</f>
        <v>504</v>
      </c>
      <c r="D158" s="77" t="str">
        <f>'3. GRI Pricing'!D149</f>
        <v>C</v>
      </c>
      <c r="E158" s="77" t="str">
        <f>'1. Accomodation'!P153</f>
        <v>1 Bed</v>
      </c>
      <c r="F158" s="77">
        <f>'1. Accomodation'!O153</f>
        <v>521.51</v>
      </c>
      <c r="H158" s="273">
        <v>17316</v>
      </c>
      <c r="I158" s="272">
        <f>IFERROR(INDEX('4. Valuation'!$C$10:$J$17,MATCH($E158,'4. Valuation'!$C$10:$C$17,0),MATCH($I$25,'4. Valuation'!$C$10:$J$10,0)),0)</f>
        <v>1435.1428571428571</v>
      </c>
      <c r="J158" s="378">
        <f>IFERROR(INDEX('4. Valuation'!$C$10:$J$17,MATCH($E158,'4. Valuation'!$C$10:$C$17,0),MATCH($J$25,'4. Valuation'!$C$10:$J$10,0)),0)</f>
        <v>34.122393098078575</v>
      </c>
      <c r="K158" s="277"/>
      <c r="L158" s="312">
        <f t="shared" si="42"/>
        <v>17221.714285714286</v>
      </c>
      <c r="M158" s="312">
        <f t="shared" si="43"/>
        <v>1435.1428571428571</v>
      </c>
      <c r="N158" s="361">
        <f t="shared" si="44"/>
        <v>33.022788222113263</v>
      </c>
      <c r="O158" s="278"/>
      <c r="P158" s="278"/>
      <c r="Q158" s="278"/>
      <c r="R158" s="278"/>
      <c r="S158" s="312">
        <f>IFERROR(INDEX('4. Valuation'!$P$10:$Y$17,MATCH($E158,'4. Valuation'!$P$10:$P$17,0),MATCH($S$25,'4. Valuation'!$P$10:$Y$10,0)),0)</f>
        <v>0</v>
      </c>
      <c r="T158" s="312">
        <f>IFERROR(INDEX('4. Valuation'!$P$10:$Y$17,MATCH($E158,'4. Valuation'!$P$10:$P$17,0),MATCH($T$25,'4. Valuation'!$P$10:$Y$10,0)),0)</f>
        <v>0</v>
      </c>
      <c r="U158" s="312">
        <f>IFERROR(INDEX('4. Valuation'!$P$10:$Y$17,MATCH($E158,'4. Valuation'!$P$10:$P$17,0),MATCH($U$25,'4. Valuation'!$P$10:$Y$10,0)),0)</f>
        <v>0</v>
      </c>
      <c r="V158" s="278"/>
      <c r="W158" s="312">
        <f t="shared" si="45"/>
        <v>0</v>
      </c>
      <c r="X158" s="312">
        <f t="shared" si="46"/>
        <v>0</v>
      </c>
      <c r="Y158" s="312">
        <f t="shared" si="47"/>
        <v>0</v>
      </c>
      <c r="Z158" s="278"/>
      <c r="AA158" s="312">
        <f t="shared" si="48"/>
        <v>16740</v>
      </c>
      <c r="AB158" s="312">
        <f>'3. GRI Pricing'!Z149</f>
        <v>1395</v>
      </c>
      <c r="AC158" s="361">
        <f t="shared" si="49"/>
        <v>32.099096853368103</v>
      </c>
    </row>
    <row r="159" spans="3:29" s="30" customFormat="1" ht="11.4" x14ac:dyDescent="0.2">
      <c r="C159" s="77">
        <f>'1. Accomodation'!N154</f>
        <v>505</v>
      </c>
      <c r="D159" s="77" t="str">
        <f>'3. GRI Pricing'!D150</f>
        <v>C</v>
      </c>
      <c r="E159" s="77" t="str">
        <f>'1. Accomodation'!P154</f>
        <v>2 Bed</v>
      </c>
      <c r="F159" s="77">
        <f>'1. Accomodation'!O154</f>
        <v>762.95</v>
      </c>
      <c r="H159" s="273">
        <v>22256</v>
      </c>
      <c r="I159" s="272">
        <f>IFERROR(INDEX('4. Valuation'!$C$10:$J$17,MATCH($E159,'4. Valuation'!$C$10:$C$17,0),MATCH($I$25,'4. Valuation'!$C$10:$J$10,0)),0)</f>
        <v>1845.0370370370372</v>
      </c>
      <c r="J159" s="378">
        <f>IFERROR(INDEX('4. Valuation'!$C$10:$J$17,MATCH($E159,'4. Valuation'!$C$10:$C$17,0),MATCH($J$25,'4. Valuation'!$C$10:$J$10,0)),0)</f>
        <v>30.136949008991301</v>
      </c>
      <c r="K159" s="277"/>
      <c r="L159" s="312">
        <f t="shared" si="42"/>
        <v>22140.444444444445</v>
      </c>
      <c r="M159" s="312">
        <f t="shared" si="43"/>
        <v>1845.0370370370372</v>
      </c>
      <c r="N159" s="361">
        <f t="shared" si="44"/>
        <v>29.019522176347657</v>
      </c>
      <c r="O159" s="278"/>
      <c r="P159" s="278"/>
      <c r="Q159" s="278"/>
      <c r="R159" s="278"/>
      <c r="S159" s="312">
        <f>IFERROR(INDEX('4. Valuation'!$P$10:$Y$17,MATCH($E159,'4. Valuation'!$P$10:$P$17,0),MATCH($S$25,'4. Valuation'!$P$10:$Y$10,0)),0)</f>
        <v>0</v>
      </c>
      <c r="T159" s="312">
        <f>IFERROR(INDEX('4. Valuation'!$P$10:$Y$17,MATCH($E159,'4. Valuation'!$P$10:$P$17,0),MATCH($T$25,'4. Valuation'!$P$10:$Y$10,0)),0)</f>
        <v>0</v>
      </c>
      <c r="U159" s="312">
        <f>IFERROR(INDEX('4. Valuation'!$P$10:$Y$17,MATCH($E159,'4. Valuation'!$P$10:$P$17,0),MATCH($U$25,'4. Valuation'!$P$10:$Y$10,0)),0)</f>
        <v>0</v>
      </c>
      <c r="V159" s="278"/>
      <c r="W159" s="312">
        <f t="shared" si="45"/>
        <v>0</v>
      </c>
      <c r="X159" s="312">
        <f t="shared" si="46"/>
        <v>0</v>
      </c>
      <c r="Y159" s="312">
        <f t="shared" si="47"/>
        <v>0</v>
      </c>
      <c r="Z159" s="278"/>
      <c r="AA159" s="312">
        <f t="shared" si="48"/>
        <v>21780</v>
      </c>
      <c r="AB159" s="312">
        <f>'3. GRI Pricing'!Z150</f>
        <v>1815</v>
      </c>
      <c r="AC159" s="361">
        <f t="shared" si="49"/>
        <v>28.547086965069795</v>
      </c>
    </row>
    <row r="160" spans="3:29" s="30" customFormat="1" ht="11.4" x14ac:dyDescent="0.2">
      <c r="C160" s="77">
        <f>'1. Accomodation'!N155</f>
        <v>506</v>
      </c>
      <c r="D160" s="77" t="str">
        <f>'3. GRI Pricing'!D151</f>
        <v>C</v>
      </c>
      <c r="E160" s="77" t="str">
        <f>'1. Accomodation'!P155</f>
        <v>1 Bed</v>
      </c>
      <c r="F160" s="77">
        <f>'1. Accomodation'!O155</f>
        <v>529.79999999999995</v>
      </c>
      <c r="H160" s="273">
        <v>17316</v>
      </c>
      <c r="I160" s="272">
        <f>IFERROR(INDEX('4. Valuation'!$C$10:$J$17,MATCH($E160,'4. Valuation'!$C$10:$C$17,0),MATCH($I$25,'4. Valuation'!$C$10:$J$10,0)),0)</f>
        <v>1435.1428571428571</v>
      </c>
      <c r="J160" s="378">
        <f>IFERROR(INDEX('4. Valuation'!$C$10:$J$17,MATCH($E160,'4. Valuation'!$C$10:$C$17,0),MATCH($J$25,'4. Valuation'!$C$10:$J$10,0)),0)</f>
        <v>34.122393098078575</v>
      </c>
      <c r="K160" s="277"/>
      <c r="L160" s="312">
        <f t="shared" si="42"/>
        <v>17221.714285714286</v>
      </c>
      <c r="M160" s="312">
        <f t="shared" si="43"/>
        <v>1435.1428571428571</v>
      </c>
      <c r="N160" s="361">
        <f t="shared" si="44"/>
        <v>32.506066979453166</v>
      </c>
      <c r="O160" s="278"/>
      <c r="P160" s="278"/>
      <c r="Q160" s="278"/>
      <c r="R160" s="278"/>
      <c r="S160" s="312">
        <f>IFERROR(INDEX('4. Valuation'!$P$10:$Y$17,MATCH($E160,'4. Valuation'!$P$10:$P$17,0),MATCH($S$25,'4. Valuation'!$P$10:$Y$10,0)),0)</f>
        <v>0</v>
      </c>
      <c r="T160" s="312">
        <f>IFERROR(INDEX('4. Valuation'!$P$10:$Y$17,MATCH($E160,'4. Valuation'!$P$10:$P$17,0),MATCH($T$25,'4. Valuation'!$P$10:$Y$10,0)),0)</f>
        <v>0</v>
      </c>
      <c r="U160" s="312">
        <f>IFERROR(INDEX('4. Valuation'!$P$10:$Y$17,MATCH($E160,'4. Valuation'!$P$10:$P$17,0),MATCH($U$25,'4. Valuation'!$P$10:$Y$10,0)),0)</f>
        <v>0</v>
      </c>
      <c r="V160" s="278"/>
      <c r="W160" s="312">
        <f t="shared" si="45"/>
        <v>0</v>
      </c>
      <c r="X160" s="312">
        <f t="shared" si="46"/>
        <v>0</v>
      </c>
      <c r="Y160" s="312">
        <f t="shared" si="47"/>
        <v>0</v>
      </c>
      <c r="Z160" s="278"/>
      <c r="AA160" s="312">
        <f t="shared" si="48"/>
        <v>16260</v>
      </c>
      <c r="AB160" s="312">
        <f>'3. GRI Pricing'!Z151</f>
        <v>1355</v>
      </c>
      <c r="AC160" s="361">
        <f t="shared" si="49"/>
        <v>30.69082672706682</v>
      </c>
    </row>
    <row r="161" spans="3:29" s="30" customFormat="1" ht="11.4" x14ac:dyDescent="0.2">
      <c r="C161" s="77">
        <f>'1. Accomodation'!N156</f>
        <v>507</v>
      </c>
      <c r="D161" s="77" t="str">
        <f>'3. GRI Pricing'!D152</f>
        <v>C</v>
      </c>
      <c r="E161" s="77" t="str">
        <f>'1. Accomodation'!P156</f>
        <v>1 Bed</v>
      </c>
      <c r="F161" s="77">
        <f>'1. Accomodation'!O156</f>
        <v>509.56</v>
      </c>
      <c r="H161" s="273">
        <v>17316</v>
      </c>
      <c r="I161" s="272">
        <f>IFERROR(INDEX('4. Valuation'!$C$10:$J$17,MATCH($E161,'4. Valuation'!$C$10:$C$17,0),MATCH($I$25,'4. Valuation'!$C$10:$J$10,0)),0)</f>
        <v>1435.1428571428571</v>
      </c>
      <c r="J161" s="378">
        <f>IFERROR(INDEX('4. Valuation'!$C$10:$J$17,MATCH($E161,'4. Valuation'!$C$10:$C$17,0),MATCH($J$25,'4. Valuation'!$C$10:$J$10,0)),0)</f>
        <v>34.122393098078575</v>
      </c>
      <c r="K161" s="277"/>
      <c r="L161" s="312">
        <f t="shared" si="42"/>
        <v>17221.714285714286</v>
      </c>
      <c r="M161" s="312">
        <f t="shared" si="43"/>
        <v>1435.1428571428571</v>
      </c>
      <c r="N161" s="361">
        <f t="shared" si="44"/>
        <v>33.797225617619681</v>
      </c>
      <c r="O161" s="278"/>
      <c r="P161" s="278"/>
      <c r="Q161" s="278"/>
      <c r="R161" s="278"/>
      <c r="S161" s="312">
        <f>IFERROR(INDEX('4. Valuation'!$P$10:$Y$17,MATCH($E161,'4. Valuation'!$P$10:$P$17,0),MATCH($S$25,'4. Valuation'!$P$10:$Y$10,0)),0)</f>
        <v>0</v>
      </c>
      <c r="T161" s="312">
        <f>IFERROR(INDEX('4. Valuation'!$P$10:$Y$17,MATCH($E161,'4. Valuation'!$P$10:$P$17,0),MATCH($T$25,'4. Valuation'!$P$10:$Y$10,0)),0)</f>
        <v>0</v>
      </c>
      <c r="U161" s="312">
        <f>IFERROR(INDEX('4. Valuation'!$P$10:$Y$17,MATCH($E161,'4. Valuation'!$P$10:$P$17,0),MATCH($U$25,'4. Valuation'!$P$10:$Y$10,0)),0)</f>
        <v>0</v>
      </c>
      <c r="V161" s="278"/>
      <c r="W161" s="312">
        <f t="shared" si="45"/>
        <v>0</v>
      </c>
      <c r="X161" s="312">
        <f t="shared" si="46"/>
        <v>0</v>
      </c>
      <c r="Y161" s="312">
        <f t="shared" si="47"/>
        <v>0</v>
      </c>
      <c r="Z161" s="278"/>
      <c r="AA161" s="312">
        <f t="shared" si="48"/>
        <v>16020</v>
      </c>
      <c r="AB161" s="312">
        <f>'3. GRI Pricing'!Z152</f>
        <v>1335</v>
      </c>
      <c r="AC161" s="361">
        <f t="shared" si="49"/>
        <v>31.438888452782791</v>
      </c>
    </row>
    <row r="162" spans="3:29" s="30" customFormat="1" ht="11.4" x14ac:dyDescent="0.2">
      <c r="C162" s="77">
        <f>'1. Accomodation'!N157</f>
        <v>508</v>
      </c>
      <c r="D162" s="77" t="str">
        <f>'3. GRI Pricing'!D153</f>
        <v>C</v>
      </c>
      <c r="E162" s="77" t="str">
        <f>'1. Accomodation'!P157</f>
        <v>1 Bed</v>
      </c>
      <c r="F162" s="77">
        <f>'1. Accomodation'!O157</f>
        <v>489.44</v>
      </c>
      <c r="H162" s="273">
        <v>17108</v>
      </c>
      <c r="I162" s="272">
        <f>IFERROR(INDEX('4. Valuation'!$C$10:$J$17,MATCH($E162,'4. Valuation'!$C$10:$C$17,0),MATCH($I$25,'4. Valuation'!$C$10:$J$10,0)),0)</f>
        <v>1435.1428571428571</v>
      </c>
      <c r="J162" s="378">
        <f>IFERROR(INDEX('4. Valuation'!$C$10:$J$17,MATCH($E162,'4. Valuation'!$C$10:$C$17,0),MATCH($J$25,'4. Valuation'!$C$10:$J$10,0)),0)</f>
        <v>34.122393098078575</v>
      </c>
      <c r="K162" s="277"/>
      <c r="L162" s="312">
        <f t="shared" si="42"/>
        <v>17221.714285714286</v>
      </c>
      <c r="M162" s="312">
        <f t="shared" si="43"/>
        <v>1435.1428571428571</v>
      </c>
      <c r="N162" s="361">
        <f t="shared" si="44"/>
        <v>35.186568906738898</v>
      </c>
      <c r="O162" s="278"/>
      <c r="P162" s="278"/>
      <c r="Q162" s="278"/>
      <c r="R162" s="278"/>
      <c r="S162" s="312">
        <f>IFERROR(INDEX('4. Valuation'!$P$10:$Y$17,MATCH($E162,'4. Valuation'!$P$10:$P$17,0),MATCH($S$25,'4. Valuation'!$P$10:$Y$10,0)),0)</f>
        <v>0</v>
      </c>
      <c r="T162" s="312">
        <f>IFERROR(INDEX('4. Valuation'!$P$10:$Y$17,MATCH($E162,'4. Valuation'!$P$10:$P$17,0),MATCH($T$25,'4. Valuation'!$P$10:$Y$10,0)),0)</f>
        <v>0</v>
      </c>
      <c r="U162" s="312">
        <f>IFERROR(INDEX('4. Valuation'!$P$10:$Y$17,MATCH($E162,'4. Valuation'!$P$10:$P$17,0),MATCH($U$25,'4. Valuation'!$P$10:$Y$10,0)),0)</f>
        <v>0</v>
      </c>
      <c r="V162" s="278"/>
      <c r="W162" s="312">
        <f t="shared" si="45"/>
        <v>0</v>
      </c>
      <c r="X162" s="312">
        <f t="shared" si="46"/>
        <v>0</v>
      </c>
      <c r="Y162" s="312">
        <f t="shared" si="47"/>
        <v>0</v>
      </c>
      <c r="Z162" s="278"/>
      <c r="AA162" s="312">
        <f t="shared" si="48"/>
        <v>16380</v>
      </c>
      <c r="AB162" s="312">
        <f>'3. GRI Pricing'!Z153</f>
        <v>1365</v>
      </c>
      <c r="AC162" s="361">
        <f t="shared" si="49"/>
        <v>33.466819221967967</v>
      </c>
    </row>
    <row r="163" spans="3:29" s="30" customFormat="1" ht="11.4" x14ac:dyDescent="0.2">
      <c r="C163" s="77">
        <f>'1. Accomodation'!N158</f>
        <v>509</v>
      </c>
      <c r="D163" s="77" t="str">
        <f>'3. GRI Pricing'!D154</f>
        <v>C</v>
      </c>
      <c r="E163" s="77" t="str">
        <f>'1. Accomodation'!P158</f>
        <v>1 Bed</v>
      </c>
      <c r="F163" s="77">
        <f>'1. Accomodation'!O158</f>
        <v>509.56</v>
      </c>
      <c r="H163" s="273">
        <v>17316</v>
      </c>
      <c r="I163" s="272">
        <f>IFERROR(INDEX('4. Valuation'!$C$10:$J$17,MATCH($E163,'4. Valuation'!$C$10:$C$17,0),MATCH($I$25,'4. Valuation'!$C$10:$J$10,0)),0)</f>
        <v>1435.1428571428571</v>
      </c>
      <c r="J163" s="378">
        <f>IFERROR(INDEX('4. Valuation'!$C$10:$J$17,MATCH($E163,'4. Valuation'!$C$10:$C$17,0),MATCH($J$25,'4. Valuation'!$C$10:$J$10,0)),0)</f>
        <v>34.122393098078575</v>
      </c>
      <c r="K163" s="277"/>
      <c r="L163" s="312">
        <f t="shared" si="42"/>
        <v>17221.714285714286</v>
      </c>
      <c r="M163" s="312">
        <f t="shared" si="43"/>
        <v>1435.1428571428571</v>
      </c>
      <c r="N163" s="361">
        <f t="shared" si="44"/>
        <v>33.797225617619681</v>
      </c>
      <c r="O163" s="278"/>
      <c r="P163" s="278"/>
      <c r="Q163" s="278"/>
      <c r="R163" s="278"/>
      <c r="S163" s="312">
        <f>IFERROR(INDEX('4. Valuation'!$P$10:$Y$17,MATCH($E163,'4. Valuation'!$P$10:$P$17,0),MATCH($S$25,'4. Valuation'!$P$10:$Y$10,0)),0)</f>
        <v>0</v>
      </c>
      <c r="T163" s="312">
        <f>IFERROR(INDEX('4. Valuation'!$P$10:$Y$17,MATCH($E163,'4. Valuation'!$P$10:$P$17,0),MATCH($T$25,'4. Valuation'!$P$10:$Y$10,0)),0)</f>
        <v>0</v>
      </c>
      <c r="U163" s="312">
        <f>IFERROR(INDEX('4. Valuation'!$P$10:$Y$17,MATCH($E163,'4. Valuation'!$P$10:$P$17,0),MATCH($U$25,'4. Valuation'!$P$10:$Y$10,0)),0)</f>
        <v>0</v>
      </c>
      <c r="V163" s="278"/>
      <c r="W163" s="312">
        <f t="shared" si="45"/>
        <v>0</v>
      </c>
      <c r="X163" s="312">
        <f t="shared" si="46"/>
        <v>0</v>
      </c>
      <c r="Y163" s="312">
        <f t="shared" si="47"/>
        <v>0</v>
      </c>
      <c r="Z163" s="278"/>
      <c r="AA163" s="312">
        <f t="shared" si="48"/>
        <v>16020</v>
      </c>
      <c r="AB163" s="312">
        <f>'3. GRI Pricing'!Z154</f>
        <v>1335</v>
      </c>
      <c r="AC163" s="361">
        <f t="shared" si="49"/>
        <v>31.438888452782791</v>
      </c>
    </row>
    <row r="164" spans="3:29" s="30" customFormat="1" ht="11.4" x14ac:dyDescent="0.2">
      <c r="C164" s="77">
        <f>'1. Accomodation'!N159</f>
        <v>510</v>
      </c>
      <c r="D164" s="77" t="str">
        <f>'3. GRI Pricing'!D155</f>
        <v>C</v>
      </c>
      <c r="E164" s="77" t="str">
        <f>'1. Accomodation'!P159</f>
        <v>1 Bed</v>
      </c>
      <c r="F164" s="77">
        <f>'1. Accomodation'!O159</f>
        <v>506.87</v>
      </c>
      <c r="H164" s="273">
        <v>17212</v>
      </c>
      <c r="I164" s="272">
        <f>IFERROR(INDEX('4. Valuation'!$C$10:$J$17,MATCH($E164,'4. Valuation'!$C$10:$C$17,0),MATCH($I$25,'4. Valuation'!$C$10:$J$10,0)),0)</f>
        <v>1435.1428571428571</v>
      </c>
      <c r="J164" s="378">
        <f>IFERROR(INDEX('4. Valuation'!$C$10:$J$17,MATCH($E164,'4. Valuation'!$C$10:$C$17,0),MATCH($J$25,'4. Valuation'!$C$10:$J$10,0)),0)</f>
        <v>34.122393098078575</v>
      </c>
      <c r="K164" s="277"/>
      <c r="L164" s="312">
        <f t="shared" si="42"/>
        <v>17221.714285714286</v>
      </c>
      <c r="M164" s="312">
        <f t="shared" si="43"/>
        <v>1435.1428571428571</v>
      </c>
      <c r="N164" s="361">
        <f t="shared" si="44"/>
        <v>33.976590221781294</v>
      </c>
      <c r="O164" s="278"/>
      <c r="P164" s="278"/>
      <c r="Q164" s="278"/>
      <c r="R164" s="278"/>
      <c r="S164" s="312">
        <f>IFERROR(INDEX('4. Valuation'!$P$10:$Y$17,MATCH($E164,'4. Valuation'!$P$10:$P$17,0),MATCH($S$25,'4. Valuation'!$P$10:$Y$10,0)),0)</f>
        <v>0</v>
      </c>
      <c r="T164" s="312">
        <f>IFERROR(INDEX('4. Valuation'!$P$10:$Y$17,MATCH($E164,'4. Valuation'!$P$10:$P$17,0),MATCH($T$25,'4. Valuation'!$P$10:$Y$10,0)),0)</f>
        <v>0</v>
      </c>
      <c r="U164" s="312">
        <f>IFERROR(INDEX('4. Valuation'!$P$10:$Y$17,MATCH($E164,'4. Valuation'!$P$10:$P$17,0),MATCH($U$25,'4. Valuation'!$P$10:$Y$10,0)),0)</f>
        <v>0</v>
      </c>
      <c r="V164" s="278"/>
      <c r="W164" s="312">
        <f t="shared" si="45"/>
        <v>0</v>
      </c>
      <c r="X164" s="312">
        <f t="shared" si="46"/>
        <v>0</v>
      </c>
      <c r="Y164" s="312">
        <f t="shared" si="47"/>
        <v>0</v>
      </c>
      <c r="Z164" s="278"/>
      <c r="AA164" s="312">
        <f t="shared" si="48"/>
        <v>16440</v>
      </c>
      <c r="AB164" s="312">
        <f>'3. GRI Pricing'!Z155</f>
        <v>1370</v>
      </c>
      <c r="AC164" s="361">
        <f t="shared" si="49"/>
        <v>32.434352003472291</v>
      </c>
    </row>
    <row r="165" spans="3:29" s="30" customFormat="1" ht="11.4" x14ac:dyDescent="0.2">
      <c r="C165" s="77">
        <f>'1. Accomodation'!N160</f>
        <v>511</v>
      </c>
      <c r="D165" s="77" t="str">
        <f>'3. GRI Pricing'!D156</f>
        <v>C</v>
      </c>
      <c r="E165" s="77" t="str">
        <f>'1. Accomodation'!P160</f>
        <v>1 Bed</v>
      </c>
      <c r="F165" s="77">
        <f>'1. Accomodation'!O160</f>
        <v>509.56</v>
      </c>
      <c r="H165" s="273">
        <v>17316</v>
      </c>
      <c r="I165" s="272">
        <f>IFERROR(INDEX('4. Valuation'!$C$10:$J$17,MATCH($E165,'4. Valuation'!$C$10:$C$17,0),MATCH($I$25,'4. Valuation'!$C$10:$J$10,0)),0)</f>
        <v>1435.1428571428571</v>
      </c>
      <c r="J165" s="378">
        <f>IFERROR(INDEX('4. Valuation'!$C$10:$J$17,MATCH($E165,'4. Valuation'!$C$10:$C$17,0),MATCH($J$25,'4. Valuation'!$C$10:$J$10,0)),0)</f>
        <v>34.122393098078575</v>
      </c>
      <c r="K165" s="277"/>
      <c r="L165" s="312">
        <f t="shared" si="42"/>
        <v>17221.714285714286</v>
      </c>
      <c r="M165" s="312">
        <f t="shared" si="43"/>
        <v>1435.1428571428571</v>
      </c>
      <c r="N165" s="361">
        <f t="shared" si="44"/>
        <v>33.797225617619681</v>
      </c>
      <c r="O165" s="278"/>
      <c r="P165" s="278"/>
      <c r="Q165" s="278"/>
      <c r="R165" s="278"/>
      <c r="S165" s="312">
        <f>IFERROR(INDEX('4. Valuation'!$P$10:$Y$17,MATCH($E165,'4. Valuation'!$P$10:$P$17,0),MATCH($S$25,'4. Valuation'!$P$10:$Y$10,0)),0)</f>
        <v>0</v>
      </c>
      <c r="T165" s="312">
        <f>IFERROR(INDEX('4. Valuation'!$P$10:$Y$17,MATCH($E165,'4. Valuation'!$P$10:$P$17,0),MATCH($T$25,'4. Valuation'!$P$10:$Y$10,0)),0)</f>
        <v>0</v>
      </c>
      <c r="U165" s="312">
        <f>IFERROR(INDEX('4. Valuation'!$P$10:$Y$17,MATCH($E165,'4. Valuation'!$P$10:$P$17,0),MATCH($U$25,'4. Valuation'!$P$10:$Y$10,0)),0)</f>
        <v>0</v>
      </c>
      <c r="V165" s="278"/>
      <c r="W165" s="312">
        <f t="shared" si="45"/>
        <v>0</v>
      </c>
      <c r="X165" s="312">
        <f t="shared" si="46"/>
        <v>0</v>
      </c>
      <c r="Y165" s="312">
        <f t="shared" si="47"/>
        <v>0</v>
      </c>
      <c r="Z165" s="278"/>
      <c r="AA165" s="312">
        <f t="shared" si="48"/>
        <v>16020</v>
      </c>
      <c r="AB165" s="312">
        <f>'3. GRI Pricing'!Z156</f>
        <v>1335</v>
      </c>
      <c r="AC165" s="361">
        <f t="shared" si="49"/>
        <v>31.438888452782791</v>
      </c>
    </row>
    <row r="166" spans="3:29" s="30" customFormat="1" ht="11.4" x14ac:dyDescent="0.2">
      <c r="C166" s="77">
        <f>'1. Accomodation'!N161</f>
        <v>512</v>
      </c>
      <c r="D166" s="77" t="str">
        <f>'3. GRI Pricing'!D157</f>
        <v>C</v>
      </c>
      <c r="E166" s="77" t="str">
        <f>'1. Accomodation'!P161</f>
        <v>2 Bed</v>
      </c>
      <c r="F166" s="77">
        <f>'1. Accomodation'!O161</f>
        <v>747.02</v>
      </c>
      <c r="H166" s="273">
        <v>22152</v>
      </c>
      <c r="I166" s="272">
        <f>IFERROR(INDEX('4. Valuation'!$C$10:$J$17,MATCH($E166,'4. Valuation'!$C$10:$C$17,0),MATCH($I$25,'4. Valuation'!$C$10:$J$10,0)),0)</f>
        <v>1845.0370370370372</v>
      </c>
      <c r="J166" s="378">
        <f>IFERROR(INDEX('4. Valuation'!$C$10:$J$17,MATCH($E166,'4. Valuation'!$C$10:$C$17,0),MATCH($J$25,'4. Valuation'!$C$10:$J$10,0)),0)</f>
        <v>30.136949008991301</v>
      </c>
      <c r="K166" s="277"/>
      <c r="L166" s="312">
        <f t="shared" si="42"/>
        <v>22140.444444444445</v>
      </c>
      <c r="M166" s="312">
        <f t="shared" si="43"/>
        <v>1845.0370370370372</v>
      </c>
      <c r="N166" s="361">
        <f t="shared" si="44"/>
        <v>29.638355659077998</v>
      </c>
      <c r="O166" s="278"/>
      <c r="P166" s="278"/>
      <c r="Q166" s="278"/>
      <c r="R166" s="278"/>
      <c r="S166" s="312">
        <f>IFERROR(INDEX('4. Valuation'!$P$10:$Y$17,MATCH($E166,'4. Valuation'!$P$10:$P$17,0),MATCH($S$25,'4. Valuation'!$P$10:$Y$10,0)),0)</f>
        <v>0</v>
      </c>
      <c r="T166" s="312">
        <f>IFERROR(INDEX('4. Valuation'!$P$10:$Y$17,MATCH($E166,'4. Valuation'!$P$10:$P$17,0),MATCH($T$25,'4. Valuation'!$P$10:$Y$10,0)),0)</f>
        <v>0</v>
      </c>
      <c r="U166" s="312">
        <f>IFERROR(INDEX('4. Valuation'!$P$10:$Y$17,MATCH($E166,'4. Valuation'!$P$10:$P$17,0),MATCH($U$25,'4. Valuation'!$P$10:$Y$10,0)),0)</f>
        <v>0</v>
      </c>
      <c r="V166" s="278"/>
      <c r="W166" s="312">
        <f t="shared" si="45"/>
        <v>0</v>
      </c>
      <c r="X166" s="312">
        <f t="shared" si="46"/>
        <v>0</v>
      </c>
      <c r="Y166" s="312">
        <f t="shared" si="47"/>
        <v>0</v>
      </c>
      <c r="Z166" s="278"/>
      <c r="AA166" s="312">
        <f t="shared" si="48"/>
        <v>21120</v>
      </c>
      <c r="AB166" s="312">
        <f>'3. GRI Pricing'!Z157</f>
        <v>1760</v>
      </c>
      <c r="AC166" s="361">
        <f t="shared" si="49"/>
        <v>28.272335412706489</v>
      </c>
    </row>
    <row r="167" spans="3:29" s="30" customFormat="1" ht="11.4" x14ac:dyDescent="0.2">
      <c r="C167" s="77">
        <f>'1. Accomodation'!N162</f>
        <v>513</v>
      </c>
      <c r="D167" s="77" t="str">
        <f>'3. GRI Pricing'!D158</f>
        <v>C</v>
      </c>
      <c r="E167" s="77" t="str">
        <f>'1. Accomodation'!P162</f>
        <v>1 Bed</v>
      </c>
      <c r="F167" s="77">
        <f>'1. Accomodation'!O162</f>
        <v>506.76</v>
      </c>
      <c r="H167" s="273">
        <v>17316</v>
      </c>
      <c r="I167" s="272">
        <f>IFERROR(INDEX('4. Valuation'!$C$10:$J$17,MATCH($E167,'4. Valuation'!$C$10:$C$17,0),MATCH($I$25,'4. Valuation'!$C$10:$J$10,0)),0)</f>
        <v>1435.1428571428571</v>
      </c>
      <c r="J167" s="378">
        <f>IFERROR(INDEX('4. Valuation'!$C$10:$J$17,MATCH($E167,'4. Valuation'!$C$10:$C$17,0),MATCH($J$25,'4. Valuation'!$C$10:$J$10,0)),0)</f>
        <v>34.122393098078575</v>
      </c>
      <c r="K167" s="277"/>
      <c r="L167" s="312">
        <f t="shared" si="42"/>
        <v>17221.714285714286</v>
      </c>
      <c r="M167" s="312">
        <f t="shared" si="43"/>
        <v>1435.1428571428571</v>
      </c>
      <c r="N167" s="361">
        <f t="shared" si="44"/>
        <v>33.983965359764554</v>
      </c>
      <c r="O167" s="278"/>
      <c r="P167" s="278"/>
      <c r="Q167" s="278"/>
      <c r="R167" s="278"/>
      <c r="S167" s="312">
        <f>IFERROR(INDEX('4. Valuation'!$P$10:$Y$17,MATCH($E167,'4. Valuation'!$P$10:$P$17,0),MATCH($S$25,'4. Valuation'!$P$10:$Y$10,0)),0)</f>
        <v>0</v>
      </c>
      <c r="T167" s="312">
        <f>IFERROR(INDEX('4. Valuation'!$P$10:$Y$17,MATCH($E167,'4. Valuation'!$P$10:$P$17,0),MATCH($T$25,'4. Valuation'!$P$10:$Y$10,0)),0)</f>
        <v>0</v>
      </c>
      <c r="U167" s="312">
        <f>IFERROR(INDEX('4. Valuation'!$P$10:$Y$17,MATCH($E167,'4. Valuation'!$P$10:$P$17,0),MATCH($U$25,'4. Valuation'!$P$10:$Y$10,0)),0)</f>
        <v>0</v>
      </c>
      <c r="V167" s="278"/>
      <c r="W167" s="312">
        <f t="shared" si="45"/>
        <v>0</v>
      </c>
      <c r="X167" s="312">
        <f t="shared" si="46"/>
        <v>0</v>
      </c>
      <c r="Y167" s="312">
        <f t="shared" si="47"/>
        <v>0</v>
      </c>
      <c r="Z167" s="278"/>
      <c r="AA167" s="312">
        <f t="shared" si="48"/>
        <v>16020</v>
      </c>
      <c r="AB167" s="312">
        <f>'3. GRI Pricing'!Z158</f>
        <v>1335</v>
      </c>
      <c r="AC167" s="361">
        <f t="shared" si="49"/>
        <v>31.612597679374854</v>
      </c>
    </row>
    <row r="168" spans="3:29" s="30" customFormat="1" ht="11.4" x14ac:dyDescent="0.2">
      <c r="C168" s="77">
        <f>'1. Accomodation'!N163</f>
        <v>514</v>
      </c>
      <c r="D168" s="77" t="str">
        <f>'3. GRI Pricing'!D159</f>
        <v>D</v>
      </c>
      <c r="E168" s="77" t="str">
        <f>'1. Accomodation'!P163</f>
        <v>1 Bed</v>
      </c>
      <c r="F168" s="77">
        <f>'1. Accomodation'!O163</f>
        <v>507.41</v>
      </c>
      <c r="H168" s="273">
        <v>17316</v>
      </c>
      <c r="I168" s="272">
        <f>IFERROR(INDEX('4. Valuation'!$C$10:$J$17,MATCH($E168,'4. Valuation'!$C$10:$C$17,0),MATCH($I$25,'4. Valuation'!$C$10:$J$10,0)),0)</f>
        <v>1435.1428571428571</v>
      </c>
      <c r="J168" s="378">
        <f>IFERROR(INDEX('4. Valuation'!$C$10:$J$17,MATCH($E168,'4. Valuation'!$C$10:$C$17,0),MATCH($J$25,'4. Valuation'!$C$10:$J$10,0)),0)</f>
        <v>34.122393098078575</v>
      </c>
      <c r="K168" s="277"/>
      <c r="L168" s="312">
        <f t="shared" si="42"/>
        <v>17221.714285714286</v>
      </c>
      <c r="M168" s="312">
        <f t="shared" si="43"/>
        <v>1435.1428571428571</v>
      </c>
      <c r="N168" s="361">
        <f t="shared" si="44"/>
        <v>33.940431378400675</v>
      </c>
      <c r="O168" s="278"/>
      <c r="P168" s="278"/>
      <c r="Q168" s="278"/>
      <c r="R168" s="278"/>
      <c r="S168" s="312">
        <f>IFERROR(INDEX('4. Valuation'!$P$10:$Y$17,MATCH($E168,'4. Valuation'!$P$10:$P$17,0),MATCH($S$25,'4. Valuation'!$P$10:$Y$10,0)),0)</f>
        <v>0</v>
      </c>
      <c r="T168" s="312">
        <f>IFERROR(INDEX('4. Valuation'!$P$10:$Y$17,MATCH($E168,'4. Valuation'!$P$10:$P$17,0),MATCH($T$25,'4. Valuation'!$P$10:$Y$10,0)),0)</f>
        <v>0</v>
      </c>
      <c r="U168" s="312">
        <f>IFERROR(INDEX('4. Valuation'!$P$10:$Y$17,MATCH($E168,'4. Valuation'!$P$10:$P$17,0),MATCH($U$25,'4. Valuation'!$P$10:$Y$10,0)),0)</f>
        <v>0</v>
      </c>
      <c r="V168" s="278"/>
      <c r="W168" s="312">
        <f t="shared" si="45"/>
        <v>0</v>
      </c>
      <c r="X168" s="312">
        <f t="shared" si="46"/>
        <v>0</v>
      </c>
      <c r="Y168" s="312">
        <f t="shared" si="47"/>
        <v>0</v>
      </c>
      <c r="Z168" s="278"/>
      <c r="AA168" s="312">
        <f t="shared" si="48"/>
        <v>16020</v>
      </c>
      <c r="AB168" s="312">
        <f>'3. GRI Pricing'!Z159</f>
        <v>1335</v>
      </c>
      <c r="AC168" s="361">
        <f t="shared" si="49"/>
        <v>31.572101456415915</v>
      </c>
    </row>
    <row r="169" spans="3:29" s="30" customFormat="1" ht="11.4" x14ac:dyDescent="0.2">
      <c r="C169" s="77">
        <f>'1. Accomodation'!N164</f>
        <v>515</v>
      </c>
      <c r="D169" s="77" t="str">
        <f>'3. GRI Pricing'!D160</f>
        <v>D</v>
      </c>
      <c r="E169" s="77" t="str">
        <f>'1. Accomodation'!P164</f>
        <v>2 Bed</v>
      </c>
      <c r="F169" s="77">
        <f>'1. Accomodation'!O164</f>
        <v>749.38</v>
      </c>
      <c r="H169" s="273">
        <v>22152</v>
      </c>
      <c r="I169" s="272">
        <f>IFERROR(INDEX('4. Valuation'!$C$10:$J$17,MATCH($E169,'4. Valuation'!$C$10:$C$17,0),MATCH($I$25,'4. Valuation'!$C$10:$J$10,0)),0)</f>
        <v>1845.0370370370372</v>
      </c>
      <c r="J169" s="378">
        <f>IFERROR(INDEX('4. Valuation'!$C$10:$J$17,MATCH($E169,'4. Valuation'!$C$10:$C$17,0),MATCH($J$25,'4. Valuation'!$C$10:$J$10,0)),0)</f>
        <v>30.136949008991301</v>
      </c>
      <c r="K169" s="277"/>
      <c r="L169" s="312">
        <f t="shared" si="42"/>
        <v>22140.444444444445</v>
      </c>
      <c r="M169" s="312">
        <f t="shared" si="43"/>
        <v>1845.0370370370372</v>
      </c>
      <c r="N169" s="361">
        <f t="shared" si="44"/>
        <v>29.545016472876839</v>
      </c>
      <c r="O169" s="278"/>
      <c r="P169" s="278"/>
      <c r="Q169" s="278"/>
      <c r="R169" s="278"/>
      <c r="S169" s="312">
        <f>IFERROR(INDEX('4. Valuation'!$P$10:$Y$17,MATCH($E169,'4. Valuation'!$P$10:$P$17,0),MATCH($S$25,'4. Valuation'!$P$10:$Y$10,0)),0)</f>
        <v>0</v>
      </c>
      <c r="T169" s="312">
        <f>IFERROR(INDEX('4. Valuation'!$P$10:$Y$17,MATCH($E169,'4. Valuation'!$P$10:$P$17,0),MATCH($T$25,'4. Valuation'!$P$10:$Y$10,0)),0)</f>
        <v>0</v>
      </c>
      <c r="U169" s="312">
        <f>IFERROR(INDEX('4. Valuation'!$P$10:$Y$17,MATCH($E169,'4. Valuation'!$P$10:$P$17,0),MATCH($U$25,'4. Valuation'!$P$10:$Y$10,0)),0)</f>
        <v>0</v>
      </c>
      <c r="V169" s="278"/>
      <c r="W169" s="312">
        <f t="shared" si="45"/>
        <v>0</v>
      </c>
      <c r="X169" s="312">
        <f t="shared" si="46"/>
        <v>0</v>
      </c>
      <c r="Y169" s="312">
        <f t="shared" si="47"/>
        <v>0</v>
      </c>
      <c r="Z169" s="278"/>
      <c r="AA169" s="312">
        <f t="shared" si="48"/>
        <v>21120</v>
      </c>
      <c r="AB169" s="312">
        <f>'3. GRI Pricing'!Z160</f>
        <v>1760</v>
      </c>
      <c r="AC169" s="361">
        <f t="shared" si="49"/>
        <v>28.183298193173023</v>
      </c>
    </row>
    <row r="170" spans="3:29" s="30" customFormat="1" ht="11.4" x14ac:dyDescent="0.2">
      <c r="C170" s="77">
        <f>'1. Accomodation'!N165</f>
        <v>516</v>
      </c>
      <c r="D170" s="77" t="str">
        <f>'3. GRI Pricing'!D161</f>
        <v>D</v>
      </c>
      <c r="E170" s="77" t="str">
        <f>'1. Accomodation'!P165</f>
        <v>1 Bed</v>
      </c>
      <c r="F170" s="77">
        <f>'1. Accomodation'!O165</f>
        <v>510.21</v>
      </c>
      <c r="H170" s="273">
        <v>17316</v>
      </c>
      <c r="I170" s="272">
        <f>IFERROR(INDEX('4. Valuation'!$C$10:$J$17,MATCH($E170,'4. Valuation'!$C$10:$C$17,0),MATCH($I$25,'4. Valuation'!$C$10:$J$10,0)),0)</f>
        <v>1435.1428571428571</v>
      </c>
      <c r="J170" s="378">
        <f>IFERROR(INDEX('4. Valuation'!$C$10:$J$17,MATCH($E170,'4. Valuation'!$C$10:$C$17,0),MATCH($J$25,'4. Valuation'!$C$10:$J$10,0)),0)</f>
        <v>34.122393098078575</v>
      </c>
      <c r="K170" s="277"/>
      <c r="L170" s="312">
        <f t="shared" si="42"/>
        <v>17221.714285714286</v>
      </c>
      <c r="M170" s="312">
        <f t="shared" si="43"/>
        <v>1435.1428571428571</v>
      </c>
      <c r="N170" s="361">
        <f t="shared" si="44"/>
        <v>33.754168451645967</v>
      </c>
      <c r="O170" s="278"/>
      <c r="P170" s="278"/>
      <c r="Q170" s="278"/>
      <c r="R170" s="278"/>
      <c r="S170" s="312">
        <f>IFERROR(INDEX('4. Valuation'!$P$10:$Y$17,MATCH($E170,'4. Valuation'!$P$10:$P$17,0),MATCH($S$25,'4. Valuation'!$P$10:$Y$10,0)),0)</f>
        <v>0</v>
      </c>
      <c r="T170" s="312">
        <f>IFERROR(INDEX('4. Valuation'!$P$10:$Y$17,MATCH($E170,'4. Valuation'!$P$10:$P$17,0),MATCH($T$25,'4. Valuation'!$P$10:$Y$10,0)),0)</f>
        <v>0</v>
      </c>
      <c r="U170" s="312">
        <f>IFERROR(INDEX('4. Valuation'!$P$10:$Y$17,MATCH($E170,'4. Valuation'!$P$10:$P$17,0),MATCH($U$25,'4. Valuation'!$P$10:$Y$10,0)),0)</f>
        <v>0</v>
      </c>
      <c r="V170" s="278"/>
      <c r="W170" s="312">
        <f t="shared" si="45"/>
        <v>0</v>
      </c>
      <c r="X170" s="312">
        <f t="shared" si="46"/>
        <v>0</v>
      </c>
      <c r="Y170" s="312">
        <f t="shared" si="47"/>
        <v>0</v>
      </c>
      <c r="Z170" s="278"/>
      <c r="AA170" s="312">
        <f t="shared" si="48"/>
        <v>16020</v>
      </c>
      <c r="AB170" s="312">
        <f>'3. GRI Pricing'!Z161</f>
        <v>1335</v>
      </c>
      <c r="AC170" s="361">
        <f t="shared" si="49"/>
        <v>31.398835773505027</v>
      </c>
    </row>
    <row r="171" spans="3:29" s="30" customFormat="1" ht="11.4" x14ac:dyDescent="0.2">
      <c r="C171" s="77">
        <f>'1. Accomodation'!N166</f>
        <v>517</v>
      </c>
      <c r="D171" s="77" t="str">
        <f>'3. GRI Pricing'!D162</f>
        <v>D</v>
      </c>
      <c r="E171" s="77" t="str">
        <f>'1. Accomodation'!P166</f>
        <v>1 Bed</v>
      </c>
      <c r="F171" s="77">
        <f>'1. Accomodation'!O166</f>
        <v>506.87</v>
      </c>
      <c r="H171" s="273">
        <v>17212</v>
      </c>
      <c r="I171" s="272">
        <f>IFERROR(INDEX('4. Valuation'!$C$10:$J$17,MATCH($E171,'4. Valuation'!$C$10:$C$17,0),MATCH($I$25,'4. Valuation'!$C$10:$J$10,0)),0)</f>
        <v>1435.1428571428571</v>
      </c>
      <c r="J171" s="378">
        <f>IFERROR(INDEX('4. Valuation'!$C$10:$J$17,MATCH($E171,'4. Valuation'!$C$10:$C$17,0),MATCH($J$25,'4. Valuation'!$C$10:$J$10,0)),0)</f>
        <v>34.122393098078575</v>
      </c>
      <c r="K171" s="277"/>
      <c r="L171" s="312">
        <f t="shared" si="42"/>
        <v>17221.714285714286</v>
      </c>
      <c r="M171" s="312">
        <f t="shared" si="43"/>
        <v>1435.1428571428571</v>
      </c>
      <c r="N171" s="361">
        <f t="shared" si="44"/>
        <v>33.976590221781294</v>
      </c>
      <c r="O171" s="278"/>
      <c r="P171" s="278"/>
      <c r="Q171" s="278"/>
      <c r="R171" s="278"/>
      <c r="S171" s="312">
        <f>IFERROR(INDEX('4. Valuation'!$P$10:$Y$17,MATCH($E171,'4. Valuation'!$P$10:$P$17,0),MATCH($S$25,'4. Valuation'!$P$10:$Y$10,0)),0)</f>
        <v>0</v>
      </c>
      <c r="T171" s="312">
        <f>IFERROR(INDEX('4. Valuation'!$P$10:$Y$17,MATCH($E171,'4. Valuation'!$P$10:$P$17,0),MATCH($T$25,'4. Valuation'!$P$10:$Y$10,0)),0)</f>
        <v>0</v>
      </c>
      <c r="U171" s="312">
        <f>IFERROR(INDEX('4. Valuation'!$P$10:$Y$17,MATCH($E171,'4. Valuation'!$P$10:$P$17,0),MATCH($U$25,'4. Valuation'!$P$10:$Y$10,0)),0)</f>
        <v>0</v>
      </c>
      <c r="V171" s="278"/>
      <c r="W171" s="312">
        <f t="shared" si="45"/>
        <v>0</v>
      </c>
      <c r="X171" s="312">
        <f t="shared" si="46"/>
        <v>0</v>
      </c>
      <c r="Y171" s="312">
        <f t="shared" si="47"/>
        <v>0</v>
      </c>
      <c r="Z171" s="278"/>
      <c r="AA171" s="312">
        <f t="shared" si="48"/>
        <v>16620</v>
      </c>
      <c r="AB171" s="312">
        <f>'3. GRI Pricing'!Z162</f>
        <v>1385</v>
      </c>
      <c r="AC171" s="361">
        <f t="shared" si="49"/>
        <v>32.789472645846075</v>
      </c>
    </row>
    <row r="172" spans="3:29" s="30" customFormat="1" ht="11.4" x14ac:dyDescent="0.2">
      <c r="C172" s="77">
        <f>'1. Accomodation'!N167</f>
        <v>518</v>
      </c>
      <c r="D172" s="77" t="str">
        <f>'3. GRI Pricing'!D163</f>
        <v>D</v>
      </c>
      <c r="E172" s="77" t="str">
        <f>'1. Accomodation'!P167</f>
        <v>1 Bed</v>
      </c>
      <c r="F172" s="77">
        <f>'1. Accomodation'!O167</f>
        <v>510.21</v>
      </c>
      <c r="H172" s="273">
        <v>17316</v>
      </c>
      <c r="I172" s="272">
        <f>IFERROR(INDEX('4. Valuation'!$C$10:$J$17,MATCH($E172,'4. Valuation'!$C$10:$C$17,0),MATCH($I$25,'4. Valuation'!$C$10:$J$10,0)),0)</f>
        <v>1435.1428571428571</v>
      </c>
      <c r="J172" s="378">
        <f>IFERROR(INDEX('4. Valuation'!$C$10:$J$17,MATCH($E172,'4. Valuation'!$C$10:$C$17,0),MATCH($J$25,'4. Valuation'!$C$10:$J$10,0)),0)</f>
        <v>34.122393098078575</v>
      </c>
      <c r="K172" s="277"/>
      <c r="L172" s="312">
        <f t="shared" si="42"/>
        <v>17221.714285714286</v>
      </c>
      <c r="M172" s="312">
        <f t="shared" si="43"/>
        <v>1435.1428571428571</v>
      </c>
      <c r="N172" s="361">
        <f t="shared" si="44"/>
        <v>33.754168451645967</v>
      </c>
      <c r="O172" s="278"/>
      <c r="P172" s="278"/>
      <c r="Q172" s="278"/>
      <c r="R172" s="278"/>
      <c r="S172" s="312">
        <f>IFERROR(INDEX('4. Valuation'!$P$10:$Y$17,MATCH($E172,'4. Valuation'!$P$10:$P$17,0),MATCH($S$25,'4. Valuation'!$P$10:$Y$10,0)),0)</f>
        <v>0</v>
      </c>
      <c r="T172" s="312">
        <f>IFERROR(INDEX('4. Valuation'!$P$10:$Y$17,MATCH($E172,'4. Valuation'!$P$10:$P$17,0),MATCH($T$25,'4. Valuation'!$P$10:$Y$10,0)),0)</f>
        <v>0</v>
      </c>
      <c r="U172" s="312">
        <f>IFERROR(INDEX('4. Valuation'!$P$10:$Y$17,MATCH($E172,'4. Valuation'!$P$10:$P$17,0),MATCH($U$25,'4. Valuation'!$P$10:$Y$10,0)),0)</f>
        <v>0</v>
      </c>
      <c r="V172" s="278"/>
      <c r="W172" s="312">
        <f t="shared" si="45"/>
        <v>0</v>
      </c>
      <c r="X172" s="312">
        <f t="shared" si="46"/>
        <v>0</v>
      </c>
      <c r="Y172" s="312">
        <f t="shared" si="47"/>
        <v>0</v>
      </c>
      <c r="Z172" s="278"/>
      <c r="AA172" s="312">
        <f t="shared" si="48"/>
        <v>16020</v>
      </c>
      <c r="AB172" s="312">
        <f>'3. GRI Pricing'!Z163</f>
        <v>1335</v>
      </c>
      <c r="AC172" s="361">
        <f t="shared" si="49"/>
        <v>31.398835773505027</v>
      </c>
    </row>
    <row r="173" spans="3:29" s="30" customFormat="1" ht="11.4" x14ac:dyDescent="0.2">
      <c r="C173" s="77">
        <f>'1. Accomodation'!N168</f>
        <v>519</v>
      </c>
      <c r="D173" s="77" t="str">
        <f>'3. GRI Pricing'!D164</f>
        <v>D</v>
      </c>
      <c r="E173" s="77" t="str">
        <f>'1. Accomodation'!P168</f>
        <v>1 Bed</v>
      </c>
      <c r="F173" s="77">
        <f>'1. Accomodation'!O168</f>
        <v>492.56</v>
      </c>
      <c r="H173" s="273">
        <v>17108</v>
      </c>
      <c r="I173" s="272">
        <f>IFERROR(INDEX('4. Valuation'!$C$10:$J$17,MATCH($E173,'4. Valuation'!$C$10:$C$17,0),MATCH($I$25,'4. Valuation'!$C$10:$J$10,0)),0)</f>
        <v>1435.1428571428571</v>
      </c>
      <c r="J173" s="378">
        <f>IFERROR(INDEX('4. Valuation'!$C$10:$J$17,MATCH($E173,'4. Valuation'!$C$10:$C$17,0),MATCH($J$25,'4. Valuation'!$C$10:$J$10,0)),0)</f>
        <v>34.122393098078575</v>
      </c>
      <c r="K173" s="277"/>
      <c r="L173" s="312">
        <f t="shared" si="42"/>
        <v>17221.714285714286</v>
      </c>
      <c r="M173" s="312">
        <f t="shared" si="43"/>
        <v>1435.1428571428571</v>
      </c>
      <c r="N173" s="361">
        <f t="shared" si="44"/>
        <v>34.963688252627669</v>
      </c>
      <c r="O173" s="278"/>
      <c r="P173" s="278"/>
      <c r="Q173" s="278"/>
      <c r="R173" s="278"/>
      <c r="S173" s="312">
        <f>IFERROR(INDEX('4. Valuation'!$P$10:$Y$17,MATCH($E173,'4. Valuation'!$P$10:$P$17,0),MATCH($S$25,'4. Valuation'!$P$10:$Y$10,0)),0)</f>
        <v>0</v>
      </c>
      <c r="T173" s="312">
        <f>IFERROR(INDEX('4. Valuation'!$P$10:$Y$17,MATCH($E173,'4. Valuation'!$P$10:$P$17,0),MATCH($T$25,'4. Valuation'!$P$10:$Y$10,0)),0)</f>
        <v>0</v>
      </c>
      <c r="U173" s="312">
        <f>IFERROR(INDEX('4. Valuation'!$P$10:$Y$17,MATCH($E173,'4. Valuation'!$P$10:$P$17,0),MATCH($U$25,'4. Valuation'!$P$10:$Y$10,0)),0)</f>
        <v>0</v>
      </c>
      <c r="V173" s="278"/>
      <c r="W173" s="312">
        <f t="shared" si="45"/>
        <v>0</v>
      </c>
      <c r="X173" s="312">
        <f t="shared" si="46"/>
        <v>0</v>
      </c>
      <c r="Y173" s="312">
        <f t="shared" si="47"/>
        <v>0</v>
      </c>
      <c r="Z173" s="278"/>
      <c r="AA173" s="312">
        <f t="shared" si="48"/>
        <v>16560</v>
      </c>
      <c r="AB173" s="312">
        <f>'3. GRI Pricing'!Z164</f>
        <v>1380</v>
      </c>
      <c r="AC173" s="361">
        <f t="shared" si="49"/>
        <v>33.620269611823943</v>
      </c>
    </row>
    <row r="174" spans="3:29" s="30" customFormat="1" ht="11.4" x14ac:dyDescent="0.2">
      <c r="C174" s="77">
        <f>'1. Accomodation'!N169</f>
        <v>520</v>
      </c>
      <c r="D174" s="77" t="str">
        <f>'3. GRI Pricing'!D165</f>
        <v>D</v>
      </c>
      <c r="E174" s="77" t="str">
        <f>'1. Accomodation'!P169</f>
        <v>1 Bed</v>
      </c>
      <c r="F174" s="77">
        <f>'1. Accomodation'!O169</f>
        <v>510.21</v>
      </c>
      <c r="H174" s="273">
        <v>17316</v>
      </c>
      <c r="I174" s="272">
        <f>IFERROR(INDEX('4. Valuation'!$C$10:$J$17,MATCH($E174,'4. Valuation'!$C$10:$C$17,0),MATCH($I$25,'4. Valuation'!$C$10:$J$10,0)),0)</f>
        <v>1435.1428571428571</v>
      </c>
      <c r="J174" s="378">
        <f>IFERROR(INDEX('4. Valuation'!$C$10:$J$17,MATCH($E174,'4. Valuation'!$C$10:$C$17,0),MATCH($J$25,'4. Valuation'!$C$10:$J$10,0)),0)</f>
        <v>34.122393098078575</v>
      </c>
      <c r="K174" s="277"/>
      <c r="L174" s="312">
        <f t="shared" si="42"/>
        <v>17221.714285714286</v>
      </c>
      <c r="M174" s="312">
        <f t="shared" si="43"/>
        <v>1435.1428571428571</v>
      </c>
      <c r="N174" s="361">
        <f t="shared" si="44"/>
        <v>33.754168451645967</v>
      </c>
      <c r="O174" s="278"/>
      <c r="P174" s="278"/>
      <c r="Q174" s="278"/>
      <c r="R174" s="278"/>
      <c r="S174" s="312">
        <f>IFERROR(INDEX('4. Valuation'!$P$10:$Y$17,MATCH($E174,'4. Valuation'!$P$10:$P$17,0),MATCH($S$25,'4. Valuation'!$P$10:$Y$10,0)),0)</f>
        <v>0</v>
      </c>
      <c r="T174" s="312">
        <f>IFERROR(INDEX('4. Valuation'!$P$10:$Y$17,MATCH($E174,'4. Valuation'!$P$10:$P$17,0),MATCH($T$25,'4. Valuation'!$P$10:$Y$10,0)),0)</f>
        <v>0</v>
      </c>
      <c r="U174" s="312">
        <f>IFERROR(INDEX('4. Valuation'!$P$10:$Y$17,MATCH($E174,'4. Valuation'!$P$10:$P$17,0),MATCH($U$25,'4. Valuation'!$P$10:$Y$10,0)),0)</f>
        <v>0</v>
      </c>
      <c r="V174" s="278"/>
      <c r="W174" s="312">
        <f t="shared" si="45"/>
        <v>0</v>
      </c>
      <c r="X174" s="312">
        <f t="shared" si="46"/>
        <v>0</v>
      </c>
      <c r="Y174" s="312">
        <f t="shared" si="47"/>
        <v>0</v>
      </c>
      <c r="Z174" s="278"/>
      <c r="AA174" s="312">
        <f t="shared" si="48"/>
        <v>16020</v>
      </c>
      <c r="AB174" s="312">
        <f>'3. GRI Pricing'!Z165</f>
        <v>1335</v>
      </c>
      <c r="AC174" s="361">
        <f t="shared" si="49"/>
        <v>31.398835773505027</v>
      </c>
    </row>
    <row r="175" spans="3:29" s="30" customFormat="1" ht="11.4" x14ac:dyDescent="0.2">
      <c r="C175" s="77">
        <f>'1. Accomodation'!N170</f>
        <v>521</v>
      </c>
      <c r="D175" s="77" t="str">
        <f>'3. GRI Pricing'!D166</f>
        <v>D</v>
      </c>
      <c r="E175" s="77" t="str">
        <f>'1. Accomodation'!P170</f>
        <v>1 Bed</v>
      </c>
      <c r="F175" s="77">
        <f>'1. Accomodation'!O170</f>
        <v>530.54999999999995</v>
      </c>
      <c r="H175" s="273">
        <v>17316</v>
      </c>
      <c r="I175" s="272">
        <f>IFERROR(INDEX('4. Valuation'!$C$10:$J$17,MATCH($E175,'4. Valuation'!$C$10:$C$17,0),MATCH($I$25,'4. Valuation'!$C$10:$J$10,0)),0)</f>
        <v>1435.1428571428571</v>
      </c>
      <c r="J175" s="378">
        <f>IFERROR(INDEX('4. Valuation'!$C$10:$J$17,MATCH($E175,'4. Valuation'!$C$10:$C$17,0),MATCH($J$25,'4. Valuation'!$C$10:$J$10,0)),0)</f>
        <v>34.122393098078575</v>
      </c>
      <c r="K175" s="277"/>
      <c r="L175" s="312">
        <f t="shared" si="42"/>
        <v>17221.714285714286</v>
      </c>
      <c r="M175" s="312">
        <f t="shared" si="43"/>
        <v>1435.1428571428571</v>
      </c>
      <c r="N175" s="361">
        <f t="shared" si="44"/>
        <v>32.460115513550633</v>
      </c>
      <c r="O175" s="278"/>
      <c r="P175" s="278"/>
      <c r="Q175" s="278"/>
      <c r="R175" s="278"/>
      <c r="S175" s="312">
        <f>IFERROR(INDEX('4. Valuation'!$P$10:$Y$17,MATCH($E175,'4. Valuation'!$P$10:$P$17,0),MATCH($S$25,'4. Valuation'!$P$10:$Y$10,0)),0)</f>
        <v>0</v>
      </c>
      <c r="T175" s="312">
        <f>IFERROR(INDEX('4. Valuation'!$P$10:$Y$17,MATCH($E175,'4. Valuation'!$P$10:$P$17,0),MATCH($T$25,'4. Valuation'!$P$10:$Y$10,0)),0)</f>
        <v>0</v>
      </c>
      <c r="U175" s="312">
        <f>IFERROR(INDEX('4. Valuation'!$P$10:$Y$17,MATCH($E175,'4. Valuation'!$P$10:$P$17,0),MATCH($U$25,'4. Valuation'!$P$10:$Y$10,0)),0)</f>
        <v>0</v>
      </c>
      <c r="V175" s="278"/>
      <c r="W175" s="312">
        <f t="shared" si="45"/>
        <v>0</v>
      </c>
      <c r="X175" s="312">
        <f t="shared" si="46"/>
        <v>0</v>
      </c>
      <c r="Y175" s="312">
        <f t="shared" si="47"/>
        <v>0</v>
      </c>
      <c r="Z175" s="278"/>
      <c r="AA175" s="312">
        <f t="shared" si="48"/>
        <v>16260</v>
      </c>
      <c r="AB175" s="312">
        <f>'3. GRI Pricing'!Z166</f>
        <v>1355</v>
      </c>
      <c r="AC175" s="361">
        <f t="shared" si="49"/>
        <v>30.647441334464236</v>
      </c>
    </row>
    <row r="176" spans="3:29" s="30" customFormat="1" ht="11.4" x14ac:dyDescent="0.2">
      <c r="C176" s="77">
        <f>'1. Accomodation'!N171</f>
        <v>522</v>
      </c>
      <c r="D176" s="77" t="str">
        <f>'3. GRI Pricing'!D167</f>
        <v>D</v>
      </c>
      <c r="E176" s="77" t="str">
        <f>'1. Accomodation'!P171</f>
        <v>2 Bed</v>
      </c>
      <c r="F176" s="77">
        <f>'1. Accomodation'!O171</f>
        <v>759.93</v>
      </c>
      <c r="H176" s="273">
        <v>22256</v>
      </c>
      <c r="I176" s="272">
        <f>IFERROR(INDEX('4. Valuation'!$C$10:$J$17,MATCH($E176,'4. Valuation'!$C$10:$C$17,0),MATCH($I$25,'4. Valuation'!$C$10:$J$10,0)),0)</f>
        <v>1845.0370370370372</v>
      </c>
      <c r="J176" s="378">
        <f>IFERROR(INDEX('4. Valuation'!$C$10:$J$17,MATCH($E176,'4. Valuation'!$C$10:$C$17,0),MATCH($J$25,'4. Valuation'!$C$10:$J$10,0)),0)</f>
        <v>30.136949008991301</v>
      </c>
      <c r="K176" s="277"/>
      <c r="L176" s="312">
        <f t="shared" si="42"/>
        <v>22140.444444444445</v>
      </c>
      <c r="M176" s="312">
        <f t="shared" si="43"/>
        <v>1845.0370370370372</v>
      </c>
      <c r="N176" s="361">
        <f t="shared" si="44"/>
        <v>29.134847215459907</v>
      </c>
      <c r="O176" s="278"/>
      <c r="P176" s="278"/>
      <c r="Q176" s="278"/>
      <c r="R176" s="278"/>
      <c r="S176" s="312">
        <f>IFERROR(INDEX('4. Valuation'!$P$10:$Y$17,MATCH($E176,'4. Valuation'!$P$10:$P$17,0),MATCH($S$25,'4. Valuation'!$P$10:$Y$10,0)),0)</f>
        <v>0</v>
      </c>
      <c r="T176" s="312">
        <f>IFERROR(INDEX('4. Valuation'!$P$10:$Y$17,MATCH($E176,'4. Valuation'!$P$10:$P$17,0),MATCH($T$25,'4. Valuation'!$P$10:$Y$10,0)),0)</f>
        <v>0</v>
      </c>
      <c r="U176" s="312">
        <f>IFERROR(INDEX('4. Valuation'!$P$10:$Y$17,MATCH($E176,'4. Valuation'!$P$10:$P$17,0),MATCH($U$25,'4. Valuation'!$P$10:$Y$10,0)),0)</f>
        <v>0</v>
      </c>
      <c r="V176" s="278"/>
      <c r="W176" s="312">
        <f t="shared" si="45"/>
        <v>0</v>
      </c>
      <c r="X176" s="312">
        <f t="shared" si="46"/>
        <v>0</v>
      </c>
      <c r="Y176" s="312">
        <f t="shared" si="47"/>
        <v>0</v>
      </c>
      <c r="Z176" s="278"/>
      <c r="AA176" s="312">
        <f t="shared" si="48"/>
        <v>22020</v>
      </c>
      <c r="AB176" s="312">
        <f>'3. GRI Pricing'!Z167</f>
        <v>1835</v>
      </c>
      <c r="AC176" s="361">
        <f t="shared" si="49"/>
        <v>28.976353085152581</v>
      </c>
    </row>
    <row r="177" spans="3:29" s="30" customFormat="1" ht="11.4" x14ac:dyDescent="0.2">
      <c r="C177" s="77">
        <f>'1. Accomodation'!N172</f>
        <v>523</v>
      </c>
      <c r="D177" s="77" t="str">
        <f>'3. GRI Pricing'!D168</f>
        <v>D</v>
      </c>
      <c r="E177" s="77" t="str">
        <f>'1. Accomodation'!P172</f>
        <v>1 Bed</v>
      </c>
      <c r="F177" s="77">
        <f>'1. Accomodation'!O172</f>
        <v>521.51</v>
      </c>
      <c r="H177" s="273">
        <v>17316</v>
      </c>
      <c r="I177" s="272">
        <f>IFERROR(INDEX('4. Valuation'!$C$10:$J$17,MATCH($E177,'4. Valuation'!$C$10:$C$17,0),MATCH($I$25,'4. Valuation'!$C$10:$J$10,0)),0)</f>
        <v>1435.1428571428571</v>
      </c>
      <c r="J177" s="378">
        <f>IFERROR(INDEX('4. Valuation'!$C$10:$J$17,MATCH($E177,'4. Valuation'!$C$10:$C$17,0),MATCH($J$25,'4. Valuation'!$C$10:$J$10,0)),0)</f>
        <v>34.122393098078575</v>
      </c>
      <c r="K177" s="277"/>
      <c r="L177" s="312">
        <f t="shared" si="42"/>
        <v>17221.714285714286</v>
      </c>
      <c r="M177" s="312">
        <f t="shared" si="43"/>
        <v>1435.1428571428571</v>
      </c>
      <c r="N177" s="361">
        <f t="shared" si="44"/>
        <v>33.022788222113263</v>
      </c>
      <c r="O177" s="278"/>
      <c r="P177" s="278"/>
      <c r="Q177" s="278"/>
      <c r="R177" s="278"/>
      <c r="S177" s="312">
        <f>IFERROR(INDEX('4. Valuation'!$P$10:$Y$17,MATCH($E177,'4. Valuation'!$P$10:$P$17,0),MATCH($S$25,'4. Valuation'!$P$10:$Y$10,0)),0)</f>
        <v>0</v>
      </c>
      <c r="T177" s="312">
        <f>IFERROR(INDEX('4. Valuation'!$P$10:$Y$17,MATCH($E177,'4. Valuation'!$P$10:$P$17,0),MATCH($T$25,'4. Valuation'!$P$10:$Y$10,0)),0)</f>
        <v>0</v>
      </c>
      <c r="U177" s="312">
        <f>IFERROR(INDEX('4. Valuation'!$P$10:$Y$17,MATCH($E177,'4. Valuation'!$P$10:$P$17,0),MATCH($U$25,'4. Valuation'!$P$10:$Y$10,0)),0)</f>
        <v>0</v>
      </c>
      <c r="V177" s="278"/>
      <c r="W177" s="312">
        <f t="shared" si="45"/>
        <v>0</v>
      </c>
      <c r="X177" s="312">
        <f t="shared" si="46"/>
        <v>0</v>
      </c>
      <c r="Y177" s="312">
        <f t="shared" si="47"/>
        <v>0</v>
      </c>
      <c r="Z177" s="278"/>
      <c r="AA177" s="312">
        <f t="shared" si="48"/>
        <v>16980</v>
      </c>
      <c r="AB177" s="312">
        <f>'3. GRI Pricing'!Z168</f>
        <v>1415</v>
      </c>
      <c r="AC177" s="361">
        <f t="shared" si="49"/>
        <v>32.559298958792738</v>
      </c>
    </row>
    <row r="178" spans="3:29" s="30" customFormat="1" ht="11.4" x14ac:dyDescent="0.2">
      <c r="C178" s="77">
        <f>'1. Accomodation'!N173</f>
        <v>524</v>
      </c>
      <c r="D178" s="77" t="str">
        <f>'3. GRI Pricing'!D169</f>
        <v>D</v>
      </c>
      <c r="E178" s="77" t="str">
        <f>'1. Accomodation'!P173</f>
        <v>1 Bed</v>
      </c>
      <c r="F178" s="77">
        <f>'1. Accomodation'!O173</f>
        <v>517.53</v>
      </c>
      <c r="H178" s="273">
        <v>17108</v>
      </c>
      <c r="I178" s="272">
        <f>IFERROR(INDEX('4. Valuation'!$C$10:$J$17,MATCH($E178,'4. Valuation'!$C$10:$C$17,0),MATCH($I$25,'4. Valuation'!$C$10:$J$10,0)),0)</f>
        <v>1435.1428571428571</v>
      </c>
      <c r="J178" s="378">
        <f>IFERROR(INDEX('4. Valuation'!$C$10:$J$17,MATCH($E178,'4. Valuation'!$C$10:$C$17,0),MATCH($J$25,'4. Valuation'!$C$10:$J$10,0)),0)</f>
        <v>34.122393098078575</v>
      </c>
      <c r="K178" s="277"/>
      <c r="L178" s="312">
        <f t="shared" si="42"/>
        <v>17221.714285714286</v>
      </c>
      <c r="M178" s="312">
        <f t="shared" si="43"/>
        <v>1435.1428571428571</v>
      </c>
      <c r="N178" s="361">
        <f t="shared" si="44"/>
        <v>33.276745861523558</v>
      </c>
      <c r="O178" s="278"/>
      <c r="P178" s="278"/>
      <c r="Q178" s="278"/>
      <c r="R178" s="278"/>
      <c r="S178" s="312">
        <f>IFERROR(INDEX('4. Valuation'!$P$10:$Y$17,MATCH($E178,'4. Valuation'!$P$10:$P$17,0),MATCH($S$25,'4. Valuation'!$P$10:$Y$10,0)),0)</f>
        <v>0</v>
      </c>
      <c r="T178" s="312">
        <f>IFERROR(INDEX('4. Valuation'!$P$10:$Y$17,MATCH($E178,'4. Valuation'!$P$10:$P$17,0),MATCH($T$25,'4. Valuation'!$P$10:$Y$10,0)),0)</f>
        <v>0</v>
      </c>
      <c r="U178" s="312">
        <f>IFERROR(INDEX('4. Valuation'!$P$10:$Y$17,MATCH($E178,'4. Valuation'!$P$10:$P$17,0),MATCH($U$25,'4. Valuation'!$P$10:$Y$10,0)),0)</f>
        <v>0</v>
      </c>
      <c r="V178" s="278"/>
      <c r="W178" s="312">
        <f t="shared" si="45"/>
        <v>0</v>
      </c>
      <c r="X178" s="312">
        <f t="shared" si="46"/>
        <v>0</v>
      </c>
      <c r="Y178" s="312">
        <f t="shared" si="47"/>
        <v>0</v>
      </c>
      <c r="Z178" s="278"/>
      <c r="AA178" s="312">
        <f t="shared" si="48"/>
        <v>16320</v>
      </c>
      <c r="AB178" s="312">
        <f>'3. GRI Pricing'!Z169</f>
        <v>1360</v>
      </c>
      <c r="AC178" s="361">
        <f t="shared" si="49"/>
        <v>31.534403802678106</v>
      </c>
    </row>
    <row r="179" spans="3:29" s="30" customFormat="1" ht="11.4" x14ac:dyDescent="0.2">
      <c r="C179" s="77">
        <f>'1. Accomodation'!N174</f>
        <v>525</v>
      </c>
      <c r="D179" s="77" t="str">
        <f>'3. GRI Pricing'!D170</f>
        <v>D</v>
      </c>
      <c r="E179" s="77" t="str">
        <f>'1. Accomodation'!P174</f>
        <v>2 Bed</v>
      </c>
      <c r="F179" s="77">
        <f>'1. Accomodation'!O174</f>
        <v>761.44</v>
      </c>
      <c r="H179" s="273">
        <v>22256</v>
      </c>
      <c r="I179" s="272">
        <f>IFERROR(INDEX('4. Valuation'!$C$10:$J$17,MATCH($E179,'4. Valuation'!$C$10:$C$17,0),MATCH($I$25,'4. Valuation'!$C$10:$J$10,0)),0)</f>
        <v>1845.0370370370372</v>
      </c>
      <c r="J179" s="378">
        <f>IFERROR(INDEX('4. Valuation'!$C$10:$J$17,MATCH($E179,'4. Valuation'!$C$10:$C$17,0),MATCH($J$25,'4. Valuation'!$C$10:$J$10,0)),0)</f>
        <v>30.136949008991301</v>
      </c>
      <c r="K179" s="277"/>
      <c r="L179" s="312">
        <f t="shared" si="42"/>
        <v>22140.444444444445</v>
      </c>
      <c r="M179" s="312">
        <f t="shared" si="43"/>
        <v>1845.0370370370372</v>
      </c>
      <c r="N179" s="361">
        <f t="shared" si="44"/>
        <v>29.077070346244543</v>
      </c>
      <c r="O179" s="278"/>
      <c r="P179" s="278"/>
      <c r="Q179" s="278"/>
      <c r="R179" s="278"/>
      <c r="S179" s="312">
        <f>IFERROR(INDEX('4. Valuation'!$P$10:$Y$17,MATCH($E179,'4. Valuation'!$P$10:$P$17,0),MATCH($S$25,'4. Valuation'!$P$10:$Y$10,0)),0)</f>
        <v>0</v>
      </c>
      <c r="T179" s="312">
        <f>IFERROR(INDEX('4. Valuation'!$P$10:$Y$17,MATCH($E179,'4. Valuation'!$P$10:$P$17,0),MATCH($T$25,'4. Valuation'!$P$10:$Y$10,0)),0)</f>
        <v>0</v>
      </c>
      <c r="U179" s="312">
        <f>IFERROR(INDEX('4. Valuation'!$P$10:$Y$17,MATCH($E179,'4. Valuation'!$P$10:$P$17,0),MATCH($U$25,'4. Valuation'!$P$10:$Y$10,0)),0)</f>
        <v>0</v>
      </c>
      <c r="V179" s="278"/>
      <c r="W179" s="312">
        <f t="shared" si="45"/>
        <v>0</v>
      </c>
      <c r="X179" s="312">
        <f t="shared" si="46"/>
        <v>0</v>
      </c>
      <c r="Y179" s="312">
        <f t="shared" si="47"/>
        <v>0</v>
      </c>
      <c r="Z179" s="278"/>
      <c r="AA179" s="312">
        <f t="shared" si="48"/>
        <v>21900</v>
      </c>
      <c r="AB179" s="312">
        <f>'3. GRI Pricing'!Z170</f>
        <v>1825</v>
      </c>
      <c r="AC179" s="361">
        <f t="shared" si="49"/>
        <v>28.761294389577639</v>
      </c>
    </row>
    <row r="180" spans="3:29" s="30" customFormat="1" ht="11.4" x14ac:dyDescent="0.2">
      <c r="C180" s="77">
        <f>'1. Accomodation'!N175</f>
        <v>526</v>
      </c>
      <c r="D180" s="77" t="str">
        <f>'3. GRI Pricing'!D171</f>
        <v>D</v>
      </c>
      <c r="E180" s="77" t="str">
        <f>'1. Accomodation'!P175</f>
        <v>1 Bed</v>
      </c>
      <c r="F180" s="77">
        <f>'1. Accomodation'!O175</f>
        <v>497.72</v>
      </c>
      <c r="H180" s="273">
        <v>17108</v>
      </c>
      <c r="I180" s="272">
        <f>IFERROR(INDEX('4. Valuation'!$C$10:$J$17,MATCH($E180,'4. Valuation'!$C$10:$C$17,0),MATCH($I$25,'4. Valuation'!$C$10:$J$10,0)),0)</f>
        <v>1435.1428571428571</v>
      </c>
      <c r="J180" s="378">
        <f>IFERROR(INDEX('4. Valuation'!$C$10:$J$17,MATCH($E180,'4. Valuation'!$C$10:$C$17,0),MATCH($J$25,'4. Valuation'!$C$10:$J$10,0)),0)</f>
        <v>34.122393098078575</v>
      </c>
      <c r="K180" s="277"/>
      <c r="L180" s="312">
        <f t="shared" si="42"/>
        <v>17221.714285714286</v>
      </c>
      <c r="M180" s="312">
        <f t="shared" si="43"/>
        <v>1435.1428571428571</v>
      </c>
      <c r="N180" s="361">
        <f t="shared" si="44"/>
        <v>34.6012100894364</v>
      </c>
      <c r="O180" s="278"/>
      <c r="P180" s="278"/>
      <c r="Q180" s="278"/>
      <c r="R180" s="278"/>
      <c r="S180" s="312">
        <f>IFERROR(INDEX('4. Valuation'!$P$10:$Y$17,MATCH($E180,'4. Valuation'!$P$10:$P$17,0),MATCH($S$25,'4. Valuation'!$P$10:$Y$10,0)),0)</f>
        <v>0</v>
      </c>
      <c r="T180" s="312">
        <f>IFERROR(INDEX('4. Valuation'!$P$10:$Y$17,MATCH($E180,'4. Valuation'!$P$10:$P$17,0),MATCH($T$25,'4. Valuation'!$P$10:$Y$10,0)),0)</f>
        <v>0</v>
      </c>
      <c r="U180" s="312">
        <f>IFERROR(INDEX('4. Valuation'!$P$10:$Y$17,MATCH($E180,'4. Valuation'!$P$10:$P$17,0),MATCH($U$25,'4. Valuation'!$P$10:$Y$10,0)),0)</f>
        <v>0</v>
      </c>
      <c r="V180" s="278"/>
      <c r="W180" s="312">
        <f t="shared" si="45"/>
        <v>0</v>
      </c>
      <c r="X180" s="312">
        <f t="shared" si="46"/>
        <v>0</v>
      </c>
      <c r="Y180" s="312">
        <f t="shared" si="47"/>
        <v>0</v>
      </c>
      <c r="Z180" s="278"/>
      <c r="AA180" s="312">
        <f t="shared" si="48"/>
        <v>16200</v>
      </c>
      <c r="AB180" s="312">
        <f>'3. GRI Pricing'!Z171</f>
        <v>1350</v>
      </c>
      <c r="AC180" s="361">
        <f t="shared" si="49"/>
        <v>32.54842079884272</v>
      </c>
    </row>
    <row r="181" spans="3:29" s="30" customFormat="1" ht="11.4" x14ac:dyDescent="0.2">
      <c r="C181" s="77">
        <f>'1. Accomodation'!N176</f>
        <v>527</v>
      </c>
      <c r="D181" s="77" t="str">
        <f>'3. GRI Pricing'!D172</f>
        <v>D</v>
      </c>
      <c r="E181" s="77" t="str">
        <f>'1. Accomodation'!P176</f>
        <v>1 Bed</v>
      </c>
      <c r="F181" s="77">
        <f>'1. Accomodation'!O176</f>
        <v>512.04</v>
      </c>
      <c r="H181" s="273">
        <v>17212</v>
      </c>
      <c r="I181" s="272">
        <f>IFERROR(INDEX('4. Valuation'!$C$10:$J$17,MATCH($E181,'4. Valuation'!$C$10:$C$17,0),MATCH($I$25,'4. Valuation'!$C$10:$J$10,0)),0)</f>
        <v>1435.1428571428571</v>
      </c>
      <c r="J181" s="378">
        <f>IFERROR(INDEX('4. Valuation'!$C$10:$J$17,MATCH($E181,'4. Valuation'!$C$10:$C$17,0),MATCH($J$25,'4. Valuation'!$C$10:$J$10,0)),0)</f>
        <v>34.122393098078575</v>
      </c>
      <c r="K181" s="277"/>
      <c r="L181" s="312">
        <f t="shared" si="42"/>
        <v>17221.714285714286</v>
      </c>
      <c r="M181" s="312">
        <f t="shared" si="43"/>
        <v>1435.1428571428571</v>
      </c>
      <c r="N181" s="361">
        <f t="shared" si="44"/>
        <v>33.633533094512707</v>
      </c>
      <c r="O181" s="278"/>
      <c r="P181" s="278"/>
      <c r="Q181" s="278"/>
      <c r="R181" s="278"/>
      <c r="S181" s="312">
        <f>IFERROR(INDEX('4. Valuation'!$P$10:$Y$17,MATCH($E181,'4. Valuation'!$P$10:$P$17,0),MATCH($S$25,'4. Valuation'!$P$10:$Y$10,0)),0)</f>
        <v>0</v>
      </c>
      <c r="T181" s="312">
        <f>IFERROR(INDEX('4. Valuation'!$P$10:$Y$17,MATCH($E181,'4. Valuation'!$P$10:$P$17,0),MATCH($T$25,'4. Valuation'!$P$10:$Y$10,0)),0)</f>
        <v>0</v>
      </c>
      <c r="U181" s="312">
        <f>IFERROR(INDEX('4. Valuation'!$P$10:$Y$17,MATCH($E181,'4. Valuation'!$P$10:$P$17,0),MATCH($U$25,'4. Valuation'!$P$10:$Y$10,0)),0)</f>
        <v>0</v>
      </c>
      <c r="V181" s="278"/>
      <c r="W181" s="312">
        <f t="shared" si="45"/>
        <v>0</v>
      </c>
      <c r="X181" s="312">
        <f t="shared" si="46"/>
        <v>0</v>
      </c>
      <c r="Y181" s="312">
        <f t="shared" si="47"/>
        <v>0</v>
      </c>
      <c r="Z181" s="278"/>
      <c r="AA181" s="312">
        <f t="shared" si="48"/>
        <v>16200</v>
      </c>
      <c r="AB181" s="312">
        <f>'3. GRI Pricing'!Z172</f>
        <v>1350</v>
      </c>
      <c r="AC181" s="361">
        <f t="shared" si="49"/>
        <v>31.63815326927584</v>
      </c>
    </row>
    <row r="182" spans="3:29" s="30" customFormat="1" ht="11.4" x14ac:dyDescent="0.2">
      <c r="C182" s="77">
        <f>'1. Accomodation'!N177</f>
        <v>528</v>
      </c>
      <c r="D182" s="77" t="str">
        <f>'3. GRI Pricing'!D173</f>
        <v>D</v>
      </c>
      <c r="E182" s="77" t="str">
        <f>'1. Accomodation'!P177</f>
        <v>2 Bed</v>
      </c>
      <c r="F182" s="77">
        <f>'1. Accomodation'!O177</f>
        <v>761.44</v>
      </c>
      <c r="H182" s="273">
        <v>22256</v>
      </c>
      <c r="I182" s="272">
        <f>IFERROR(INDEX('4. Valuation'!$C$10:$J$17,MATCH($E182,'4. Valuation'!$C$10:$C$17,0),MATCH($I$25,'4. Valuation'!$C$10:$J$10,0)),0)</f>
        <v>1845.0370370370372</v>
      </c>
      <c r="J182" s="378">
        <f>IFERROR(INDEX('4. Valuation'!$C$10:$J$17,MATCH($E182,'4. Valuation'!$C$10:$C$17,0),MATCH($J$25,'4. Valuation'!$C$10:$J$10,0)),0)</f>
        <v>30.136949008991301</v>
      </c>
      <c r="K182" s="277"/>
      <c r="L182" s="312">
        <f t="shared" si="42"/>
        <v>22140.444444444445</v>
      </c>
      <c r="M182" s="312">
        <f t="shared" si="43"/>
        <v>1845.0370370370372</v>
      </c>
      <c r="N182" s="361">
        <f t="shared" si="44"/>
        <v>29.077070346244543</v>
      </c>
      <c r="O182" s="278"/>
      <c r="P182" s="278"/>
      <c r="Q182" s="278"/>
      <c r="R182" s="278"/>
      <c r="S182" s="312">
        <f>IFERROR(INDEX('4. Valuation'!$P$10:$Y$17,MATCH($E182,'4. Valuation'!$P$10:$P$17,0),MATCH($S$25,'4. Valuation'!$P$10:$Y$10,0)),0)</f>
        <v>0</v>
      </c>
      <c r="T182" s="312">
        <f>IFERROR(INDEX('4. Valuation'!$P$10:$Y$17,MATCH($E182,'4. Valuation'!$P$10:$P$17,0),MATCH($T$25,'4. Valuation'!$P$10:$Y$10,0)),0)</f>
        <v>0</v>
      </c>
      <c r="U182" s="312">
        <f>IFERROR(INDEX('4. Valuation'!$P$10:$Y$17,MATCH($E182,'4. Valuation'!$P$10:$P$17,0),MATCH($U$25,'4. Valuation'!$P$10:$Y$10,0)),0)</f>
        <v>0</v>
      </c>
      <c r="V182" s="278"/>
      <c r="W182" s="312">
        <f t="shared" si="45"/>
        <v>0</v>
      </c>
      <c r="X182" s="312">
        <f t="shared" si="46"/>
        <v>0</v>
      </c>
      <c r="Y182" s="312">
        <f t="shared" si="47"/>
        <v>0</v>
      </c>
      <c r="Z182" s="278"/>
      <c r="AA182" s="312">
        <f t="shared" si="48"/>
        <v>21900</v>
      </c>
      <c r="AB182" s="312">
        <f>'3. GRI Pricing'!Z173</f>
        <v>1825</v>
      </c>
      <c r="AC182" s="361">
        <f t="shared" si="49"/>
        <v>28.761294389577639</v>
      </c>
    </row>
    <row r="183" spans="3:29" s="30" customFormat="1" ht="11.4" x14ac:dyDescent="0.2">
      <c r="C183" s="77">
        <f>'1. Accomodation'!N178</f>
        <v>529</v>
      </c>
      <c r="D183" s="77" t="str">
        <f>'3. GRI Pricing'!D174</f>
        <v>D</v>
      </c>
      <c r="E183" s="77" t="str">
        <f>'1. Accomodation'!P178</f>
        <v>1 Bed</v>
      </c>
      <c r="F183" s="77">
        <f>'1. Accomodation'!O178</f>
        <v>517.53</v>
      </c>
      <c r="H183" s="273">
        <v>17108</v>
      </c>
      <c r="I183" s="272">
        <f>IFERROR(INDEX('4. Valuation'!$C$10:$J$17,MATCH($E183,'4. Valuation'!$C$10:$C$17,0),MATCH($I$25,'4. Valuation'!$C$10:$J$10,0)),0)</f>
        <v>1435.1428571428571</v>
      </c>
      <c r="J183" s="378">
        <f>IFERROR(INDEX('4. Valuation'!$C$10:$J$17,MATCH($E183,'4. Valuation'!$C$10:$C$17,0),MATCH($J$25,'4. Valuation'!$C$10:$J$10,0)),0)</f>
        <v>34.122393098078575</v>
      </c>
      <c r="K183" s="277"/>
      <c r="L183" s="312">
        <f t="shared" si="42"/>
        <v>17221.714285714286</v>
      </c>
      <c r="M183" s="312">
        <f t="shared" si="43"/>
        <v>1435.1428571428571</v>
      </c>
      <c r="N183" s="361">
        <f t="shared" si="44"/>
        <v>33.276745861523558</v>
      </c>
      <c r="O183" s="278"/>
      <c r="P183" s="278"/>
      <c r="Q183" s="278"/>
      <c r="R183" s="278"/>
      <c r="S183" s="312">
        <f>IFERROR(INDEX('4. Valuation'!$P$10:$Y$17,MATCH($E183,'4. Valuation'!$P$10:$P$17,0),MATCH($S$25,'4. Valuation'!$P$10:$Y$10,0)),0)</f>
        <v>0</v>
      </c>
      <c r="T183" s="312">
        <f>IFERROR(INDEX('4. Valuation'!$P$10:$Y$17,MATCH($E183,'4. Valuation'!$P$10:$P$17,0),MATCH($T$25,'4. Valuation'!$P$10:$Y$10,0)),0)</f>
        <v>0</v>
      </c>
      <c r="U183" s="312">
        <f>IFERROR(INDEX('4. Valuation'!$P$10:$Y$17,MATCH($E183,'4. Valuation'!$P$10:$P$17,0),MATCH($U$25,'4. Valuation'!$P$10:$Y$10,0)),0)</f>
        <v>0</v>
      </c>
      <c r="V183" s="278"/>
      <c r="W183" s="312">
        <f t="shared" si="45"/>
        <v>0</v>
      </c>
      <c r="X183" s="312">
        <f t="shared" si="46"/>
        <v>0</v>
      </c>
      <c r="Y183" s="312">
        <f t="shared" si="47"/>
        <v>0</v>
      </c>
      <c r="Z183" s="278"/>
      <c r="AA183" s="312">
        <f t="shared" si="48"/>
        <v>16320</v>
      </c>
      <c r="AB183" s="312">
        <f>'3. GRI Pricing'!Z174</f>
        <v>1360</v>
      </c>
      <c r="AC183" s="361">
        <f t="shared" si="49"/>
        <v>31.534403802678106</v>
      </c>
    </row>
    <row r="184" spans="3:29" s="30" customFormat="1" ht="11.4" x14ac:dyDescent="0.2">
      <c r="C184" s="77">
        <f>'1. Accomodation'!N179</f>
        <v>530</v>
      </c>
      <c r="D184" s="77" t="str">
        <f>'3. GRI Pricing'!D175</f>
        <v>D</v>
      </c>
      <c r="E184" s="77" t="str">
        <f>'1. Accomodation'!P179</f>
        <v>1 Bed</v>
      </c>
      <c r="F184" s="77">
        <f>'1. Accomodation'!O179</f>
        <v>521.51</v>
      </c>
      <c r="H184" s="273">
        <v>17316</v>
      </c>
      <c r="I184" s="272">
        <f>IFERROR(INDEX('4. Valuation'!$C$10:$J$17,MATCH($E184,'4. Valuation'!$C$10:$C$17,0),MATCH($I$25,'4. Valuation'!$C$10:$J$10,0)),0)</f>
        <v>1435.1428571428571</v>
      </c>
      <c r="J184" s="378">
        <f>IFERROR(INDEX('4. Valuation'!$C$10:$J$17,MATCH($E184,'4. Valuation'!$C$10:$C$17,0),MATCH($J$25,'4. Valuation'!$C$10:$J$10,0)),0)</f>
        <v>34.122393098078575</v>
      </c>
      <c r="K184" s="277"/>
      <c r="L184" s="312">
        <f t="shared" si="42"/>
        <v>17221.714285714286</v>
      </c>
      <c r="M184" s="312">
        <f t="shared" si="43"/>
        <v>1435.1428571428571</v>
      </c>
      <c r="N184" s="361">
        <f t="shared" si="44"/>
        <v>33.022788222113263</v>
      </c>
      <c r="O184" s="278"/>
      <c r="P184" s="278"/>
      <c r="Q184" s="278"/>
      <c r="R184" s="278"/>
      <c r="S184" s="312">
        <f>IFERROR(INDEX('4. Valuation'!$P$10:$Y$17,MATCH($E184,'4. Valuation'!$P$10:$P$17,0),MATCH($S$25,'4. Valuation'!$P$10:$Y$10,0)),0)</f>
        <v>0</v>
      </c>
      <c r="T184" s="312">
        <f>IFERROR(INDEX('4. Valuation'!$P$10:$Y$17,MATCH($E184,'4. Valuation'!$P$10:$P$17,0),MATCH($T$25,'4. Valuation'!$P$10:$Y$10,0)),0)</f>
        <v>0</v>
      </c>
      <c r="U184" s="312">
        <f>IFERROR(INDEX('4. Valuation'!$P$10:$Y$17,MATCH($E184,'4. Valuation'!$P$10:$P$17,0),MATCH($U$25,'4. Valuation'!$P$10:$Y$10,0)),0)</f>
        <v>0</v>
      </c>
      <c r="V184" s="278"/>
      <c r="W184" s="312">
        <f t="shared" si="45"/>
        <v>0</v>
      </c>
      <c r="X184" s="312">
        <f t="shared" si="46"/>
        <v>0</v>
      </c>
      <c r="Y184" s="312">
        <f t="shared" si="47"/>
        <v>0</v>
      </c>
      <c r="Z184" s="278"/>
      <c r="AA184" s="312">
        <f t="shared" si="48"/>
        <v>16980</v>
      </c>
      <c r="AB184" s="312">
        <f>'3. GRI Pricing'!Z175</f>
        <v>1415</v>
      </c>
      <c r="AC184" s="361">
        <f t="shared" si="49"/>
        <v>32.559298958792738</v>
      </c>
    </row>
    <row r="185" spans="3:29" s="30" customFormat="1" ht="11.4" x14ac:dyDescent="0.2">
      <c r="C185" s="77">
        <f>'1. Accomodation'!N180</f>
        <v>531</v>
      </c>
      <c r="D185" s="77" t="str">
        <f>'3. GRI Pricing'!D176</f>
        <v>D</v>
      </c>
      <c r="E185" s="77" t="str">
        <f>'1. Accomodation'!P180</f>
        <v>2 Bed</v>
      </c>
      <c r="F185" s="77">
        <f>'1. Accomodation'!O180</f>
        <v>760.9</v>
      </c>
      <c r="H185" s="273">
        <v>22256</v>
      </c>
      <c r="I185" s="272">
        <f>IFERROR(INDEX('4. Valuation'!$C$10:$J$17,MATCH($E185,'4. Valuation'!$C$10:$C$17,0),MATCH($I$25,'4. Valuation'!$C$10:$J$10,0)),0)</f>
        <v>1845.0370370370372</v>
      </c>
      <c r="J185" s="378">
        <f>IFERROR(INDEX('4. Valuation'!$C$10:$J$17,MATCH($E185,'4. Valuation'!$C$10:$C$17,0),MATCH($J$25,'4. Valuation'!$C$10:$J$10,0)),0)</f>
        <v>30.136949008991301</v>
      </c>
      <c r="K185" s="277"/>
      <c r="L185" s="312">
        <f t="shared" si="42"/>
        <v>22140.444444444445</v>
      </c>
      <c r="M185" s="312">
        <f t="shared" si="43"/>
        <v>1845.0370370370372</v>
      </c>
      <c r="N185" s="361">
        <f t="shared" si="44"/>
        <v>29.097705933032522</v>
      </c>
      <c r="O185" s="278"/>
      <c r="P185" s="278"/>
      <c r="Q185" s="278"/>
      <c r="R185" s="278"/>
      <c r="S185" s="312">
        <f>IFERROR(INDEX('4. Valuation'!$P$10:$Y$17,MATCH($E185,'4. Valuation'!$P$10:$P$17,0),MATCH($S$25,'4. Valuation'!$P$10:$Y$10,0)),0)</f>
        <v>0</v>
      </c>
      <c r="T185" s="312">
        <f>IFERROR(INDEX('4. Valuation'!$P$10:$Y$17,MATCH($E185,'4. Valuation'!$P$10:$P$17,0),MATCH($T$25,'4. Valuation'!$P$10:$Y$10,0)),0)</f>
        <v>0</v>
      </c>
      <c r="U185" s="312">
        <f>IFERROR(INDEX('4. Valuation'!$P$10:$Y$17,MATCH($E185,'4. Valuation'!$P$10:$P$17,0),MATCH($U$25,'4. Valuation'!$P$10:$Y$10,0)),0)</f>
        <v>0</v>
      </c>
      <c r="V185" s="278"/>
      <c r="W185" s="312">
        <f t="shared" si="45"/>
        <v>0</v>
      </c>
      <c r="X185" s="312">
        <f t="shared" si="46"/>
        <v>0</v>
      </c>
      <c r="Y185" s="312">
        <f t="shared" si="47"/>
        <v>0</v>
      </c>
      <c r="Z185" s="278"/>
      <c r="AA185" s="312">
        <f t="shared" si="48"/>
        <v>22020</v>
      </c>
      <c r="AB185" s="312">
        <f>'3. GRI Pricing'!Z176</f>
        <v>1835</v>
      </c>
      <c r="AC185" s="361">
        <f t="shared" si="49"/>
        <v>28.939413852017349</v>
      </c>
    </row>
    <row r="186" spans="3:29" s="30" customFormat="1" ht="11.4" x14ac:dyDescent="0.2">
      <c r="C186" s="77">
        <f>'1. Accomodation'!N181</f>
        <v>532</v>
      </c>
      <c r="D186" s="77" t="str">
        <f>'3. GRI Pricing'!D177</f>
        <v>D</v>
      </c>
      <c r="E186" s="77" t="str">
        <f>'1. Accomodation'!P181</f>
        <v>1 Bed</v>
      </c>
      <c r="F186" s="77">
        <f>'1. Accomodation'!O181</f>
        <v>524.74</v>
      </c>
      <c r="H186" s="273">
        <v>17316</v>
      </c>
      <c r="I186" s="272">
        <f>IFERROR(INDEX('4. Valuation'!$C$10:$J$17,MATCH($E186,'4. Valuation'!$C$10:$C$17,0),MATCH($I$25,'4. Valuation'!$C$10:$J$10,0)),0)</f>
        <v>1435.1428571428571</v>
      </c>
      <c r="J186" s="378">
        <f>IFERROR(INDEX('4. Valuation'!$C$10:$J$17,MATCH($E186,'4. Valuation'!$C$10:$C$17,0),MATCH($J$25,'4. Valuation'!$C$10:$J$10,0)),0)</f>
        <v>34.122393098078575</v>
      </c>
      <c r="K186" s="277"/>
      <c r="L186" s="312">
        <f t="shared" si="42"/>
        <v>17221.714285714286</v>
      </c>
      <c r="M186" s="312">
        <f t="shared" si="43"/>
        <v>1435.1428571428571</v>
      </c>
      <c r="N186" s="361">
        <f t="shared" si="44"/>
        <v>32.819518782090725</v>
      </c>
      <c r="O186" s="278"/>
      <c r="P186" s="278"/>
      <c r="Q186" s="278"/>
      <c r="R186" s="278"/>
      <c r="S186" s="312">
        <f>IFERROR(INDEX('4. Valuation'!$P$10:$Y$17,MATCH($E186,'4. Valuation'!$P$10:$P$17,0),MATCH($S$25,'4. Valuation'!$P$10:$Y$10,0)),0)</f>
        <v>0</v>
      </c>
      <c r="T186" s="312">
        <f>IFERROR(INDEX('4. Valuation'!$P$10:$Y$17,MATCH($E186,'4. Valuation'!$P$10:$P$17,0),MATCH($T$25,'4. Valuation'!$P$10:$Y$10,0)),0)</f>
        <v>0</v>
      </c>
      <c r="U186" s="312">
        <f>IFERROR(INDEX('4. Valuation'!$P$10:$Y$17,MATCH($E186,'4. Valuation'!$P$10:$P$17,0),MATCH($U$25,'4. Valuation'!$P$10:$Y$10,0)),0)</f>
        <v>0</v>
      </c>
      <c r="V186" s="278"/>
      <c r="W186" s="312">
        <f t="shared" si="45"/>
        <v>0</v>
      </c>
      <c r="X186" s="312">
        <f t="shared" si="46"/>
        <v>0</v>
      </c>
      <c r="Y186" s="312">
        <f t="shared" si="47"/>
        <v>0</v>
      </c>
      <c r="Z186" s="278"/>
      <c r="AA186" s="312">
        <f t="shared" si="48"/>
        <v>16860</v>
      </c>
      <c r="AB186" s="312">
        <f>'3. GRI Pricing'!Z177</f>
        <v>1405</v>
      </c>
      <c r="AC186" s="361">
        <f t="shared" si="49"/>
        <v>32.130197812249875</v>
      </c>
    </row>
    <row r="187" spans="3:29" s="30" customFormat="1" ht="11.4" x14ac:dyDescent="0.2">
      <c r="C187" s="77">
        <f>'1. Accomodation'!N182</f>
        <v>533</v>
      </c>
      <c r="D187" s="77" t="str">
        <f>'3. GRI Pricing'!D178</f>
        <v>D</v>
      </c>
      <c r="E187" s="77" t="str">
        <f>'1. Accomodation'!P182</f>
        <v>1 Bed</v>
      </c>
      <c r="F187" s="77">
        <f>'1. Accomodation'!O182</f>
        <v>510.96</v>
      </c>
      <c r="H187" s="273">
        <v>17316</v>
      </c>
      <c r="I187" s="272">
        <f>IFERROR(INDEX('4. Valuation'!$C$10:$J$17,MATCH($E187,'4. Valuation'!$C$10:$C$17,0),MATCH($I$25,'4. Valuation'!$C$10:$J$10,0)),0)</f>
        <v>1435.1428571428571</v>
      </c>
      <c r="J187" s="378">
        <f>IFERROR(INDEX('4. Valuation'!$C$10:$J$17,MATCH($E187,'4. Valuation'!$C$10:$C$17,0),MATCH($J$25,'4. Valuation'!$C$10:$J$10,0)),0)</f>
        <v>34.122393098078575</v>
      </c>
      <c r="K187" s="277"/>
      <c r="L187" s="312">
        <f t="shared" si="42"/>
        <v>17221.714285714286</v>
      </c>
      <c r="M187" s="312">
        <f t="shared" si="43"/>
        <v>1435.1428571428571</v>
      </c>
      <c r="N187" s="361">
        <f t="shared" si="44"/>
        <v>33.704623230222104</v>
      </c>
      <c r="O187" s="278"/>
      <c r="P187" s="278"/>
      <c r="Q187" s="278"/>
      <c r="R187" s="278"/>
      <c r="S187" s="312">
        <f>IFERROR(INDEX('4. Valuation'!$P$10:$Y$17,MATCH($E187,'4. Valuation'!$P$10:$P$17,0),MATCH($S$25,'4. Valuation'!$P$10:$Y$10,0)),0)</f>
        <v>0</v>
      </c>
      <c r="T187" s="312">
        <f>IFERROR(INDEX('4. Valuation'!$P$10:$Y$17,MATCH($E187,'4. Valuation'!$P$10:$P$17,0),MATCH($T$25,'4. Valuation'!$P$10:$Y$10,0)),0)</f>
        <v>0</v>
      </c>
      <c r="U187" s="312">
        <f>IFERROR(INDEX('4. Valuation'!$P$10:$Y$17,MATCH($E187,'4. Valuation'!$P$10:$P$17,0),MATCH($U$25,'4. Valuation'!$P$10:$Y$10,0)),0)</f>
        <v>0</v>
      </c>
      <c r="V187" s="278"/>
      <c r="W187" s="312">
        <f t="shared" si="45"/>
        <v>0</v>
      </c>
      <c r="X187" s="312">
        <f t="shared" si="46"/>
        <v>0</v>
      </c>
      <c r="Y187" s="312">
        <f t="shared" si="47"/>
        <v>0</v>
      </c>
      <c r="Z187" s="278"/>
      <c r="AA187" s="312">
        <f t="shared" si="48"/>
        <v>16920</v>
      </c>
      <c r="AB187" s="312">
        <f>'3. GRI Pricing'!Z178</f>
        <v>1410</v>
      </c>
      <c r="AC187" s="361">
        <f t="shared" si="49"/>
        <v>33.114138093001408</v>
      </c>
    </row>
    <row r="188" spans="3:29" s="30" customFormat="1" ht="11.4" x14ac:dyDescent="0.2">
      <c r="C188" s="77">
        <f>'1. Accomodation'!N183</f>
        <v>534</v>
      </c>
      <c r="D188" s="77" t="str">
        <f>'3. GRI Pricing'!D179</f>
        <v>D</v>
      </c>
      <c r="E188" s="77" t="str">
        <f>'1. Accomodation'!P183</f>
        <v>1 Bed</v>
      </c>
      <c r="F188" s="77">
        <f>'1. Accomodation'!O183</f>
        <v>492.56</v>
      </c>
      <c r="H188" s="273">
        <v>17108</v>
      </c>
      <c r="I188" s="272">
        <f>IFERROR(INDEX('4. Valuation'!$C$10:$J$17,MATCH($E188,'4. Valuation'!$C$10:$C$17,0),MATCH($I$25,'4. Valuation'!$C$10:$J$10,0)),0)</f>
        <v>1435.1428571428571</v>
      </c>
      <c r="J188" s="378">
        <f>IFERROR(INDEX('4. Valuation'!$C$10:$J$17,MATCH($E188,'4. Valuation'!$C$10:$C$17,0),MATCH($J$25,'4. Valuation'!$C$10:$J$10,0)),0)</f>
        <v>34.122393098078575</v>
      </c>
      <c r="K188" s="277"/>
      <c r="L188" s="312">
        <f t="shared" si="42"/>
        <v>17221.714285714286</v>
      </c>
      <c r="M188" s="312">
        <f t="shared" si="43"/>
        <v>1435.1428571428571</v>
      </c>
      <c r="N188" s="361">
        <f t="shared" si="44"/>
        <v>34.963688252627669</v>
      </c>
      <c r="O188" s="278"/>
      <c r="P188" s="278"/>
      <c r="Q188" s="278"/>
      <c r="R188" s="278"/>
      <c r="S188" s="312">
        <f>IFERROR(INDEX('4. Valuation'!$P$10:$Y$17,MATCH($E188,'4. Valuation'!$P$10:$P$17,0),MATCH($S$25,'4. Valuation'!$P$10:$Y$10,0)),0)</f>
        <v>0</v>
      </c>
      <c r="T188" s="312">
        <f>IFERROR(INDEX('4. Valuation'!$P$10:$Y$17,MATCH($E188,'4. Valuation'!$P$10:$P$17,0),MATCH($T$25,'4. Valuation'!$P$10:$Y$10,0)),0)</f>
        <v>0</v>
      </c>
      <c r="U188" s="312">
        <f>IFERROR(INDEX('4. Valuation'!$P$10:$Y$17,MATCH($E188,'4. Valuation'!$P$10:$P$17,0),MATCH($U$25,'4. Valuation'!$P$10:$Y$10,0)),0)</f>
        <v>0</v>
      </c>
      <c r="V188" s="278"/>
      <c r="W188" s="312">
        <f t="shared" si="45"/>
        <v>0</v>
      </c>
      <c r="X188" s="312">
        <f t="shared" si="46"/>
        <v>0</v>
      </c>
      <c r="Y188" s="312">
        <f t="shared" si="47"/>
        <v>0</v>
      </c>
      <c r="Z188" s="278"/>
      <c r="AA188" s="312">
        <f t="shared" si="48"/>
        <v>16200</v>
      </c>
      <c r="AB188" s="312">
        <f>'3. GRI Pricing'!Z179</f>
        <v>1350</v>
      </c>
      <c r="AC188" s="361">
        <f t="shared" si="49"/>
        <v>32.889394185479944</v>
      </c>
    </row>
    <row r="189" spans="3:29" s="30" customFormat="1" ht="11.4" x14ac:dyDescent="0.2">
      <c r="C189" s="77">
        <f>'1. Accomodation'!N184</f>
        <v>535</v>
      </c>
      <c r="D189" s="77" t="str">
        <f>'3. GRI Pricing'!D180</f>
        <v>D</v>
      </c>
      <c r="E189" s="77" t="str">
        <f>'1. Accomodation'!P184</f>
        <v>1 Bed</v>
      </c>
      <c r="F189" s="77">
        <f>'1. Accomodation'!O184</f>
        <v>510.96</v>
      </c>
      <c r="H189" s="273">
        <v>17316</v>
      </c>
      <c r="I189" s="272">
        <f>IFERROR(INDEX('4. Valuation'!$C$10:$J$17,MATCH($E189,'4. Valuation'!$C$10:$C$17,0),MATCH($I$25,'4. Valuation'!$C$10:$J$10,0)),0)</f>
        <v>1435.1428571428571</v>
      </c>
      <c r="J189" s="378">
        <f>IFERROR(INDEX('4. Valuation'!$C$10:$J$17,MATCH($E189,'4. Valuation'!$C$10:$C$17,0),MATCH($J$25,'4. Valuation'!$C$10:$J$10,0)),0)</f>
        <v>34.122393098078575</v>
      </c>
      <c r="K189" s="277"/>
      <c r="L189" s="312">
        <f t="shared" si="42"/>
        <v>17221.714285714286</v>
      </c>
      <c r="M189" s="312">
        <f t="shared" si="43"/>
        <v>1435.1428571428571</v>
      </c>
      <c r="N189" s="361">
        <f t="shared" si="44"/>
        <v>33.704623230222104</v>
      </c>
      <c r="O189" s="278"/>
      <c r="P189" s="278"/>
      <c r="Q189" s="278"/>
      <c r="R189" s="278"/>
      <c r="S189" s="312">
        <f>IFERROR(INDEX('4. Valuation'!$P$10:$Y$17,MATCH($E189,'4. Valuation'!$P$10:$P$17,0),MATCH($S$25,'4. Valuation'!$P$10:$Y$10,0)),0)</f>
        <v>0</v>
      </c>
      <c r="T189" s="312">
        <f>IFERROR(INDEX('4. Valuation'!$P$10:$Y$17,MATCH($E189,'4. Valuation'!$P$10:$P$17,0),MATCH($T$25,'4. Valuation'!$P$10:$Y$10,0)),0)</f>
        <v>0</v>
      </c>
      <c r="U189" s="312">
        <f>IFERROR(INDEX('4. Valuation'!$P$10:$Y$17,MATCH($E189,'4. Valuation'!$P$10:$P$17,0),MATCH($U$25,'4. Valuation'!$P$10:$Y$10,0)),0)</f>
        <v>0</v>
      </c>
      <c r="V189" s="278"/>
      <c r="W189" s="312">
        <f t="shared" si="45"/>
        <v>0</v>
      </c>
      <c r="X189" s="312">
        <f t="shared" si="46"/>
        <v>0</v>
      </c>
      <c r="Y189" s="312">
        <f t="shared" si="47"/>
        <v>0</v>
      </c>
      <c r="Z189" s="278"/>
      <c r="AA189" s="312">
        <f t="shared" si="48"/>
        <v>16920</v>
      </c>
      <c r="AB189" s="312">
        <f>'3. GRI Pricing'!Z180</f>
        <v>1410</v>
      </c>
      <c r="AC189" s="361">
        <f t="shared" si="49"/>
        <v>33.114138093001408</v>
      </c>
    </row>
    <row r="190" spans="3:29" s="30" customFormat="1" ht="11.4" x14ac:dyDescent="0.2">
      <c r="C190" s="77">
        <f>'1. Accomodation'!N185</f>
        <v>536</v>
      </c>
      <c r="D190" s="77" t="str">
        <f>'3. GRI Pricing'!D181</f>
        <v>D</v>
      </c>
      <c r="E190" s="77" t="str">
        <f>'1. Accomodation'!P185</f>
        <v>1 Bed</v>
      </c>
      <c r="F190" s="77">
        <f>'1. Accomodation'!O185</f>
        <v>506.87</v>
      </c>
      <c r="H190" s="273">
        <v>17212</v>
      </c>
      <c r="I190" s="272">
        <f>IFERROR(INDEX('4. Valuation'!$C$10:$J$17,MATCH($E190,'4. Valuation'!$C$10:$C$17,0),MATCH($I$25,'4. Valuation'!$C$10:$J$10,0)),0)</f>
        <v>1435.1428571428571</v>
      </c>
      <c r="J190" s="378">
        <f>IFERROR(INDEX('4. Valuation'!$C$10:$J$17,MATCH($E190,'4. Valuation'!$C$10:$C$17,0),MATCH($J$25,'4. Valuation'!$C$10:$J$10,0)),0)</f>
        <v>34.122393098078575</v>
      </c>
      <c r="K190" s="277"/>
      <c r="L190" s="312">
        <f t="shared" si="42"/>
        <v>17221.714285714286</v>
      </c>
      <c r="M190" s="312">
        <f t="shared" si="43"/>
        <v>1435.1428571428571</v>
      </c>
      <c r="N190" s="361">
        <f t="shared" si="44"/>
        <v>33.976590221781294</v>
      </c>
      <c r="O190" s="278"/>
      <c r="P190" s="278"/>
      <c r="Q190" s="278"/>
      <c r="R190" s="278"/>
      <c r="S190" s="312">
        <f>IFERROR(INDEX('4. Valuation'!$P$10:$Y$17,MATCH($E190,'4. Valuation'!$P$10:$P$17,0),MATCH($S$25,'4. Valuation'!$P$10:$Y$10,0)),0)</f>
        <v>0</v>
      </c>
      <c r="T190" s="312">
        <f>IFERROR(INDEX('4. Valuation'!$P$10:$Y$17,MATCH($E190,'4. Valuation'!$P$10:$P$17,0),MATCH($T$25,'4. Valuation'!$P$10:$Y$10,0)),0)</f>
        <v>0</v>
      </c>
      <c r="U190" s="312">
        <f>IFERROR(INDEX('4. Valuation'!$P$10:$Y$17,MATCH($E190,'4. Valuation'!$P$10:$P$17,0),MATCH($U$25,'4. Valuation'!$P$10:$Y$10,0)),0)</f>
        <v>0</v>
      </c>
      <c r="V190" s="278"/>
      <c r="W190" s="312">
        <f t="shared" si="45"/>
        <v>0</v>
      </c>
      <c r="X190" s="312">
        <f t="shared" si="46"/>
        <v>0</v>
      </c>
      <c r="Y190" s="312">
        <f t="shared" si="47"/>
        <v>0</v>
      </c>
      <c r="Z190" s="278"/>
      <c r="AA190" s="312">
        <f t="shared" si="48"/>
        <v>16260</v>
      </c>
      <c r="AB190" s="312">
        <f>'3. GRI Pricing'!Z181</f>
        <v>1355</v>
      </c>
      <c r="AC190" s="361">
        <f t="shared" si="49"/>
        <v>32.079231361098508</v>
      </c>
    </row>
    <row r="191" spans="3:29" s="30" customFormat="1" ht="11.4" x14ac:dyDescent="0.2">
      <c r="C191" s="77">
        <f>'1. Accomodation'!N186</f>
        <v>537</v>
      </c>
      <c r="D191" s="77" t="str">
        <f>'3. GRI Pricing'!D182</f>
        <v>D</v>
      </c>
      <c r="E191" s="77" t="str">
        <f>'1. Accomodation'!P186</f>
        <v>1 Bed</v>
      </c>
      <c r="F191" s="77">
        <f>'1. Accomodation'!O186</f>
        <v>510.96</v>
      </c>
      <c r="H191" s="273">
        <v>17316</v>
      </c>
      <c r="I191" s="272">
        <f>IFERROR(INDEX('4. Valuation'!$C$10:$J$17,MATCH($E191,'4. Valuation'!$C$10:$C$17,0),MATCH($I$25,'4. Valuation'!$C$10:$J$10,0)),0)</f>
        <v>1435.1428571428571</v>
      </c>
      <c r="J191" s="378">
        <f>IFERROR(INDEX('4. Valuation'!$C$10:$J$17,MATCH($E191,'4. Valuation'!$C$10:$C$17,0),MATCH($J$25,'4. Valuation'!$C$10:$J$10,0)),0)</f>
        <v>34.122393098078575</v>
      </c>
      <c r="K191" s="277"/>
      <c r="L191" s="312">
        <f t="shared" si="42"/>
        <v>17221.714285714286</v>
      </c>
      <c r="M191" s="312">
        <f t="shared" si="43"/>
        <v>1435.1428571428571</v>
      </c>
      <c r="N191" s="361">
        <f t="shared" si="44"/>
        <v>33.704623230222104</v>
      </c>
      <c r="O191" s="278"/>
      <c r="P191" s="278"/>
      <c r="Q191" s="278"/>
      <c r="R191" s="278"/>
      <c r="S191" s="312">
        <f>IFERROR(INDEX('4. Valuation'!$P$10:$Y$17,MATCH($E191,'4. Valuation'!$P$10:$P$17,0),MATCH($S$25,'4. Valuation'!$P$10:$Y$10,0)),0)</f>
        <v>0</v>
      </c>
      <c r="T191" s="312">
        <f>IFERROR(INDEX('4. Valuation'!$P$10:$Y$17,MATCH($E191,'4. Valuation'!$P$10:$P$17,0),MATCH($T$25,'4. Valuation'!$P$10:$Y$10,0)),0)</f>
        <v>0</v>
      </c>
      <c r="U191" s="312">
        <f>IFERROR(INDEX('4. Valuation'!$P$10:$Y$17,MATCH($E191,'4. Valuation'!$P$10:$P$17,0),MATCH($U$25,'4. Valuation'!$P$10:$Y$10,0)),0)</f>
        <v>0</v>
      </c>
      <c r="V191" s="278"/>
      <c r="W191" s="312">
        <f t="shared" si="45"/>
        <v>0</v>
      </c>
      <c r="X191" s="312">
        <f t="shared" si="46"/>
        <v>0</v>
      </c>
      <c r="Y191" s="312">
        <f t="shared" si="47"/>
        <v>0</v>
      </c>
      <c r="Z191" s="278"/>
      <c r="AA191" s="312">
        <f t="shared" si="48"/>
        <v>16920</v>
      </c>
      <c r="AB191" s="312">
        <f>'3. GRI Pricing'!Z182</f>
        <v>1410</v>
      </c>
      <c r="AC191" s="361">
        <f t="shared" si="49"/>
        <v>33.114138093001408</v>
      </c>
    </row>
    <row r="192" spans="3:29" s="30" customFormat="1" ht="11.4" x14ac:dyDescent="0.2">
      <c r="C192" s="77">
        <f>'1. Accomodation'!N187</f>
        <v>538</v>
      </c>
      <c r="D192" s="77" t="str">
        <f>'3. GRI Pricing'!D183</f>
        <v>D</v>
      </c>
      <c r="E192" s="77" t="str">
        <f>'1. Accomodation'!P187</f>
        <v>2 Bed</v>
      </c>
      <c r="F192" s="77">
        <f>'1. Accomodation'!O187</f>
        <v>749.38</v>
      </c>
      <c r="H192" s="273">
        <v>22152</v>
      </c>
      <c r="I192" s="272">
        <f>IFERROR(INDEX('4. Valuation'!$C$10:$J$17,MATCH($E192,'4. Valuation'!$C$10:$C$17,0),MATCH($I$25,'4. Valuation'!$C$10:$J$10,0)),0)</f>
        <v>1845.0370370370372</v>
      </c>
      <c r="J192" s="378">
        <f>IFERROR(INDEX('4. Valuation'!$C$10:$J$17,MATCH($E192,'4. Valuation'!$C$10:$C$17,0),MATCH($J$25,'4. Valuation'!$C$10:$J$10,0)),0)</f>
        <v>30.136949008991301</v>
      </c>
      <c r="K192" s="277"/>
      <c r="L192" s="312">
        <f t="shared" si="42"/>
        <v>22140.444444444445</v>
      </c>
      <c r="M192" s="312">
        <f t="shared" si="43"/>
        <v>1845.0370370370372</v>
      </c>
      <c r="N192" s="361">
        <f t="shared" si="44"/>
        <v>29.545016472876839</v>
      </c>
      <c r="O192" s="278"/>
      <c r="P192" s="278"/>
      <c r="Q192" s="278"/>
      <c r="R192" s="278"/>
      <c r="S192" s="312">
        <f>IFERROR(INDEX('4. Valuation'!$P$10:$Y$17,MATCH($E192,'4. Valuation'!$P$10:$P$17,0),MATCH($S$25,'4. Valuation'!$P$10:$Y$10,0)),0)</f>
        <v>0</v>
      </c>
      <c r="T192" s="312">
        <f>IFERROR(INDEX('4. Valuation'!$P$10:$Y$17,MATCH($E192,'4. Valuation'!$P$10:$P$17,0),MATCH($T$25,'4. Valuation'!$P$10:$Y$10,0)),0)</f>
        <v>0</v>
      </c>
      <c r="U192" s="312">
        <f>IFERROR(INDEX('4. Valuation'!$P$10:$Y$17,MATCH($E192,'4. Valuation'!$P$10:$P$17,0),MATCH($U$25,'4. Valuation'!$P$10:$Y$10,0)),0)</f>
        <v>0</v>
      </c>
      <c r="V192" s="278"/>
      <c r="W192" s="312">
        <f t="shared" si="45"/>
        <v>0</v>
      </c>
      <c r="X192" s="312">
        <f t="shared" si="46"/>
        <v>0</v>
      </c>
      <c r="Y192" s="312">
        <f t="shared" si="47"/>
        <v>0</v>
      </c>
      <c r="Z192" s="278"/>
      <c r="AA192" s="312">
        <f t="shared" si="48"/>
        <v>20760</v>
      </c>
      <c r="AB192" s="312">
        <f>'3. GRI Pricing'!Z183</f>
        <v>1730</v>
      </c>
      <c r="AC192" s="361">
        <f t="shared" si="49"/>
        <v>27.702901064880301</v>
      </c>
    </row>
    <row r="193" spans="3:29" s="30" customFormat="1" ht="11.4" x14ac:dyDescent="0.2">
      <c r="C193" s="77">
        <f>'1. Accomodation'!N188</f>
        <v>539</v>
      </c>
      <c r="D193" s="77" t="str">
        <f>'3. GRI Pricing'!D184</f>
        <v>D</v>
      </c>
      <c r="E193" s="77" t="str">
        <f>'1. Accomodation'!P188</f>
        <v>1 Bed</v>
      </c>
      <c r="F193" s="77">
        <f>'1. Accomodation'!O188</f>
        <v>508.16</v>
      </c>
      <c r="H193" s="273">
        <v>17316</v>
      </c>
      <c r="I193" s="272">
        <f>IFERROR(INDEX('4. Valuation'!$C$10:$J$17,MATCH($E193,'4. Valuation'!$C$10:$C$17,0),MATCH($I$25,'4. Valuation'!$C$10:$J$10,0)),0)</f>
        <v>1435.1428571428571</v>
      </c>
      <c r="J193" s="378">
        <f>IFERROR(INDEX('4. Valuation'!$C$10:$J$17,MATCH($E193,'4. Valuation'!$C$10:$C$17,0),MATCH($J$25,'4. Valuation'!$C$10:$J$10,0)),0)</f>
        <v>34.122393098078575</v>
      </c>
      <c r="K193" s="277"/>
      <c r="L193" s="312">
        <f t="shared" si="42"/>
        <v>17221.714285714286</v>
      </c>
      <c r="M193" s="312">
        <f t="shared" si="43"/>
        <v>1435.1428571428571</v>
      </c>
      <c r="N193" s="361">
        <f t="shared" si="44"/>
        <v>33.890338251169482</v>
      </c>
      <c r="O193" s="278"/>
      <c r="P193" s="278"/>
      <c r="Q193" s="278"/>
      <c r="R193" s="278"/>
      <c r="S193" s="312">
        <f>IFERROR(INDEX('4. Valuation'!$P$10:$Y$17,MATCH($E193,'4. Valuation'!$P$10:$P$17,0),MATCH($S$25,'4. Valuation'!$P$10:$Y$10,0)),0)</f>
        <v>0</v>
      </c>
      <c r="T193" s="312">
        <f>IFERROR(INDEX('4. Valuation'!$P$10:$Y$17,MATCH($E193,'4. Valuation'!$P$10:$P$17,0),MATCH($T$25,'4. Valuation'!$P$10:$Y$10,0)),0)</f>
        <v>0</v>
      </c>
      <c r="U193" s="312">
        <f>IFERROR(INDEX('4. Valuation'!$P$10:$Y$17,MATCH($E193,'4. Valuation'!$P$10:$P$17,0),MATCH($U$25,'4. Valuation'!$P$10:$Y$10,0)),0)</f>
        <v>0</v>
      </c>
      <c r="V193" s="278"/>
      <c r="W193" s="312">
        <f t="shared" si="45"/>
        <v>0</v>
      </c>
      <c r="X193" s="312">
        <f t="shared" si="46"/>
        <v>0</v>
      </c>
      <c r="Y193" s="312">
        <f t="shared" si="47"/>
        <v>0</v>
      </c>
      <c r="Z193" s="278"/>
      <c r="AA193" s="312">
        <f t="shared" si="48"/>
        <v>16920</v>
      </c>
      <c r="AB193" s="312">
        <f>'3. GRI Pricing'!Z184</f>
        <v>1410</v>
      </c>
      <c r="AC193" s="361">
        <f t="shared" si="49"/>
        <v>33.29659949622166</v>
      </c>
    </row>
    <row r="194" spans="3:29" s="30" customFormat="1" ht="11.4" x14ac:dyDescent="0.2">
      <c r="C194" s="77">
        <f>'1. Accomodation'!N189</f>
        <v>601</v>
      </c>
      <c r="D194" s="77" t="str">
        <f>'3. GRI Pricing'!D185</f>
        <v>C</v>
      </c>
      <c r="E194" s="77" t="str">
        <f>'1. Accomodation'!P189</f>
        <v>1 Bed</v>
      </c>
      <c r="F194" s="77">
        <f>'1. Accomodation'!O189</f>
        <v>517.1</v>
      </c>
      <c r="H194" s="273">
        <v>17316</v>
      </c>
      <c r="I194" s="272">
        <f>IFERROR(INDEX('4. Valuation'!$C$10:$J$17,MATCH($E194,'4. Valuation'!$C$10:$C$17,0),MATCH($I$25,'4. Valuation'!$C$10:$J$10,0)),0)</f>
        <v>1435.1428571428571</v>
      </c>
      <c r="J194" s="378">
        <f>IFERROR(INDEX('4. Valuation'!$C$10:$J$17,MATCH($E194,'4. Valuation'!$C$10:$C$17,0),MATCH($J$25,'4. Valuation'!$C$10:$J$10,0)),0)</f>
        <v>34.122393098078575</v>
      </c>
      <c r="K194" s="277"/>
      <c r="L194" s="312">
        <f t="shared" si="42"/>
        <v>17221.714285714286</v>
      </c>
      <c r="M194" s="312">
        <f t="shared" si="43"/>
        <v>1435.1428571428571</v>
      </c>
      <c r="N194" s="361">
        <f t="shared" si="44"/>
        <v>33.304417493162418</v>
      </c>
      <c r="O194" s="278"/>
      <c r="P194" s="278"/>
      <c r="Q194" s="278"/>
      <c r="R194" s="278"/>
      <c r="S194" s="312">
        <f>IFERROR(INDEX('4. Valuation'!$P$10:$Y$17,MATCH($E194,'4. Valuation'!$P$10:$P$17,0),MATCH($S$25,'4. Valuation'!$P$10:$Y$10,0)),0)</f>
        <v>0</v>
      </c>
      <c r="T194" s="312">
        <f>IFERROR(INDEX('4. Valuation'!$P$10:$Y$17,MATCH($E194,'4. Valuation'!$P$10:$P$17,0),MATCH($T$25,'4. Valuation'!$P$10:$Y$10,0)),0)</f>
        <v>0</v>
      </c>
      <c r="U194" s="312">
        <f>IFERROR(INDEX('4. Valuation'!$P$10:$Y$17,MATCH($E194,'4. Valuation'!$P$10:$P$17,0),MATCH($U$25,'4. Valuation'!$P$10:$Y$10,0)),0)</f>
        <v>0</v>
      </c>
      <c r="V194" s="278"/>
      <c r="W194" s="312">
        <f t="shared" si="45"/>
        <v>0</v>
      </c>
      <c r="X194" s="312">
        <f t="shared" si="46"/>
        <v>0</v>
      </c>
      <c r="Y194" s="312">
        <f t="shared" si="47"/>
        <v>0</v>
      </c>
      <c r="Z194" s="278"/>
      <c r="AA194" s="312">
        <f t="shared" si="48"/>
        <v>16800</v>
      </c>
      <c r="AB194" s="312">
        <f>'3. GRI Pricing'!Z185</f>
        <v>1400</v>
      </c>
      <c r="AC194" s="361">
        <f t="shared" si="49"/>
        <v>32.488880293947012</v>
      </c>
    </row>
    <row r="195" spans="3:29" s="30" customFormat="1" ht="11.4" x14ac:dyDescent="0.2">
      <c r="C195" s="77">
        <f>'1. Accomodation'!N190</f>
        <v>602</v>
      </c>
      <c r="D195" s="77" t="str">
        <f>'3. GRI Pricing'!D186</f>
        <v>C</v>
      </c>
      <c r="E195" s="77" t="str">
        <f>'1. Accomodation'!P190</f>
        <v>Studio</v>
      </c>
      <c r="F195" s="77">
        <f>'1. Accomodation'!O190</f>
        <v>385.46</v>
      </c>
      <c r="H195" s="273">
        <v>14612</v>
      </c>
      <c r="I195" s="272">
        <f>IFERROR(INDEX('4. Valuation'!$C$10:$J$17,MATCH($E195,'4. Valuation'!$C$10:$C$17,0),MATCH($I$25,'4. Valuation'!$C$10:$J$10,0)),0)</f>
        <v>1218</v>
      </c>
      <c r="J195" s="378">
        <f>IFERROR(INDEX('4. Valuation'!$C$10:$J$17,MATCH($E195,'4. Valuation'!$C$10:$C$17,0),MATCH($J$25,'4. Valuation'!$C$10:$J$10,0)),0)</f>
        <v>37.478401514852656</v>
      </c>
      <c r="K195" s="277"/>
      <c r="L195" s="312">
        <f t="shared" si="42"/>
        <v>14616</v>
      </c>
      <c r="M195" s="312">
        <f t="shared" si="43"/>
        <v>1218</v>
      </c>
      <c r="N195" s="361">
        <f t="shared" si="44"/>
        <v>37.918331344367772</v>
      </c>
      <c r="O195" s="278"/>
      <c r="P195" s="278"/>
      <c r="Q195" s="278"/>
      <c r="R195" s="278"/>
      <c r="S195" s="312">
        <f>IFERROR(INDEX('4. Valuation'!$P$10:$Y$17,MATCH($E195,'4. Valuation'!$P$10:$P$17,0),MATCH($S$25,'4. Valuation'!$P$10:$Y$10,0)),0)</f>
        <v>0</v>
      </c>
      <c r="T195" s="312">
        <f>IFERROR(INDEX('4. Valuation'!$P$10:$Y$17,MATCH($E195,'4. Valuation'!$P$10:$P$17,0),MATCH($T$25,'4. Valuation'!$P$10:$Y$10,0)),0)</f>
        <v>0</v>
      </c>
      <c r="U195" s="312">
        <f>IFERROR(INDEX('4. Valuation'!$P$10:$Y$17,MATCH($E195,'4. Valuation'!$P$10:$P$17,0),MATCH($U$25,'4. Valuation'!$P$10:$Y$10,0)),0)</f>
        <v>0</v>
      </c>
      <c r="V195" s="278"/>
      <c r="W195" s="312">
        <f t="shared" si="45"/>
        <v>0</v>
      </c>
      <c r="X195" s="312">
        <f t="shared" si="46"/>
        <v>0</v>
      </c>
      <c r="Y195" s="312">
        <f t="shared" si="47"/>
        <v>0</v>
      </c>
      <c r="Z195" s="278"/>
      <c r="AA195" s="312">
        <f t="shared" si="48"/>
        <v>14760</v>
      </c>
      <c r="AB195" s="312">
        <f>'3. GRI Pricing'!Z186</f>
        <v>1230</v>
      </c>
      <c r="AC195" s="361">
        <f t="shared" si="49"/>
        <v>38.291910963524103</v>
      </c>
    </row>
    <row r="196" spans="3:29" s="30" customFormat="1" ht="11.4" x14ac:dyDescent="0.2">
      <c r="C196" s="77">
        <f>'1. Accomodation'!N191</f>
        <v>603</v>
      </c>
      <c r="D196" s="77" t="str">
        <f>'3. GRI Pricing'!D187</f>
        <v>C</v>
      </c>
      <c r="E196" s="77" t="str">
        <f>'1. Accomodation'!P191</f>
        <v>Studio</v>
      </c>
      <c r="F196" s="77">
        <f>'1. Accomodation'!O191</f>
        <v>394.17</v>
      </c>
      <c r="H196" s="273">
        <v>14612</v>
      </c>
      <c r="I196" s="272">
        <f>IFERROR(INDEX('4. Valuation'!$C$10:$J$17,MATCH($E196,'4. Valuation'!$C$10:$C$17,0),MATCH($I$25,'4. Valuation'!$C$10:$J$10,0)),0)</f>
        <v>1218</v>
      </c>
      <c r="J196" s="361">
        <f>IFERROR(INDEX('4. Valuation'!$C$10:$J$17,MATCH($E196,'4. Valuation'!$C$10:$C$17,0),MATCH($J$25,'4. Valuation'!$C$10:$J$10,0)),0)</f>
        <v>37.478401514852656</v>
      </c>
      <c r="K196" s="277"/>
      <c r="L196" s="312">
        <f t="shared" si="42"/>
        <v>14616</v>
      </c>
      <c r="M196" s="312">
        <f t="shared" si="43"/>
        <v>1218</v>
      </c>
      <c r="N196" s="361">
        <f t="shared" si="44"/>
        <v>37.080447522642515</v>
      </c>
      <c r="O196" s="278"/>
      <c r="P196" s="278"/>
      <c r="Q196" s="278"/>
      <c r="R196" s="278"/>
      <c r="S196" s="312">
        <f>IFERROR(INDEX('4. Valuation'!$P$10:$Y$17,MATCH($E196,'4. Valuation'!$P$10:$P$17,0),MATCH($S$25,'4. Valuation'!$P$10:$Y$10,0)),0)</f>
        <v>0</v>
      </c>
      <c r="T196" s="312">
        <f>IFERROR(INDEX('4. Valuation'!$P$10:$Y$17,MATCH($E196,'4. Valuation'!$P$10:$P$17,0),MATCH($T$25,'4. Valuation'!$P$10:$Y$10,0)),0)</f>
        <v>0</v>
      </c>
      <c r="U196" s="312">
        <f>IFERROR(INDEX('4. Valuation'!$P$10:$Y$17,MATCH($E196,'4. Valuation'!$P$10:$P$17,0),MATCH($U$25,'4. Valuation'!$P$10:$Y$10,0)),0)</f>
        <v>0</v>
      </c>
      <c r="V196" s="278"/>
      <c r="W196" s="312">
        <f t="shared" si="45"/>
        <v>0</v>
      </c>
      <c r="X196" s="312">
        <f t="shared" si="46"/>
        <v>0</v>
      </c>
      <c r="Y196" s="312">
        <f t="shared" si="47"/>
        <v>0</v>
      </c>
      <c r="Z196" s="278"/>
      <c r="AA196" s="312">
        <f t="shared" si="48"/>
        <v>14760</v>
      </c>
      <c r="AB196" s="312">
        <f>'3. GRI Pricing'!Z187</f>
        <v>1230</v>
      </c>
      <c r="AC196" s="361">
        <f t="shared" si="49"/>
        <v>37.445772128776923</v>
      </c>
    </row>
    <row r="197" spans="3:29" s="30" customFormat="1" ht="11.4" x14ac:dyDescent="0.2">
      <c r="C197" s="77">
        <f>'1. Accomodation'!N192</f>
        <v>604</v>
      </c>
      <c r="D197" s="77" t="str">
        <f>'3. GRI Pricing'!D188</f>
        <v>C</v>
      </c>
      <c r="E197" s="77" t="str">
        <f>'1. Accomodation'!P192</f>
        <v>1 Bed</v>
      </c>
      <c r="F197" s="77">
        <f>'1. Accomodation'!O192</f>
        <v>521.51</v>
      </c>
      <c r="H197" s="273">
        <v>17316</v>
      </c>
      <c r="I197" s="272">
        <f>IFERROR(INDEX('4. Valuation'!$C$10:$J$17,MATCH($E197,'4. Valuation'!$C$10:$C$17,0),MATCH($I$25,'4. Valuation'!$C$10:$J$10,0)),0)</f>
        <v>1435.1428571428571</v>
      </c>
      <c r="J197" s="361">
        <f>IFERROR(INDEX('4. Valuation'!$C$10:$J$17,MATCH($E197,'4. Valuation'!$C$10:$C$17,0),MATCH($J$25,'4. Valuation'!$C$10:$J$10,0)),0)</f>
        <v>34.122393098078575</v>
      </c>
      <c r="K197" s="277"/>
      <c r="L197" s="312">
        <f t="shared" si="42"/>
        <v>17221.714285714286</v>
      </c>
      <c r="M197" s="312">
        <f t="shared" si="43"/>
        <v>1435.1428571428571</v>
      </c>
      <c r="N197" s="361">
        <f t="shared" si="44"/>
        <v>33.022788222113263</v>
      </c>
      <c r="O197" s="278"/>
      <c r="P197" s="278"/>
      <c r="Q197" s="278"/>
      <c r="R197" s="278"/>
      <c r="S197" s="312">
        <f>IFERROR(INDEX('4. Valuation'!$P$10:$Y$17,MATCH($E197,'4. Valuation'!$P$10:$P$17,0),MATCH($S$25,'4. Valuation'!$P$10:$Y$10,0)),0)</f>
        <v>0</v>
      </c>
      <c r="T197" s="312">
        <f>IFERROR(INDEX('4. Valuation'!$P$10:$Y$17,MATCH($E197,'4. Valuation'!$P$10:$P$17,0),MATCH($T$25,'4. Valuation'!$P$10:$Y$10,0)),0)</f>
        <v>0</v>
      </c>
      <c r="U197" s="312">
        <f>IFERROR(INDEX('4. Valuation'!$P$10:$Y$17,MATCH($E197,'4. Valuation'!$P$10:$P$17,0),MATCH($U$25,'4. Valuation'!$P$10:$Y$10,0)),0)</f>
        <v>0</v>
      </c>
      <c r="V197" s="278"/>
      <c r="W197" s="312">
        <f t="shared" si="45"/>
        <v>0</v>
      </c>
      <c r="X197" s="312">
        <f t="shared" si="46"/>
        <v>0</v>
      </c>
      <c r="Y197" s="312">
        <f t="shared" si="47"/>
        <v>0</v>
      </c>
      <c r="Z197" s="278"/>
      <c r="AA197" s="312">
        <f t="shared" si="48"/>
        <v>16800</v>
      </c>
      <c r="AB197" s="312">
        <f>'3. GRI Pricing'!Z188</f>
        <v>1400</v>
      </c>
      <c r="AC197" s="361">
        <f t="shared" si="49"/>
        <v>32.21414737972426</v>
      </c>
    </row>
    <row r="198" spans="3:29" s="30" customFormat="1" ht="11.4" x14ac:dyDescent="0.2">
      <c r="C198" s="77">
        <f>'1. Accomodation'!N193</f>
        <v>605</v>
      </c>
      <c r="D198" s="77" t="str">
        <f>'3. GRI Pricing'!D189</f>
        <v>C</v>
      </c>
      <c r="E198" s="77" t="str">
        <f>'1. Accomodation'!P193</f>
        <v>2 Bed</v>
      </c>
      <c r="F198" s="77">
        <f>'1. Accomodation'!O193</f>
        <v>762.95</v>
      </c>
      <c r="H198" s="273">
        <v>22256</v>
      </c>
      <c r="I198" s="272">
        <f>IFERROR(INDEX('4. Valuation'!$C$10:$J$17,MATCH($E198,'4. Valuation'!$C$10:$C$17,0),MATCH($I$25,'4. Valuation'!$C$10:$J$10,0)),0)</f>
        <v>1845.0370370370372</v>
      </c>
      <c r="J198" s="361">
        <f>IFERROR(INDEX('4. Valuation'!$C$10:$J$17,MATCH($E198,'4. Valuation'!$C$10:$C$17,0),MATCH($J$25,'4. Valuation'!$C$10:$J$10,0)),0)</f>
        <v>30.136949008991301</v>
      </c>
      <c r="K198" s="277"/>
      <c r="L198" s="312">
        <f t="shared" si="42"/>
        <v>22140.444444444445</v>
      </c>
      <c r="M198" s="312">
        <f t="shared" si="43"/>
        <v>1845.0370370370372</v>
      </c>
      <c r="N198" s="361">
        <f t="shared" si="44"/>
        <v>29.019522176347657</v>
      </c>
      <c r="O198" s="278"/>
      <c r="P198" s="278"/>
      <c r="Q198" s="278"/>
      <c r="R198" s="278"/>
      <c r="S198" s="312">
        <f>IFERROR(INDEX('4. Valuation'!$P$10:$Y$17,MATCH($E198,'4. Valuation'!$P$10:$P$17,0),MATCH($S$25,'4. Valuation'!$P$10:$Y$10,0)),0)</f>
        <v>0</v>
      </c>
      <c r="T198" s="312">
        <f>IFERROR(INDEX('4. Valuation'!$P$10:$Y$17,MATCH($E198,'4. Valuation'!$P$10:$P$17,0),MATCH($T$25,'4. Valuation'!$P$10:$Y$10,0)),0)</f>
        <v>0</v>
      </c>
      <c r="U198" s="312">
        <f>IFERROR(INDEX('4. Valuation'!$P$10:$Y$17,MATCH($E198,'4. Valuation'!$P$10:$P$17,0),MATCH($U$25,'4. Valuation'!$P$10:$Y$10,0)),0)</f>
        <v>0</v>
      </c>
      <c r="V198" s="278"/>
      <c r="W198" s="312">
        <f t="shared" si="45"/>
        <v>0</v>
      </c>
      <c r="X198" s="312">
        <f t="shared" si="46"/>
        <v>0</v>
      </c>
      <c r="Y198" s="312">
        <f t="shared" si="47"/>
        <v>0</v>
      </c>
      <c r="Z198" s="278"/>
      <c r="AA198" s="312">
        <f t="shared" si="48"/>
        <v>21840</v>
      </c>
      <c r="AB198" s="312">
        <f>'3. GRI Pricing'!Z189</f>
        <v>1820</v>
      </c>
      <c r="AC198" s="361">
        <f t="shared" si="49"/>
        <v>28.625729077921225</v>
      </c>
    </row>
    <row r="199" spans="3:29" s="30" customFormat="1" ht="11.4" x14ac:dyDescent="0.2">
      <c r="C199" s="77">
        <f>'1. Accomodation'!N194</f>
        <v>606</v>
      </c>
      <c r="D199" s="77" t="str">
        <f>'3. GRI Pricing'!D190</f>
        <v>C</v>
      </c>
      <c r="E199" s="77" t="str">
        <f>'1. Accomodation'!P194</f>
        <v>1 Bed</v>
      </c>
      <c r="F199" s="77">
        <f>'1. Accomodation'!O194</f>
        <v>529.79999999999995</v>
      </c>
      <c r="H199" s="273">
        <v>17316</v>
      </c>
      <c r="I199" s="272">
        <f>IFERROR(INDEX('4. Valuation'!$C$10:$J$17,MATCH($E199,'4. Valuation'!$C$10:$C$17,0),MATCH($I$25,'4. Valuation'!$C$10:$J$10,0)),0)</f>
        <v>1435.1428571428571</v>
      </c>
      <c r="J199" s="361">
        <f>IFERROR(INDEX('4. Valuation'!$C$10:$J$17,MATCH($E199,'4. Valuation'!$C$10:$C$17,0),MATCH($J$25,'4. Valuation'!$C$10:$J$10,0)),0)</f>
        <v>34.122393098078575</v>
      </c>
      <c r="K199" s="277"/>
      <c r="L199" s="312">
        <f t="shared" si="42"/>
        <v>17221.714285714286</v>
      </c>
      <c r="M199" s="312">
        <f t="shared" si="43"/>
        <v>1435.1428571428571</v>
      </c>
      <c r="N199" s="361">
        <f t="shared" si="44"/>
        <v>32.506066979453166</v>
      </c>
      <c r="O199" s="278"/>
      <c r="P199" s="278"/>
      <c r="Q199" s="278"/>
      <c r="R199" s="278"/>
      <c r="S199" s="312">
        <f>IFERROR(INDEX('4. Valuation'!$P$10:$Y$17,MATCH($E199,'4. Valuation'!$P$10:$P$17,0),MATCH($S$25,'4. Valuation'!$P$10:$Y$10,0)),0)</f>
        <v>0</v>
      </c>
      <c r="T199" s="312">
        <f>IFERROR(INDEX('4. Valuation'!$P$10:$Y$17,MATCH($E199,'4. Valuation'!$P$10:$P$17,0),MATCH($T$25,'4. Valuation'!$P$10:$Y$10,0)),0)</f>
        <v>0</v>
      </c>
      <c r="U199" s="312">
        <f>IFERROR(INDEX('4. Valuation'!$P$10:$Y$17,MATCH($E199,'4. Valuation'!$P$10:$P$17,0),MATCH($U$25,'4. Valuation'!$P$10:$Y$10,0)),0)</f>
        <v>0</v>
      </c>
      <c r="V199" s="278"/>
      <c r="W199" s="312">
        <f t="shared" si="45"/>
        <v>0</v>
      </c>
      <c r="X199" s="312">
        <f t="shared" si="46"/>
        <v>0</v>
      </c>
      <c r="Y199" s="312">
        <f t="shared" si="47"/>
        <v>0</v>
      </c>
      <c r="Z199" s="278"/>
      <c r="AA199" s="312">
        <f t="shared" si="48"/>
        <v>16320</v>
      </c>
      <c r="AB199" s="312">
        <f>'3. GRI Pricing'!Z190</f>
        <v>1360</v>
      </c>
      <c r="AC199" s="361">
        <f t="shared" si="49"/>
        <v>30.804077010192529</v>
      </c>
    </row>
    <row r="200" spans="3:29" s="30" customFormat="1" ht="11.4" x14ac:dyDescent="0.2">
      <c r="C200" s="77">
        <f>'1. Accomodation'!N195</f>
        <v>607</v>
      </c>
      <c r="D200" s="77" t="str">
        <f>'3. GRI Pricing'!D191</f>
        <v>C</v>
      </c>
      <c r="E200" s="77" t="str">
        <f>'1. Accomodation'!P195</f>
        <v>1 Bed</v>
      </c>
      <c r="F200" s="77">
        <f>'1. Accomodation'!O195</f>
        <v>509.56</v>
      </c>
      <c r="H200" s="273">
        <v>17316</v>
      </c>
      <c r="I200" s="272">
        <f>IFERROR(INDEX('4. Valuation'!$C$10:$J$17,MATCH($E200,'4. Valuation'!$C$10:$C$17,0),MATCH($I$25,'4. Valuation'!$C$10:$J$10,0)),0)</f>
        <v>1435.1428571428571</v>
      </c>
      <c r="J200" s="361">
        <f>IFERROR(INDEX('4. Valuation'!$C$10:$J$17,MATCH($E200,'4. Valuation'!$C$10:$C$17,0),MATCH($J$25,'4. Valuation'!$C$10:$J$10,0)),0)</f>
        <v>34.122393098078575</v>
      </c>
      <c r="K200" s="277"/>
      <c r="L200" s="312">
        <f t="shared" si="42"/>
        <v>17221.714285714286</v>
      </c>
      <c r="M200" s="312">
        <f t="shared" si="43"/>
        <v>1435.1428571428571</v>
      </c>
      <c r="N200" s="361">
        <f t="shared" si="44"/>
        <v>33.797225617619681</v>
      </c>
      <c r="O200" s="278"/>
      <c r="P200" s="278"/>
      <c r="Q200" s="278"/>
      <c r="R200" s="278"/>
      <c r="S200" s="312">
        <f>IFERROR(INDEX('4. Valuation'!$P$10:$Y$17,MATCH($E200,'4. Valuation'!$P$10:$P$17,0),MATCH($S$25,'4. Valuation'!$P$10:$Y$10,0)),0)</f>
        <v>0</v>
      </c>
      <c r="T200" s="312">
        <f>IFERROR(INDEX('4. Valuation'!$P$10:$Y$17,MATCH($E200,'4. Valuation'!$P$10:$P$17,0),MATCH($T$25,'4. Valuation'!$P$10:$Y$10,0)),0)</f>
        <v>0</v>
      </c>
      <c r="U200" s="312">
        <f>IFERROR(INDEX('4. Valuation'!$P$10:$Y$17,MATCH($E200,'4. Valuation'!$P$10:$P$17,0),MATCH($U$25,'4. Valuation'!$P$10:$Y$10,0)),0)</f>
        <v>0</v>
      </c>
      <c r="V200" s="278"/>
      <c r="W200" s="312">
        <f t="shared" si="45"/>
        <v>0</v>
      </c>
      <c r="X200" s="312">
        <f t="shared" si="46"/>
        <v>0</v>
      </c>
      <c r="Y200" s="312">
        <f t="shared" si="47"/>
        <v>0</v>
      </c>
      <c r="Z200" s="278"/>
      <c r="AA200" s="312">
        <f t="shared" si="48"/>
        <v>16080</v>
      </c>
      <c r="AB200" s="312">
        <f>'3. GRI Pricing'!Z191</f>
        <v>1340</v>
      </c>
      <c r="AC200" s="361">
        <f t="shared" si="49"/>
        <v>31.556637098673367</v>
      </c>
    </row>
    <row r="201" spans="3:29" s="30" customFormat="1" ht="11.4" x14ac:dyDescent="0.2">
      <c r="C201" s="77">
        <f>'1. Accomodation'!N196</f>
        <v>608</v>
      </c>
      <c r="D201" s="77" t="str">
        <f>'3. GRI Pricing'!D192</f>
        <v>C</v>
      </c>
      <c r="E201" s="77" t="str">
        <f>'1. Accomodation'!P196</f>
        <v>1 Bed</v>
      </c>
      <c r="F201" s="77">
        <f>'1. Accomodation'!O196</f>
        <v>489.44</v>
      </c>
      <c r="H201" s="273">
        <v>17108</v>
      </c>
      <c r="I201" s="272">
        <f>IFERROR(INDEX('4. Valuation'!$C$10:$J$17,MATCH($E201,'4. Valuation'!$C$10:$C$17,0),MATCH($I$25,'4. Valuation'!$C$10:$J$10,0)),0)</f>
        <v>1435.1428571428571</v>
      </c>
      <c r="J201" s="361">
        <f>IFERROR(INDEX('4. Valuation'!$C$10:$J$17,MATCH($E201,'4. Valuation'!$C$10:$C$17,0),MATCH($J$25,'4. Valuation'!$C$10:$J$10,0)),0)</f>
        <v>34.122393098078575</v>
      </c>
      <c r="K201" s="277"/>
      <c r="L201" s="312">
        <f t="shared" si="42"/>
        <v>17221.714285714286</v>
      </c>
      <c r="M201" s="312">
        <f t="shared" si="43"/>
        <v>1435.1428571428571</v>
      </c>
      <c r="N201" s="361">
        <f t="shared" si="44"/>
        <v>35.186568906738898</v>
      </c>
      <c r="O201" s="278"/>
      <c r="P201" s="278"/>
      <c r="Q201" s="278"/>
      <c r="R201" s="278"/>
      <c r="S201" s="312">
        <f>IFERROR(INDEX('4. Valuation'!$P$10:$Y$17,MATCH($E201,'4. Valuation'!$P$10:$P$17,0),MATCH($S$25,'4. Valuation'!$P$10:$Y$10,0)),0)</f>
        <v>0</v>
      </c>
      <c r="T201" s="312">
        <f>IFERROR(INDEX('4. Valuation'!$P$10:$Y$17,MATCH($E201,'4. Valuation'!$P$10:$P$17,0),MATCH($T$25,'4. Valuation'!$P$10:$Y$10,0)),0)</f>
        <v>0</v>
      </c>
      <c r="U201" s="312">
        <f>IFERROR(INDEX('4. Valuation'!$P$10:$Y$17,MATCH($E201,'4. Valuation'!$P$10:$P$17,0),MATCH($U$25,'4. Valuation'!$P$10:$Y$10,0)),0)</f>
        <v>0</v>
      </c>
      <c r="V201" s="278"/>
      <c r="W201" s="312">
        <f t="shared" si="45"/>
        <v>0</v>
      </c>
      <c r="X201" s="312">
        <f t="shared" si="46"/>
        <v>0</v>
      </c>
      <c r="Y201" s="312">
        <f t="shared" si="47"/>
        <v>0</v>
      </c>
      <c r="Z201" s="278"/>
      <c r="AA201" s="312">
        <f t="shared" si="48"/>
        <v>16440</v>
      </c>
      <c r="AB201" s="312">
        <f>'3. GRI Pricing'!Z192</f>
        <v>1370</v>
      </c>
      <c r="AC201" s="361">
        <f t="shared" si="49"/>
        <v>33.589408303367115</v>
      </c>
    </row>
    <row r="202" spans="3:29" s="30" customFormat="1" ht="11.4" x14ac:dyDescent="0.2">
      <c r="C202" s="77">
        <f>'1. Accomodation'!N197</f>
        <v>609</v>
      </c>
      <c r="D202" s="77" t="str">
        <f>'3. GRI Pricing'!D193</f>
        <v>C</v>
      </c>
      <c r="E202" s="77" t="str">
        <f>'1. Accomodation'!P197</f>
        <v>1 Bed</v>
      </c>
      <c r="F202" s="77">
        <f>'1. Accomodation'!O197</f>
        <v>509.56</v>
      </c>
      <c r="H202" s="273">
        <v>17316</v>
      </c>
      <c r="I202" s="272">
        <f>IFERROR(INDEX('4. Valuation'!$C$10:$J$17,MATCH($E202,'4. Valuation'!$C$10:$C$17,0),MATCH($I$25,'4. Valuation'!$C$10:$J$10,0)),0)</f>
        <v>1435.1428571428571</v>
      </c>
      <c r="J202" s="361">
        <f>IFERROR(INDEX('4. Valuation'!$C$10:$J$17,MATCH($E202,'4. Valuation'!$C$10:$C$17,0),MATCH($J$25,'4. Valuation'!$C$10:$J$10,0)),0)</f>
        <v>34.122393098078575</v>
      </c>
      <c r="K202" s="277"/>
      <c r="L202" s="312">
        <f t="shared" si="42"/>
        <v>17221.714285714286</v>
      </c>
      <c r="M202" s="312">
        <f t="shared" si="43"/>
        <v>1435.1428571428571</v>
      </c>
      <c r="N202" s="361">
        <f t="shared" si="44"/>
        <v>33.797225617619681</v>
      </c>
      <c r="O202" s="278"/>
      <c r="P202" s="278"/>
      <c r="Q202" s="278"/>
      <c r="R202" s="278"/>
      <c r="S202" s="312">
        <f>IFERROR(INDEX('4. Valuation'!$P$10:$Y$17,MATCH($E202,'4. Valuation'!$P$10:$P$17,0),MATCH($S$25,'4. Valuation'!$P$10:$Y$10,0)),0)</f>
        <v>0</v>
      </c>
      <c r="T202" s="312">
        <f>IFERROR(INDEX('4. Valuation'!$P$10:$Y$17,MATCH($E202,'4. Valuation'!$P$10:$P$17,0),MATCH($T$25,'4. Valuation'!$P$10:$Y$10,0)),0)</f>
        <v>0</v>
      </c>
      <c r="U202" s="312">
        <f>IFERROR(INDEX('4. Valuation'!$P$10:$Y$17,MATCH($E202,'4. Valuation'!$P$10:$P$17,0),MATCH($U$25,'4. Valuation'!$P$10:$Y$10,0)),0)</f>
        <v>0</v>
      </c>
      <c r="V202" s="278"/>
      <c r="W202" s="312">
        <f t="shared" si="45"/>
        <v>0</v>
      </c>
      <c r="X202" s="312">
        <f t="shared" si="46"/>
        <v>0</v>
      </c>
      <c r="Y202" s="312">
        <f t="shared" si="47"/>
        <v>0</v>
      </c>
      <c r="Z202" s="278"/>
      <c r="AA202" s="312">
        <f t="shared" si="48"/>
        <v>16080</v>
      </c>
      <c r="AB202" s="312">
        <f>'3. GRI Pricing'!Z193</f>
        <v>1340</v>
      </c>
      <c r="AC202" s="361">
        <f t="shared" si="49"/>
        <v>31.556637098673367</v>
      </c>
    </row>
    <row r="203" spans="3:29" s="30" customFormat="1" ht="11.4" x14ac:dyDescent="0.2">
      <c r="C203" s="77">
        <f>'1. Accomodation'!N198</f>
        <v>610</v>
      </c>
      <c r="D203" s="77" t="str">
        <f>'3. GRI Pricing'!D194</f>
        <v>C</v>
      </c>
      <c r="E203" s="77" t="str">
        <f>'1. Accomodation'!P198</f>
        <v>1 Bed</v>
      </c>
      <c r="F203" s="77">
        <f>'1. Accomodation'!O198</f>
        <v>506.87</v>
      </c>
      <c r="H203" s="273">
        <v>17212</v>
      </c>
      <c r="I203" s="272">
        <f>IFERROR(INDEX('4. Valuation'!$C$10:$J$17,MATCH($E203,'4. Valuation'!$C$10:$C$17,0),MATCH($I$25,'4. Valuation'!$C$10:$J$10,0)),0)</f>
        <v>1435.1428571428571</v>
      </c>
      <c r="J203" s="361">
        <f>IFERROR(INDEX('4. Valuation'!$C$10:$J$17,MATCH($E203,'4. Valuation'!$C$10:$C$17,0),MATCH($J$25,'4. Valuation'!$C$10:$J$10,0)),0)</f>
        <v>34.122393098078575</v>
      </c>
      <c r="K203" s="277"/>
      <c r="L203" s="312">
        <f t="shared" si="42"/>
        <v>17221.714285714286</v>
      </c>
      <c r="M203" s="312">
        <f t="shared" si="43"/>
        <v>1435.1428571428571</v>
      </c>
      <c r="N203" s="361">
        <f t="shared" si="44"/>
        <v>33.976590221781294</v>
      </c>
      <c r="O203" s="278"/>
      <c r="P203" s="278"/>
      <c r="Q203" s="278"/>
      <c r="R203" s="278"/>
      <c r="S203" s="312">
        <f>IFERROR(INDEX('4. Valuation'!$P$10:$Y$17,MATCH($E203,'4. Valuation'!$P$10:$P$17,0),MATCH($S$25,'4. Valuation'!$P$10:$Y$10,0)),0)</f>
        <v>0</v>
      </c>
      <c r="T203" s="312">
        <f>IFERROR(INDEX('4. Valuation'!$P$10:$Y$17,MATCH($E203,'4. Valuation'!$P$10:$P$17,0),MATCH($T$25,'4. Valuation'!$P$10:$Y$10,0)),0)</f>
        <v>0</v>
      </c>
      <c r="U203" s="312">
        <f>IFERROR(INDEX('4. Valuation'!$P$10:$Y$17,MATCH($E203,'4. Valuation'!$P$10:$P$17,0),MATCH($U$25,'4. Valuation'!$P$10:$Y$10,0)),0)</f>
        <v>0</v>
      </c>
      <c r="V203" s="278"/>
      <c r="W203" s="312">
        <f t="shared" si="45"/>
        <v>0</v>
      </c>
      <c r="X203" s="312">
        <f t="shared" si="46"/>
        <v>0</v>
      </c>
      <c r="Y203" s="312">
        <f t="shared" si="47"/>
        <v>0</v>
      </c>
      <c r="Z203" s="278"/>
      <c r="AA203" s="312">
        <f t="shared" si="48"/>
        <v>16500</v>
      </c>
      <c r="AB203" s="312">
        <f>'3. GRI Pricing'!Z194</f>
        <v>1375</v>
      </c>
      <c r="AC203" s="361">
        <f t="shared" si="49"/>
        <v>32.552725550930219</v>
      </c>
    </row>
    <row r="204" spans="3:29" s="30" customFormat="1" ht="11.4" x14ac:dyDescent="0.2">
      <c r="C204" s="77">
        <f>'1. Accomodation'!N199</f>
        <v>611</v>
      </c>
      <c r="D204" s="77" t="str">
        <f>'3. GRI Pricing'!D195</f>
        <v>C</v>
      </c>
      <c r="E204" s="77" t="str">
        <f>'1. Accomodation'!P199</f>
        <v>1 Bed</v>
      </c>
      <c r="F204" s="77">
        <f>'1. Accomodation'!O199</f>
        <v>509.56</v>
      </c>
      <c r="H204" s="273">
        <v>17316</v>
      </c>
      <c r="I204" s="272">
        <f>IFERROR(INDEX('4. Valuation'!$C$10:$J$17,MATCH($E204,'4. Valuation'!$C$10:$C$17,0),MATCH($I$25,'4. Valuation'!$C$10:$J$10,0)),0)</f>
        <v>1435.1428571428571</v>
      </c>
      <c r="J204" s="361">
        <f>IFERROR(INDEX('4. Valuation'!$C$10:$J$17,MATCH($E204,'4. Valuation'!$C$10:$C$17,0),MATCH($J$25,'4. Valuation'!$C$10:$J$10,0)),0)</f>
        <v>34.122393098078575</v>
      </c>
      <c r="K204" s="277"/>
      <c r="L204" s="312">
        <f t="shared" si="42"/>
        <v>17221.714285714286</v>
      </c>
      <c r="M204" s="312">
        <f t="shared" si="43"/>
        <v>1435.1428571428571</v>
      </c>
      <c r="N204" s="361">
        <f t="shared" si="44"/>
        <v>33.797225617619681</v>
      </c>
      <c r="O204" s="278"/>
      <c r="P204" s="278"/>
      <c r="Q204" s="278"/>
      <c r="R204" s="278"/>
      <c r="S204" s="312">
        <f>IFERROR(INDEX('4. Valuation'!$P$10:$Y$17,MATCH($E204,'4. Valuation'!$P$10:$P$17,0),MATCH($S$25,'4. Valuation'!$P$10:$Y$10,0)),0)</f>
        <v>0</v>
      </c>
      <c r="T204" s="312">
        <f>IFERROR(INDEX('4. Valuation'!$P$10:$Y$17,MATCH($E204,'4. Valuation'!$P$10:$P$17,0),MATCH($T$25,'4. Valuation'!$P$10:$Y$10,0)),0)</f>
        <v>0</v>
      </c>
      <c r="U204" s="312">
        <f>IFERROR(INDEX('4. Valuation'!$P$10:$Y$17,MATCH($E204,'4. Valuation'!$P$10:$P$17,0),MATCH($U$25,'4. Valuation'!$P$10:$Y$10,0)),0)</f>
        <v>0</v>
      </c>
      <c r="V204" s="278"/>
      <c r="W204" s="312">
        <f t="shared" si="45"/>
        <v>0</v>
      </c>
      <c r="X204" s="312">
        <f t="shared" si="46"/>
        <v>0</v>
      </c>
      <c r="Y204" s="312">
        <f t="shared" si="47"/>
        <v>0</v>
      </c>
      <c r="Z204" s="278"/>
      <c r="AA204" s="312">
        <f t="shared" si="48"/>
        <v>16080</v>
      </c>
      <c r="AB204" s="312">
        <f>'3. GRI Pricing'!Z195</f>
        <v>1340</v>
      </c>
      <c r="AC204" s="361">
        <f t="shared" si="49"/>
        <v>31.556637098673367</v>
      </c>
    </row>
    <row r="205" spans="3:29" s="30" customFormat="1" ht="11.4" x14ac:dyDescent="0.2">
      <c r="C205" s="77">
        <f>'1. Accomodation'!N200</f>
        <v>612</v>
      </c>
      <c r="D205" s="77" t="str">
        <f>'3. GRI Pricing'!D196</f>
        <v>C</v>
      </c>
      <c r="E205" s="77" t="str">
        <f>'1. Accomodation'!P200</f>
        <v>2 Bed</v>
      </c>
      <c r="F205" s="77">
        <f>'1. Accomodation'!O200</f>
        <v>747.02</v>
      </c>
      <c r="H205" s="273">
        <v>22152</v>
      </c>
      <c r="I205" s="272">
        <f>IFERROR(INDEX('4. Valuation'!$C$10:$J$17,MATCH($E205,'4. Valuation'!$C$10:$C$17,0),MATCH($I$25,'4. Valuation'!$C$10:$J$10,0)),0)</f>
        <v>1845.0370370370372</v>
      </c>
      <c r="J205" s="361">
        <f>IFERROR(INDEX('4. Valuation'!$C$10:$J$17,MATCH($E205,'4. Valuation'!$C$10:$C$17,0),MATCH($J$25,'4. Valuation'!$C$10:$J$10,0)),0)</f>
        <v>30.136949008991301</v>
      </c>
      <c r="K205" s="277"/>
      <c r="L205" s="312">
        <f t="shared" si="42"/>
        <v>22140.444444444445</v>
      </c>
      <c r="M205" s="312">
        <f t="shared" si="43"/>
        <v>1845.0370370370372</v>
      </c>
      <c r="N205" s="361">
        <f t="shared" si="44"/>
        <v>29.638355659077998</v>
      </c>
      <c r="O205" s="278"/>
      <c r="P205" s="278"/>
      <c r="Q205" s="278"/>
      <c r="R205" s="278"/>
      <c r="S205" s="312">
        <f>IFERROR(INDEX('4. Valuation'!$P$10:$Y$17,MATCH($E205,'4. Valuation'!$P$10:$P$17,0),MATCH($S$25,'4. Valuation'!$P$10:$Y$10,0)),0)</f>
        <v>0</v>
      </c>
      <c r="T205" s="312">
        <f>IFERROR(INDEX('4. Valuation'!$P$10:$Y$17,MATCH($E205,'4. Valuation'!$P$10:$P$17,0),MATCH($T$25,'4. Valuation'!$P$10:$Y$10,0)),0)</f>
        <v>0</v>
      </c>
      <c r="U205" s="312">
        <f>IFERROR(INDEX('4. Valuation'!$P$10:$Y$17,MATCH($E205,'4. Valuation'!$P$10:$P$17,0),MATCH($U$25,'4. Valuation'!$P$10:$Y$10,0)),0)</f>
        <v>0</v>
      </c>
      <c r="V205" s="278"/>
      <c r="W205" s="312">
        <f t="shared" si="45"/>
        <v>0</v>
      </c>
      <c r="X205" s="312">
        <f t="shared" si="46"/>
        <v>0</v>
      </c>
      <c r="Y205" s="312">
        <f t="shared" si="47"/>
        <v>0</v>
      </c>
      <c r="Z205" s="278"/>
      <c r="AA205" s="312">
        <f t="shared" si="48"/>
        <v>21180</v>
      </c>
      <c r="AB205" s="312">
        <f>'3. GRI Pricing'!Z196</f>
        <v>1765</v>
      </c>
      <c r="AC205" s="361">
        <f t="shared" si="49"/>
        <v>28.352654547401677</v>
      </c>
    </row>
    <row r="206" spans="3:29" s="30" customFormat="1" ht="11.4" x14ac:dyDescent="0.2">
      <c r="C206" s="77">
        <f>'1. Accomodation'!N201</f>
        <v>613</v>
      </c>
      <c r="D206" s="77" t="str">
        <f>'3. GRI Pricing'!D197</f>
        <v>C</v>
      </c>
      <c r="E206" s="77" t="str">
        <f>'1. Accomodation'!P201</f>
        <v>1 Bed</v>
      </c>
      <c r="F206" s="77">
        <f>'1. Accomodation'!O201</f>
        <v>506.76</v>
      </c>
      <c r="H206" s="273">
        <v>17316</v>
      </c>
      <c r="I206" s="272">
        <f>IFERROR(INDEX('4. Valuation'!$C$10:$J$17,MATCH($E206,'4. Valuation'!$C$10:$C$17,0),MATCH($I$25,'4. Valuation'!$C$10:$J$10,0)),0)</f>
        <v>1435.1428571428571</v>
      </c>
      <c r="J206" s="361">
        <f>IFERROR(INDEX('4. Valuation'!$C$10:$J$17,MATCH($E206,'4. Valuation'!$C$10:$C$17,0),MATCH($J$25,'4. Valuation'!$C$10:$J$10,0)),0)</f>
        <v>34.122393098078575</v>
      </c>
      <c r="K206" s="277"/>
      <c r="L206" s="312">
        <f t="shared" si="42"/>
        <v>17221.714285714286</v>
      </c>
      <c r="M206" s="312">
        <f t="shared" si="43"/>
        <v>1435.1428571428571</v>
      </c>
      <c r="N206" s="361">
        <f t="shared" si="44"/>
        <v>33.983965359764554</v>
      </c>
      <c r="O206" s="278"/>
      <c r="P206" s="278"/>
      <c r="Q206" s="278"/>
      <c r="R206" s="278"/>
      <c r="S206" s="312">
        <f>IFERROR(INDEX('4. Valuation'!$P$10:$Y$17,MATCH($E206,'4. Valuation'!$P$10:$P$17,0),MATCH($S$25,'4. Valuation'!$P$10:$Y$10,0)),0)</f>
        <v>0</v>
      </c>
      <c r="T206" s="312">
        <f>IFERROR(INDEX('4. Valuation'!$P$10:$Y$17,MATCH($E206,'4. Valuation'!$P$10:$P$17,0),MATCH($T$25,'4. Valuation'!$P$10:$Y$10,0)),0)</f>
        <v>0</v>
      </c>
      <c r="U206" s="312">
        <f>IFERROR(INDEX('4. Valuation'!$P$10:$Y$17,MATCH($E206,'4. Valuation'!$P$10:$P$17,0),MATCH($U$25,'4. Valuation'!$P$10:$Y$10,0)),0)</f>
        <v>0</v>
      </c>
      <c r="V206" s="278"/>
      <c r="W206" s="312">
        <f t="shared" si="45"/>
        <v>0</v>
      </c>
      <c r="X206" s="312">
        <f t="shared" si="46"/>
        <v>0</v>
      </c>
      <c r="Y206" s="312">
        <f t="shared" si="47"/>
        <v>0</v>
      </c>
      <c r="Z206" s="278"/>
      <c r="AA206" s="312">
        <f t="shared" si="48"/>
        <v>16080</v>
      </c>
      <c r="AB206" s="312">
        <f>'3. GRI Pricing'!Z197</f>
        <v>1340</v>
      </c>
      <c r="AC206" s="361">
        <f t="shared" si="49"/>
        <v>31.730996921619703</v>
      </c>
    </row>
    <row r="207" spans="3:29" s="30" customFormat="1" ht="11.4" x14ac:dyDescent="0.2">
      <c r="C207" s="77">
        <f>'1. Accomodation'!N202</f>
        <v>614</v>
      </c>
      <c r="D207" s="77" t="str">
        <f>'3. GRI Pricing'!D198</f>
        <v>D</v>
      </c>
      <c r="E207" s="77" t="str">
        <f>'1. Accomodation'!P202</f>
        <v>1 Bed</v>
      </c>
      <c r="F207" s="77">
        <f>'1. Accomodation'!O202</f>
        <v>507.41</v>
      </c>
      <c r="H207" s="273">
        <v>17316</v>
      </c>
      <c r="I207" s="272">
        <f>IFERROR(INDEX('4. Valuation'!$C$10:$J$17,MATCH($E207,'4. Valuation'!$C$10:$C$17,0),MATCH($I$25,'4. Valuation'!$C$10:$J$10,0)),0)</f>
        <v>1435.1428571428571</v>
      </c>
      <c r="J207" s="361">
        <f>IFERROR(INDEX('4. Valuation'!$C$10:$J$17,MATCH($E207,'4. Valuation'!$C$10:$C$17,0),MATCH($J$25,'4. Valuation'!$C$10:$J$10,0)),0)</f>
        <v>34.122393098078575</v>
      </c>
      <c r="K207" s="277"/>
      <c r="L207" s="312">
        <f t="shared" si="42"/>
        <v>17221.714285714286</v>
      </c>
      <c r="M207" s="312">
        <f t="shared" si="43"/>
        <v>1435.1428571428571</v>
      </c>
      <c r="N207" s="361">
        <f t="shared" si="44"/>
        <v>33.940431378400675</v>
      </c>
      <c r="O207" s="278"/>
      <c r="P207" s="278"/>
      <c r="Q207" s="278"/>
      <c r="R207" s="278"/>
      <c r="S207" s="312">
        <f>IFERROR(INDEX('4. Valuation'!$P$10:$Y$17,MATCH($E207,'4. Valuation'!$P$10:$P$17,0),MATCH($S$25,'4. Valuation'!$P$10:$Y$10,0)),0)</f>
        <v>0</v>
      </c>
      <c r="T207" s="312">
        <f>IFERROR(INDEX('4. Valuation'!$P$10:$Y$17,MATCH($E207,'4. Valuation'!$P$10:$P$17,0),MATCH($T$25,'4. Valuation'!$P$10:$Y$10,0)),0)</f>
        <v>0</v>
      </c>
      <c r="U207" s="312">
        <f>IFERROR(INDEX('4. Valuation'!$P$10:$Y$17,MATCH($E207,'4. Valuation'!$P$10:$P$17,0),MATCH($U$25,'4. Valuation'!$P$10:$Y$10,0)),0)</f>
        <v>0</v>
      </c>
      <c r="V207" s="278"/>
      <c r="W207" s="312">
        <f t="shared" si="45"/>
        <v>0</v>
      </c>
      <c r="X207" s="312">
        <f t="shared" si="46"/>
        <v>0</v>
      </c>
      <c r="Y207" s="312">
        <f t="shared" si="47"/>
        <v>0</v>
      </c>
      <c r="Z207" s="278"/>
      <c r="AA207" s="312">
        <f t="shared" si="48"/>
        <v>16080</v>
      </c>
      <c r="AB207" s="312">
        <f>'3. GRI Pricing'!Z198</f>
        <v>1340</v>
      </c>
      <c r="AC207" s="361">
        <f t="shared" si="49"/>
        <v>31.690349027413728</v>
      </c>
    </row>
    <row r="208" spans="3:29" s="30" customFormat="1" ht="11.4" x14ac:dyDescent="0.2">
      <c r="C208" s="77">
        <f>'1. Accomodation'!N203</f>
        <v>615</v>
      </c>
      <c r="D208" s="77" t="str">
        <f>'3. GRI Pricing'!D199</f>
        <v>D</v>
      </c>
      <c r="E208" s="77" t="str">
        <f>'1. Accomodation'!P203</f>
        <v>2 Bed</v>
      </c>
      <c r="F208" s="77">
        <f>'1. Accomodation'!O203</f>
        <v>749.38</v>
      </c>
      <c r="H208" s="273">
        <v>22152</v>
      </c>
      <c r="I208" s="272">
        <f>IFERROR(INDEX('4. Valuation'!$C$10:$J$17,MATCH($E208,'4. Valuation'!$C$10:$C$17,0),MATCH($I$25,'4. Valuation'!$C$10:$J$10,0)),0)</f>
        <v>1845.0370370370372</v>
      </c>
      <c r="J208" s="361">
        <f>IFERROR(INDEX('4. Valuation'!$C$10:$J$17,MATCH($E208,'4. Valuation'!$C$10:$C$17,0),MATCH($J$25,'4. Valuation'!$C$10:$J$10,0)),0)</f>
        <v>30.136949008991301</v>
      </c>
      <c r="K208" s="277"/>
      <c r="L208" s="312">
        <f t="shared" si="42"/>
        <v>22140.444444444445</v>
      </c>
      <c r="M208" s="312">
        <f t="shared" si="43"/>
        <v>1845.0370370370372</v>
      </c>
      <c r="N208" s="361">
        <f t="shared" si="44"/>
        <v>29.545016472876839</v>
      </c>
      <c r="O208" s="278"/>
      <c r="P208" s="278"/>
      <c r="Q208" s="278"/>
      <c r="R208" s="278"/>
      <c r="S208" s="312">
        <f>IFERROR(INDEX('4. Valuation'!$P$10:$Y$17,MATCH($E208,'4. Valuation'!$P$10:$P$17,0),MATCH($S$25,'4. Valuation'!$P$10:$Y$10,0)),0)</f>
        <v>0</v>
      </c>
      <c r="T208" s="312">
        <f>IFERROR(INDEX('4. Valuation'!$P$10:$Y$17,MATCH($E208,'4. Valuation'!$P$10:$P$17,0),MATCH($T$25,'4. Valuation'!$P$10:$Y$10,0)),0)</f>
        <v>0</v>
      </c>
      <c r="U208" s="312">
        <f>IFERROR(INDEX('4. Valuation'!$P$10:$Y$17,MATCH($E208,'4. Valuation'!$P$10:$P$17,0),MATCH($U$25,'4. Valuation'!$P$10:$Y$10,0)),0)</f>
        <v>0</v>
      </c>
      <c r="V208" s="278"/>
      <c r="W208" s="312">
        <f t="shared" si="45"/>
        <v>0</v>
      </c>
      <c r="X208" s="312">
        <f t="shared" si="46"/>
        <v>0</v>
      </c>
      <c r="Y208" s="312">
        <f t="shared" si="47"/>
        <v>0</v>
      </c>
      <c r="Z208" s="278"/>
      <c r="AA208" s="312">
        <f t="shared" si="48"/>
        <v>21180</v>
      </c>
      <c r="AB208" s="312">
        <f>'3. GRI Pricing'!Z199</f>
        <v>1765</v>
      </c>
      <c r="AC208" s="361">
        <f t="shared" si="49"/>
        <v>28.263364381221809</v>
      </c>
    </row>
    <row r="209" spans="3:29" s="30" customFormat="1" ht="11.4" x14ac:dyDescent="0.2">
      <c r="C209" s="77">
        <f>'1. Accomodation'!N204</f>
        <v>616</v>
      </c>
      <c r="D209" s="77" t="str">
        <f>'3. GRI Pricing'!D200</f>
        <v>D</v>
      </c>
      <c r="E209" s="77" t="str">
        <f>'1. Accomodation'!P204</f>
        <v>1 Bed</v>
      </c>
      <c r="F209" s="77">
        <f>'1. Accomodation'!O204</f>
        <v>510.21</v>
      </c>
      <c r="H209" s="273">
        <v>17316</v>
      </c>
      <c r="I209" s="272">
        <f>IFERROR(INDEX('4. Valuation'!$C$10:$J$17,MATCH($E209,'4. Valuation'!$C$10:$C$17,0),MATCH($I$25,'4. Valuation'!$C$10:$J$10,0)),0)</f>
        <v>1435.1428571428571</v>
      </c>
      <c r="J209" s="361">
        <f>IFERROR(INDEX('4. Valuation'!$C$10:$J$17,MATCH($E209,'4. Valuation'!$C$10:$C$17,0),MATCH($J$25,'4. Valuation'!$C$10:$J$10,0)),0)</f>
        <v>34.122393098078575</v>
      </c>
      <c r="K209" s="277"/>
      <c r="L209" s="312">
        <f t="shared" si="42"/>
        <v>17221.714285714286</v>
      </c>
      <c r="M209" s="312">
        <f t="shared" si="43"/>
        <v>1435.1428571428571</v>
      </c>
      <c r="N209" s="361">
        <f t="shared" si="44"/>
        <v>33.754168451645967</v>
      </c>
      <c r="O209" s="278"/>
      <c r="P209" s="278"/>
      <c r="Q209" s="278"/>
      <c r="R209" s="278"/>
      <c r="S209" s="312">
        <f>IFERROR(INDEX('4. Valuation'!$P$10:$Y$17,MATCH($E209,'4. Valuation'!$P$10:$P$17,0),MATCH($S$25,'4. Valuation'!$P$10:$Y$10,0)),0)</f>
        <v>0</v>
      </c>
      <c r="T209" s="312">
        <f>IFERROR(INDEX('4. Valuation'!$P$10:$Y$17,MATCH($E209,'4. Valuation'!$P$10:$P$17,0),MATCH($T$25,'4. Valuation'!$P$10:$Y$10,0)),0)</f>
        <v>0</v>
      </c>
      <c r="U209" s="312">
        <f>IFERROR(INDEX('4. Valuation'!$P$10:$Y$17,MATCH($E209,'4. Valuation'!$P$10:$P$17,0),MATCH($U$25,'4. Valuation'!$P$10:$Y$10,0)),0)</f>
        <v>0</v>
      </c>
      <c r="V209" s="278"/>
      <c r="W209" s="312">
        <f t="shared" si="45"/>
        <v>0</v>
      </c>
      <c r="X209" s="312">
        <f t="shared" si="46"/>
        <v>0</v>
      </c>
      <c r="Y209" s="312">
        <f t="shared" si="47"/>
        <v>0</v>
      </c>
      <c r="Z209" s="278"/>
      <c r="AA209" s="312">
        <f t="shared" si="48"/>
        <v>16080</v>
      </c>
      <c r="AB209" s="312">
        <f>'3. GRI Pricing'!Z200</f>
        <v>1340</v>
      </c>
      <c r="AC209" s="361">
        <f t="shared" si="49"/>
        <v>31.516434409360851</v>
      </c>
    </row>
    <row r="210" spans="3:29" s="30" customFormat="1" ht="11.4" x14ac:dyDescent="0.2">
      <c r="C210" s="77">
        <f>'1. Accomodation'!N205</f>
        <v>617</v>
      </c>
      <c r="D210" s="77" t="str">
        <f>'3. GRI Pricing'!D201</f>
        <v>D</v>
      </c>
      <c r="E210" s="77" t="str">
        <f>'1. Accomodation'!P205</f>
        <v>1 Bed</v>
      </c>
      <c r="F210" s="77">
        <f>'1. Accomodation'!O205</f>
        <v>506.87</v>
      </c>
      <c r="H210" s="273">
        <v>17212</v>
      </c>
      <c r="I210" s="272">
        <f>IFERROR(INDEX('4. Valuation'!$C$10:$J$17,MATCH($E210,'4. Valuation'!$C$10:$C$17,0),MATCH($I$25,'4. Valuation'!$C$10:$J$10,0)),0)</f>
        <v>1435.1428571428571</v>
      </c>
      <c r="J210" s="361">
        <f>IFERROR(INDEX('4. Valuation'!$C$10:$J$17,MATCH($E210,'4. Valuation'!$C$10:$C$17,0),MATCH($J$25,'4. Valuation'!$C$10:$J$10,0)),0)</f>
        <v>34.122393098078575</v>
      </c>
      <c r="K210" s="277"/>
      <c r="L210" s="312">
        <f t="shared" si="42"/>
        <v>17221.714285714286</v>
      </c>
      <c r="M210" s="312">
        <f t="shared" si="43"/>
        <v>1435.1428571428571</v>
      </c>
      <c r="N210" s="361">
        <f t="shared" si="44"/>
        <v>33.976590221781294</v>
      </c>
      <c r="O210" s="278"/>
      <c r="P210" s="278"/>
      <c r="Q210" s="278"/>
      <c r="R210" s="278"/>
      <c r="S210" s="312">
        <f>IFERROR(INDEX('4. Valuation'!$P$10:$Y$17,MATCH($E210,'4. Valuation'!$P$10:$P$17,0),MATCH($S$25,'4. Valuation'!$P$10:$Y$10,0)),0)</f>
        <v>0</v>
      </c>
      <c r="T210" s="312">
        <f>IFERROR(INDEX('4. Valuation'!$P$10:$Y$17,MATCH($E210,'4. Valuation'!$P$10:$P$17,0),MATCH($T$25,'4. Valuation'!$P$10:$Y$10,0)),0)</f>
        <v>0</v>
      </c>
      <c r="U210" s="312">
        <f>IFERROR(INDEX('4. Valuation'!$P$10:$Y$17,MATCH($E210,'4. Valuation'!$P$10:$P$17,0),MATCH($U$25,'4. Valuation'!$P$10:$Y$10,0)),0)</f>
        <v>0</v>
      </c>
      <c r="V210" s="278"/>
      <c r="W210" s="312">
        <f t="shared" si="45"/>
        <v>0</v>
      </c>
      <c r="X210" s="312">
        <f t="shared" si="46"/>
        <v>0</v>
      </c>
      <c r="Y210" s="312">
        <f t="shared" si="47"/>
        <v>0</v>
      </c>
      <c r="Z210" s="278"/>
      <c r="AA210" s="312">
        <f t="shared" si="48"/>
        <v>16680</v>
      </c>
      <c r="AB210" s="312">
        <f>'3. GRI Pricing'!Z201</f>
        <v>1390</v>
      </c>
      <c r="AC210" s="361">
        <f t="shared" si="49"/>
        <v>32.907846193304003</v>
      </c>
    </row>
    <row r="211" spans="3:29" s="30" customFormat="1" ht="11.4" x14ac:dyDescent="0.2">
      <c r="C211" s="77">
        <f>'1. Accomodation'!N206</f>
        <v>618</v>
      </c>
      <c r="D211" s="77" t="str">
        <f>'3. GRI Pricing'!D202</f>
        <v>D</v>
      </c>
      <c r="E211" s="77" t="str">
        <f>'1. Accomodation'!P206</f>
        <v>1 Bed</v>
      </c>
      <c r="F211" s="77">
        <f>'1. Accomodation'!O206</f>
        <v>510.21</v>
      </c>
      <c r="H211" s="273">
        <v>17316</v>
      </c>
      <c r="I211" s="272">
        <f>IFERROR(INDEX('4. Valuation'!$C$10:$J$17,MATCH($E211,'4. Valuation'!$C$10:$C$17,0),MATCH($I$25,'4. Valuation'!$C$10:$J$10,0)),0)</f>
        <v>1435.1428571428571</v>
      </c>
      <c r="J211" s="361">
        <f>IFERROR(INDEX('4. Valuation'!$C$10:$J$17,MATCH($E211,'4. Valuation'!$C$10:$C$17,0),MATCH($J$25,'4. Valuation'!$C$10:$J$10,0)),0)</f>
        <v>34.122393098078575</v>
      </c>
      <c r="K211" s="277"/>
      <c r="L211" s="312">
        <f t="shared" si="42"/>
        <v>17221.714285714286</v>
      </c>
      <c r="M211" s="312">
        <f t="shared" si="43"/>
        <v>1435.1428571428571</v>
      </c>
      <c r="N211" s="361">
        <f t="shared" si="44"/>
        <v>33.754168451645967</v>
      </c>
      <c r="O211" s="278"/>
      <c r="P211" s="278"/>
      <c r="Q211" s="278"/>
      <c r="R211" s="278"/>
      <c r="S211" s="312">
        <f>IFERROR(INDEX('4. Valuation'!$P$10:$Y$17,MATCH($E211,'4. Valuation'!$P$10:$P$17,0),MATCH($S$25,'4. Valuation'!$P$10:$Y$10,0)),0)</f>
        <v>0</v>
      </c>
      <c r="T211" s="312">
        <f>IFERROR(INDEX('4. Valuation'!$P$10:$Y$17,MATCH($E211,'4. Valuation'!$P$10:$P$17,0),MATCH($T$25,'4. Valuation'!$P$10:$Y$10,0)),0)</f>
        <v>0</v>
      </c>
      <c r="U211" s="312">
        <f>IFERROR(INDEX('4. Valuation'!$P$10:$Y$17,MATCH($E211,'4. Valuation'!$P$10:$P$17,0),MATCH($U$25,'4. Valuation'!$P$10:$Y$10,0)),0)</f>
        <v>0</v>
      </c>
      <c r="V211" s="278"/>
      <c r="W211" s="312">
        <f t="shared" si="45"/>
        <v>0</v>
      </c>
      <c r="X211" s="312">
        <f t="shared" si="46"/>
        <v>0</v>
      </c>
      <c r="Y211" s="312">
        <f t="shared" si="47"/>
        <v>0</v>
      </c>
      <c r="Z211" s="278"/>
      <c r="AA211" s="312">
        <f t="shared" si="48"/>
        <v>16080</v>
      </c>
      <c r="AB211" s="312">
        <f>'3. GRI Pricing'!Z202</f>
        <v>1340</v>
      </c>
      <c r="AC211" s="361">
        <f t="shared" si="49"/>
        <v>31.516434409360851</v>
      </c>
    </row>
    <row r="212" spans="3:29" s="30" customFormat="1" ht="11.4" x14ac:dyDescent="0.2">
      <c r="C212" s="77">
        <f>'1. Accomodation'!N207</f>
        <v>619</v>
      </c>
      <c r="D212" s="77" t="str">
        <f>'3. GRI Pricing'!D203</f>
        <v>D</v>
      </c>
      <c r="E212" s="77" t="str">
        <f>'1. Accomodation'!P207</f>
        <v>1 Bed</v>
      </c>
      <c r="F212" s="77">
        <f>'1. Accomodation'!O207</f>
        <v>492.56</v>
      </c>
      <c r="H212" s="273">
        <v>17108</v>
      </c>
      <c r="I212" s="272">
        <f>IFERROR(INDEX('4. Valuation'!$C$10:$J$17,MATCH($E212,'4. Valuation'!$C$10:$C$17,0),MATCH($I$25,'4. Valuation'!$C$10:$J$10,0)),0)</f>
        <v>1435.1428571428571</v>
      </c>
      <c r="J212" s="361">
        <f>IFERROR(INDEX('4. Valuation'!$C$10:$J$17,MATCH($E212,'4. Valuation'!$C$10:$C$17,0),MATCH($J$25,'4. Valuation'!$C$10:$J$10,0)),0)</f>
        <v>34.122393098078575</v>
      </c>
      <c r="K212" s="277"/>
      <c r="L212" s="312">
        <f t="shared" si="42"/>
        <v>17221.714285714286</v>
      </c>
      <c r="M212" s="312">
        <f t="shared" si="43"/>
        <v>1435.1428571428571</v>
      </c>
      <c r="N212" s="361">
        <f t="shared" si="44"/>
        <v>34.963688252627669</v>
      </c>
      <c r="O212" s="278"/>
      <c r="P212" s="278"/>
      <c r="Q212" s="278"/>
      <c r="R212" s="278"/>
      <c r="S212" s="312">
        <f>IFERROR(INDEX('4. Valuation'!$P$10:$Y$17,MATCH($E212,'4. Valuation'!$P$10:$P$17,0),MATCH($S$25,'4. Valuation'!$P$10:$Y$10,0)),0)</f>
        <v>0</v>
      </c>
      <c r="T212" s="312">
        <f>IFERROR(INDEX('4. Valuation'!$P$10:$Y$17,MATCH($E212,'4. Valuation'!$P$10:$P$17,0),MATCH($T$25,'4. Valuation'!$P$10:$Y$10,0)),0)</f>
        <v>0</v>
      </c>
      <c r="U212" s="312">
        <f>IFERROR(INDEX('4. Valuation'!$P$10:$Y$17,MATCH($E212,'4. Valuation'!$P$10:$P$17,0),MATCH($U$25,'4. Valuation'!$P$10:$Y$10,0)),0)</f>
        <v>0</v>
      </c>
      <c r="V212" s="278"/>
      <c r="W212" s="312">
        <f t="shared" si="45"/>
        <v>0</v>
      </c>
      <c r="X212" s="312">
        <f t="shared" si="46"/>
        <v>0</v>
      </c>
      <c r="Y212" s="312">
        <f t="shared" si="47"/>
        <v>0</v>
      </c>
      <c r="Z212" s="278"/>
      <c r="AA212" s="312">
        <f t="shared" si="48"/>
        <v>16620</v>
      </c>
      <c r="AB212" s="312">
        <f>'3. GRI Pricing'!Z203</f>
        <v>1385</v>
      </c>
      <c r="AC212" s="361">
        <f t="shared" si="49"/>
        <v>33.742082182881276</v>
      </c>
    </row>
    <row r="213" spans="3:29" s="30" customFormat="1" ht="11.4" x14ac:dyDescent="0.2">
      <c r="C213" s="77">
        <f>'1. Accomodation'!N208</f>
        <v>620</v>
      </c>
      <c r="D213" s="77" t="str">
        <f>'3. GRI Pricing'!D204</f>
        <v>D</v>
      </c>
      <c r="E213" s="77" t="str">
        <f>'1. Accomodation'!P208</f>
        <v>1 Bed</v>
      </c>
      <c r="F213" s="77">
        <f>'1. Accomodation'!O208</f>
        <v>510.21</v>
      </c>
      <c r="H213" s="273">
        <v>17316</v>
      </c>
      <c r="I213" s="272">
        <f>IFERROR(INDEX('4. Valuation'!$C$10:$J$17,MATCH($E213,'4. Valuation'!$C$10:$C$17,0),MATCH($I$25,'4. Valuation'!$C$10:$J$10,0)),0)</f>
        <v>1435.1428571428571</v>
      </c>
      <c r="J213" s="361">
        <f>IFERROR(INDEX('4. Valuation'!$C$10:$J$17,MATCH($E213,'4. Valuation'!$C$10:$C$17,0),MATCH($J$25,'4. Valuation'!$C$10:$J$10,0)),0)</f>
        <v>34.122393098078575</v>
      </c>
      <c r="K213" s="277"/>
      <c r="L213" s="312">
        <f t="shared" si="42"/>
        <v>17221.714285714286</v>
      </c>
      <c r="M213" s="312">
        <f t="shared" si="43"/>
        <v>1435.1428571428571</v>
      </c>
      <c r="N213" s="361">
        <f t="shared" si="44"/>
        <v>33.754168451645967</v>
      </c>
      <c r="O213" s="278"/>
      <c r="P213" s="278"/>
      <c r="Q213" s="278"/>
      <c r="R213" s="278"/>
      <c r="S213" s="312">
        <f>IFERROR(INDEX('4. Valuation'!$P$10:$Y$17,MATCH($E213,'4. Valuation'!$P$10:$P$17,0),MATCH($S$25,'4. Valuation'!$P$10:$Y$10,0)),0)</f>
        <v>0</v>
      </c>
      <c r="T213" s="312">
        <f>IFERROR(INDEX('4. Valuation'!$P$10:$Y$17,MATCH($E213,'4. Valuation'!$P$10:$P$17,0),MATCH($T$25,'4. Valuation'!$P$10:$Y$10,0)),0)</f>
        <v>0</v>
      </c>
      <c r="U213" s="312">
        <f>IFERROR(INDEX('4. Valuation'!$P$10:$Y$17,MATCH($E213,'4. Valuation'!$P$10:$P$17,0),MATCH($U$25,'4. Valuation'!$P$10:$Y$10,0)),0)</f>
        <v>0</v>
      </c>
      <c r="V213" s="278"/>
      <c r="W213" s="312">
        <f t="shared" si="45"/>
        <v>0</v>
      </c>
      <c r="X213" s="312">
        <f t="shared" si="46"/>
        <v>0</v>
      </c>
      <c r="Y213" s="312">
        <f t="shared" si="47"/>
        <v>0</v>
      </c>
      <c r="Z213" s="278"/>
      <c r="AA213" s="312">
        <f t="shared" si="48"/>
        <v>16080</v>
      </c>
      <c r="AB213" s="312">
        <f>'3. GRI Pricing'!Z204</f>
        <v>1340</v>
      </c>
      <c r="AC213" s="361">
        <f t="shared" si="49"/>
        <v>31.516434409360851</v>
      </c>
    </row>
    <row r="214" spans="3:29" s="30" customFormat="1" ht="11.4" x14ac:dyDescent="0.2">
      <c r="C214" s="77">
        <f>'1. Accomodation'!N209</f>
        <v>621</v>
      </c>
      <c r="D214" s="77" t="str">
        <f>'3. GRI Pricing'!D205</f>
        <v>D</v>
      </c>
      <c r="E214" s="77" t="str">
        <f>'1. Accomodation'!P209</f>
        <v>1 Bed</v>
      </c>
      <c r="F214" s="77">
        <f>'1. Accomodation'!O209</f>
        <v>530.54999999999995</v>
      </c>
      <c r="H214" s="273">
        <v>17316</v>
      </c>
      <c r="I214" s="272">
        <f>IFERROR(INDEX('4. Valuation'!$C$10:$J$17,MATCH($E214,'4. Valuation'!$C$10:$C$17,0),MATCH($I$25,'4. Valuation'!$C$10:$J$10,0)),0)</f>
        <v>1435.1428571428571</v>
      </c>
      <c r="J214" s="361">
        <f>IFERROR(INDEX('4. Valuation'!$C$10:$J$17,MATCH($E214,'4. Valuation'!$C$10:$C$17,0),MATCH($J$25,'4. Valuation'!$C$10:$J$10,0)),0)</f>
        <v>34.122393098078575</v>
      </c>
      <c r="K214" s="277"/>
      <c r="L214" s="312">
        <f t="shared" si="42"/>
        <v>17221.714285714286</v>
      </c>
      <c r="M214" s="312">
        <f t="shared" si="43"/>
        <v>1435.1428571428571</v>
      </c>
      <c r="N214" s="361">
        <f t="shared" si="44"/>
        <v>32.460115513550633</v>
      </c>
      <c r="O214" s="278"/>
      <c r="P214" s="278"/>
      <c r="Q214" s="278"/>
      <c r="R214" s="278"/>
      <c r="S214" s="312">
        <f>IFERROR(INDEX('4. Valuation'!$P$10:$Y$17,MATCH($E214,'4. Valuation'!$P$10:$P$17,0),MATCH($S$25,'4. Valuation'!$P$10:$Y$10,0)),0)</f>
        <v>0</v>
      </c>
      <c r="T214" s="312">
        <f>IFERROR(INDEX('4. Valuation'!$P$10:$Y$17,MATCH($E214,'4. Valuation'!$P$10:$P$17,0),MATCH($T$25,'4. Valuation'!$P$10:$Y$10,0)),0)</f>
        <v>0</v>
      </c>
      <c r="U214" s="312">
        <f>IFERROR(INDEX('4. Valuation'!$P$10:$Y$17,MATCH($E214,'4. Valuation'!$P$10:$P$17,0),MATCH($U$25,'4. Valuation'!$P$10:$Y$10,0)),0)</f>
        <v>0</v>
      </c>
      <c r="V214" s="278"/>
      <c r="W214" s="312">
        <f t="shared" si="45"/>
        <v>0</v>
      </c>
      <c r="X214" s="312">
        <f t="shared" si="46"/>
        <v>0</v>
      </c>
      <c r="Y214" s="312">
        <f t="shared" si="47"/>
        <v>0</v>
      </c>
      <c r="Z214" s="278"/>
      <c r="AA214" s="312">
        <f t="shared" si="48"/>
        <v>16320</v>
      </c>
      <c r="AB214" s="312">
        <f>'3. GRI Pricing'!Z205</f>
        <v>1360</v>
      </c>
      <c r="AC214" s="361">
        <f t="shared" si="49"/>
        <v>30.760531523890304</v>
      </c>
    </row>
    <row r="215" spans="3:29" s="30" customFormat="1" ht="11.4" x14ac:dyDescent="0.2">
      <c r="C215" s="77">
        <f>'1. Accomodation'!N210</f>
        <v>622</v>
      </c>
      <c r="D215" s="77" t="str">
        <f>'3. GRI Pricing'!D206</f>
        <v>D</v>
      </c>
      <c r="E215" s="77" t="str">
        <f>'1. Accomodation'!P210</f>
        <v>2 Bed</v>
      </c>
      <c r="F215" s="77">
        <f>'1. Accomodation'!O210</f>
        <v>759.93</v>
      </c>
      <c r="H215" s="273">
        <v>22256</v>
      </c>
      <c r="I215" s="272">
        <f>IFERROR(INDEX('4. Valuation'!$C$10:$J$17,MATCH($E215,'4. Valuation'!$C$10:$C$17,0),MATCH($I$25,'4. Valuation'!$C$10:$J$10,0)),0)</f>
        <v>1845.0370370370372</v>
      </c>
      <c r="J215" s="361">
        <f>IFERROR(INDEX('4. Valuation'!$C$10:$J$17,MATCH($E215,'4. Valuation'!$C$10:$C$17,0),MATCH($J$25,'4. Valuation'!$C$10:$J$10,0)),0)</f>
        <v>30.136949008991301</v>
      </c>
      <c r="K215" s="277"/>
      <c r="L215" s="312">
        <f t="shared" si="42"/>
        <v>22140.444444444445</v>
      </c>
      <c r="M215" s="312">
        <f t="shared" si="43"/>
        <v>1845.0370370370372</v>
      </c>
      <c r="N215" s="361">
        <f t="shared" si="44"/>
        <v>29.134847215459907</v>
      </c>
      <c r="O215" s="278"/>
      <c r="P215" s="278"/>
      <c r="Q215" s="278"/>
      <c r="R215" s="278"/>
      <c r="S215" s="312">
        <f>IFERROR(INDEX('4. Valuation'!$P$10:$Y$17,MATCH($E215,'4. Valuation'!$P$10:$P$17,0),MATCH($S$25,'4. Valuation'!$P$10:$Y$10,0)),0)</f>
        <v>0</v>
      </c>
      <c r="T215" s="312">
        <f>IFERROR(INDEX('4. Valuation'!$P$10:$Y$17,MATCH($E215,'4. Valuation'!$P$10:$P$17,0),MATCH($T$25,'4. Valuation'!$P$10:$Y$10,0)),0)</f>
        <v>0</v>
      </c>
      <c r="U215" s="312">
        <f>IFERROR(INDEX('4. Valuation'!$P$10:$Y$17,MATCH($E215,'4. Valuation'!$P$10:$P$17,0),MATCH($U$25,'4. Valuation'!$P$10:$Y$10,0)),0)</f>
        <v>0</v>
      </c>
      <c r="V215" s="278"/>
      <c r="W215" s="312">
        <f t="shared" si="45"/>
        <v>0</v>
      </c>
      <c r="X215" s="312">
        <f t="shared" si="46"/>
        <v>0</v>
      </c>
      <c r="Y215" s="312">
        <f t="shared" si="47"/>
        <v>0</v>
      </c>
      <c r="Z215" s="278"/>
      <c r="AA215" s="312">
        <f t="shared" si="48"/>
        <v>22080</v>
      </c>
      <c r="AB215" s="312">
        <f>'3. GRI Pricing'!Z206</f>
        <v>1840</v>
      </c>
      <c r="AC215" s="361">
        <f t="shared" si="49"/>
        <v>29.055307725711582</v>
      </c>
    </row>
    <row r="216" spans="3:29" s="30" customFormat="1" ht="11.4" x14ac:dyDescent="0.2">
      <c r="C216" s="77">
        <f>'1. Accomodation'!N211</f>
        <v>623</v>
      </c>
      <c r="D216" s="77" t="str">
        <f>'3. GRI Pricing'!D207</f>
        <v>D</v>
      </c>
      <c r="E216" s="77" t="str">
        <f>'1. Accomodation'!P211</f>
        <v>1 Bed</v>
      </c>
      <c r="F216" s="77">
        <f>'1. Accomodation'!O211</f>
        <v>521.51</v>
      </c>
      <c r="H216" s="273">
        <v>17316</v>
      </c>
      <c r="I216" s="272">
        <f>IFERROR(INDEX('4. Valuation'!$C$10:$J$17,MATCH($E216,'4. Valuation'!$C$10:$C$17,0),MATCH($I$25,'4. Valuation'!$C$10:$J$10,0)),0)</f>
        <v>1435.1428571428571</v>
      </c>
      <c r="J216" s="361">
        <f>IFERROR(INDEX('4. Valuation'!$C$10:$J$17,MATCH($E216,'4. Valuation'!$C$10:$C$17,0),MATCH($J$25,'4. Valuation'!$C$10:$J$10,0)),0)</f>
        <v>34.122393098078575</v>
      </c>
      <c r="K216" s="277"/>
      <c r="L216" s="312">
        <f t="shared" si="42"/>
        <v>17221.714285714286</v>
      </c>
      <c r="M216" s="312">
        <f t="shared" si="43"/>
        <v>1435.1428571428571</v>
      </c>
      <c r="N216" s="361">
        <f t="shared" si="44"/>
        <v>33.022788222113263</v>
      </c>
      <c r="O216" s="278"/>
      <c r="P216" s="278"/>
      <c r="Q216" s="278"/>
      <c r="R216" s="278"/>
      <c r="S216" s="312">
        <f>IFERROR(INDEX('4. Valuation'!$P$10:$Y$17,MATCH($E216,'4. Valuation'!$P$10:$P$17,0),MATCH($S$25,'4. Valuation'!$P$10:$Y$10,0)),0)</f>
        <v>0</v>
      </c>
      <c r="T216" s="312">
        <f>IFERROR(INDEX('4. Valuation'!$P$10:$Y$17,MATCH($E216,'4. Valuation'!$P$10:$P$17,0),MATCH($T$25,'4. Valuation'!$P$10:$Y$10,0)),0)</f>
        <v>0</v>
      </c>
      <c r="U216" s="312">
        <f>IFERROR(INDEX('4. Valuation'!$P$10:$Y$17,MATCH($E216,'4. Valuation'!$P$10:$P$17,0),MATCH($U$25,'4. Valuation'!$P$10:$Y$10,0)),0)</f>
        <v>0</v>
      </c>
      <c r="V216" s="278"/>
      <c r="W216" s="312">
        <f t="shared" si="45"/>
        <v>0</v>
      </c>
      <c r="X216" s="312">
        <f t="shared" si="46"/>
        <v>0</v>
      </c>
      <c r="Y216" s="312">
        <f t="shared" si="47"/>
        <v>0</v>
      </c>
      <c r="Z216" s="278"/>
      <c r="AA216" s="312">
        <f t="shared" si="48"/>
        <v>17040</v>
      </c>
      <c r="AB216" s="312">
        <f>'3. GRI Pricing'!Z207</f>
        <v>1420</v>
      </c>
      <c r="AC216" s="361">
        <f t="shared" si="49"/>
        <v>32.674349485148895</v>
      </c>
    </row>
    <row r="217" spans="3:29" s="30" customFormat="1" ht="11.4" x14ac:dyDescent="0.2">
      <c r="C217" s="77">
        <f>'1. Accomodation'!N212</f>
        <v>624</v>
      </c>
      <c r="D217" s="77" t="str">
        <f>'3. GRI Pricing'!D208</f>
        <v>D</v>
      </c>
      <c r="E217" s="77" t="str">
        <f>'1. Accomodation'!P212</f>
        <v>1 Bed</v>
      </c>
      <c r="F217" s="77">
        <f>'1. Accomodation'!O212</f>
        <v>517.53</v>
      </c>
      <c r="H217" s="273">
        <v>17108</v>
      </c>
      <c r="I217" s="272">
        <f>IFERROR(INDEX('4. Valuation'!$C$10:$J$17,MATCH($E217,'4. Valuation'!$C$10:$C$17,0),MATCH($I$25,'4. Valuation'!$C$10:$J$10,0)),0)</f>
        <v>1435.1428571428571</v>
      </c>
      <c r="J217" s="361">
        <f>IFERROR(INDEX('4. Valuation'!$C$10:$J$17,MATCH($E217,'4. Valuation'!$C$10:$C$17,0),MATCH($J$25,'4. Valuation'!$C$10:$J$10,0)),0)</f>
        <v>34.122393098078575</v>
      </c>
      <c r="K217" s="277"/>
      <c r="L217" s="312">
        <f t="shared" si="42"/>
        <v>17221.714285714286</v>
      </c>
      <c r="M217" s="312">
        <f t="shared" si="43"/>
        <v>1435.1428571428571</v>
      </c>
      <c r="N217" s="361">
        <f t="shared" si="44"/>
        <v>33.276745861523558</v>
      </c>
      <c r="O217" s="278"/>
      <c r="P217" s="278"/>
      <c r="Q217" s="278"/>
      <c r="R217" s="278"/>
      <c r="S217" s="312">
        <f>IFERROR(INDEX('4. Valuation'!$P$10:$Y$17,MATCH($E217,'4. Valuation'!$P$10:$P$17,0),MATCH($S$25,'4. Valuation'!$P$10:$Y$10,0)),0)</f>
        <v>0</v>
      </c>
      <c r="T217" s="312">
        <f>IFERROR(INDEX('4. Valuation'!$P$10:$Y$17,MATCH($E217,'4. Valuation'!$P$10:$P$17,0),MATCH($T$25,'4. Valuation'!$P$10:$Y$10,0)),0)</f>
        <v>0</v>
      </c>
      <c r="U217" s="312">
        <f>IFERROR(INDEX('4. Valuation'!$P$10:$Y$17,MATCH($E217,'4. Valuation'!$P$10:$P$17,0),MATCH($U$25,'4. Valuation'!$P$10:$Y$10,0)),0)</f>
        <v>0</v>
      </c>
      <c r="V217" s="278"/>
      <c r="W217" s="312">
        <f t="shared" si="45"/>
        <v>0</v>
      </c>
      <c r="X217" s="312">
        <f t="shared" si="46"/>
        <v>0</v>
      </c>
      <c r="Y217" s="312">
        <f t="shared" si="47"/>
        <v>0</v>
      </c>
      <c r="Z217" s="278"/>
      <c r="AA217" s="312">
        <f t="shared" si="48"/>
        <v>16380</v>
      </c>
      <c r="AB217" s="312">
        <f>'3. GRI Pricing'!Z208</f>
        <v>1365</v>
      </c>
      <c r="AC217" s="361">
        <f t="shared" si="49"/>
        <v>31.650339110776187</v>
      </c>
    </row>
    <row r="218" spans="3:29" s="30" customFormat="1" ht="11.4" x14ac:dyDescent="0.2">
      <c r="C218" s="77">
        <f>'1. Accomodation'!N213</f>
        <v>625</v>
      </c>
      <c r="D218" s="77" t="str">
        <f>'3. GRI Pricing'!D209</f>
        <v>D</v>
      </c>
      <c r="E218" s="77" t="str">
        <f>'1. Accomodation'!P213</f>
        <v>2 Bed</v>
      </c>
      <c r="F218" s="77">
        <f>'1. Accomodation'!O213</f>
        <v>761.44</v>
      </c>
      <c r="H218" s="273">
        <v>22256</v>
      </c>
      <c r="I218" s="272">
        <f>IFERROR(INDEX('4. Valuation'!$C$10:$J$17,MATCH($E218,'4. Valuation'!$C$10:$C$17,0),MATCH($I$25,'4. Valuation'!$C$10:$J$10,0)),0)</f>
        <v>1845.0370370370372</v>
      </c>
      <c r="J218" s="361">
        <f>IFERROR(INDEX('4. Valuation'!$C$10:$J$17,MATCH($E218,'4. Valuation'!$C$10:$C$17,0),MATCH($J$25,'4. Valuation'!$C$10:$J$10,0)),0)</f>
        <v>30.136949008991301</v>
      </c>
      <c r="K218" s="277"/>
      <c r="L218" s="312">
        <f t="shared" si="42"/>
        <v>22140.444444444445</v>
      </c>
      <c r="M218" s="312">
        <f t="shared" si="43"/>
        <v>1845.0370370370372</v>
      </c>
      <c r="N218" s="361">
        <f t="shared" si="44"/>
        <v>29.077070346244543</v>
      </c>
      <c r="O218" s="278"/>
      <c r="P218" s="278"/>
      <c r="Q218" s="278"/>
      <c r="R218" s="278"/>
      <c r="S218" s="312">
        <f>IFERROR(INDEX('4. Valuation'!$P$10:$Y$17,MATCH($E218,'4. Valuation'!$P$10:$P$17,0),MATCH($S$25,'4. Valuation'!$P$10:$Y$10,0)),0)</f>
        <v>0</v>
      </c>
      <c r="T218" s="312">
        <f>IFERROR(INDEX('4. Valuation'!$P$10:$Y$17,MATCH($E218,'4. Valuation'!$P$10:$P$17,0),MATCH($T$25,'4. Valuation'!$P$10:$Y$10,0)),0)</f>
        <v>0</v>
      </c>
      <c r="U218" s="312">
        <f>IFERROR(INDEX('4. Valuation'!$P$10:$Y$17,MATCH($E218,'4. Valuation'!$P$10:$P$17,0),MATCH($U$25,'4. Valuation'!$P$10:$Y$10,0)),0)</f>
        <v>0</v>
      </c>
      <c r="V218" s="278"/>
      <c r="W218" s="312">
        <f t="shared" si="45"/>
        <v>0</v>
      </c>
      <c r="X218" s="312">
        <f t="shared" si="46"/>
        <v>0</v>
      </c>
      <c r="Y218" s="312">
        <f t="shared" si="47"/>
        <v>0</v>
      </c>
      <c r="Z218" s="278"/>
      <c r="AA218" s="312">
        <f t="shared" si="48"/>
        <v>21960</v>
      </c>
      <c r="AB218" s="312">
        <f>'3. GRI Pricing'!Z209</f>
        <v>1830</v>
      </c>
      <c r="AC218" s="361">
        <f t="shared" si="49"/>
        <v>28.840092456398402</v>
      </c>
    </row>
    <row r="219" spans="3:29" s="30" customFormat="1" ht="11.4" x14ac:dyDescent="0.2">
      <c r="C219" s="77">
        <f>'1. Accomodation'!N214</f>
        <v>626</v>
      </c>
      <c r="D219" s="77" t="str">
        <f>'3. GRI Pricing'!D210</f>
        <v>D</v>
      </c>
      <c r="E219" s="77" t="str">
        <f>'1. Accomodation'!P214</f>
        <v>1 Bed</v>
      </c>
      <c r="F219" s="77">
        <f>'1. Accomodation'!O214</f>
        <v>497.72</v>
      </c>
      <c r="H219" s="273">
        <v>17108</v>
      </c>
      <c r="I219" s="272">
        <f>IFERROR(INDEX('4. Valuation'!$C$10:$J$17,MATCH($E219,'4. Valuation'!$C$10:$C$17,0),MATCH($I$25,'4. Valuation'!$C$10:$J$10,0)),0)</f>
        <v>1435.1428571428571</v>
      </c>
      <c r="J219" s="361">
        <f>IFERROR(INDEX('4. Valuation'!$C$10:$J$17,MATCH($E219,'4. Valuation'!$C$10:$C$17,0),MATCH($J$25,'4. Valuation'!$C$10:$J$10,0)),0)</f>
        <v>34.122393098078575</v>
      </c>
      <c r="K219" s="277"/>
      <c r="L219" s="312">
        <f t="shared" ref="L219:L282" si="50">M219*12</f>
        <v>17221.714285714286</v>
      </c>
      <c r="M219" s="312">
        <f t="shared" ref="M219:M282" si="51">I219*(1+$N$24)^((M$24-L$24)/365)</f>
        <v>1435.1428571428571</v>
      </c>
      <c r="N219" s="361">
        <f t="shared" ref="N219:N282" si="52">IFERROR(L219/F219,0)</f>
        <v>34.6012100894364</v>
      </c>
      <c r="O219" s="278"/>
      <c r="P219" s="278"/>
      <c r="Q219" s="278"/>
      <c r="R219" s="278"/>
      <c r="S219" s="312">
        <f>IFERROR(INDEX('4. Valuation'!$P$10:$Y$17,MATCH($E219,'4. Valuation'!$P$10:$P$17,0),MATCH($S$25,'4. Valuation'!$P$10:$Y$10,0)),0)</f>
        <v>0</v>
      </c>
      <c r="T219" s="312">
        <f>IFERROR(INDEX('4. Valuation'!$P$10:$Y$17,MATCH($E219,'4. Valuation'!$P$10:$P$17,0),MATCH($T$25,'4. Valuation'!$P$10:$Y$10,0)),0)</f>
        <v>0</v>
      </c>
      <c r="U219" s="312">
        <f>IFERROR(INDEX('4. Valuation'!$P$10:$Y$17,MATCH($E219,'4. Valuation'!$P$10:$P$17,0),MATCH($U$25,'4. Valuation'!$P$10:$Y$10,0)),0)</f>
        <v>0</v>
      </c>
      <c r="V219" s="278"/>
      <c r="W219" s="312">
        <f t="shared" ref="W219:W282" si="53">X219*12</f>
        <v>0</v>
      </c>
      <c r="X219" s="312">
        <f t="shared" ref="X219:X282" si="54">T219*(1+$N$24)^((X$24-W$24)/365)</f>
        <v>0</v>
      </c>
      <c r="Y219" s="312">
        <f t="shared" ref="Y219:Y282" si="55">IFERROR(W219/F219,0)</f>
        <v>0</v>
      </c>
      <c r="Z219" s="278"/>
      <c r="AA219" s="312">
        <f t="shared" ref="AA219:AA282" si="56">AB219*12</f>
        <v>16260</v>
      </c>
      <c r="AB219" s="312">
        <f>'3. GRI Pricing'!Z210</f>
        <v>1355</v>
      </c>
      <c r="AC219" s="361">
        <f t="shared" ref="AC219:AC282" si="57">IFERROR(AA219/F219,0)</f>
        <v>32.668970505505101</v>
      </c>
    </row>
    <row r="220" spans="3:29" s="30" customFormat="1" ht="11.4" x14ac:dyDescent="0.2">
      <c r="C220" s="77">
        <f>'1. Accomodation'!N215</f>
        <v>627</v>
      </c>
      <c r="D220" s="77" t="str">
        <f>'3. GRI Pricing'!D211</f>
        <v>D</v>
      </c>
      <c r="E220" s="77" t="str">
        <f>'1. Accomodation'!P215</f>
        <v>1 Bed</v>
      </c>
      <c r="F220" s="77">
        <f>'1. Accomodation'!O215</f>
        <v>512.04</v>
      </c>
      <c r="H220" s="273">
        <v>17212</v>
      </c>
      <c r="I220" s="272">
        <f>IFERROR(INDEX('4. Valuation'!$C$10:$J$17,MATCH($E220,'4. Valuation'!$C$10:$C$17,0),MATCH($I$25,'4. Valuation'!$C$10:$J$10,0)),0)</f>
        <v>1435.1428571428571</v>
      </c>
      <c r="J220" s="361">
        <f>IFERROR(INDEX('4. Valuation'!$C$10:$J$17,MATCH($E220,'4. Valuation'!$C$10:$C$17,0),MATCH($J$25,'4. Valuation'!$C$10:$J$10,0)),0)</f>
        <v>34.122393098078575</v>
      </c>
      <c r="K220" s="277"/>
      <c r="L220" s="312">
        <f t="shared" si="50"/>
        <v>17221.714285714286</v>
      </c>
      <c r="M220" s="312">
        <f t="shared" si="51"/>
        <v>1435.1428571428571</v>
      </c>
      <c r="N220" s="361">
        <f t="shared" si="52"/>
        <v>33.633533094512707</v>
      </c>
      <c r="O220" s="278"/>
      <c r="P220" s="278"/>
      <c r="Q220" s="278"/>
      <c r="R220" s="278"/>
      <c r="S220" s="312">
        <f>IFERROR(INDEX('4. Valuation'!$P$10:$Y$17,MATCH($E220,'4. Valuation'!$P$10:$P$17,0),MATCH($S$25,'4. Valuation'!$P$10:$Y$10,0)),0)</f>
        <v>0</v>
      </c>
      <c r="T220" s="312">
        <f>IFERROR(INDEX('4. Valuation'!$P$10:$Y$17,MATCH($E220,'4. Valuation'!$P$10:$P$17,0),MATCH($T$25,'4. Valuation'!$P$10:$Y$10,0)),0)</f>
        <v>0</v>
      </c>
      <c r="U220" s="312">
        <f>IFERROR(INDEX('4. Valuation'!$P$10:$Y$17,MATCH($E220,'4. Valuation'!$P$10:$P$17,0),MATCH($U$25,'4. Valuation'!$P$10:$Y$10,0)),0)</f>
        <v>0</v>
      </c>
      <c r="V220" s="278"/>
      <c r="W220" s="312">
        <f t="shared" si="53"/>
        <v>0</v>
      </c>
      <c r="X220" s="312">
        <f t="shared" si="54"/>
        <v>0</v>
      </c>
      <c r="Y220" s="312">
        <f t="shared" si="55"/>
        <v>0</v>
      </c>
      <c r="Z220" s="278"/>
      <c r="AA220" s="312">
        <f t="shared" si="56"/>
        <v>16260</v>
      </c>
      <c r="AB220" s="312">
        <f>'3. GRI Pricing'!Z211</f>
        <v>1355</v>
      </c>
      <c r="AC220" s="361">
        <f t="shared" si="57"/>
        <v>31.755331614717601</v>
      </c>
    </row>
    <row r="221" spans="3:29" s="30" customFormat="1" ht="11.4" x14ac:dyDescent="0.2">
      <c r="C221" s="77">
        <f>'1. Accomodation'!N216</f>
        <v>628</v>
      </c>
      <c r="D221" s="77" t="str">
        <f>'3. GRI Pricing'!D212</f>
        <v>D</v>
      </c>
      <c r="E221" s="77" t="str">
        <f>'1. Accomodation'!P216</f>
        <v>2 Bed</v>
      </c>
      <c r="F221" s="77">
        <f>'1. Accomodation'!O216</f>
        <v>761.44</v>
      </c>
      <c r="H221" s="273">
        <v>22256</v>
      </c>
      <c r="I221" s="272">
        <f>IFERROR(INDEX('4. Valuation'!$C$10:$J$17,MATCH($E221,'4. Valuation'!$C$10:$C$17,0),MATCH($I$25,'4. Valuation'!$C$10:$J$10,0)),0)</f>
        <v>1845.0370370370372</v>
      </c>
      <c r="J221" s="361">
        <f>IFERROR(INDEX('4. Valuation'!$C$10:$J$17,MATCH($E221,'4. Valuation'!$C$10:$C$17,0),MATCH($J$25,'4. Valuation'!$C$10:$J$10,0)),0)</f>
        <v>30.136949008991301</v>
      </c>
      <c r="K221" s="277"/>
      <c r="L221" s="312">
        <f t="shared" si="50"/>
        <v>22140.444444444445</v>
      </c>
      <c r="M221" s="312">
        <f t="shared" si="51"/>
        <v>1845.0370370370372</v>
      </c>
      <c r="N221" s="361">
        <f t="shared" si="52"/>
        <v>29.077070346244543</v>
      </c>
      <c r="O221" s="278"/>
      <c r="P221" s="278"/>
      <c r="Q221" s="278"/>
      <c r="R221" s="278"/>
      <c r="S221" s="312">
        <f>IFERROR(INDEX('4. Valuation'!$P$10:$Y$17,MATCH($E221,'4. Valuation'!$P$10:$P$17,0),MATCH($S$25,'4. Valuation'!$P$10:$Y$10,0)),0)</f>
        <v>0</v>
      </c>
      <c r="T221" s="312">
        <f>IFERROR(INDEX('4. Valuation'!$P$10:$Y$17,MATCH($E221,'4. Valuation'!$P$10:$P$17,0),MATCH($T$25,'4. Valuation'!$P$10:$Y$10,0)),0)</f>
        <v>0</v>
      </c>
      <c r="U221" s="312">
        <f>IFERROR(INDEX('4. Valuation'!$P$10:$Y$17,MATCH($E221,'4. Valuation'!$P$10:$P$17,0),MATCH($U$25,'4. Valuation'!$P$10:$Y$10,0)),0)</f>
        <v>0</v>
      </c>
      <c r="V221" s="278"/>
      <c r="W221" s="312">
        <f t="shared" si="53"/>
        <v>0</v>
      </c>
      <c r="X221" s="312">
        <f t="shared" si="54"/>
        <v>0</v>
      </c>
      <c r="Y221" s="312">
        <f t="shared" si="55"/>
        <v>0</v>
      </c>
      <c r="Z221" s="278"/>
      <c r="AA221" s="312">
        <f t="shared" si="56"/>
        <v>21960</v>
      </c>
      <c r="AB221" s="312">
        <f>'3. GRI Pricing'!Z212</f>
        <v>1830</v>
      </c>
      <c r="AC221" s="361">
        <f t="shared" si="57"/>
        <v>28.840092456398402</v>
      </c>
    </row>
    <row r="222" spans="3:29" s="30" customFormat="1" ht="11.4" x14ac:dyDescent="0.2">
      <c r="C222" s="77">
        <f>'1. Accomodation'!N217</f>
        <v>629</v>
      </c>
      <c r="D222" s="77" t="str">
        <f>'3. GRI Pricing'!D213</f>
        <v>D</v>
      </c>
      <c r="E222" s="77" t="str">
        <f>'1. Accomodation'!P217</f>
        <v>1 Bed</v>
      </c>
      <c r="F222" s="77">
        <f>'1. Accomodation'!O217</f>
        <v>517.53</v>
      </c>
      <c r="H222" s="273">
        <v>17108</v>
      </c>
      <c r="I222" s="272">
        <f>IFERROR(INDEX('4. Valuation'!$C$10:$J$17,MATCH($E222,'4. Valuation'!$C$10:$C$17,0),MATCH($I$25,'4. Valuation'!$C$10:$J$10,0)),0)</f>
        <v>1435.1428571428571</v>
      </c>
      <c r="J222" s="361">
        <f>IFERROR(INDEX('4. Valuation'!$C$10:$J$17,MATCH($E222,'4. Valuation'!$C$10:$C$17,0),MATCH($J$25,'4. Valuation'!$C$10:$J$10,0)),0)</f>
        <v>34.122393098078575</v>
      </c>
      <c r="K222" s="277"/>
      <c r="L222" s="312">
        <f t="shared" si="50"/>
        <v>17221.714285714286</v>
      </c>
      <c r="M222" s="312">
        <f t="shared" si="51"/>
        <v>1435.1428571428571</v>
      </c>
      <c r="N222" s="361">
        <f t="shared" si="52"/>
        <v>33.276745861523558</v>
      </c>
      <c r="O222" s="278"/>
      <c r="P222" s="278"/>
      <c r="Q222" s="278"/>
      <c r="R222" s="278"/>
      <c r="S222" s="312">
        <f>IFERROR(INDEX('4. Valuation'!$P$10:$Y$17,MATCH($E222,'4. Valuation'!$P$10:$P$17,0),MATCH($S$25,'4. Valuation'!$P$10:$Y$10,0)),0)</f>
        <v>0</v>
      </c>
      <c r="T222" s="312">
        <f>IFERROR(INDEX('4. Valuation'!$P$10:$Y$17,MATCH($E222,'4. Valuation'!$P$10:$P$17,0),MATCH($T$25,'4. Valuation'!$P$10:$Y$10,0)),0)</f>
        <v>0</v>
      </c>
      <c r="U222" s="312">
        <f>IFERROR(INDEX('4. Valuation'!$P$10:$Y$17,MATCH($E222,'4. Valuation'!$P$10:$P$17,0),MATCH($U$25,'4. Valuation'!$P$10:$Y$10,0)),0)</f>
        <v>0</v>
      </c>
      <c r="V222" s="278"/>
      <c r="W222" s="312">
        <f t="shared" si="53"/>
        <v>0</v>
      </c>
      <c r="X222" s="312">
        <f t="shared" si="54"/>
        <v>0</v>
      </c>
      <c r="Y222" s="312">
        <f t="shared" si="55"/>
        <v>0</v>
      </c>
      <c r="Z222" s="278"/>
      <c r="AA222" s="312">
        <f t="shared" si="56"/>
        <v>16380</v>
      </c>
      <c r="AB222" s="312">
        <f>'3. GRI Pricing'!Z213</f>
        <v>1365</v>
      </c>
      <c r="AC222" s="361">
        <f t="shared" si="57"/>
        <v>31.650339110776187</v>
      </c>
    </row>
    <row r="223" spans="3:29" s="30" customFormat="1" ht="11.4" x14ac:dyDescent="0.2">
      <c r="C223" s="77">
        <f>'1. Accomodation'!N218</f>
        <v>630</v>
      </c>
      <c r="D223" s="77" t="str">
        <f>'3. GRI Pricing'!D214</f>
        <v>D</v>
      </c>
      <c r="E223" s="77" t="str">
        <f>'1. Accomodation'!P218</f>
        <v>1 Bed</v>
      </c>
      <c r="F223" s="77">
        <f>'1. Accomodation'!O218</f>
        <v>521.51</v>
      </c>
      <c r="H223" s="273">
        <v>17316</v>
      </c>
      <c r="I223" s="272">
        <f>IFERROR(INDEX('4. Valuation'!$C$10:$J$17,MATCH($E223,'4. Valuation'!$C$10:$C$17,0),MATCH($I$25,'4. Valuation'!$C$10:$J$10,0)),0)</f>
        <v>1435.1428571428571</v>
      </c>
      <c r="J223" s="361">
        <f>IFERROR(INDEX('4. Valuation'!$C$10:$J$17,MATCH($E223,'4. Valuation'!$C$10:$C$17,0),MATCH($J$25,'4. Valuation'!$C$10:$J$10,0)),0)</f>
        <v>34.122393098078575</v>
      </c>
      <c r="K223" s="277"/>
      <c r="L223" s="312">
        <f t="shared" si="50"/>
        <v>17221.714285714286</v>
      </c>
      <c r="M223" s="312">
        <f t="shared" si="51"/>
        <v>1435.1428571428571</v>
      </c>
      <c r="N223" s="361">
        <f t="shared" si="52"/>
        <v>33.022788222113263</v>
      </c>
      <c r="O223" s="278"/>
      <c r="P223" s="278"/>
      <c r="Q223" s="278"/>
      <c r="R223" s="278"/>
      <c r="S223" s="312">
        <f>IFERROR(INDEX('4. Valuation'!$P$10:$Y$17,MATCH($E223,'4. Valuation'!$P$10:$P$17,0),MATCH($S$25,'4. Valuation'!$P$10:$Y$10,0)),0)</f>
        <v>0</v>
      </c>
      <c r="T223" s="312">
        <f>IFERROR(INDEX('4. Valuation'!$P$10:$Y$17,MATCH($E223,'4. Valuation'!$P$10:$P$17,0),MATCH($T$25,'4. Valuation'!$P$10:$Y$10,0)),0)</f>
        <v>0</v>
      </c>
      <c r="U223" s="312">
        <f>IFERROR(INDEX('4. Valuation'!$P$10:$Y$17,MATCH($E223,'4. Valuation'!$P$10:$P$17,0),MATCH($U$25,'4. Valuation'!$P$10:$Y$10,0)),0)</f>
        <v>0</v>
      </c>
      <c r="V223" s="278"/>
      <c r="W223" s="312">
        <f t="shared" si="53"/>
        <v>0</v>
      </c>
      <c r="X223" s="312">
        <f t="shared" si="54"/>
        <v>0</v>
      </c>
      <c r="Y223" s="312">
        <f t="shared" si="55"/>
        <v>0</v>
      </c>
      <c r="Z223" s="278"/>
      <c r="AA223" s="312">
        <f t="shared" si="56"/>
        <v>17040</v>
      </c>
      <c r="AB223" s="312">
        <f>'3. GRI Pricing'!Z214</f>
        <v>1420</v>
      </c>
      <c r="AC223" s="361">
        <f t="shared" si="57"/>
        <v>32.674349485148895</v>
      </c>
    </row>
    <row r="224" spans="3:29" s="30" customFormat="1" ht="11.4" x14ac:dyDescent="0.2">
      <c r="C224" s="77">
        <f>'1. Accomodation'!N219</f>
        <v>631</v>
      </c>
      <c r="D224" s="77" t="str">
        <f>'3. GRI Pricing'!D215</f>
        <v>D</v>
      </c>
      <c r="E224" s="77" t="str">
        <f>'1. Accomodation'!P219</f>
        <v>2 Bed</v>
      </c>
      <c r="F224" s="77">
        <f>'1. Accomodation'!O219</f>
        <v>760.9</v>
      </c>
      <c r="H224" s="273">
        <v>22256</v>
      </c>
      <c r="I224" s="272">
        <f>IFERROR(INDEX('4. Valuation'!$C$10:$J$17,MATCH($E224,'4. Valuation'!$C$10:$C$17,0),MATCH($I$25,'4. Valuation'!$C$10:$J$10,0)),0)</f>
        <v>1845.0370370370372</v>
      </c>
      <c r="J224" s="361">
        <f>IFERROR(INDEX('4. Valuation'!$C$10:$J$17,MATCH($E224,'4. Valuation'!$C$10:$C$17,0),MATCH($J$25,'4. Valuation'!$C$10:$J$10,0)),0)</f>
        <v>30.136949008991301</v>
      </c>
      <c r="K224" s="277"/>
      <c r="L224" s="312">
        <f t="shared" si="50"/>
        <v>22140.444444444445</v>
      </c>
      <c r="M224" s="312">
        <f t="shared" si="51"/>
        <v>1845.0370370370372</v>
      </c>
      <c r="N224" s="361">
        <f t="shared" si="52"/>
        <v>29.097705933032522</v>
      </c>
      <c r="O224" s="278"/>
      <c r="P224" s="278"/>
      <c r="Q224" s="278"/>
      <c r="R224" s="278"/>
      <c r="S224" s="312">
        <f>IFERROR(INDEX('4. Valuation'!$P$10:$Y$17,MATCH($E224,'4. Valuation'!$P$10:$P$17,0),MATCH($S$25,'4. Valuation'!$P$10:$Y$10,0)),0)</f>
        <v>0</v>
      </c>
      <c r="T224" s="312">
        <f>IFERROR(INDEX('4. Valuation'!$P$10:$Y$17,MATCH($E224,'4. Valuation'!$P$10:$P$17,0),MATCH($T$25,'4. Valuation'!$P$10:$Y$10,0)),0)</f>
        <v>0</v>
      </c>
      <c r="U224" s="312">
        <f>IFERROR(INDEX('4. Valuation'!$P$10:$Y$17,MATCH($E224,'4. Valuation'!$P$10:$P$17,0),MATCH($U$25,'4. Valuation'!$P$10:$Y$10,0)),0)</f>
        <v>0</v>
      </c>
      <c r="V224" s="278"/>
      <c r="W224" s="312">
        <f t="shared" si="53"/>
        <v>0</v>
      </c>
      <c r="X224" s="312">
        <f t="shared" si="54"/>
        <v>0</v>
      </c>
      <c r="Y224" s="312">
        <f t="shared" si="55"/>
        <v>0</v>
      </c>
      <c r="Z224" s="278"/>
      <c r="AA224" s="312">
        <f t="shared" si="56"/>
        <v>22080</v>
      </c>
      <c r="AB224" s="312">
        <f>'3. GRI Pricing'!Z215</f>
        <v>1840</v>
      </c>
      <c r="AC224" s="361">
        <f t="shared" si="57"/>
        <v>29.018267840714945</v>
      </c>
    </row>
    <row r="225" spans="3:29" s="30" customFormat="1" ht="11.4" x14ac:dyDescent="0.2">
      <c r="C225" s="77">
        <f>'1. Accomodation'!N220</f>
        <v>632</v>
      </c>
      <c r="D225" s="77" t="str">
        <f>'3. GRI Pricing'!D216</f>
        <v>D</v>
      </c>
      <c r="E225" s="77" t="str">
        <f>'1. Accomodation'!P220</f>
        <v>1 Bed</v>
      </c>
      <c r="F225" s="77">
        <f>'1. Accomodation'!O220</f>
        <v>524.74</v>
      </c>
      <c r="H225" s="273">
        <v>17316</v>
      </c>
      <c r="I225" s="272">
        <f>IFERROR(INDEX('4. Valuation'!$C$10:$J$17,MATCH($E225,'4. Valuation'!$C$10:$C$17,0),MATCH($I$25,'4. Valuation'!$C$10:$J$10,0)),0)</f>
        <v>1435.1428571428571</v>
      </c>
      <c r="J225" s="361">
        <f>IFERROR(INDEX('4. Valuation'!$C$10:$J$17,MATCH($E225,'4. Valuation'!$C$10:$C$17,0),MATCH($J$25,'4. Valuation'!$C$10:$J$10,0)),0)</f>
        <v>34.122393098078575</v>
      </c>
      <c r="K225" s="277"/>
      <c r="L225" s="312">
        <f t="shared" si="50"/>
        <v>17221.714285714286</v>
      </c>
      <c r="M225" s="312">
        <f t="shared" si="51"/>
        <v>1435.1428571428571</v>
      </c>
      <c r="N225" s="361">
        <f t="shared" si="52"/>
        <v>32.819518782090725</v>
      </c>
      <c r="O225" s="278"/>
      <c r="P225" s="278"/>
      <c r="Q225" s="278"/>
      <c r="R225" s="278"/>
      <c r="S225" s="312">
        <f>IFERROR(INDEX('4. Valuation'!$P$10:$Y$17,MATCH($E225,'4. Valuation'!$P$10:$P$17,0),MATCH($S$25,'4. Valuation'!$P$10:$Y$10,0)),0)</f>
        <v>0</v>
      </c>
      <c r="T225" s="312">
        <f>IFERROR(INDEX('4. Valuation'!$P$10:$Y$17,MATCH($E225,'4. Valuation'!$P$10:$P$17,0),MATCH($T$25,'4. Valuation'!$P$10:$Y$10,0)),0)</f>
        <v>0</v>
      </c>
      <c r="U225" s="312">
        <f>IFERROR(INDEX('4. Valuation'!$P$10:$Y$17,MATCH($E225,'4. Valuation'!$P$10:$P$17,0),MATCH($U$25,'4. Valuation'!$P$10:$Y$10,0)),0)</f>
        <v>0</v>
      </c>
      <c r="V225" s="278"/>
      <c r="W225" s="312">
        <f t="shared" si="53"/>
        <v>0</v>
      </c>
      <c r="X225" s="312">
        <f t="shared" si="54"/>
        <v>0</v>
      </c>
      <c r="Y225" s="312">
        <f t="shared" si="55"/>
        <v>0</v>
      </c>
      <c r="Z225" s="278"/>
      <c r="AA225" s="312">
        <f t="shared" si="56"/>
        <v>16920</v>
      </c>
      <c r="AB225" s="312">
        <f>'3. GRI Pricing'!Z216</f>
        <v>1410</v>
      </c>
      <c r="AC225" s="361">
        <f t="shared" si="57"/>
        <v>32.244540153218736</v>
      </c>
    </row>
    <row r="226" spans="3:29" s="30" customFormat="1" ht="11.4" x14ac:dyDescent="0.2">
      <c r="C226" s="77">
        <f>'1. Accomodation'!N221</f>
        <v>633</v>
      </c>
      <c r="D226" s="77" t="str">
        <f>'3. GRI Pricing'!D217</f>
        <v>D</v>
      </c>
      <c r="E226" s="77" t="str">
        <f>'1. Accomodation'!P221</f>
        <v>1 Bed</v>
      </c>
      <c r="F226" s="77">
        <f>'1. Accomodation'!O221</f>
        <v>510.96</v>
      </c>
      <c r="H226" s="273">
        <v>17316</v>
      </c>
      <c r="I226" s="272">
        <f>IFERROR(INDEX('4. Valuation'!$C$10:$J$17,MATCH($E226,'4. Valuation'!$C$10:$C$17,0),MATCH($I$25,'4. Valuation'!$C$10:$J$10,0)),0)</f>
        <v>1435.1428571428571</v>
      </c>
      <c r="J226" s="361">
        <f>IFERROR(INDEX('4. Valuation'!$C$10:$J$17,MATCH($E226,'4. Valuation'!$C$10:$C$17,0),MATCH($J$25,'4. Valuation'!$C$10:$J$10,0)),0)</f>
        <v>34.122393098078575</v>
      </c>
      <c r="K226" s="277"/>
      <c r="L226" s="312">
        <f t="shared" si="50"/>
        <v>17221.714285714286</v>
      </c>
      <c r="M226" s="312">
        <f t="shared" si="51"/>
        <v>1435.1428571428571</v>
      </c>
      <c r="N226" s="361">
        <f t="shared" si="52"/>
        <v>33.704623230222104</v>
      </c>
      <c r="O226" s="278"/>
      <c r="P226" s="278"/>
      <c r="Q226" s="278"/>
      <c r="R226" s="278"/>
      <c r="S226" s="312">
        <f>IFERROR(INDEX('4. Valuation'!$P$10:$Y$17,MATCH($E226,'4. Valuation'!$P$10:$P$17,0),MATCH($S$25,'4. Valuation'!$P$10:$Y$10,0)),0)</f>
        <v>0</v>
      </c>
      <c r="T226" s="312">
        <f>IFERROR(INDEX('4. Valuation'!$P$10:$Y$17,MATCH($E226,'4. Valuation'!$P$10:$P$17,0),MATCH($T$25,'4. Valuation'!$P$10:$Y$10,0)),0)</f>
        <v>0</v>
      </c>
      <c r="U226" s="312">
        <f>IFERROR(INDEX('4. Valuation'!$P$10:$Y$17,MATCH($E226,'4. Valuation'!$P$10:$P$17,0),MATCH($U$25,'4. Valuation'!$P$10:$Y$10,0)),0)</f>
        <v>0</v>
      </c>
      <c r="V226" s="278"/>
      <c r="W226" s="312">
        <f t="shared" si="53"/>
        <v>0</v>
      </c>
      <c r="X226" s="312">
        <f t="shared" si="54"/>
        <v>0</v>
      </c>
      <c r="Y226" s="312">
        <f t="shared" si="55"/>
        <v>0</v>
      </c>
      <c r="Z226" s="278"/>
      <c r="AA226" s="312">
        <f t="shared" si="56"/>
        <v>16980</v>
      </c>
      <c r="AB226" s="312">
        <f>'3. GRI Pricing'!Z217</f>
        <v>1415</v>
      </c>
      <c r="AC226" s="361">
        <f t="shared" si="57"/>
        <v>33.231564114607799</v>
      </c>
    </row>
    <row r="227" spans="3:29" s="30" customFormat="1" ht="11.4" x14ac:dyDescent="0.2">
      <c r="C227" s="77">
        <f>'1. Accomodation'!N222</f>
        <v>634</v>
      </c>
      <c r="D227" s="77" t="str">
        <f>'3. GRI Pricing'!D218</f>
        <v>D</v>
      </c>
      <c r="E227" s="77" t="str">
        <f>'1. Accomodation'!P222</f>
        <v>1 Bed</v>
      </c>
      <c r="F227" s="77">
        <f>'1. Accomodation'!O222</f>
        <v>492.56</v>
      </c>
      <c r="H227" s="273">
        <v>17108</v>
      </c>
      <c r="I227" s="272">
        <f>IFERROR(INDEX('4. Valuation'!$C$10:$J$17,MATCH($E227,'4. Valuation'!$C$10:$C$17,0),MATCH($I$25,'4. Valuation'!$C$10:$J$10,0)),0)</f>
        <v>1435.1428571428571</v>
      </c>
      <c r="J227" s="361">
        <f>IFERROR(INDEX('4. Valuation'!$C$10:$J$17,MATCH($E227,'4. Valuation'!$C$10:$C$17,0),MATCH($J$25,'4. Valuation'!$C$10:$J$10,0)),0)</f>
        <v>34.122393098078575</v>
      </c>
      <c r="K227" s="277"/>
      <c r="L227" s="312">
        <f t="shared" si="50"/>
        <v>17221.714285714286</v>
      </c>
      <c r="M227" s="312">
        <f t="shared" si="51"/>
        <v>1435.1428571428571</v>
      </c>
      <c r="N227" s="361">
        <f t="shared" si="52"/>
        <v>34.963688252627669</v>
      </c>
      <c r="O227" s="278"/>
      <c r="P227" s="278"/>
      <c r="Q227" s="278"/>
      <c r="R227" s="278"/>
      <c r="S227" s="312">
        <f>IFERROR(INDEX('4. Valuation'!$P$10:$Y$17,MATCH($E227,'4. Valuation'!$P$10:$P$17,0),MATCH($S$25,'4. Valuation'!$P$10:$Y$10,0)),0)</f>
        <v>0</v>
      </c>
      <c r="T227" s="312">
        <f>IFERROR(INDEX('4. Valuation'!$P$10:$Y$17,MATCH($E227,'4. Valuation'!$P$10:$P$17,0),MATCH($T$25,'4. Valuation'!$P$10:$Y$10,0)),0)</f>
        <v>0</v>
      </c>
      <c r="U227" s="312">
        <f>IFERROR(INDEX('4. Valuation'!$P$10:$Y$17,MATCH($E227,'4. Valuation'!$P$10:$P$17,0),MATCH($U$25,'4. Valuation'!$P$10:$Y$10,0)),0)</f>
        <v>0</v>
      </c>
      <c r="V227" s="278"/>
      <c r="W227" s="312">
        <f t="shared" si="53"/>
        <v>0</v>
      </c>
      <c r="X227" s="312">
        <f t="shared" si="54"/>
        <v>0</v>
      </c>
      <c r="Y227" s="312">
        <f t="shared" si="55"/>
        <v>0</v>
      </c>
      <c r="Z227" s="278"/>
      <c r="AA227" s="312">
        <f t="shared" si="56"/>
        <v>16260</v>
      </c>
      <c r="AB227" s="312">
        <f>'3. GRI Pricing'!Z218</f>
        <v>1355</v>
      </c>
      <c r="AC227" s="361">
        <f t="shared" si="57"/>
        <v>33.011206756537277</v>
      </c>
    </row>
    <row r="228" spans="3:29" s="30" customFormat="1" ht="11.4" x14ac:dyDescent="0.2">
      <c r="C228" s="77">
        <f>'1. Accomodation'!N223</f>
        <v>635</v>
      </c>
      <c r="D228" s="77" t="str">
        <f>'3. GRI Pricing'!D219</f>
        <v>D</v>
      </c>
      <c r="E228" s="77" t="str">
        <f>'1. Accomodation'!P223</f>
        <v>1 Bed</v>
      </c>
      <c r="F228" s="77">
        <f>'1. Accomodation'!O223</f>
        <v>510.96</v>
      </c>
      <c r="H228" s="273">
        <v>17316</v>
      </c>
      <c r="I228" s="272">
        <f>IFERROR(INDEX('4. Valuation'!$C$10:$J$17,MATCH($E228,'4. Valuation'!$C$10:$C$17,0),MATCH($I$25,'4. Valuation'!$C$10:$J$10,0)),0)</f>
        <v>1435.1428571428571</v>
      </c>
      <c r="J228" s="361">
        <f>IFERROR(INDEX('4. Valuation'!$C$10:$J$17,MATCH($E228,'4. Valuation'!$C$10:$C$17,0),MATCH($J$25,'4. Valuation'!$C$10:$J$10,0)),0)</f>
        <v>34.122393098078575</v>
      </c>
      <c r="K228" s="277"/>
      <c r="L228" s="312">
        <f t="shared" si="50"/>
        <v>17221.714285714286</v>
      </c>
      <c r="M228" s="312">
        <f t="shared" si="51"/>
        <v>1435.1428571428571</v>
      </c>
      <c r="N228" s="361">
        <f t="shared" si="52"/>
        <v>33.704623230222104</v>
      </c>
      <c r="O228" s="278"/>
      <c r="P228" s="278"/>
      <c r="Q228" s="278"/>
      <c r="R228" s="278"/>
      <c r="S228" s="312">
        <f>IFERROR(INDEX('4. Valuation'!$P$10:$Y$17,MATCH($E228,'4. Valuation'!$P$10:$P$17,0),MATCH($S$25,'4. Valuation'!$P$10:$Y$10,0)),0)</f>
        <v>0</v>
      </c>
      <c r="T228" s="312">
        <f>IFERROR(INDEX('4. Valuation'!$P$10:$Y$17,MATCH($E228,'4. Valuation'!$P$10:$P$17,0),MATCH($T$25,'4. Valuation'!$P$10:$Y$10,0)),0)</f>
        <v>0</v>
      </c>
      <c r="U228" s="312">
        <f>IFERROR(INDEX('4. Valuation'!$P$10:$Y$17,MATCH($E228,'4. Valuation'!$P$10:$P$17,0),MATCH($U$25,'4. Valuation'!$P$10:$Y$10,0)),0)</f>
        <v>0</v>
      </c>
      <c r="V228" s="278"/>
      <c r="W228" s="312">
        <f t="shared" si="53"/>
        <v>0</v>
      </c>
      <c r="X228" s="312">
        <f t="shared" si="54"/>
        <v>0</v>
      </c>
      <c r="Y228" s="312">
        <f t="shared" si="55"/>
        <v>0</v>
      </c>
      <c r="Z228" s="278"/>
      <c r="AA228" s="312">
        <f t="shared" si="56"/>
        <v>16980</v>
      </c>
      <c r="AB228" s="312">
        <f>'3. GRI Pricing'!Z219</f>
        <v>1415</v>
      </c>
      <c r="AC228" s="361">
        <f t="shared" si="57"/>
        <v>33.231564114607799</v>
      </c>
    </row>
    <row r="229" spans="3:29" s="30" customFormat="1" ht="11.4" x14ac:dyDescent="0.2">
      <c r="C229" s="77">
        <f>'1. Accomodation'!N224</f>
        <v>636</v>
      </c>
      <c r="D229" s="77" t="str">
        <f>'3. GRI Pricing'!D220</f>
        <v>D</v>
      </c>
      <c r="E229" s="77" t="str">
        <f>'1. Accomodation'!P224</f>
        <v>1 Bed</v>
      </c>
      <c r="F229" s="77">
        <f>'1. Accomodation'!O224</f>
        <v>506.87</v>
      </c>
      <c r="H229" s="273">
        <v>17212</v>
      </c>
      <c r="I229" s="272">
        <f>IFERROR(INDEX('4. Valuation'!$C$10:$J$17,MATCH($E229,'4. Valuation'!$C$10:$C$17,0),MATCH($I$25,'4. Valuation'!$C$10:$J$10,0)),0)</f>
        <v>1435.1428571428571</v>
      </c>
      <c r="J229" s="361">
        <f>IFERROR(INDEX('4. Valuation'!$C$10:$J$17,MATCH($E229,'4. Valuation'!$C$10:$C$17,0),MATCH($J$25,'4. Valuation'!$C$10:$J$10,0)),0)</f>
        <v>34.122393098078575</v>
      </c>
      <c r="K229" s="277"/>
      <c r="L229" s="312">
        <f t="shared" si="50"/>
        <v>17221.714285714286</v>
      </c>
      <c r="M229" s="312">
        <f t="shared" si="51"/>
        <v>1435.1428571428571</v>
      </c>
      <c r="N229" s="361">
        <f t="shared" si="52"/>
        <v>33.976590221781294</v>
      </c>
      <c r="O229" s="278"/>
      <c r="P229" s="278"/>
      <c r="Q229" s="278"/>
      <c r="R229" s="278"/>
      <c r="S229" s="312">
        <f>IFERROR(INDEX('4. Valuation'!$P$10:$Y$17,MATCH($E229,'4. Valuation'!$P$10:$P$17,0),MATCH($S$25,'4. Valuation'!$P$10:$Y$10,0)),0)</f>
        <v>0</v>
      </c>
      <c r="T229" s="312">
        <f>IFERROR(INDEX('4. Valuation'!$P$10:$Y$17,MATCH($E229,'4. Valuation'!$P$10:$P$17,0),MATCH($T$25,'4. Valuation'!$P$10:$Y$10,0)),0)</f>
        <v>0</v>
      </c>
      <c r="U229" s="312">
        <f>IFERROR(INDEX('4. Valuation'!$P$10:$Y$17,MATCH($E229,'4. Valuation'!$P$10:$P$17,0),MATCH($U$25,'4. Valuation'!$P$10:$Y$10,0)),0)</f>
        <v>0</v>
      </c>
      <c r="V229" s="278"/>
      <c r="W229" s="312">
        <f t="shared" si="53"/>
        <v>0</v>
      </c>
      <c r="X229" s="312">
        <f t="shared" si="54"/>
        <v>0</v>
      </c>
      <c r="Y229" s="312">
        <f t="shared" si="55"/>
        <v>0</v>
      </c>
      <c r="Z229" s="278"/>
      <c r="AA229" s="312">
        <f t="shared" si="56"/>
        <v>16320</v>
      </c>
      <c r="AB229" s="312">
        <f>'3. GRI Pricing'!Z220</f>
        <v>1360</v>
      </c>
      <c r="AC229" s="361">
        <f t="shared" si="57"/>
        <v>32.197604908556436</v>
      </c>
    </row>
    <row r="230" spans="3:29" s="30" customFormat="1" ht="11.4" x14ac:dyDescent="0.2">
      <c r="C230" s="77">
        <f>'1. Accomodation'!N225</f>
        <v>637</v>
      </c>
      <c r="D230" s="77" t="str">
        <f>'3. GRI Pricing'!D221</f>
        <v>D</v>
      </c>
      <c r="E230" s="77" t="str">
        <f>'1. Accomodation'!P225</f>
        <v>1 Bed</v>
      </c>
      <c r="F230" s="77">
        <f>'1. Accomodation'!O225</f>
        <v>510.96</v>
      </c>
      <c r="H230" s="273">
        <v>17316</v>
      </c>
      <c r="I230" s="272">
        <f>IFERROR(INDEX('4. Valuation'!$C$10:$J$17,MATCH($E230,'4. Valuation'!$C$10:$C$17,0),MATCH($I$25,'4. Valuation'!$C$10:$J$10,0)),0)</f>
        <v>1435.1428571428571</v>
      </c>
      <c r="J230" s="361">
        <f>IFERROR(INDEX('4. Valuation'!$C$10:$J$17,MATCH($E230,'4. Valuation'!$C$10:$C$17,0),MATCH($J$25,'4. Valuation'!$C$10:$J$10,0)),0)</f>
        <v>34.122393098078575</v>
      </c>
      <c r="K230" s="277"/>
      <c r="L230" s="312">
        <f t="shared" si="50"/>
        <v>17221.714285714286</v>
      </c>
      <c r="M230" s="312">
        <f t="shared" si="51"/>
        <v>1435.1428571428571</v>
      </c>
      <c r="N230" s="361">
        <f t="shared" si="52"/>
        <v>33.704623230222104</v>
      </c>
      <c r="O230" s="278"/>
      <c r="P230" s="278"/>
      <c r="Q230" s="278"/>
      <c r="R230" s="278"/>
      <c r="S230" s="312">
        <f>IFERROR(INDEX('4. Valuation'!$P$10:$Y$17,MATCH($E230,'4. Valuation'!$P$10:$P$17,0),MATCH($S$25,'4. Valuation'!$P$10:$Y$10,0)),0)</f>
        <v>0</v>
      </c>
      <c r="T230" s="312">
        <f>IFERROR(INDEX('4. Valuation'!$P$10:$Y$17,MATCH($E230,'4. Valuation'!$P$10:$P$17,0),MATCH($T$25,'4. Valuation'!$P$10:$Y$10,0)),0)</f>
        <v>0</v>
      </c>
      <c r="U230" s="312">
        <f>IFERROR(INDEX('4. Valuation'!$P$10:$Y$17,MATCH($E230,'4. Valuation'!$P$10:$P$17,0),MATCH($U$25,'4. Valuation'!$P$10:$Y$10,0)),0)</f>
        <v>0</v>
      </c>
      <c r="V230" s="278"/>
      <c r="W230" s="312">
        <f t="shared" si="53"/>
        <v>0</v>
      </c>
      <c r="X230" s="312">
        <f t="shared" si="54"/>
        <v>0</v>
      </c>
      <c r="Y230" s="312">
        <f t="shared" si="55"/>
        <v>0</v>
      </c>
      <c r="Z230" s="278"/>
      <c r="AA230" s="312">
        <f t="shared" si="56"/>
        <v>16980</v>
      </c>
      <c r="AB230" s="312">
        <f>'3. GRI Pricing'!Z221</f>
        <v>1415</v>
      </c>
      <c r="AC230" s="361">
        <f t="shared" si="57"/>
        <v>33.231564114607799</v>
      </c>
    </row>
    <row r="231" spans="3:29" s="30" customFormat="1" ht="11.4" x14ac:dyDescent="0.2">
      <c r="C231" s="77">
        <f>'1. Accomodation'!N226</f>
        <v>638</v>
      </c>
      <c r="D231" s="77" t="str">
        <f>'3. GRI Pricing'!D222</f>
        <v>D</v>
      </c>
      <c r="E231" s="77" t="str">
        <f>'1. Accomodation'!P226</f>
        <v>2 Bed</v>
      </c>
      <c r="F231" s="77">
        <f>'1. Accomodation'!O226</f>
        <v>749.38</v>
      </c>
      <c r="H231" s="273">
        <v>22152</v>
      </c>
      <c r="I231" s="272">
        <f>IFERROR(INDEX('4. Valuation'!$C$10:$J$17,MATCH($E231,'4. Valuation'!$C$10:$C$17,0),MATCH($I$25,'4. Valuation'!$C$10:$J$10,0)),0)</f>
        <v>1845.0370370370372</v>
      </c>
      <c r="J231" s="361">
        <f>IFERROR(INDEX('4. Valuation'!$C$10:$J$17,MATCH($E231,'4. Valuation'!$C$10:$C$17,0),MATCH($J$25,'4. Valuation'!$C$10:$J$10,0)),0)</f>
        <v>30.136949008991301</v>
      </c>
      <c r="K231" s="277"/>
      <c r="L231" s="312">
        <f t="shared" si="50"/>
        <v>22140.444444444445</v>
      </c>
      <c r="M231" s="312">
        <f t="shared" si="51"/>
        <v>1845.0370370370372</v>
      </c>
      <c r="N231" s="361">
        <f t="shared" si="52"/>
        <v>29.545016472876839</v>
      </c>
      <c r="O231" s="278"/>
      <c r="P231" s="278"/>
      <c r="Q231" s="278"/>
      <c r="R231" s="278"/>
      <c r="S231" s="312">
        <f>IFERROR(INDEX('4. Valuation'!$P$10:$Y$17,MATCH($E231,'4. Valuation'!$P$10:$P$17,0),MATCH($S$25,'4. Valuation'!$P$10:$Y$10,0)),0)</f>
        <v>0</v>
      </c>
      <c r="T231" s="312">
        <f>IFERROR(INDEX('4. Valuation'!$P$10:$Y$17,MATCH($E231,'4. Valuation'!$P$10:$P$17,0),MATCH($T$25,'4. Valuation'!$P$10:$Y$10,0)),0)</f>
        <v>0</v>
      </c>
      <c r="U231" s="312">
        <f>IFERROR(INDEX('4. Valuation'!$P$10:$Y$17,MATCH($E231,'4. Valuation'!$P$10:$P$17,0),MATCH($U$25,'4. Valuation'!$P$10:$Y$10,0)),0)</f>
        <v>0</v>
      </c>
      <c r="V231" s="278"/>
      <c r="W231" s="312">
        <f t="shared" si="53"/>
        <v>0</v>
      </c>
      <c r="X231" s="312">
        <f t="shared" si="54"/>
        <v>0</v>
      </c>
      <c r="Y231" s="312">
        <f t="shared" si="55"/>
        <v>0</v>
      </c>
      <c r="Z231" s="278"/>
      <c r="AA231" s="312">
        <f t="shared" si="56"/>
        <v>20820</v>
      </c>
      <c r="AB231" s="312">
        <f>'3. GRI Pricing'!Z222</f>
        <v>1735</v>
      </c>
      <c r="AC231" s="361">
        <f t="shared" si="57"/>
        <v>27.782967252929087</v>
      </c>
    </row>
    <row r="232" spans="3:29" s="30" customFormat="1" ht="11.4" x14ac:dyDescent="0.2">
      <c r="C232" s="77">
        <f>'1. Accomodation'!N227</f>
        <v>639</v>
      </c>
      <c r="D232" s="77" t="str">
        <f>'3. GRI Pricing'!D223</f>
        <v>D</v>
      </c>
      <c r="E232" s="77" t="str">
        <f>'1. Accomodation'!P227</f>
        <v>1 Bed</v>
      </c>
      <c r="F232" s="77">
        <f>'1. Accomodation'!O227</f>
        <v>508.16</v>
      </c>
      <c r="H232" s="273">
        <v>17316</v>
      </c>
      <c r="I232" s="272">
        <f>IFERROR(INDEX('4. Valuation'!$C$10:$J$17,MATCH($E232,'4. Valuation'!$C$10:$C$17,0),MATCH($I$25,'4. Valuation'!$C$10:$J$10,0)),0)</f>
        <v>1435.1428571428571</v>
      </c>
      <c r="J232" s="361">
        <f>IFERROR(INDEX('4. Valuation'!$C$10:$J$17,MATCH($E232,'4. Valuation'!$C$10:$C$17,0),MATCH($J$25,'4. Valuation'!$C$10:$J$10,0)),0)</f>
        <v>34.122393098078575</v>
      </c>
      <c r="K232" s="277"/>
      <c r="L232" s="312">
        <f t="shared" si="50"/>
        <v>17221.714285714286</v>
      </c>
      <c r="M232" s="312">
        <f t="shared" si="51"/>
        <v>1435.1428571428571</v>
      </c>
      <c r="N232" s="361">
        <f t="shared" si="52"/>
        <v>33.890338251169482</v>
      </c>
      <c r="O232" s="278"/>
      <c r="P232" s="278"/>
      <c r="Q232" s="278"/>
      <c r="R232" s="278"/>
      <c r="S232" s="312">
        <f>IFERROR(INDEX('4. Valuation'!$P$10:$Y$17,MATCH($E232,'4. Valuation'!$P$10:$P$17,0),MATCH($S$25,'4. Valuation'!$P$10:$Y$10,0)),0)</f>
        <v>0</v>
      </c>
      <c r="T232" s="312">
        <f>IFERROR(INDEX('4. Valuation'!$P$10:$Y$17,MATCH($E232,'4. Valuation'!$P$10:$P$17,0),MATCH($T$25,'4. Valuation'!$P$10:$Y$10,0)),0)</f>
        <v>0</v>
      </c>
      <c r="U232" s="312">
        <f>IFERROR(INDEX('4. Valuation'!$P$10:$Y$17,MATCH($E232,'4. Valuation'!$P$10:$P$17,0),MATCH($U$25,'4. Valuation'!$P$10:$Y$10,0)),0)</f>
        <v>0</v>
      </c>
      <c r="V232" s="278"/>
      <c r="W232" s="312">
        <f t="shared" si="53"/>
        <v>0</v>
      </c>
      <c r="X232" s="312">
        <f t="shared" si="54"/>
        <v>0</v>
      </c>
      <c r="Y232" s="312">
        <f t="shared" si="55"/>
        <v>0</v>
      </c>
      <c r="Z232" s="278"/>
      <c r="AA232" s="312">
        <f t="shared" si="56"/>
        <v>16980</v>
      </c>
      <c r="AB232" s="312">
        <f>'3. GRI Pricing'!Z223</f>
        <v>1415</v>
      </c>
      <c r="AC232" s="361">
        <f t="shared" si="57"/>
        <v>33.414672544080602</v>
      </c>
    </row>
    <row r="233" spans="3:29" s="30" customFormat="1" ht="11.4" x14ac:dyDescent="0.2">
      <c r="C233" s="77">
        <f>'1. Accomodation'!N228</f>
        <v>701</v>
      </c>
      <c r="D233" s="77" t="str">
        <f>'3. GRI Pricing'!D224</f>
        <v>C</v>
      </c>
      <c r="E233" s="77" t="str">
        <f>'1. Accomodation'!P228</f>
        <v>3 Bed</v>
      </c>
      <c r="F233" s="77">
        <f>'1. Accomodation'!O228</f>
        <v>996.53</v>
      </c>
      <c r="H233" s="273">
        <v>25012</v>
      </c>
      <c r="I233" s="272">
        <f>IFERROR(INDEX('4. Valuation'!$C$10:$J$17,MATCH($E233,'4. Valuation'!$C$10:$C$17,0),MATCH($I$25,'4. Valuation'!$C$10:$J$10,0)),0)</f>
        <v>2081.8055555555557</v>
      </c>
      <c r="J233" s="361">
        <f>IFERROR(INDEX('4. Valuation'!$C$10:$J$17,MATCH($E233,'4. Valuation'!$C$10:$C$17,0),MATCH($J$25,'4. Valuation'!$C$10:$J$10,0)),0)</f>
        <v>24.797442334655457</v>
      </c>
      <c r="K233" s="277"/>
      <c r="L233" s="312">
        <f t="shared" si="50"/>
        <v>24981.666666666668</v>
      </c>
      <c r="M233" s="312">
        <f t="shared" si="51"/>
        <v>2081.8055555555557</v>
      </c>
      <c r="N233" s="361">
        <f t="shared" si="52"/>
        <v>25.068654899166777</v>
      </c>
      <c r="O233" s="278"/>
      <c r="P233" s="278"/>
      <c r="Q233" s="278"/>
      <c r="R233" s="278"/>
      <c r="S233" s="312">
        <f>IFERROR(INDEX('4. Valuation'!$P$10:$Y$17,MATCH($E233,'4. Valuation'!$P$10:$P$17,0),MATCH($S$25,'4. Valuation'!$P$10:$Y$10,0)),0)</f>
        <v>0</v>
      </c>
      <c r="T233" s="312">
        <f>IFERROR(INDEX('4. Valuation'!$P$10:$Y$17,MATCH($E233,'4. Valuation'!$P$10:$P$17,0),MATCH($T$25,'4. Valuation'!$P$10:$Y$10,0)),0)</f>
        <v>0</v>
      </c>
      <c r="U233" s="312">
        <f>IFERROR(INDEX('4. Valuation'!$P$10:$Y$17,MATCH($E233,'4. Valuation'!$P$10:$P$17,0),MATCH($U$25,'4. Valuation'!$P$10:$Y$10,0)),0)</f>
        <v>0</v>
      </c>
      <c r="V233" s="278"/>
      <c r="W233" s="312">
        <f t="shared" si="53"/>
        <v>0</v>
      </c>
      <c r="X233" s="312">
        <f t="shared" si="54"/>
        <v>0</v>
      </c>
      <c r="Y233" s="312">
        <f t="shared" si="55"/>
        <v>0</v>
      </c>
      <c r="Z233" s="278"/>
      <c r="AA233" s="312">
        <f t="shared" si="56"/>
        <v>25440</v>
      </c>
      <c r="AB233" s="312">
        <f>'3. GRI Pricing'!Z224</f>
        <v>2120</v>
      </c>
      <c r="AC233" s="361">
        <f t="shared" si="57"/>
        <v>25.52858418712934</v>
      </c>
    </row>
    <row r="234" spans="3:29" s="30" customFormat="1" ht="11.4" x14ac:dyDescent="0.2">
      <c r="C234" s="77">
        <f>'1. Accomodation'!N229</f>
        <v>702</v>
      </c>
      <c r="D234" s="77" t="str">
        <f>'3. GRI Pricing'!D225</f>
        <v>C</v>
      </c>
      <c r="E234" s="77" t="str">
        <f>'1. Accomodation'!P229</f>
        <v>3 Bed</v>
      </c>
      <c r="F234" s="77">
        <f>'1. Accomodation'!O229</f>
        <v>986.73</v>
      </c>
      <c r="H234" s="273">
        <v>24960</v>
      </c>
      <c r="I234" s="272">
        <f>IFERROR(INDEX('4. Valuation'!$C$10:$J$17,MATCH($E234,'4. Valuation'!$C$10:$C$17,0),MATCH($I$25,'4. Valuation'!$C$10:$J$10,0)),0)</f>
        <v>2081.8055555555557</v>
      </c>
      <c r="J234" s="361">
        <f>IFERROR(INDEX('4. Valuation'!$C$10:$J$17,MATCH($E234,'4. Valuation'!$C$10:$C$17,0),MATCH($J$25,'4. Valuation'!$C$10:$J$10,0)),0)</f>
        <v>24.797442334655457</v>
      </c>
      <c r="K234" s="277"/>
      <c r="L234" s="312">
        <f t="shared" si="50"/>
        <v>24981.666666666668</v>
      </c>
      <c r="M234" s="312">
        <f t="shared" si="51"/>
        <v>2081.8055555555557</v>
      </c>
      <c r="N234" s="361">
        <f t="shared" si="52"/>
        <v>25.317631638509692</v>
      </c>
      <c r="O234" s="278"/>
      <c r="P234" s="278"/>
      <c r="Q234" s="278"/>
      <c r="R234" s="278"/>
      <c r="S234" s="312">
        <f>IFERROR(INDEX('4. Valuation'!$P$10:$Y$17,MATCH($E234,'4. Valuation'!$P$10:$P$17,0),MATCH($S$25,'4. Valuation'!$P$10:$Y$10,0)),0)</f>
        <v>0</v>
      </c>
      <c r="T234" s="312">
        <f>IFERROR(INDEX('4. Valuation'!$P$10:$Y$17,MATCH($E234,'4. Valuation'!$P$10:$P$17,0),MATCH($T$25,'4. Valuation'!$P$10:$Y$10,0)),0)</f>
        <v>0</v>
      </c>
      <c r="U234" s="312">
        <f>IFERROR(INDEX('4. Valuation'!$P$10:$Y$17,MATCH($E234,'4. Valuation'!$P$10:$P$17,0),MATCH($U$25,'4. Valuation'!$P$10:$Y$10,0)),0)</f>
        <v>0</v>
      </c>
      <c r="V234" s="278"/>
      <c r="W234" s="312">
        <f t="shared" si="53"/>
        <v>0</v>
      </c>
      <c r="X234" s="312">
        <f t="shared" si="54"/>
        <v>0</v>
      </c>
      <c r="Y234" s="312">
        <f t="shared" si="55"/>
        <v>0</v>
      </c>
      <c r="Z234" s="278"/>
      <c r="AA234" s="312">
        <f t="shared" si="56"/>
        <v>24840</v>
      </c>
      <c r="AB234" s="312">
        <f>'3. GRI Pricing'!Z225</f>
        <v>2070</v>
      </c>
      <c r="AC234" s="361">
        <f t="shared" si="57"/>
        <v>25.174059773190233</v>
      </c>
    </row>
    <row r="235" spans="3:29" s="30" customFormat="1" ht="11.4" x14ac:dyDescent="0.2">
      <c r="C235" s="77">
        <f>'1. Accomodation'!N230</f>
        <v>703</v>
      </c>
      <c r="D235" s="77" t="str">
        <f>'3. GRI Pricing'!D226</f>
        <v>C</v>
      </c>
      <c r="E235" s="77" t="str">
        <f>'1. Accomodation'!P230</f>
        <v>2 Bed</v>
      </c>
      <c r="F235" s="77">
        <f>'1. Accomodation'!O230</f>
        <v>658.32</v>
      </c>
      <c r="H235" s="273">
        <v>21840</v>
      </c>
      <c r="I235" s="272">
        <f>IFERROR(INDEX('4. Valuation'!$C$10:$J$17,MATCH($E235,'4. Valuation'!$C$10:$C$17,0),MATCH($I$25,'4. Valuation'!$C$10:$J$10,0)),0)</f>
        <v>1845.0370370370372</v>
      </c>
      <c r="J235" s="361">
        <f>IFERROR(INDEX('4. Valuation'!$C$10:$J$17,MATCH($E235,'4. Valuation'!$C$10:$C$17,0),MATCH($J$25,'4. Valuation'!$C$10:$J$10,0)),0)</f>
        <v>30.136949008991301</v>
      </c>
      <c r="K235" s="277"/>
      <c r="L235" s="312">
        <f t="shared" si="50"/>
        <v>22140.444444444445</v>
      </c>
      <c r="M235" s="312">
        <f t="shared" si="51"/>
        <v>1845.0370370370372</v>
      </c>
      <c r="N235" s="361">
        <f t="shared" si="52"/>
        <v>33.631736001404249</v>
      </c>
      <c r="O235" s="278"/>
      <c r="P235" s="278"/>
      <c r="Q235" s="278"/>
      <c r="R235" s="278"/>
      <c r="S235" s="312">
        <f>IFERROR(INDEX('4. Valuation'!$P$10:$Y$17,MATCH($E235,'4. Valuation'!$P$10:$P$17,0),MATCH($S$25,'4. Valuation'!$P$10:$Y$10,0)),0)</f>
        <v>0</v>
      </c>
      <c r="T235" s="312">
        <f>IFERROR(INDEX('4. Valuation'!$P$10:$Y$17,MATCH($E235,'4. Valuation'!$P$10:$P$17,0),MATCH($T$25,'4. Valuation'!$P$10:$Y$10,0)),0)</f>
        <v>0</v>
      </c>
      <c r="U235" s="312">
        <f>IFERROR(INDEX('4. Valuation'!$P$10:$Y$17,MATCH($E235,'4. Valuation'!$P$10:$P$17,0),MATCH($U$25,'4. Valuation'!$P$10:$Y$10,0)),0)</f>
        <v>0</v>
      </c>
      <c r="V235" s="278"/>
      <c r="W235" s="312">
        <f t="shared" si="53"/>
        <v>0</v>
      </c>
      <c r="X235" s="312">
        <f t="shared" si="54"/>
        <v>0</v>
      </c>
      <c r="Y235" s="312">
        <f t="shared" si="55"/>
        <v>0</v>
      </c>
      <c r="Z235" s="278"/>
      <c r="AA235" s="312">
        <f t="shared" si="56"/>
        <v>21180</v>
      </c>
      <c r="AB235" s="312">
        <f>'3. GRI Pricing'!Z226</f>
        <v>1765</v>
      </c>
      <c r="AC235" s="361">
        <f t="shared" si="57"/>
        <v>32.172803499817718</v>
      </c>
    </row>
    <row r="236" spans="3:29" s="30" customFormat="1" ht="11.4" x14ac:dyDescent="0.2">
      <c r="C236" s="77">
        <f>'1. Accomodation'!N231</f>
        <v>704</v>
      </c>
      <c r="D236" s="77" t="str">
        <f>'3. GRI Pricing'!D227</f>
        <v>C</v>
      </c>
      <c r="E236" s="77" t="str">
        <f>'1. Accomodation'!P231</f>
        <v>1 Bed</v>
      </c>
      <c r="F236" s="77">
        <f>'1. Accomodation'!O231</f>
        <v>437.23</v>
      </c>
      <c r="H236" s="273">
        <v>16848</v>
      </c>
      <c r="I236" s="272">
        <f>IFERROR(INDEX('4. Valuation'!$C$10:$J$17,MATCH($E236,'4. Valuation'!$C$10:$C$17,0),MATCH($I$25,'4. Valuation'!$C$10:$J$10,0)),0)</f>
        <v>1435.1428571428571</v>
      </c>
      <c r="J236" s="361">
        <f>IFERROR(INDEX('4. Valuation'!$C$10:$J$17,MATCH($E236,'4. Valuation'!$C$10:$C$17,0),MATCH($J$25,'4. Valuation'!$C$10:$J$10,0)),0)</f>
        <v>34.122393098078575</v>
      </c>
      <c r="K236" s="277"/>
      <c r="L236" s="312">
        <f t="shared" si="50"/>
        <v>17221.714285714286</v>
      </c>
      <c r="M236" s="312">
        <f t="shared" si="51"/>
        <v>1435.1428571428571</v>
      </c>
      <c r="N236" s="361">
        <f t="shared" si="52"/>
        <v>39.388226530005454</v>
      </c>
      <c r="O236" s="278"/>
      <c r="P236" s="278"/>
      <c r="Q236" s="278"/>
      <c r="R236" s="278"/>
      <c r="S236" s="312">
        <f>IFERROR(INDEX('4. Valuation'!$P$10:$Y$17,MATCH($E236,'4. Valuation'!$P$10:$P$17,0),MATCH($S$25,'4. Valuation'!$P$10:$Y$10,0)),0)</f>
        <v>0</v>
      </c>
      <c r="T236" s="312">
        <f>IFERROR(INDEX('4. Valuation'!$P$10:$Y$17,MATCH($E236,'4. Valuation'!$P$10:$P$17,0),MATCH($T$25,'4. Valuation'!$P$10:$Y$10,0)),0)</f>
        <v>0</v>
      </c>
      <c r="U236" s="312">
        <f>IFERROR(INDEX('4. Valuation'!$P$10:$Y$17,MATCH($E236,'4. Valuation'!$P$10:$P$17,0),MATCH($U$25,'4. Valuation'!$P$10:$Y$10,0)),0)</f>
        <v>0</v>
      </c>
      <c r="V236" s="278"/>
      <c r="W236" s="312">
        <f t="shared" si="53"/>
        <v>0</v>
      </c>
      <c r="X236" s="312">
        <f t="shared" si="54"/>
        <v>0</v>
      </c>
      <c r="Y236" s="312">
        <f t="shared" si="55"/>
        <v>0</v>
      </c>
      <c r="Z236" s="278"/>
      <c r="AA236" s="312">
        <f t="shared" si="56"/>
        <v>16320</v>
      </c>
      <c r="AB236" s="312">
        <f>'3. GRI Pricing'!Z227</f>
        <v>1360</v>
      </c>
      <c r="AC236" s="361">
        <f t="shared" si="57"/>
        <v>37.325892550831369</v>
      </c>
    </row>
    <row r="237" spans="3:29" s="30" customFormat="1" ht="11.4" x14ac:dyDescent="0.2">
      <c r="C237" s="77">
        <f>'1. Accomodation'!N232</f>
        <v>705</v>
      </c>
      <c r="D237" s="77" t="str">
        <f>'3. GRI Pricing'!D228</f>
        <v>C</v>
      </c>
      <c r="E237" s="77" t="str">
        <f>'1. Accomodation'!P232</f>
        <v>1 Bed</v>
      </c>
      <c r="F237" s="77">
        <f>'1. Accomodation'!O232</f>
        <v>489.44</v>
      </c>
      <c r="H237" s="273">
        <v>17108</v>
      </c>
      <c r="I237" s="272">
        <f>IFERROR(INDEX('4. Valuation'!$C$10:$J$17,MATCH($E237,'4. Valuation'!$C$10:$C$17,0),MATCH($I$25,'4. Valuation'!$C$10:$J$10,0)),0)</f>
        <v>1435.1428571428571</v>
      </c>
      <c r="J237" s="361">
        <f>IFERROR(INDEX('4. Valuation'!$C$10:$J$17,MATCH($E237,'4. Valuation'!$C$10:$C$17,0),MATCH($J$25,'4. Valuation'!$C$10:$J$10,0)),0)</f>
        <v>34.122393098078575</v>
      </c>
      <c r="K237" s="277"/>
      <c r="L237" s="312">
        <f t="shared" si="50"/>
        <v>17221.714285714286</v>
      </c>
      <c r="M237" s="312">
        <f t="shared" si="51"/>
        <v>1435.1428571428571</v>
      </c>
      <c r="N237" s="361">
        <f t="shared" si="52"/>
        <v>35.186568906738898</v>
      </c>
      <c r="O237" s="278"/>
      <c r="P237" s="278"/>
      <c r="Q237" s="278"/>
      <c r="R237" s="278"/>
      <c r="S237" s="312">
        <f>IFERROR(INDEX('4. Valuation'!$P$10:$Y$17,MATCH($E237,'4. Valuation'!$P$10:$P$17,0),MATCH($S$25,'4. Valuation'!$P$10:$Y$10,0)),0)</f>
        <v>0</v>
      </c>
      <c r="T237" s="312">
        <f>IFERROR(INDEX('4. Valuation'!$P$10:$Y$17,MATCH($E237,'4. Valuation'!$P$10:$P$17,0),MATCH($T$25,'4. Valuation'!$P$10:$Y$10,0)),0)</f>
        <v>0</v>
      </c>
      <c r="U237" s="312">
        <f>IFERROR(INDEX('4. Valuation'!$P$10:$Y$17,MATCH($E237,'4. Valuation'!$P$10:$P$17,0),MATCH($U$25,'4. Valuation'!$P$10:$Y$10,0)),0)</f>
        <v>0</v>
      </c>
      <c r="V237" s="278"/>
      <c r="W237" s="312">
        <f t="shared" si="53"/>
        <v>0</v>
      </c>
      <c r="X237" s="312">
        <f t="shared" si="54"/>
        <v>0</v>
      </c>
      <c r="Y237" s="312">
        <f t="shared" si="55"/>
        <v>0</v>
      </c>
      <c r="Z237" s="278"/>
      <c r="AA237" s="312">
        <f t="shared" si="56"/>
        <v>16500</v>
      </c>
      <c r="AB237" s="312">
        <f>'3. GRI Pricing'!Z228</f>
        <v>1375</v>
      </c>
      <c r="AC237" s="361">
        <f t="shared" si="57"/>
        <v>33.711997384766264</v>
      </c>
    </row>
    <row r="238" spans="3:29" s="30" customFormat="1" ht="11.4" x14ac:dyDescent="0.2">
      <c r="C238" s="77">
        <f>'1. Accomodation'!N233</f>
        <v>706</v>
      </c>
      <c r="D238" s="77" t="str">
        <f>'3. GRI Pricing'!D229</f>
        <v>C</v>
      </c>
      <c r="E238" s="77" t="str">
        <f>'1. Accomodation'!P233</f>
        <v>1 Bed</v>
      </c>
      <c r="F238" s="77">
        <f>'1. Accomodation'!O233</f>
        <v>437.23</v>
      </c>
      <c r="H238" s="273">
        <v>16848</v>
      </c>
      <c r="I238" s="272">
        <f>IFERROR(INDEX('4. Valuation'!$C$10:$J$17,MATCH($E238,'4. Valuation'!$C$10:$C$17,0),MATCH($I$25,'4. Valuation'!$C$10:$J$10,0)),0)</f>
        <v>1435.1428571428571</v>
      </c>
      <c r="J238" s="361">
        <f>IFERROR(INDEX('4. Valuation'!$C$10:$J$17,MATCH($E238,'4. Valuation'!$C$10:$C$17,0),MATCH($J$25,'4. Valuation'!$C$10:$J$10,0)),0)</f>
        <v>34.122393098078575</v>
      </c>
      <c r="K238" s="277"/>
      <c r="L238" s="312">
        <f t="shared" si="50"/>
        <v>17221.714285714286</v>
      </c>
      <c r="M238" s="312">
        <f t="shared" si="51"/>
        <v>1435.1428571428571</v>
      </c>
      <c r="N238" s="361">
        <f t="shared" si="52"/>
        <v>39.388226530005454</v>
      </c>
      <c r="O238" s="278"/>
      <c r="P238" s="278"/>
      <c r="Q238" s="278"/>
      <c r="R238" s="278"/>
      <c r="S238" s="312">
        <f>IFERROR(INDEX('4. Valuation'!$P$10:$Y$17,MATCH($E238,'4. Valuation'!$P$10:$P$17,0),MATCH($S$25,'4. Valuation'!$P$10:$Y$10,0)),0)</f>
        <v>0</v>
      </c>
      <c r="T238" s="312">
        <f>IFERROR(INDEX('4. Valuation'!$P$10:$Y$17,MATCH($E238,'4. Valuation'!$P$10:$P$17,0),MATCH($T$25,'4. Valuation'!$P$10:$Y$10,0)),0)</f>
        <v>0</v>
      </c>
      <c r="U238" s="312">
        <f>IFERROR(INDEX('4. Valuation'!$P$10:$Y$17,MATCH($E238,'4. Valuation'!$P$10:$P$17,0),MATCH($U$25,'4. Valuation'!$P$10:$Y$10,0)),0)</f>
        <v>0</v>
      </c>
      <c r="V238" s="278"/>
      <c r="W238" s="312">
        <f t="shared" si="53"/>
        <v>0</v>
      </c>
      <c r="X238" s="312">
        <f t="shared" si="54"/>
        <v>0</v>
      </c>
      <c r="Y238" s="312">
        <f t="shared" si="55"/>
        <v>0</v>
      </c>
      <c r="Z238" s="278"/>
      <c r="AA238" s="312">
        <f t="shared" si="56"/>
        <v>16320</v>
      </c>
      <c r="AB238" s="312">
        <f>'3. GRI Pricing'!Z229</f>
        <v>1360</v>
      </c>
      <c r="AC238" s="361">
        <f t="shared" si="57"/>
        <v>37.325892550831369</v>
      </c>
    </row>
    <row r="239" spans="3:29" s="30" customFormat="1" ht="11.4" x14ac:dyDescent="0.2">
      <c r="C239" s="77">
        <f>'1. Accomodation'!N234</f>
        <v>707</v>
      </c>
      <c r="D239" s="77" t="str">
        <f>'3. GRI Pricing'!D230</f>
        <v>C</v>
      </c>
      <c r="E239" s="77" t="str">
        <f>'1. Accomodation'!P234</f>
        <v>1 Bed</v>
      </c>
      <c r="F239" s="77">
        <f>'1. Accomodation'!O234</f>
        <v>506.87</v>
      </c>
      <c r="H239" s="273">
        <v>17212</v>
      </c>
      <c r="I239" s="272">
        <f>IFERROR(INDEX('4. Valuation'!$C$10:$J$17,MATCH($E239,'4. Valuation'!$C$10:$C$17,0),MATCH($I$25,'4. Valuation'!$C$10:$J$10,0)),0)</f>
        <v>1435.1428571428571</v>
      </c>
      <c r="J239" s="361">
        <f>IFERROR(INDEX('4. Valuation'!$C$10:$J$17,MATCH($E239,'4. Valuation'!$C$10:$C$17,0),MATCH($J$25,'4. Valuation'!$C$10:$J$10,0)),0)</f>
        <v>34.122393098078575</v>
      </c>
      <c r="K239" s="277"/>
      <c r="L239" s="312">
        <f t="shared" si="50"/>
        <v>17221.714285714286</v>
      </c>
      <c r="M239" s="312">
        <f t="shared" si="51"/>
        <v>1435.1428571428571</v>
      </c>
      <c r="N239" s="361">
        <f t="shared" si="52"/>
        <v>33.976590221781294</v>
      </c>
      <c r="O239" s="278"/>
      <c r="P239" s="278"/>
      <c r="Q239" s="278"/>
      <c r="R239" s="278"/>
      <c r="S239" s="312">
        <f>IFERROR(INDEX('4. Valuation'!$P$10:$Y$17,MATCH($E239,'4. Valuation'!$P$10:$P$17,0),MATCH($S$25,'4. Valuation'!$P$10:$Y$10,0)),0)</f>
        <v>0</v>
      </c>
      <c r="T239" s="312">
        <f>IFERROR(INDEX('4. Valuation'!$P$10:$Y$17,MATCH($E239,'4. Valuation'!$P$10:$P$17,0),MATCH($T$25,'4. Valuation'!$P$10:$Y$10,0)),0)</f>
        <v>0</v>
      </c>
      <c r="U239" s="312">
        <f>IFERROR(INDEX('4. Valuation'!$P$10:$Y$17,MATCH($E239,'4. Valuation'!$P$10:$P$17,0),MATCH($U$25,'4. Valuation'!$P$10:$Y$10,0)),0)</f>
        <v>0</v>
      </c>
      <c r="V239" s="278"/>
      <c r="W239" s="312">
        <f t="shared" si="53"/>
        <v>0</v>
      </c>
      <c r="X239" s="312">
        <f t="shared" si="54"/>
        <v>0</v>
      </c>
      <c r="Y239" s="312">
        <f t="shared" si="55"/>
        <v>0</v>
      </c>
      <c r="Z239" s="278"/>
      <c r="AA239" s="312">
        <f t="shared" si="56"/>
        <v>16560</v>
      </c>
      <c r="AB239" s="312">
        <f>'3. GRI Pricing'!Z230</f>
        <v>1380</v>
      </c>
      <c r="AC239" s="361">
        <f t="shared" si="57"/>
        <v>32.671099098388147</v>
      </c>
    </row>
    <row r="240" spans="3:29" s="30" customFormat="1" ht="11.4" x14ac:dyDescent="0.2">
      <c r="C240" s="77">
        <f>'1. Accomodation'!N235</f>
        <v>708</v>
      </c>
      <c r="D240" s="77" t="str">
        <f>'3. GRI Pricing'!D231</f>
        <v>C</v>
      </c>
      <c r="E240" s="77" t="str">
        <f>'1. Accomodation'!P235</f>
        <v>2 Bed</v>
      </c>
      <c r="F240" s="77">
        <f>'1. Accomodation'!O235</f>
        <v>664.35</v>
      </c>
      <c r="H240" s="273">
        <v>21944</v>
      </c>
      <c r="I240" s="272">
        <f>IFERROR(INDEX('4. Valuation'!$C$10:$J$17,MATCH($E240,'4. Valuation'!$C$10:$C$17,0),MATCH($I$25,'4. Valuation'!$C$10:$J$10,0)),0)</f>
        <v>1845.0370370370372</v>
      </c>
      <c r="J240" s="361">
        <f>IFERROR(INDEX('4. Valuation'!$C$10:$J$17,MATCH($E240,'4. Valuation'!$C$10:$C$17,0),MATCH($J$25,'4. Valuation'!$C$10:$J$10,0)),0)</f>
        <v>30.136949008991301</v>
      </c>
      <c r="K240" s="277"/>
      <c r="L240" s="312">
        <f t="shared" si="50"/>
        <v>22140.444444444445</v>
      </c>
      <c r="M240" s="312">
        <f t="shared" si="51"/>
        <v>1845.0370370370372</v>
      </c>
      <c r="N240" s="361">
        <f t="shared" si="52"/>
        <v>33.326476171362152</v>
      </c>
      <c r="O240" s="278"/>
      <c r="P240" s="278"/>
      <c r="Q240" s="278"/>
      <c r="R240" s="278"/>
      <c r="S240" s="312">
        <f>IFERROR(INDEX('4. Valuation'!$P$10:$Y$17,MATCH($E240,'4. Valuation'!$P$10:$P$17,0),MATCH($S$25,'4. Valuation'!$P$10:$Y$10,0)),0)</f>
        <v>0</v>
      </c>
      <c r="T240" s="312">
        <f>IFERROR(INDEX('4. Valuation'!$P$10:$Y$17,MATCH($E240,'4. Valuation'!$P$10:$P$17,0),MATCH($T$25,'4. Valuation'!$P$10:$Y$10,0)),0)</f>
        <v>0</v>
      </c>
      <c r="U240" s="312">
        <f>IFERROR(INDEX('4. Valuation'!$P$10:$Y$17,MATCH($E240,'4. Valuation'!$P$10:$P$17,0),MATCH($U$25,'4. Valuation'!$P$10:$Y$10,0)),0)</f>
        <v>0</v>
      </c>
      <c r="V240" s="278"/>
      <c r="W240" s="312">
        <f t="shared" si="53"/>
        <v>0</v>
      </c>
      <c r="X240" s="312">
        <f t="shared" si="54"/>
        <v>0</v>
      </c>
      <c r="Y240" s="312">
        <f t="shared" si="55"/>
        <v>0</v>
      </c>
      <c r="Z240" s="278"/>
      <c r="AA240" s="312">
        <f t="shared" si="56"/>
        <v>20640</v>
      </c>
      <c r="AB240" s="312">
        <f>'3. GRI Pricing'!Z231</f>
        <v>1720</v>
      </c>
      <c r="AC240" s="361">
        <f t="shared" si="57"/>
        <v>31.067961165048544</v>
      </c>
    </row>
    <row r="241" spans="3:29" s="30" customFormat="1" ht="11.4" x14ac:dyDescent="0.2">
      <c r="C241" s="77">
        <f>'1. Accomodation'!N236</f>
        <v>709</v>
      </c>
      <c r="D241" s="77" t="str">
        <f>'3. GRI Pricing'!D232</f>
        <v>C</v>
      </c>
      <c r="E241" s="77" t="str">
        <f>'1. Accomodation'!P236</f>
        <v>1 Bed</v>
      </c>
      <c r="F241" s="77">
        <f>'1. Accomodation'!O236</f>
        <v>485.13</v>
      </c>
      <c r="H241" s="273">
        <v>17108</v>
      </c>
      <c r="I241" s="272">
        <f>IFERROR(INDEX('4. Valuation'!$C$10:$J$17,MATCH($E241,'4. Valuation'!$C$10:$C$17,0),MATCH($I$25,'4. Valuation'!$C$10:$J$10,0)),0)</f>
        <v>1435.1428571428571</v>
      </c>
      <c r="J241" s="361">
        <f>IFERROR(INDEX('4. Valuation'!$C$10:$J$17,MATCH($E241,'4. Valuation'!$C$10:$C$17,0),MATCH($J$25,'4. Valuation'!$C$10:$J$10,0)),0)</f>
        <v>34.122393098078575</v>
      </c>
      <c r="K241" s="277"/>
      <c r="L241" s="312">
        <f t="shared" si="50"/>
        <v>17221.714285714286</v>
      </c>
      <c r="M241" s="312">
        <f t="shared" si="51"/>
        <v>1435.1428571428571</v>
      </c>
      <c r="N241" s="361">
        <f t="shared" si="52"/>
        <v>35.499174006378261</v>
      </c>
      <c r="O241" s="278"/>
      <c r="P241" s="278"/>
      <c r="Q241" s="278"/>
      <c r="R241" s="278"/>
      <c r="S241" s="312">
        <f>IFERROR(INDEX('4. Valuation'!$P$10:$Y$17,MATCH($E241,'4. Valuation'!$P$10:$P$17,0),MATCH($S$25,'4. Valuation'!$P$10:$Y$10,0)),0)</f>
        <v>0</v>
      </c>
      <c r="T241" s="312">
        <f>IFERROR(INDEX('4. Valuation'!$P$10:$Y$17,MATCH($E241,'4. Valuation'!$P$10:$P$17,0),MATCH($T$25,'4. Valuation'!$P$10:$Y$10,0)),0)</f>
        <v>0</v>
      </c>
      <c r="U241" s="312">
        <f>IFERROR(INDEX('4. Valuation'!$P$10:$Y$17,MATCH($E241,'4. Valuation'!$P$10:$P$17,0),MATCH($U$25,'4. Valuation'!$P$10:$Y$10,0)),0)</f>
        <v>0</v>
      </c>
      <c r="V241" s="278"/>
      <c r="W241" s="312">
        <f t="shared" si="53"/>
        <v>0</v>
      </c>
      <c r="X241" s="312">
        <f t="shared" si="54"/>
        <v>0</v>
      </c>
      <c r="Y241" s="312">
        <f t="shared" si="55"/>
        <v>0</v>
      </c>
      <c r="Z241" s="278"/>
      <c r="AA241" s="312">
        <f t="shared" si="56"/>
        <v>16500</v>
      </c>
      <c r="AB241" s="312">
        <f>'3. GRI Pricing'!Z232</f>
        <v>1375</v>
      </c>
      <c r="AC241" s="361">
        <f t="shared" si="57"/>
        <v>34.011502071609669</v>
      </c>
    </row>
    <row r="242" spans="3:29" s="30" customFormat="1" ht="11.4" x14ac:dyDescent="0.2">
      <c r="C242" s="77">
        <f>'1. Accomodation'!N237</f>
        <v>710</v>
      </c>
      <c r="D242" s="77" t="str">
        <f>'3. GRI Pricing'!D233</f>
        <v>D</v>
      </c>
      <c r="E242" s="77" t="str">
        <f>'1. Accomodation'!P237</f>
        <v>1 Bed</v>
      </c>
      <c r="F242" s="77">
        <f>'1. Accomodation'!O237</f>
        <v>485.13</v>
      </c>
      <c r="H242" s="273">
        <v>17108</v>
      </c>
      <c r="I242" s="272">
        <f>IFERROR(INDEX('4. Valuation'!$C$10:$J$17,MATCH($E242,'4. Valuation'!$C$10:$C$17,0),MATCH($I$25,'4. Valuation'!$C$10:$J$10,0)),0)</f>
        <v>1435.1428571428571</v>
      </c>
      <c r="J242" s="361">
        <f>IFERROR(INDEX('4. Valuation'!$C$10:$J$17,MATCH($E242,'4. Valuation'!$C$10:$C$17,0),MATCH($J$25,'4. Valuation'!$C$10:$J$10,0)),0)</f>
        <v>34.122393098078575</v>
      </c>
      <c r="K242" s="277"/>
      <c r="L242" s="312">
        <f t="shared" si="50"/>
        <v>17221.714285714286</v>
      </c>
      <c r="M242" s="312">
        <f t="shared" si="51"/>
        <v>1435.1428571428571</v>
      </c>
      <c r="N242" s="361">
        <f t="shared" si="52"/>
        <v>35.499174006378261</v>
      </c>
      <c r="O242" s="278"/>
      <c r="P242" s="278"/>
      <c r="Q242" s="278"/>
      <c r="R242" s="278"/>
      <c r="S242" s="312">
        <f>IFERROR(INDEX('4. Valuation'!$P$10:$Y$17,MATCH($E242,'4. Valuation'!$P$10:$P$17,0),MATCH($S$25,'4. Valuation'!$P$10:$Y$10,0)),0)</f>
        <v>0</v>
      </c>
      <c r="T242" s="312">
        <f>IFERROR(INDEX('4. Valuation'!$P$10:$Y$17,MATCH($E242,'4. Valuation'!$P$10:$P$17,0),MATCH($T$25,'4. Valuation'!$P$10:$Y$10,0)),0)</f>
        <v>0</v>
      </c>
      <c r="U242" s="312">
        <f>IFERROR(INDEX('4. Valuation'!$P$10:$Y$17,MATCH($E242,'4. Valuation'!$P$10:$P$17,0),MATCH($U$25,'4. Valuation'!$P$10:$Y$10,0)),0)</f>
        <v>0</v>
      </c>
      <c r="V242" s="278"/>
      <c r="W242" s="312">
        <f t="shared" si="53"/>
        <v>0</v>
      </c>
      <c r="X242" s="312">
        <f t="shared" si="54"/>
        <v>0</v>
      </c>
      <c r="Y242" s="312">
        <f t="shared" si="55"/>
        <v>0</v>
      </c>
      <c r="Z242" s="278"/>
      <c r="AA242" s="312">
        <f t="shared" si="56"/>
        <v>16620</v>
      </c>
      <c r="AB242" s="312">
        <f>'3. GRI Pricing'!Z233</f>
        <v>1385</v>
      </c>
      <c r="AC242" s="361">
        <f t="shared" si="57"/>
        <v>34.258858450312289</v>
      </c>
    </row>
    <row r="243" spans="3:29" s="30" customFormat="1" ht="11.4" x14ac:dyDescent="0.2">
      <c r="C243" s="77">
        <f>'1. Accomodation'!N238</f>
        <v>711</v>
      </c>
      <c r="D243" s="77" t="str">
        <f>'3. GRI Pricing'!D234</f>
        <v>D</v>
      </c>
      <c r="E243" s="77" t="str">
        <f>'1. Accomodation'!P238</f>
        <v>2 Bed</v>
      </c>
      <c r="F243" s="77">
        <f>'1. Accomodation'!O238</f>
        <v>664.35</v>
      </c>
      <c r="H243" s="273">
        <v>21944</v>
      </c>
      <c r="I243" s="272">
        <f>IFERROR(INDEX('4. Valuation'!$C$10:$J$17,MATCH($E243,'4. Valuation'!$C$10:$C$17,0),MATCH($I$25,'4. Valuation'!$C$10:$J$10,0)),0)</f>
        <v>1845.0370370370372</v>
      </c>
      <c r="J243" s="361">
        <f>IFERROR(INDEX('4. Valuation'!$C$10:$J$17,MATCH($E243,'4. Valuation'!$C$10:$C$17,0),MATCH($J$25,'4. Valuation'!$C$10:$J$10,0)),0)</f>
        <v>30.136949008991301</v>
      </c>
      <c r="K243" s="277"/>
      <c r="L243" s="312">
        <f t="shared" si="50"/>
        <v>22140.444444444445</v>
      </c>
      <c r="M243" s="312">
        <f t="shared" si="51"/>
        <v>1845.0370370370372</v>
      </c>
      <c r="N243" s="361">
        <f t="shared" si="52"/>
        <v>33.326476171362152</v>
      </c>
      <c r="O243" s="278"/>
      <c r="P243" s="278"/>
      <c r="Q243" s="278"/>
      <c r="R243" s="278"/>
      <c r="S243" s="312">
        <f>IFERROR(INDEX('4. Valuation'!$P$10:$Y$17,MATCH($E243,'4. Valuation'!$P$10:$P$17,0),MATCH($S$25,'4. Valuation'!$P$10:$Y$10,0)),0)</f>
        <v>0</v>
      </c>
      <c r="T243" s="312">
        <f>IFERROR(INDEX('4. Valuation'!$P$10:$Y$17,MATCH($E243,'4. Valuation'!$P$10:$P$17,0),MATCH($T$25,'4. Valuation'!$P$10:$Y$10,0)),0)</f>
        <v>0</v>
      </c>
      <c r="U243" s="312">
        <f>IFERROR(INDEX('4. Valuation'!$P$10:$Y$17,MATCH($E243,'4. Valuation'!$P$10:$P$17,0),MATCH($U$25,'4. Valuation'!$P$10:$Y$10,0)),0)</f>
        <v>0</v>
      </c>
      <c r="V243" s="278"/>
      <c r="W243" s="312">
        <f t="shared" si="53"/>
        <v>0</v>
      </c>
      <c r="X243" s="312">
        <f t="shared" si="54"/>
        <v>0</v>
      </c>
      <c r="Y243" s="312">
        <f t="shared" si="55"/>
        <v>0</v>
      </c>
      <c r="Z243" s="278"/>
      <c r="AA243" s="312">
        <f t="shared" si="56"/>
        <v>20640</v>
      </c>
      <c r="AB243" s="312">
        <f>'3. GRI Pricing'!Z234</f>
        <v>1720</v>
      </c>
      <c r="AC243" s="361">
        <f t="shared" si="57"/>
        <v>31.067961165048544</v>
      </c>
    </row>
    <row r="244" spans="3:29" s="30" customFormat="1" ht="11.4" x14ac:dyDescent="0.2">
      <c r="C244" s="77">
        <f>'1. Accomodation'!N239</f>
        <v>712</v>
      </c>
      <c r="D244" s="77" t="str">
        <f>'3. GRI Pricing'!D235</f>
        <v>D</v>
      </c>
      <c r="E244" s="77" t="str">
        <f>'1. Accomodation'!P239</f>
        <v>1 Bed</v>
      </c>
      <c r="F244" s="77">
        <f>'1. Accomodation'!O239</f>
        <v>506.87</v>
      </c>
      <c r="H244" s="273">
        <v>17212</v>
      </c>
      <c r="I244" s="272">
        <f>IFERROR(INDEX('4. Valuation'!$C$10:$J$17,MATCH($E244,'4. Valuation'!$C$10:$C$17,0),MATCH($I$25,'4. Valuation'!$C$10:$J$10,0)),0)</f>
        <v>1435.1428571428571</v>
      </c>
      <c r="J244" s="361">
        <f>IFERROR(INDEX('4. Valuation'!$C$10:$J$17,MATCH($E244,'4. Valuation'!$C$10:$C$17,0),MATCH($J$25,'4. Valuation'!$C$10:$J$10,0)),0)</f>
        <v>34.122393098078575</v>
      </c>
      <c r="K244" s="277"/>
      <c r="L244" s="312">
        <f t="shared" si="50"/>
        <v>17221.714285714286</v>
      </c>
      <c r="M244" s="312">
        <f t="shared" si="51"/>
        <v>1435.1428571428571</v>
      </c>
      <c r="N244" s="361">
        <f t="shared" si="52"/>
        <v>33.976590221781294</v>
      </c>
      <c r="O244" s="278"/>
      <c r="P244" s="278"/>
      <c r="Q244" s="278"/>
      <c r="R244" s="278"/>
      <c r="S244" s="312">
        <f>IFERROR(INDEX('4. Valuation'!$P$10:$Y$17,MATCH($E244,'4. Valuation'!$P$10:$P$17,0),MATCH($S$25,'4. Valuation'!$P$10:$Y$10,0)),0)</f>
        <v>0</v>
      </c>
      <c r="T244" s="312">
        <f>IFERROR(INDEX('4. Valuation'!$P$10:$Y$17,MATCH($E244,'4. Valuation'!$P$10:$P$17,0),MATCH($T$25,'4. Valuation'!$P$10:$Y$10,0)),0)</f>
        <v>0</v>
      </c>
      <c r="U244" s="312">
        <f>IFERROR(INDEX('4. Valuation'!$P$10:$Y$17,MATCH($E244,'4. Valuation'!$P$10:$P$17,0),MATCH($U$25,'4. Valuation'!$P$10:$Y$10,0)),0)</f>
        <v>0</v>
      </c>
      <c r="V244" s="278"/>
      <c r="W244" s="312">
        <f t="shared" si="53"/>
        <v>0</v>
      </c>
      <c r="X244" s="312">
        <f t="shared" si="54"/>
        <v>0</v>
      </c>
      <c r="Y244" s="312">
        <f t="shared" si="55"/>
        <v>0</v>
      </c>
      <c r="Z244" s="278"/>
      <c r="AA244" s="312">
        <f t="shared" si="56"/>
        <v>16740</v>
      </c>
      <c r="AB244" s="312">
        <f>'3. GRI Pricing'!Z235</f>
        <v>1395</v>
      </c>
      <c r="AC244" s="361">
        <f t="shared" si="57"/>
        <v>33.026219740761931</v>
      </c>
    </row>
    <row r="245" spans="3:29" s="30" customFormat="1" ht="11.4" x14ac:dyDescent="0.2">
      <c r="C245" s="77">
        <f>'1. Accomodation'!N240</f>
        <v>713</v>
      </c>
      <c r="D245" s="77" t="str">
        <f>'3. GRI Pricing'!D236</f>
        <v>D</v>
      </c>
      <c r="E245" s="77" t="str">
        <f>'1. Accomodation'!P240</f>
        <v>1 Bed</v>
      </c>
      <c r="F245" s="77">
        <f>'1. Accomodation'!O240</f>
        <v>437.23</v>
      </c>
      <c r="H245" s="273">
        <v>16848</v>
      </c>
      <c r="I245" s="272">
        <f>IFERROR(INDEX('4. Valuation'!$C$10:$J$17,MATCH($E245,'4. Valuation'!$C$10:$C$17,0),MATCH($I$25,'4. Valuation'!$C$10:$J$10,0)),0)</f>
        <v>1435.1428571428571</v>
      </c>
      <c r="J245" s="361">
        <f>IFERROR(INDEX('4. Valuation'!$C$10:$J$17,MATCH($E245,'4. Valuation'!$C$10:$C$17,0),MATCH($J$25,'4. Valuation'!$C$10:$J$10,0)),0)</f>
        <v>34.122393098078575</v>
      </c>
      <c r="K245" s="277"/>
      <c r="L245" s="312">
        <f t="shared" si="50"/>
        <v>17221.714285714286</v>
      </c>
      <c r="M245" s="312">
        <f t="shared" si="51"/>
        <v>1435.1428571428571</v>
      </c>
      <c r="N245" s="361">
        <f t="shared" si="52"/>
        <v>39.388226530005454</v>
      </c>
      <c r="O245" s="278"/>
      <c r="P245" s="278"/>
      <c r="Q245" s="278"/>
      <c r="R245" s="278"/>
      <c r="S245" s="312">
        <f>IFERROR(INDEX('4. Valuation'!$P$10:$Y$17,MATCH($E245,'4. Valuation'!$P$10:$P$17,0),MATCH($S$25,'4. Valuation'!$P$10:$Y$10,0)),0)</f>
        <v>0</v>
      </c>
      <c r="T245" s="312">
        <f>IFERROR(INDEX('4. Valuation'!$P$10:$Y$17,MATCH($E245,'4. Valuation'!$P$10:$P$17,0),MATCH($T$25,'4. Valuation'!$P$10:$Y$10,0)),0)</f>
        <v>0</v>
      </c>
      <c r="U245" s="312">
        <f>IFERROR(INDEX('4. Valuation'!$P$10:$Y$17,MATCH($E245,'4. Valuation'!$P$10:$P$17,0),MATCH($U$25,'4. Valuation'!$P$10:$Y$10,0)),0)</f>
        <v>0</v>
      </c>
      <c r="V245" s="278"/>
      <c r="W245" s="312">
        <f t="shared" si="53"/>
        <v>0</v>
      </c>
      <c r="X245" s="312">
        <f t="shared" si="54"/>
        <v>0</v>
      </c>
      <c r="Y245" s="312">
        <f t="shared" si="55"/>
        <v>0</v>
      </c>
      <c r="Z245" s="278"/>
      <c r="AA245" s="312">
        <f t="shared" si="56"/>
        <v>16320</v>
      </c>
      <c r="AB245" s="312">
        <f>'3. GRI Pricing'!Z236</f>
        <v>1360</v>
      </c>
      <c r="AC245" s="361">
        <f t="shared" si="57"/>
        <v>37.325892550831369</v>
      </c>
    </row>
    <row r="246" spans="3:29" s="30" customFormat="1" ht="11.4" x14ac:dyDescent="0.2">
      <c r="C246" s="77">
        <f>'1. Accomodation'!N241</f>
        <v>714</v>
      </c>
      <c r="D246" s="77" t="str">
        <f>'3. GRI Pricing'!D237</f>
        <v>D</v>
      </c>
      <c r="E246" s="77" t="str">
        <f>'1. Accomodation'!P241</f>
        <v>1 Bed</v>
      </c>
      <c r="F246" s="77">
        <f>'1. Accomodation'!O241</f>
        <v>492.56</v>
      </c>
      <c r="H246" s="273">
        <v>17108</v>
      </c>
      <c r="I246" s="272">
        <f>IFERROR(INDEX('4. Valuation'!$C$10:$J$17,MATCH($E246,'4. Valuation'!$C$10:$C$17,0),MATCH($I$25,'4. Valuation'!$C$10:$J$10,0)),0)</f>
        <v>1435.1428571428571</v>
      </c>
      <c r="J246" s="361">
        <f>IFERROR(INDEX('4. Valuation'!$C$10:$J$17,MATCH($E246,'4. Valuation'!$C$10:$C$17,0),MATCH($J$25,'4. Valuation'!$C$10:$J$10,0)),0)</f>
        <v>34.122393098078575</v>
      </c>
      <c r="K246" s="277"/>
      <c r="L246" s="312">
        <f t="shared" si="50"/>
        <v>17221.714285714286</v>
      </c>
      <c r="M246" s="312">
        <f t="shared" si="51"/>
        <v>1435.1428571428571</v>
      </c>
      <c r="N246" s="361">
        <f t="shared" si="52"/>
        <v>34.963688252627669</v>
      </c>
      <c r="O246" s="278"/>
      <c r="P246" s="278"/>
      <c r="Q246" s="278"/>
      <c r="R246" s="278"/>
      <c r="S246" s="312">
        <f>IFERROR(INDEX('4. Valuation'!$P$10:$Y$17,MATCH($E246,'4. Valuation'!$P$10:$P$17,0),MATCH($S$25,'4. Valuation'!$P$10:$Y$10,0)),0)</f>
        <v>0</v>
      </c>
      <c r="T246" s="312">
        <f>IFERROR(INDEX('4. Valuation'!$P$10:$Y$17,MATCH($E246,'4. Valuation'!$P$10:$P$17,0),MATCH($T$25,'4. Valuation'!$P$10:$Y$10,0)),0)</f>
        <v>0</v>
      </c>
      <c r="U246" s="312">
        <f>IFERROR(INDEX('4. Valuation'!$P$10:$Y$17,MATCH($E246,'4. Valuation'!$P$10:$P$17,0),MATCH($U$25,'4. Valuation'!$P$10:$Y$10,0)),0)</f>
        <v>0</v>
      </c>
      <c r="V246" s="278"/>
      <c r="W246" s="312">
        <f t="shared" si="53"/>
        <v>0</v>
      </c>
      <c r="X246" s="312">
        <f t="shared" si="54"/>
        <v>0</v>
      </c>
      <c r="Y246" s="312">
        <f t="shared" si="55"/>
        <v>0</v>
      </c>
      <c r="Z246" s="278"/>
      <c r="AA246" s="312">
        <f t="shared" si="56"/>
        <v>16680</v>
      </c>
      <c r="AB246" s="312">
        <f>'3. GRI Pricing'!Z237</f>
        <v>1390</v>
      </c>
      <c r="AC246" s="361">
        <f t="shared" si="57"/>
        <v>33.863894753938609</v>
      </c>
    </row>
    <row r="247" spans="3:29" s="30" customFormat="1" ht="11.4" x14ac:dyDescent="0.2">
      <c r="C247" s="77">
        <f>'1. Accomodation'!N242</f>
        <v>715</v>
      </c>
      <c r="D247" s="77" t="str">
        <f>'3. GRI Pricing'!D238</f>
        <v>D</v>
      </c>
      <c r="E247" s="77" t="str">
        <f>'1. Accomodation'!P242</f>
        <v>1 Bed</v>
      </c>
      <c r="F247" s="77">
        <f>'1. Accomodation'!O242</f>
        <v>437.23</v>
      </c>
      <c r="H247" s="273">
        <v>16848</v>
      </c>
      <c r="I247" s="272">
        <f>IFERROR(INDEX('4. Valuation'!$C$10:$J$17,MATCH($E247,'4. Valuation'!$C$10:$C$17,0),MATCH($I$25,'4. Valuation'!$C$10:$J$10,0)),0)</f>
        <v>1435.1428571428571</v>
      </c>
      <c r="J247" s="361">
        <f>IFERROR(INDEX('4. Valuation'!$C$10:$J$17,MATCH($E247,'4. Valuation'!$C$10:$C$17,0),MATCH($J$25,'4. Valuation'!$C$10:$J$10,0)),0)</f>
        <v>34.122393098078575</v>
      </c>
      <c r="K247" s="277"/>
      <c r="L247" s="312">
        <f t="shared" si="50"/>
        <v>17221.714285714286</v>
      </c>
      <c r="M247" s="312">
        <f t="shared" si="51"/>
        <v>1435.1428571428571</v>
      </c>
      <c r="N247" s="361">
        <f t="shared" si="52"/>
        <v>39.388226530005454</v>
      </c>
      <c r="O247" s="278"/>
      <c r="P247" s="278"/>
      <c r="Q247" s="278"/>
      <c r="R247" s="278"/>
      <c r="S247" s="312">
        <f>IFERROR(INDEX('4. Valuation'!$P$10:$Y$17,MATCH($E247,'4. Valuation'!$P$10:$P$17,0),MATCH($S$25,'4. Valuation'!$P$10:$Y$10,0)),0)</f>
        <v>0</v>
      </c>
      <c r="T247" s="312">
        <f>IFERROR(INDEX('4. Valuation'!$P$10:$Y$17,MATCH($E247,'4. Valuation'!$P$10:$P$17,0),MATCH($T$25,'4. Valuation'!$P$10:$Y$10,0)),0)</f>
        <v>0</v>
      </c>
      <c r="U247" s="312">
        <f>IFERROR(INDEX('4. Valuation'!$P$10:$Y$17,MATCH($E247,'4. Valuation'!$P$10:$P$17,0),MATCH($U$25,'4. Valuation'!$P$10:$Y$10,0)),0)</f>
        <v>0</v>
      </c>
      <c r="V247" s="278"/>
      <c r="W247" s="312">
        <f t="shared" si="53"/>
        <v>0</v>
      </c>
      <c r="X247" s="312">
        <f t="shared" si="54"/>
        <v>0</v>
      </c>
      <c r="Y247" s="312">
        <f t="shared" si="55"/>
        <v>0</v>
      </c>
      <c r="Z247" s="278"/>
      <c r="AA247" s="312">
        <f t="shared" si="56"/>
        <v>16320</v>
      </c>
      <c r="AB247" s="312">
        <f>'3. GRI Pricing'!Z238</f>
        <v>1360</v>
      </c>
      <c r="AC247" s="361">
        <f t="shared" si="57"/>
        <v>37.325892550831369</v>
      </c>
    </row>
    <row r="248" spans="3:29" s="30" customFormat="1" ht="11.4" x14ac:dyDescent="0.2">
      <c r="C248" s="77">
        <f>'1. Accomodation'!N243</f>
        <v>716</v>
      </c>
      <c r="D248" s="77" t="str">
        <f>'3. GRI Pricing'!D239</f>
        <v>D</v>
      </c>
      <c r="E248" s="77" t="str">
        <f>'1. Accomodation'!P243</f>
        <v>2 Bed</v>
      </c>
      <c r="F248" s="77">
        <f>'1. Accomodation'!O243</f>
        <v>658.32</v>
      </c>
      <c r="H248" s="273">
        <v>21840</v>
      </c>
      <c r="I248" s="272">
        <f>IFERROR(INDEX('4. Valuation'!$C$10:$J$17,MATCH($E248,'4. Valuation'!$C$10:$C$17,0),MATCH($I$25,'4. Valuation'!$C$10:$J$10,0)),0)</f>
        <v>1845.0370370370372</v>
      </c>
      <c r="J248" s="361">
        <f>IFERROR(INDEX('4. Valuation'!$C$10:$J$17,MATCH($E248,'4. Valuation'!$C$10:$C$17,0),MATCH($J$25,'4. Valuation'!$C$10:$J$10,0)),0)</f>
        <v>30.136949008991301</v>
      </c>
      <c r="K248" s="277"/>
      <c r="L248" s="312">
        <f t="shared" si="50"/>
        <v>22140.444444444445</v>
      </c>
      <c r="M248" s="312">
        <f t="shared" si="51"/>
        <v>1845.0370370370372</v>
      </c>
      <c r="N248" s="361">
        <f t="shared" si="52"/>
        <v>33.631736001404249</v>
      </c>
      <c r="O248" s="278"/>
      <c r="P248" s="278"/>
      <c r="Q248" s="278"/>
      <c r="R248" s="278"/>
      <c r="S248" s="312">
        <f>IFERROR(INDEX('4. Valuation'!$P$10:$Y$17,MATCH($E248,'4. Valuation'!$P$10:$P$17,0),MATCH($S$25,'4. Valuation'!$P$10:$Y$10,0)),0)</f>
        <v>0</v>
      </c>
      <c r="T248" s="312">
        <f>IFERROR(INDEX('4. Valuation'!$P$10:$Y$17,MATCH($E248,'4. Valuation'!$P$10:$P$17,0),MATCH($T$25,'4. Valuation'!$P$10:$Y$10,0)),0)</f>
        <v>0</v>
      </c>
      <c r="U248" s="312">
        <f>IFERROR(INDEX('4. Valuation'!$P$10:$Y$17,MATCH($E248,'4. Valuation'!$P$10:$P$17,0),MATCH($U$25,'4. Valuation'!$P$10:$Y$10,0)),0)</f>
        <v>0</v>
      </c>
      <c r="V248" s="278"/>
      <c r="W248" s="312">
        <f t="shared" si="53"/>
        <v>0</v>
      </c>
      <c r="X248" s="312">
        <f t="shared" si="54"/>
        <v>0</v>
      </c>
      <c r="Y248" s="312">
        <f t="shared" si="55"/>
        <v>0</v>
      </c>
      <c r="Z248" s="278"/>
      <c r="AA248" s="312">
        <f t="shared" si="56"/>
        <v>20700</v>
      </c>
      <c r="AB248" s="312">
        <f>'3. GRI Pricing'!Z239</f>
        <v>1725</v>
      </c>
      <c r="AC248" s="361">
        <f t="shared" si="57"/>
        <v>31.443674808603717</v>
      </c>
    </row>
    <row r="249" spans="3:29" s="30" customFormat="1" ht="11.4" x14ac:dyDescent="0.2">
      <c r="C249" s="77">
        <f>'1. Accomodation'!N244</f>
        <v>717</v>
      </c>
      <c r="D249" s="77" t="str">
        <f>'3. GRI Pricing'!D240</f>
        <v>D</v>
      </c>
      <c r="E249" s="77" t="str">
        <f>'1. Accomodation'!P244</f>
        <v>3 Bed</v>
      </c>
      <c r="F249" s="77">
        <f>'1. Accomodation'!O244</f>
        <v>972.83999999999992</v>
      </c>
      <c r="H249" s="273">
        <v>24908</v>
      </c>
      <c r="I249" s="272">
        <f>IFERROR(INDEX('4. Valuation'!$C$10:$J$17,MATCH($E249,'4. Valuation'!$C$10:$C$17,0),MATCH($I$25,'4. Valuation'!$C$10:$J$10,0)),0)</f>
        <v>2081.8055555555557</v>
      </c>
      <c r="J249" s="361">
        <f>IFERROR(INDEX('4. Valuation'!$C$10:$J$17,MATCH($E249,'4. Valuation'!$C$10:$C$17,0),MATCH($J$25,'4. Valuation'!$C$10:$J$10,0)),0)</f>
        <v>24.797442334655457</v>
      </c>
      <c r="K249" s="277"/>
      <c r="L249" s="312">
        <f t="shared" si="50"/>
        <v>24981.666666666668</v>
      </c>
      <c r="M249" s="312">
        <f t="shared" si="51"/>
        <v>2081.8055555555557</v>
      </c>
      <c r="N249" s="361">
        <f t="shared" si="52"/>
        <v>25.679111330400342</v>
      </c>
      <c r="O249" s="278"/>
      <c r="P249" s="278"/>
      <c r="Q249" s="278"/>
      <c r="R249" s="278"/>
      <c r="S249" s="312">
        <f>IFERROR(INDEX('4. Valuation'!$P$10:$Y$17,MATCH($E249,'4. Valuation'!$P$10:$P$17,0),MATCH($S$25,'4. Valuation'!$P$10:$Y$10,0)),0)</f>
        <v>0</v>
      </c>
      <c r="T249" s="312">
        <f>IFERROR(INDEX('4. Valuation'!$P$10:$Y$17,MATCH($E249,'4. Valuation'!$P$10:$P$17,0),MATCH($T$25,'4. Valuation'!$P$10:$Y$10,0)),0)</f>
        <v>0</v>
      </c>
      <c r="U249" s="312">
        <f>IFERROR(INDEX('4. Valuation'!$P$10:$Y$17,MATCH($E249,'4. Valuation'!$P$10:$P$17,0),MATCH($U$25,'4. Valuation'!$P$10:$Y$10,0)),0)</f>
        <v>0</v>
      </c>
      <c r="V249" s="278"/>
      <c r="W249" s="312">
        <f t="shared" si="53"/>
        <v>0</v>
      </c>
      <c r="X249" s="312">
        <f t="shared" si="54"/>
        <v>0</v>
      </c>
      <c r="Y249" s="312">
        <f t="shared" si="55"/>
        <v>0</v>
      </c>
      <c r="Z249" s="278"/>
      <c r="AA249" s="312">
        <f t="shared" si="56"/>
        <v>25380</v>
      </c>
      <c r="AB249" s="312">
        <f>'3. GRI Pricing'!Z240</f>
        <v>2115</v>
      </c>
      <c r="AC249" s="361">
        <f t="shared" si="57"/>
        <v>26.088565437276429</v>
      </c>
    </row>
    <row r="250" spans="3:29" s="30" customFormat="1" ht="11.4" x14ac:dyDescent="0.2">
      <c r="C250" s="77">
        <f>'1. Accomodation'!N245</f>
        <v>718</v>
      </c>
      <c r="D250" s="77" t="str">
        <f>'3. GRI Pricing'!D241</f>
        <v>D</v>
      </c>
      <c r="E250" s="77" t="str">
        <f>'1. Accomodation'!P245</f>
        <v>3 Bed</v>
      </c>
      <c r="F250" s="77">
        <f>'1. Accomodation'!O245</f>
        <v>990.06000000000006</v>
      </c>
      <c r="H250" s="273">
        <v>24908</v>
      </c>
      <c r="I250" s="272">
        <f>IFERROR(INDEX('4. Valuation'!$C$10:$J$17,MATCH($E250,'4. Valuation'!$C$10:$C$17,0),MATCH($I$25,'4. Valuation'!$C$10:$J$10,0)),0)</f>
        <v>2081.8055555555557</v>
      </c>
      <c r="J250" s="361">
        <f>IFERROR(INDEX('4. Valuation'!$C$10:$J$17,MATCH($E250,'4. Valuation'!$C$10:$C$17,0),MATCH($J$25,'4. Valuation'!$C$10:$J$10,0)),0)</f>
        <v>24.797442334655457</v>
      </c>
      <c r="K250" s="277"/>
      <c r="L250" s="312">
        <f t="shared" si="50"/>
        <v>24981.666666666668</v>
      </c>
      <c r="M250" s="312">
        <f t="shared" si="51"/>
        <v>2081.8055555555557</v>
      </c>
      <c r="N250" s="361">
        <f t="shared" si="52"/>
        <v>25.232477492946554</v>
      </c>
      <c r="O250" s="278"/>
      <c r="P250" s="278"/>
      <c r="Q250" s="278"/>
      <c r="R250" s="278"/>
      <c r="S250" s="312">
        <f>IFERROR(INDEX('4. Valuation'!$P$10:$Y$17,MATCH($E250,'4. Valuation'!$P$10:$P$17,0),MATCH($S$25,'4. Valuation'!$P$10:$Y$10,0)),0)</f>
        <v>0</v>
      </c>
      <c r="T250" s="312">
        <f>IFERROR(INDEX('4. Valuation'!$P$10:$Y$17,MATCH($E250,'4. Valuation'!$P$10:$P$17,0),MATCH($T$25,'4. Valuation'!$P$10:$Y$10,0)),0)</f>
        <v>0</v>
      </c>
      <c r="U250" s="312">
        <f>IFERROR(INDEX('4. Valuation'!$P$10:$Y$17,MATCH($E250,'4. Valuation'!$P$10:$P$17,0),MATCH($U$25,'4. Valuation'!$P$10:$Y$10,0)),0)</f>
        <v>0</v>
      </c>
      <c r="V250" s="278"/>
      <c r="W250" s="312">
        <f t="shared" si="53"/>
        <v>0</v>
      </c>
      <c r="X250" s="312">
        <f t="shared" si="54"/>
        <v>0</v>
      </c>
      <c r="Y250" s="312">
        <f t="shared" si="55"/>
        <v>0</v>
      </c>
      <c r="Z250" s="278"/>
      <c r="AA250" s="312">
        <f t="shared" si="56"/>
        <v>24840</v>
      </c>
      <c r="AB250" s="312">
        <f>'3. GRI Pricing'!Z241</f>
        <v>2070</v>
      </c>
      <c r="AC250" s="361">
        <f t="shared" si="57"/>
        <v>25.089388521907761</v>
      </c>
    </row>
    <row r="251" spans="3:29" s="30" customFormat="1" ht="11.4" x14ac:dyDescent="0.2">
      <c r="C251" s="77">
        <f>'1. Accomodation'!N246</f>
        <v>719</v>
      </c>
      <c r="D251" s="77" t="str">
        <f>'3. GRI Pricing'!D242</f>
        <v>D</v>
      </c>
      <c r="E251" s="77" t="str">
        <f>'1. Accomodation'!P246</f>
        <v>3 Bed</v>
      </c>
      <c r="F251" s="77">
        <f>'1. Accomodation'!O246</f>
        <v>1064.6599999999999</v>
      </c>
      <c r="H251" s="273">
        <v>25064</v>
      </c>
      <c r="I251" s="272">
        <f>IFERROR(INDEX('4. Valuation'!$C$10:$J$17,MATCH($E251,'4. Valuation'!$C$10:$C$17,0),MATCH($I$25,'4. Valuation'!$C$10:$J$10,0)),0)</f>
        <v>2081.8055555555557</v>
      </c>
      <c r="J251" s="361">
        <f>IFERROR(INDEX('4. Valuation'!$C$10:$J$17,MATCH($E251,'4. Valuation'!$C$10:$C$17,0),MATCH($J$25,'4. Valuation'!$C$10:$J$10,0)),0)</f>
        <v>24.797442334655457</v>
      </c>
      <c r="K251" s="277"/>
      <c r="L251" s="312">
        <f t="shared" si="50"/>
        <v>24981.666666666668</v>
      </c>
      <c r="M251" s="312">
        <f t="shared" si="51"/>
        <v>2081.8055555555557</v>
      </c>
      <c r="N251" s="361">
        <f t="shared" si="52"/>
        <v>23.464455005980003</v>
      </c>
      <c r="O251" s="278"/>
      <c r="P251" s="278"/>
      <c r="Q251" s="278"/>
      <c r="R251" s="278"/>
      <c r="S251" s="312">
        <f>IFERROR(INDEX('4. Valuation'!$P$10:$Y$17,MATCH($E251,'4. Valuation'!$P$10:$P$17,0),MATCH($S$25,'4. Valuation'!$P$10:$Y$10,0)),0)</f>
        <v>0</v>
      </c>
      <c r="T251" s="312">
        <f>IFERROR(INDEX('4. Valuation'!$P$10:$Y$17,MATCH($E251,'4. Valuation'!$P$10:$P$17,0),MATCH($T$25,'4. Valuation'!$P$10:$Y$10,0)),0)</f>
        <v>0</v>
      </c>
      <c r="U251" s="312">
        <f>IFERROR(INDEX('4. Valuation'!$P$10:$Y$17,MATCH($E251,'4. Valuation'!$P$10:$P$17,0),MATCH($U$25,'4. Valuation'!$P$10:$Y$10,0)),0)</f>
        <v>0</v>
      </c>
      <c r="V251" s="278"/>
      <c r="W251" s="312">
        <f t="shared" si="53"/>
        <v>0</v>
      </c>
      <c r="X251" s="312">
        <f t="shared" si="54"/>
        <v>0</v>
      </c>
      <c r="Y251" s="312">
        <f t="shared" si="55"/>
        <v>0</v>
      </c>
      <c r="Z251" s="278"/>
      <c r="AA251" s="312">
        <f t="shared" si="56"/>
        <v>24420</v>
      </c>
      <c r="AB251" s="312">
        <f>'3. GRI Pricing'!Z242</f>
        <v>2035</v>
      </c>
      <c r="AC251" s="361">
        <f t="shared" si="57"/>
        <v>22.936900043206286</v>
      </c>
    </row>
    <row r="252" spans="3:29" s="30" customFormat="1" ht="11.4" x14ac:dyDescent="0.2">
      <c r="C252" s="77">
        <f>'1. Accomodation'!N247</f>
        <v>720</v>
      </c>
      <c r="D252" s="77" t="str">
        <f>'3. GRI Pricing'!D243</f>
        <v>D</v>
      </c>
      <c r="E252" s="77" t="str">
        <f>'1. Accomodation'!P247</f>
        <v>3 Bed</v>
      </c>
      <c r="F252" s="77">
        <f>'1. Accomodation'!O247</f>
        <v>990.49</v>
      </c>
      <c r="H252" s="273">
        <v>24908</v>
      </c>
      <c r="I252" s="272">
        <f>IFERROR(INDEX('4. Valuation'!$C$10:$J$17,MATCH($E252,'4. Valuation'!$C$10:$C$17,0),MATCH($I$25,'4. Valuation'!$C$10:$J$10,0)),0)</f>
        <v>2081.8055555555557</v>
      </c>
      <c r="J252" s="361">
        <f>IFERROR(INDEX('4. Valuation'!$C$10:$J$17,MATCH($E252,'4. Valuation'!$C$10:$C$17,0),MATCH($J$25,'4. Valuation'!$C$10:$J$10,0)),0)</f>
        <v>24.797442334655457</v>
      </c>
      <c r="K252" s="277"/>
      <c r="L252" s="312">
        <f t="shared" si="50"/>
        <v>24981.666666666668</v>
      </c>
      <c r="M252" s="312">
        <f t="shared" si="51"/>
        <v>2081.8055555555557</v>
      </c>
      <c r="N252" s="361">
        <f t="shared" si="52"/>
        <v>25.221523353760933</v>
      </c>
      <c r="O252" s="278"/>
      <c r="P252" s="278"/>
      <c r="Q252" s="278"/>
      <c r="R252" s="278"/>
      <c r="S252" s="312">
        <f>IFERROR(INDEX('4. Valuation'!$P$10:$Y$17,MATCH($E252,'4. Valuation'!$P$10:$P$17,0),MATCH($S$25,'4. Valuation'!$P$10:$Y$10,0)),0)</f>
        <v>0</v>
      </c>
      <c r="T252" s="312">
        <f>IFERROR(INDEX('4. Valuation'!$P$10:$Y$17,MATCH($E252,'4. Valuation'!$P$10:$P$17,0),MATCH($T$25,'4. Valuation'!$P$10:$Y$10,0)),0)</f>
        <v>0</v>
      </c>
      <c r="U252" s="312">
        <f>IFERROR(INDEX('4. Valuation'!$P$10:$Y$17,MATCH($E252,'4. Valuation'!$P$10:$P$17,0),MATCH($U$25,'4. Valuation'!$P$10:$Y$10,0)),0)</f>
        <v>0</v>
      </c>
      <c r="V252" s="278"/>
      <c r="W252" s="312">
        <f t="shared" si="53"/>
        <v>0</v>
      </c>
      <c r="X252" s="312">
        <f t="shared" si="54"/>
        <v>0</v>
      </c>
      <c r="Y252" s="312">
        <f t="shared" si="55"/>
        <v>0</v>
      </c>
      <c r="Z252" s="278"/>
      <c r="AA252" s="312">
        <f t="shared" si="56"/>
        <v>24840</v>
      </c>
      <c r="AB252" s="312">
        <f>'3. GRI Pricing'!Z243</f>
        <v>2070</v>
      </c>
      <c r="AC252" s="361">
        <f t="shared" si="57"/>
        <v>25.078496501731465</v>
      </c>
    </row>
    <row r="253" spans="3:29" s="30" customFormat="1" ht="11.4" x14ac:dyDescent="0.2">
      <c r="C253" s="77">
        <f>'1. Accomodation'!N248</f>
        <v>721</v>
      </c>
      <c r="D253" s="77" t="str">
        <f>'3. GRI Pricing'!D244</f>
        <v>D</v>
      </c>
      <c r="E253" s="77" t="str">
        <f>'1. Accomodation'!P248</f>
        <v>3 Bed</v>
      </c>
      <c r="F253" s="77">
        <f>'1. Accomodation'!O248</f>
        <v>1016.5400000000001</v>
      </c>
      <c r="H253" s="273">
        <v>25012</v>
      </c>
      <c r="I253" s="272">
        <f>IFERROR(INDEX('4. Valuation'!$C$10:$J$17,MATCH($E253,'4. Valuation'!$C$10:$C$17,0),MATCH($I$25,'4. Valuation'!$C$10:$J$10,0)),0)</f>
        <v>2081.8055555555557</v>
      </c>
      <c r="J253" s="361">
        <f>IFERROR(INDEX('4. Valuation'!$C$10:$J$17,MATCH($E253,'4. Valuation'!$C$10:$C$17,0),MATCH($J$25,'4. Valuation'!$C$10:$J$10,0)),0)</f>
        <v>24.797442334655457</v>
      </c>
      <c r="K253" s="277"/>
      <c r="L253" s="312">
        <f t="shared" si="50"/>
        <v>24981.666666666668</v>
      </c>
      <c r="M253" s="312">
        <f t="shared" si="51"/>
        <v>2081.8055555555557</v>
      </c>
      <c r="N253" s="361">
        <f t="shared" si="52"/>
        <v>24.575192974862443</v>
      </c>
      <c r="O253" s="278"/>
      <c r="P253" s="278"/>
      <c r="Q253" s="278"/>
      <c r="R253" s="278"/>
      <c r="S253" s="312">
        <f>IFERROR(INDEX('4. Valuation'!$P$10:$Y$17,MATCH($E253,'4. Valuation'!$P$10:$P$17,0),MATCH($S$25,'4. Valuation'!$P$10:$Y$10,0)),0)</f>
        <v>0</v>
      </c>
      <c r="T253" s="312">
        <f>IFERROR(INDEX('4. Valuation'!$P$10:$Y$17,MATCH($E253,'4. Valuation'!$P$10:$P$17,0),MATCH($T$25,'4. Valuation'!$P$10:$Y$10,0)),0)</f>
        <v>0</v>
      </c>
      <c r="U253" s="312">
        <f>IFERROR(INDEX('4. Valuation'!$P$10:$Y$17,MATCH($E253,'4. Valuation'!$P$10:$P$17,0),MATCH($U$25,'4. Valuation'!$P$10:$Y$10,0)),0)</f>
        <v>0</v>
      </c>
      <c r="V253" s="278"/>
      <c r="W253" s="312">
        <f t="shared" si="53"/>
        <v>0</v>
      </c>
      <c r="X253" s="312">
        <f t="shared" si="54"/>
        <v>0</v>
      </c>
      <c r="Y253" s="312">
        <f t="shared" si="55"/>
        <v>0</v>
      </c>
      <c r="Z253" s="278"/>
      <c r="AA253" s="312">
        <f t="shared" si="56"/>
        <v>24300</v>
      </c>
      <c r="AB253" s="312">
        <f>'3. GRI Pricing'!Z244</f>
        <v>2025</v>
      </c>
      <c r="AC253" s="361">
        <f t="shared" si="57"/>
        <v>23.904617624490918</v>
      </c>
    </row>
    <row r="254" spans="3:29" s="30" customFormat="1" ht="11.4" x14ac:dyDescent="0.2">
      <c r="C254" s="77">
        <f>'1. Accomodation'!N249</f>
        <v>722</v>
      </c>
      <c r="D254" s="77" t="str">
        <f>'3. GRI Pricing'!D245</f>
        <v>D</v>
      </c>
      <c r="E254" s="77" t="str">
        <f>'1. Accomodation'!P249</f>
        <v>3 Bed</v>
      </c>
      <c r="F254" s="77">
        <f>'1. Accomodation'!O249</f>
        <v>989.85</v>
      </c>
      <c r="H254" s="273">
        <v>24908</v>
      </c>
      <c r="I254" s="272">
        <f>IFERROR(INDEX('4. Valuation'!$C$10:$J$17,MATCH($E254,'4. Valuation'!$C$10:$C$17,0),MATCH($I$25,'4. Valuation'!$C$10:$J$10,0)),0)</f>
        <v>2081.8055555555557</v>
      </c>
      <c r="J254" s="361">
        <f>IFERROR(INDEX('4. Valuation'!$C$10:$J$17,MATCH($E254,'4. Valuation'!$C$10:$C$17,0),MATCH($J$25,'4. Valuation'!$C$10:$J$10,0)),0)</f>
        <v>24.797442334655457</v>
      </c>
      <c r="K254" s="277"/>
      <c r="L254" s="312">
        <f t="shared" si="50"/>
        <v>24981.666666666668</v>
      </c>
      <c r="M254" s="312">
        <f t="shared" si="51"/>
        <v>2081.8055555555557</v>
      </c>
      <c r="N254" s="361">
        <f t="shared" si="52"/>
        <v>25.237830647741241</v>
      </c>
      <c r="O254" s="278"/>
      <c r="P254" s="278"/>
      <c r="Q254" s="278"/>
      <c r="R254" s="278"/>
      <c r="S254" s="312">
        <f>IFERROR(INDEX('4. Valuation'!$P$10:$Y$17,MATCH($E254,'4. Valuation'!$P$10:$P$17,0),MATCH($S$25,'4. Valuation'!$P$10:$Y$10,0)),0)</f>
        <v>0</v>
      </c>
      <c r="T254" s="312">
        <f>IFERROR(INDEX('4. Valuation'!$P$10:$Y$17,MATCH($E254,'4. Valuation'!$P$10:$P$17,0),MATCH($T$25,'4. Valuation'!$P$10:$Y$10,0)),0)</f>
        <v>0</v>
      </c>
      <c r="U254" s="312">
        <f>IFERROR(INDEX('4. Valuation'!$P$10:$Y$17,MATCH($E254,'4. Valuation'!$P$10:$P$17,0),MATCH($U$25,'4. Valuation'!$P$10:$Y$10,0)),0)</f>
        <v>0</v>
      </c>
      <c r="V254" s="278"/>
      <c r="W254" s="312">
        <f t="shared" si="53"/>
        <v>0</v>
      </c>
      <c r="X254" s="312">
        <f t="shared" si="54"/>
        <v>0</v>
      </c>
      <c r="Y254" s="312">
        <f t="shared" si="55"/>
        <v>0</v>
      </c>
      <c r="Z254" s="278"/>
      <c r="AA254" s="312">
        <f t="shared" si="56"/>
        <v>24840</v>
      </c>
      <c r="AB254" s="312">
        <f>'3. GRI Pricing'!Z245</f>
        <v>2070</v>
      </c>
      <c r="AC254" s="361">
        <f t="shared" si="57"/>
        <v>25.094711319896952</v>
      </c>
    </row>
    <row r="255" spans="3:29" s="30" customFormat="1" ht="11.4" x14ac:dyDescent="0.2">
      <c r="C255" s="77">
        <f>'1. Accomodation'!N250</f>
        <v>723</v>
      </c>
      <c r="D255" s="77" t="str">
        <f>'3. GRI Pricing'!D246</f>
        <v>D</v>
      </c>
      <c r="E255" s="77" t="str">
        <f>'1. Accomodation'!P250</f>
        <v>3 Bed</v>
      </c>
      <c r="F255" s="77">
        <f>'1. Accomodation'!O250</f>
        <v>1053.46</v>
      </c>
      <c r="H255" s="273">
        <v>25220</v>
      </c>
      <c r="I255" s="272">
        <f>IFERROR(INDEX('4. Valuation'!$C$10:$J$17,MATCH($E255,'4. Valuation'!$C$10:$C$17,0),MATCH($I$25,'4. Valuation'!$C$10:$J$10,0)),0)</f>
        <v>2081.8055555555557</v>
      </c>
      <c r="J255" s="361">
        <f>IFERROR(INDEX('4. Valuation'!$C$10:$J$17,MATCH($E255,'4. Valuation'!$C$10:$C$17,0),MATCH($J$25,'4. Valuation'!$C$10:$J$10,0)),0)</f>
        <v>24.797442334655457</v>
      </c>
      <c r="K255" s="277"/>
      <c r="L255" s="312">
        <f t="shared" si="50"/>
        <v>24981.666666666668</v>
      </c>
      <c r="M255" s="312">
        <f t="shared" si="51"/>
        <v>2081.8055555555557</v>
      </c>
      <c r="N255" s="361">
        <f t="shared" si="52"/>
        <v>23.713920477917213</v>
      </c>
      <c r="O255" s="278"/>
      <c r="P255" s="278"/>
      <c r="Q255" s="278"/>
      <c r="R255" s="278"/>
      <c r="S255" s="312">
        <f>IFERROR(INDEX('4. Valuation'!$P$10:$Y$17,MATCH($E255,'4. Valuation'!$P$10:$P$17,0),MATCH($S$25,'4. Valuation'!$P$10:$Y$10,0)),0)</f>
        <v>0</v>
      </c>
      <c r="T255" s="312">
        <f>IFERROR(INDEX('4. Valuation'!$P$10:$Y$17,MATCH($E255,'4. Valuation'!$P$10:$P$17,0),MATCH($T$25,'4. Valuation'!$P$10:$Y$10,0)),0)</f>
        <v>0</v>
      </c>
      <c r="U255" s="312">
        <f>IFERROR(INDEX('4. Valuation'!$P$10:$Y$17,MATCH($E255,'4. Valuation'!$P$10:$P$17,0),MATCH($U$25,'4. Valuation'!$P$10:$Y$10,0)),0)</f>
        <v>0</v>
      </c>
      <c r="V255" s="278"/>
      <c r="W255" s="312">
        <f t="shared" si="53"/>
        <v>0</v>
      </c>
      <c r="X255" s="312">
        <f t="shared" si="54"/>
        <v>0</v>
      </c>
      <c r="Y255" s="312">
        <f t="shared" si="55"/>
        <v>0</v>
      </c>
      <c r="Z255" s="278"/>
      <c r="AA255" s="312">
        <f t="shared" si="56"/>
        <v>24420</v>
      </c>
      <c r="AB255" s="312">
        <f>'3. GRI Pricing'!Z246</f>
        <v>2035</v>
      </c>
      <c r="AC255" s="361">
        <f t="shared" si="57"/>
        <v>23.180756744442125</v>
      </c>
    </row>
    <row r="256" spans="3:29" s="30" customFormat="1" ht="11.4" x14ac:dyDescent="0.2">
      <c r="C256" s="77">
        <f>'1. Accomodation'!N251</f>
        <v>724</v>
      </c>
      <c r="D256" s="77" t="str">
        <f>'3. GRI Pricing'!D247</f>
        <v>D</v>
      </c>
      <c r="E256" s="77" t="str">
        <f>'1. Accomodation'!P251</f>
        <v>3 Bed</v>
      </c>
      <c r="F256" s="77">
        <f>'1. Accomodation'!O251</f>
        <v>990.49</v>
      </c>
      <c r="H256" s="273">
        <v>24908</v>
      </c>
      <c r="I256" s="272">
        <f>IFERROR(INDEX('4. Valuation'!$C$10:$J$17,MATCH($E256,'4. Valuation'!$C$10:$C$17,0),MATCH($I$25,'4. Valuation'!$C$10:$J$10,0)),0)</f>
        <v>2081.8055555555557</v>
      </c>
      <c r="J256" s="361">
        <f>IFERROR(INDEX('4. Valuation'!$C$10:$J$17,MATCH($E256,'4. Valuation'!$C$10:$C$17,0),MATCH($J$25,'4. Valuation'!$C$10:$J$10,0)),0)</f>
        <v>24.797442334655457</v>
      </c>
      <c r="K256" s="277"/>
      <c r="L256" s="312">
        <f t="shared" si="50"/>
        <v>24981.666666666668</v>
      </c>
      <c r="M256" s="312">
        <f t="shared" si="51"/>
        <v>2081.8055555555557</v>
      </c>
      <c r="N256" s="361">
        <f t="shared" si="52"/>
        <v>25.221523353760933</v>
      </c>
      <c r="O256" s="278"/>
      <c r="P256" s="278"/>
      <c r="Q256" s="278"/>
      <c r="R256" s="278"/>
      <c r="S256" s="312">
        <f>IFERROR(INDEX('4. Valuation'!$P$10:$Y$17,MATCH($E256,'4. Valuation'!$P$10:$P$17,0),MATCH($S$25,'4. Valuation'!$P$10:$Y$10,0)),0)</f>
        <v>0</v>
      </c>
      <c r="T256" s="312">
        <f>IFERROR(INDEX('4. Valuation'!$P$10:$Y$17,MATCH($E256,'4. Valuation'!$P$10:$P$17,0),MATCH($T$25,'4. Valuation'!$P$10:$Y$10,0)),0)</f>
        <v>0</v>
      </c>
      <c r="U256" s="312">
        <f>IFERROR(INDEX('4. Valuation'!$P$10:$Y$17,MATCH($E256,'4. Valuation'!$P$10:$P$17,0),MATCH($U$25,'4. Valuation'!$P$10:$Y$10,0)),0)</f>
        <v>0</v>
      </c>
      <c r="V256" s="278"/>
      <c r="W256" s="312">
        <f t="shared" si="53"/>
        <v>0</v>
      </c>
      <c r="X256" s="312">
        <f t="shared" si="54"/>
        <v>0</v>
      </c>
      <c r="Y256" s="312">
        <f t="shared" si="55"/>
        <v>0</v>
      </c>
      <c r="Z256" s="278"/>
      <c r="AA256" s="312">
        <f t="shared" si="56"/>
        <v>24840</v>
      </c>
      <c r="AB256" s="312">
        <f>'3. GRI Pricing'!Z247</f>
        <v>2070</v>
      </c>
      <c r="AC256" s="361">
        <f t="shared" si="57"/>
        <v>25.078496501731465</v>
      </c>
    </row>
    <row r="257" spans="3:29" s="30" customFormat="1" ht="11.4" x14ac:dyDescent="0.2">
      <c r="C257" s="77">
        <f>'1. Accomodation'!N252</f>
        <v>725</v>
      </c>
      <c r="D257" s="77" t="str">
        <f>'3. GRI Pricing'!D248</f>
        <v>D</v>
      </c>
      <c r="E257" s="77" t="str">
        <f>'1. Accomodation'!P252</f>
        <v>3 Bed</v>
      </c>
      <c r="F257" s="77">
        <f>'1. Accomodation'!O252</f>
        <v>1064.6599999999999</v>
      </c>
      <c r="H257" s="273">
        <v>25064</v>
      </c>
      <c r="I257" s="272">
        <f>IFERROR(INDEX('4. Valuation'!$C$10:$J$17,MATCH($E257,'4. Valuation'!$C$10:$C$17,0),MATCH($I$25,'4. Valuation'!$C$10:$J$10,0)),0)</f>
        <v>2081.8055555555557</v>
      </c>
      <c r="J257" s="361">
        <f>IFERROR(INDEX('4. Valuation'!$C$10:$J$17,MATCH($E257,'4. Valuation'!$C$10:$C$17,0),MATCH($J$25,'4. Valuation'!$C$10:$J$10,0)),0)</f>
        <v>24.797442334655457</v>
      </c>
      <c r="K257" s="277"/>
      <c r="L257" s="312">
        <f t="shared" si="50"/>
        <v>24981.666666666668</v>
      </c>
      <c r="M257" s="312">
        <f t="shared" si="51"/>
        <v>2081.8055555555557</v>
      </c>
      <c r="N257" s="361">
        <f t="shared" si="52"/>
        <v>23.464455005980003</v>
      </c>
      <c r="O257" s="278"/>
      <c r="P257" s="278"/>
      <c r="Q257" s="278"/>
      <c r="R257" s="278"/>
      <c r="S257" s="312">
        <f>IFERROR(INDEX('4. Valuation'!$P$10:$Y$17,MATCH($E257,'4. Valuation'!$P$10:$P$17,0),MATCH($S$25,'4. Valuation'!$P$10:$Y$10,0)),0)</f>
        <v>0</v>
      </c>
      <c r="T257" s="312">
        <f>IFERROR(INDEX('4. Valuation'!$P$10:$Y$17,MATCH($E257,'4. Valuation'!$P$10:$P$17,0),MATCH($T$25,'4. Valuation'!$P$10:$Y$10,0)),0)</f>
        <v>0</v>
      </c>
      <c r="U257" s="312">
        <f>IFERROR(INDEX('4. Valuation'!$P$10:$Y$17,MATCH($E257,'4. Valuation'!$P$10:$P$17,0),MATCH($U$25,'4. Valuation'!$P$10:$Y$10,0)),0)</f>
        <v>0</v>
      </c>
      <c r="V257" s="278"/>
      <c r="W257" s="312">
        <f t="shared" si="53"/>
        <v>0</v>
      </c>
      <c r="X257" s="312">
        <f t="shared" si="54"/>
        <v>0</v>
      </c>
      <c r="Y257" s="312">
        <f t="shared" si="55"/>
        <v>0</v>
      </c>
      <c r="Z257" s="278"/>
      <c r="AA257" s="312">
        <f t="shared" si="56"/>
        <v>24420</v>
      </c>
      <c r="AB257" s="312">
        <f>'3. GRI Pricing'!Z248</f>
        <v>2035</v>
      </c>
      <c r="AC257" s="361">
        <f t="shared" si="57"/>
        <v>22.936900043206286</v>
      </c>
    </row>
    <row r="258" spans="3:29" s="30" customFormat="1" ht="11.4" x14ac:dyDescent="0.2">
      <c r="C258" s="77">
        <f>'1. Accomodation'!N253</f>
        <v>726</v>
      </c>
      <c r="D258" s="77" t="str">
        <f>'3. GRI Pricing'!D249</f>
        <v>D</v>
      </c>
      <c r="E258" s="77" t="str">
        <f>'1. Accomodation'!P253</f>
        <v>3 Bed</v>
      </c>
      <c r="F258" s="77">
        <f>'1. Accomodation'!O253</f>
        <v>972.83999999999992</v>
      </c>
      <c r="H258" s="273">
        <v>24908</v>
      </c>
      <c r="I258" s="272">
        <f>IFERROR(INDEX('4. Valuation'!$C$10:$J$17,MATCH($E258,'4. Valuation'!$C$10:$C$17,0),MATCH($I$25,'4. Valuation'!$C$10:$J$10,0)),0)</f>
        <v>2081.8055555555557</v>
      </c>
      <c r="J258" s="361">
        <f>IFERROR(INDEX('4. Valuation'!$C$10:$J$17,MATCH($E258,'4. Valuation'!$C$10:$C$17,0),MATCH($J$25,'4. Valuation'!$C$10:$J$10,0)),0)</f>
        <v>24.797442334655457</v>
      </c>
      <c r="K258" s="277"/>
      <c r="L258" s="312">
        <f t="shared" si="50"/>
        <v>24981.666666666668</v>
      </c>
      <c r="M258" s="312">
        <f t="shared" si="51"/>
        <v>2081.8055555555557</v>
      </c>
      <c r="N258" s="361">
        <f t="shared" si="52"/>
        <v>25.679111330400342</v>
      </c>
      <c r="O258" s="278"/>
      <c r="P258" s="278"/>
      <c r="Q258" s="278"/>
      <c r="R258" s="278"/>
      <c r="S258" s="312">
        <f>IFERROR(INDEX('4. Valuation'!$P$10:$Y$17,MATCH($E258,'4. Valuation'!$P$10:$P$17,0),MATCH($S$25,'4. Valuation'!$P$10:$Y$10,0)),0)</f>
        <v>0</v>
      </c>
      <c r="T258" s="312">
        <f>IFERROR(INDEX('4. Valuation'!$P$10:$Y$17,MATCH($E258,'4. Valuation'!$P$10:$P$17,0),MATCH($T$25,'4. Valuation'!$P$10:$Y$10,0)),0)</f>
        <v>0</v>
      </c>
      <c r="U258" s="312">
        <f>IFERROR(INDEX('4. Valuation'!$P$10:$Y$17,MATCH($E258,'4. Valuation'!$P$10:$P$17,0),MATCH($U$25,'4. Valuation'!$P$10:$Y$10,0)),0)</f>
        <v>0</v>
      </c>
      <c r="V258" s="278"/>
      <c r="W258" s="312">
        <f t="shared" si="53"/>
        <v>0</v>
      </c>
      <c r="X258" s="312">
        <f t="shared" si="54"/>
        <v>0</v>
      </c>
      <c r="Y258" s="312">
        <f t="shared" si="55"/>
        <v>0</v>
      </c>
      <c r="Z258" s="278"/>
      <c r="AA258" s="312">
        <f t="shared" si="56"/>
        <v>25380</v>
      </c>
      <c r="AB258" s="312">
        <f>'3. GRI Pricing'!Z249</f>
        <v>2115</v>
      </c>
      <c r="AC258" s="361">
        <f t="shared" si="57"/>
        <v>26.088565437276429</v>
      </c>
    </row>
    <row r="259" spans="3:29" s="30" customFormat="1" ht="11.4" x14ac:dyDescent="0.2">
      <c r="C259" s="77">
        <f>'1. Accomodation'!N254</f>
        <v>727</v>
      </c>
      <c r="D259" s="77" t="str">
        <f>'3. GRI Pricing'!D250</f>
        <v>D</v>
      </c>
      <c r="E259" s="77" t="str">
        <f>'1. Accomodation'!P254</f>
        <v>2 Bed</v>
      </c>
      <c r="F259" s="77">
        <f>'1. Accomodation'!O254</f>
        <v>658.32</v>
      </c>
      <c r="H259" s="273">
        <v>21840</v>
      </c>
      <c r="I259" s="272">
        <f>IFERROR(INDEX('4. Valuation'!$C$10:$J$17,MATCH($E259,'4. Valuation'!$C$10:$C$17,0),MATCH($I$25,'4. Valuation'!$C$10:$J$10,0)),0)</f>
        <v>1845.0370370370372</v>
      </c>
      <c r="J259" s="361">
        <f>IFERROR(INDEX('4. Valuation'!$C$10:$J$17,MATCH($E259,'4. Valuation'!$C$10:$C$17,0),MATCH($J$25,'4. Valuation'!$C$10:$J$10,0)),0)</f>
        <v>30.136949008991301</v>
      </c>
      <c r="K259" s="277"/>
      <c r="L259" s="312">
        <f t="shared" si="50"/>
        <v>22140.444444444445</v>
      </c>
      <c r="M259" s="312">
        <f t="shared" si="51"/>
        <v>1845.0370370370372</v>
      </c>
      <c r="N259" s="361">
        <f t="shared" si="52"/>
        <v>33.631736001404249</v>
      </c>
      <c r="O259" s="278"/>
      <c r="P259" s="278"/>
      <c r="Q259" s="278"/>
      <c r="R259" s="278"/>
      <c r="S259" s="312">
        <f>IFERROR(INDEX('4. Valuation'!$P$10:$Y$17,MATCH($E259,'4. Valuation'!$P$10:$P$17,0),MATCH($S$25,'4. Valuation'!$P$10:$Y$10,0)),0)</f>
        <v>0</v>
      </c>
      <c r="T259" s="312">
        <f>IFERROR(INDEX('4. Valuation'!$P$10:$Y$17,MATCH($E259,'4. Valuation'!$P$10:$P$17,0),MATCH($T$25,'4. Valuation'!$P$10:$Y$10,0)),0)</f>
        <v>0</v>
      </c>
      <c r="U259" s="312">
        <f>IFERROR(INDEX('4. Valuation'!$P$10:$Y$17,MATCH($E259,'4. Valuation'!$P$10:$P$17,0),MATCH($U$25,'4. Valuation'!$P$10:$Y$10,0)),0)</f>
        <v>0</v>
      </c>
      <c r="V259" s="278"/>
      <c r="W259" s="312">
        <f t="shared" si="53"/>
        <v>0</v>
      </c>
      <c r="X259" s="312">
        <f t="shared" si="54"/>
        <v>0</v>
      </c>
      <c r="Y259" s="312">
        <f t="shared" si="55"/>
        <v>0</v>
      </c>
      <c r="Z259" s="278"/>
      <c r="AA259" s="312">
        <f t="shared" si="56"/>
        <v>21180</v>
      </c>
      <c r="AB259" s="312">
        <f>'3. GRI Pricing'!Z250</f>
        <v>1765</v>
      </c>
      <c r="AC259" s="361">
        <f t="shared" si="57"/>
        <v>32.172803499817718</v>
      </c>
    </row>
    <row r="260" spans="3:29" s="30" customFormat="1" ht="11.4" x14ac:dyDescent="0.2">
      <c r="C260" s="77">
        <f>'1. Accomodation'!N255</f>
        <v>728</v>
      </c>
      <c r="D260" s="77" t="str">
        <f>'3. GRI Pricing'!D251</f>
        <v>D</v>
      </c>
      <c r="E260" s="77" t="str">
        <f>'1. Accomodation'!P255</f>
        <v>1 Bed</v>
      </c>
      <c r="F260" s="77">
        <f>'1. Accomodation'!O255</f>
        <v>437.23</v>
      </c>
      <c r="H260" s="273">
        <v>16848</v>
      </c>
      <c r="I260" s="272">
        <f>IFERROR(INDEX('4. Valuation'!$C$10:$J$17,MATCH($E260,'4. Valuation'!$C$10:$C$17,0),MATCH($I$25,'4. Valuation'!$C$10:$J$10,0)),0)</f>
        <v>1435.1428571428571</v>
      </c>
      <c r="J260" s="361">
        <f>IFERROR(INDEX('4. Valuation'!$C$10:$J$17,MATCH($E260,'4. Valuation'!$C$10:$C$17,0),MATCH($J$25,'4. Valuation'!$C$10:$J$10,0)),0)</f>
        <v>34.122393098078575</v>
      </c>
      <c r="K260" s="277"/>
      <c r="L260" s="312">
        <f t="shared" si="50"/>
        <v>17221.714285714286</v>
      </c>
      <c r="M260" s="312">
        <f t="shared" si="51"/>
        <v>1435.1428571428571</v>
      </c>
      <c r="N260" s="361">
        <f t="shared" si="52"/>
        <v>39.388226530005454</v>
      </c>
      <c r="O260" s="278"/>
      <c r="P260" s="278"/>
      <c r="Q260" s="278"/>
      <c r="R260" s="278"/>
      <c r="S260" s="312">
        <f>IFERROR(INDEX('4. Valuation'!$P$10:$Y$17,MATCH($E260,'4. Valuation'!$P$10:$P$17,0),MATCH($S$25,'4. Valuation'!$P$10:$Y$10,0)),0)</f>
        <v>0</v>
      </c>
      <c r="T260" s="312">
        <f>IFERROR(INDEX('4. Valuation'!$P$10:$Y$17,MATCH($E260,'4. Valuation'!$P$10:$P$17,0),MATCH($T$25,'4. Valuation'!$P$10:$Y$10,0)),0)</f>
        <v>0</v>
      </c>
      <c r="U260" s="312">
        <f>IFERROR(INDEX('4. Valuation'!$P$10:$Y$17,MATCH($E260,'4. Valuation'!$P$10:$P$17,0),MATCH($U$25,'4. Valuation'!$P$10:$Y$10,0)),0)</f>
        <v>0</v>
      </c>
      <c r="V260" s="278"/>
      <c r="W260" s="312">
        <f t="shared" si="53"/>
        <v>0</v>
      </c>
      <c r="X260" s="312">
        <f t="shared" si="54"/>
        <v>0</v>
      </c>
      <c r="Y260" s="312">
        <f t="shared" si="55"/>
        <v>0</v>
      </c>
      <c r="Z260" s="278"/>
      <c r="AA260" s="312">
        <f t="shared" si="56"/>
        <v>16860</v>
      </c>
      <c r="AB260" s="312">
        <f>'3. GRI Pricing'!Z251</f>
        <v>1405</v>
      </c>
      <c r="AC260" s="361">
        <f t="shared" si="57"/>
        <v>38.560940466116229</v>
      </c>
    </row>
    <row r="261" spans="3:29" s="30" customFormat="1" ht="11.4" x14ac:dyDescent="0.2">
      <c r="C261" s="77">
        <f>'1. Accomodation'!N256</f>
        <v>729</v>
      </c>
      <c r="D261" s="77" t="str">
        <f>'3. GRI Pricing'!D252</f>
        <v>D</v>
      </c>
      <c r="E261" s="77" t="str">
        <f>'1. Accomodation'!P256</f>
        <v>1 Bed</v>
      </c>
      <c r="F261" s="77">
        <f>'1. Accomodation'!O256</f>
        <v>492.56</v>
      </c>
      <c r="H261" s="273">
        <v>17108</v>
      </c>
      <c r="I261" s="272">
        <f>IFERROR(INDEX('4. Valuation'!$C$10:$J$17,MATCH($E261,'4. Valuation'!$C$10:$C$17,0),MATCH($I$25,'4. Valuation'!$C$10:$J$10,0)),0)</f>
        <v>1435.1428571428571</v>
      </c>
      <c r="J261" s="361">
        <f>IFERROR(INDEX('4. Valuation'!$C$10:$J$17,MATCH($E261,'4. Valuation'!$C$10:$C$17,0),MATCH($J$25,'4. Valuation'!$C$10:$J$10,0)),0)</f>
        <v>34.122393098078575</v>
      </c>
      <c r="K261" s="277"/>
      <c r="L261" s="312">
        <f t="shared" si="50"/>
        <v>17221.714285714286</v>
      </c>
      <c r="M261" s="312">
        <f t="shared" si="51"/>
        <v>1435.1428571428571</v>
      </c>
      <c r="N261" s="361">
        <f t="shared" si="52"/>
        <v>34.963688252627669</v>
      </c>
      <c r="O261" s="278"/>
      <c r="P261" s="278"/>
      <c r="Q261" s="278"/>
      <c r="R261" s="278"/>
      <c r="S261" s="312">
        <f>IFERROR(INDEX('4. Valuation'!$P$10:$Y$17,MATCH($E261,'4. Valuation'!$P$10:$P$17,0),MATCH($S$25,'4. Valuation'!$P$10:$Y$10,0)),0)</f>
        <v>0</v>
      </c>
      <c r="T261" s="312">
        <f>IFERROR(INDEX('4. Valuation'!$P$10:$Y$17,MATCH($E261,'4. Valuation'!$P$10:$P$17,0),MATCH($T$25,'4. Valuation'!$P$10:$Y$10,0)),0)</f>
        <v>0</v>
      </c>
      <c r="U261" s="312">
        <f>IFERROR(INDEX('4. Valuation'!$P$10:$Y$17,MATCH($E261,'4. Valuation'!$P$10:$P$17,0),MATCH($U$25,'4. Valuation'!$P$10:$Y$10,0)),0)</f>
        <v>0</v>
      </c>
      <c r="V261" s="278"/>
      <c r="W261" s="312">
        <f t="shared" si="53"/>
        <v>0</v>
      </c>
      <c r="X261" s="312">
        <f t="shared" si="54"/>
        <v>0</v>
      </c>
      <c r="Y261" s="312">
        <f t="shared" si="55"/>
        <v>0</v>
      </c>
      <c r="Z261" s="278"/>
      <c r="AA261" s="312">
        <f t="shared" si="56"/>
        <v>16320</v>
      </c>
      <c r="AB261" s="312">
        <f>'3. GRI Pricing'!Z252</f>
        <v>1360</v>
      </c>
      <c r="AC261" s="361">
        <f t="shared" si="57"/>
        <v>33.13301932759461</v>
      </c>
    </row>
    <row r="262" spans="3:29" s="30" customFormat="1" ht="11.4" x14ac:dyDescent="0.2">
      <c r="C262" s="77">
        <f>'1. Accomodation'!N257</f>
        <v>730</v>
      </c>
      <c r="D262" s="77" t="str">
        <f>'3. GRI Pricing'!D253</f>
        <v>D</v>
      </c>
      <c r="E262" s="77" t="str">
        <f>'1. Accomodation'!P257</f>
        <v>1 Bed</v>
      </c>
      <c r="F262" s="77">
        <f>'1. Accomodation'!O257</f>
        <v>437.23</v>
      </c>
      <c r="H262" s="273">
        <v>16848</v>
      </c>
      <c r="I262" s="272">
        <f>IFERROR(INDEX('4. Valuation'!$C$10:$J$17,MATCH($E262,'4. Valuation'!$C$10:$C$17,0),MATCH($I$25,'4. Valuation'!$C$10:$J$10,0)),0)</f>
        <v>1435.1428571428571</v>
      </c>
      <c r="J262" s="361">
        <f>IFERROR(INDEX('4. Valuation'!$C$10:$J$17,MATCH($E262,'4. Valuation'!$C$10:$C$17,0),MATCH($J$25,'4. Valuation'!$C$10:$J$10,0)),0)</f>
        <v>34.122393098078575</v>
      </c>
      <c r="K262" s="277"/>
      <c r="L262" s="312">
        <f t="shared" si="50"/>
        <v>17221.714285714286</v>
      </c>
      <c r="M262" s="312">
        <f t="shared" si="51"/>
        <v>1435.1428571428571</v>
      </c>
      <c r="N262" s="361">
        <f t="shared" si="52"/>
        <v>39.388226530005454</v>
      </c>
      <c r="O262" s="278"/>
      <c r="P262" s="278"/>
      <c r="Q262" s="278"/>
      <c r="R262" s="278"/>
      <c r="S262" s="312">
        <f>IFERROR(INDEX('4. Valuation'!$P$10:$Y$17,MATCH($E262,'4. Valuation'!$P$10:$P$17,0),MATCH($S$25,'4. Valuation'!$P$10:$Y$10,0)),0)</f>
        <v>0</v>
      </c>
      <c r="T262" s="312">
        <f>IFERROR(INDEX('4. Valuation'!$P$10:$Y$17,MATCH($E262,'4. Valuation'!$P$10:$P$17,0),MATCH($T$25,'4. Valuation'!$P$10:$Y$10,0)),0)</f>
        <v>0</v>
      </c>
      <c r="U262" s="312">
        <f>IFERROR(INDEX('4. Valuation'!$P$10:$Y$17,MATCH($E262,'4. Valuation'!$P$10:$P$17,0),MATCH($U$25,'4. Valuation'!$P$10:$Y$10,0)),0)</f>
        <v>0</v>
      </c>
      <c r="V262" s="278"/>
      <c r="W262" s="312">
        <f t="shared" si="53"/>
        <v>0</v>
      </c>
      <c r="X262" s="312">
        <f t="shared" si="54"/>
        <v>0</v>
      </c>
      <c r="Y262" s="312">
        <f t="shared" si="55"/>
        <v>0</v>
      </c>
      <c r="Z262" s="278"/>
      <c r="AA262" s="312">
        <f t="shared" si="56"/>
        <v>16860</v>
      </c>
      <c r="AB262" s="312">
        <f>'3. GRI Pricing'!Z253</f>
        <v>1405</v>
      </c>
      <c r="AC262" s="361">
        <f t="shared" si="57"/>
        <v>38.560940466116229</v>
      </c>
    </row>
    <row r="263" spans="3:29" s="30" customFormat="1" ht="11.4" x14ac:dyDescent="0.2">
      <c r="C263" s="77">
        <f>'1. Accomodation'!N258</f>
        <v>731</v>
      </c>
      <c r="D263" s="77" t="str">
        <f>'3. GRI Pricing'!D254</f>
        <v>D</v>
      </c>
      <c r="E263" s="77" t="str">
        <f>'1. Accomodation'!P258</f>
        <v>1 Bed</v>
      </c>
      <c r="F263" s="77">
        <f>'1. Accomodation'!O258</f>
        <v>506.87</v>
      </c>
      <c r="H263" s="273">
        <v>17212</v>
      </c>
      <c r="I263" s="272">
        <f>IFERROR(INDEX('4. Valuation'!$C$10:$J$17,MATCH($E263,'4. Valuation'!$C$10:$C$17,0),MATCH($I$25,'4. Valuation'!$C$10:$J$10,0)),0)</f>
        <v>1435.1428571428571</v>
      </c>
      <c r="J263" s="361">
        <f>IFERROR(INDEX('4. Valuation'!$C$10:$J$17,MATCH($E263,'4. Valuation'!$C$10:$C$17,0),MATCH($J$25,'4. Valuation'!$C$10:$J$10,0)),0)</f>
        <v>34.122393098078575</v>
      </c>
      <c r="K263" s="277"/>
      <c r="L263" s="312">
        <f t="shared" si="50"/>
        <v>17221.714285714286</v>
      </c>
      <c r="M263" s="312">
        <f t="shared" si="51"/>
        <v>1435.1428571428571</v>
      </c>
      <c r="N263" s="361">
        <f t="shared" si="52"/>
        <v>33.976590221781294</v>
      </c>
      <c r="O263" s="278"/>
      <c r="P263" s="278"/>
      <c r="Q263" s="278"/>
      <c r="R263" s="278"/>
      <c r="S263" s="312">
        <f>IFERROR(INDEX('4. Valuation'!$P$10:$Y$17,MATCH($E263,'4. Valuation'!$P$10:$P$17,0),MATCH($S$25,'4. Valuation'!$P$10:$Y$10,0)),0)</f>
        <v>0</v>
      </c>
      <c r="T263" s="312">
        <f>IFERROR(INDEX('4. Valuation'!$P$10:$Y$17,MATCH($E263,'4. Valuation'!$P$10:$P$17,0),MATCH($T$25,'4. Valuation'!$P$10:$Y$10,0)),0)</f>
        <v>0</v>
      </c>
      <c r="U263" s="312">
        <f>IFERROR(INDEX('4. Valuation'!$P$10:$Y$17,MATCH($E263,'4. Valuation'!$P$10:$P$17,0),MATCH($U$25,'4. Valuation'!$P$10:$Y$10,0)),0)</f>
        <v>0</v>
      </c>
      <c r="V263" s="278"/>
      <c r="W263" s="312">
        <f t="shared" si="53"/>
        <v>0</v>
      </c>
      <c r="X263" s="312">
        <f t="shared" si="54"/>
        <v>0</v>
      </c>
      <c r="Y263" s="312">
        <f t="shared" si="55"/>
        <v>0</v>
      </c>
      <c r="Z263" s="278"/>
      <c r="AA263" s="312">
        <f t="shared" si="56"/>
        <v>16380</v>
      </c>
      <c r="AB263" s="312">
        <f>'3. GRI Pricing'!Z254</f>
        <v>1365</v>
      </c>
      <c r="AC263" s="361">
        <f t="shared" si="57"/>
        <v>32.315978456014363</v>
      </c>
    </row>
    <row r="264" spans="3:29" s="30" customFormat="1" ht="11.4" x14ac:dyDescent="0.2">
      <c r="C264" s="77">
        <f>'1. Accomodation'!N259</f>
        <v>732</v>
      </c>
      <c r="D264" s="77" t="str">
        <f>'3. GRI Pricing'!D255</f>
        <v>D</v>
      </c>
      <c r="E264" s="77" t="str">
        <f>'1. Accomodation'!P259</f>
        <v>2 Bed</v>
      </c>
      <c r="F264" s="77">
        <f>'1. Accomodation'!O259</f>
        <v>664.35</v>
      </c>
      <c r="H264" s="273">
        <v>21944</v>
      </c>
      <c r="I264" s="272">
        <f>IFERROR(INDEX('4. Valuation'!$C$10:$J$17,MATCH($E264,'4. Valuation'!$C$10:$C$17,0),MATCH($I$25,'4. Valuation'!$C$10:$J$10,0)),0)</f>
        <v>1845.0370370370372</v>
      </c>
      <c r="J264" s="361">
        <f>IFERROR(INDEX('4. Valuation'!$C$10:$J$17,MATCH($E264,'4. Valuation'!$C$10:$C$17,0),MATCH($J$25,'4. Valuation'!$C$10:$J$10,0)),0)</f>
        <v>30.136949008991301</v>
      </c>
      <c r="K264" s="277"/>
      <c r="L264" s="312">
        <f t="shared" si="50"/>
        <v>22140.444444444445</v>
      </c>
      <c r="M264" s="312">
        <f t="shared" si="51"/>
        <v>1845.0370370370372</v>
      </c>
      <c r="N264" s="361">
        <f t="shared" si="52"/>
        <v>33.326476171362152</v>
      </c>
      <c r="O264" s="278"/>
      <c r="P264" s="278"/>
      <c r="Q264" s="278"/>
      <c r="R264" s="278"/>
      <c r="S264" s="312">
        <f>IFERROR(INDEX('4. Valuation'!$P$10:$Y$17,MATCH($E264,'4. Valuation'!$P$10:$P$17,0),MATCH($S$25,'4. Valuation'!$P$10:$Y$10,0)),0)</f>
        <v>0</v>
      </c>
      <c r="T264" s="312">
        <f>IFERROR(INDEX('4. Valuation'!$P$10:$Y$17,MATCH($E264,'4. Valuation'!$P$10:$P$17,0),MATCH($T$25,'4. Valuation'!$P$10:$Y$10,0)),0)</f>
        <v>0</v>
      </c>
      <c r="U264" s="312">
        <f>IFERROR(INDEX('4. Valuation'!$P$10:$Y$17,MATCH($E264,'4. Valuation'!$P$10:$P$17,0),MATCH($U$25,'4. Valuation'!$P$10:$Y$10,0)),0)</f>
        <v>0</v>
      </c>
      <c r="V264" s="278"/>
      <c r="W264" s="312">
        <f t="shared" si="53"/>
        <v>0</v>
      </c>
      <c r="X264" s="312">
        <f t="shared" si="54"/>
        <v>0</v>
      </c>
      <c r="Y264" s="312">
        <f t="shared" si="55"/>
        <v>0</v>
      </c>
      <c r="Z264" s="278"/>
      <c r="AA264" s="312">
        <f t="shared" si="56"/>
        <v>21180</v>
      </c>
      <c r="AB264" s="312">
        <f>'3. GRI Pricing'!Z255</f>
        <v>1765</v>
      </c>
      <c r="AC264" s="361">
        <f t="shared" si="57"/>
        <v>31.880785730413184</v>
      </c>
    </row>
    <row r="265" spans="3:29" s="30" customFormat="1" ht="11.4" x14ac:dyDescent="0.2">
      <c r="C265" s="77">
        <f>'1. Accomodation'!N260</f>
        <v>733</v>
      </c>
      <c r="D265" s="77" t="str">
        <f>'3. GRI Pricing'!D256</f>
        <v>D</v>
      </c>
      <c r="E265" s="77" t="str">
        <f>'1. Accomodation'!P260</f>
        <v>1 Bed</v>
      </c>
      <c r="F265" s="77">
        <f>'1. Accomodation'!O260</f>
        <v>485.13</v>
      </c>
      <c r="H265" s="273">
        <v>17108</v>
      </c>
      <c r="I265" s="272">
        <f>IFERROR(INDEX('4. Valuation'!$C$10:$J$17,MATCH($E265,'4. Valuation'!$C$10:$C$17,0),MATCH($I$25,'4. Valuation'!$C$10:$J$10,0)),0)</f>
        <v>1435.1428571428571</v>
      </c>
      <c r="J265" s="361">
        <f>IFERROR(INDEX('4. Valuation'!$C$10:$J$17,MATCH($E265,'4. Valuation'!$C$10:$C$17,0),MATCH($J$25,'4. Valuation'!$C$10:$J$10,0)),0)</f>
        <v>34.122393098078575</v>
      </c>
      <c r="K265" s="277"/>
      <c r="L265" s="312">
        <f t="shared" si="50"/>
        <v>17221.714285714286</v>
      </c>
      <c r="M265" s="312">
        <f t="shared" si="51"/>
        <v>1435.1428571428571</v>
      </c>
      <c r="N265" s="361">
        <f t="shared" si="52"/>
        <v>35.499174006378261</v>
      </c>
      <c r="O265" s="278"/>
      <c r="P265" s="278"/>
      <c r="Q265" s="278"/>
      <c r="R265" s="278"/>
      <c r="S265" s="312">
        <f>IFERROR(INDEX('4. Valuation'!$P$10:$Y$17,MATCH($E265,'4. Valuation'!$P$10:$P$17,0),MATCH($S$25,'4. Valuation'!$P$10:$Y$10,0)),0)</f>
        <v>0</v>
      </c>
      <c r="T265" s="312">
        <f>IFERROR(INDEX('4. Valuation'!$P$10:$Y$17,MATCH($E265,'4. Valuation'!$P$10:$P$17,0),MATCH($T$25,'4. Valuation'!$P$10:$Y$10,0)),0)</f>
        <v>0</v>
      </c>
      <c r="U265" s="312">
        <f>IFERROR(INDEX('4. Valuation'!$P$10:$Y$17,MATCH($E265,'4. Valuation'!$P$10:$P$17,0),MATCH($U$25,'4. Valuation'!$P$10:$Y$10,0)),0)</f>
        <v>0</v>
      </c>
      <c r="V265" s="278"/>
      <c r="W265" s="312">
        <f t="shared" si="53"/>
        <v>0</v>
      </c>
      <c r="X265" s="312">
        <f t="shared" si="54"/>
        <v>0</v>
      </c>
      <c r="Y265" s="312">
        <f t="shared" si="55"/>
        <v>0</v>
      </c>
      <c r="Z265" s="278"/>
      <c r="AA265" s="312">
        <f t="shared" si="56"/>
        <v>16260</v>
      </c>
      <c r="AB265" s="312">
        <f>'3. GRI Pricing'!Z256</f>
        <v>1355</v>
      </c>
      <c r="AC265" s="361">
        <f t="shared" si="57"/>
        <v>33.516789314204438</v>
      </c>
    </row>
    <row r="266" spans="3:29" s="30" customFormat="1" ht="11.4" x14ac:dyDescent="0.2">
      <c r="C266" s="77">
        <f>'1. Accomodation'!N261</f>
        <v>801</v>
      </c>
      <c r="D266" s="77" t="str">
        <f>'3. GRI Pricing'!D257</f>
        <v>C</v>
      </c>
      <c r="E266" s="77" t="str">
        <f>'1. Accomodation'!P261</f>
        <v>2 Bed</v>
      </c>
      <c r="F266" s="77">
        <f>'1. Accomodation'!O261</f>
        <v>658.32</v>
      </c>
      <c r="H266" s="273">
        <v>21840</v>
      </c>
      <c r="I266" s="272">
        <f>IFERROR(INDEX('4. Valuation'!$C$10:$J$17,MATCH($E266,'4. Valuation'!$C$10:$C$17,0),MATCH($I$25,'4. Valuation'!$C$10:$J$10,0)),0)</f>
        <v>1845.0370370370372</v>
      </c>
      <c r="J266" s="361">
        <f>IFERROR(INDEX('4. Valuation'!$C$10:$J$17,MATCH($E266,'4. Valuation'!$C$10:$C$17,0),MATCH($J$25,'4. Valuation'!$C$10:$J$10,0)),0)</f>
        <v>30.136949008991301</v>
      </c>
      <c r="K266" s="277"/>
      <c r="L266" s="312">
        <f t="shared" si="50"/>
        <v>22140.444444444445</v>
      </c>
      <c r="M266" s="312">
        <f t="shared" si="51"/>
        <v>1845.0370370370372</v>
      </c>
      <c r="N266" s="361">
        <f t="shared" si="52"/>
        <v>33.631736001404249</v>
      </c>
      <c r="O266" s="278"/>
      <c r="P266" s="278"/>
      <c r="Q266" s="278"/>
      <c r="R266" s="278"/>
      <c r="S266" s="312">
        <f>IFERROR(INDEX('4. Valuation'!$P$10:$Y$17,MATCH($E266,'4. Valuation'!$P$10:$P$17,0),MATCH($S$25,'4. Valuation'!$P$10:$Y$10,0)),0)</f>
        <v>0</v>
      </c>
      <c r="T266" s="312">
        <f>IFERROR(INDEX('4. Valuation'!$P$10:$Y$17,MATCH($E266,'4. Valuation'!$P$10:$P$17,0),MATCH($T$25,'4. Valuation'!$P$10:$Y$10,0)),0)</f>
        <v>0</v>
      </c>
      <c r="U266" s="312">
        <f>IFERROR(INDEX('4. Valuation'!$P$10:$Y$17,MATCH($E266,'4. Valuation'!$P$10:$P$17,0),MATCH($U$25,'4. Valuation'!$P$10:$Y$10,0)),0)</f>
        <v>0</v>
      </c>
      <c r="V266" s="278"/>
      <c r="W266" s="312">
        <f t="shared" si="53"/>
        <v>0</v>
      </c>
      <c r="X266" s="312">
        <f t="shared" si="54"/>
        <v>0</v>
      </c>
      <c r="Y266" s="312">
        <f t="shared" si="55"/>
        <v>0</v>
      </c>
      <c r="Z266" s="278"/>
      <c r="AA266" s="312">
        <f t="shared" si="56"/>
        <v>20580</v>
      </c>
      <c r="AB266" s="312">
        <f>'3. GRI Pricing'!Z257</f>
        <v>1715</v>
      </c>
      <c r="AC266" s="361">
        <f t="shared" si="57"/>
        <v>31.261392635800217</v>
      </c>
    </row>
    <row r="267" spans="3:29" s="30" customFormat="1" ht="11.4" x14ac:dyDescent="0.2">
      <c r="C267" s="77">
        <f>'1. Accomodation'!N262</f>
        <v>802</v>
      </c>
      <c r="D267" s="77" t="str">
        <f>'3. GRI Pricing'!D258</f>
        <v>C</v>
      </c>
      <c r="E267" s="77" t="str">
        <f>'1. Accomodation'!P262</f>
        <v>1 Bed</v>
      </c>
      <c r="F267" s="77">
        <f>'1. Accomodation'!O262</f>
        <v>437.23</v>
      </c>
      <c r="H267" s="273">
        <v>16848</v>
      </c>
      <c r="I267" s="272">
        <f>IFERROR(INDEX('4. Valuation'!$C$10:$J$17,MATCH($E267,'4. Valuation'!$C$10:$C$17,0),MATCH($I$25,'4. Valuation'!$C$10:$J$10,0)),0)</f>
        <v>1435.1428571428571</v>
      </c>
      <c r="J267" s="361">
        <f>IFERROR(INDEX('4. Valuation'!$C$10:$J$17,MATCH($E267,'4. Valuation'!$C$10:$C$17,0),MATCH($J$25,'4. Valuation'!$C$10:$J$10,0)),0)</f>
        <v>34.122393098078575</v>
      </c>
      <c r="K267" s="277"/>
      <c r="L267" s="312">
        <f t="shared" si="50"/>
        <v>17221.714285714286</v>
      </c>
      <c r="M267" s="312">
        <f t="shared" si="51"/>
        <v>1435.1428571428571</v>
      </c>
      <c r="N267" s="361">
        <f t="shared" si="52"/>
        <v>39.388226530005454</v>
      </c>
      <c r="O267" s="278"/>
      <c r="P267" s="278"/>
      <c r="Q267" s="278"/>
      <c r="R267" s="278"/>
      <c r="S267" s="312">
        <f>IFERROR(INDEX('4. Valuation'!$P$10:$Y$17,MATCH($E267,'4. Valuation'!$P$10:$P$17,0),MATCH($S$25,'4. Valuation'!$P$10:$Y$10,0)),0)</f>
        <v>0</v>
      </c>
      <c r="T267" s="312">
        <f>IFERROR(INDEX('4. Valuation'!$P$10:$Y$17,MATCH($E267,'4. Valuation'!$P$10:$P$17,0),MATCH($T$25,'4. Valuation'!$P$10:$Y$10,0)),0)</f>
        <v>0</v>
      </c>
      <c r="U267" s="312">
        <f>IFERROR(INDEX('4. Valuation'!$P$10:$Y$17,MATCH($E267,'4. Valuation'!$P$10:$P$17,0),MATCH($U$25,'4. Valuation'!$P$10:$Y$10,0)),0)</f>
        <v>0</v>
      </c>
      <c r="V267" s="278"/>
      <c r="W267" s="312">
        <f t="shared" si="53"/>
        <v>0</v>
      </c>
      <c r="X267" s="312">
        <f t="shared" si="54"/>
        <v>0</v>
      </c>
      <c r="Y267" s="312">
        <f t="shared" si="55"/>
        <v>0</v>
      </c>
      <c r="Z267" s="278"/>
      <c r="AA267" s="312">
        <f t="shared" si="56"/>
        <v>16260</v>
      </c>
      <c r="AB267" s="312">
        <f>'3. GRI Pricing'!Z258</f>
        <v>1355</v>
      </c>
      <c r="AC267" s="361">
        <f t="shared" si="57"/>
        <v>37.188665004688609</v>
      </c>
    </row>
    <row r="268" spans="3:29" s="30" customFormat="1" ht="11.4" x14ac:dyDescent="0.2">
      <c r="C268" s="77">
        <f>'1. Accomodation'!N263</f>
        <v>803</v>
      </c>
      <c r="D268" s="77" t="str">
        <f>'3. GRI Pricing'!D259</f>
        <v>C</v>
      </c>
      <c r="E268" s="77" t="str">
        <f>'1. Accomodation'!P263</f>
        <v>1 Bed</v>
      </c>
      <c r="F268" s="77">
        <f>'1. Accomodation'!O263</f>
        <v>489.44</v>
      </c>
      <c r="H268" s="273">
        <v>17108</v>
      </c>
      <c r="I268" s="272">
        <f>IFERROR(INDEX('4. Valuation'!$C$10:$J$17,MATCH($E268,'4. Valuation'!$C$10:$C$17,0),MATCH($I$25,'4. Valuation'!$C$10:$J$10,0)),0)</f>
        <v>1435.1428571428571</v>
      </c>
      <c r="J268" s="361">
        <f>IFERROR(INDEX('4. Valuation'!$C$10:$J$17,MATCH($E268,'4. Valuation'!$C$10:$C$17,0),MATCH($J$25,'4. Valuation'!$C$10:$J$10,0)),0)</f>
        <v>34.122393098078575</v>
      </c>
      <c r="K268" s="277"/>
      <c r="L268" s="312">
        <f t="shared" si="50"/>
        <v>17221.714285714286</v>
      </c>
      <c r="M268" s="312">
        <f t="shared" si="51"/>
        <v>1435.1428571428571</v>
      </c>
      <c r="N268" s="361">
        <f t="shared" si="52"/>
        <v>35.186568906738898</v>
      </c>
      <c r="O268" s="278"/>
      <c r="P268" s="278"/>
      <c r="Q268" s="278"/>
      <c r="R268" s="278"/>
      <c r="S268" s="312">
        <f>IFERROR(INDEX('4. Valuation'!$P$10:$Y$17,MATCH($E268,'4. Valuation'!$P$10:$P$17,0),MATCH($S$25,'4. Valuation'!$P$10:$Y$10,0)),0)</f>
        <v>0</v>
      </c>
      <c r="T268" s="312">
        <f>IFERROR(INDEX('4. Valuation'!$P$10:$Y$17,MATCH($E268,'4. Valuation'!$P$10:$P$17,0),MATCH($T$25,'4. Valuation'!$P$10:$Y$10,0)),0)</f>
        <v>0</v>
      </c>
      <c r="U268" s="312">
        <f>IFERROR(INDEX('4. Valuation'!$P$10:$Y$17,MATCH($E268,'4. Valuation'!$P$10:$P$17,0),MATCH($U$25,'4. Valuation'!$P$10:$Y$10,0)),0)</f>
        <v>0</v>
      </c>
      <c r="V268" s="278"/>
      <c r="W268" s="312">
        <f t="shared" si="53"/>
        <v>0</v>
      </c>
      <c r="X268" s="312">
        <f t="shared" si="54"/>
        <v>0</v>
      </c>
      <c r="Y268" s="312">
        <f t="shared" si="55"/>
        <v>0</v>
      </c>
      <c r="Z268" s="278"/>
      <c r="AA268" s="312">
        <f t="shared" si="56"/>
        <v>16200</v>
      </c>
      <c r="AB268" s="312">
        <f>'3. GRI Pricing'!Z259</f>
        <v>1350</v>
      </c>
      <c r="AC268" s="361">
        <f t="shared" si="57"/>
        <v>33.099051977770515</v>
      </c>
    </row>
    <row r="269" spans="3:29" s="30" customFormat="1" ht="11.4" x14ac:dyDescent="0.2">
      <c r="C269" s="77">
        <f>'1. Accomodation'!N264</f>
        <v>804</v>
      </c>
      <c r="D269" s="77" t="str">
        <f>'3. GRI Pricing'!D260</f>
        <v>C</v>
      </c>
      <c r="E269" s="77" t="str">
        <f>'1. Accomodation'!P264</f>
        <v>1 Bed</v>
      </c>
      <c r="F269" s="77">
        <f>'1. Accomodation'!O264</f>
        <v>437.23</v>
      </c>
      <c r="H269" s="273">
        <v>16848</v>
      </c>
      <c r="I269" s="272">
        <f>IFERROR(INDEX('4. Valuation'!$C$10:$J$17,MATCH($E269,'4. Valuation'!$C$10:$C$17,0),MATCH($I$25,'4. Valuation'!$C$10:$J$10,0)),0)</f>
        <v>1435.1428571428571</v>
      </c>
      <c r="J269" s="361">
        <f>IFERROR(INDEX('4. Valuation'!$C$10:$J$17,MATCH($E269,'4. Valuation'!$C$10:$C$17,0),MATCH($J$25,'4. Valuation'!$C$10:$J$10,0)),0)</f>
        <v>34.122393098078575</v>
      </c>
      <c r="K269" s="277"/>
      <c r="L269" s="312">
        <f t="shared" si="50"/>
        <v>17221.714285714286</v>
      </c>
      <c r="M269" s="312">
        <f t="shared" si="51"/>
        <v>1435.1428571428571</v>
      </c>
      <c r="N269" s="361">
        <f t="shared" si="52"/>
        <v>39.388226530005454</v>
      </c>
      <c r="O269" s="278"/>
      <c r="P269" s="278"/>
      <c r="Q269" s="278"/>
      <c r="R269" s="278"/>
      <c r="S269" s="312">
        <f>IFERROR(INDEX('4. Valuation'!$P$10:$Y$17,MATCH($E269,'4. Valuation'!$P$10:$P$17,0),MATCH($S$25,'4. Valuation'!$P$10:$Y$10,0)),0)</f>
        <v>0</v>
      </c>
      <c r="T269" s="312">
        <f>IFERROR(INDEX('4. Valuation'!$P$10:$Y$17,MATCH($E269,'4. Valuation'!$P$10:$P$17,0),MATCH($T$25,'4. Valuation'!$P$10:$Y$10,0)),0)</f>
        <v>0</v>
      </c>
      <c r="U269" s="312">
        <f>IFERROR(INDEX('4. Valuation'!$P$10:$Y$17,MATCH($E269,'4. Valuation'!$P$10:$P$17,0),MATCH($U$25,'4. Valuation'!$P$10:$Y$10,0)),0)</f>
        <v>0</v>
      </c>
      <c r="V269" s="278"/>
      <c r="W269" s="312">
        <f t="shared" si="53"/>
        <v>0</v>
      </c>
      <c r="X269" s="312">
        <f t="shared" si="54"/>
        <v>0</v>
      </c>
      <c r="Y269" s="312">
        <f t="shared" si="55"/>
        <v>0</v>
      </c>
      <c r="Z269" s="278"/>
      <c r="AA269" s="312">
        <f t="shared" si="56"/>
        <v>16260</v>
      </c>
      <c r="AB269" s="312">
        <f>'3. GRI Pricing'!Z260</f>
        <v>1355</v>
      </c>
      <c r="AC269" s="361">
        <f t="shared" si="57"/>
        <v>37.188665004688609</v>
      </c>
    </row>
    <row r="270" spans="3:29" s="30" customFormat="1" ht="11.4" x14ac:dyDescent="0.2">
      <c r="C270" s="77">
        <f>'1. Accomodation'!N265</f>
        <v>805</v>
      </c>
      <c r="D270" s="77" t="str">
        <f>'3. GRI Pricing'!D261</f>
        <v>C</v>
      </c>
      <c r="E270" s="77" t="str">
        <f>'1. Accomodation'!P265</f>
        <v>1 Bed</v>
      </c>
      <c r="F270" s="77">
        <f>'1. Accomodation'!O265</f>
        <v>506.87</v>
      </c>
      <c r="H270" s="273">
        <v>17212</v>
      </c>
      <c r="I270" s="272">
        <f>IFERROR(INDEX('4. Valuation'!$C$10:$J$17,MATCH($E270,'4. Valuation'!$C$10:$C$17,0),MATCH($I$25,'4. Valuation'!$C$10:$J$10,0)),0)</f>
        <v>1435.1428571428571</v>
      </c>
      <c r="J270" s="361">
        <f>IFERROR(INDEX('4. Valuation'!$C$10:$J$17,MATCH($E270,'4. Valuation'!$C$10:$C$17,0),MATCH($J$25,'4. Valuation'!$C$10:$J$10,0)),0)</f>
        <v>34.122393098078575</v>
      </c>
      <c r="K270" s="277"/>
      <c r="L270" s="312">
        <f t="shared" si="50"/>
        <v>17221.714285714286</v>
      </c>
      <c r="M270" s="312">
        <f t="shared" si="51"/>
        <v>1435.1428571428571</v>
      </c>
      <c r="N270" s="361">
        <f t="shared" si="52"/>
        <v>33.976590221781294</v>
      </c>
      <c r="O270" s="278"/>
      <c r="P270" s="278"/>
      <c r="Q270" s="278"/>
      <c r="R270" s="278"/>
      <c r="S270" s="312">
        <f>IFERROR(INDEX('4. Valuation'!$P$10:$Y$17,MATCH($E270,'4. Valuation'!$P$10:$P$17,0),MATCH($S$25,'4. Valuation'!$P$10:$Y$10,0)),0)</f>
        <v>0</v>
      </c>
      <c r="T270" s="312">
        <f>IFERROR(INDEX('4. Valuation'!$P$10:$Y$17,MATCH($E270,'4. Valuation'!$P$10:$P$17,0),MATCH($T$25,'4. Valuation'!$P$10:$Y$10,0)),0)</f>
        <v>0</v>
      </c>
      <c r="U270" s="312">
        <f>IFERROR(INDEX('4. Valuation'!$P$10:$Y$17,MATCH($E270,'4. Valuation'!$P$10:$P$17,0),MATCH($U$25,'4. Valuation'!$P$10:$Y$10,0)),0)</f>
        <v>0</v>
      </c>
      <c r="V270" s="278"/>
      <c r="W270" s="312">
        <f t="shared" si="53"/>
        <v>0</v>
      </c>
      <c r="X270" s="312">
        <f t="shared" si="54"/>
        <v>0</v>
      </c>
      <c r="Y270" s="312">
        <f t="shared" si="55"/>
        <v>0</v>
      </c>
      <c r="Z270" s="278"/>
      <c r="AA270" s="312">
        <f t="shared" si="56"/>
        <v>16260</v>
      </c>
      <c r="AB270" s="312">
        <f>'3. GRI Pricing'!Z261</f>
        <v>1355</v>
      </c>
      <c r="AC270" s="361">
        <f t="shared" si="57"/>
        <v>32.079231361098508</v>
      </c>
    </row>
    <row r="271" spans="3:29" s="30" customFormat="1" ht="11.4" x14ac:dyDescent="0.2">
      <c r="C271" s="77">
        <f>'1. Accomodation'!N266</f>
        <v>806</v>
      </c>
      <c r="D271" s="77" t="str">
        <f>'3. GRI Pricing'!D262</f>
        <v>C</v>
      </c>
      <c r="E271" s="77" t="str">
        <f>'1. Accomodation'!P266</f>
        <v>2 Bed</v>
      </c>
      <c r="F271" s="77">
        <f>'1. Accomodation'!O266</f>
        <v>664.35</v>
      </c>
      <c r="H271" s="273">
        <v>21944</v>
      </c>
      <c r="I271" s="272">
        <f>IFERROR(INDEX('4. Valuation'!$C$10:$J$17,MATCH($E271,'4. Valuation'!$C$10:$C$17,0),MATCH($I$25,'4. Valuation'!$C$10:$J$10,0)),0)</f>
        <v>1845.0370370370372</v>
      </c>
      <c r="J271" s="361">
        <f>IFERROR(INDEX('4. Valuation'!$C$10:$J$17,MATCH($E271,'4. Valuation'!$C$10:$C$17,0),MATCH($J$25,'4. Valuation'!$C$10:$J$10,0)),0)</f>
        <v>30.136949008991301</v>
      </c>
      <c r="K271" s="277"/>
      <c r="L271" s="312">
        <f t="shared" si="50"/>
        <v>22140.444444444445</v>
      </c>
      <c r="M271" s="312">
        <f t="shared" si="51"/>
        <v>1845.0370370370372</v>
      </c>
      <c r="N271" s="361">
        <f t="shared" si="52"/>
        <v>33.326476171362152</v>
      </c>
      <c r="O271" s="278"/>
      <c r="P271" s="278"/>
      <c r="Q271" s="278"/>
      <c r="R271" s="278"/>
      <c r="S271" s="312">
        <f>IFERROR(INDEX('4. Valuation'!$P$10:$Y$17,MATCH($E271,'4. Valuation'!$P$10:$P$17,0),MATCH($S$25,'4. Valuation'!$P$10:$Y$10,0)),0)</f>
        <v>0</v>
      </c>
      <c r="T271" s="312">
        <f>IFERROR(INDEX('4. Valuation'!$P$10:$Y$17,MATCH($E271,'4. Valuation'!$P$10:$P$17,0),MATCH($T$25,'4. Valuation'!$P$10:$Y$10,0)),0)</f>
        <v>0</v>
      </c>
      <c r="U271" s="312">
        <f>IFERROR(INDEX('4. Valuation'!$P$10:$Y$17,MATCH($E271,'4. Valuation'!$P$10:$P$17,0),MATCH($U$25,'4. Valuation'!$P$10:$Y$10,0)),0)</f>
        <v>0</v>
      </c>
      <c r="V271" s="278"/>
      <c r="W271" s="312">
        <f t="shared" si="53"/>
        <v>0</v>
      </c>
      <c r="X271" s="312">
        <f t="shared" si="54"/>
        <v>0</v>
      </c>
      <c r="Y271" s="312">
        <f t="shared" si="55"/>
        <v>0</v>
      </c>
      <c r="Z271" s="278"/>
      <c r="AA271" s="312">
        <f t="shared" si="56"/>
        <v>20580</v>
      </c>
      <c r="AB271" s="312">
        <f>'3. GRI Pricing'!Z262</f>
        <v>1715</v>
      </c>
      <c r="AC271" s="361">
        <f t="shared" si="57"/>
        <v>30.977647324452473</v>
      </c>
    </row>
    <row r="272" spans="3:29" s="30" customFormat="1" ht="11.4" x14ac:dyDescent="0.2">
      <c r="C272" s="77">
        <f>'1. Accomodation'!N267</f>
        <v>807</v>
      </c>
      <c r="D272" s="77" t="str">
        <f>'3. GRI Pricing'!D263</f>
        <v>C</v>
      </c>
      <c r="E272" s="77" t="str">
        <f>'1. Accomodation'!P267</f>
        <v>1 Bed</v>
      </c>
      <c r="F272" s="77">
        <f>'1. Accomodation'!O267</f>
        <v>485.13</v>
      </c>
      <c r="H272" s="273">
        <v>17108</v>
      </c>
      <c r="I272" s="272">
        <f>IFERROR(INDEX('4. Valuation'!$C$10:$J$17,MATCH($E272,'4. Valuation'!$C$10:$C$17,0),MATCH($I$25,'4. Valuation'!$C$10:$J$10,0)),0)</f>
        <v>1435.1428571428571</v>
      </c>
      <c r="J272" s="361">
        <f>IFERROR(INDEX('4. Valuation'!$C$10:$J$17,MATCH($E272,'4. Valuation'!$C$10:$C$17,0),MATCH($J$25,'4. Valuation'!$C$10:$J$10,0)),0)</f>
        <v>34.122393098078575</v>
      </c>
      <c r="K272" s="277"/>
      <c r="L272" s="312">
        <f t="shared" si="50"/>
        <v>17221.714285714286</v>
      </c>
      <c r="M272" s="312">
        <f t="shared" si="51"/>
        <v>1435.1428571428571</v>
      </c>
      <c r="N272" s="361">
        <f t="shared" si="52"/>
        <v>35.499174006378261</v>
      </c>
      <c r="O272" s="278"/>
      <c r="P272" s="278"/>
      <c r="Q272" s="278"/>
      <c r="R272" s="278"/>
      <c r="S272" s="312">
        <f>IFERROR(INDEX('4. Valuation'!$P$10:$Y$17,MATCH($E272,'4. Valuation'!$P$10:$P$17,0),MATCH($S$25,'4. Valuation'!$P$10:$Y$10,0)),0)</f>
        <v>0</v>
      </c>
      <c r="T272" s="312">
        <f>IFERROR(INDEX('4. Valuation'!$P$10:$Y$17,MATCH($E272,'4. Valuation'!$P$10:$P$17,0),MATCH($T$25,'4. Valuation'!$P$10:$Y$10,0)),0)</f>
        <v>0</v>
      </c>
      <c r="U272" s="312">
        <f>IFERROR(INDEX('4. Valuation'!$P$10:$Y$17,MATCH($E272,'4. Valuation'!$P$10:$P$17,0),MATCH($U$25,'4. Valuation'!$P$10:$Y$10,0)),0)</f>
        <v>0</v>
      </c>
      <c r="V272" s="278"/>
      <c r="W272" s="312">
        <f t="shared" si="53"/>
        <v>0</v>
      </c>
      <c r="X272" s="312">
        <f t="shared" si="54"/>
        <v>0</v>
      </c>
      <c r="Y272" s="312">
        <f t="shared" si="55"/>
        <v>0</v>
      </c>
      <c r="Z272" s="278"/>
      <c r="AA272" s="312">
        <f t="shared" si="56"/>
        <v>16140</v>
      </c>
      <c r="AB272" s="312">
        <f>'3. GRI Pricing'!Z263</f>
        <v>1345</v>
      </c>
      <c r="AC272" s="361">
        <f t="shared" si="57"/>
        <v>33.269432935501825</v>
      </c>
    </row>
    <row r="273" spans="3:29" s="30" customFormat="1" ht="11.4" x14ac:dyDescent="0.2">
      <c r="C273" s="77">
        <f>'1. Accomodation'!N268</f>
        <v>808</v>
      </c>
      <c r="D273" s="77" t="str">
        <f>'3. GRI Pricing'!D264</f>
        <v>D</v>
      </c>
      <c r="E273" s="77" t="str">
        <f>'1. Accomodation'!P268</f>
        <v>2 Bed</v>
      </c>
      <c r="F273" s="77">
        <f>'1. Accomodation'!O268</f>
        <v>658.32</v>
      </c>
      <c r="H273" s="273">
        <v>21840</v>
      </c>
      <c r="I273" s="272">
        <f>IFERROR(INDEX('4. Valuation'!$C$10:$J$17,MATCH($E273,'4. Valuation'!$C$10:$C$17,0),MATCH($I$25,'4. Valuation'!$C$10:$J$10,0)),0)</f>
        <v>1845.0370370370372</v>
      </c>
      <c r="J273" s="361">
        <f>IFERROR(INDEX('4. Valuation'!$C$10:$J$17,MATCH($E273,'4. Valuation'!$C$10:$C$17,0),MATCH($J$25,'4. Valuation'!$C$10:$J$10,0)),0)</f>
        <v>30.136949008991301</v>
      </c>
      <c r="K273" s="277"/>
      <c r="L273" s="312">
        <f t="shared" si="50"/>
        <v>22140.444444444445</v>
      </c>
      <c r="M273" s="312">
        <f t="shared" si="51"/>
        <v>1845.0370370370372</v>
      </c>
      <c r="N273" s="361">
        <f t="shared" si="52"/>
        <v>33.631736001404249</v>
      </c>
      <c r="O273" s="278"/>
      <c r="P273" s="278"/>
      <c r="Q273" s="278"/>
      <c r="R273" s="278"/>
      <c r="S273" s="312">
        <f>IFERROR(INDEX('4. Valuation'!$P$10:$Y$17,MATCH($E273,'4. Valuation'!$P$10:$P$17,0),MATCH($S$25,'4. Valuation'!$P$10:$Y$10,0)),0)</f>
        <v>0</v>
      </c>
      <c r="T273" s="312">
        <f>IFERROR(INDEX('4. Valuation'!$P$10:$Y$17,MATCH($E273,'4. Valuation'!$P$10:$P$17,0),MATCH($T$25,'4. Valuation'!$P$10:$Y$10,0)),0)</f>
        <v>0</v>
      </c>
      <c r="U273" s="312">
        <f>IFERROR(INDEX('4. Valuation'!$P$10:$Y$17,MATCH($E273,'4. Valuation'!$P$10:$P$17,0),MATCH($U$25,'4. Valuation'!$P$10:$Y$10,0)),0)</f>
        <v>0</v>
      </c>
      <c r="V273" s="278"/>
      <c r="W273" s="312">
        <f t="shared" si="53"/>
        <v>0</v>
      </c>
      <c r="X273" s="312">
        <f t="shared" si="54"/>
        <v>0</v>
      </c>
      <c r="Y273" s="312">
        <f t="shared" si="55"/>
        <v>0</v>
      </c>
      <c r="Z273" s="278"/>
      <c r="AA273" s="312">
        <f t="shared" si="56"/>
        <v>20460</v>
      </c>
      <c r="AB273" s="312">
        <f>'3. GRI Pricing'!Z264</f>
        <v>1705</v>
      </c>
      <c r="AC273" s="361">
        <f t="shared" si="57"/>
        <v>31.079110462996717</v>
      </c>
    </row>
    <row r="274" spans="3:29" s="30" customFormat="1" ht="11.4" x14ac:dyDescent="0.2">
      <c r="C274" s="77">
        <f>'1. Accomodation'!N269</f>
        <v>809</v>
      </c>
      <c r="D274" s="77" t="str">
        <f>'3. GRI Pricing'!D265</f>
        <v>D</v>
      </c>
      <c r="E274" s="77" t="str">
        <f>'1. Accomodation'!P269</f>
        <v>1 Bed</v>
      </c>
      <c r="F274" s="77">
        <f>'1. Accomodation'!O269</f>
        <v>437.23</v>
      </c>
      <c r="H274" s="273">
        <v>16848</v>
      </c>
      <c r="I274" s="272">
        <f>IFERROR(INDEX('4. Valuation'!$C$10:$J$17,MATCH($E274,'4. Valuation'!$C$10:$C$17,0),MATCH($I$25,'4. Valuation'!$C$10:$J$10,0)),0)</f>
        <v>1435.1428571428571</v>
      </c>
      <c r="J274" s="361">
        <f>IFERROR(INDEX('4. Valuation'!$C$10:$J$17,MATCH($E274,'4. Valuation'!$C$10:$C$17,0),MATCH($J$25,'4. Valuation'!$C$10:$J$10,0)),0)</f>
        <v>34.122393098078575</v>
      </c>
      <c r="K274" s="277"/>
      <c r="L274" s="312">
        <f t="shared" si="50"/>
        <v>17221.714285714286</v>
      </c>
      <c r="M274" s="312">
        <f t="shared" si="51"/>
        <v>1435.1428571428571</v>
      </c>
      <c r="N274" s="361">
        <f t="shared" si="52"/>
        <v>39.388226530005454</v>
      </c>
      <c r="O274" s="278"/>
      <c r="P274" s="278"/>
      <c r="Q274" s="278"/>
      <c r="R274" s="278"/>
      <c r="S274" s="312">
        <f>IFERROR(INDEX('4. Valuation'!$P$10:$Y$17,MATCH($E274,'4. Valuation'!$P$10:$P$17,0),MATCH($S$25,'4. Valuation'!$P$10:$Y$10,0)),0)</f>
        <v>0</v>
      </c>
      <c r="T274" s="312">
        <f>IFERROR(INDEX('4. Valuation'!$P$10:$Y$17,MATCH($E274,'4. Valuation'!$P$10:$P$17,0),MATCH($T$25,'4. Valuation'!$P$10:$Y$10,0)),0)</f>
        <v>0</v>
      </c>
      <c r="U274" s="312">
        <f>IFERROR(INDEX('4. Valuation'!$P$10:$Y$17,MATCH($E274,'4. Valuation'!$P$10:$P$17,0),MATCH($U$25,'4. Valuation'!$P$10:$Y$10,0)),0)</f>
        <v>0</v>
      </c>
      <c r="V274" s="278"/>
      <c r="W274" s="312">
        <f t="shared" si="53"/>
        <v>0</v>
      </c>
      <c r="X274" s="312">
        <f t="shared" si="54"/>
        <v>0</v>
      </c>
      <c r="Y274" s="312">
        <f t="shared" si="55"/>
        <v>0</v>
      </c>
      <c r="Z274" s="278"/>
      <c r="AA274" s="312">
        <f t="shared" si="56"/>
        <v>16140</v>
      </c>
      <c r="AB274" s="312">
        <f>'3. GRI Pricing'!Z265</f>
        <v>1345</v>
      </c>
      <c r="AC274" s="361">
        <f t="shared" si="57"/>
        <v>36.914209912403081</v>
      </c>
    </row>
    <row r="275" spans="3:29" s="30" customFormat="1" ht="11.4" x14ac:dyDescent="0.2">
      <c r="C275" s="77">
        <f>'1. Accomodation'!N270</f>
        <v>810</v>
      </c>
      <c r="D275" s="77" t="str">
        <f>'3. GRI Pricing'!D266</f>
        <v>D</v>
      </c>
      <c r="E275" s="77" t="str">
        <f>'1. Accomodation'!P270</f>
        <v>1 Bed</v>
      </c>
      <c r="F275" s="77">
        <f>'1. Accomodation'!O270</f>
        <v>492.56</v>
      </c>
      <c r="H275" s="273">
        <v>17108</v>
      </c>
      <c r="I275" s="272">
        <f>IFERROR(INDEX('4. Valuation'!$C$10:$J$17,MATCH($E275,'4. Valuation'!$C$10:$C$17,0),MATCH($I$25,'4. Valuation'!$C$10:$J$10,0)),0)</f>
        <v>1435.1428571428571</v>
      </c>
      <c r="J275" s="361">
        <f>IFERROR(INDEX('4. Valuation'!$C$10:$J$17,MATCH($E275,'4. Valuation'!$C$10:$C$17,0),MATCH($J$25,'4. Valuation'!$C$10:$J$10,0)),0)</f>
        <v>34.122393098078575</v>
      </c>
      <c r="K275" s="277"/>
      <c r="L275" s="312">
        <f t="shared" si="50"/>
        <v>17221.714285714286</v>
      </c>
      <c r="M275" s="312">
        <f t="shared" si="51"/>
        <v>1435.1428571428571</v>
      </c>
      <c r="N275" s="361">
        <f t="shared" si="52"/>
        <v>34.963688252627669</v>
      </c>
      <c r="O275" s="278"/>
      <c r="P275" s="278"/>
      <c r="Q275" s="278"/>
      <c r="R275" s="278"/>
      <c r="S275" s="312">
        <f>IFERROR(INDEX('4. Valuation'!$P$10:$Y$17,MATCH($E275,'4. Valuation'!$P$10:$P$17,0),MATCH($S$25,'4. Valuation'!$P$10:$Y$10,0)),0)</f>
        <v>0</v>
      </c>
      <c r="T275" s="312">
        <f>IFERROR(INDEX('4. Valuation'!$P$10:$Y$17,MATCH($E275,'4. Valuation'!$P$10:$P$17,0),MATCH($T$25,'4. Valuation'!$P$10:$Y$10,0)),0)</f>
        <v>0</v>
      </c>
      <c r="U275" s="312">
        <f>IFERROR(INDEX('4. Valuation'!$P$10:$Y$17,MATCH($E275,'4. Valuation'!$P$10:$P$17,0),MATCH($U$25,'4. Valuation'!$P$10:$Y$10,0)),0)</f>
        <v>0</v>
      </c>
      <c r="V275" s="278"/>
      <c r="W275" s="312">
        <f t="shared" si="53"/>
        <v>0</v>
      </c>
      <c r="X275" s="312">
        <f t="shared" si="54"/>
        <v>0</v>
      </c>
      <c r="Y275" s="312">
        <f t="shared" si="55"/>
        <v>0</v>
      </c>
      <c r="Z275" s="278"/>
      <c r="AA275" s="312">
        <f t="shared" si="56"/>
        <v>16380</v>
      </c>
      <c r="AB275" s="312">
        <f>'3. GRI Pricing'!Z266</f>
        <v>1365</v>
      </c>
      <c r="AC275" s="361">
        <f t="shared" si="57"/>
        <v>33.254831898651943</v>
      </c>
    </row>
    <row r="276" spans="3:29" s="30" customFormat="1" ht="11.4" x14ac:dyDescent="0.2">
      <c r="C276" s="77">
        <f>'1. Accomodation'!N271</f>
        <v>811</v>
      </c>
      <c r="D276" s="77" t="str">
        <f>'3. GRI Pricing'!D267</f>
        <v>D</v>
      </c>
      <c r="E276" s="77" t="str">
        <f>'1. Accomodation'!P271</f>
        <v>1 Bed</v>
      </c>
      <c r="F276" s="77">
        <f>'1. Accomodation'!O271</f>
        <v>437.23</v>
      </c>
      <c r="H276" s="273">
        <v>16848</v>
      </c>
      <c r="I276" s="272">
        <f>IFERROR(INDEX('4. Valuation'!$C$10:$J$17,MATCH($E276,'4. Valuation'!$C$10:$C$17,0),MATCH($I$25,'4. Valuation'!$C$10:$J$10,0)),0)</f>
        <v>1435.1428571428571</v>
      </c>
      <c r="J276" s="361">
        <f>IFERROR(INDEX('4. Valuation'!$C$10:$J$17,MATCH($E276,'4. Valuation'!$C$10:$C$17,0),MATCH($J$25,'4. Valuation'!$C$10:$J$10,0)),0)</f>
        <v>34.122393098078575</v>
      </c>
      <c r="K276" s="277"/>
      <c r="L276" s="312">
        <f t="shared" si="50"/>
        <v>17221.714285714286</v>
      </c>
      <c r="M276" s="312">
        <f t="shared" si="51"/>
        <v>1435.1428571428571</v>
      </c>
      <c r="N276" s="361">
        <f t="shared" si="52"/>
        <v>39.388226530005454</v>
      </c>
      <c r="O276" s="278"/>
      <c r="P276" s="278"/>
      <c r="Q276" s="278"/>
      <c r="R276" s="278"/>
      <c r="S276" s="312">
        <f>IFERROR(INDEX('4. Valuation'!$P$10:$Y$17,MATCH($E276,'4. Valuation'!$P$10:$P$17,0),MATCH($S$25,'4. Valuation'!$P$10:$Y$10,0)),0)</f>
        <v>0</v>
      </c>
      <c r="T276" s="312">
        <f>IFERROR(INDEX('4. Valuation'!$P$10:$Y$17,MATCH($E276,'4. Valuation'!$P$10:$P$17,0),MATCH($T$25,'4. Valuation'!$P$10:$Y$10,0)),0)</f>
        <v>0</v>
      </c>
      <c r="U276" s="312">
        <f>IFERROR(INDEX('4. Valuation'!$P$10:$Y$17,MATCH($E276,'4. Valuation'!$P$10:$P$17,0),MATCH($U$25,'4. Valuation'!$P$10:$Y$10,0)),0)</f>
        <v>0</v>
      </c>
      <c r="V276" s="278"/>
      <c r="W276" s="312">
        <f t="shared" si="53"/>
        <v>0</v>
      </c>
      <c r="X276" s="312">
        <f t="shared" si="54"/>
        <v>0</v>
      </c>
      <c r="Y276" s="312">
        <f t="shared" si="55"/>
        <v>0</v>
      </c>
      <c r="Z276" s="278"/>
      <c r="AA276" s="312">
        <f t="shared" si="56"/>
        <v>16140</v>
      </c>
      <c r="AB276" s="312">
        <f>'3. GRI Pricing'!Z267</f>
        <v>1345</v>
      </c>
      <c r="AC276" s="361">
        <f t="shared" si="57"/>
        <v>36.914209912403081</v>
      </c>
    </row>
    <row r="277" spans="3:29" s="30" customFormat="1" ht="11.4" x14ac:dyDescent="0.2">
      <c r="C277" s="77">
        <f>'1. Accomodation'!N272</f>
        <v>812</v>
      </c>
      <c r="D277" s="77" t="str">
        <f>'3. GRI Pricing'!D268</f>
        <v>D</v>
      </c>
      <c r="E277" s="77" t="str">
        <f>'1. Accomodation'!P272</f>
        <v>1 Bed</v>
      </c>
      <c r="F277" s="77">
        <f>'1. Accomodation'!O272</f>
        <v>506.87</v>
      </c>
      <c r="H277" s="273">
        <v>17212</v>
      </c>
      <c r="I277" s="272">
        <f>IFERROR(INDEX('4. Valuation'!$C$10:$J$17,MATCH($E277,'4. Valuation'!$C$10:$C$17,0),MATCH($I$25,'4. Valuation'!$C$10:$J$10,0)),0)</f>
        <v>1435.1428571428571</v>
      </c>
      <c r="J277" s="361">
        <f>IFERROR(INDEX('4. Valuation'!$C$10:$J$17,MATCH($E277,'4. Valuation'!$C$10:$C$17,0),MATCH($J$25,'4. Valuation'!$C$10:$J$10,0)),0)</f>
        <v>34.122393098078575</v>
      </c>
      <c r="K277" s="277"/>
      <c r="L277" s="312">
        <f t="shared" si="50"/>
        <v>17221.714285714286</v>
      </c>
      <c r="M277" s="312">
        <f t="shared" si="51"/>
        <v>1435.1428571428571</v>
      </c>
      <c r="N277" s="361">
        <f t="shared" si="52"/>
        <v>33.976590221781294</v>
      </c>
      <c r="O277" s="278"/>
      <c r="P277" s="278"/>
      <c r="Q277" s="278"/>
      <c r="R277" s="278"/>
      <c r="S277" s="312">
        <f>IFERROR(INDEX('4. Valuation'!$P$10:$Y$17,MATCH($E277,'4. Valuation'!$P$10:$P$17,0),MATCH($S$25,'4. Valuation'!$P$10:$Y$10,0)),0)</f>
        <v>0</v>
      </c>
      <c r="T277" s="312">
        <f>IFERROR(INDEX('4. Valuation'!$P$10:$Y$17,MATCH($E277,'4. Valuation'!$P$10:$P$17,0),MATCH($T$25,'4. Valuation'!$P$10:$Y$10,0)),0)</f>
        <v>0</v>
      </c>
      <c r="U277" s="312">
        <f>IFERROR(INDEX('4. Valuation'!$P$10:$Y$17,MATCH($E277,'4. Valuation'!$P$10:$P$17,0),MATCH($U$25,'4. Valuation'!$P$10:$Y$10,0)),0)</f>
        <v>0</v>
      </c>
      <c r="V277" s="278"/>
      <c r="W277" s="312">
        <f t="shared" si="53"/>
        <v>0</v>
      </c>
      <c r="X277" s="312">
        <f t="shared" si="54"/>
        <v>0</v>
      </c>
      <c r="Y277" s="312">
        <f t="shared" si="55"/>
        <v>0</v>
      </c>
      <c r="Z277" s="278"/>
      <c r="AA277" s="312">
        <f t="shared" si="56"/>
        <v>16440</v>
      </c>
      <c r="AB277" s="312">
        <f>'3. GRI Pricing'!Z268</f>
        <v>1370</v>
      </c>
      <c r="AC277" s="361">
        <f t="shared" si="57"/>
        <v>32.434352003472291</v>
      </c>
    </row>
    <row r="278" spans="3:29" s="30" customFormat="1" ht="11.4" x14ac:dyDescent="0.2">
      <c r="C278" s="77">
        <f>'1. Accomodation'!N273</f>
        <v>813</v>
      </c>
      <c r="D278" s="77" t="str">
        <f>'3. GRI Pricing'!D269</f>
        <v>D</v>
      </c>
      <c r="E278" s="77" t="str">
        <f>'1. Accomodation'!P273</f>
        <v>2 Bed</v>
      </c>
      <c r="F278" s="77">
        <f>'1. Accomodation'!O273</f>
        <v>664.35</v>
      </c>
      <c r="H278" s="273">
        <v>21944</v>
      </c>
      <c r="I278" s="272">
        <f>IFERROR(INDEX('4. Valuation'!$C$10:$J$17,MATCH($E278,'4. Valuation'!$C$10:$C$17,0),MATCH($I$25,'4. Valuation'!$C$10:$J$10,0)),0)</f>
        <v>1845.0370370370372</v>
      </c>
      <c r="J278" s="361">
        <f>IFERROR(INDEX('4. Valuation'!$C$10:$J$17,MATCH($E278,'4. Valuation'!$C$10:$C$17,0),MATCH($J$25,'4. Valuation'!$C$10:$J$10,0)),0)</f>
        <v>30.136949008991301</v>
      </c>
      <c r="K278" s="277"/>
      <c r="L278" s="312">
        <f t="shared" si="50"/>
        <v>22140.444444444445</v>
      </c>
      <c r="M278" s="312">
        <f t="shared" si="51"/>
        <v>1845.0370370370372</v>
      </c>
      <c r="N278" s="361">
        <f t="shared" si="52"/>
        <v>33.326476171362152</v>
      </c>
      <c r="O278" s="278"/>
      <c r="P278" s="278"/>
      <c r="Q278" s="278"/>
      <c r="R278" s="278"/>
      <c r="S278" s="312">
        <f>IFERROR(INDEX('4. Valuation'!$P$10:$Y$17,MATCH($E278,'4. Valuation'!$P$10:$P$17,0),MATCH($S$25,'4. Valuation'!$P$10:$Y$10,0)),0)</f>
        <v>0</v>
      </c>
      <c r="T278" s="312">
        <f>IFERROR(INDEX('4. Valuation'!$P$10:$Y$17,MATCH($E278,'4. Valuation'!$P$10:$P$17,0),MATCH($T$25,'4. Valuation'!$P$10:$Y$10,0)),0)</f>
        <v>0</v>
      </c>
      <c r="U278" s="312">
        <f>IFERROR(INDEX('4. Valuation'!$P$10:$Y$17,MATCH($E278,'4. Valuation'!$P$10:$P$17,0),MATCH($U$25,'4. Valuation'!$P$10:$Y$10,0)),0)</f>
        <v>0</v>
      </c>
      <c r="V278" s="278"/>
      <c r="W278" s="312">
        <f t="shared" si="53"/>
        <v>0</v>
      </c>
      <c r="X278" s="312">
        <f t="shared" si="54"/>
        <v>0</v>
      </c>
      <c r="Y278" s="312">
        <f t="shared" si="55"/>
        <v>0</v>
      </c>
      <c r="Z278" s="278"/>
      <c r="AA278" s="312">
        <f t="shared" si="56"/>
        <v>20460</v>
      </c>
      <c r="AB278" s="312">
        <f>'3. GRI Pricing'!Z269</f>
        <v>1705</v>
      </c>
      <c r="AC278" s="361">
        <f t="shared" si="57"/>
        <v>30.797019643260327</v>
      </c>
    </row>
    <row r="279" spans="3:29" s="30" customFormat="1" ht="11.4" x14ac:dyDescent="0.2">
      <c r="C279" s="77">
        <f>'1. Accomodation'!N274</f>
        <v>814</v>
      </c>
      <c r="D279" s="77" t="str">
        <f>'3. GRI Pricing'!D270</f>
        <v>D</v>
      </c>
      <c r="E279" s="77" t="str">
        <f>'1. Accomodation'!P274</f>
        <v>1 Bed</v>
      </c>
      <c r="F279" s="77">
        <f>'1. Accomodation'!O274</f>
        <v>485.13</v>
      </c>
      <c r="H279" s="273">
        <v>17108</v>
      </c>
      <c r="I279" s="272">
        <f>IFERROR(INDEX('4. Valuation'!$C$10:$J$17,MATCH($E279,'4. Valuation'!$C$10:$C$17,0),MATCH($I$25,'4. Valuation'!$C$10:$J$10,0)),0)</f>
        <v>1435.1428571428571</v>
      </c>
      <c r="J279" s="361">
        <f>IFERROR(INDEX('4. Valuation'!$C$10:$J$17,MATCH($E279,'4. Valuation'!$C$10:$C$17,0),MATCH($J$25,'4. Valuation'!$C$10:$J$10,0)),0)</f>
        <v>34.122393098078575</v>
      </c>
      <c r="K279" s="277"/>
      <c r="L279" s="312">
        <f t="shared" si="50"/>
        <v>17221.714285714286</v>
      </c>
      <c r="M279" s="312">
        <f t="shared" si="51"/>
        <v>1435.1428571428571</v>
      </c>
      <c r="N279" s="361">
        <f t="shared" si="52"/>
        <v>35.499174006378261</v>
      </c>
      <c r="O279" s="278"/>
      <c r="P279" s="278"/>
      <c r="Q279" s="278"/>
      <c r="R279" s="278"/>
      <c r="S279" s="312">
        <f>IFERROR(INDEX('4. Valuation'!$P$10:$Y$17,MATCH($E279,'4. Valuation'!$P$10:$P$17,0),MATCH($S$25,'4. Valuation'!$P$10:$Y$10,0)),0)</f>
        <v>0</v>
      </c>
      <c r="T279" s="312">
        <f>IFERROR(INDEX('4. Valuation'!$P$10:$Y$17,MATCH($E279,'4. Valuation'!$P$10:$P$17,0),MATCH($T$25,'4. Valuation'!$P$10:$Y$10,0)),0)</f>
        <v>0</v>
      </c>
      <c r="U279" s="312">
        <f>IFERROR(INDEX('4. Valuation'!$P$10:$Y$17,MATCH($E279,'4. Valuation'!$P$10:$P$17,0),MATCH($U$25,'4. Valuation'!$P$10:$Y$10,0)),0)</f>
        <v>0</v>
      </c>
      <c r="V279" s="278"/>
      <c r="W279" s="312">
        <f t="shared" si="53"/>
        <v>0</v>
      </c>
      <c r="X279" s="312">
        <f t="shared" si="54"/>
        <v>0</v>
      </c>
      <c r="Y279" s="312">
        <f t="shared" si="55"/>
        <v>0</v>
      </c>
      <c r="Z279" s="278"/>
      <c r="AA279" s="312">
        <f t="shared" si="56"/>
        <v>16320</v>
      </c>
      <c r="AB279" s="312">
        <f>'3. GRI Pricing'!Z270</f>
        <v>1360</v>
      </c>
      <c r="AC279" s="361">
        <f t="shared" si="57"/>
        <v>33.640467503555747</v>
      </c>
    </row>
    <row r="280" spans="3:29" s="30" customFormat="1" ht="11.4" x14ac:dyDescent="0.2">
      <c r="C280" s="77">
        <f>'1. Accomodation'!N275</f>
        <v>815</v>
      </c>
      <c r="D280" s="77" t="str">
        <f>'3. GRI Pricing'!D271</f>
        <v>D</v>
      </c>
      <c r="E280" s="77" t="str">
        <f>'1. Accomodation'!P275</f>
        <v>2 Bed</v>
      </c>
      <c r="F280" s="77">
        <f>'1. Accomodation'!O275</f>
        <v>656.6</v>
      </c>
      <c r="H280" s="273">
        <v>21840</v>
      </c>
      <c r="I280" s="272">
        <f>IFERROR(INDEX('4. Valuation'!$C$10:$J$17,MATCH($E280,'4. Valuation'!$C$10:$C$17,0),MATCH($I$25,'4. Valuation'!$C$10:$J$10,0)),0)</f>
        <v>1845.0370370370372</v>
      </c>
      <c r="J280" s="361">
        <f>IFERROR(INDEX('4. Valuation'!$C$10:$J$17,MATCH($E280,'4. Valuation'!$C$10:$C$17,0),MATCH($J$25,'4. Valuation'!$C$10:$J$10,0)),0)</f>
        <v>30.136949008991301</v>
      </c>
      <c r="K280" s="277"/>
      <c r="L280" s="312">
        <f t="shared" si="50"/>
        <v>22140.444444444445</v>
      </c>
      <c r="M280" s="312">
        <f t="shared" si="51"/>
        <v>1845.0370370370372</v>
      </c>
      <c r="N280" s="361">
        <f t="shared" si="52"/>
        <v>33.719836193183738</v>
      </c>
      <c r="O280" s="278"/>
      <c r="P280" s="278"/>
      <c r="Q280" s="278"/>
      <c r="R280" s="278"/>
      <c r="S280" s="312">
        <f>IFERROR(INDEX('4. Valuation'!$P$10:$Y$17,MATCH($E280,'4. Valuation'!$P$10:$P$17,0),MATCH($S$25,'4. Valuation'!$P$10:$Y$10,0)),0)</f>
        <v>0</v>
      </c>
      <c r="T280" s="312">
        <f>IFERROR(INDEX('4. Valuation'!$P$10:$Y$17,MATCH($E280,'4. Valuation'!$P$10:$P$17,0),MATCH($T$25,'4. Valuation'!$P$10:$Y$10,0)),0)</f>
        <v>0</v>
      </c>
      <c r="U280" s="312">
        <f>IFERROR(INDEX('4. Valuation'!$P$10:$Y$17,MATCH($E280,'4. Valuation'!$P$10:$P$17,0),MATCH($U$25,'4. Valuation'!$P$10:$Y$10,0)),0)</f>
        <v>0</v>
      </c>
      <c r="V280" s="278"/>
      <c r="W280" s="312">
        <f t="shared" si="53"/>
        <v>0</v>
      </c>
      <c r="X280" s="312">
        <f t="shared" si="54"/>
        <v>0</v>
      </c>
      <c r="Y280" s="312">
        <f t="shared" si="55"/>
        <v>0</v>
      </c>
      <c r="Z280" s="278"/>
      <c r="AA280" s="312">
        <f t="shared" si="56"/>
        <v>21000</v>
      </c>
      <c r="AB280" s="312">
        <f>'3. GRI Pricing'!Z271</f>
        <v>1750</v>
      </c>
      <c r="AC280" s="361">
        <f t="shared" si="57"/>
        <v>31.982942430703623</v>
      </c>
    </row>
    <row r="281" spans="3:29" s="30" customFormat="1" ht="11.4" x14ac:dyDescent="0.2">
      <c r="C281" s="77">
        <f>'1. Accomodation'!N276</f>
        <v>816</v>
      </c>
      <c r="D281" s="77" t="str">
        <f>'3. GRI Pricing'!D272</f>
        <v>D</v>
      </c>
      <c r="E281" s="77" t="str">
        <f>'1. Accomodation'!P276</f>
        <v>1 Bed</v>
      </c>
      <c r="F281" s="77">
        <f>'1. Accomodation'!O276</f>
        <v>437.23</v>
      </c>
      <c r="H281" s="273">
        <v>16848</v>
      </c>
      <c r="I281" s="272">
        <f>IFERROR(INDEX('4. Valuation'!$C$10:$J$17,MATCH($E281,'4. Valuation'!$C$10:$C$17,0),MATCH($I$25,'4. Valuation'!$C$10:$J$10,0)),0)</f>
        <v>1435.1428571428571</v>
      </c>
      <c r="J281" s="361">
        <f>IFERROR(INDEX('4. Valuation'!$C$10:$J$17,MATCH($E281,'4. Valuation'!$C$10:$C$17,0),MATCH($J$25,'4. Valuation'!$C$10:$J$10,0)),0)</f>
        <v>34.122393098078575</v>
      </c>
      <c r="K281" s="277"/>
      <c r="L281" s="312">
        <f t="shared" si="50"/>
        <v>17221.714285714286</v>
      </c>
      <c r="M281" s="312">
        <f t="shared" si="51"/>
        <v>1435.1428571428571</v>
      </c>
      <c r="N281" s="361">
        <f t="shared" si="52"/>
        <v>39.388226530005454</v>
      </c>
      <c r="O281" s="278"/>
      <c r="P281" s="278"/>
      <c r="Q281" s="278"/>
      <c r="R281" s="278"/>
      <c r="S281" s="312">
        <f>IFERROR(INDEX('4. Valuation'!$P$10:$Y$17,MATCH($E281,'4. Valuation'!$P$10:$P$17,0),MATCH($S$25,'4. Valuation'!$P$10:$Y$10,0)),0)</f>
        <v>0</v>
      </c>
      <c r="T281" s="312">
        <f>IFERROR(INDEX('4. Valuation'!$P$10:$Y$17,MATCH($E281,'4. Valuation'!$P$10:$P$17,0),MATCH($T$25,'4. Valuation'!$P$10:$Y$10,0)),0)</f>
        <v>0</v>
      </c>
      <c r="U281" s="312">
        <f>IFERROR(INDEX('4. Valuation'!$P$10:$Y$17,MATCH($E281,'4. Valuation'!$P$10:$P$17,0),MATCH($U$25,'4. Valuation'!$P$10:$Y$10,0)),0)</f>
        <v>0</v>
      </c>
      <c r="V281" s="278"/>
      <c r="W281" s="312">
        <f t="shared" si="53"/>
        <v>0</v>
      </c>
      <c r="X281" s="312">
        <f t="shared" si="54"/>
        <v>0</v>
      </c>
      <c r="Y281" s="312">
        <f t="shared" si="55"/>
        <v>0</v>
      </c>
      <c r="Z281" s="278"/>
      <c r="AA281" s="312">
        <f t="shared" si="56"/>
        <v>16680</v>
      </c>
      <c r="AB281" s="312">
        <f>'3. GRI Pricing'!Z272</f>
        <v>1390</v>
      </c>
      <c r="AC281" s="361">
        <f t="shared" si="57"/>
        <v>38.14925782768794</v>
      </c>
    </row>
    <row r="282" spans="3:29" s="30" customFormat="1" ht="11.4" x14ac:dyDescent="0.2">
      <c r="C282" s="77">
        <f>'1. Accomodation'!N277</f>
        <v>817</v>
      </c>
      <c r="D282" s="77" t="str">
        <f>'3. GRI Pricing'!D273</f>
        <v>D</v>
      </c>
      <c r="E282" s="77" t="str">
        <f>'1. Accomodation'!P277</f>
        <v>1 Bed</v>
      </c>
      <c r="F282" s="77">
        <f>'1. Accomodation'!O277</f>
        <v>492.56</v>
      </c>
      <c r="H282" s="273">
        <v>17108</v>
      </c>
      <c r="I282" s="272">
        <f>IFERROR(INDEX('4. Valuation'!$C$10:$J$17,MATCH($E282,'4. Valuation'!$C$10:$C$17,0),MATCH($I$25,'4. Valuation'!$C$10:$J$10,0)),0)</f>
        <v>1435.1428571428571</v>
      </c>
      <c r="J282" s="361">
        <f>IFERROR(INDEX('4. Valuation'!$C$10:$J$17,MATCH($E282,'4. Valuation'!$C$10:$C$17,0),MATCH($J$25,'4. Valuation'!$C$10:$J$10,0)),0)</f>
        <v>34.122393098078575</v>
      </c>
      <c r="K282" s="277"/>
      <c r="L282" s="312">
        <f t="shared" si="50"/>
        <v>17221.714285714286</v>
      </c>
      <c r="M282" s="312">
        <f t="shared" si="51"/>
        <v>1435.1428571428571</v>
      </c>
      <c r="N282" s="361">
        <f t="shared" si="52"/>
        <v>34.963688252627669</v>
      </c>
      <c r="O282" s="278"/>
      <c r="P282" s="278"/>
      <c r="Q282" s="278"/>
      <c r="R282" s="278"/>
      <c r="S282" s="312">
        <f>IFERROR(INDEX('4. Valuation'!$P$10:$Y$17,MATCH($E282,'4. Valuation'!$P$10:$P$17,0),MATCH($S$25,'4. Valuation'!$P$10:$Y$10,0)),0)</f>
        <v>0</v>
      </c>
      <c r="T282" s="312">
        <f>IFERROR(INDEX('4. Valuation'!$P$10:$Y$17,MATCH($E282,'4. Valuation'!$P$10:$P$17,0),MATCH($T$25,'4. Valuation'!$P$10:$Y$10,0)),0)</f>
        <v>0</v>
      </c>
      <c r="U282" s="312">
        <f>IFERROR(INDEX('4. Valuation'!$P$10:$Y$17,MATCH($E282,'4. Valuation'!$P$10:$P$17,0),MATCH($U$25,'4. Valuation'!$P$10:$Y$10,0)),0)</f>
        <v>0</v>
      </c>
      <c r="V282" s="278"/>
      <c r="W282" s="312">
        <f t="shared" si="53"/>
        <v>0</v>
      </c>
      <c r="X282" s="312">
        <f t="shared" si="54"/>
        <v>0</v>
      </c>
      <c r="Y282" s="312">
        <f t="shared" si="55"/>
        <v>0</v>
      </c>
      <c r="Z282" s="278"/>
      <c r="AA282" s="312">
        <f t="shared" si="56"/>
        <v>16380</v>
      </c>
      <c r="AB282" s="312">
        <f>'3. GRI Pricing'!Z273</f>
        <v>1365</v>
      </c>
      <c r="AC282" s="361">
        <f t="shared" si="57"/>
        <v>33.254831898651943</v>
      </c>
    </row>
    <row r="283" spans="3:29" s="30" customFormat="1" ht="11.4" x14ac:dyDescent="0.2">
      <c r="C283" s="77">
        <f>'1. Accomodation'!N278</f>
        <v>818</v>
      </c>
      <c r="D283" s="77" t="str">
        <f>'3. GRI Pricing'!D274</f>
        <v>D</v>
      </c>
      <c r="E283" s="77" t="str">
        <f>'1. Accomodation'!P278</f>
        <v>1 Bed</v>
      </c>
      <c r="F283" s="77">
        <f>'1. Accomodation'!O278</f>
        <v>437.23</v>
      </c>
      <c r="H283" s="273">
        <v>16848</v>
      </c>
      <c r="I283" s="272">
        <f>IFERROR(INDEX('4. Valuation'!$C$10:$J$17,MATCH($E283,'4. Valuation'!$C$10:$C$17,0),MATCH($I$25,'4. Valuation'!$C$10:$J$10,0)),0)</f>
        <v>1435.1428571428571</v>
      </c>
      <c r="J283" s="361">
        <f>IFERROR(INDEX('4. Valuation'!$C$10:$J$17,MATCH($E283,'4. Valuation'!$C$10:$C$17,0),MATCH($J$25,'4. Valuation'!$C$10:$J$10,0)),0)</f>
        <v>34.122393098078575</v>
      </c>
      <c r="K283" s="277"/>
      <c r="L283" s="312">
        <f t="shared" ref="L283:L346" si="58">M283*12</f>
        <v>17221.714285714286</v>
      </c>
      <c r="M283" s="312">
        <f t="shared" ref="M283:M346" si="59">I283*(1+$N$24)^((M$24-L$24)/365)</f>
        <v>1435.1428571428571</v>
      </c>
      <c r="N283" s="361">
        <f t="shared" ref="N283:N346" si="60">IFERROR(L283/F283,0)</f>
        <v>39.388226530005454</v>
      </c>
      <c r="O283" s="278"/>
      <c r="P283" s="278"/>
      <c r="Q283" s="278"/>
      <c r="R283" s="278"/>
      <c r="S283" s="312">
        <f>IFERROR(INDEX('4. Valuation'!$P$10:$Y$17,MATCH($E283,'4. Valuation'!$P$10:$P$17,0),MATCH($S$25,'4. Valuation'!$P$10:$Y$10,0)),0)</f>
        <v>0</v>
      </c>
      <c r="T283" s="312">
        <f>IFERROR(INDEX('4. Valuation'!$P$10:$Y$17,MATCH($E283,'4. Valuation'!$P$10:$P$17,0),MATCH($T$25,'4. Valuation'!$P$10:$Y$10,0)),0)</f>
        <v>0</v>
      </c>
      <c r="U283" s="312">
        <f>IFERROR(INDEX('4. Valuation'!$P$10:$Y$17,MATCH($E283,'4. Valuation'!$P$10:$P$17,0),MATCH($U$25,'4. Valuation'!$P$10:$Y$10,0)),0)</f>
        <v>0</v>
      </c>
      <c r="V283" s="278"/>
      <c r="W283" s="312">
        <f t="shared" ref="W283:W346" si="61">X283*12</f>
        <v>0</v>
      </c>
      <c r="X283" s="312">
        <f t="shared" ref="X283:X346" si="62">T283*(1+$N$24)^((X$24-W$24)/365)</f>
        <v>0</v>
      </c>
      <c r="Y283" s="312">
        <f t="shared" ref="Y283:Y346" si="63">IFERROR(W283/F283,0)</f>
        <v>0</v>
      </c>
      <c r="Z283" s="278"/>
      <c r="AA283" s="312">
        <f t="shared" ref="AA283:AA346" si="64">AB283*12</f>
        <v>16680</v>
      </c>
      <c r="AB283" s="312">
        <f>'3. GRI Pricing'!Z274</f>
        <v>1390</v>
      </c>
      <c r="AC283" s="361">
        <f t="shared" ref="AC283:AC346" si="65">IFERROR(AA283/F283,0)</f>
        <v>38.14925782768794</v>
      </c>
    </row>
    <row r="284" spans="3:29" s="30" customFormat="1" ht="11.4" x14ac:dyDescent="0.2">
      <c r="C284" s="77">
        <f>'1. Accomodation'!N279</f>
        <v>819</v>
      </c>
      <c r="D284" s="77" t="str">
        <f>'3. GRI Pricing'!D275</f>
        <v>D</v>
      </c>
      <c r="E284" s="77" t="str">
        <f>'1. Accomodation'!P279</f>
        <v>1 Bed</v>
      </c>
      <c r="F284" s="77">
        <f>'1. Accomodation'!O279</f>
        <v>506.87</v>
      </c>
      <c r="H284" s="273">
        <v>17212</v>
      </c>
      <c r="I284" s="272">
        <f>IFERROR(INDEX('4. Valuation'!$C$10:$J$17,MATCH($E284,'4. Valuation'!$C$10:$C$17,0),MATCH($I$25,'4. Valuation'!$C$10:$J$10,0)),0)</f>
        <v>1435.1428571428571</v>
      </c>
      <c r="J284" s="361">
        <f>IFERROR(INDEX('4. Valuation'!$C$10:$J$17,MATCH($E284,'4. Valuation'!$C$10:$C$17,0),MATCH($J$25,'4. Valuation'!$C$10:$J$10,0)),0)</f>
        <v>34.122393098078575</v>
      </c>
      <c r="K284" s="277"/>
      <c r="L284" s="312">
        <f t="shared" si="58"/>
        <v>17221.714285714286</v>
      </c>
      <c r="M284" s="312">
        <f t="shared" si="59"/>
        <v>1435.1428571428571</v>
      </c>
      <c r="N284" s="361">
        <f t="shared" si="60"/>
        <v>33.976590221781294</v>
      </c>
      <c r="O284" s="278"/>
      <c r="P284" s="278"/>
      <c r="Q284" s="278"/>
      <c r="R284" s="278"/>
      <c r="S284" s="312">
        <f>IFERROR(INDEX('4. Valuation'!$P$10:$Y$17,MATCH($E284,'4. Valuation'!$P$10:$P$17,0),MATCH($S$25,'4. Valuation'!$P$10:$Y$10,0)),0)</f>
        <v>0</v>
      </c>
      <c r="T284" s="312">
        <f>IFERROR(INDEX('4. Valuation'!$P$10:$Y$17,MATCH($E284,'4. Valuation'!$P$10:$P$17,0),MATCH($T$25,'4. Valuation'!$P$10:$Y$10,0)),0)</f>
        <v>0</v>
      </c>
      <c r="U284" s="312">
        <f>IFERROR(INDEX('4. Valuation'!$P$10:$Y$17,MATCH($E284,'4. Valuation'!$P$10:$P$17,0),MATCH($U$25,'4. Valuation'!$P$10:$Y$10,0)),0)</f>
        <v>0</v>
      </c>
      <c r="V284" s="278"/>
      <c r="W284" s="312">
        <f t="shared" si="61"/>
        <v>0</v>
      </c>
      <c r="X284" s="312">
        <f t="shared" si="62"/>
        <v>0</v>
      </c>
      <c r="Y284" s="312">
        <f t="shared" si="63"/>
        <v>0</v>
      </c>
      <c r="Z284" s="278"/>
      <c r="AA284" s="312">
        <f t="shared" si="64"/>
        <v>16440</v>
      </c>
      <c r="AB284" s="312">
        <f>'3. GRI Pricing'!Z275</f>
        <v>1370</v>
      </c>
      <c r="AC284" s="361">
        <f t="shared" si="65"/>
        <v>32.434352003472291</v>
      </c>
    </row>
    <row r="285" spans="3:29" s="30" customFormat="1" ht="11.4" x14ac:dyDescent="0.2">
      <c r="C285" s="77">
        <f>'1. Accomodation'!N280</f>
        <v>820</v>
      </c>
      <c r="D285" s="77" t="str">
        <f>'3. GRI Pricing'!D276</f>
        <v>D</v>
      </c>
      <c r="E285" s="77" t="str">
        <f>'1. Accomodation'!P280</f>
        <v>2 Bed</v>
      </c>
      <c r="F285" s="77">
        <f>'1. Accomodation'!O280</f>
        <v>664.35</v>
      </c>
      <c r="H285" s="273">
        <v>21944</v>
      </c>
      <c r="I285" s="272">
        <f>IFERROR(INDEX('4. Valuation'!$C$10:$J$17,MATCH($E285,'4. Valuation'!$C$10:$C$17,0),MATCH($I$25,'4. Valuation'!$C$10:$J$10,0)),0)</f>
        <v>1845.0370370370372</v>
      </c>
      <c r="J285" s="361">
        <f>IFERROR(INDEX('4. Valuation'!$C$10:$J$17,MATCH($E285,'4. Valuation'!$C$10:$C$17,0),MATCH($J$25,'4. Valuation'!$C$10:$J$10,0)),0)</f>
        <v>30.136949008991301</v>
      </c>
      <c r="K285" s="277"/>
      <c r="L285" s="312">
        <f t="shared" si="58"/>
        <v>22140.444444444445</v>
      </c>
      <c r="M285" s="312">
        <f t="shared" si="59"/>
        <v>1845.0370370370372</v>
      </c>
      <c r="N285" s="361">
        <f t="shared" si="60"/>
        <v>33.326476171362152</v>
      </c>
      <c r="O285" s="278"/>
      <c r="P285" s="278"/>
      <c r="Q285" s="278"/>
      <c r="R285" s="278"/>
      <c r="S285" s="312">
        <f>IFERROR(INDEX('4. Valuation'!$P$10:$Y$17,MATCH($E285,'4. Valuation'!$P$10:$P$17,0),MATCH($S$25,'4. Valuation'!$P$10:$Y$10,0)),0)</f>
        <v>0</v>
      </c>
      <c r="T285" s="312">
        <f>IFERROR(INDEX('4. Valuation'!$P$10:$Y$17,MATCH($E285,'4. Valuation'!$P$10:$P$17,0),MATCH($T$25,'4. Valuation'!$P$10:$Y$10,0)),0)</f>
        <v>0</v>
      </c>
      <c r="U285" s="312">
        <f>IFERROR(INDEX('4. Valuation'!$P$10:$Y$17,MATCH($E285,'4. Valuation'!$P$10:$P$17,0),MATCH($U$25,'4. Valuation'!$P$10:$Y$10,0)),0)</f>
        <v>0</v>
      </c>
      <c r="V285" s="278"/>
      <c r="W285" s="312">
        <f t="shared" si="61"/>
        <v>0</v>
      </c>
      <c r="X285" s="312">
        <f t="shared" si="62"/>
        <v>0</v>
      </c>
      <c r="Y285" s="312">
        <f t="shared" si="63"/>
        <v>0</v>
      </c>
      <c r="Z285" s="278"/>
      <c r="AA285" s="312">
        <f t="shared" si="64"/>
        <v>21000</v>
      </c>
      <c r="AB285" s="312">
        <f>'3. GRI Pricing'!Z276</f>
        <v>1750</v>
      </c>
      <c r="AC285" s="361">
        <f t="shared" si="65"/>
        <v>31.60984420862497</v>
      </c>
    </row>
    <row r="286" spans="3:29" s="30" customFormat="1" ht="11.4" x14ac:dyDescent="0.2">
      <c r="C286" s="77">
        <f>'1. Accomodation'!N281</f>
        <v>821</v>
      </c>
      <c r="D286" s="77" t="str">
        <f>'3. GRI Pricing'!D277</f>
        <v>D</v>
      </c>
      <c r="E286" s="77" t="str">
        <f>'1. Accomodation'!P281</f>
        <v>1 Bed</v>
      </c>
      <c r="F286" s="77">
        <f>'1. Accomodation'!O281</f>
        <v>485.13</v>
      </c>
      <c r="H286" s="273">
        <v>17108</v>
      </c>
      <c r="I286" s="272">
        <f>IFERROR(INDEX('4. Valuation'!$C$10:$J$17,MATCH($E286,'4. Valuation'!$C$10:$C$17,0),MATCH($I$25,'4. Valuation'!$C$10:$J$10,0)),0)</f>
        <v>1435.1428571428571</v>
      </c>
      <c r="J286" s="361">
        <f>IFERROR(INDEX('4. Valuation'!$C$10:$J$17,MATCH($E286,'4. Valuation'!$C$10:$C$17,0),MATCH($J$25,'4. Valuation'!$C$10:$J$10,0)),0)</f>
        <v>34.122393098078575</v>
      </c>
      <c r="K286" s="277"/>
      <c r="L286" s="312">
        <f t="shared" si="58"/>
        <v>17221.714285714286</v>
      </c>
      <c r="M286" s="312">
        <f t="shared" si="59"/>
        <v>1435.1428571428571</v>
      </c>
      <c r="N286" s="361">
        <f t="shared" si="60"/>
        <v>35.499174006378261</v>
      </c>
      <c r="O286" s="278"/>
      <c r="P286" s="278"/>
      <c r="Q286" s="278"/>
      <c r="R286" s="278"/>
      <c r="S286" s="312">
        <f>IFERROR(INDEX('4. Valuation'!$P$10:$Y$17,MATCH($E286,'4. Valuation'!$P$10:$P$17,0),MATCH($S$25,'4. Valuation'!$P$10:$Y$10,0)),0)</f>
        <v>0</v>
      </c>
      <c r="T286" s="312">
        <f>IFERROR(INDEX('4. Valuation'!$P$10:$Y$17,MATCH($E286,'4. Valuation'!$P$10:$P$17,0),MATCH($T$25,'4. Valuation'!$P$10:$Y$10,0)),0)</f>
        <v>0</v>
      </c>
      <c r="U286" s="312">
        <f>IFERROR(INDEX('4. Valuation'!$P$10:$Y$17,MATCH($E286,'4. Valuation'!$P$10:$P$17,0),MATCH($U$25,'4. Valuation'!$P$10:$Y$10,0)),0)</f>
        <v>0</v>
      </c>
      <c r="V286" s="278"/>
      <c r="W286" s="312">
        <f t="shared" si="61"/>
        <v>0</v>
      </c>
      <c r="X286" s="312">
        <f t="shared" si="62"/>
        <v>0</v>
      </c>
      <c r="Y286" s="312">
        <f t="shared" si="63"/>
        <v>0</v>
      </c>
      <c r="Z286" s="278"/>
      <c r="AA286" s="312">
        <f t="shared" si="64"/>
        <v>16320</v>
      </c>
      <c r="AB286" s="312">
        <f>'3. GRI Pricing'!Z277</f>
        <v>1360</v>
      </c>
      <c r="AC286" s="361">
        <f t="shared" si="65"/>
        <v>33.640467503555747</v>
      </c>
    </row>
    <row r="287" spans="3:29" s="30" customFormat="1" ht="11.4" x14ac:dyDescent="0.2">
      <c r="C287" s="77">
        <f>'1. Accomodation'!N282</f>
        <v>0</v>
      </c>
      <c r="D287" s="77" t="str">
        <f>'3. GRI Pricing'!D278</f>
        <v>[Select]</v>
      </c>
      <c r="E287" s="77" t="str">
        <f>'1. Accomodation'!P282</f>
        <v>[Select]</v>
      </c>
      <c r="F287" s="77">
        <f>'1. Accomodation'!O282</f>
        <v>0</v>
      </c>
      <c r="H287" s="273">
        <v>0</v>
      </c>
      <c r="I287" s="272">
        <f>IFERROR(INDEX('4. Valuation'!$C$10:$J$17,MATCH($E287,'4. Valuation'!$C$10:$C$17,0),MATCH($I$25,'4. Valuation'!$C$10:$J$10,0)),0)</f>
        <v>0</v>
      </c>
      <c r="J287" s="361">
        <f>IFERROR(INDEX('4. Valuation'!$C$10:$J$17,MATCH($E287,'4. Valuation'!$C$10:$C$17,0),MATCH($J$25,'4. Valuation'!$C$10:$J$10,0)),0)</f>
        <v>0</v>
      </c>
      <c r="K287" s="277"/>
      <c r="L287" s="312">
        <f t="shared" si="58"/>
        <v>0</v>
      </c>
      <c r="M287" s="312">
        <f t="shared" si="59"/>
        <v>0</v>
      </c>
      <c r="N287" s="361">
        <f t="shared" si="60"/>
        <v>0</v>
      </c>
      <c r="O287" s="278"/>
      <c r="P287" s="278"/>
      <c r="Q287" s="278"/>
      <c r="R287" s="278"/>
      <c r="S287" s="312">
        <f>IFERROR(INDEX('4. Valuation'!$P$10:$Y$17,MATCH($E287,'4. Valuation'!$P$10:$P$17,0),MATCH($S$25,'4. Valuation'!$P$10:$Y$10,0)),0)</f>
        <v>0</v>
      </c>
      <c r="T287" s="312">
        <f>IFERROR(INDEX('4. Valuation'!$P$10:$Y$17,MATCH($E287,'4. Valuation'!$P$10:$P$17,0),MATCH($T$25,'4. Valuation'!$P$10:$Y$10,0)),0)</f>
        <v>0</v>
      </c>
      <c r="U287" s="312">
        <f>IFERROR(INDEX('4. Valuation'!$P$10:$Y$17,MATCH($E287,'4. Valuation'!$P$10:$P$17,0),MATCH($U$25,'4. Valuation'!$P$10:$Y$10,0)),0)</f>
        <v>0</v>
      </c>
      <c r="V287" s="278"/>
      <c r="W287" s="312">
        <f t="shared" si="61"/>
        <v>0</v>
      </c>
      <c r="X287" s="312">
        <f t="shared" si="62"/>
        <v>0</v>
      </c>
      <c r="Y287" s="312">
        <f t="shared" si="63"/>
        <v>0</v>
      </c>
      <c r="Z287" s="278"/>
      <c r="AA287" s="312">
        <f t="shared" si="64"/>
        <v>0</v>
      </c>
      <c r="AB287" s="312">
        <f>'3. GRI Pricing'!Z278</f>
        <v>0</v>
      </c>
      <c r="AC287" s="361">
        <f t="shared" si="65"/>
        <v>0</v>
      </c>
    </row>
    <row r="288" spans="3:29" s="30" customFormat="1" ht="11.4" x14ac:dyDescent="0.2">
      <c r="C288" s="77">
        <f>'1. Accomodation'!N283</f>
        <v>0</v>
      </c>
      <c r="D288" s="77" t="str">
        <f>'3. GRI Pricing'!D279</f>
        <v>[Select]</v>
      </c>
      <c r="E288" s="77" t="str">
        <f>'1. Accomodation'!P283</f>
        <v>[Select]</v>
      </c>
      <c r="F288" s="77">
        <f>'1. Accomodation'!O283</f>
        <v>0</v>
      </c>
      <c r="H288" s="273">
        <v>0</v>
      </c>
      <c r="I288" s="272">
        <f>IFERROR(INDEX('4. Valuation'!$C$10:$J$17,MATCH($E288,'4. Valuation'!$C$10:$C$17,0),MATCH($I$25,'4. Valuation'!$C$10:$J$10,0)),0)</f>
        <v>0</v>
      </c>
      <c r="J288" s="361">
        <f>IFERROR(INDEX('4. Valuation'!$C$10:$J$17,MATCH($E288,'4. Valuation'!$C$10:$C$17,0),MATCH($J$25,'4. Valuation'!$C$10:$J$10,0)),0)</f>
        <v>0</v>
      </c>
      <c r="K288" s="277"/>
      <c r="L288" s="312">
        <f t="shared" si="58"/>
        <v>0</v>
      </c>
      <c r="M288" s="312">
        <f t="shared" si="59"/>
        <v>0</v>
      </c>
      <c r="N288" s="361">
        <f t="shared" si="60"/>
        <v>0</v>
      </c>
      <c r="O288" s="278"/>
      <c r="P288" s="278"/>
      <c r="Q288" s="278"/>
      <c r="R288" s="278"/>
      <c r="S288" s="312">
        <f>IFERROR(INDEX('4. Valuation'!$P$10:$Y$17,MATCH($E288,'4. Valuation'!$P$10:$P$17,0),MATCH($S$25,'4. Valuation'!$P$10:$Y$10,0)),0)</f>
        <v>0</v>
      </c>
      <c r="T288" s="312">
        <f>IFERROR(INDEX('4. Valuation'!$P$10:$Y$17,MATCH($E288,'4. Valuation'!$P$10:$P$17,0),MATCH($T$25,'4. Valuation'!$P$10:$Y$10,0)),0)</f>
        <v>0</v>
      </c>
      <c r="U288" s="312">
        <f>IFERROR(INDEX('4. Valuation'!$P$10:$Y$17,MATCH($E288,'4. Valuation'!$P$10:$P$17,0),MATCH($U$25,'4. Valuation'!$P$10:$Y$10,0)),0)</f>
        <v>0</v>
      </c>
      <c r="V288" s="278"/>
      <c r="W288" s="312">
        <f t="shared" si="61"/>
        <v>0</v>
      </c>
      <c r="X288" s="312">
        <f t="shared" si="62"/>
        <v>0</v>
      </c>
      <c r="Y288" s="312">
        <f t="shared" si="63"/>
        <v>0</v>
      </c>
      <c r="Z288" s="278"/>
      <c r="AA288" s="312">
        <f t="shared" si="64"/>
        <v>0</v>
      </c>
      <c r="AB288" s="312">
        <f>'3. GRI Pricing'!Z279</f>
        <v>0</v>
      </c>
      <c r="AC288" s="361">
        <f t="shared" si="65"/>
        <v>0</v>
      </c>
    </row>
    <row r="289" spans="3:29" s="30" customFormat="1" ht="11.4" x14ac:dyDescent="0.2">
      <c r="C289" s="77">
        <f>'1. Accomodation'!N284</f>
        <v>0</v>
      </c>
      <c r="D289" s="77" t="str">
        <f>'3. GRI Pricing'!D280</f>
        <v>[Select]</v>
      </c>
      <c r="E289" s="77" t="str">
        <f>'1. Accomodation'!P284</f>
        <v>[Select]</v>
      </c>
      <c r="F289" s="77">
        <f>'1. Accomodation'!O284</f>
        <v>0</v>
      </c>
      <c r="H289" s="273">
        <v>0</v>
      </c>
      <c r="I289" s="272">
        <f>IFERROR(INDEX('4. Valuation'!$C$10:$J$17,MATCH($E289,'4. Valuation'!$C$10:$C$17,0),MATCH($I$25,'4. Valuation'!$C$10:$J$10,0)),0)</f>
        <v>0</v>
      </c>
      <c r="J289" s="361">
        <f>IFERROR(INDEX('4. Valuation'!$C$10:$J$17,MATCH($E289,'4. Valuation'!$C$10:$C$17,0),MATCH($J$25,'4. Valuation'!$C$10:$J$10,0)),0)</f>
        <v>0</v>
      </c>
      <c r="K289" s="277"/>
      <c r="L289" s="312">
        <f t="shared" si="58"/>
        <v>0</v>
      </c>
      <c r="M289" s="312">
        <f t="shared" si="59"/>
        <v>0</v>
      </c>
      <c r="N289" s="361">
        <f t="shared" si="60"/>
        <v>0</v>
      </c>
      <c r="O289" s="278"/>
      <c r="P289" s="278"/>
      <c r="Q289" s="278"/>
      <c r="R289" s="278"/>
      <c r="S289" s="312">
        <f>IFERROR(INDEX('4. Valuation'!$P$10:$Y$17,MATCH($E289,'4. Valuation'!$P$10:$P$17,0),MATCH($S$25,'4. Valuation'!$P$10:$Y$10,0)),0)</f>
        <v>0</v>
      </c>
      <c r="T289" s="312">
        <f>IFERROR(INDEX('4. Valuation'!$P$10:$Y$17,MATCH($E289,'4. Valuation'!$P$10:$P$17,0),MATCH($T$25,'4. Valuation'!$P$10:$Y$10,0)),0)</f>
        <v>0</v>
      </c>
      <c r="U289" s="312">
        <f>IFERROR(INDEX('4. Valuation'!$P$10:$Y$17,MATCH($E289,'4. Valuation'!$P$10:$P$17,0),MATCH($U$25,'4. Valuation'!$P$10:$Y$10,0)),0)</f>
        <v>0</v>
      </c>
      <c r="V289" s="278"/>
      <c r="W289" s="312">
        <f t="shared" si="61"/>
        <v>0</v>
      </c>
      <c r="X289" s="312">
        <f t="shared" si="62"/>
        <v>0</v>
      </c>
      <c r="Y289" s="312">
        <f t="shared" si="63"/>
        <v>0</v>
      </c>
      <c r="Z289" s="278"/>
      <c r="AA289" s="312">
        <f t="shared" si="64"/>
        <v>0</v>
      </c>
      <c r="AB289" s="312">
        <f>'3. GRI Pricing'!Z280</f>
        <v>0</v>
      </c>
      <c r="AC289" s="361">
        <f t="shared" si="65"/>
        <v>0</v>
      </c>
    </row>
    <row r="290" spans="3:29" s="30" customFormat="1" ht="11.4" x14ac:dyDescent="0.2">
      <c r="C290" s="77">
        <f>'1. Accomodation'!N285</f>
        <v>0</v>
      </c>
      <c r="D290" s="77" t="str">
        <f>'3. GRI Pricing'!D281</f>
        <v>[Select]</v>
      </c>
      <c r="E290" s="77" t="str">
        <f>'1. Accomodation'!P285</f>
        <v>[Select]</v>
      </c>
      <c r="F290" s="77">
        <f>'1. Accomodation'!O285</f>
        <v>0</v>
      </c>
      <c r="H290" s="273">
        <v>0</v>
      </c>
      <c r="I290" s="272">
        <f>IFERROR(INDEX('4. Valuation'!$C$10:$J$17,MATCH($E290,'4. Valuation'!$C$10:$C$17,0),MATCH($I$25,'4. Valuation'!$C$10:$J$10,0)),0)</f>
        <v>0</v>
      </c>
      <c r="J290" s="361">
        <f>IFERROR(INDEX('4. Valuation'!$C$10:$J$17,MATCH($E290,'4. Valuation'!$C$10:$C$17,0),MATCH($J$25,'4. Valuation'!$C$10:$J$10,0)),0)</f>
        <v>0</v>
      </c>
      <c r="K290" s="277"/>
      <c r="L290" s="312">
        <f t="shared" si="58"/>
        <v>0</v>
      </c>
      <c r="M290" s="312">
        <f t="shared" si="59"/>
        <v>0</v>
      </c>
      <c r="N290" s="361">
        <f t="shared" si="60"/>
        <v>0</v>
      </c>
      <c r="O290" s="278"/>
      <c r="P290" s="278"/>
      <c r="Q290" s="278"/>
      <c r="R290" s="278"/>
      <c r="S290" s="312">
        <f>IFERROR(INDEX('4. Valuation'!$P$10:$Y$17,MATCH($E290,'4. Valuation'!$P$10:$P$17,0),MATCH($S$25,'4. Valuation'!$P$10:$Y$10,0)),0)</f>
        <v>0</v>
      </c>
      <c r="T290" s="312">
        <f>IFERROR(INDEX('4. Valuation'!$P$10:$Y$17,MATCH($E290,'4. Valuation'!$P$10:$P$17,0),MATCH($T$25,'4. Valuation'!$P$10:$Y$10,0)),0)</f>
        <v>0</v>
      </c>
      <c r="U290" s="312">
        <f>IFERROR(INDEX('4. Valuation'!$P$10:$Y$17,MATCH($E290,'4. Valuation'!$P$10:$P$17,0),MATCH($U$25,'4. Valuation'!$P$10:$Y$10,0)),0)</f>
        <v>0</v>
      </c>
      <c r="V290" s="278"/>
      <c r="W290" s="312">
        <f t="shared" si="61"/>
        <v>0</v>
      </c>
      <c r="X290" s="312">
        <f t="shared" si="62"/>
        <v>0</v>
      </c>
      <c r="Y290" s="312">
        <f t="shared" si="63"/>
        <v>0</v>
      </c>
      <c r="Z290" s="278"/>
      <c r="AA290" s="312">
        <f t="shared" si="64"/>
        <v>0</v>
      </c>
      <c r="AB290" s="312">
        <f>'3. GRI Pricing'!Z281</f>
        <v>0</v>
      </c>
      <c r="AC290" s="361">
        <f t="shared" si="65"/>
        <v>0</v>
      </c>
    </row>
    <row r="291" spans="3:29" s="30" customFormat="1" ht="11.4" x14ac:dyDescent="0.2">
      <c r="C291" s="77">
        <f>'1. Accomodation'!N286</f>
        <v>0</v>
      </c>
      <c r="D291" s="77" t="str">
        <f>'3. GRI Pricing'!D282</f>
        <v>[Select]</v>
      </c>
      <c r="E291" s="77" t="str">
        <f>'1. Accomodation'!P286</f>
        <v>[Select]</v>
      </c>
      <c r="F291" s="77">
        <f>'1. Accomodation'!O286</f>
        <v>0</v>
      </c>
      <c r="H291" s="273">
        <v>0</v>
      </c>
      <c r="I291" s="272">
        <f>IFERROR(INDEX('4. Valuation'!$C$10:$J$17,MATCH($E291,'4. Valuation'!$C$10:$C$17,0),MATCH($I$25,'4. Valuation'!$C$10:$J$10,0)),0)</f>
        <v>0</v>
      </c>
      <c r="J291" s="361">
        <f>IFERROR(INDEX('4. Valuation'!$C$10:$J$17,MATCH($E291,'4. Valuation'!$C$10:$C$17,0),MATCH($J$25,'4. Valuation'!$C$10:$J$10,0)),0)</f>
        <v>0</v>
      </c>
      <c r="K291" s="277"/>
      <c r="L291" s="312">
        <f t="shared" si="58"/>
        <v>0</v>
      </c>
      <c r="M291" s="312">
        <f t="shared" si="59"/>
        <v>0</v>
      </c>
      <c r="N291" s="361">
        <f t="shared" si="60"/>
        <v>0</v>
      </c>
      <c r="O291" s="278"/>
      <c r="P291" s="278"/>
      <c r="Q291" s="278"/>
      <c r="R291" s="278"/>
      <c r="S291" s="312">
        <f>IFERROR(INDEX('4. Valuation'!$P$10:$Y$17,MATCH($E291,'4. Valuation'!$P$10:$P$17,0),MATCH($S$25,'4. Valuation'!$P$10:$Y$10,0)),0)</f>
        <v>0</v>
      </c>
      <c r="T291" s="312">
        <f>IFERROR(INDEX('4. Valuation'!$P$10:$Y$17,MATCH($E291,'4. Valuation'!$P$10:$P$17,0),MATCH($T$25,'4. Valuation'!$P$10:$Y$10,0)),0)</f>
        <v>0</v>
      </c>
      <c r="U291" s="312">
        <f>IFERROR(INDEX('4. Valuation'!$P$10:$Y$17,MATCH($E291,'4. Valuation'!$P$10:$P$17,0),MATCH($U$25,'4. Valuation'!$P$10:$Y$10,0)),0)</f>
        <v>0</v>
      </c>
      <c r="V291" s="278"/>
      <c r="W291" s="312">
        <f t="shared" si="61"/>
        <v>0</v>
      </c>
      <c r="X291" s="312">
        <f t="shared" si="62"/>
        <v>0</v>
      </c>
      <c r="Y291" s="312">
        <f t="shared" si="63"/>
        <v>0</v>
      </c>
      <c r="Z291" s="278"/>
      <c r="AA291" s="312">
        <f t="shared" si="64"/>
        <v>0</v>
      </c>
      <c r="AB291" s="312">
        <f>'3. GRI Pricing'!Z282</f>
        <v>0</v>
      </c>
      <c r="AC291" s="361">
        <f t="shared" si="65"/>
        <v>0</v>
      </c>
    </row>
    <row r="292" spans="3:29" s="30" customFormat="1" ht="11.4" x14ac:dyDescent="0.2">
      <c r="C292" s="77">
        <f>'1. Accomodation'!N287</f>
        <v>0</v>
      </c>
      <c r="D292" s="77" t="str">
        <f>'3. GRI Pricing'!D283</f>
        <v>[Select]</v>
      </c>
      <c r="E292" s="77" t="str">
        <f>'1. Accomodation'!P287</f>
        <v>[Select]</v>
      </c>
      <c r="F292" s="77">
        <f>'1. Accomodation'!O287</f>
        <v>0</v>
      </c>
      <c r="H292" s="273">
        <v>0</v>
      </c>
      <c r="I292" s="272">
        <f>IFERROR(INDEX('4. Valuation'!$C$10:$J$17,MATCH($E292,'4. Valuation'!$C$10:$C$17,0),MATCH($I$25,'4. Valuation'!$C$10:$J$10,0)),0)</f>
        <v>0</v>
      </c>
      <c r="J292" s="361">
        <f>IFERROR(INDEX('4. Valuation'!$C$10:$J$17,MATCH($E292,'4. Valuation'!$C$10:$C$17,0),MATCH($J$25,'4. Valuation'!$C$10:$J$10,0)),0)</f>
        <v>0</v>
      </c>
      <c r="K292" s="277"/>
      <c r="L292" s="312">
        <f t="shared" si="58"/>
        <v>0</v>
      </c>
      <c r="M292" s="312">
        <f t="shared" si="59"/>
        <v>0</v>
      </c>
      <c r="N292" s="361">
        <f t="shared" si="60"/>
        <v>0</v>
      </c>
      <c r="O292" s="278"/>
      <c r="P292" s="278"/>
      <c r="Q292" s="278"/>
      <c r="R292" s="278"/>
      <c r="S292" s="312">
        <f>IFERROR(INDEX('4. Valuation'!$P$10:$Y$17,MATCH($E292,'4. Valuation'!$P$10:$P$17,0),MATCH($S$25,'4. Valuation'!$P$10:$Y$10,0)),0)</f>
        <v>0</v>
      </c>
      <c r="T292" s="312">
        <f>IFERROR(INDEX('4. Valuation'!$P$10:$Y$17,MATCH($E292,'4. Valuation'!$P$10:$P$17,0),MATCH($T$25,'4. Valuation'!$P$10:$Y$10,0)),0)</f>
        <v>0</v>
      </c>
      <c r="U292" s="312">
        <f>IFERROR(INDEX('4. Valuation'!$P$10:$Y$17,MATCH($E292,'4. Valuation'!$P$10:$P$17,0),MATCH($U$25,'4. Valuation'!$P$10:$Y$10,0)),0)</f>
        <v>0</v>
      </c>
      <c r="V292" s="278"/>
      <c r="W292" s="312">
        <f t="shared" si="61"/>
        <v>0</v>
      </c>
      <c r="X292" s="312">
        <f t="shared" si="62"/>
        <v>0</v>
      </c>
      <c r="Y292" s="312">
        <f t="shared" si="63"/>
        <v>0</v>
      </c>
      <c r="Z292" s="278"/>
      <c r="AA292" s="312">
        <f t="shared" si="64"/>
        <v>0</v>
      </c>
      <c r="AB292" s="312">
        <f>'3. GRI Pricing'!Z283</f>
        <v>0</v>
      </c>
      <c r="AC292" s="361">
        <f t="shared" si="65"/>
        <v>0</v>
      </c>
    </row>
    <row r="293" spans="3:29" s="30" customFormat="1" ht="11.4" x14ac:dyDescent="0.2">
      <c r="C293" s="77">
        <f>'1. Accomodation'!N288</f>
        <v>0</v>
      </c>
      <c r="D293" s="77" t="str">
        <f>'3. GRI Pricing'!D284</f>
        <v>[Select]</v>
      </c>
      <c r="E293" s="77" t="str">
        <f>'1. Accomodation'!P288</f>
        <v>[Select]</v>
      </c>
      <c r="F293" s="77">
        <f>'1. Accomodation'!O288</f>
        <v>0</v>
      </c>
      <c r="H293" s="273">
        <v>0</v>
      </c>
      <c r="I293" s="272">
        <f>IFERROR(INDEX('4. Valuation'!$C$10:$J$17,MATCH($E293,'4. Valuation'!$C$10:$C$17,0),MATCH($I$25,'4. Valuation'!$C$10:$J$10,0)),0)</f>
        <v>0</v>
      </c>
      <c r="J293" s="361">
        <f>IFERROR(INDEX('4. Valuation'!$C$10:$J$17,MATCH($E293,'4. Valuation'!$C$10:$C$17,0),MATCH($J$25,'4. Valuation'!$C$10:$J$10,0)),0)</f>
        <v>0</v>
      </c>
      <c r="K293" s="277"/>
      <c r="L293" s="312">
        <f t="shared" si="58"/>
        <v>0</v>
      </c>
      <c r="M293" s="312">
        <f t="shared" si="59"/>
        <v>0</v>
      </c>
      <c r="N293" s="361">
        <f t="shared" si="60"/>
        <v>0</v>
      </c>
      <c r="O293" s="278"/>
      <c r="P293" s="278"/>
      <c r="Q293" s="278"/>
      <c r="R293" s="278"/>
      <c r="S293" s="312">
        <f>IFERROR(INDEX('4. Valuation'!$P$10:$Y$17,MATCH($E293,'4. Valuation'!$P$10:$P$17,0),MATCH($S$25,'4. Valuation'!$P$10:$Y$10,0)),0)</f>
        <v>0</v>
      </c>
      <c r="T293" s="312">
        <f>IFERROR(INDEX('4. Valuation'!$P$10:$Y$17,MATCH($E293,'4. Valuation'!$P$10:$P$17,0),MATCH($T$25,'4. Valuation'!$P$10:$Y$10,0)),0)</f>
        <v>0</v>
      </c>
      <c r="U293" s="312">
        <f>IFERROR(INDEX('4. Valuation'!$P$10:$Y$17,MATCH($E293,'4. Valuation'!$P$10:$P$17,0),MATCH($U$25,'4. Valuation'!$P$10:$Y$10,0)),0)</f>
        <v>0</v>
      </c>
      <c r="V293" s="278"/>
      <c r="W293" s="312">
        <f t="shared" si="61"/>
        <v>0</v>
      </c>
      <c r="X293" s="312">
        <f t="shared" si="62"/>
        <v>0</v>
      </c>
      <c r="Y293" s="312">
        <f t="shared" si="63"/>
        <v>0</v>
      </c>
      <c r="Z293" s="278"/>
      <c r="AA293" s="312">
        <f t="shared" si="64"/>
        <v>0</v>
      </c>
      <c r="AB293" s="312">
        <f>'3. GRI Pricing'!Z284</f>
        <v>0</v>
      </c>
      <c r="AC293" s="361">
        <f t="shared" si="65"/>
        <v>0</v>
      </c>
    </row>
    <row r="294" spans="3:29" s="30" customFormat="1" ht="11.4" x14ac:dyDescent="0.2">
      <c r="C294" s="77">
        <f>'1. Accomodation'!N289</f>
        <v>0</v>
      </c>
      <c r="D294" s="77" t="str">
        <f>'3. GRI Pricing'!D285</f>
        <v>[Select]</v>
      </c>
      <c r="E294" s="77" t="str">
        <f>'1. Accomodation'!P289</f>
        <v>[Select]</v>
      </c>
      <c r="F294" s="77">
        <f>'1. Accomodation'!O289</f>
        <v>0</v>
      </c>
      <c r="H294" s="273">
        <v>0</v>
      </c>
      <c r="I294" s="272">
        <f>IFERROR(INDEX('4. Valuation'!$C$10:$J$17,MATCH($E294,'4. Valuation'!$C$10:$C$17,0),MATCH($I$25,'4. Valuation'!$C$10:$J$10,0)),0)</f>
        <v>0</v>
      </c>
      <c r="J294" s="361">
        <f>IFERROR(INDEX('4. Valuation'!$C$10:$J$17,MATCH($E294,'4. Valuation'!$C$10:$C$17,0),MATCH($J$25,'4. Valuation'!$C$10:$J$10,0)),0)</f>
        <v>0</v>
      </c>
      <c r="K294" s="277"/>
      <c r="L294" s="312">
        <f t="shared" si="58"/>
        <v>0</v>
      </c>
      <c r="M294" s="312">
        <f t="shared" si="59"/>
        <v>0</v>
      </c>
      <c r="N294" s="361">
        <f t="shared" si="60"/>
        <v>0</v>
      </c>
      <c r="O294" s="278"/>
      <c r="P294" s="278"/>
      <c r="Q294" s="278"/>
      <c r="R294" s="278"/>
      <c r="S294" s="312">
        <f>IFERROR(INDEX('4. Valuation'!$P$10:$Y$17,MATCH($E294,'4. Valuation'!$P$10:$P$17,0),MATCH($S$25,'4. Valuation'!$P$10:$Y$10,0)),0)</f>
        <v>0</v>
      </c>
      <c r="T294" s="312">
        <f>IFERROR(INDEX('4. Valuation'!$P$10:$Y$17,MATCH($E294,'4. Valuation'!$P$10:$P$17,0),MATCH($T$25,'4. Valuation'!$P$10:$Y$10,0)),0)</f>
        <v>0</v>
      </c>
      <c r="U294" s="312">
        <f>IFERROR(INDEX('4. Valuation'!$P$10:$Y$17,MATCH($E294,'4. Valuation'!$P$10:$P$17,0),MATCH($U$25,'4. Valuation'!$P$10:$Y$10,0)),0)</f>
        <v>0</v>
      </c>
      <c r="V294" s="278"/>
      <c r="W294" s="312">
        <f t="shared" si="61"/>
        <v>0</v>
      </c>
      <c r="X294" s="312">
        <f t="shared" si="62"/>
        <v>0</v>
      </c>
      <c r="Y294" s="312">
        <f t="shared" si="63"/>
        <v>0</v>
      </c>
      <c r="Z294" s="278"/>
      <c r="AA294" s="312">
        <f t="shared" si="64"/>
        <v>0</v>
      </c>
      <c r="AB294" s="312">
        <f>'3. GRI Pricing'!Z285</f>
        <v>0</v>
      </c>
      <c r="AC294" s="361">
        <f t="shared" si="65"/>
        <v>0</v>
      </c>
    </row>
    <row r="295" spans="3:29" s="30" customFormat="1" ht="11.4" x14ac:dyDescent="0.2">
      <c r="C295" s="77">
        <f>'1. Accomodation'!N290</f>
        <v>0</v>
      </c>
      <c r="D295" s="77" t="str">
        <f>'3. GRI Pricing'!D286</f>
        <v>[Select]</v>
      </c>
      <c r="E295" s="77" t="str">
        <f>'1. Accomodation'!P290</f>
        <v>[Select]</v>
      </c>
      <c r="F295" s="77">
        <f>'1. Accomodation'!O290</f>
        <v>0</v>
      </c>
      <c r="H295" s="273">
        <v>0</v>
      </c>
      <c r="I295" s="272">
        <f>IFERROR(INDEX('4. Valuation'!$C$10:$J$17,MATCH($E295,'4. Valuation'!$C$10:$C$17,0),MATCH($I$25,'4. Valuation'!$C$10:$J$10,0)),0)</f>
        <v>0</v>
      </c>
      <c r="J295" s="361">
        <f>IFERROR(INDEX('4. Valuation'!$C$10:$J$17,MATCH($E295,'4. Valuation'!$C$10:$C$17,0),MATCH($J$25,'4. Valuation'!$C$10:$J$10,0)),0)</f>
        <v>0</v>
      </c>
      <c r="K295" s="277"/>
      <c r="L295" s="312">
        <f t="shared" si="58"/>
        <v>0</v>
      </c>
      <c r="M295" s="312">
        <f t="shared" si="59"/>
        <v>0</v>
      </c>
      <c r="N295" s="361">
        <f t="shared" si="60"/>
        <v>0</v>
      </c>
      <c r="O295" s="278"/>
      <c r="P295" s="278"/>
      <c r="Q295" s="278"/>
      <c r="R295" s="278"/>
      <c r="S295" s="312">
        <f>IFERROR(INDEX('4. Valuation'!$P$10:$Y$17,MATCH($E295,'4. Valuation'!$P$10:$P$17,0),MATCH($S$25,'4. Valuation'!$P$10:$Y$10,0)),0)</f>
        <v>0</v>
      </c>
      <c r="T295" s="312">
        <f>IFERROR(INDEX('4. Valuation'!$P$10:$Y$17,MATCH($E295,'4. Valuation'!$P$10:$P$17,0),MATCH($T$25,'4. Valuation'!$P$10:$Y$10,0)),0)</f>
        <v>0</v>
      </c>
      <c r="U295" s="312">
        <f>IFERROR(INDEX('4. Valuation'!$P$10:$Y$17,MATCH($E295,'4. Valuation'!$P$10:$P$17,0),MATCH($U$25,'4. Valuation'!$P$10:$Y$10,0)),0)</f>
        <v>0</v>
      </c>
      <c r="V295" s="278"/>
      <c r="W295" s="312">
        <f t="shared" si="61"/>
        <v>0</v>
      </c>
      <c r="X295" s="312">
        <f t="shared" si="62"/>
        <v>0</v>
      </c>
      <c r="Y295" s="312">
        <f t="shared" si="63"/>
        <v>0</v>
      </c>
      <c r="Z295" s="278"/>
      <c r="AA295" s="312">
        <f t="shared" si="64"/>
        <v>0</v>
      </c>
      <c r="AB295" s="312">
        <f>'3. GRI Pricing'!Z286</f>
        <v>0</v>
      </c>
      <c r="AC295" s="361">
        <f t="shared" si="65"/>
        <v>0</v>
      </c>
    </row>
    <row r="296" spans="3:29" s="30" customFormat="1" ht="11.4" x14ac:dyDescent="0.2">
      <c r="C296" s="77">
        <f>'1. Accomodation'!N291</f>
        <v>0</v>
      </c>
      <c r="D296" s="77" t="str">
        <f>'3. GRI Pricing'!D287</f>
        <v>[Select]</v>
      </c>
      <c r="E296" s="77" t="str">
        <f>'1. Accomodation'!P291</f>
        <v>[Select]</v>
      </c>
      <c r="F296" s="77">
        <f>'1. Accomodation'!O291</f>
        <v>0</v>
      </c>
      <c r="H296" s="273">
        <v>0</v>
      </c>
      <c r="I296" s="272">
        <f>IFERROR(INDEX('4. Valuation'!$C$10:$J$17,MATCH($E296,'4. Valuation'!$C$10:$C$17,0),MATCH($I$25,'4. Valuation'!$C$10:$J$10,0)),0)</f>
        <v>0</v>
      </c>
      <c r="J296" s="361">
        <f>IFERROR(INDEX('4. Valuation'!$C$10:$J$17,MATCH($E296,'4. Valuation'!$C$10:$C$17,0),MATCH($J$25,'4. Valuation'!$C$10:$J$10,0)),0)</f>
        <v>0</v>
      </c>
      <c r="K296" s="277"/>
      <c r="L296" s="312">
        <f t="shared" si="58"/>
        <v>0</v>
      </c>
      <c r="M296" s="312">
        <f t="shared" si="59"/>
        <v>0</v>
      </c>
      <c r="N296" s="361">
        <f t="shared" si="60"/>
        <v>0</v>
      </c>
      <c r="O296" s="278"/>
      <c r="P296" s="278"/>
      <c r="Q296" s="278"/>
      <c r="R296" s="278"/>
      <c r="S296" s="312">
        <f>IFERROR(INDEX('4. Valuation'!$P$10:$Y$17,MATCH($E296,'4. Valuation'!$P$10:$P$17,0),MATCH($S$25,'4. Valuation'!$P$10:$Y$10,0)),0)</f>
        <v>0</v>
      </c>
      <c r="T296" s="312">
        <f>IFERROR(INDEX('4. Valuation'!$P$10:$Y$17,MATCH($E296,'4. Valuation'!$P$10:$P$17,0),MATCH($T$25,'4. Valuation'!$P$10:$Y$10,0)),0)</f>
        <v>0</v>
      </c>
      <c r="U296" s="312">
        <f>IFERROR(INDEX('4. Valuation'!$P$10:$Y$17,MATCH($E296,'4. Valuation'!$P$10:$P$17,0),MATCH($U$25,'4. Valuation'!$P$10:$Y$10,0)),0)</f>
        <v>0</v>
      </c>
      <c r="V296" s="278"/>
      <c r="W296" s="312">
        <f t="shared" si="61"/>
        <v>0</v>
      </c>
      <c r="X296" s="312">
        <f t="shared" si="62"/>
        <v>0</v>
      </c>
      <c r="Y296" s="312">
        <f t="shared" si="63"/>
        <v>0</v>
      </c>
      <c r="Z296" s="278"/>
      <c r="AA296" s="312">
        <f t="shared" si="64"/>
        <v>0</v>
      </c>
      <c r="AB296" s="312">
        <f>'3. GRI Pricing'!Z287</f>
        <v>0</v>
      </c>
      <c r="AC296" s="361">
        <f t="shared" si="65"/>
        <v>0</v>
      </c>
    </row>
    <row r="297" spans="3:29" s="30" customFormat="1" ht="11.4" x14ac:dyDescent="0.2">
      <c r="C297" s="77">
        <f>'1. Accomodation'!N292</f>
        <v>0</v>
      </c>
      <c r="D297" s="77" t="str">
        <f>'3. GRI Pricing'!D288</f>
        <v>[Select]</v>
      </c>
      <c r="E297" s="77" t="str">
        <f>'1. Accomodation'!P292</f>
        <v>[Select]</v>
      </c>
      <c r="F297" s="77">
        <f>'1. Accomodation'!O292</f>
        <v>0</v>
      </c>
      <c r="H297" s="273">
        <v>0</v>
      </c>
      <c r="I297" s="272">
        <f>IFERROR(INDEX('4. Valuation'!$C$10:$J$17,MATCH($E297,'4. Valuation'!$C$10:$C$17,0),MATCH($I$25,'4. Valuation'!$C$10:$J$10,0)),0)</f>
        <v>0</v>
      </c>
      <c r="J297" s="361">
        <f>IFERROR(INDEX('4. Valuation'!$C$10:$J$17,MATCH($E297,'4. Valuation'!$C$10:$C$17,0),MATCH($J$25,'4. Valuation'!$C$10:$J$10,0)),0)</f>
        <v>0</v>
      </c>
      <c r="K297" s="277"/>
      <c r="L297" s="312">
        <f t="shared" si="58"/>
        <v>0</v>
      </c>
      <c r="M297" s="312">
        <f t="shared" si="59"/>
        <v>0</v>
      </c>
      <c r="N297" s="361">
        <f t="shared" si="60"/>
        <v>0</v>
      </c>
      <c r="O297" s="278"/>
      <c r="P297" s="278"/>
      <c r="Q297" s="278"/>
      <c r="R297" s="278"/>
      <c r="S297" s="312">
        <f>IFERROR(INDEX('4. Valuation'!$P$10:$Y$17,MATCH($E297,'4. Valuation'!$P$10:$P$17,0),MATCH($S$25,'4. Valuation'!$P$10:$Y$10,0)),0)</f>
        <v>0</v>
      </c>
      <c r="T297" s="312">
        <f>IFERROR(INDEX('4. Valuation'!$P$10:$Y$17,MATCH($E297,'4. Valuation'!$P$10:$P$17,0),MATCH($T$25,'4. Valuation'!$P$10:$Y$10,0)),0)</f>
        <v>0</v>
      </c>
      <c r="U297" s="312">
        <f>IFERROR(INDEX('4. Valuation'!$P$10:$Y$17,MATCH($E297,'4. Valuation'!$P$10:$P$17,0),MATCH($U$25,'4. Valuation'!$P$10:$Y$10,0)),0)</f>
        <v>0</v>
      </c>
      <c r="V297" s="278"/>
      <c r="W297" s="312">
        <f t="shared" si="61"/>
        <v>0</v>
      </c>
      <c r="X297" s="312">
        <f t="shared" si="62"/>
        <v>0</v>
      </c>
      <c r="Y297" s="312">
        <f t="shared" si="63"/>
        <v>0</v>
      </c>
      <c r="Z297" s="278"/>
      <c r="AA297" s="312">
        <f t="shared" si="64"/>
        <v>0</v>
      </c>
      <c r="AB297" s="312">
        <f>'3. GRI Pricing'!Z288</f>
        <v>0</v>
      </c>
      <c r="AC297" s="361">
        <f t="shared" si="65"/>
        <v>0</v>
      </c>
    </row>
    <row r="298" spans="3:29" s="30" customFormat="1" ht="11.4" x14ac:dyDescent="0.2">
      <c r="C298" s="77">
        <f>'1. Accomodation'!N293</f>
        <v>0</v>
      </c>
      <c r="D298" s="77" t="str">
        <f>'3. GRI Pricing'!D289</f>
        <v>[Select]</v>
      </c>
      <c r="E298" s="77" t="str">
        <f>'1. Accomodation'!P293</f>
        <v>[Select]</v>
      </c>
      <c r="F298" s="77">
        <f>'1. Accomodation'!O293</f>
        <v>0</v>
      </c>
      <c r="H298" s="273">
        <v>0</v>
      </c>
      <c r="I298" s="272">
        <f>IFERROR(INDEX('4. Valuation'!$C$10:$J$17,MATCH($E298,'4. Valuation'!$C$10:$C$17,0),MATCH($I$25,'4. Valuation'!$C$10:$J$10,0)),0)</f>
        <v>0</v>
      </c>
      <c r="J298" s="361">
        <f>IFERROR(INDEX('4. Valuation'!$C$10:$J$17,MATCH($E298,'4. Valuation'!$C$10:$C$17,0),MATCH($J$25,'4. Valuation'!$C$10:$J$10,0)),0)</f>
        <v>0</v>
      </c>
      <c r="K298" s="277"/>
      <c r="L298" s="312">
        <f t="shared" si="58"/>
        <v>0</v>
      </c>
      <c r="M298" s="312">
        <f t="shared" si="59"/>
        <v>0</v>
      </c>
      <c r="N298" s="361">
        <f t="shared" si="60"/>
        <v>0</v>
      </c>
      <c r="O298" s="278"/>
      <c r="P298" s="278"/>
      <c r="Q298" s="278"/>
      <c r="R298" s="278"/>
      <c r="S298" s="312">
        <f>IFERROR(INDEX('4. Valuation'!$P$10:$Y$17,MATCH($E298,'4. Valuation'!$P$10:$P$17,0),MATCH($S$25,'4. Valuation'!$P$10:$Y$10,0)),0)</f>
        <v>0</v>
      </c>
      <c r="T298" s="312">
        <f>IFERROR(INDEX('4. Valuation'!$P$10:$Y$17,MATCH($E298,'4. Valuation'!$P$10:$P$17,0),MATCH($T$25,'4. Valuation'!$P$10:$Y$10,0)),0)</f>
        <v>0</v>
      </c>
      <c r="U298" s="312">
        <f>IFERROR(INDEX('4. Valuation'!$P$10:$Y$17,MATCH($E298,'4. Valuation'!$P$10:$P$17,0),MATCH($U$25,'4. Valuation'!$P$10:$Y$10,0)),0)</f>
        <v>0</v>
      </c>
      <c r="V298" s="278"/>
      <c r="W298" s="312">
        <f t="shared" si="61"/>
        <v>0</v>
      </c>
      <c r="X298" s="312">
        <f t="shared" si="62"/>
        <v>0</v>
      </c>
      <c r="Y298" s="312">
        <f t="shared" si="63"/>
        <v>0</v>
      </c>
      <c r="Z298" s="278"/>
      <c r="AA298" s="312">
        <f t="shared" si="64"/>
        <v>0</v>
      </c>
      <c r="AB298" s="312">
        <f>'3. GRI Pricing'!Z289</f>
        <v>0</v>
      </c>
      <c r="AC298" s="361">
        <f t="shared" si="65"/>
        <v>0</v>
      </c>
    </row>
    <row r="299" spans="3:29" s="30" customFormat="1" ht="11.4" x14ac:dyDescent="0.2">
      <c r="C299" s="77">
        <f>'1. Accomodation'!N294</f>
        <v>0</v>
      </c>
      <c r="D299" s="77" t="str">
        <f>'3. GRI Pricing'!D290</f>
        <v>[Select]</v>
      </c>
      <c r="E299" s="77" t="str">
        <f>'1. Accomodation'!P294</f>
        <v>[Select]</v>
      </c>
      <c r="F299" s="77">
        <f>'1. Accomodation'!O294</f>
        <v>0</v>
      </c>
      <c r="H299" s="273">
        <v>0</v>
      </c>
      <c r="I299" s="272">
        <f>IFERROR(INDEX('4. Valuation'!$C$10:$J$17,MATCH($E299,'4. Valuation'!$C$10:$C$17,0),MATCH($I$25,'4. Valuation'!$C$10:$J$10,0)),0)</f>
        <v>0</v>
      </c>
      <c r="J299" s="361">
        <f>IFERROR(INDEX('4. Valuation'!$C$10:$J$17,MATCH($E299,'4. Valuation'!$C$10:$C$17,0),MATCH($J$25,'4. Valuation'!$C$10:$J$10,0)),0)</f>
        <v>0</v>
      </c>
      <c r="K299" s="277"/>
      <c r="L299" s="312">
        <f t="shared" si="58"/>
        <v>0</v>
      </c>
      <c r="M299" s="312">
        <f t="shared" si="59"/>
        <v>0</v>
      </c>
      <c r="N299" s="361">
        <f t="shared" si="60"/>
        <v>0</v>
      </c>
      <c r="O299" s="278"/>
      <c r="P299" s="278"/>
      <c r="Q299" s="278"/>
      <c r="R299" s="278"/>
      <c r="S299" s="312">
        <f>IFERROR(INDEX('4. Valuation'!$P$10:$Y$17,MATCH($E299,'4. Valuation'!$P$10:$P$17,0),MATCH($S$25,'4. Valuation'!$P$10:$Y$10,0)),0)</f>
        <v>0</v>
      </c>
      <c r="T299" s="312">
        <f>IFERROR(INDEX('4. Valuation'!$P$10:$Y$17,MATCH($E299,'4. Valuation'!$P$10:$P$17,0),MATCH($T$25,'4. Valuation'!$P$10:$Y$10,0)),0)</f>
        <v>0</v>
      </c>
      <c r="U299" s="312">
        <f>IFERROR(INDEX('4. Valuation'!$P$10:$Y$17,MATCH($E299,'4. Valuation'!$P$10:$P$17,0),MATCH($U$25,'4. Valuation'!$P$10:$Y$10,0)),0)</f>
        <v>0</v>
      </c>
      <c r="V299" s="278"/>
      <c r="W299" s="312">
        <f t="shared" si="61"/>
        <v>0</v>
      </c>
      <c r="X299" s="312">
        <f t="shared" si="62"/>
        <v>0</v>
      </c>
      <c r="Y299" s="312">
        <f t="shared" si="63"/>
        <v>0</v>
      </c>
      <c r="Z299" s="278"/>
      <c r="AA299" s="312">
        <f t="shared" si="64"/>
        <v>0</v>
      </c>
      <c r="AB299" s="312">
        <f>'3. GRI Pricing'!Z290</f>
        <v>0</v>
      </c>
      <c r="AC299" s="361">
        <f t="shared" si="65"/>
        <v>0</v>
      </c>
    </row>
    <row r="300" spans="3:29" s="30" customFormat="1" ht="11.4" x14ac:dyDescent="0.2">
      <c r="C300" s="77">
        <f>'1. Accomodation'!N295</f>
        <v>0</v>
      </c>
      <c r="D300" s="77" t="str">
        <f>'3. GRI Pricing'!D291</f>
        <v>[Select]</v>
      </c>
      <c r="E300" s="77" t="str">
        <f>'1. Accomodation'!P295</f>
        <v>[Select]</v>
      </c>
      <c r="F300" s="77">
        <f>'1. Accomodation'!O295</f>
        <v>0</v>
      </c>
      <c r="H300" s="273">
        <v>0</v>
      </c>
      <c r="I300" s="272">
        <f>IFERROR(INDEX('4. Valuation'!$C$10:$J$17,MATCH($E300,'4. Valuation'!$C$10:$C$17,0),MATCH($I$25,'4. Valuation'!$C$10:$J$10,0)),0)</f>
        <v>0</v>
      </c>
      <c r="J300" s="361">
        <f>IFERROR(INDEX('4. Valuation'!$C$10:$J$17,MATCH($E300,'4. Valuation'!$C$10:$C$17,0),MATCH($J$25,'4. Valuation'!$C$10:$J$10,0)),0)</f>
        <v>0</v>
      </c>
      <c r="K300" s="277"/>
      <c r="L300" s="312">
        <f t="shared" si="58"/>
        <v>0</v>
      </c>
      <c r="M300" s="312">
        <f t="shared" si="59"/>
        <v>0</v>
      </c>
      <c r="N300" s="361">
        <f t="shared" si="60"/>
        <v>0</v>
      </c>
      <c r="O300" s="278"/>
      <c r="P300" s="278"/>
      <c r="Q300" s="278"/>
      <c r="R300" s="278"/>
      <c r="S300" s="312">
        <f>IFERROR(INDEX('4. Valuation'!$P$10:$Y$17,MATCH($E300,'4. Valuation'!$P$10:$P$17,0),MATCH($S$25,'4. Valuation'!$P$10:$Y$10,0)),0)</f>
        <v>0</v>
      </c>
      <c r="T300" s="312">
        <f>IFERROR(INDEX('4. Valuation'!$P$10:$Y$17,MATCH($E300,'4. Valuation'!$P$10:$P$17,0),MATCH($T$25,'4. Valuation'!$P$10:$Y$10,0)),0)</f>
        <v>0</v>
      </c>
      <c r="U300" s="312">
        <f>IFERROR(INDEX('4. Valuation'!$P$10:$Y$17,MATCH($E300,'4. Valuation'!$P$10:$P$17,0),MATCH($U$25,'4. Valuation'!$P$10:$Y$10,0)),0)</f>
        <v>0</v>
      </c>
      <c r="V300" s="278"/>
      <c r="W300" s="312">
        <f t="shared" si="61"/>
        <v>0</v>
      </c>
      <c r="X300" s="312">
        <f t="shared" si="62"/>
        <v>0</v>
      </c>
      <c r="Y300" s="312">
        <f t="shared" si="63"/>
        <v>0</v>
      </c>
      <c r="Z300" s="278"/>
      <c r="AA300" s="312">
        <f t="shared" si="64"/>
        <v>0</v>
      </c>
      <c r="AB300" s="312">
        <f>'3. GRI Pricing'!Z291</f>
        <v>0</v>
      </c>
      <c r="AC300" s="361">
        <f t="shared" si="65"/>
        <v>0</v>
      </c>
    </row>
    <row r="301" spans="3:29" s="30" customFormat="1" ht="11.4" x14ac:dyDescent="0.2">
      <c r="C301" s="77">
        <f>'1. Accomodation'!N296</f>
        <v>0</v>
      </c>
      <c r="D301" s="77" t="str">
        <f>'3. GRI Pricing'!D292</f>
        <v>[Select]</v>
      </c>
      <c r="E301" s="77" t="str">
        <f>'1. Accomodation'!P296</f>
        <v>[Select]</v>
      </c>
      <c r="F301" s="77">
        <f>'1. Accomodation'!O296</f>
        <v>0</v>
      </c>
      <c r="H301" s="273">
        <v>0</v>
      </c>
      <c r="I301" s="272">
        <f>IFERROR(INDEX('4. Valuation'!$C$10:$J$17,MATCH($E301,'4. Valuation'!$C$10:$C$17,0),MATCH($I$25,'4. Valuation'!$C$10:$J$10,0)),0)</f>
        <v>0</v>
      </c>
      <c r="J301" s="361">
        <f>IFERROR(INDEX('4. Valuation'!$C$10:$J$17,MATCH($E301,'4. Valuation'!$C$10:$C$17,0),MATCH($J$25,'4. Valuation'!$C$10:$J$10,0)),0)</f>
        <v>0</v>
      </c>
      <c r="K301" s="277"/>
      <c r="L301" s="312">
        <f t="shared" si="58"/>
        <v>0</v>
      </c>
      <c r="M301" s="312">
        <f t="shared" si="59"/>
        <v>0</v>
      </c>
      <c r="N301" s="361">
        <f t="shared" si="60"/>
        <v>0</v>
      </c>
      <c r="O301" s="278"/>
      <c r="P301" s="278"/>
      <c r="Q301" s="278"/>
      <c r="R301" s="278"/>
      <c r="S301" s="312">
        <f>IFERROR(INDEX('4. Valuation'!$P$10:$Y$17,MATCH($E301,'4. Valuation'!$P$10:$P$17,0),MATCH($S$25,'4. Valuation'!$P$10:$Y$10,0)),0)</f>
        <v>0</v>
      </c>
      <c r="T301" s="312">
        <f>IFERROR(INDEX('4. Valuation'!$P$10:$Y$17,MATCH($E301,'4. Valuation'!$P$10:$P$17,0),MATCH($T$25,'4. Valuation'!$P$10:$Y$10,0)),0)</f>
        <v>0</v>
      </c>
      <c r="U301" s="312">
        <f>IFERROR(INDEX('4. Valuation'!$P$10:$Y$17,MATCH($E301,'4. Valuation'!$P$10:$P$17,0),MATCH($U$25,'4. Valuation'!$P$10:$Y$10,0)),0)</f>
        <v>0</v>
      </c>
      <c r="V301" s="278"/>
      <c r="W301" s="312">
        <f t="shared" si="61"/>
        <v>0</v>
      </c>
      <c r="X301" s="312">
        <f t="shared" si="62"/>
        <v>0</v>
      </c>
      <c r="Y301" s="312">
        <f t="shared" si="63"/>
        <v>0</v>
      </c>
      <c r="Z301" s="278"/>
      <c r="AA301" s="312">
        <f t="shared" si="64"/>
        <v>0</v>
      </c>
      <c r="AB301" s="312">
        <f>'3. GRI Pricing'!Z292</f>
        <v>0</v>
      </c>
      <c r="AC301" s="361">
        <f t="shared" si="65"/>
        <v>0</v>
      </c>
    </row>
    <row r="302" spans="3:29" s="30" customFormat="1" ht="11.4" x14ac:dyDescent="0.2">
      <c r="C302" s="77">
        <f>'1. Accomodation'!N297</f>
        <v>0</v>
      </c>
      <c r="D302" s="77" t="str">
        <f>'3. GRI Pricing'!D293</f>
        <v>[Select]</v>
      </c>
      <c r="E302" s="77" t="str">
        <f>'1. Accomodation'!P297</f>
        <v>[Select]</v>
      </c>
      <c r="F302" s="77">
        <f>'1. Accomodation'!O297</f>
        <v>0</v>
      </c>
      <c r="H302" s="273">
        <v>0</v>
      </c>
      <c r="I302" s="272">
        <f>IFERROR(INDEX('4. Valuation'!$C$10:$J$17,MATCH($E302,'4. Valuation'!$C$10:$C$17,0),MATCH($I$25,'4. Valuation'!$C$10:$J$10,0)),0)</f>
        <v>0</v>
      </c>
      <c r="J302" s="361">
        <f>IFERROR(INDEX('4. Valuation'!$C$10:$J$17,MATCH($E302,'4. Valuation'!$C$10:$C$17,0),MATCH($J$25,'4. Valuation'!$C$10:$J$10,0)),0)</f>
        <v>0</v>
      </c>
      <c r="K302" s="277"/>
      <c r="L302" s="312">
        <f t="shared" si="58"/>
        <v>0</v>
      </c>
      <c r="M302" s="312">
        <f t="shared" si="59"/>
        <v>0</v>
      </c>
      <c r="N302" s="361">
        <f t="shared" si="60"/>
        <v>0</v>
      </c>
      <c r="O302" s="278"/>
      <c r="P302" s="278"/>
      <c r="Q302" s="278"/>
      <c r="R302" s="278"/>
      <c r="S302" s="312">
        <f>IFERROR(INDEX('4. Valuation'!$P$10:$Y$17,MATCH($E302,'4. Valuation'!$P$10:$P$17,0),MATCH($S$25,'4. Valuation'!$P$10:$Y$10,0)),0)</f>
        <v>0</v>
      </c>
      <c r="T302" s="312">
        <f>IFERROR(INDEX('4. Valuation'!$P$10:$Y$17,MATCH($E302,'4. Valuation'!$P$10:$P$17,0),MATCH($T$25,'4. Valuation'!$P$10:$Y$10,0)),0)</f>
        <v>0</v>
      </c>
      <c r="U302" s="312">
        <f>IFERROR(INDEX('4. Valuation'!$P$10:$Y$17,MATCH($E302,'4. Valuation'!$P$10:$P$17,0),MATCH($U$25,'4. Valuation'!$P$10:$Y$10,0)),0)</f>
        <v>0</v>
      </c>
      <c r="V302" s="278"/>
      <c r="W302" s="312">
        <f t="shared" si="61"/>
        <v>0</v>
      </c>
      <c r="X302" s="312">
        <f t="shared" si="62"/>
        <v>0</v>
      </c>
      <c r="Y302" s="312">
        <f t="shared" si="63"/>
        <v>0</v>
      </c>
      <c r="Z302" s="278"/>
      <c r="AA302" s="312">
        <f t="shared" si="64"/>
        <v>0</v>
      </c>
      <c r="AB302" s="312">
        <f>'3. GRI Pricing'!Z293</f>
        <v>0</v>
      </c>
      <c r="AC302" s="361">
        <f t="shared" si="65"/>
        <v>0</v>
      </c>
    </row>
    <row r="303" spans="3:29" s="30" customFormat="1" ht="11.4" x14ac:dyDescent="0.2">
      <c r="C303" s="77">
        <f>'1. Accomodation'!N298</f>
        <v>0</v>
      </c>
      <c r="D303" s="77" t="str">
        <f>'3. GRI Pricing'!D294</f>
        <v>[Select]</v>
      </c>
      <c r="E303" s="77" t="str">
        <f>'1. Accomodation'!P298</f>
        <v>[Select]</v>
      </c>
      <c r="F303" s="77">
        <f>'1. Accomodation'!O298</f>
        <v>0</v>
      </c>
      <c r="H303" s="273">
        <v>0</v>
      </c>
      <c r="I303" s="272">
        <f>IFERROR(INDEX('4. Valuation'!$C$10:$J$17,MATCH($E303,'4. Valuation'!$C$10:$C$17,0),MATCH($I$25,'4. Valuation'!$C$10:$J$10,0)),0)</f>
        <v>0</v>
      </c>
      <c r="J303" s="361">
        <f>IFERROR(INDEX('4. Valuation'!$C$10:$J$17,MATCH($E303,'4. Valuation'!$C$10:$C$17,0),MATCH($J$25,'4. Valuation'!$C$10:$J$10,0)),0)</f>
        <v>0</v>
      </c>
      <c r="K303" s="277"/>
      <c r="L303" s="312">
        <f t="shared" si="58"/>
        <v>0</v>
      </c>
      <c r="M303" s="312">
        <f t="shared" si="59"/>
        <v>0</v>
      </c>
      <c r="N303" s="361">
        <f t="shared" si="60"/>
        <v>0</v>
      </c>
      <c r="O303" s="278"/>
      <c r="P303" s="278"/>
      <c r="Q303" s="278"/>
      <c r="R303" s="278"/>
      <c r="S303" s="312">
        <f>IFERROR(INDEX('4. Valuation'!$P$10:$Y$17,MATCH($E303,'4. Valuation'!$P$10:$P$17,0),MATCH($S$25,'4. Valuation'!$P$10:$Y$10,0)),0)</f>
        <v>0</v>
      </c>
      <c r="T303" s="312">
        <f>IFERROR(INDEX('4. Valuation'!$P$10:$Y$17,MATCH($E303,'4. Valuation'!$P$10:$P$17,0),MATCH($T$25,'4. Valuation'!$P$10:$Y$10,0)),0)</f>
        <v>0</v>
      </c>
      <c r="U303" s="312">
        <f>IFERROR(INDEX('4. Valuation'!$P$10:$Y$17,MATCH($E303,'4. Valuation'!$P$10:$P$17,0),MATCH($U$25,'4. Valuation'!$P$10:$Y$10,0)),0)</f>
        <v>0</v>
      </c>
      <c r="V303" s="278"/>
      <c r="W303" s="312">
        <f t="shared" si="61"/>
        <v>0</v>
      </c>
      <c r="X303" s="312">
        <f t="shared" si="62"/>
        <v>0</v>
      </c>
      <c r="Y303" s="312">
        <f t="shared" si="63"/>
        <v>0</v>
      </c>
      <c r="Z303" s="278"/>
      <c r="AA303" s="312">
        <f t="shared" si="64"/>
        <v>0</v>
      </c>
      <c r="AB303" s="312">
        <f>'3. GRI Pricing'!Z294</f>
        <v>0</v>
      </c>
      <c r="AC303" s="361">
        <f t="shared" si="65"/>
        <v>0</v>
      </c>
    </row>
    <row r="304" spans="3:29" s="30" customFormat="1" ht="11.4" x14ac:dyDescent="0.2">
      <c r="C304" s="77">
        <f>'1. Accomodation'!N299</f>
        <v>0</v>
      </c>
      <c r="D304" s="77" t="str">
        <f>'3. GRI Pricing'!D295</f>
        <v>[Select]</v>
      </c>
      <c r="E304" s="77" t="str">
        <f>'1. Accomodation'!P299</f>
        <v>[Select]</v>
      </c>
      <c r="F304" s="77">
        <f>'1. Accomodation'!O299</f>
        <v>0</v>
      </c>
      <c r="H304" s="273">
        <v>0</v>
      </c>
      <c r="I304" s="272">
        <f>IFERROR(INDEX('4. Valuation'!$C$10:$J$17,MATCH($E304,'4. Valuation'!$C$10:$C$17,0),MATCH($I$25,'4. Valuation'!$C$10:$J$10,0)),0)</f>
        <v>0</v>
      </c>
      <c r="J304" s="361">
        <f>IFERROR(INDEX('4. Valuation'!$C$10:$J$17,MATCH($E304,'4. Valuation'!$C$10:$C$17,0),MATCH($J$25,'4. Valuation'!$C$10:$J$10,0)),0)</f>
        <v>0</v>
      </c>
      <c r="K304" s="277"/>
      <c r="L304" s="312">
        <f t="shared" si="58"/>
        <v>0</v>
      </c>
      <c r="M304" s="312">
        <f t="shared" si="59"/>
        <v>0</v>
      </c>
      <c r="N304" s="361">
        <f t="shared" si="60"/>
        <v>0</v>
      </c>
      <c r="O304" s="278"/>
      <c r="P304" s="278"/>
      <c r="Q304" s="278"/>
      <c r="R304" s="278"/>
      <c r="S304" s="312">
        <f>IFERROR(INDEX('4. Valuation'!$P$10:$Y$17,MATCH($E304,'4. Valuation'!$P$10:$P$17,0),MATCH($S$25,'4. Valuation'!$P$10:$Y$10,0)),0)</f>
        <v>0</v>
      </c>
      <c r="T304" s="312">
        <f>IFERROR(INDEX('4. Valuation'!$P$10:$Y$17,MATCH($E304,'4. Valuation'!$P$10:$P$17,0),MATCH($T$25,'4. Valuation'!$P$10:$Y$10,0)),0)</f>
        <v>0</v>
      </c>
      <c r="U304" s="312">
        <f>IFERROR(INDEX('4. Valuation'!$P$10:$Y$17,MATCH($E304,'4. Valuation'!$P$10:$P$17,0),MATCH($U$25,'4. Valuation'!$P$10:$Y$10,0)),0)</f>
        <v>0</v>
      </c>
      <c r="V304" s="278"/>
      <c r="W304" s="312">
        <f t="shared" si="61"/>
        <v>0</v>
      </c>
      <c r="X304" s="312">
        <f t="shared" si="62"/>
        <v>0</v>
      </c>
      <c r="Y304" s="312">
        <f t="shared" si="63"/>
        <v>0</v>
      </c>
      <c r="Z304" s="278"/>
      <c r="AA304" s="312">
        <f t="shared" si="64"/>
        <v>0</v>
      </c>
      <c r="AB304" s="312">
        <f>'3. GRI Pricing'!Z295</f>
        <v>0</v>
      </c>
      <c r="AC304" s="361">
        <f t="shared" si="65"/>
        <v>0</v>
      </c>
    </row>
    <row r="305" spans="3:29" s="30" customFormat="1" ht="11.4" x14ac:dyDescent="0.2">
      <c r="C305" s="77">
        <f>'1. Accomodation'!N300</f>
        <v>0</v>
      </c>
      <c r="D305" s="77" t="str">
        <f>'3. GRI Pricing'!D296</f>
        <v>[Select]</v>
      </c>
      <c r="E305" s="77" t="str">
        <f>'1. Accomodation'!P300</f>
        <v>[Select]</v>
      </c>
      <c r="F305" s="77">
        <f>'1. Accomodation'!O300</f>
        <v>0</v>
      </c>
      <c r="H305" s="273">
        <v>0</v>
      </c>
      <c r="I305" s="272">
        <f>IFERROR(INDEX('4. Valuation'!$C$10:$J$17,MATCH($E305,'4. Valuation'!$C$10:$C$17,0),MATCH($I$25,'4. Valuation'!$C$10:$J$10,0)),0)</f>
        <v>0</v>
      </c>
      <c r="J305" s="361">
        <f>IFERROR(INDEX('4. Valuation'!$C$10:$J$17,MATCH($E305,'4. Valuation'!$C$10:$C$17,0),MATCH($J$25,'4. Valuation'!$C$10:$J$10,0)),0)</f>
        <v>0</v>
      </c>
      <c r="K305" s="277"/>
      <c r="L305" s="312">
        <f t="shared" si="58"/>
        <v>0</v>
      </c>
      <c r="M305" s="312">
        <f t="shared" si="59"/>
        <v>0</v>
      </c>
      <c r="N305" s="361">
        <f t="shared" si="60"/>
        <v>0</v>
      </c>
      <c r="O305" s="278"/>
      <c r="P305" s="278"/>
      <c r="Q305" s="278"/>
      <c r="R305" s="278"/>
      <c r="S305" s="312">
        <f>IFERROR(INDEX('4. Valuation'!$P$10:$Y$17,MATCH($E305,'4. Valuation'!$P$10:$P$17,0),MATCH($S$25,'4. Valuation'!$P$10:$Y$10,0)),0)</f>
        <v>0</v>
      </c>
      <c r="T305" s="312">
        <f>IFERROR(INDEX('4. Valuation'!$P$10:$Y$17,MATCH($E305,'4. Valuation'!$P$10:$P$17,0),MATCH($T$25,'4. Valuation'!$P$10:$Y$10,0)),0)</f>
        <v>0</v>
      </c>
      <c r="U305" s="312">
        <f>IFERROR(INDEX('4. Valuation'!$P$10:$Y$17,MATCH($E305,'4. Valuation'!$P$10:$P$17,0),MATCH($U$25,'4. Valuation'!$P$10:$Y$10,0)),0)</f>
        <v>0</v>
      </c>
      <c r="V305" s="278"/>
      <c r="W305" s="312">
        <f t="shared" si="61"/>
        <v>0</v>
      </c>
      <c r="X305" s="312">
        <f t="shared" si="62"/>
        <v>0</v>
      </c>
      <c r="Y305" s="312">
        <f t="shared" si="63"/>
        <v>0</v>
      </c>
      <c r="Z305" s="278"/>
      <c r="AA305" s="312">
        <f t="shared" si="64"/>
        <v>0</v>
      </c>
      <c r="AB305" s="312">
        <f>'3. GRI Pricing'!Z296</f>
        <v>0</v>
      </c>
      <c r="AC305" s="361">
        <f t="shared" si="65"/>
        <v>0</v>
      </c>
    </row>
    <row r="306" spans="3:29" s="30" customFormat="1" ht="11.4" x14ac:dyDescent="0.2">
      <c r="C306" s="77">
        <f>'1. Accomodation'!N301</f>
        <v>0</v>
      </c>
      <c r="D306" s="77" t="str">
        <f>'3. GRI Pricing'!D297</f>
        <v>[Select]</v>
      </c>
      <c r="E306" s="77" t="str">
        <f>'1. Accomodation'!P301</f>
        <v>[Select]</v>
      </c>
      <c r="F306" s="77">
        <f>'1. Accomodation'!O301</f>
        <v>0</v>
      </c>
      <c r="H306" s="273">
        <v>0</v>
      </c>
      <c r="I306" s="272">
        <f>IFERROR(INDEX('4. Valuation'!$C$10:$J$17,MATCH($E306,'4. Valuation'!$C$10:$C$17,0),MATCH($I$25,'4. Valuation'!$C$10:$J$10,0)),0)</f>
        <v>0</v>
      </c>
      <c r="J306" s="361">
        <f>IFERROR(INDEX('4. Valuation'!$C$10:$J$17,MATCH($E306,'4. Valuation'!$C$10:$C$17,0),MATCH($J$25,'4. Valuation'!$C$10:$J$10,0)),0)</f>
        <v>0</v>
      </c>
      <c r="K306" s="277"/>
      <c r="L306" s="312">
        <f t="shared" si="58"/>
        <v>0</v>
      </c>
      <c r="M306" s="312">
        <f t="shared" si="59"/>
        <v>0</v>
      </c>
      <c r="N306" s="361">
        <f t="shared" si="60"/>
        <v>0</v>
      </c>
      <c r="O306" s="278"/>
      <c r="P306" s="278"/>
      <c r="Q306" s="278"/>
      <c r="R306" s="278"/>
      <c r="S306" s="312">
        <f>IFERROR(INDEX('4. Valuation'!$P$10:$Y$17,MATCH($E306,'4. Valuation'!$P$10:$P$17,0),MATCH($S$25,'4. Valuation'!$P$10:$Y$10,0)),0)</f>
        <v>0</v>
      </c>
      <c r="T306" s="312">
        <f>IFERROR(INDEX('4. Valuation'!$P$10:$Y$17,MATCH($E306,'4. Valuation'!$P$10:$P$17,0),MATCH($T$25,'4. Valuation'!$P$10:$Y$10,0)),0)</f>
        <v>0</v>
      </c>
      <c r="U306" s="312">
        <f>IFERROR(INDEX('4. Valuation'!$P$10:$Y$17,MATCH($E306,'4. Valuation'!$P$10:$P$17,0),MATCH($U$25,'4. Valuation'!$P$10:$Y$10,0)),0)</f>
        <v>0</v>
      </c>
      <c r="V306" s="278"/>
      <c r="W306" s="312">
        <f t="shared" si="61"/>
        <v>0</v>
      </c>
      <c r="X306" s="312">
        <f t="shared" si="62"/>
        <v>0</v>
      </c>
      <c r="Y306" s="312">
        <f t="shared" si="63"/>
        <v>0</v>
      </c>
      <c r="Z306" s="278"/>
      <c r="AA306" s="312">
        <f t="shared" si="64"/>
        <v>0</v>
      </c>
      <c r="AB306" s="312">
        <f>'3. GRI Pricing'!Z297</f>
        <v>0</v>
      </c>
      <c r="AC306" s="361">
        <f t="shared" si="65"/>
        <v>0</v>
      </c>
    </row>
    <row r="307" spans="3:29" s="30" customFormat="1" ht="11.4" x14ac:dyDescent="0.2">
      <c r="C307" s="77">
        <f>'1. Accomodation'!N302</f>
        <v>0</v>
      </c>
      <c r="D307" s="77" t="str">
        <f>'3. GRI Pricing'!D298</f>
        <v>[Select]</v>
      </c>
      <c r="E307" s="77" t="str">
        <f>'1. Accomodation'!P302</f>
        <v>[Select]</v>
      </c>
      <c r="F307" s="77">
        <f>'1. Accomodation'!O302</f>
        <v>0</v>
      </c>
      <c r="H307" s="273">
        <v>0</v>
      </c>
      <c r="I307" s="272">
        <f>IFERROR(INDEX('4. Valuation'!$C$10:$J$17,MATCH($E307,'4. Valuation'!$C$10:$C$17,0),MATCH($I$25,'4. Valuation'!$C$10:$J$10,0)),0)</f>
        <v>0</v>
      </c>
      <c r="J307" s="361">
        <f>IFERROR(INDEX('4. Valuation'!$C$10:$J$17,MATCH($E307,'4. Valuation'!$C$10:$C$17,0),MATCH($J$25,'4. Valuation'!$C$10:$J$10,0)),0)</f>
        <v>0</v>
      </c>
      <c r="K307" s="277"/>
      <c r="L307" s="312">
        <f t="shared" si="58"/>
        <v>0</v>
      </c>
      <c r="M307" s="312">
        <f t="shared" si="59"/>
        <v>0</v>
      </c>
      <c r="N307" s="361">
        <f t="shared" si="60"/>
        <v>0</v>
      </c>
      <c r="O307" s="278"/>
      <c r="P307" s="278"/>
      <c r="Q307" s="278"/>
      <c r="R307" s="278"/>
      <c r="S307" s="312">
        <f>IFERROR(INDEX('4. Valuation'!$P$10:$Y$17,MATCH($E307,'4. Valuation'!$P$10:$P$17,0),MATCH($S$25,'4. Valuation'!$P$10:$Y$10,0)),0)</f>
        <v>0</v>
      </c>
      <c r="T307" s="312">
        <f>IFERROR(INDEX('4. Valuation'!$P$10:$Y$17,MATCH($E307,'4. Valuation'!$P$10:$P$17,0),MATCH($T$25,'4. Valuation'!$P$10:$Y$10,0)),0)</f>
        <v>0</v>
      </c>
      <c r="U307" s="312">
        <f>IFERROR(INDEX('4. Valuation'!$P$10:$Y$17,MATCH($E307,'4. Valuation'!$P$10:$P$17,0),MATCH($U$25,'4. Valuation'!$P$10:$Y$10,0)),0)</f>
        <v>0</v>
      </c>
      <c r="V307" s="278"/>
      <c r="W307" s="312">
        <f t="shared" si="61"/>
        <v>0</v>
      </c>
      <c r="X307" s="312">
        <f t="shared" si="62"/>
        <v>0</v>
      </c>
      <c r="Y307" s="312">
        <f t="shared" si="63"/>
        <v>0</v>
      </c>
      <c r="Z307" s="278"/>
      <c r="AA307" s="312">
        <f t="shared" si="64"/>
        <v>0</v>
      </c>
      <c r="AB307" s="312">
        <f>'3. GRI Pricing'!Z298</f>
        <v>0</v>
      </c>
      <c r="AC307" s="361">
        <f t="shared" si="65"/>
        <v>0</v>
      </c>
    </row>
    <row r="308" spans="3:29" s="30" customFormat="1" ht="11.4" x14ac:dyDescent="0.2">
      <c r="C308" s="77">
        <f>'1. Accomodation'!N303</f>
        <v>0</v>
      </c>
      <c r="D308" s="77" t="str">
        <f>'3. GRI Pricing'!D299</f>
        <v>[Select]</v>
      </c>
      <c r="E308" s="77" t="str">
        <f>'1. Accomodation'!P303</f>
        <v>[Select]</v>
      </c>
      <c r="F308" s="77">
        <f>'1. Accomodation'!O303</f>
        <v>0</v>
      </c>
      <c r="H308" s="273">
        <v>0</v>
      </c>
      <c r="I308" s="272">
        <f>IFERROR(INDEX('4. Valuation'!$C$10:$J$17,MATCH($E308,'4. Valuation'!$C$10:$C$17,0),MATCH($I$25,'4. Valuation'!$C$10:$J$10,0)),0)</f>
        <v>0</v>
      </c>
      <c r="J308" s="361">
        <f>IFERROR(INDEX('4. Valuation'!$C$10:$J$17,MATCH($E308,'4. Valuation'!$C$10:$C$17,0),MATCH($J$25,'4. Valuation'!$C$10:$J$10,0)),0)</f>
        <v>0</v>
      </c>
      <c r="K308" s="277"/>
      <c r="L308" s="312">
        <f t="shared" si="58"/>
        <v>0</v>
      </c>
      <c r="M308" s="312">
        <f t="shared" si="59"/>
        <v>0</v>
      </c>
      <c r="N308" s="361">
        <f t="shared" si="60"/>
        <v>0</v>
      </c>
      <c r="O308" s="278"/>
      <c r="P308" s="278"/>
      <c r="Q308" s="278"/>
      <c r="R308" s="278"/>
      <c r="S308" s="312">
        <f>IFERROR(INDEX('4. Valuation'!$P$10:$Y$17,MATCH($E308,'4. Valuation'!$P$10:$P$17,0),MATCH($S$25,'4. Valuation'!$P$10:$Y$10,0)),0)</f>
        <v>0</v>
      </c>
      <c r="T308" s="312">
        <f>IFERROR(INDEX('4. Valuation'!$P$10:$Y$17,MATCH($E308,'4. Valuation'!$P$10:$P$17,0),MATCH($T$25,'4. Valuation'!$P$10:$Y$10,0)),0)</f>
        <v>0</v>
      </c>
      <c r="U308" s="312">
        <f>IFERROR(INDEX('4. Valuation'!$P$10:$Y$17,MATCH($E308,'4. Valuation'!$P$10:$P$17,0),MATCH($U$25,'4. Valuation'!$P$10:$Y$10,0)),0)</f>
        <v>0</v>
      </c>
      <c r="V308" s="278"/>
      <c r="W308" s="312">
        <f t="shared" si="61"/>
        <v>0</v>
      </c>
      <c r="X308" s="312">
        <f t="shared" si="62"/>
        <v>0</v>
      </c>
      <c r="Y308" s="312">
        <f t="shared" si="63"/>
        <v>0</v>
      </c>
      <c r="Z308" s="278"/>
      <c r="AA308" s="312">
        <f t="shared" si="64"/>
        <v>0</v>
      </c>
      <c r="AB308" s="312">
        <f>'3. GRI Pricing'!Z299</f>
        <v>0</v>
      </c>
      <c r="AC308" s="361">
        <f t="shared" si="65"/>
        <v>0</v>
      </c>
    </row>
    <row r="309" spans="3:29" s="30" customFormat="1" ht="11.4" x14ac:dyDescent="0.2">
      <c r="C309" s="77">
        <f>'1. Accomodation'!N304</f>
        <v>0</v>
      </c>
      <c r="D309" s="77" t="str">
        <f>'3. GRI Pricing'!D300</f>
        <v>[Select]</v>
      </c>
      <c r="E309" s="77" t="str">
        <f>'1. Accomodation'!P304</f>
        <v>[Select]</v>
      </c>
      <c r="F309" s="77">
        <f>'1. Accomodation'!O304</f>
        <v>0</v>
      </c>
      <c r="H309" s="273">
        <v>0</v>
      </c>
      <c r="I309" s="272">
        <f>IFERROR(INDEX('4. Valuation'!$C$10:$J$17,MATCH($E309,'4. Valuation'!$C$10:$C$17,0),MATCH($I$25,'4. Valuation'!$C$10:$J$10,0)),0)</f>
        <v>0</v>
      </c>
      <c r="J309" s="361">
        <f>IFERROR(INDEX('4. Valuation'!$C$10:$J$17,MATCH($E309,'4. Valuation'!$C$10:$C$17,0),MATCH($J$25,'4. Valuation'!$C$10:$J$10,0)),0)</f>
        <v>0</v>
      </c>
      <c r="K309" s="277"/>
      <c r="L309" s="312">
        <f t="shared" si="58"/>
        <v>0</v>
      </c>
      <c r="M309" s="312">
        <f t="shared" si="59"/>
        <v>0</v>
      </c>
      <c r="N309" s="361">
        <f t="shared" si="60"/>
        <v>0</v>
      </c>
      <c r="O309" s="278"/>
      <c r="P309" s="278"/>
      <c r="Q309" s="278"/>
      <c r="R309" s="278"/>
      <c r="S309" s="312">
        <f>IFERROR(INDEX('4. Valuation'!$P$10:$Y$17,MATCH($E309,'4. Valuation'!$P$10:$P$17,0),MATCH($S$25,'4. Valuation'!$P$10:$Y$10,0)),0)</f>
        <v>0</v>
      </c>
      <c r="T309" s="312">
        <f>IFERROR(INDEX('4. Valuation'!$P$10:$Y$17,MATCH($E309,'4. Valuation'!$P$10:$P$17,0),MATCH($T$25,'4. Valuation'!$P$10:$Y$10,0)),0)</f>
        <v>0</v>
      </c>
      <c r="U309" s="312">
        <f>IFERROR(INDEX('4. Valuation'!$P$10:$Y$17,MATCH($E309,'4. Valuation'!$P$10:$P$17,0),MATCH($U$25,'4. Valuation'!$P$10:$Y$10,0)),0)</f>
        <v>0</v>
      </c>
      <c r="V309" s="278"/>
      <c r="W309" s="312">
        <f t="shared" si="61"/>
        <v>0</v>
      </c>
      <c r="X309" s="312">
        <f t="shared" si="62"/>
        <v>0</v>
      </c>
      <c r="Y309" s="312">
        <f t="shared" si="63"/>
        <v>0</v>
      </c>
      <c r="Z309" s="278"/>
      <c r="AA309" s="312">
        <f t="shared" si="64"/>
        <v>0</v>
      </c>
      <c r="AB309" s="312">
        <f>'3. GRI Pricing'!Z300</f>
        <v>0</v>
      </c>
      <c r="AC309" s="361">
        <f t="shared" si="65"/>
        <v>0</v>
      </c>
    </row>
    <row r="310" spans="3:29" s="30" customFormat="1" ht="11.4" x14ac:dyDescent="0.2">
      <c r="C310" s="77">
        <f>'1. Accomodation'!N305</f>
        <v>0</v>
      </c>
      <c r="D310" s="77" t="str">
        <f>'3. GRI Pricing'!D301</f>
        <v>[Select]</v>
      </c>
      <c r="E310" s="77" t="str">
        <f>'1. Accomodation'!P305</f>
        <v>[Select]</v>
      </c>
      <c r="F310" s="77">
        <f>'1. Accomodation'!O305</f>
        <v>0</v>
      </c>
      <c r="H310" s="273">
        <v>0</v>
      </c>
      <c r="I310" s="272">
        <f>IFERROR(INDEX('4. Valuation'!$C$10:$J$17,MATCH($E310,'4. Valuation'!$C$10:$C$17,0),MATCH($I$25,'4. Valuation'!$C$10:$J$10,0)),0)</f>
        <v>0</v>
      </c>
      <c r="J310" s="361">
        <f>IFERROR(INDEX('4. Valuation'!$C$10:$J$17,MATCH($E310,'4. Valuation'!$C$10:$C$17,0),MATCH($J$25,'4. Valuation'!$C$10:$J$10,0)),0)</f>
        <v>0</v>
      </c>
      <c r="K310" s="277"/>
      <c r="L310" s="312">
        <f t="shared" si="58"/>
        <v>0</v>
      </c>
      <c r="M310" s="312">
        <f t="shared" si="59"/>
        <v>0</v>
      </c>
      <c r="N310" s="361">
        <f t="shared" si="60"/>
        <v>0</v>
      </c>
      <c r="O310" s="278"/>
      <c r="P310" s="278"/>
      <c r="Q310" s="278"/>
      <c r="R310" s="278"/>
      <c r="S310" s="312">
        <f>IFERROR(INDEX('4. Valuation'!$P$10:$Y$17,MATCH($E310,'4. Valuation'!$P$10:$P$17,0),MATCH($S$25,'4. Valuation'!$P$10:$Y$10,0)),0)</f>
        <v>0</v>
      </c>
      <c r="T310" s="312">
        <f>IFERROR(INDEX('4. Valuation'!$P$10:$Y$17,MATCH($E310,'4. Valuation'!$P$10:$P$17,0),MATCH($T$25,'4. Valuation'!$P$10:$Y$10,0)),0)</f>
        <v>0</v>
      </c>
      <c r="U310" s="312">
        <f>IFERROR(INDEX('4. Valuation'!$P$10:$Y$17,MATCH($E310,'4. Valuation'!$P$10:$P$17,0),MATCH($U$25,'4. Valuation'!$P$10:$Y$10,0)),0)</f>
        <v>0</v>
      </c>
      <c r="V310" s="278"/>
      <c r="W310" s="312">
        <f t="shared" si="61"/>
        <v>0</v>
      </c>
      <c r="X310" s="312">
        <f t="shared" si="62"/>
        <v>0</v>
      </c>
      <c r="Y310" s="312">
        <f t="shared" si="63"/>
        <v>0</v>
      </c>
      <c r="Z310" s="278"/>
      <c r="AA310" s="312">
        <f t="shared" si="64"/>
        <v>0</v>
      </c>
      <c r="AB310" s="312">
        <f>'3. GRI Pricing'!Z301</f>
        <v>0</v>
      </c>
      <c r="AC310" s="361">
        <f t="shared" si="65"/>
        <v>0</v>
      </c>
    </row>
    <row r="311" spans="3:29" s="30" customFormat="1" ht="11.4" x14ac:dyDescent="0.2">
      <c r="C311" s="77">
        <f>'1. Accomodation'!N306</f>
        <v>0</v>
      </c>
      <c r="D311" s="77" t="str">
        <f>'3. GRI Pricing'!D302</f>
        <v>[Select]</v>
      </c>
      <c r="E311" s="77" t="str">
        <f>'1. Accomodation'!P306</f>
        <v>[Select]</v>
      </c>
      <c r="F311" s="77">
        <f>'1. Accomodation'!O306</f>
        <v>0</v>
      </c>
      <c r="H311" s="273">
        <v>0</v>
      </c>
      <c r="I311" s="272">
        <f>IFERROR(INDEX('4. Valuation'!$C$10:$J$17,MATCH($E311,'4. Valuation'!$C$10:$C$17,0),MATCH($I$25,'4. Valuation'!$C$10:$J$10,0)),0)</f>
        <v>0</v>
      </c>
      <c r="J311" s="361">
        <f>IFERROR(INDEX('4. Valuation'!$C$10:$J$17,MATCH($E311,'4. Valuation'!$C$10:$C$17,0),MATCH($J$25,'4. Valuation'!$C$10:$J$10,0)),0)</f>
        <v>0</v>
      </c>
      <c r="K311" s="277"/>
      <c r="L311" s="312">
        <f t="shared" si="58"/>
        <v>0</v>
      </c>
      <c r="M311" s="312">
        <f t="shared" si="59"/>
        <v>0</v>
      </c>
      <c r="N311" s="361">
        <f t="shared" si="60"/>
        <v>0</v>
      </c>
      <c r="O311" s="278"/>
      <c r="P311" s="278"/>
      <c r="Q311" s="278"/>
      <c r="R311" s="278"/>
      <c r="S311" s="312">
        <f>IFERROR(INDEX('4. Valuation'!$P$10:$Y$17,MATCH($E311,'4. Valuation'!$P$10:$P$17,0),MATCH($S$25,'4. Valuation'!$P$10:$Y$10,0)),0)</f>
        <v>0</v>
      </c>
      <c r="T311" s="312">
        <f>IFERROR(INDEX('4. Valuation'!$P$10:$Y$17,MATCH($E311,'4. Valuation'!$P$10:$P$17,0),MATCH($T$25,'4. Valuation'!$P$10:$Y$10,0)),0)</f>
        <v>0</v>
      </c>
      <c r="U311" s="312">
        <f>IFERROR(INDEX('4. Valuation'!$P$10:$Y$17,MATCH($E311,'4. Valuation'!$P$10:$P$17,0),MATCH($U$25,'4. Valuation'!$P$10:$Y$10,0)),0)</f>
        <v>0</v>
      </c>
      <c r="V311" s="278"/>
      <c r="W311" s="312">
        <f t="shared" si="61"/>
        <v>0</v>
      </c>
      <c r="X311" s="312">
        <f t="shared" si="62"/>
        <v>0</v>
      </c>
      <c r="Y311" s="312">
        <f t="shared" si="63"/>
        <v>0</v>
      </c>
      <c r="Z311" s="278"/>
      <c r="AA311" s="312">
        <f t="shared" si="64"/>
        <v>0</v>
      </c>
      <c r="AB311" s="312">
        <f>'3. GRI Pricing'!Z302</f>
        <v>0</v>
      </c>
      <c r="AC311" s="361">
        <f t="shared" si="65"/>
        <v>0</v>
      </c>
    </row>
    <row r="312" spans="3:29" s="30" customFormat="1" ht="11.4" x14ac:dyDescent="0.2">
      <c r="C312" s="77">
        <f>'1. Accomodation'!N307</f>
        <v>0</v>
      </c>
      <c r="D312" s="77" t="str">
        <f>'3. GRI Pricing'!D303</f>
        <v>[Select]</v>
      </c>
      <c r="E312" s="77" t="str">
        <f>'1. Accomodation'!P307</f>
        <v>[Select]</v>
      </c>
      <c r="F312" s="77">
        <f>'1. Accomodation'!O307</f>
        <v>0</v>
      </c>
      <c r="H312" s="273">
        <v>0</v>
      </c>
      <c r="I312" s="272">
        <f>IFERROR(INDEX('4. Valuation'!$C$10:$J$17,MATCH($E312,'4. Valuation'!$C$10:$C$17,0),MATCH($I$25,'4. Valuation'!$C$10:$J$10,0)),0)</f>
        <v>0</v>
      </c>
      <c r="J312" s="361">
        <f>IFERROR(INDEX('4. Valuation'!$C$10:$J$17,MATCH($E312,'4. Valuation'!$C$10:$C$17,0),MATCH($J$25,'4. Valuation'!$C$10:$J$10,0)),0)</f>
        <v>0</v>
      </c>
      <c r="K312" s="277"/>
      <c r="L312" s="312">
        <f t="shared" si="58"/>
        <v>0</v>
      </c>
      <c r="M312" s="312">
        <f t="shared" si="59"/>
        <v>0</v>
      </c>
      <c r="N312" s="361">
        <f t="shared" si="60"/>
        <v>0</v>
      </c>
      <c r="O312" s="278"/>
      <c r="P312" s="278"/>
      <c r="Q312" s="278"/>
      <c r="R312" s="278"/>
      <c r="S312" s="312">
        <f>IFERROR(INDEX('4. Valuation'!$P$10:$Y$17,MATCH($E312,'4. Valuation'!$P$10:$P$17,0),MATCH($S$25,'4. Valuation'!$P$10:$Y$10,0)),0)</f>
        <v>0</v>
      </c>
      <c r="T312" s="312">
        <f>IFERROR(INDEX('4. Valuation'!$P$10:$Y$17,MATCH($E312,'4. Valuation'!$P$10:$P$17,0),MATCH($T$25,'4. Valuation'!$P$10:$Y$10,0)),0)</f>
        <v>0</v>
      </c>
      <c r="U312" s="312">
        <f>IFERROR(INDEX('4. Valuation'!$P$10:$Y$17,MATCH($E312,'4. Valuation'!$P$10:$P$17,0),MATCH($U$25,'4. Valuation'!$P$10:$Y$10,0)),0)</f>
        <v>0</v>
      </c>
      <c r="V312" s="278"/>
      <c r="W312" s="312">
        <f t="shared" si="61"/>
        <v>0</v>
      </c>
      <c r="X312" s="312">
        <f t="shared" si="62"/>
        <v>0</v>
      </c>
      <c r="Y312" s="312">
        <f t="shared" si="63"/>
        <v>0</v>
      </c>
      <c r="Z312" s="278"/>
      <c r="AA312" s="312">
        <f t="shared" si="64"/>
        <v>0</v>
      </c>
      <c r="AB312" s="312">
        <f>'3. GRI Pricing'!Z303</f>
        <v>0</v>
      </c>
      <c r="AC312" s="361">
        <f t="shared" si="65"/>
        <v>0</v>
      </c>
    </row>
    <row r="313" spans="3:29" s="30" customFormat="1" ht="11.4" x14ac:dyDescent="0.2">
      <c r="C313" s="77">
        <f>'1. Accomodation'!N308</f>
        <v>0</v>
      </c>
      <c r="D313" s="77" t="str">
        <f>'3. GRI Pricing'!D304</f>
        <v>[Select]</v>
      </c>
      <c r="E313" s="77" t="str">
        <f>'1. Accomodation'!P308</f>
        <v>[Select]</v>
      </c>
      <c r="F313" s="77">
        <f>'1. Accomodation'!O308</f>
        <v>0</v>
      </c>
      <c r="H313" s="273">
        <v>0</v>
      </c>
      <c r="I313" s="272">
        <f>IFERROR(INDEX('4. Valuation'!$C$10:$J$17,MATCH($E313,'4. Valuation'!$C$10:$C$17,0),MATCH($I$25,'4. Valuation'!$C$10:$J$10,0)),0)</f>
        <v>0</v>
      </c>
      <c r="J313" s="361">
        <f>IFERROR(INDEX('4. Valuation'!$C$10:$J$17,MATCH($E313,'4. Valuation'!$C$10:$C$17,0),MATCH($J$25,'4. Valuation'!$C$10:$J$10,0)),0)</f>
        <v>0</v>
      </c>
      <c r="K313" s="277"/>
      <c r="L313" s="312">
        <f t="shared" si="58"/>
        <v>0</v>
      </c>
      <c r="M313" s="312">
        <f t="shared" si="59"/>
        <v>0</v>
      </c>
      <c r="N313" s="361">
        <f t="shared" si="60"/>
        <v>0</v>
      </c>
      <c r="O313" s="278"/>
      <c r="P313" s="278"/>
      <c r="Q313" s="278"/>
      <c r="R313" s="278"/>
      <c r="S313" s="312">
        <f>IFERROR(INDEX('4. Valuation'!$P$10:$Y$17,MATCH($E313,'4. Valuation'!$P$10:$P$17,0),MATCH($S$25,'4. Valuation'!$P$10:$Y$10,0)),0)</f>
        <v>0</v>
      </c>
      <c r="T313" s="312">
        <f>IFERROR(INDEX('4. Valuation'!$P$10:$Y$17,MATCH($E313,'4. Valuation'!$P$10:$P$17,0),MATCH($T$25,'4. Valuation'!$P$10:$Y$10,0)),0)</f>
        <v>0</v>
      </c>
      <c r="U313" s="312">
        <f>IFERROR(INDEX('4. Valuation'!$P$10:$Y$17,MATCH($E313,'4. Valuation'!$P$10:$P$17,0),MATCH($U$25,'4. Valuation'!$P$10:$Y$10,0)),0)</f>
        <v>0</v>
      </c>
      <c r="V313" s="278"/>
      <c r="W313" s="312">
        <f t="shared" si="61"/>
        <v>0</v>
      </c>
      <c r="X313" s="312">
        <f t="shared" si="62"/>
        <v>0</v>
      </c>
      <c r="Y313" s="312">
        <f t="shared" si="63"/>
        <v>0</v>
      </c>
      <c r="Z313" s="278"/>
      <c r="AA313" s="312">
        <f t="shared" si="64"/>
        <v>0</v>
      </c>
      <c r="AB313" s="312">
        <f>'3. GRI Pricing'!Z304</f>
        <v>0</v>
      </c>
      <c r="AC313" s="361">
        <f t="shared" si="65"/>
        <v>0</v>
      </c>
    </row>
    <row r="314" spans="3:29" s="30" customFormat="1" ht="11.4" x14ac:dyDescent="0.2">
      <c r="C314" s="77">
        <f>'1. Accomodation'!N309</f>
        <v>0</v>
      </c>
      <c r="D314" s="77" t="str">
        <f>'3. GRI Pricing'!D305</f>
        <v>[Select]</v>
      </c>
      <c r="E314" s="77" t="str">
        <f>'1. Accomodation'!P309</f>
        <v>[Select]</v>
      </c>
      <c r="F314" s="77">
        <f>'1. Accomodation'!O309</f>
        <v>0</v>
      </c>
      <c r="H314" s="273">
        <v>0</v>
      </c>
      <c r="I314" s="272">
        <f>IFERROR(INDEX('4. Valuation'!$C$10:$J$17,MATCH($E314,'4. Valuation'!$C$10:$C$17,0),MATCH($I$25,'4. Valuation'!$C$10:$J$10,0)),0)</f>
        <v>0</v>
      </c>
      <c r="J314" s="361">
        <f>IFERROR(INDEX('4. Valuation'!$C$10:$J$17,MATCH($E314,'4. Valuation'!$C$10:$C$17,0),MATCH($J$25,'4. Valuation'!$C$10:$J$10,0)),0)</f>
        <v>0</v>
      </c>
      <c r="K314" s="277"/>
      <c r="L314" s="312">
        <f t="shared" si="58"/>
        <v>0</v>
      </c>
      <c r="M314" s="312">
        <f t="shared" si="59"/>
        <v>0</v>
      </c>
      <c r="N314" s="361">
        <f t="shared" si="60"/>
        <v>0</v>
      </c>
      <c r="O314" s="278"/>
      <c r="P314" s="278"/>
      <c r="Q314" s="278"/>
      <c r="R314" s="278"/>
      <c r="S314" s="312">
        <f>IFERROR(INDEX('4. Valuation'!$P$10:$Y$17,MATCH($E314,'4. Valuation'!$P$10:$P$17,0),MATCH($S$25,'4. Valuation'!$P$10:$Y$10,0)),0)</f>
        <v>0</v>
      </c>
      <c r="T314" s="312">
        <f>IFERROR(INDEX('4. Valuation'!$P$10:$Y$17,MATCH($E314,'4. Valuation'!$P$10:$P$17,0),MATCH($T$25,'4. Valuation'!$P$10:$Y$10,0)),0)</f>
        <v>0</v>
      </c>
      <c r="U314" s="312">
        <f>IFERROR(INDEX('4. Valuation'!$P$10:$Y$17,MATCH($E314,'4. Valuation'!$P$10:$P$17,0),MATCH($U$25,'4. Valuation'!$P$10:$Y$10,0)),0)</f>
        <v>0</v>
      </c>
      <c r="V314" s="278"/>
      <c r="W314" s="312">
        <f t="shared" si="61"/>
        <v>0</v>
      </c>
      <c r="X314" s="312">
        <f t="shared" si="62"/>
        <v>0</v>
      </c>
      <c r="Y314" s="312">
        <f t="shared" si="63"/>
        <v>0</v>
      </c>
      <c r="Z314" s="278"/>
      <c r="AA314" s="312">
        <f t="shared" si="64"/>
        <v>0</v>
      </c>
      <c r="AB314" s="312">
        <f>'3. GRI Pricing'!Z305</f>
        <v>0</v>
      </c>
      <c r="AC314" s="361">
        <f t="shared" si="65"/>
        <v>0</v>
      </c>
    </row>
    <row r="315" spans="3:29" s="30" customFormat="1" ht="11.4" x14ac:dyDescent="0.2">
      <c r="C315" s="77">
        <f>'1. Accomodation'!N310</f>
        <v>0</v>
      </c>
      <c r="D315" s="77" t="str">
        <f>'3. GRI Pricing'!D306</f>
        <v>[Select]</v>
      </c>
      <c r="E315" s="77" t="str">
        <f>'1. Accomodation'!P310</f>
        <v>[Select]</v>
      </c>
      <c r="F315" s="77">
        <f>'1. Accomodation'!O310</f>
        <v>0</v>
      </c>
      <c r="H315" s="273">
        <v>0</v>
      </c>
      <c r="I315" s="272">
        <f>IFERROR(INDEX('4. Valuation'!$C$10:$J$17,MATCH($E315,'4. Valuation'!$C$10:$C$17,0),MATCH($I$25,'4. Valuation'!$C$10:$J$10,0)),0)</f>
        <v>0</v>
      </c>
      <c r="J315" s="361">
        <f>IFERROR(INDEX('4. Valuation'!$C$10:$J$17,MATCH($E315,'4. Valuation'!$C$10:$C$17,0),MATCH($J$25,'4. Valuation'!$C$10:$J$10,0)),0)</f>
        <v>0</v>
      </c>
      <c r="K315" s="277"/>
      <c r="L315" s="312">
        <f t="shared" si="58"/>
        <v>0</v>
      </c>
      <c r="M315" s="312">
        <f t="shared" si="59"/>
        <v>0</v>
      </c>
      <c r="N315" s="361">
        <f t="shared" si="60"/>
        <v>0</v>
      </c>
      <c r="O315" s="278"/>
      <c r="P315" s="278"/>
      <c r="Q315" s="278"/>
      <c r="R315" s="278"/>
      <c r="S315" s="312">
        <f>IFERROR(INDEX('4. Valuation'!$P$10:$Y$17,MATCH($E315,'4. Valuation'!$P$10:$P$17,0),MATCH($S$25,'4. Valuation'!$P$10:$Y$10,0)),0)</f>
        <v>0</v>
      </c>
      <c r="T315" s="312">
        <f>IFERROR(INDEX('4. Valuation'!$P$10:$Y$17,MATCH($E315,'4. Valuation'!$P$10:$P$17,0),MATCH($T$25,'4. Valuation'!$P$10:$Y$10,0)),0)</f>
        <v>0</v>
      </c>
      <c r="U315" s="312">
        <f>IFERROR(INDEX('4. Valuation'!$P$10:$Y$17,MATCH($E315,'4. Valuation'!$P$10:$P$17,0),MATCH($U$25,'4. Valuation'!$P$10:$Y$10,0)),0)</f>
        <v>0</v>
      </c>
      <c r="V315" s="278"/>
      <c r="W315" s="312">
        <f t="shared" si="61"/>
        <v>0</v>
      </c>
      <c r="X315" s="312">
        <f t="shared" si="62"/>
        <v>0</v>
      </c>
      <c r="Y315" s="312">
        <f t="shared" si="63"/>
        <v>0</v>
      </c>
      <c r="Z315" s="278"/>
      <c r="AA315" s="312">
        <f t="shared" si="64"/>
        <v>0</v>
      </c>
      <c r="AB315" s="312">
        <f>'3. GRI Pricing'!Z306</f>
        <v>0</v>
      </c>
      <c r="AC315" s="361">
        <f t="shared" si="65"/>
        <v>0</v>
      </c>
    </row>
    <row r="316" spans="3:29" s="30" customFormat="1" ht="11.4" x14ac:dyDescent="0.2">
      <c r="C316" s="77">
        <f>'1. Accomodation'!N311</f>
        <v>0</v>
      </c>
      <c r="D316" s="77" t="str">
        <f>'3. GRI Pricing'!D307</f>
        <v>[Select]</v>
      </c>
      <c r="E316" s="77" t="str">
        <f>'1. Accomodation'!P311</f>
        <v>[Select]</v>
      </c>
      <c r="F316" s="77">
        <f>'1. Accomodation'!O311</f>
        <v>0</v>
      </c>
      <c r="H316" s="273">
        <v>0</v>
      </c>
      <c r="I316" s="272">
        <f>IFERROR(INDEX('4. Valuation'!$C$10:$J$17,MATCH($E316,'4. Valuation'!$C$10:$C$17,0),MATCH($I$25,'4. Valuation'!$C$10:$J$10,0)),0)</f>
        <v>0</v>
      </c>
      <c r="J316" s="361">
        <f>IFERROR(INDEX('4. Valuation'!$C$10:$J$17,MATCH($E316,'4. Valuation'!$C$10:$C$17,0),MATCH($J$25,'4. Valuation'!$C$10:$J$10,0)),0)</f>
        <v>0</v>
      </c>
      <c r="K316" s="277"/>
      <c r="L316" s="312">
        <f t="shared" si="58"/>
        <v>0</v>
      </c>
      <c r="M316" s="312">
        <f t="shared" si="59"/>
        <v>0</v>
      </c>
      <c r="N316" s="361">
        <f t="shared" si="60"/>
        <v>0</v>
      </c>
      <c r="O316" s="278"/>
      <c r="P316" s="278"/>
      <c r="Q316" s="278"/>
      <c r="R316" s="278"/>
      <c r="S316" s="312">
        <f>IFERROR(INDEX('4. Valuation'!$P$10:$Y$17,MATCH($E316,'4. Valuation'!$P$10:$P$17,0),MATCH($S$25,'4. Valuation'!$P$10:$Y$10,0)),0)</f>
        <v>0</v>
      </c>
      <c r="T316" s="312">
        <f>IFERROR(INDEX('4. Valuation'!$P$10:$Y$17,MATCH($E316,'4. Valuation'!$P$10:$P$17,0),MATCH($T$25,'4. Valuation'!$P$10:$Y$10,0)),0)</f>
        <v>0</v>
      </c>
      <c r="U316" s="312">
        <f>IFERROR(INDEX('4. Valuation'!$P$10:$Y$17,MATCH($E316,'4. Valuation'!$P$10:$P$17,0),MATCH($U$25,'4. Valuation'!$P$10:$Y$10,0)),0)</f>
        <v>0</v>
      </c>
      <c r="V316" s="278"/>
      <c r="W316" s="312">
        <f t="shared" si="61"/>
        <v>0</v>
      </c>
      <c r="X316" s="312">
        <f t="shared" si="62"/>
        <v>0</v>
      </c>
      <c r="Y316" s="312">
        <f t="shared" si="63"/>
        <v>0</v>
      </c>
      <c r="Z316" s="278"/>
      <c r="AA316" s="312">
        <f t="shared" si="64"/>
        <v>0</v>
      </c>
      <c r="AB316" s="312">
        <f>'3. GRI Pricing'!Z307</f>
        <v>0</v>
      </c>
      <c r="AC316" s="361">
        <f t="shared" si="65"/>
        <v>0</v>
      </c>
    </row>
    <row r="317" spans="3:29" s="30" customFormat="1" ht="11.4" x14ac:dyDescent="0.2">
      <c r="C317" s="77">
        <f>'1. Accomodation'!N312</f>
        <v>0</v>
      </c>
      <c r="D317" s="77" t="str">
        <f>'3. GRI Pricing'!D308</f>
        <v>[Select]</v>
      </c>
      <c r="E317" s="77" t="str">
        <f>'1. Accomodation'!P312</f>
        <v>[Select]</v>
      </c>
      <c r="F317" s="77">
        <f>'1. Accomodation'!O312</f>
        <v>0</v>
      </c>
      <c r="H317" s="273">
        <v>0</v>
      </c>
      <c r="I317" s="272">
        <f>IFERROR(INDEX('4. Valuation'!$C$10:$J$17,MATCH($E317,'4. Valuation'!$C$10:$C$17,0),MATCH($I$25,'4. Valuation'!$C$10:$J$10,0)),0)</f>
        <v>0</v>
      </c>
      <c r="J317" s="361">
        <f>IFERROR(INDEX('4. Valuation'!$C$10:$J$17,MATCH($E317,'4. Valuation'!$C$10:$C$17,0),MATCH($J$25,'4. Valuation'!$C$10:$J$10,0)),0)</f>
        <v>0</v>
      </c>
      <c r="K317" s="277"/>
      <c r="L317" s="312">
        <f t="shared" si="58"/>
        <v>0</v>
      </c>
      <c r="M317" s="312">
        <f t="shared" si="59"/>
        <v>0</v>
      </c>
      <c r="N317" s="361">
        <f t="shared" si="60"/>
        <v>0</v>
      </c>
      <c r="O317" s="278"/>
      <c r="P317" s="278"/>
      <c r="Q317" s="278"/>
      <c r="R317" s="278"/>
      <c r="S317" s="312">
        <f>IFERROR(INDEX('4. Valuation'!$P$10:$Y$17,MATCH($E317,'4. Valuation'!$P$10:$P$17,0),MATCH($S$25,'4. Valuation'!$P$10:$Y$10,0)),0)</f>
        <v>0</v>
      </c>
      <c r="T317" s="312">
        <f>IFERROR(INDEX('4. Valuation'!$P$10:$Y$17,MATCH($E317,'4. Valuation'!$P$10:$P$17,0),MATCH($T$25,'4. Valuation'!$P$10:$Y$10,0)),0)</f>
        <v>0</v>
      </c>
      <c r="U317" s="312">
        <f>IFERROR(INDEX('4. Valuation'!$P$10:$Y$17,MATCH($E317,'4. Valuation'!$P$10:$P$17,0),MATCH($U$25,'4. Valuation'!$P$10:$Y$10,0)),0)</f>
        <v>0</v>
      </c>
      <c r="V317" s="278"/>
      <c r="W317" s="312">
        <f t="shared" si="61"/>
        <v>0</v>
      </c>
      <c r="X317" s="312">
        <f t="shared" si="62"/>
        <v>0</v>
      </c>
      <c r="Y317" s="312">
        <f t="shared" si="63"/>
        <v>0</v>
      </c>
      <c r="Z317" s="278"/>
      <c r="AA317" s="312">
        <f t="shared" si="64"/>
        <v>0</v>
      </c>
      <c r="AB317" s="312">
        <f>'3. GRI Pricing'!Z308</f>
        <v>0</v>
      </c>
      <c r="AC317" s="361">
        <f t="shared" si="65"/>
        <v>0</v>
      </c>
    </row>
    <row r="318" spans="3:29" s="30" customFormat="1" ht="11.4" x14ac:dyDescent="0.2">
      <c r="C318" s="77">
        <f>'1. Accomodation'!N313</f>
        <v>0</v>
      </c>
      <c r="D318" s="77" t="str">
        <f>'3. GRI Pricing'!D309</f>
        <v>[Select]</v>
      </c>
      <c r="E318" s="77" t="str">
        <f>'1. Accomodation'!P313</f>
        <v>[Select]</v>
      </c>
      <c r="F318" s="77">
        <f>'1. Accomodation'!O313</f>
        <v>0</v>
      </c>
      <c r="H318" s="273">
        <v>0</v>
      </c>
      <c r="I318" s="272">
        <f>IFERROR(INDEX('4. Valuation'!$C$10:$J$17,MATCH($E318,'4. Valuation'!$C$10:$C$17,0),MATCH($I$25,'4. Valuation'!$C$10:$J$10,0)),0)</f>
        <v>0</v>
      </c>
      <c r="J318" s="361">
        <f>IFERROR(INDEX('4. Valuation'!$C$10:$J$17,MATCH($E318,'4. Valuation'!$C$10:$C$17,0),MATCH($J$25,'4. Valuation'!$C$10:$J$10,0)),0)</f>
        <v>0</v>
      </c>
      <c r="K318" s="277"/>
      <c r="L318" s="312">
        <f t="shared" si="58"/>
        <v>0</v>
      </c>
      <c r="M318" s="312">
        <f t="shared" si="59"/>
        <v>0</v>
      </c>
      <c r="N318" s="361">
        <f t="shared" si="60"/>
        <v>0</v>
      </c>
      <c r="O318" s="278"/>
      <c r="P318" s="278"/>
      <c r="Q318" s="278"/>
      <c r="R318" s="278"/>
      <c r="S318" s="312">
        <f>IFERROR(INDEX('4. Valuation'!$P$10:$Y$17,MATCH($E318,'4. Valuation'!$P$10:$P$17,0),MATCH($S$25,'4. Valuation'!$P$10:$Y$10,0)),0)</f>
        <v>0</v>
      </c>
      <c r="T318" s="312">
        <f>IFERROR(INDEX('4. Valuation'!$P$10:$Y$17,MATCH($E318,'4. Valuation'!$P$10:$P$17,0),MATCH($T$25,'4. Valuation'!$P$10:$Y$10,0)),0)</f>
        <v>0</v>
      </c>
      <c r="U318" s="312">
        <f>IFERROR(INDEX('4. Valuation'!$P$10:$Y$17,MATCH($E318,'4. Valuation'!$P$10:$P$17,0),MATCH($U$25,'4. Valuation'!$P$10:$Y$10,0)),0)</f>
        <v>0</v>
      </c>
      <c r="V318" s="278"/>
      <c r="W318" s="312">
        <f t="shared" si="61"/>
        <v>0</v>
      </c>
      <c r="X318" s="312">
        <f t="shared" si="62"/>
        <v>0</v>
      </c>
      <c r="Y318" s="312">
        <f t="shared" si="63"/>
        <v>0</v>
      </c>
      <c r="Z318" s="278"/>
      <c r="AA318" s="312">
        <f t="shared" si="64"/>
        <v>0</v>
      </c>
      <c r="AB318" s="312">
        <f>'3. GRI Pricing'!Z309</f>
        <v>0</v>
      </c>
      <c r="AC318" s="361">
        <f t="shared" si="65"/>
        <v>0</v>
      </c>
    </row>
    <row r="319" spans="3:29" s="30" customFormat="1" ht="11.4" x14ac:dyDescent="0.2">
      <c r="C319" s="77">
        <f>'1. Accomodation'!N314</f>
        <v>0</v>
      </c>
      <c r="D319" s="77" t="str">
        <f>'3. GRI Pricing'!D310</f>
        <v>[Select]</v>
      </c>
      <c r="E319" s="77" t="str">
        <f>'1. Accomodation'!P314</f>
        <v>[Select]</v>
      </c>
      <c r="F319" s="77">
        <f>'1. Accomodation'!O314</f>
        <v>0</v>
      </c>
      <c r="H319" s="273">
        <v>0</v>
      </c>
      <c r="I319" s="272">
        <f>IFERROR(INDEX('4. Valuation'!$C$10:$J$17,MATCH($E319,'4. Valuation'!$C$10:$C$17,0),MATCH($I$25,'4. Valuation'!$C$10:$J$10,0)),0)</f>
        <v>0</v>
      </c>
      <c r="J319" s="361">
        <f>IFERROR(INDEX('4. Valuation'!$C$10:$J$17,MATCH($E319,'4. Valuation'!$C$10:$C$17,0),MATCH($J$25,'4. Valuation'!$C$10:$J$10,0)),0)</f>
        <v>0</v>
      </c>
      <c r="K319" s="277"/>
      <c r="L319" s="312">
        <f t="shared" si="58"/>
        <v>0</v>
      </c>
      <c r="M319" s="312">
        <f t="shared" si="59"/>
        <v>0</v>
      </c>
      <c r="N319" s="361">
        <f t="shared" si="60"/>
        <v>0</v>
      </c>
      <c r="O319" s="278"/>
      <c r="P319" s="278"/>
      <c r="Q319" s="278"/>
      <c r="R319" s="278"/>
      <c r="S319" s="312">
        <f>IFERROR(INDEX('4. Valuation'!$P$10:$Y$17,MATCH($E319,'4. Valuation'!$P$10:$P$17,0),MATCH($S$25,'4. Valuation'!$P$10:$Y$10,0)),0)</f>
        <v>0</v>
      </c>
      <c r="T319" s="312">
        <f>IFERROR(INDEX('4. Valuation'!$P$10:$Y$17,MATCH($E319,'4. Valuation'!$P$10:$P$17,0),MATCH($T$25,'4. Valuation'!$P$10:$Y$10,0)),0)</f>
        <v>0</v>
      </c>
      <c r="U319" s="312">
        <f>IFERROR(INDEX('4. Valuation'!$P$10:$Y$17,MATCH($E319,'4. Valuation'!$P$10:$P$17,0),MATCH($U$25,'4. Valuation'!$P$10:$Y$10,0)),0)</f>
        <v>0</v>
      </c>
      <c r="V319" s="278"/>
      <c r="W319" s="312">
        <f t="shared" si="61"/>
        <v>0</v>
      </c>
      <c r="X319" s="312">
        <f t="shared" si="62"/>
        <v>0</v>
      </c>
      <c r="Y319" s="312">
        <f t="shared" si="63"/>
        <v>0</v>
      </c>
      <c r="Z319" s="278"/>
      <c r="AA319" s="312">
        <f t="shared" si="64"/>
        <v>0</v>
      </c>
      <c r="AB319" s="312">
        <f>'3. GRI Pricing'!Z310</f>
        <v>0</v>
      </c>
      <c r="AC319" s="361">
        <f t="shared" si="65"/>
        <v>0</v>
      </c>
    </row>
    <row r="320" spans="3:29" s="30" customFormat="1" ht="11.4" x14ac:dyDescent="0.2">
      <c r="C320" s="77">
        <f>'1. Accomodation'!N315</f>
        <v>0</v>
      </c>
      <c r="D320" s="77" t="str">
        <f>'3. GRI Pricing'!D311</f>
        <v>[Select]</v>
      </c>
      <c r="E320" s="77" t="str">
        <f>'1. Accomodation'!P315</f>
        <v>[Select]</v>
      </c>
      <c r="F320" s="77">
        <f>'1. Accomodation'!O315</f>
        <v>0</v>
      </c>
      <c r="H320" s="273">
        <v>0</v>
      </c>
      <c r="I320" s="272">
        <f>IFERROR(INDEX('4. Valuation'!$C$10:$J$17,MATCH($E320,'4. Valuation'!$C$10:$C$17,0),MATCH($I$25,'4. Valuation'!$C$10:$J$10,0)),0)</f>
        <v>0</v>
      </c>
      <c r="J320" s="361">
        <f>IFERROR(INDEX('4. Valuation'!$C$10:$J$17,MATCH($E320,'4. Valuation'!$C$10:$C$17,0),MATCH($J$25,'4. Valuation'!$C$10:$J$10,0)),0)</f>
        <v>0</v>
      </c>
      <c r="K320" s="277"/>
      <c r="L320" s="312">
        <f t="shared" si="58"/>
        <v>0</v>
      </c>
      <c r="M320" s="312">
        <f t="shared" si="59"/>
        <v>0</v>
      </c>
      <c r="N320" s="361">
        <f t="shared" si="60"/>
        <v>0</v>
      </c>
      <c r="O320" s="278"/>
      <c r="P320" s="278"/>
      <c r="Q320" s="278"/>
      <c r="R320" s="278"/>
      <c r="S320" s="312">
        <f>IFERROR(INDEX('4. Valuation'!$P$10:$Y$17,MATCH($E320,'4. Valuation'!$P$10:$P$17,0),MATCH($S$25,'4. Valuation'!$P$10:$Y$10,0)),0)</f>
        <v>0</v>
      </c>
      <c r="T320" s="312">
        <f>IFERROR(INDEX('4. Valuation'!$P$10:$Y$17,MATCH($E320,'4. Valuation'!$P$10:$P$17,0),MATCH($T$25,'4. Valuation'!$P$10:$Y$10,0)),0)</f>
        <v>0</v>
      </c>
      <c r="U320" s="312">
        <f>IFERROR(INDEX('4. Valuation'!$P$10:$Y$17,MATCH($E320,'4. Valuation'!$P$10:$P$17,0),MATCH($U$25,'4. Valuation'!$P$10:$Y$10,0)),0)</f>
        <v>0</v>
      </c>
      <c r="V320" s="278"/>
      <c r="W320" s="312">
        <f t="shared" si="61"/>
        <v>0</v>
      </c>
      <c r="X320" s="312">
        <f t="shared" si="62"/>
        <v>0</v>
      </c>
      <c r="Y320" s="312">
        <f t="shared" si="63"/>
        <v>0</v>
      </c>
      <c r="Z320" s="278"/>
      <c r="AA320" s="312">
        <f t="shared" si="64"/>
        <v>0</v>
      </c>
      <c r="AB320" s="312">
        <f>'3. GRI Pricing'!Z311</f>
        <v>0</v>
      </c>
      <c r="AC320" s="361">
        <f t="shared" si="65"/>
        <v>0</v>
      </c>
    </row>
    <row r="321" spans="3:29" s="30" customFormat="1" ht="11.4" x14ac:dyDescent="0.2">
      <c r="C321" s="77">
        <f>'1. Accomodation'!N316</f>
        <v>0</v>
      </c>
      <c r="D321" s="77" t="str">
        <f>'3. GRI Pricing'!D312</f>
        <v>[Select]</v>
      </c>
      <c r="E321" s="77" t="str">
        <f>'1. Accomodation'!P316</f>
        <v>[Select]</v>
      </c>
      <c r="F321" s="77">
        <f>'1. Accomodation'!O316</f>
        <v>0</v>
      </c>
      <c r="H321" s="273">
        <v>0</v>
      </c>
      <c r="I321" s="272">
        <f>IFERROR(INDEX('4. Valuation'!$C$10:$J$17,MATCH($E321,'4. Valuation'!$C$10:$C$17,0),MATCH($I$25,'4. Valuation'!$C$10:$J$10,0)),0)</f>
        <v>0</v>
      </c>
      <c r="J321" s="361">
        <f>IFERROR(INDEX('4. Valuation'!$C$10:$J$17,MATCH($E321,'4. Valuation'!$C$10:$C$17,0),MATCH($J$25,'4. Valuation'!$C$10:$J$10,0)),0)</f>
        <v>0</v>
      </c>
      <c r="K321" s="277"/>
      <c r="L321" s="312">
        <f t="shared" si="58"/>
        <v>0</v>
      </c>
      <c r="M321" s="312">
        <f t="shared" si="59"/>
        <v>0</v>
      </c>
      <c r="N321" s="361">
        <f t="shared" si="60"/>
        <v>0</v>
      </c>
      <c r="O321" s="278"/>
      <c r="P321" s="278"/>
      <c r="Q321" s="278"/>
      <c r="R321" s="278"/>
      <c r="S321" s="312">
        <f>IFERROR(INDEX('4. Valuation'!$P$10:$Y$17,MATCH($E321,'4. Valuation'!$P$10:$P$17,0),MATCH($S$25,'4. Valuation'!$P$10:$Y$10,0)),0)</f>
        <v>0</v>
      </c>
      <c r="T321" s="312">
        <f>IFERROR(INDEX('4. Valuation'!$P$10:$Y$17,MATCH($E321,'4. Valuation'!$P$10:$P$17,0),MATCH($T$25,'4. Valuation'!$P$10:$Y$10,0)),0)</f>
        <v>0</v>
      </c>
      <c r="U321" s="312">
        <f>IFERROR(INDEX('4. Valuation'!$P$10:$Y$17,MATCH($E321,'4. Valuation'!$P$10:$P$17,0),MATCH($U$25,'4. Valuation'!$P$10:$Y$10,0)),0)</f>
        <v>0</v>
      </c>
      <c r="V321" s="278"/>
      <c r="W321" s="312">
        <f t="shared" si="61"/>
        <v>0</v>
      </c>
      <c r="X321" s="312">
        <f t="shared" si="62"/>
        <v>0</v>
      </c>
      <c r="Y321" s="312">
        <f t="shared" si="63"/>
        <v>0</v>
      </c>
      <c r="Z321" s="278"/>
      <c r="AA321" s="312">
        <f t="shared" si="64"/>
        <v>0</v>
      </c>
      <c r="AB321" s="312">
        <f>'3. GRI Pricing'!Z312</f>
        <v>0</v>
      </c>
      <c r="AC321" s="361">
        <f t="shared" si="65"/>
        <v>0</v>
      </c>
    </row>
    <row r="322" spans="3:29" s="30" customFormat="1" ht="11.4" x14ac:dyDescent="0.2">
      <c r="C322" s="77">
        <f>'1. Accomodation'!N317</f>
        <v>0</v>
      </c>
      <c r="D322" s="77" t="str">
        <f>'3. GRI Pricing'!D313</f>
        <v>[Select]</v>
      </c>
      <c r="E322" s="77" t="str">
        <f>'1. Accomodation'!P317</f>
        <v>[Select]</v>
      </c>
      <c r="F322" s="77">
        <f>'1. Accomodation'!O317</f>
        <v>0</v>
      </c>
      <c r="H322" s="273">
        <v>0</v>
      </c>
      <c r="I322" s="272">
        <f>IFERROR(INDEX('4. Valuation'!$C$10:$J$17,MATCH($E322,'4. Valuation'!$C$10:$C$17,0),MATCH($I$25,'4. Valuation'!$C$10:$J$10,0)),0)</f>
        <v>0</v>
      </c>
      <c r="J322" s="361">
        <f>IFERROR(INDEX('4. Valuation'!$C$10:$J$17,MATCH($E322,'4. Valuation'!$C$10:$C$17,0),MATCH($J$25,'4. Valuation'!$C$10:$J$10,0)),0)</f>
        <v>0</v>
      </c>
      <c r="K322" s="277"/>
      <c r="L322" s="312">
        <f t="shared" si="58"/>
        <v>0</v>
      </c>
      <c r="M322" s="312">
        <f t="shared" si="59"/>
        <v>0</v>
      </c>
      <c r="N322" s="361">
        <f t="shared" si="60"/>
        <v>0</v>
      </c>
      <c r="O322" s="278"/>
      <c r="P322" s="278"/>
      <c r="Q322" s="278"/>
      <c r="R322" s="278"/>
      <c r="S322" s="312">
        <f>IFERROR(INDEX('4. Valuation'!$P$10:$Y$17,MATCH($E322,'4. Valuation'!$P$10:$P$17,0),MATCH($S$25,'4. Valuation'!$P$10:$Y$10,0)),0)</f>
        <v>0</v>
      </c>
      <c r="T322" s="312">
        <f>IFERROR(INDEX('4. Valuation'!$P$10:$Y$17,MATCH($E322,'4. Valuation'!$P$10:$P$17,0),MATCH($T$25,'4. Valuation'!$P$10:$Y$10,0)),0)</f>
        <v>0</v>
      </c>
      <c r="U322" s="312">
        <f>IFERROR(INDEX('4. Valuation'!$P$10:$Y$17,MATCH($E322,'4. Valuation'!$P$10:$P$17,0),MATCH($U$25,'4. Valuation'!$P$10:$Y$10,0)),0)</f>
        <v>0</v>
      </c>
      <c r="V322" s="278"/>
      <c r="W322" s="312">
        <f t="shared" si="61"/>
        <v>0</v>
      </c>
      <c r="X322" s="312">
        <f t="shared" si="62"/>
        <v>0</v>
      </c>
      <c r="Y322" s="312">
        <f t="shared" si="63"/>
        <v>0</v>
      </c>
      <c r="Z322" s="278"/>
      <c r="AA322" s="312">
        <f t="shared" si="64"/>
        <v>0</v>
      </c>
      <c r="AB322" s="312">
        <f>'3. GRI Pricing'!Z313</f>
        <v>0</v>
      </c>
      <c r="AC322" s="361">
        <f t="shared" si="65"/>
        <v>0</v>
      </c>
    </row>
    <row r="323" spans="3:29" s="30" customFormat="1" ht="11.4" x14ac:dyDescent="0.2">
      <c r="C323" s="77">
        <f>'1. Accomodation'!N318</f>
        <v>0</v>
      </c>
      <c r="D323" s="77" t="str">
        <f>'3. GRI Pricing'!D314</f>
        <v>[Select]</v>
      </c>
      <c r="E323" s="77" t="str">
        <f>'1. Accomodation'!P318</f>
        <v>[Select]</v>
      </c>
      <c r="F323" s="77">
        <f>'1. Accomodation'!O318</f>
        <v>0</v>
      </c>
      <c r="H323" s="273">
        <v>0</v>
      </c>
      <c r="I323" s="272">
        <f>IFERROR(INDEX('4. Valuation'!$C$10:$J$17,MATCH($E323,'4. Valuation'!$C$10:$C$17,0),MATCH($I$25,'4. Valuation'!$C$10:$J$10,0)),0)</f>
        <v>0</v>
      </c>
      <c r="J323" s="361">
        <f>IFERROR(INDEX('4. Valuation'!$C$10:$J$17,MATCH($E323,'4. Valuation'!$C$10:$C$17,0),MATCH($J$25,'4. Valuation'!$C$10:$J$10,0)),0)</f>
        <v>0</v>
      </c>
      <c r="K323" s="277"/>
      <c r="L323" s="312">
        <f t="shared" si="58"/>
        <v>0</v>
      </c>
      <c r="M323" s="312">
        <f t="shared" si="59"/>
        <v>0</v>
      </c>
      <c r="N323" s="361">
        <f t="shared" si="60"/>
        <v>0</v>
      </c>
      <c r="O323" s="278"/>
      <c r="P323" s="278"/>
      <c r="Q323" s="278"/>
      <c r="R323" s="278"/>
      <c r="S323" s="312">
        <f>IFERROR(INDEX('4. Valuation'!$P$10:$Y$17,MATCH($E323,'4. Valuation'!$P$10:$P$17,0),MATCH($S$25,'4. Valuation'!$P$10:$Y$10,0)),0)</f>
        <v>0</v>
      </c>
      <c r="T323" s="312">
        <f>IFERROR(INDEX('4. Valuation'!$P$10:$Y$17,MATCH($E323,'4. Valuation'!$P$10:$P$17,0),MATCH($T$25,'4. Valuation'!$P$10:$Y$10,0)),0)</f>
        <v>0</v>
      </c>
      <c r="U323" s="312">
        <f>IFERROR(INDEX('4. Valuation'!$P$10:$Y$17,MATCH($E323,'4. Valuation'!$P$10:$P$17,0),MATCH($U$25,'4. Valuation'!$P$10:$Y$10,0)),0)</f>
        <v>0</v>
      </c>
      <c r="V323" s="278"/>
      <c r="W323" s="312">
        <f t="shared" si="61"/>
        <v>0</v>
      </c>
      <c r="X323" s="312">
        <f t="shared" si="62"/>
        <v>0</v>
      </c>
      <c r="Y323" s="312">
        <f t="shared" si="63"/>
        <v>0</v>
      </c>
      <c r="Z323" s="278"/>
      <c r="AA323" s="312">
        <f t="shared" si="64"/>
        <v>0</v>
      </c>
      <c r="AB323" s="312">
        <f>'3. GRI Pricing'!Z314</f>
        <v>0</v>
      </c>
      <c r="AC323" s="361">
        <f t="shared" si="65"/>
        <v>0</v>
      </c>
    </row>
    <row r="324" spans="3:29" s="30" customFormat="1" ht="11.4" x14ac:dyDescent="0.2">
      <c r="C324" s="77">
        <f>'1. Accomodation'!N319</f>
        <v>0</v>
      </c>
      <c r="D324" s="77" t="str">
        <f>'3. GRI Pricing'!D315</f>
        <v>[Select]</v>
      </c>
      <c r="E324" s="77" t="str">
        <f>'1. Accomodation'!P319</f>
        <v>[Select]</v>
      </c>
      <c r="F324" s="77">
        <f>'1. Accomodation'!O319</f>
        <v>0</v>
      </c>
      <c r="H324" s="273">
        <v>0</v>
      </c>
      <c r="I324" s="272">
        <f>IFERROR(INDEX('4. Valuation'!$C$10:$J$17,MATCH($E324,'4. Valuation'!$C$10:$C$17,0),MATCH($I$25,'4. Valuation'!$C$10:$J$10,0)),0)</f>
        <v>0</v>
      </c>
      <c r="J324" s="361">
        <f>IFERROR(INDEX('4. Valuation'!$C$10:$J$17,MATCH($E324,'4. Valuation'!$C$10:$C$17,0),MATCH($J$25,'4. Valuation'!$C$10:$J$10,0)),0)</f>
        <v>0</v>
      </c>
      <c r="K324" s="277"/>
      <c r="L324" s="312">
        <f t="shared" si="58"/>
        <v>0</v>
      </c>
      <c r="M324" s="312">
        <f t="shared" si="59"/>
        <v>0</v>
      </c>
      <c r="N324" s="361">
        <f t="shared" si="60"/>
        <v>0</v>
      </c>
      <c r="O324" s="278"/>
      <c r="P324" s="278"/>
      <c r="Q324" s="278"/>
      <c r="R324" s="278"/>
      <c r="S324" s="312">
        <f>IFERROR(INDEX('4. Valuation'!$P$10:$Y$17,MATCH($E324,'4. Valuation'!$P$10:$P$17,0),MATCH($S$25,'4. Valuation'!$P$10:$Y$10,0)),0)</f>
        <v>0</v>
      </c>
      <c r="T324" s="312">
        <f>IFERROR(INDEX('4. Valuation'!$P$10:$Y$17,MATCH($E324,'4. Valuation'!$P$10:$P$17,0),MATCH($T$25,'4. Valuation'!$P$10:$Y$10,0)),0)</f>
        <v>0</v>
      </c>
      <c r="U324" s="312">
        <f>IFERROR(INDEX('4. Valuation'!$P$10:$Y$17,MATCH($E324,'4. Valuation'!$P$10:$P$17,0),MATCH($U$25,'4. Valuation'!$P$10:$Y$10,0)),0)</f>
        <v>0</v>
      </c>
      <c r="V324" s="278"/>
      <c r="W324" s="312">
        <f t="shared" si="61"/>
        <v>0</v>
      </c>
      <c r="X324" s="312">
        <f t="shared" si="62"/>
        <v>0</v>
      </c>
      <c r="Y324" s="312">
        <f t="shared" si="63"/>
        <v>0</v>
      </c>
      <c r="Z324" s="278"/>
      <c r="AA324" s="312">
        <f t="shared" si="64"/>
        <v>0</v>
      </c>
      <c r="AB324" s="312">
        <f>'3. GRI Pricing'!Z315</f>
        <v>0</v>
      </c>
      <c r="AC324" s="361">
        <f t="shared" si="65"/>
        <v>0</v>
      </c>
    </row>
    <row r="325" spans="3:29" s="30" customFormat="1" ht="11.4" x14ac:dyDescent="0.2">
      <c r="C325" s="77">
        <f>'1. Accomodation'!N320</f>
        <v>0</v>
      </c>
      <c r="D325" s="77" t="str">
        <f>'3. GRI Pricing'!D316</f>
        <v>[Select]</v>
      </c>
      <c r="E325" s="77" t="str">
        <f>'1. Accomodation'!P320</f>
        <v>[Select]</v>
      </c>
      <c r="F325" s="77">
        <f>'1. Accomodation'!O320</f>
        <v>0</v>
      </c>
      <c r="H325" s="273">
        <v>0</v>
      </c>
      <c r="I325" s="272">
        <f>IFERROR(INDEX('4. Valuation'!$C$10:$J$17,MATCH($E325,'4. Valuation'!$C$10:$C$17,0),MATCH($I$25,'4. Valuation'!$C$10:$J$10,0)),0)</f>
        <v>0</v>
      </c>
      <c r="J325" s="361">
        <f>IFERROR(INDEX('4. Valuation'!$C$10:$J$17,MATCH($E325,'4. Valuation'!$C$10:$C$17,0),MATCH($J$25,'4. Valuation'!$C$10:$J$10,0)),0)</f>
        <v>0</v>
      </c>
      <c r="K325" s="277"/>
      <c r="L325" s="312">
        <f t="shared" si="58"/>
        <v>0</v>
      </c>
      <c r="M325" s="312">
        <f t="shared" si="59"/>
        <v>0</v>
      </c>
      <c r="N325" s="361">
        <f t="shared" si="60"/>
        <v>0</v>
      </c>
      <c r="O325" s="278"/>
      <c r="P325" s="278"/>
      <c r="Q325" s="278"/>
      <c r="R325" s="278"/>
      <c r="S325" s="312">
        <f>IFERROR(INDEX('4. Valuation'!$P$10:$Y$17,MATCH($E325,'4. Valuation'!$P$10:$P$17,0),MATCH($S$25,'4. Valuation'!$P$10:$Y$10,0)),0)</f>
        <v>0</v>
      </c>
      <c r="T325" s="312">
        <f>IFERROR(INDEX('4. Valuation'!$P$10:$Y$17,MATCH($E325,'4. Valuation'!$P$10:$P$17,0),MATCH($T$25,'4. Valuation'!$P$10:$Y$10,0)),0)</f>
        <v>0</v>
      </c>
      <c r="U325" s="312">
        <f>IFERROR(INDEX('4. Valuation'!$P$10:$Y$17,MATCH($E325,'4. Valuation'!$P$10:$P$17,0),MATCH($U$25,'4. Valuation'!$P$10:$Y$10,0)),0)</f>
        <v>0</v>
      </c>
      <c r="V325" s="278"/>
      <c r="W325" s="312">
        <f t="shared" si="61"/>
        <v>0</v>
      </c>
      <c r="X325" s="312">
        <f t="shared" si="62"/>
        <v>0</v>
      </c>
      <c r="Y325" s="312">
        <f t="shared" si="63"/>
        <v>0</v>
      </c>
      <c r="Z325" s="278"/>
      <c r="AA325" s="312">
        <f t="shared" si="64"/>
        <v>0</v>
      </c>
      <c r="AB325" s="312">
        <f>'3. GRI Pricing'!Z316</f>
        <v>0</v>
      </c>
      <c r="AC325" s="361">
        <f t="shared" si="65"/>
        <v>0</v>
      </c>
    </row>
    <row r="326" spans="3:29" s="30" customFormat="1" ht="11.4" x14ac:dyDescent="0.2">
      <c r="C326" s="77">
        <f>'1. Accomodation'!N321</f>
        <v>0</v>
      </c>
      <c r="D326" s="77" t="str">
        <f>'3. GRI Pricing'!D317</f>
        <v>[Select]</v>
      </c>
      <c r="E326" s="77" t="str">
        <f>'1. Accomodation'!P321</f>
        <v>[Select]</v>
      </c>
      <c r="F326" s="77">
        <f>'1. Accomodation'!O321</f>
        <v>0</v>
      </c>
      <c r="H326" s="273">
        <v>0</v>
      </c>
      <c r="I326" s="272">
        <f>IFERROR(INDEX('4. Valuation'!$C$10:$J$17,MATCH($E326,'4. Valuation'!$C$10:$C$17,0),MATCH($I$25,'4. Valuation'!$C$10:$J$10,0)),0)</f>
        <v>0</v>
      </c>
      <c r="J326" s="361">
        <f>IFERROR(INDEX('4. Valuation'!$C$10:$J$17,MATCH($E326,'4. Valuation'!$C$10:$C$17,0),MATCH($J$25,'4. Valuation'!$C$10:$J$10,0)),0)</f>
        <v>0</v>
      </c>
      <c r="K326" s="277"/>
      <c r="L326" s="312">
        <f t="shared" si="58"/>
        <v>0</v>
      </c>
      <c r="M326" s="312">
        <f t="shared" si="59"/>
        <v>0</v>
      </c>
      <c r="N326" s="361">
        <f t="shared" si="60"/>
        <v>0</v>
      </c>
      <c r="O326" s="278"/>
      <c r="P326" s="278"/>
      <c r="Q326" s="278"/>
      <c r="R326" s="278"/>
      <c r="S326" s="312">
        <f>IFERROR(INDEX('4. Valuation'!$P$10:$Y$17,MATCH($E326,'4. Valuation'!$P$10:$P$17,0),MATCH($S$25,'4. Valuation'!$P$10:$Y$10,0)),0)</f>
        <v>0</v>
      </c>
      <c r="T326" s="312">
        <f>IFERROR(INDEX('4. Valuation'!$P$10:$Y$17,MATCH($E326,'4. Valuation'!$P$10:$P$17,0),MATCH($T$25,'4. Valuation'!$P$10:$Y$10,0)),0)</f>
        <v>0</v>
      </c>
      <c r="U326" s="312">
        <f>IFERROR(INDEX('4. Valuation'!$P$10:$Y$17,MATCH($E326,'4. Valuation'!$P$10:$P$17,0),MATCH($U$25,'4. Valuation'!$P$10:$Y$10,0)),0)</f>
        <v>0</v>
      </c>
      <c r="V326" s="278"/>
      <c r="W326" s="312">
        <f t="shared" si="61"/>
        <v>0</v>
      </c>
      <c r="X326" s="312">
        <f t="shared" si="62"/>
        <v>0</v>
      </c>
      <c r="Y326" s="312">
        <f t="shared" si="63"/>
        <v>0</v>
      </c>
      <c r="Z326" s="278"/>
      <c r="AA326" s="312">
        <f t="shared" si="64"/>
        <v>0</v>
      </c>
      <c r="AB326" s="312">
        <f>'3. GRI Pricing'!Z317</f>
        <v>0</v>
      </c>
      <c r="AC326" s="361">
        <f t="shared" si="65"/>
        <v>0</v>
      </c>
    </row>
    <row r="327" spans="3:29" s="30" customFormat="1" ht="11.4" x14ac:dyDescent="0.2">
      <c r="C327" s="77">
        <f>'1. Accomodation'!N322</f>
        <v>0</v>
      </c>
      <c r="D327" s="77" t="str">
        <f>'3. GRI Pricing'!D318</f>
        <v>[Select]</v>
      </c>
      <c r="E327" s="77" t="str">
        <f>'1. Accomodation'!P322</f>
        <v>[Select]</v>
      </c>
      <c r="F327" s="77">
        <f>'1. Accomodation'!O322</f>
        <v>0</v>
      </c>
      <c r="H327" s="273">
        <v>0</v>
      </c>
      <c r="I327" s="272">
        <f>IFERROR(INDEX('4. Valuation'!$C$10:$J$17,MATCH($E327,'4. Valuation'!$C$10:$C$17,0),MATCH($I$25,'4. Valuation'!$C$10:$J$10,0)),0)</f>
        <v>0</v>
      </c>
      <c r="J327" s="361">
        <f>IFERROR(INDEX('4. Valuation'!$C$10:$J$17,MATCH($E327,'4. Valuation'!$C$10:$C$17,0),MATCH($J$25,'4. Valuation'!$C$10:$J$10,0)),0)</f>
        <v>0</v>
      </c>
      <c r="K327" s="277"/>
      <c r="L327" s="312">
        <f t="shared" si="58"/>
        <v>0</v>
      </c>
      <c r="M327" s="312">
        <f t="shared" si="59"/>
        <v>0</v>
      </c>
      <c r="N327" s="361">
        <f t="shared" si="60"/>
        <v>0</v>
      </c>
      <c r="O327" s="278"/>
      <c r="P327" s="278"/>
      <c r="Q327" s="278"/>
      <c r="R327" s="278"/>
      <c r="S327" s="312">
        <f>IFERROR(INDEX('4. Valuation'!$P$10:$Y$17,MATCH($E327,'4. Valuation'!$P$10:$P$17,0),MATCH($S$25,'4. Valuation'!$P$10:$Y$10,0)),0)</f>
        <v>0</v>
      </c>
      <c r="T327" s="312">
        <f>IFERROR(INDEX('4. Valuation'!$P$10:$Y$17,MATCH($E327,'4. Valuation'!$P$10:$P$17,0),MATCH($T$25,'4. Valuation'!$P$10:$Y$10,0)),0)</f>
        <v>0</v>
      </c>
      <c r="U327" s="312">
        <f>IFERROR(INDEX('4. Valuation'!$P$10:$Y$17,MATCH($E327,'4. Valuation'!$P$10:$P$17,0),MATCH($U$25,'4. Valuation'!$P$10:$Y$10,0)),0)</f>
        <v>0</v>
      </c>
      <c r="V327" s="278"/>
      <c r="W327" s="312">
        <f t="shared" si="61"/>
        <v>0</v>
      </c>
      <c r="X327" s="312">
        <f t="shared" si="62"/>
        <v>0</v>
      </c>
      <c r="Y327" s="312">
        <f t="shared" si="63"/>
        <v>0</v>
      </c>
      <c r="Z327" s="278"/>
      <c r="AA327" s="312">
        <f t="shared" si="64"/>
        <v>0</v>
      </c>
      <c r="AB327" s="312">
        <f>'3. GRI Pricing'!Z318</f>
        <v>0</v>
      </c>
      <c r="AC327" s="361">
        <f t="shared" si="65"/>
        <v>0</v>
      </c>
    </row>
    <row r="328" spans="3:29" s="30" customFormat="1" ht="11.4" x14ac:dyDescent="0.2">
      <c r="C328" s="77">
        <f>'1. Accomodation'!N323</f>
        <v>0</v>
      </c>
      <c r="D328" s="77" t="str">
        <f>'3. GRI Pricing'!D319</f>
        <v>[Select]</v>
      </c>
      <c r="E328" s="77" t="str">
        <f>'1. Accomodation'!P323</f>
        <v>[Select]</v>
      </c>
      <c r="F328" s="77">
        <f>'1. Accomodation'!O323</f>
        <v>0</v>
      </c>
      <c r="H328" s="273">
        <v>0</v>
      </c>
      <c r="I328" s="272">
        <f>IFERROR(INDEX('4. Valuation'!$C$10:$J$17,MATCH($E328,'4. Valuation'!$C$10:$C$17,0),MATCH($I$25,'4. Valuation'!$C$10:$J$10,0)),0)</f>
        <v>0</v>
      </c>
      <c r="J328" s="361">
        <f>IFERROR(INDEX('4. Valuation'!$C$10:$J$17,MATCH($E328,'4. Valuation'!$C$10:$C$17,0),MATCH($J$25,'4. Valuation'!$C$10:$J$10,0)),0)</f>
        <v>0</v>
      </c>
      <c r="K328" s="277"/>
      <c r="L328" s="312">
        <f t="shared" si="58"/>
        <v>0</v>
      </c>
      <c r="M328" s="312">
        <f t="shared" si="59"/>
        <v>0</v>
      </c>
      <c r="N328" s="361">
        <f t="shared" si="60"/>
        <v>0</v>
      </c>
      <c r="O328" s="278"/>
      <c r="P328" s="278"/>
      <c r="Q328" s="278"/>
      <c r="R328" s="278"/>
      <c r="S328" s="312">
        <f>IFERROR(INDEX('4. Valuation'!$P$10:$Y$17,MATCH($E328,'4. Valuation'!$P$10:$P$17,0),MATCH($S$25,'4. Valuation'!$P$10:$Y$10,0)),0)</f>
        <v>0</v>
      </c>
      <c r="T328" s="312">
        <f>IFERROR(INDEX('4. Valuation'!$P$10:$Y$17,MATCH($E328,'4. Valuation'!$P$10:$P$17,0),MATCH($T$25,'4. Valuation'!$P$10:$Y$10,0)),0)</f>
        <v>0</v>
      </c>
      <c r="U328" s="312">
        <f>IFERROR(INDEX('4. Valuation'!$P$10:$Y$17,MATCH($E328,'4. Valuation'!$P$10:$P$17,0),MATCH($U$25,'4. Valuation'!$P$10:$Y$10,0)),0)</f>
        <v>0</v>
      </c>
      <c r="V328" s="278"/>
      <c r="W328" s="312">
        <f t="shared" si="61"/>
        <v>0</v>
      </c>
      <c r="X328" s="312">
        <f t="shared" si="62"/>
        <v>0</v>
      </c>
      <c r="Y328" s="312">
        <f t="shared" si="63"/>
        <v>0</v>
      </c>
      <c r="Z328" s="278"/>
      <c r="AA328" s="312">
        <f t="shared" si="64"/>
        <v>0</v>
      </c>
      <c r="AB328" s="312">
        <f>'3. GRI Pricing'!Z319</f>
        <v>0</v>
      </c>
      <c r="AC328" s="361">
        <f t="shared" si="65"/>
        <v>0</v>
      </c>
    </row>
    <row r="329" spans="3:29" s="30" customFormat="1" ht="11.4" x14ac:dyDescent="0.2">
      <c r="C329" s="77">
        <f>'1. Accomodation'!N324</f>
        <v>0</v>
      </c>
      <c r="D329" s="77" t="str">
        <f>'3. GRI Pricing'!D320</f>
        <v>[Select]</v>
      </c>
      <c r="E329" s="77" t="str">
        <f>'1. Accomodation'!P324</f>
        <v>[Select]</v>
      </c>
      <c r="F329" s="77">
        <f>'1. Accomodation'!O324</f>
        <v>0</v>
      </c>
      <c r="H329" s="273">
        <v>0</v>
      </c>
      <c r="I329" s="272">
        <f>IFERROR(INDEX('4. Valuation'!$C$10:$J$17,MATCH($E329,'4. Valuation'!$C$10:$C$17,0),MATCH($I$25,'4. Valuation'!$C$10:$J$10,0)),0)</f>
        <v>0</v>
      </c>
      <c r="J329" s="361">
        <f>IFERROR(INDEX('4. Valuation'!$C$10:$J$17,MATCH($E329,'4. Valuation'!$C$10:$C$17,0),MATCH($J$25,'4. Valuation'!$C$10:$J$10,0)),0)</f>
        <v>0</v>
      </c>
      <c r="K329" s="277"/>
      <c r="L329" s="312">
        <f t="shared" si="58"/>
        <v>0</v>
      </c>
      <c r="M329" s="312">
        <f t="shared" si="59"/>
        <v>0</v>
      </c>
      <c r="N329" s="361">
        <f t="shared" si="60"/>
        <v>0</v>
      </c>
      <c r="O329" s="278"/>
      <c r="P329" s="278"/>
      <c r="Q329" s="278"/>
      <c r="R329" s="278"/>
      <c r="S329" s="312">
        <f>IFERROR(INDEX('4. Valuation'!$P$10:$Y$17,MATCH($E329,'4. Valuation'!$P$10:$P$17,0),MATCH($S$25,'4. Valuation'!$P$10:$Y$10,0)),0)</f>
        <v>0</v>
      </c>
      <c r="T329" s="312">
        <f>IFERROR(INDEX('4. Valuation'!$P$10:$Y$17,MATCH($E329,'4. Valuation'!$P$10:$P$17,0),MATCH($T$25,'4. Valuation'!$P$10:$Y$10,0)),0)</f>
        <v>0</v>
      </c>
      <c r="U329" s="312">
        <f>IFERROR(INDEX('4. Valuation'!$P$10:$Y$17,MATCH($E329,'4. Valuation'!$P$10:$P$17,0),MATCH($U$25,'4. Valuation'!$P$10:$Y$10,0)),0)</f>
        <v>0</v>
      </c>
      <c r="V329" s="278"/>
      <c r="W329" s="312">
        <f t="shared" si="61"/>
        <v>0</v>
      </c>
      <c r="X329" s="312">
        <f t="shared" si="62"/>
        <v>0</v>
      </c>
      <c r="Y329" s="312">
        <f t="shared" si="63"/>
        <v>0</v>
      </c>
      <c r="Z329" s="278"/>
      <c r="AA329" s="312">
        <f t="shared" si="64"/>
        <v>0</v>
      </c>
      <c r="AB329" s="312">
        <f>'3. GRI Pricing'!Z320</f>
        <v>0</v>
      </c>
      <c r="AC329" s="361">
        <f t="shared" si="65"/>
        <v>0</v>
      </c>
    </row>
    <row r="330" spans="3:29" s="30" customFormat="1" ht="11.4" x14ac:dyDescent="0.2">
      <c r="C330" s="77">
        <f>'1. Accomodation'!N325</f>
        <v>0</v>
      </c>
      <c r="D330" s="77" t="str">
        <f>'3. GRI Pricing'!D321</f>
        <v>[Select]</v>
      </c>
      <c r="E330" s="77" t="str">
        <f>'1. Accomodation'!P325</f>
        <v>[Select]</v>
      </c>
      <c r="F330" s="77">
        <f>'1. Accomodation'!O325</f>
        <v>0</v>
      </c>
      <c r="H330" s="273">
        <v>0</v>
      </c>
      <c r="I330" s="272">
        <f>IFERROR(INDEX('4. Valuation'!$C$10:$J$17,MATCH($E330,'4. Valuation'!$C$10:$C$17,0),MATCH($I$25,'4. Valuation'!$C$10:$J$10,0)),0)</f>
        <v>0</v>
      </c>
      <c r="J330" s="361">
        <f>IFERROR(INDEX('4. Valuation'!$C$10:$J$17,MATCH($E330,'4. Valuation'!$C$10:$C$17,0),MATCH($J$25,'4. Valuation'!$C$10:$J$10,0)),0)</f>
        <v>0</v>
      </c>
      <c r="K330" s="277"/>
      <c r="L330" s="312">
        <f t="shared" si="58"/>
        <v>0</v>
      </c>
      <c r="M330" s="312">
        <f t="shared" si="59"/>
        <v>0</v>
      </c>
      <c r="N330" s="361">
        <f t="shared" si="60"/>
        <v>0</v>
      </c>
      <c r="O330" s="278"/>
      <c r="P330" s="278"/>
      <c r="Q330" s="278"/>
      <c r="R330" s="278"/>
      <c r="S330" s="312">
        <f>IFERROR(INDEX('4. Valuation'!$P$10:$Y$17,MATCH($E330,'4. Valuation'!$P$10:$P$17,0),MATCH($S$25,'4. Valuation'!$P$10:$Y$10,0)),0)</f>
        <v>0</v>
      </c>
      <c r="T330" s="312">
        <f>IFERROR(INDEX('4. Valuation'!$P$10:$Y$17,MATCH($E330,'4. Valuation'!$P$10:$P$17,0),MATCH($T$25,'4. Valuation'!$P$10:$Y$10,0)),0)</f>
        <v>0</v>
      </c>
      <c r="U330" s="312">
        <f>IFERROR(INDEX('4. Valuation'!$P$10:$Y$17,MATCH($E330,'4. Valuation'!$P$10:$P$17,0),MATCH($U$25,'4. Valuation'!$P$10:$Y$10,0)),0)</f>
        <v>0</v>
      </c>
      <c r="V330" s="278"/>
      <c r="W330" s="312">
        <f t="shared" si="61"/>
        <v>0</v>
      </c>
      <c r="X330" s="312">
        <f t="shared" si="62"/>
        <v>0</v>
      </c>
      <c r="Y330" s="312">
        <f t="shared" si="63"/>
        <v>0</v>
      </c>
      <c r="Z330" s="278"/>
      <c r="AA330" s="312">
        <f t="shared" si="64"/>
        <v>0</v>
      </c>
      <c r="AB330" s="312">
        <f>'3. GRI Pricing'!Z321</f>
        <v>0</v>
      </c>
      <c r="AC330" s="361">
        <f t="shared" si="65"/>
        <v>0</v>
      </c>
    </row>
    <row r="331" spans="3:29" s="30" customFormat="1" ht="11.4" x14ac:dyDescent="0.2">
      <c r="C331" s="77">
        <f>'1. Accomodation'!N326</f>
        <v>0</v>
      </c>
      <c r="D331" s="77" t="str">
        <f>'3. GRI Pricing'!D322</f>
        <v>[Select]</v>
      </c>
      <c r="E331" s="77" t="str">
        <f>'1. Accomodation'!P326</f>
        <v>[Select]</v>
      </c>
      <c r="F331" s="77">
        <f>'1. Accomodation'!O326</f>
        <v>0</v>
      </c>
      <c r="H331" s="273">
        <v>0</v>
      </c>
      <c r="I331" s="272">
        <f>IFERROR(INDEX('4. Valuation'!$C$10:$J$17,MATCH($E331,'4. Valuation'!$C$10:$C$17,0),MATCH($I$25,'4. Valuation'!$C$10:$J$10,0)),0)</f>
        <v>0</v>
      </c>
      <c r="J331" s="361">
        <f>IFERROR(INDEX('4. Valuation'!$C$10:$J$17,MATCH($E331,'4. Valuation'!$C$10:$C$17,0),MATCH($J$25,'4. Valuation'!$C$10:$J$10,0)),0)</f>
        <v>0</v>
      </c>
      <c r="K331" s="277"/>
      <c r="L331" s="312">
        <f t="shared" si="58"/>
        <v>0</v>
      </c>
      <c r="M331" s="312">
        <f t="shared" si="59"/>
        <v>0</v>
      </c>
      <c r="N331" s="361">
        <f t="shared" si="60"/>
        <v>0</v>
      </c>
      <c r="O331" s="278"/>
      <c r="P331" s="278"/>
      <c r="Q331" s="278"/>
      <c r="R331" s="278"/>
      <c r="S331" s="312">
        <f>IFERROR(INDEX('4. Valuation'!$P$10:$Y$17,MATCH($E331,'4. Valuation'!$P$10:$P$17,0),MATCH($S$25,'4. Valuation'!$P$10:$Y$10,0)),0)</f>
        <v>0</v>
      </c>
      <c r="T331" s="312">
        <f>IFERROR(INDEX('4. Valuation'!$P$10:$Y$17,MATCH($E331,'4. Valuation'!$P$10:$P$17,0),MATCH($T$25,'4. Valuation'!$P$10:$Y$10,0)),0)</f>
        <v>0</v>
      </c>
      <c r="U331" s="312">
        <f>IFERROR(INDEX('4. Valuation'!$P$10:$Y$17,MATCH($E331,'4. Valuation'!$P$10:$P$17,0),MATCH($U$25,'4. Valuation'!$P$10:$Y$10,0)),0)</f>
        <v>0</v>
      </c>
      <c r="V331" s="278"/>
      <c r="W331" s="312">
        <f t="shared" si="61"/>
        <v>0</v>
      </c>
      <c r="X331" s="312">
        <f t="shared" si="62"/>
        <v>0</v>
      </c>
      <c r="Y331" s="312">
        <f t="shared" si="63"/>
        <v>0</v>
      </c>
      <c r="Z331" s="278"/>
      <c r="AA331" s="312">
        <f t="shared" si="64"/>
        <v>0</v>
      </c>
      <c r="AB331" s="312">
        <f>'3. GRI Pricing'!Z322</f>
        <v>0</v>
      </c>
      <c r="AC331" s="361">
        <f t="shared" si="65"/>
        <v>0</v>
      </c>
    </row>
    <row r="332" spans="3:29" s="30" customFormat="1" ht="11.4" x14ac:dyDescent="0.2">
      <c r="C332" s="77">
        <f>'1. Accomodation'!N327</f>
        <v>0</v>
      </c>
      <c r="D332" s="77" t="str">
        <f>'3. GRI Pricing'!D323</f>
        <v>[Select]</v>
      </c>
      <c r="E332" s="77" t="str">
        <f>'1. Accomodation'!P327</f>
        <v>[Select]</v>
      </c>
      <c r="F332" s="77">
        <f>'1. Accomodation'!O327</f>
        <v>0</v>
      </c>
      <c r="H332" s="273">
        <v>0</v>
      </c>
      <c r="I332" s="272">
        <f>IFERROR(INDEX('4. Valuation'!$C$10:$J$17,MATCH($E332,'4. Valuation'!$C$10:$C$17,0),MATCH($I$25,'4. Valuation'!$C$10:$J$10,0)),0)</f>
        <v>0</v>
      </c>
      <c r="J332" s="361">
        <f>IFERROR(INDEX('4. Valuation'!$C$10:$J$17,MATCH($E332,'4. Valuation'!$C$10:$C$17,0),MATCH($J$25,'4. Valuation'!$C$10:$J$10,0)),0)</f>
        <v>0</v>
      </c>
      <c r="K332" s="277"/>
      <c r="L332" s="312">
        <f t="shared" si="58"/>
        <v>0</v>
      </c>
      <c r="M332" s="312">
        <f t="shared" si="59"/>
        <v>0</v>
      </c>
      <c r="N332" s="361">
        <f t="shared" si="60"/>
        <v>0</v>
      </c>
      <c r="O332" s="278"/>
      <c r="P332" s="278"/>
      <c r="Q332" s="278"/>
      <c r="R332" s="278"/>
      <c r="S332" s="312">
        <f>IFERROR(INDEX('4. Valuation'!$P$10:$Y$17,MATCH($E332,'4. Valuation'!$P$10:$P$17,0),MATCH($S$25,'4. Valuation'!$P$10:$Y$10,0)),0)</f>
        <v>0</v>
      </c>
      <c r="T332" s="312">
        <f>IFERROR(INDEX('4. Valuation'!$P$10:$Y$17,MATCH($E332,'4. Valuation'!$P$10:$P$17,0),MATCH($T$25,'4. Valuation'!$P$10:$Y$10,0)),0)</f>
        <v>0</v>
      </c>
      <c r="U332" s="312">
        <f>IFERROR(INDEX('4. Valuation'!$P$10:$Y$17,MATCH($E332,'4. Valuation'!$P$10:$P$17,0),MATCH($U$25,'4. Valuation'!$P$10:$Y$10,0)),0)</f>
        <v>0</v>
      </c>
      <c r="V332" s="278"/>
      <c r="W332" s="312">
        <f t="shared" si="61"/>
        <v>0</v>
      </c>
      <c r="X332" s="312">
        <f t="shared" si="62"/>
        <v>0</v>
      </c>
      <c r="Y332" s="312">
        <f t="shared" si="63"/>
        <v>0</v>
      </c>
      <c r="Z332" s="278"/>
      <c r="AA332" s="312">
        <f t="shared" si="64"/>
        <v>0</v>
      </c>
      <c r="AB332" s="312">
        <f>'3. GRI Pricing'!Z323</f>
        <v>0</v>
      </c>
      <c r="AC332" s="361">
        <f t="shared" si="65"/>
        <v>0</v>
      </c>
    </row>
    <row r="333" spans="3:29" s="30" customFormat="1" ht="11.4" x14ac:dyDescent="0.2">
      <c r="C333" s="77">
        <f>'1. Accomodation'!N328</f>
        <v>0</v>
      </c>
      <c r="D333" s="77" t="str">
        <f>'3. GRI Pricing'!D324</f>
        <v>[Select]</v>
      </c>
      <c r="E333" s="77" t="str">
        <f>'1. Accomodation'!P328</f>
        <v>[Select]</v>
      </c>
      <c r="F333" s="77">
        <f>'1. Accomodation'!O328</f>
        <v>0</v>
      </c>
      <c r="H333" s="273">
        <v>0</v>
      </c>
      <c r="I333" s="272">
        <f>IFERROR(INDEX('4. Valuation'!$C$10:$J$17,MATCH($E333,'4. Valuation'!$C$10:$C$17,0),MATCH($I$25,'4. Valuation'!$C$10:$J$10,0)),0)</f>
        <v>0</v>
      </c>
      <c r="J333" s="361">
        <f>IFERROR(INDEX('4. Valuation'!$C$10:$J$17,MATCH($E333,'4. Valuation'!$C$10:$C$17,0),MATCH($J$25,'4. Valuation'!$C$10:$J$10,0)),0)</f>
        <v>0</v>
      </c>
      <c r="K333" s="277"/>
      <c r="L333" s="312">
        <f t="shared" si="58"/>
        <v>0</v>
      </c>
      <c r="M333" s="312">
        <f t="shared" si="59"/>
        <v>0</v>
      </c>
      <c r="N333" s="361">
        <f t="shared" si="60"/>
        <v>0</v>
      </c>
      <c r="O333" s="278"/>
      <c r="P333" s="278"/>
      <c r="Q333" s="278"/>
      <c r="R333" s="278"/>
      <c r="S333" s="312">
        <f>IFERROR(INDEX('4. Valuation'!$P$10:$Y$17,MATCH($E333,'4. Valuation'!$P$10:$P$17,0),MATCH($S$25,'4. Valuation'!$P$10:$Y$10,0)),0)</f>
        <v>0</v>
      </c>
      <c r="T333" s="312">
        <f>IFERROR(INDEX('4. Valuation'!$P$10:$Y$17,MATCH($E333,'4. Valuation'!$P$10:$P$17,0),MATCH($T$25,'4. Valuation'!$P$10:$Y$10,0)),0)</f>
        <v>0</v>
      </c>
      <c r="U333" s="312">
        <f>IFERROR(INDEX('4. Valuation'!$P$10:$Y$17,MATCH($E333,'4. Valuation'!$P$10:$P$17,0),MATCH($U$25,'4. Valuation'!$P$10:$Y$10,0)),0)</f>
        <v>0</v>
      </c>
      <c r="V333" s="278"/>
      <c r="W333" s="312">
        <f t="shared" si="61"/>
        <v>0</v>
      </c>
      <c r="X333" s="312">
        <f t="shared" si="62"/>
        <v>0</v>
      </c>
      <c r="Y333" s="312">
        <f t="shared" si="63"/>
        <v>0</v>
      </c>
      <c r="Z333" s="278"/>
      <c r="AA333" s="312">
        <f t="shared" si="64"/>
        <v>0</v>
      </c>
      <c r="AB333" s="312">
        <f>'3. GRI Pricing'!Z324</f>
        <v>0</v>
      </c>
      <c r="AC333" s="361">
        <f t="shared" si="65"/>
        <v>0</v>
      </c>
    </row>
    <row r="334" spans="3:29" s="30" customFormat="1" ht="11.4" x14ac:dyDescent="0.2">
      <c r="C334" s="77">
        <f>'1. Accomodation'!N329</f>
        <v>0</v>
      </c>
      <c r="D334" s="77" t="str">
        <f>'3. GRI Pricing'!D325</f>
        <v>[Select]</v>
      </c>
      <c r="E334" s="77" t="str">
        <f>'1. Accomodation'!P329</f>
        <v>[Select]</v>
      </c>
      <c r="F334" s="77">
        <f>'1. Accomodation'!O329</f>
        <v>0</v>
      </c>
      <c r="H334" s="273">
        <v>0</v>
      </c>
      <c r="I334" s="272">
        <f>IFERROR(INDEX('4. Valuation'!$C$10:$J$17,MATCH($E334,'4. Valuation'!$C$10:$C$17,0),MATCH($I$25,'4. Valuation'!$C$10:$J$10,0)),0)</f>
        <v>0</v>
      </c>
      <c r="J334" s="361">
        <f>IFERROR(INDEX('4. Valuation'!$C$10:$J$17,MATCH($E334,'4. Valuation'!$C$10:$C$17,0),MATCH($J$25,'4. Valuation'!$C$10:$J$10,0)),0)</f>
        <v>0</v>
      </c>
      <c r="K334" s="277"/>
      <c r="L334" s="312">
        <f t="shared" si="58"/>
        <v>0</v>
      </c>
      <c r="M334" s="312">
        <f t="shared" si="59"/>
        <v>0</v>
      </c>
      <c r="N334" s="361">
        <f t="shared" si="60"/>
        <v>0</v>
      </c>
      <c r="O334" s="278"/>
      <c r="P334" s="278"/>
      <c r="Q334" s="278"/>
      <c r="R334" s="278"/>
      <c r="S334" s="312">
        <f>IFERROR(INDEX('4. Valuation'!$P$10:$Y$17,MATCH($E334,'4. Valuation'!$P$10:$P$17,0),MATCH($S$25,'4. Valuation'!$P$10:$Y$10,0)),0)</f>
        <v>0</v>
      </c>
      <c r="T334" s="312">
        <f>IFERROR(INDEX('4. Valuation'!$P$10:$Y$17,MATCH($E334,'4. Valuation'!$P$10:$P$17,0),MATCH($T$25,'4. Valuation'!$P$10:$Y$10,0)),0)</f>
        <v>0</v>
      </c>
      <c r="U334" s="312">
        <f>IFERROR(INDEX('4. Valuation'!$P$10:$Y$17,MATCH($E334,'4. Valuation'!$P$10:$P$17,0),MATCH($U$25,'4. Valuation'!$P$10:$Y$10,0)),0)</f>
        <v>0</v>
      </c>
      <c r="V334" s="278"/>
      <c r="W334" s="312">
        <f t="shared" si="61"/>
        <v>0</v>
      </c>
      <c r="X334" s="312">
        <f t="shared" si="62"/>
        <v>0</v>
      </c>
      <c r="Y334" s="312">
        <f t="shared" si="63"/>
        <v>0</v>
      </c>
      <c r="Z334" s="278"/>
      <c r="AA334" s="312">
        <f t="shared" si="64"/>
        <v>0</v>
      </c>
      <c r="AB334" s="312">
        <f>'3. GRI Pricing'!Z325</f>
        <v>0</v>
      </c>
      <c r="AC334" s="361">
        <f t="shared" si="65"/>
        <v>0</v>
      </c>
    </row>
    <row r="335" spans="3:29" s="30" customFormat="1" ht="11.4" x14ac:dyDescent="0.2">
      <c r="C335" s="77">
        <f>'1. Accomodation'!N330</f>
        <v>0</v>
      </c>
      <c r="D335" s="77" t="str">
        <f>'3. GRI Pricing'!D326</f>
        <v>[Select]</v>
      </c>
      <c r="E335" s="77" t="str">
        <f>'1. Accomodation'!P330</f>
        <v>[Select]</v>
      </c>
      <c r="F335" s="77">
        <f>'1. Accomodation'!O330</f>
        <v>0</v>
      </c>
      <c r="H335" s="273">
        <v>0</v>
      </c>
      <c r="I335" s="272">
        <f>IFERROR(INDEX('4. Valuation'!$C$10:$J$17,MATCH($E335,'4. Valuation'!$C$10:$C$17,0),MATCH($I$25,'4. Valuation'!$C$10:$J$10,0)),0)</f>
        <v>0</v>
      </c>
      <c r="J335" s="361">
        <f>IFERROR(INDEX('4. Valuation'!$C$10:$J$17,MATCH($E335,'4. Valuation'!$C$10:$C$17,0),MATCH($J$25,'4. Valuation'!$C$10:$J$10,0)),0)</f>
        <v>0</v>
      </c>
      <c r="K335" s="277"/>
      <c r="L335" s="312">
        <f t="shared" si="58"/>
        <v>0</v>
      </c>
      <c r="M335" s="312">
        <f t="shared" si="59"/>
        <v>0</v>
      </c>
      <c r="N335" s="361">
        <f t="shared" si="60"/>
        <v>0</v>
      </c>
      <c r="O335" s="278"/>
      <c r="P335" s="278"/>
      <c r="Q335" s="278"/>
      <c r="R335" s="278"/>
      <c r="S335" s="312">
        <f>IFERROR(INDEX('4. Valuation'!$P$10:$Y$17,MATCH($E335,'4. Valuation'!$P$10:$P$17,0),MATCH($S$25,'4. Valuation'!$P$10:$Y$10,0)),0)</f>
        <v>0</v>
      </c>
      <c r="T335" s="312">
        <f>IFERROR(INDEX('4. Valuation'!$P$10:$Y$17,MATCH($E335,'4. Valuation'!$P$10:$P$17,0),MATCH($T$25,'4. Valuation'!$P$10:$Y$10,0)),0)</f>
        <v>0</v>
      </c>
      <c r="U335" s="312">
        <f>IFERROR(INDEX('4. Valuation'!$P$10:$Y$17,MATCH($E335,'4. Valuation'!$P$10:$P$17,0),MATCH($U$25,'4. Valuation'!$P$10:$Y$10,0)),0)</f>
        <v>0</v>
      </c>
      <c r="V335" s="278"/>
      <c r="W335" s="312">
        <f t="shared" si="61"/>
        <v>0</v>
      </c>
      <c r="X335" s="312">
        <f t="shared" si="62"/>
        <v>0</v>
      </c>
      <c r="Y335" s="312">
        <f t="shared" si="63"/>
        <v>0</v>
      </c>
      <c r="Z335" s="278"/>
      <c r="AA335" s="312">
        <f t="shared" si="64"/>
        <v>0</v>
      </c>
      <c r="AB335" s="312">
        <f>'3. GRI Pricing'!Z326</f>
        <v>0</v>
      </c>
      <c r="AC335" s="361">
        <f t="shared" si="65"/>
        <v>0</v>
      </c>
    </row>
    <row r="336" spans="3:29" s="30" customFormat="1" ht="11.4" x14ac:dyDescent="0.2">
      <c r="C336" s="77">
        <f>'1. Accomodation'!N331</f>
        <v>0</v>
      </c>
      <c r="D336" s="77" t="str">
        <f>'3. GRI Pricing'!D327</f>
        <v>[Select]</v>
      </c>
      <c r="E336" s="77" t="str">
        <f>'1. Accomodation'!P331</f>
        <v>[Select]</v>
      </c>
      <c r="F336" s="77">
        <f>'1. Accomodation'!O331</f>
        <v>0</v>
      </c>
      <c r="H336" s="273">
        <v>0</v>
      </c>
      <c r="I336" s="272">
        <f>IFERROR(INDEX('4. Valuation'!$C$10:$J$17,MATCH($E336,'4. Valuation'!$C$10:$C$17,0),MATCH($I$25,'4. Valuation'!$C$10:$J$10,0)),0)</f>
        <v>0</v>
      </c>
      <c r="J336" s="361">
        <f>IFERROR(INDEX('4. Valuation'!$C$10:$J$17,MATCH($E336,'4. Valuation'!$C$10:$C$17,0),MATCH($J$25,'4. Valuation'!$C$10:$J$10,0)),0)</f>
        <v>0</v>
      </c>
      <c r="K336" s="277"/>
      <c r="L336" s="312">
        <f t="shared" si="58"/>
        <v>0</v>
      </c>
      <c r="M336" s="312">
        <f t="shared" si="59"/>
        <v>0</v>
      </c>
      <c r="N336" s="361">
        <f t="shared" si="60"/>
        <v>0</v>
      </c>
      <c r="O336" s="278"/>
      <c r="P336" s="278"/>
      <c r="Q336" s="278"/>
      <c r="R336" s="278"/>
      <c r="S336" s="312">
        <f>IFERROR(INDEX('4. Valuation'!$P$10:$Y$17,MATCH($E336,'4. Valuation'!$P$10:$P$17,0),MATCH($S$25,'4. Valuation'!$P$10:$Y$10,0)),0)</f>
        <v>0</v>
      </c>
      <c r="T336" s="312">
        <f>IFERROR(INDEX('4. Valuation'!$P$10:$Y$17,MATCH($E336,'4. Valuation'!$P$10:$P$17,0),MATCH($T$25,'4. Valuation'!$P$10:$Y$10,0)),0)</f>
        <v>0</v>
      </c>
      <c r="U336" s="312">
        <f>IFERROR(INDEX('4. Valuation'!$P$10:$Y$17,MATCH($E336,'4. Valuation'!$P$10:$P$17,0),MATCH($U$25,'4. Valuation'!$P$10:$Y$10,0)),0)</f>
        <v>0</v>
      </c>
      <c r="V336" s="278"/>
      <c r="W336" s="312">
        <f t="shared" si="61"/>
        <v>0</v>
      </c>
      <c r="X336" s="312">
        <f t="shared" si="62"/>
        <v>0</v>
      </c>
      <c r="Y336" s="312">
        <f t="shared" si="63"/>
        <v>0</v>
      </c>
      <c r="Z336" s="278"/>
      <c r="AA336" s="312">
        <f t="shared" si="64"/>
        <v>0</v>
      </c>
      <c r="AB336" s="312">
        <f>'3. GRI Pricing'!Z327</f>
        <v>0</v>
      </c>
      <c r="AC336" s="361">
        <f t="shared" si="65"/>
        <v>0</v>
      </c>
    </row>
    <row r="337" spans="3:29" s="30" customFormat="1" ht="11.4" x14ac:dyDescent="0.2">
      <c r="C337" s="77">
        <f>'1. Accomodation'!N332</f>
        <v>0</v>
      </c>
      <c r="D337" s="77" t="str">
        <f>'3. GRI Pricing'!D328</f>
        <v>[Select]</v>
      </c>
      <c r="E337" s="77" t="str">
        <f>'1. Accomodation'!P332</f>
        <v>[Select]</v>
      </c>
      <c r="F337" s="77">
        <f>'1. Accomodation'!O332</f>
        <v>0</v>
      </c>
      <c r="H337" s="273">
        <v>0</v>
      </c>
      <c r="I337" s="272">
        <f>IFERROR(INDEX('4. Valuation'!$C$10:$J$17,MATCH($E337,'4. Valuation'!$C$10:$C$17,0),MATCH($I$25,'4. Valuation'!$C$10:$J$10,0)),0)</f>
        <v>0</v>
      </c>
      <c r="J337" s="361">
        <f>IFERROR(INDEX('4. Valuation'!$C$10:$J$17,MATCH($E337,'4. Valuation'!$C$10:$C$17,0),MATCH($J$25,'4. Valuation'!$C$10:$J$10,0)),0)</f>
        <v>0</v>
      </c>
      <c r="K337" s="277"/>
      <c r="L337" s="312">
        <f t="shared" si="58"/>
        <v>0</v>
      </c>
      <c r="M337" s="312">
        <f t="shared" si="59"/>
        <v>0</v>
      </c>
      <c r="N337" s="361">
        <f t="shared" si="60"/>
        <v>0</v>
      </c>
      <c r="O337" s="278"/>
      <c r="P337" s="278"/>
      <c r="Q337" s="278"/>
      <c r="R337" s="278"/>
      <c r="S337" s="312">
        <f>IFERROR(INDEX('4. Valuation'!$P$10:$Y$17,MATCH($E337,'4. Valuation'!$P$10:$P$17,0),MATCH($S$25,'4. Valuation'!$P$10:$Y$10,0)),0)</f>
        <v>0</v>
      </c>
      <c r="T337" s="312">
        <f>IFERROR(INDEX('4. Valuation'!$P$10:$Y$17,MATCH($E337,'4. Valuation'!$P$10:$P$17,0),MATCH($T$25,'4. Valuation'!$P$10:$Y$10,0)),0)</f>
        <v>0</v>
      </c>
      <c r="U337" s="312">
        <f>IFERROR(INDEX('4. Valuation'!$P$10:$Y$17,MATCH($E337,'4. Valuation'!$P$10:$P$17,0),MATCH($U$25,'4. Valuation'!$P$10:$Y$10,0)),0)</f>
        <v>0</v>
      </c>
      <c r="V337" s="278"/>
      <c r="W337" s="312">
        <f t="shared" si="61"/>
        <v>0</v>
      </c>
      <c r="X337" s="312">
        <f t="shared" si="62"/>
        <v>0</v>
      </c>
      <c r="Y337" s="312">
        <f t="shared" si="63"/>
        <v>0</v>
      </c>
      <c r="Z337" s="278"/>
      <c r="AA337" s="312">
        <f t="shared" si="64"/>
        <v>0</v>
      </c>
      <c r="AB337" s="312">
        <f>'3. GRI Pricing'!Z328</f>
        <v>0</v>
      </c>
      <c r="AC337" s="361">
        <f t="shared" si="65"/>
        <v>0</v>
      </c>
    </row>
    <row r="338" spans="3:29" s="30" customFormat="1" ht="11.4" x14ac:dyDescent="0.2">
      <c r="C338" s="77">
        <f>'1. Accomodation'!N333</f>
        <v>0</v>
      </c>
      <c r="D338" s="77" t="str">
        <f>'3. GRI Pricing'!D329</f>
        <v>[Select]</v>
      </c>
      <c r="E338" s="77" t="str">
        <f>'1. Accomodation'!P333</f>
        <v>[Select]</v>
      </c>
      <c r="F338" s="77">
        <f>'1. Accomodation'!O333</f>
        <v>0</v>
      </c>
      <c r="H338" s="273">
        <v>0</v>
      </c>
      <c r="I338" s="272">
        <f>IFERROR(INDEX('4. Valuation'!$C$10:$J$17,MATCH($E338,'4. Valuation'!$C$10:$C$17,0),MATCH($I$25,'4. Valuation'!$C$10:$J$10,0)),0)</f>
        <v>0</v>
      </c>
      <c r="J338" s="361">
        <f>IFERROR(INDEX('4. Valuation'!$C$10:$J$17,MATCH($E338,'4. Valuation'!$C$10:$C$17,0),MATCH($J$25,'4. Valuation'!$C$10:$J$10,0)),0)</f>
        <v>0</v>
      </c>
      <c r="K338" s="277"/>
      <c r="L338" s="312">
        <f t="shared" si="58"/>
        <v>0</v>
      </c>
      <c r="M338" s="312">
        <f t="shared" si="59"/>
        <v>0</v>
      </c>
      <c r="N338" s="361">
        <f t="shared" si="60"/>
        <v>0</v>
      </c>
      <c r="O338" s="278"/>
      <c r="P338" s="278"/>
      <c r="Q338" s="278"/>
      <c r="R338" s="278"/>
      <c r="S338" s="312">
        <f>IFERROR(INDEX('4. Valuation'!$P$10:$Y$17,MATCH($E338,'4. Valuation'!$P$10:$P$17,0),MATCH($S$25,'4. Valuation'!$P$10:$Y$10,0)),0)</f>
        <v>0</v>
      </c>
      <c r="T338" s="312">
        <f>IFERROR(INDEX('4. Valuation'!$P$10:$Y$17,MATCH($E338,'4. Valuation'!$P$10:$P$17,0),MATCH($T$25,'4. Valuation'!$P$10:$Y$10,0)),0)</f>
        <v>0</v>
      </c>
      <c r="U338" s="312">
        <f>IFERROR(INDEX('4. Valuation'!$P$10:$Y$17,MATCH($E338,'4. Valuation'!$P$10:$P$17,0),MATCH($U$25,'4. Valuation'!$P$10:$Y$10,0)),0)</f>
        <v>0</v>
      </c>
      <c r="V338" s="278"/>
      <c r="W338" s="312">
        <f t="shared" si="61"/>
        <v>0</v>
      </c>
      <c r="X338" s="312">
        <f t="shared" si="62"/>
        <v>0</v>
      </c>
      <c r="Y338" s="312">
        <f t="shared" si="63"/>
        <v>0</v>
      </c>
      <c r="Z338" s="278"/>
      <c r="AA338" s="312">
        <f t="shared" si="64"/>
        <v>0</v>
      </c>
      <c r="AB338" s="312">
        <f>'3. GRI Pricing'!Z329</f>
        <v>0</v>
      </c>
      <c r="AC338" s="361">
        <f t="shared" si="65"/>
        <v>0</v>
      </c>
    </row>
    <row r="339" spans="3:29" s="30" customFormat="1" ht="11.4" x14ac:dyDescent="0.2">
      <c r="C339" s="77">
        <f>'1. Accomodation'!N334</f>
        <v>0</v>
      </c>
      <c r="D339" s="77" t="str">
        <f>'3. GRI Pricing'!D330</f>
        <v>[Select]</v>
      </c>
      <c r="E339" s="77" t="str">
        <f>'1. Accomodation'!P334</f>
        <v>[Select]</v>
      </c>
      <c r="F339" s="77">
        <f>'1. Accomodation'!O334</f>
        <v>0</v>
      </c>
      <c r="H339" s="273">
        <v>0</v>
      </c>
      <c r="I339" s="272">
        <f>IFERROR(INDEX('4. Valuation'!$C$10:$J$17,MATCH($E339,'4. Valuation'!$C$10:$C$17,0),MATCH($I$25,'4. Valuation'!$C$10:$J$10,0)),0)</f>
        <v>0</v>
      </c>
      <c r="J339" s="361">
        <f>IFERROR(INDEX('4. Valuation'!$C$10:$J$17,MATCH($E339,'4. Valuation'!$C$10:$C$17,0),MATCH($J$25,'4. Valuation'!$C$10:$J$10,0)),0)</f>
        <v>0</v>
      </c>
      <c r="K339" s="277"/>
      <c r="L339" s="312">
        <f t="shared" si="58"/>
        <v>0</v>
      </c>
      <c r="M339" s="312">
        <f t="shared" si="59"/>
        <v>0</v>
      </c>
      <c r="N339" s="361">
        <f t="shared" si="60"/>
        <v>0</v>
      </c>
      <c r="O339" s="278"/>
      <c r="P339" s="278"/>
      <c r="Q339" s="278"/>
      <c r="R339" s="278"/>
      <c r="S339" s="312">
        <f>IFERROR(INDEX('4. Valuation'!$P$10:$Y$17,MATCH($E339,'4. Valuation'!$P$10:$P$17,0),MATCH($S$25,'4. Valuation'!$P$10:$Y$10,0)),0)</f>
        <v>0</v>
      </c>
      <c r="T339" s="312">
        <f>IFERROR(INDEX('4. Valuation'!$P$10:$Y$17,MATCH($E339,'4. Valuation'!$P$10:$P$17,0),MATCH($T$25,'4. Valuation'!$P$10:$Y$10,0)),0)</f>
        <v>0</v>
      </c>
      <c r="U339" s="312">
        <f>IFERROR(INDEX('4. Valuation'!$P$10:$Y$17,MATCH($E339,'4. Valuation'!$P$10:$P$17,0),MATCH($U$25,'4. Valuation'!$P$10:$Y$10,0)),0)</f>
        <v>0</v>
      </c>
      <c r="V339" s="278"/>
      <c r="W339" s="312">
        <f t="shared" si="61"/>
        <v>0</v>
      </c>
      <c r="X339" s="312">
        <f t="shared" si="62"/>
        <v>0</v>
      </c>
      <c r="Y339" s="312">
        <f t="shared" si="63"/>
        <v>0</v>
      </c>
      <c r="Z339" s="278"/>
      <c r="AA339" s="312">
        <f t="shared" si="64"/>
        <v>0</v>
      </c>
      <c r="AB339" s="312">
        <f>'3. GRI Pricing'!Z330</f>
        <v>0</v>
      </c>
      <c r="AC339" s="361">
        <f t="shared" si="65"/>
        <v>0</v>
      </c>
    </row>
    <row r="340" spans="3:29" s="30" customFormat="1" ht="11.4" x14ac:dyDescent="0.2">
      <c r="C340" s="77">
        <f>'1. Accomodation'!N335</f>
        <v>0</v>
      </c>
      <c r="D340" s="77" t="str">
        <f>'3. GRI Pricing'!D331</f>
        <v>[Select]</v>
      </c>
      <c r="E340" s="77" t="str">
        <f>'1. Accomodation'!P335</f>
        <v>[Select]</v>
      </c>
      <c r="F340" s="77">
        <f>'1. Accomodation'!O335</f>
        <v>0</v>
      </c>
      <c r="H340" s="273">
        <v>0</v>
      </c>
      <c r="I340" s="272">
        <f>IFERROR(INDEX('4. Valuation'!$C$10:$J$17,MATCH($E340,'4. Valuation'!$C$10:$C$17,0),MATCH($I$25,'4. Valuation'!$C$10:$J$10,0)),0)</f>
        <v>0</v>
      </c>
      <c r="J340" s="361">
        <f>IFERROR(INDEX('4. Valuation'!$C$10:$J$17,MATCH($E340,'4. Valuation'!$C$10:$C$17,0),MATCH($J$25,'4. Valuation'!$C$10:$J$10,0)),0)</f>
        <v>0</v>
      </c>
      <c r="K340" s="277"/>
      <c r="L340" s="312">
        <f t="shared" si="58"/>
        <v>0</v>
      </c>
      <c r="M340" s="312">
        <f t="shared" si="59"/>
        <v>0</v>
      </c>
      <c r="N340" s="361">
        <f t="shared" si="60"/>
        <v>0</v>
      </c>
      <c r="O340" s="278"/>
      <c r="P340" s="278"/>
      <c r="Q340" s="278"/>
      <c r="R340" s="278"/>
      <c r="S340" s="312">
        <f>IFERROR(INDEX('4. Valuation'!$P$10:$Y$17,MATCH($E340,'4. Valuation'!$P$10:$P$17,0),MATCH($S$25,'4. Valuation'!$P$10:$Y$10,0)),0)</f>
        <v>0</v>
      </c>
      <c r="T340" s="312">
        <f>IFERROR(INDEX('4. Valuation'!$P$10:$Y$17,MATCH($E340,'4. Valuation'!$P$10:$P$17,0),MATCH($T$25,'4. Valuation'!$P$10:$Y$10,0)),0)</f>
        <v>0</v>
      </c>
      <c r="U340" s="312">
        <f>IFERROR(INDEX('4. Valuation'!$P$10:$Y$17,MATCH($E340,'4. Valuation'!$P$10:$P$17,0),MATCH($U$25,'4. Valuation'!$P$10:$Y$10,0)),0)</f>
        <v>0</v>
      </c>
      <c r="V340" s="278"/>
      <c r="W340" s="312">
        <f t="shared" si="61"/>
        <v>0</v>
      </c>
      <c r="X340" s="312">
        <f t="shared" si="62"/>
        <v>0</v>
      </c>
      <c r="Y340" s="312">
        <f t="shared" si="63"/>
        <v>0</v>
      </c>
      <c r="Z340" s="278"/>
      <c r="AA340" s="312">
        <f t="shared" si="64"/>
        <v>0</v>
      </c>
      <c r="AB340" s="312">
        <f>'3. GRI Pricing'!Z331</f>
        <v>0</v>
      </c>
      <c r="AC340" s="361">
        <f t="shared" si="65"/>
        <v>0</v>
      </c>
    </row>
    <row r="341" spans="3:29" s="30" customFormat="1" ht="11.4" x14ac:dyDescent="0.2">
      <c r="C341" s="77">
        <f>'1. Accomodation'!N336</f>
        <v>0</v>
      </c>
      <c r="D341" s="77" t="str">
        <f>'3. GRI Pricing'!D332</f>
        <v>[Select]</v>
      </c>
      <c r="E341" s="77" t="str">
        <f>'1. Accomodation'!P336</f>
        <v>[Select]</v>
      </c>
      <c r="F341" s="77">
        <f>'1. Accomodation'!O336</f>
        <v>0</v>
      </c>
      <c r="H341" s="273">
        <v>0</v>
      </c>
      <c r="I341" s="272">
        <f>IFERROR(INDEX('4. Valuation'!$C$10:$J$17,MATCH($E341,'4. Valuation'!$C$10:$C$17,0),MATCH($I$25,'4. Valuation'!$C$10:$J$10,0)),0)</f>
        <v>0</v>
      </c>
      <c r="J341" s="361">
        <f>IFERROR(INDEX('4. Valuation'!$C$10:$J$17,MATCH($E341,'4. Valuation'!$C$10:$C$17,0),MATCH($J$25,'4. Valuation'!$C$10:$J$10,0)),0)</f>
        <v>0</v>
      </c>
      <c r="K341" s="277"/>
      <c r="L341" s="312">
        <f t="shared" si="58"/>
        <v>0</v>
      </c>
      <c r="M341" s="312">
        <f t="shared" si="59"/>
        <v>0</v>
      </c>
      <c r="N341" s="361">
        <f t="shared" si="60"/>
        <v>0</v>
      </c>
      <c r="O341" s="278"/>
      <c r="P341" s="278"/>
      <c r="Q341" s="278"/>
      <c r="R341" s="278"/>
      <c r="S341" s="312">
        <f>IFERROR(INDEX('4. Valuation'!$P$10:$Y$17,MATCH($E341,'4. Valuation'!$P$10:$P$17,0),MATCH($S$25,'4. Valuation'!$P$10:$Y$10,0)),0)</f>
        <v>0</v>
      </c>
      <c r="T341" s="312">
        <f>IFERROR(INDEX('4. Valuation'!$P$10:$Y$17,MATCH($E341,'4. Valuation'!$P$10:$P$17,0),MATCH($T$25,'4. Valuation'!$P$10:$Y$10,0)),0)</f>
        <v>0</v>
      </c>
      <c r="U341" s="312">
        <f>IFERROR(INDEX('4. Valuation'!$P$10:$Y$17,MATCH($E341,'4. Valuation'!$P$10:$P$17,0),MATCH($U$25,'4. Valuation'!$P$10:$Y$10,0)),0)</f>
        <v>0</v>
      </c>
      <c r="V341" s="278"/>
      <c r="W341" s="312">
        <f t="shared" si="61"/>
        <v>0</v>
      </c>
      <c r="X341" s="312">
        <f t="shared" si="62"/>
        <v>0</v>
      </c>
      <c r="Y341" s="312">
        <f t="shared" si="63"/>
        <v>0</v>
      </c>
      <c r="Z341" s="278"/>
      <c r="AA341" s="312">
        <f t="shared" si="64"/>
        <v>0</v>
      </c>
      <c r="AB341" s="312">
        <f>'3. GRI Pricing'!Z332</f>
        <v>0</v>
      </c>
      <c r="AC341" s="361">
        <f t="shared" si="65"/>
        <v>0</v>
      </c>
    </row>
    <row r="342" spans="3:29" s="30" customFormat="1" ht="11.4" x14ac:dyDescent="0.2">
      <c r="C342" s="77">
        <f>'1. Accomodation'!N337</f>
        <v>0</v>
      </c>
      <c r="D342" s="77" t="str">
        <f>'3. GRI Pricing'!D333</f>
        <v>[Select]</v>
      </c>
      <c r="E342" s="77" t="str">
        <f>'1. Accomodation'!P337</f>
        <v>[Select]</v>
      </c>
      <c r="F342" s="77">
        <f>'1. Accomodation'!O337</f>
        <v>0</v>
      </c>
      <c r="H342" s="273">
        <v>0</v>
      </c>
      <c r="I342" s="272">
        <f>IFERROR(INDEX('4. Valuation'!$C$10:$J$17,MATCH($E342,'4. Valuation'!$C$10:$C$17,0),MATCH($I$25,'4. Valuation'!$C$10:$J$10,0)),0)</f>
        <v>0</v>
      </c>
      <c r="J342" s="361">
        <f>IFERROR(INDEX('4. Valuation'!$C$10:$J$17,MATCH($E342,'4. Valuation'!$C$10:$C$17,0),MATCH($J$25,'4. Valuation'!$C$10:$J$10,0)),0)</f>
        <v>0</v>
      </c>
      <c r="K342" s="277"/>
      <c r="L342" s="312">
        <f t="shared" si="58"/>
        <v>0</v>
      </c>
      <c r="M342" s="312">
        <f t="shared" si="59"/>
        <v>0</v>
      </c>
      <c r="N342" s="361">
        <f t="shared" si="60"/>
        <v>0</v>
      </c>
      <c r="O342" s="278"/>
      <c r="P342" s="278"/>
      <c r="Q342" s="278"/>
      <c r="R342" s="278"/>
      <c r="S342" s="312">
        <f>IFERROR(INDEX('4. Valuation'!$P$10:$Y$17,MATCH($E342,'4. Valuation'!$P$10:$P$17,0),MATCH($S$25,'4. Valuation'!$P$10:$Y$10,0)),0)</f>
        <v>0</v>
      </c>
      <c r="T342" s="312">
        <f>IFERROR(INDEX('4. Valuation'!$P$10:$Y$17,MATCH($E342,'4. Valuation'!$P$10:$P$17,0),MATCH($T$25,'4. Valuation'!$P$10:$Y$10,0)),0)</f>
        <v>0</v>
      </c>
      <c r="U342" s="312">
        <f>IFERROR(INDEX('4. Valuation'!$P$10:$Y$17,MATCH($E342,'4. Valuation'!$P$10:$P$17,0),MATCH($U$25,'4. Valuation'!$P$10:$Y$10,0)),0)</f>
        <v>0</v>
      </c>
      <c r="V342" s="278"/>
      <c r="W342" s="312">
        <f t="shared" si="61"/>
        <v>0</v>
      </c>
      <c r="X342" s="312">
        <f t="shared" si="62"/>
        <v>0</v>
      </c>
      <c r="Y342" s="312">
        <f t="shared" si="63"/>
        <v>0</v>
      </c>
      <c r="Z342" s="278"/>
      <c r="AA342" s="312">
        <f t="shared" si="64"/>
        <v>0</v>
      </c>
      <c r="AB342" s="312">
        <f>'3. GRI Pricing'!Z333</f>
        <v>0</v>
      </c>
      <c r="AC342" s="361">
        <f t="shared" si="65"/>
        <v>0</v>
      </c>
    </row>
    <row r="343" spans="3:29" s="30" customFormat="1" ht="11.4" x14ac:dyDescent="0.2">
      <c r="C343" s="77">
        <f>'1. Accomodation'!N338</f>
        <v>0</v>
      </c>
      <c r="D343" s="77" t="str">
        <f>'3. GRI Pricing'!D334</f>
        <v>[Select]</v>
      </c>
      <c r="E343" s="77" t="str">
        <f>'1. Accomodation'!P338</f>
        <v>[Select]</v>
      </c>
      <c r="F343" s="77">
        <f>'1. Accomodation'!O338</f>
        <v>0</v>
      </c>
      <c r="H343" s="273">
        <v>0</v>
      </c>
      <c r="I343" s="272">
        <f>IFERROR(INDEX('4. Valuation'!$C$10:$J$17,MATCH($E343,'4. Valuation'!$C$10:$C$17,0),MATCH($I$25,'4. Valuation'!$C$10:$J$10,0)),0)</f>
        <v>0</v>
      </c>
      <c r="J343" s="361">
        <f>IFERROR(INDEX('4. Valuation'!$C$10:$J$17,MATCH($E343,'4. Valuation'!$C$10:$C$17,0),MATCH($J$25,'4. Valuation'!$C$10:$J$10,0)),0)</f>
        <v>0</v>
      </c>
      <c r="K343" s="277"/>
      <c r="L343" s="312">
        <f t="shared" si="58"/>
        <v>0</v>
      </c>
      <c r="M343" s="312">
        <f t="shared" si="59"/>
        <v>0</v>
      </c>
      <c r="N343" s="361">
        <f t="shared" si="60"/>
        <v>0</v>
      </c>
      <c r="O343" s="278"/>
      <c r="P343" s="278"/>
      <c r="Q343" s="278"/>
      <c r="R343" s="278"/>
      <c r="S343" s="312">
        <f>IFERROR(INDEX('4. Valuation'!$P$10:$Y$17,MATCH($E343,'4. Valuation'!$P$10:$P$17,0),MATCH($S$25,'4. Valuation'!$P$10:$Y$10,0)),0)</f>
        <v>0</v>
      </c>
      <c r="T343" s="312">
        <f>IFERROR(INDEX('4. Valuation'!$P$10:$Y$17,MATCH($E343,'4. Valuation'!$P$10:$P$17,0),MATCH($T$25,'4. Valuation'!$P$10:$Y$10,0)),0)</f>
        <v>0</v>
      </c>
      <c r="U343" s="312">
        <f>IFERROR(INDEX('4. Valuation'!$P$10:$Y$17,MATCH($E343,'4. Valuation'!$P$10:$P$17,0),MATCH($U$25,'4. Valuation'!$P$10:$Y$10,0)),0)</f>
        <v>0</v>
      </c>
      <c r="V343" s="278"/>
      <c r="W343" s="312">
        <f t="shared" si="61"/>
        <v>0</v>
      </c>
      <c r="X343" s="312">
        <f t="shared" si="62"/>
        <v>0</v>
      </c>
      <c r="Y343" s="312">
        <f t="shared" si="63"/>
        <v>0</v>
      </c>
      <c r="Z343" s="278"/>
      <c r="AA343" s="312">
        <f t="shared" si="64"/>
        <v>0</v>
      </c>
      <c r="AB343" s="312">
        <f>'3. GRI Pricing'!Z334</f>
        <v>0</v>
      </c>
      <c r="AC343" s="361">
        <f t="shared" si="65"/>
        <v>0</v>
      </c>
    </row>
    <row r="344" spans="3:29" s="30" customFormat="1" ht="11.4" x14ac:dyDescent="0.2">
      <c r="C344" s="77">
        <f>'1. Accomodation'!N339</f>
        <v>0</v>
      </c>
      <c r="D344" s="77" t="str">
        <f>'3. GRI Pricing'!D335</f>
        <v>[Select]</v>
      </c>
      <c r="E344" s="77" t="str">
        <f>'1. Accomodation'!P339</f>
        <v>[Select]</v>
      </c>
      <c r="F344" s="77">
        <f>'1. Accomodation'!O339</f>
        <v>0</v>
      </c>
      <c r="H344" s="273">
        <v>0</v>
      </c>
      <c r="I344" s="272">
        <f>IFERROR(INDEX('4. Valuation'!$C$10:$J$17,MATCH($E344,'4. Valuation'!$C$10:$C$17,0),MATCH($I$25,'4. Valuation'!$C$10:$J$10,0)),0)</f>
        <v>0</v>
      </c>
      <c r="J344" s="361">
        <f>IFERROR(INDEX('4. Valuation'!$C$10:$J$17,MATCH($E344,'4. Valuation'!$C$10:$C$17,0),MATCH($J$25,'4. Valuation'!$C$10:$J$10,0)),0)</f>
        <v>0</v>
      </c>
      <c r="K344" s="277"/>
      <c r="L344" s="312">
        <f t="shared" si="58"/>
        <v>0</v>
      </c>
      <c r="M344" s="312">
        <f t="shared" si="59"/>
        <v>0</v>
      </c>
      <c r="N344" s="361">
        <f t="shared" si="60"/>
        <v>0</v>
      </c>
      <c r="O344" s="278"/>
      <c r="P344" s="278"/>
      <c r="Q344" s="278"/>
      <c r="R344" s="278"/>
      <c r="S344" s="312">
        <f>IFERROR(INDEX('4. Valuation'!$P$10:$Y$17,MATCH($E344,'4. Valuation'!$P$10:$P$17,0),MATCH($S$25,'4. Valuation'!$P$10:$Y$10,0)),0)</f>
        <v>0</v>
      </c>
      <c r="T344" s="312">
        <f>IFERROR(INDEX('4. Valuation'!$P$10:$Y$17,MATCH($E344,'4. Valuation'!$P$10:$P$17,0),MATCH($T$25,'4. Valuation'!$P$10:$Y$10,0)),0)</f>
        <v>0</v>
      </c>
      <c r="U344" s="312">
        <f>IFERROR(INDEX('4. Valuation'!$P$10:$Y$17,MATCH($E344,'4. Valuation'!$P$10:$P$17,0),MATCH($U$25,'4. Valuation'!$P$10:$Y$10,0)),0)</f>
        <v>0</v>
      </c>
      <c r="V344" s="278"/>
      <c r="W344" s="312">
        <f t="shared" si="61"/>
        <v>0</v>
      </c>
      <c r="X344" s="312">
        <f t="shared" si="62"/>
        <v>0</v>
      </c>
      <c r="Y344" s="312">
        <f t="shared" si="63"/>
        <v>0</v>
      </c>
      <c r="Z344" s="278"/>
      <c r="AA344" s="312">
        <f t="shared" si="64"/>
        <v>0</v>
      </c>
      <c r="AB344" s="312">
        <f>'3. GRI Pricing'!Z335</f>
        <v>0</v>
      </c>
      <c r="AC344" s="361">
        <f t="shared" si="65"/>
        <v>0</v>
      </c>
    </row>
    <row r="345" spans="3:29" s="30" customFormat="1" ht="11.4" x14ac:dyDescent="0.2">
      <c r="C345" s="77">
        <f>'1. Accomodation'!N340</f>
        <v>0</v>
      </c>
      <c r="D345" s="77" t="str">
        <f>'3. GRI Pricing'!D336</f>
        <v>[Select]</v>
      </c>
      <c r="E345" s="77" t="str">
        <f>'1. Accomodation'!P340</f>
        <v>[Select]</v>
      </c>
      <c r="F345" s="77">
        <f>'1. Accomodation'!O340</f>
        <v>0</v>
      </c>
      <c r="H345" s="273">
        <v>0</v>
      </c>
      <c r="I345" s="272">
        <f>IFERROR(INDEX('4. Valuation'!$C$10:$J$17,MATCH($E345,'4. Valuation'!$C$10:$C$17,0),MATCH($I$25,'4. Valuation'!$C$10:$J$10,0)),0)</f>
        <v>0</v>
      </c>
      <c r="J345" s="361">
        <f>IFERROR(INDEX('4. Valuation'!$C$10:$J$17,MATCH($E345,'4. Valuation'!$C$10:$C$17,0),MATCH($J$25,'4. Valuation'!$C$10:$J$10,0)),0)</f>
        <v>0</v>
      </c>
      <c r="K345" s="277"/>
      <c r="L345" s="312">
        <f t="shared" si="58"/>
        <v>0</v>
      </c>
      <c r="M345" s="312">
        <f t="shared" si="59"/>
        <v>0</v>
      </c>
      <c r="N345" s="361">
        <f t="shared" si="60"/>
        <v>0</v>
      </c>
      <c r="O345" s="278"/>
      <c r="P345" s="278"/>
      <c r="Q345" s="278"/>
      <c r="R345" s="278"/>
      <c r="S345" s="312">
        <f>IFERROR(INDEX('4. Valuation'!$P$10:$Y$17,MATCH($E345,'4. Valuation'!$P$10:$P$17,0),MATCH($S$25,'4. Valuation'!$P$10:$Y$10,0)),0)</f>
        <v>0</v>
      </c>
      <c r="T345" s="312">
        <f>IFERROR(INDEX('4. Valuation'!$P$10:$Y$17,MATCH($E345,'4. Valuation'!$P$10:$P$17,0),MATCH($T$25,'4. Valuation'!$P$10:$Y$10,0)),0)</f>
        <v>0</v>
      </c>
      <c r="U345" s="312">
        <f>IFERROR(INDEX('4. Valuation'!$P$10:$Y$17,MATCH($E345,'4. Valuation'!$P$10:$P$17,0),MATCH($U$25,'4. Valuation'!$P$10:$Y$10,0)),0)</f>
        <v>0</v>
      </c>
      <c r="V345" s="278"/>
      <c r="W345" s="312">
        <f t="shared" si="61"/>
        <v>0</v>
      </c>
      <c r="X345" s="312">
        <f t="shared" si="62"/>
        <v>0</v>
      </c>
      <c r="Y345" s="312">
        <f t="shared" si="63"/>
        <v>0</v>
      </c>
      <c r="Z345" s="278"/>
      <c r="AA345" s="312">
        <f t="shared" si="64"/>
        <v>0</v>
      </c>
      <c r="AB345" s="312">
        <f>'3. GRI Pricing'!Z336</f>
        <v>0</v>
      </c>
      <c r="AC345" s="361">
        <f t="shared" si="65"/>
        <v>0</v>
      </c>
    </row>
    <row r="346" spans="3:29" s="30" customFormat="1" ht="11.4" x14ac:dyDescent="0.2">
      <c r="C346" s="77">
        <f>'1. Accomodation'!N341</f>
        <v>0</v>
      </c>
      <c r="D346" s="77" t="str">
        <f>'3. GRI Pricing'!D337</f>
        <v>[Select]</v>
      </c>
      <c r="E346" s="77" t="str">
        <f>'1. Accomodation'!P341</f>
        <v>[Select]</v>
      </c>
      <c r="F346" s="77">
        <f>'1. Accomodation'!O341</f>
        <v>0</v>
      </c>
      <c r="H346" s="273">
        <v>0</v>
      </c>
      <c r="I346" s="272">
        <f>IFERROR(INDEX('4. Valuation'!$C$10:$J$17,MATCH($E346,'4. Valuation'!$C$10:$C$17,0),MATCH($I$25,'4. Valuation'!$C$10:$J$10,0)),0)</f>
        <v>0</v>
      </c>
      <c r="J346" s="361">
        <f>IFERROR(INDEX('4. Valuation'!$C$10:$J$17,MATCH($E346,'4. Valuation'!$C$10:$C$17,0),MATCH($J$25,'4. Valuation'!$C$10:$J$10,0)),0)</f>
        <v>0</v>
      </c>
      <c r="K346" s="277"/>
      <c r="L346" s="312">
        <f t="shared" si="58"/>
        <v>0</v>
      </c>
      <c r="M346" s="312">
        <f t="shared" si="59"/>
        <v>0</v>
      </c>
      <c r="N346" s="361">
        <f t="shared" si="60"/>
        <v>0</v>
      </c>
      <c r="O346" s="278"/>
      <c r="P346" s="278"/>
      <c r="Q346" s="278"/>
      <c r="R346" s="278"/>
      <c r="S346" s="312">
        <f>IFERROR(INDEX('4. Valuation'!$P$10:$Y$17,MATCH($E346,'4. Valuation'!$P$10:$P$17,0),MATCH($S$25,'4. Valuation'!$P$10:$Y$10,0)),0)</f>
        <v>0</v>
      </c>
      <c r="T346" s="312">
        <f>IFERROR(INDEX('4. Valuation'!$P$10:$Y$17,MATCH($E346,'4. Valuation'!$P$10:$P$17,0),MATCH($T$25,'4. Valuation'!$P$10:$Y$10,0)),0)</f>
        <v>0</v>
      </c>
      <c r="U346" s="312">
        <f>IFERROR(INDEX('4. Valuation'!$P$10:$Y$17,MATCH($E346,'4. Valuation'!$P$10:$P$17,0),MATCH($U$25,'4. Valuation'!$P$10:$Y$10,0)),0)</f>
        <v>0</v>
      </c>
      <c r="V346" s="278"/>
      <c r="W346" s="312">
        <f t="shared" si="61"/>
        <v>0</v>
      </c>
      <c r="X346" s="312">
        <f t="shared" si="62"/>
        <v>0</v>
      </c>
      <c r="Y346" s="312">
        <f t="shared" si="63"/>
        <v>0</v>
      </c>
      <c r="Z346" s="278"/>
      <c r="AA346" s="312">
        <f t="shared" si="64"/>
        <v>0</v>
      </c>
      <c r="AB346" s="312">
        <f>'3. GRI Pricing'!Z337</f>
        <v>0</v>
      </c>
      <c r="AC346" s="361">
        <f t="shared" si="65"/>
        <v>0</v>
      </c>
    </row>
    <row r="347" spans="3:29" s="30" customFormat="1" ht="11.4" x14ac:dyDescent="0.2">
      <c r="C347" s="77">
        <f>'1. Accomodation'!N342</f>
        <v>0</v>
      </c>
      <c r="D347" s="77" t="str">
        <f>'3. GRI Pricing'!D338</f>
        <v>[Select]</v>
      </c>
      <c r="E347" s="77" t="str">
        <f>'1. Accomodation'!P342</f>
        <v>[Select]</v>
      </c>
      <c r="F347" s="77">
        <f>'1. Accomodation'!O342</f>
        <v>0</v>
      </c>
      <c r="H347" s="273">
        <v>0</v>
      </c>
      <c r="I347" s="272">
        <f>IFERROR(INDEX('4. Valuation'!$C$10:$J$17,MATCH($E347,'4. Valuation'!$C$10:$C$17,0),MATCH($I$25,'4. Valuation'!$C$10:$J$10,0)),0)</f>
        <v>0</v>
      </c>
      <c r="J347" s="361">
        <f>IFERROR(INDEX('4. Valuation'!$C$10:$J$17,MATCH($E347,'4. Valuation'!$C$10:$C$17,0),MATCH($J$25,'4. Valuation'!$C$10:$J$10,0)),0)</f>
        <v>0</v>
      </c>
      <c r="K347" s="277"/>
      <c r="L347" s="312">
        <f t="shared" ref="L347:L410" si="66">M347*12</f>
        <v>0</v>
      </c>
      <c r="M347" s="312">
        <f t="shared" ref="M347:M410" si="67">I347*(1+$N$24)^((M$24-L$24)/365)</f>
        <v>0</v>
      </c>
      <c r="N347" s="361">
        <f t="shared" ref="N347:N410" si="68">IFERROR(L347/F347,0)</f>
        <v>0</v>
      </c>
      <c r="O347" s="278"/>
      <c r="P347" s="278"/>
      <c r="Q347" s="278"/>
      <c r="R347" s="278"/>
      <c r="S347" s="312">
        <f>IFERROR(INDEX('4. Valuation'!$P$10:$Y$17,MATCH($E347,'4. Valuation'!$P$10:$P$17,0),MATCH($S$25,'4. Valuation'!$P$10:$Y$10,0)),0)</f>
        <v>0</v>
      </c>
      <c r="T347" s="312">
        <f>IFERROR(INDEX('4. Valuation'!$P$10:$Y$17,MATCH($E347,'4. Valuation'!$P$10:$P$17,0),MATCH($T$25,'4. Valuation'!$P$10:$Y$10,0)),0)</f>
        <v>0</v>
      </c>
      <c r="U347" s="312">
        <f>IFERROR(INDEX('4. Valuation'!$P$10:$Y$17,MATCH($E347,'4. Valuation'!$P$10:$P$17,0),MATCH($U$25,'4. Valuation'!$P$10:$Y$10,0)),0)</f>
        <v>0</v>
      </c>
      <c r="V347" s="278"/>
      <c r="W347" s="312">
        <f t="shared" ref="W347:W410" si="69">X347*12</f>
        <v>0</v>
      </c>
      <c r="X347" s="312">
        <f t="shared" ref="X347:X410" si="70">T347*(1+$N$24)^((X$24-W$24)/365)</f>
        <v>0</v>
      </c>
      <c r="Y347" s="312">
        <f t="shared" ref="Y347:Y410" si="71">IFERROR(W347/F347,0)</f>
        <v>0</v>
      </c>
      <c r="Z347" s="278"/>
      <c r="AA347" s="312">
        <f t="shared" ref="AA347:AA410" si="72">AB347*12</f>
        <v>0</v>
      </c>
      <c r="AB347" s="312">
        <f>'3. GRI Pricing'!Z338</f>
        <v>0</v>
      </c>
      <c r="AC347" s="361">
        <f t="shared" ref="AC347:AC410" si="73">IFERROR(AA347/F347,0)</f>
        <v>0</v>
      </c>
    </row>
    <row r="348" spans="3:29" s="30" customFormat="1" ht="11.4" x14ac:dyDescent="0.2">
      <c r="C348" s="77">
        <f>'1. Accomodation'!N343</f>
        <v>0</v>
      </c>
      <c r="D348" s="77" t="str">
        <f>'3. GRI Pricing'!D339</f>
        <v>[Select]</v>
      </c>
      <c r="E348" s="77" t="str">
        <f>'1. Accomodation'!P343</f>
        <v>[Select]</v>
      </c>
      <c r="F348" s="77">
        <f>'1. Accomodation'!O343</f>
        <v>0</v>
      </c>
      <c r="H348" s="273">
        <v>0</v>
      </c>
      <c r="I348" s="272">
        <f>IFERROR(INDEX('4. Valuation'!$C$10:$J$17,MATCH($E348,'4. Valuation'!$C$10:$C$17,0),MATCH($I$25,'4. Valuation'!$C$10:$J$10,0)),0)</f>
        <v>0</v>
      </c>
      <c r="J348" s="361">
        <f>IFERROR(INDEX('4. Valuation'!$C$10:$J$17,MATCH($E348,'4. Valuation'!$C$10:$C$17,0),MATCH($J$25,'4. Valuation'!$C$10:$J$10,0)),0)</f>
        <v>0</v>
      </c>
      <c r="K348" s="277"/>
      <c r="L348" s="312">
        <f t="shared" si="66"/>
        <v>0</v>
      </c>
      <c r="M348" s="312">
        <f t="shared" si="67"/>
        <v>0</v>
      </c>
      <c r="N348" s="361">
        <f t="shared" si="68"/>
        <v>0</v>
      </c>
      <c r="O348" s="278"/>
      <c r="P348" s="278"/>
      <c r="Q348" s="278"/>
      <c r="R348" s="278"/>
      <c r="S348" s="312">
        <f>IFERROR(INDEX('4. Valuation'!$P$10:$Y$17,MATCH($E348,'4. Valuation'!$P$10:$P$17,0),MATCH($S$25,'4. Valuation'!$P$10:$Y$10,0)),0)</f>
        <v>0</v>
      </c>
      <c r="T348" s="312">
        <f>IFERROR(INDEX('4. Valuation'!$P$10:$Y$17,MATCH($E348,'4. Valuation'!$P$10:$P$17,0),MATCH($T$25,'4. Valuation'!$P$10:$Y$10,0)),0)</f>
        <v>0</v>
      </c>
      <c r="U348" s="312">
        <f>IFERROR(INDEX('4. Valuation'!$P$10:$Y$17,MATCH($E348,'4. Valuation'!$P$10:$P$17,0),MATCH($U$25,'4. Valuation'!$P$10:$Y$10,0)),0)</f>
        <v>0</v>
      </c>
      <c r="V348" s="278"/>
      <c r="W348" s="312">
        <f t="shared" si="69"/>
        <v>0</v>
      </c>
      <c r="X348" s="312">
        <f t="shared" si="70"/>
        <v>0</v>
      </c>
      <c r="Y348" s="312">
        <f t="shared" si="71"/>
        <v>0</v>
      </c>
      <c r="Z348" s="278"/>
      <c r="AA348" s="312">
        <f t="shared" si="72"/>
        <v>0</v>
      </c>
      <c r="AB348" s="312">
        <f>'3. GRI Pricing'!Z339</f>
        <v>0</v>
      </c>
      <c r="AC348" s="361">
        <f t="shared" si="73"/>
        <v>0</v>
      </c>
    </row>
    <row r="349" spans="3:29" s="30" customFormat="1" ht="11.4" x14ac:dyDescent="0.2">
      <c r="C349" s="77">
        <f>'1. Accomodation'!N344</f>
        <v>0</v>
      </c>
      <c r="D349" s="77" t="str">
        <f>'3. GRI Pricing'!D340</f>
        <v>[Select]</v>
      </c>
      <c r="E349" s="77" t="str">
        <f>'1. Accomodation'!P344</f>
        <v>[Select]</v>
      </c>
      <c r="F349" s="77">
        <f>'1. Accomodation'!O344</f>
        <v>0</v>
      </c>
      <c r="H349" s="273">
        <v>0</v>
      </c>
      <c r="I349" s="272">
        <f>IFERROR(INDEX('4. Valuation'!$C$10:$J$17,MATCH($E349,'4. Valuation'!$C$10:$C$17,0),MATCH($I$25,'4. Valuation'!$C$10:$J$10,0)),0)</f>
        <v>0</v>
      </c>
      <c r="J349" s="361">
        <f>IFERROR(INDEX('4. Valuation'!$C$10:$J$17,MATCH($E349,'4. Valuation'!$C$10:$C$17,0),MATCH($J$25,'4. Valuation'!$C$10:$J$10,0)),0)</f>
        <v>0</v>
      </c>
      <c r="K349" s="277"/>
      <c r="L349" s="312">
        <f t="shared" si="66"/>
        <v>0</v>
      </c>
      <c r="M349" s="312">
        <f t="shared" si="67"/>
        <v>0</v>
      </c>
      <c r="N349" s="361">
        <f t="shared" si="68"/>
        <v>0</v>
      </c>
      <c r="O349" s="278"/>
      <c r="P349" s="278"/>
      <c r="Q349" s="278"/>
      <c r="R349" s="278"/>
      <c r="S349" s="312">
        <f>IFERROR(INDEX('4. Valuation'!$P$10:$Y$17,MATCH($E349,'4. Valuation'!$P$10:$P$17,0),MATCH($S$25,'4. Valuation'!$P$10:$Y$10,0)),0)</f>
        <v>0</v>
      </c>
      <c r="T349" s="312">
        <f>IFERROR(INDEX('4. Valuation'!$P$10:$Y$17,MATCH($E349,'4. Valuation'!$P$10:$P$17,0),MATCH($T$25,'4. Valuation'!$P$10:$Y$10,0)),0)</f>
        <v>0</v>
      </c>
      <c r="U349" s="312">
        <f>IFERROR(INDEX('4. Valuation'!$P$10:$Y$17,MATCH($E349,'4. Valuation'!$P$10:$P$17,0),MATCH($U$25,'4. Valuation'!$P$10:$Y$10,0)),0)</f>
        <v>0</v>
      </c>
      <c r="V349" s="278"/>
      <c r="W349" s="312">
        <f t="shared" si="69"/>
        <v>0</v>
      </c>
      <c r="X349" s="312">
        <f t="shared" si="70"/>
        <v>0</v>
      </c>
      <c r="Y349" s="312">
        <f t="shared" si="71"/>
        <v>0</v>
      </c>
      <c r="Z349" s="278"/>
      <c r="AA349" s="312">
        <f t="shared" si="72"/>
        <v>0</v>
      </c>
      <c r="AB349" s="312">
        <f>'3. GRI Pricing'!Z340</f>
        <v>0</v>
      </c>
      <c r="AC349" s="361">
        <f t="shared" si="73"/>
        <v>0</v>
      </c>
    </row>
    <row r="350" spans="3:29" s="30" customFormat="1" ht="11.4" x14ac:dyDescent="0.2">
      <c r="C350" s="77">
        <f>'1. Accomodation'!N345</f>
        <v>0</v>
      </c>
      <c r="D350" s="77" t="str">
        <f>'3. GRI Pricing'!D341</f>
        <v>[Select]</v>
      </c>
      <c r="E350" s="77" t="str">
        <f>'1. Accomodation'!P345</f>
        <v>[Select]</v>
      </c>
      <c r="F350" s="77">
        <f>'1. Accomodation'!O345</f>
        <v>0</v>
      </c>
      <c r="H350" s="273">
        <v>0</v>
      </c>
      <c r="I350" s="272">
        <f>IFERROR(INDEX('4. Valuation'!$C$10:$J$17,MATCH($E350,'4. Valuation'!$C$10:$C$17,0),MATCH($I$25,'4. Valuation'!$C$10:$J$10,0)),0)</f>
        <v>0</v>
      </c>
      <c r="J350" s="361">
        <f>IFERROR(INDEX('4. Valuation'!$C$10:$J$17,MATCH($E350,'4. Valuation'!$C$10:$C$17,0),MATCH($J$25,'4. Valuation'!$C$10:$J$10,0)),0)</f>
        <v>0</v>
      </c>
      <c r="K350" s="277"/>
      <c r="L350" s="312">
        <f t="shared" si="66"/>
        <v>0</v>
      </c>
      <c r="M350" s="312">
        <f t="shared" si="67"/>
        <v>0</v>
      </c>
      <c r="N350" s="361">
        <f t="shared" si="68"/>
        <v>0</v>
      </c>
      <c r="O350" s="278"/>
      <c r="P350" s="278"/>
      <c r="Q350" s="278"/>
      <c r="R350" s="278"/>
      <c r="S350" s="312">
        <f>IFERROR(INDEX('4. Valuation'!$P$10:$Y$17,MATCH($E350,'4. Valuation'!$P$10:$P$17,0),MATCH($S$25,'4. Valuation'!$P$10:$Y$10,0)),0)</f>
        <v>0</v>
      </c>
      <c r="T350" s="312">
        <f>IFERROR(INDEX('4. Valuation'!$P$10:$Y$17,MATCH($E350,'4. Valuation'!$P$10:$P$17,0),MATCH($T$25,'4. Valuation'!$P$10:$Y$10,0)),0)</f>
        <v>0</v>
      </c>
      <c r="U350" s="312">
        <f>IFERROR(INDEX('4. Valuation'!$P$10:$Y$17,MATCH($E350,'4. Valuation'!$P$10:$P$17,0),MATCH($U$25,'4. Valuation'!$P$10:$Y$10,0)),0)</f>
        <v>0</v>
      </c>
      <c r="V350" s="278"/>
      <c r="W350" s="312">
        <f t="shared" si="69"/>
        <v>0</v>
      </c>
      <c r="X350" s="312">
        <f t="shared" si="70"/>
        <v>0</v>
      </c>
      <c r="Y350" s="312">
        <f t="shared" si="71"/>
        <v>0</v>
      </c>
      <c r="Z350" s="278"/>
      <c r="AA350" s="312">
        <f t="shared" si="72"/>
        <v>0</v>
      </c>
      <c r="AB350" s="312">
        <f>'3. GRI Pricing'!Z341</f>
        <v>0</v>
      </c>
      <c r="AC350" s="361">
        <f t="shared" si="73"/>
        <v>0</v>
      </c>
    </row>
    <row r="351" spans="3:29" s="30" customFormat="1" ht="11.4" x14ac:dyDescent="0.2">
      <c r="C351" s="77">
        <f>'1. Accomodation'!N346</f>
        <v>0</v>
      </c>
      <c r="D351" s="77" t="str">
        <f>'3. GRI Pricing'!D342</f>
        <v>[Select]</v>
      </c>
      <c r="E351" s="77" t="str">
        <f>'1. Accomodation'!P346</f>
        <v>[Select]</v>
      </c>
      <c r="F351" s="77">
        <f>'1. Accomodation'!O346</f>
        <v>0</v>
      </c>
      <c r="H351" s="273">
        <v>0</v>
      </c>
      <c r="I351" s="272">
        <f>IFERROR(INDEX('4. Valuation'!$C$10:$J$17,MATCH($E351,'4. Valuation'!$C$10:$C$17,0),MATCH($I$25,'4. Valuation'!$C$10:$J$10,0)),0)</f>
        <v>0</v>
      </c>
      <c r="J351" s="361">
        <f>IFERROR(INDEX('4. Valuation'!$C$10:$J$17,MATCH($E351,'4. Valuation'!$C$10:$C$17,0),MATCH($J$25,'4. Valuation'!$C$10:$J$10,0)),0)</f>
        <v>0</v>
      </c>
      <c r="K351" s="277"/>
      <c r="L351" s="312">
        <f t="shared" si="66"/>
        <v>0</v>
      </c>
      <c r="M351" s="312">
        <f t="shared" si="67"/>
        <v>0</v>
      </c>
      <c r="N351" s="361">
        <f t="shared" si="68"/>
        <v>0</v>
      </c>
      <c r="O351" s="278"/>
      <c r="P351" s="278"/>
      <c r="Q351" s="278"/>
      <c r="R351" s="278"/>
      <c r="S351" s="312">
        <f>IFERROR(INDEX('4. Valuation'!$P$10:$Y$17,MATCH($E351,'4. Valuation'!$P$10:$P$17,0),MATCH($S$25,'4. Valuation'!$P$10:$Y$10,0)),0)</f>
        <v>0</v>
      </c>
      <c r="T351" s="312">
        <f>IFERROR(INDEX('4. Valuation'!$P$10:$Y$17,MATCH($E351,'4. Valuation'!$P$10:$P$17,0),MATCH($T$25,'4. Valuation'!$P$10:$Y$10,0)),0)</f>
        <v>0</v>
      </c>
      <c r="U351" s="312">
        <f>IFERROR(INDEX('4. Valuation'!$P$10:$Y$17,MATCH($E351,'4. Valuation'!$P$10:$P$17,0),MATCH($U$25,'4. Valuation'!$P$10:$Y$10,0)),0)</f>
        <v>0</v>
      </c>
      <c r="V351" s="278"/>
      <c r="W351" s="312">
        <f t="shared" si="69"/>
        <v>0</v>
      </c>
      <c r="X351" s="312">
        <f t="shared" si="70"/>
        <v>0</v>
      </c>
      <c r="Y351" s="312">
        <f t="shared" si="71"/>
        <v>0</v>
      </c>
      <c r="Z351" s="278"/>
      <c r="AA351" s="312">
        <f t="shared" si="72"/>
        <v>0</v>
      </c>
      <c r="AB351" s="312">
        <f>'3. GRI Pricing'!Z342</f>
        <v>0</v>
      </c>
      <c r="AC351" s="361">
        <f t="shared" si="73"/>
        <v>0</v>
      </c>
    </row>
    <row r="352" spans="3:29" s="30" customFormat="1" ht="11.4" x14ac:dyDescent="0.2">
      <c r="C352" s="77">
        <f>'1. Accomodation'!N347</f>
        <v>0</v>
      </c>
      <c r="D352" s="77" t="str">
        <f>'3. GRI Pricing'!D343</f>
        <v>[Select]</v>
      </c>
      <c r="E352" s="77" t="str">
        <f>'1. Accomodation'!P347</f>
        <v>[Select]</v>
      </c>
      <c r="F352" s="77">
        <f>'1. Accomodation'!O347</f>
        <v>0</v>
      </c>
      <c r="H352" s="273">
        <v>0</v>
      </c>
      <c r="I352" s="272">
        <f>IFERROR(INDEX('4. Valuation'!$C$10:$J$17,MATCH($E352,'4. Valuation'!$C$10:$C$17,0),MATCH($I$25,'4. Valuation'!$C$10:$J$10,0)),0)</f>
        <v>0</v>
      </c>
      <c r="J352" s="361">
        <f>IFERROR(INDEX('4. Valuation'!$C$10:$J$17,MATCH($E352,'4. Valuation'!$C$10:$C$17,0),MATCH($J$25,'4. Valuation'!$C$10:$J$10,0)),0)</f>
        <v>0</v>
      </c>
      <c r="K352" s="277"/>
      <c r="L352" s="312">
        <f t="shared" si="66"/>
        <v>0</v>
      </c>
      <c r="M352" s="312">
        <f t="shared" si="67"/>
        <v>0</v>
      </c>
      <c r="N352" s="361">
        <f t="shared" si="68"/>
        <v>0</v>
      </c>
      <c r="O352" s="278"/>
      <c r="P352" s="278"/>
      <c r="Q352" s="278"/>
      <c r="R352" s="278"/>
      <c r="S352" s="312">
        <f>IFERROR(INDEX('4. Valuation'!$P$10:$Y$17,MATCH($E352,'4. Valuation'!$P$10:$P$17,0),MATCH($S$25,'4. Valuation'!$P$10:$Y$10,0)),0)</f>
        <v>0</v>
      </c>
      <c r="T352" s="312">
        <f>IFERROR(INDEX('4. Valuation'!$P$10:$Y$17,MATCH($E352,'4. Valuation'!$P$10:$P$17,0),MATCH($T$25,'4. Valuation'!$P$10:$Y$10,0)),0)</f>
        <v>0</v>
      </c>
      <c r="U352" s="312">
        <f>IFERROR(INDEX('4. Valuation'!$P$10:$Y$17,MATCH($E352,'4. Valuation'!$P$10:$P$17,0),MATCH($U$25,'4. Valuation'!$P$10:$Y$10,0)),0)</f>
        <v>0</v>
      </c>
      <c r="V352" s="278"/>
      <c r="W352" s="312">
        <f t="shared" si="69"/>
        <v>0</v>
      </c>
      <c r="X352" s="312">
        <f t="shared" si="70"/>
        <v>0</v>
      </c>
      <c r="Y352" s="312">
        <f t="shared" si="71"/>
        <v>0</v>
      </c>
      <c r="Z352" s="278"/>
      <c r="AA352" s="312">
        <f t="shared" si="72"/>
        <v>0</v>
      </c>
      <c r="AB352" s="312">
        <f>'3. GRI Pricing'!Z343</f>
        <v>0</v>
      </c>
      <c r="AC352" s="361">
        <f t="shared" si="73"/>
        <v>0</v>
      </c>
    </row>
    <row r="353" spans="3:29" s="30" customFormat="1" ht="11.4" x14ac:dyDescent="0.2">
      <c r="C353" s="77">
        <f>'1. Accomodation'!N348</f>
        <v>0</v>
      </c>
      <c r="D353" s="77" t="str">
        <f>'3. GRI Pricing'!D344</f>
        <v>[Select]</v>
      </c>
      <c r="E353" s="77" t="str">
        <f>'1. Accomodation'!P348</f>
        <v>[Select]</v>
      </c>
      <c r="F353" s="77">
        <f>'1. Accomodation'!O348</f>
        <v>0</v>
      </c>
      <c r="H353" s="273">
        <v>0</v>
      </c>
      <c r="I353" s="272">
        <f>IFERROR(INDEX('4. Valuation'!$C$10:$J$17,MATCH($E353,'4. Valuation'!$C$10:$C$17,0),MATCH($I$25,'4. Valuation'!$C$10:$J$10,0)),0)</f>
        <v>0</v>
      </c>
      <c r="J353" s="361">
        <f>IFERROR(INDEX('4. Valuation'!$C$10:$J$17,MATCH($E353,'4. Valuation'!$C$10:$C$17,0),MATCH($J$25,'4. Valuation'!$C$10:$J$10,0)),0)</f>
        <v>0</v>
      </c>
      <c r="K353" s="277"/>
      <c r="L353" s="312">
        <f t="shared" si="66"/>
        <v>0</v>
      </c>
      <c r="M353" s="312">
        <f t="shared" si="67"/>
        <v>0</v>
      </c>
      <c r="N353" s="361">
        <f t="shared" si="68"/>
        <v>0</v>
      </c>
      <c r="O353" s="278"/>
      <c r="P353" s="278"/>
      <c r="Q353" s="278"/>
      <c r="R353" s="278"/>
      <c r="S353" s="312">
        <f>IFERROR(INDEX('4. Valuation'!$P$10:$Y$17,MATCH($E353,'4. Valuation'!$P$10:$P$17,0),MATCH($S$25,'4. Valuation'!$P$10:$Y$10,0)),0)</f>
        <v>0</v>
      </c>
      <c r="T353" s="312">
        <f>IFERROR(INDEX('4. Valuation'!$P$10:$Y$17,MATCH($E353,'4. Valuation'!$P$10:$P$17,0),MATCH($T$25,'4. Valuation'!$P$10:$Y$10,0)),0)</f>
        <v>0</v>
      </c>
      <c r="U353" s="312">
        <f>IFERROR(INDEX('4. Valuation'!$P$10:$Y$17,MATCH($E353,'4. Valuation'!$P$10:$P$17,0),MATCH($U$25,'4. Valuation'!$P$10:$Y$10,0)),0)</f>
        <v>0</v>
      </c>
      <c r="V353" s="278"/>
      <c r="W353" s="312">
        <f t="shared" si="69"/>
        <v>0</v>
      </c>
      <c r="X353" s="312">
        <f t="shared" si="70"/>
        <v>0</v>
      </c>
      <c r="Y353" s="312">
        <f t="shared" si="71"/>
        <v>0</v>
      </c>
      <c r="Z353" s="278"/>
      <c r="AA353" s="312">
        <f t="shared" si="72"/>
        <v>0</v>
      </c>
      <c r="AB353" s="312">
        <f>'3. GRI Pricing'!Z344</f>
        <v>0</v>
      </c>
      <c r="AC353" s="361">
        <f t="shared" si="73"/>
        <v>0</v>
      </c>
    </row>
    <row r="354" spans="3:29" s="30" customFormat="1" ht="11.4" x14ac:dyDescent="0.2">
      <c r="C354" s="77">
        <f>'1. Accomodation'!N349</f>
        <v>0</v>
      </c>
      <c r="D354" s="77" t="str">
        <f>'3. GRI Pricing'!D345</f>
        <v>[Select]</v>
      </c>
      <c r="E354" s="77" t="str">
        <f>'1. Accomodation'!P349</f>
        <v>[Select]</v>
      </c>
      <c r="F354" s="77">
        <f>'1. Accomodation'!O349</f>
        <v>0</v>
      </c>
      <c r="H354" s="273">
        <v>0</v>
      </c>
      <c r="I354" s="272">
        <f>IFERROR(INDEX('4. Valuation'!$C$10:$J$17,MATCH($E354,'4. Valuation'!$C$10:$C$17,0),MATCH($I$25,'4. Valuation'!$C$10:$J$10,0)),0)</f>
        <v>0</v>
      </c>
      <c r="J354" s="361">
        <f>IFERROR(INDEX('4. Valuation'!$C$10:$J$17,MATCH($E354,'4. Valuation'!$C$10:$C$17,0),MATCH($J$25,'4. Valuation'!$C$10:$J$10,0)),0)</f>
        <v>0</v>
      </c>
      <c r="K354" s="277"/>
      <c r="L354" s="312">
        <f t="shared" si="66"/>
        <v>0</v>
      </c>
      <c r="M354" s="312">
        <f t="shared" si="67"/>
        <v>0</v>
      </c>
      <c r="N354" s="361">
        <f t="shared" si="68"/>
        <v>0</v>
      </c>
      <c r="O354" s="278"/>
      <c r="P354" s="278"/>
      <c r="Q354" s="278"/>
      <c r="R354" s="278"/>
      <c r="S354" s="312">
        <f>IFERROR(INDEX('4. Valuation'!$P$10:$Y$17,MATCH($E354,'4. Valuation'!$P$10:$P$17,0),MATCH($S$25,'4. Valuation'!$P$10:$Y$10,0)),0)</f>
        <v>0</v>
      </c>
      <c r="T354" s="312">
        <f>IFERROR(INDEX('4. Valuation'!$P$10:$Y$17,MATCH($E354,'4. Valuation'!$P$10:$P$17,0),MATCH($T$25,'4. Valuation'!$P$10:$Y$10,0)),0)</f>
        <v>0</v>
      </c>
      <c r="U354" s="312">
        <f>IFERROR(INDEX('4. Valuation'!$P$10:$Y$17,MATCH($E354,'4. Valuation'!$P$10:$P$17,0),MATCH($U$25,'4. Valuation'!$P$10:$Y$10,0)),0)</f>
        <v>0</v>
      </c>
      <c r="V354" s="278"/>
      <c r="W354" s="312">
        <f t="shared" si="69"/>
        <v>0</v>
      </c>
      <c r="X354" s="312">
        <f t="shared" si="70"/>
        <v>0</v>
      </c>
      <c r="Y354" s="312">
        <f t="shared" si="71"/>
        <v>0</v>
      </c>
      <c r="Z354" s="278"/>
      <c r="AA354" s="312">
        <f t="shared" si="72"/>
        <v>0</v>
      </c>
      <c r="AB354" s="312">
        <f>'3. GRI Pricing'!Z345</f>
        <v>0</v>
      </c>
      <c r="AC354" s="361">
        <f t="shared" si="73"/>
        <v>0</v>
      </c>
    </row>
    <row r="355" spans="3:29" s="30" customFormat="1" ht="11.4" x14ac:dyDescent="0.2">
      <c r="C355" s="77">
        <f>'1. Accomodation'!N350</f>
        <v>0</v>
      </c>
      <c r="D355" s="77" t="str">
        <f>'3. GRI Pricing'!D346</f>
        <v>[Select]</v>
      </c>
      <c r="E355" s="77" t="str">
        <f>'1. Accomodation'!P350</f>
        <v>[Select]</v>
      </c>
      <c r="F355" s="77">
        <f>'1. Accomodation'!O350</f>
        <v>0</v>
      </c>
      <c r="H355" s="273">
        <v>0</v>
      </c>
      <c r="I355" s="272">
        <f>IFERROR(INDEX('4. Valuation'!$C$10:$J$17,MATCH($E355,'4. Valuation'!$C$10:$C$17,0),MATCH($I$25,'4. Valuation'!$C$10:$J$10,0)),0)</f>
        <v>0</v>
      </c>
      <c r="J355" s="361">
        <f>IFERROR(INDEX('4. Valuation'!$C$10:$J$17,MATCH($E355,'4. Valuation'!$C$10:$C$17,0),MATCH($J$25,'4. Valuation'!$C$10:$J$10,0)),0)</f>
        <v>0</v>
      </c>
      <c r="K355" s="277"/>
      <c r="L355" s="312">
        <f t="shared" si="66"/>
        <v>0</v>
      </c>
      <c r="M355" s="312">
        <f t="shared" si="67"/>
        <v>0</v>
      </c>
      <c r="N355" s="361">
        <f t="shared" si="68"/>
        <v>0</v>
      </c>
      <c r="O355" s="278"/>
      <c r="P355" s="278"/>
      <c r="Q355" s="278"/>
      <c r="R355" s="278"/>
      <c r="S355" s="312">
        <f>IFERROR(INDEX('4. Valuation'!$P$10:$Y$17,MATCH($E355,'4. Valuation'!$P$10:$P$17,0),MATCH($S$25,'4. Valuation'!$P$10:$Y$10,0)),0)</f>
        <v>0</v>
      </c>
      <c r="T355" s="312">
        <f>IFERROR(INDEX('4. Valuation'!$P$10:$Y$17,MATCH($E355,'4. Valuation'!$P$10:$P$17,0),MATCH($T$25,'4. Valuation'!$P$10:$Y$10,0)),0)</f>
        <v>0</v>
      </c>
      <c r="U355" s="312">
        <f>IFERROR(INDEX('4. Valuation'!$P$10:$Y$17,MATCH($E355,'4. Valuation'!$P$10:$P$17,0),MATCH($U$25,'4. Valuation'!$P$10:$Y$10,0)),0)</f>
        <v>0</v>
      </c>
      <c r="V355" s="278"/>
      <c r="W355" s="312">
        <f t="shared" si="69"/>
        <v>0</v>
      </c>
      <c r="X355" s="312">
        <f t="shared" si="70"/>
        <v>0</v>
      </c>
      <c r="Y355" s="312">
        <f t="shared" si="71"/>
        <v>0</v>
      </c>
      <c r="Z355" s="278"/>
      <c r="AA355" s="312">
        <f t="shared" si="72"/>
        <v>0</v>
      </c>
      <c r="AB355" s="312">
        <f>'3. GRI Pricing'!Z346</f>
        <v>0</v>
      </c>
      <c r="AC355" s="361">
        <f t="shared" si="73"/>
        <v>0</v>
      </c>
    </row>
    <row r="356" spans="3:29" s="30" customFormat="1" ht="11.4" x14ac:dyDescent="0.2">
      <c r="C356" s="77">
        <f>'1. Accomodation'!N351</f>
        <v>0</v>
      </c>
      <c r="D356" s="77" t="str">
        <f>'3. GRI Pricing'!D347</f>
        <v>[Select]</v>
      </c>
      <c r="E356" s="77" t="str">
        <f>'1. Accomodation'!P351</f>
        <v>[Select]</v>
      </c>
      <c r="F356" s="77">
        <f>'1. Accomodation'!O351</f>
        <v>0</v>
      </c>
      <c r="H356" s="273">
        <v>0</v>
      </c>
      <c r="I356" s="272">
        <f>IFERROR(INDEX('4. Valuation'!$C$10:$J$17,MATCH($E356,'4. Valuation'!$C$10:$C$17,0),MATCH($I$25,'4. Valuation'!$C$10:$J$10,0)),0)</f>
        <v>0</v>
      </c>
      <c r="J356" s="361">
        <f>IFERROR(INDEX('4. Valuation'!$C$10:$J$17,MATCH($E356,'4. Valuation'!$C$10:$C$17,0),MATCH($J$25,'4. Valuation'!$C$10:$J$10,0)),0)</f>
        <v>0</v>
      </c>
      <c r="K356" s="277"/>
      <c r="L356" s="312">
        <f t="shared" si="66"/>
        <v>0</v>
      </c>
      <c r="M356" s="312">
        <f t="shared" si="67"/>
        <v>0</v>
      </c>
      <c r="N356" s="361">
        <f t="shared" si="68"/>
        <v>0</v>
      </c>
      <c r="O356" s="278"/>
      <c r="P356" s="278"/>
      <c r="Q356" s="278"/>
      <c r="R356" s="278"/>
      <c r="S356" s="312">
        <f>IFERROR(INDEX('4. Valuation'!$P$10:$Y$17,MATCH($E356,'4. Valuation'!$P$10:$P$17,0),MATCH($S$25,'4. Valuation'!$P$10:$Y$10,0)),0)</f>
        <v>0</v>
      </c>
      <c r="T356" s="312">
        <f>IFERROR(INDEX('4. Valuation'!$P$10:$Y$17,MATCH($E356,'4. Valuation'!$P$10:$P$17,0),MATCH($T$25,'4. Valuation'!$P$10:$Y$10,0)),0)</f>
        <v>0</v>
      </c>
      <c r="U356" s="312">
        <f>IFERROR(INDEX('4. Valuation'!$P$10:$Y$17,MATCH($E356,'4. Valuation'!$P$10:$P$17,0),MATCH($U$25,'4. Valuation'!$P$10:$Y$10,0)),0)</f>
        <v>0</v>
      </c>
      <c r="V356" s="278"/>
      <c r="W356" s="312">
        <f t="shared" si="69"/>
        <v>0</v>
      </c>
      <c r="X356" s="312">
        <f t="shared" si="70"/>
        <v>0</v>
      </c>
      <c r="Y356" s="312">
        <f t="shared" si="71"/>
        <v>0</v>
      </c>
      <c r="Z356" s="278"/>
      <c r="AA356" s="312">
        <f t="shared" si="72"/>
        <v>0</v>
      </c>
      <c r="AB356" s="312">
        <f>'3. GRI Pricing'!Z347</f>
        <v>0</v>
      </c>
      <c r="AC356" s="361">
        <f t="shared" si="73"/>
        <v>0</v>
      </c>
    </row>
    <row r="357" spans="3:29" s="30" customFormat="1" ht="11.4" x14ac:dyDescent="0.2">
      <c r="C357" s="77">
        <f>'1. Accomodation'!N352</f>
        <v>0</v>
      </c>
      <c r="D357" s="77" t="str">
        <f>'3. GRI Pricing'!D348</f>
        <v>[Select]</v>
      </c>
      <c r="E357" s="77" t="str">
        <f>'1. Accomodation'!P352</f>
        <v>[Select]</v>
      </c>
      <c r="F357" s="77">
        <f>'1. Accomodation'!O352</f>
        <v>0</v>
      </c>
      <c r="H357" s="273">
        <v>0</v>
      </c>
      <c r="I357" s="272">
        <f>IFERROR(INDEX('4. Valuation'!$C$10:$J$17,MATCH($E357,'4. Valuation'!$C$10:$C$17,0),MATCH($I$25,'4. Valuation'!$C$10:$J$10,0)),0)</f>
        <v>0</v>
      </c>
      <c r="J357" s="361">
        <f>IFERROR(INDEX('4. Valuation'!$C$10:$J$17,MATCH($E357,'4. Valuation'!$C$10:$C$17,0),MATCH($J$25,'4. Valuation'!$C$10:$J$10,0)),0)</f>
        <v>0</v>
      </c>
      <c r="K357" s="277"/>
      <c r="L357" s="312">
        <f t="shared" si="66"/>
        <v>0</v>
      </c>
      <c r="M357" s="312">
        <f t="shared" si="67"/>
        <v>0</v>
      </c>
      <c r="N357" s="361">
        <f t="shared" si="68"/>
        <v>0</v>
      </c>
      <c r="O357" s="278"/>
      <c r="P357" s="278"/>
      <c r="Q357" s="278"/>
      <c r="R357" s="278"/>
      <c r="S357" s="312">
        <f>IFERROR(INDEX('4. Valuation'!$P$10:$Y$17,MATCH($E357,'4. Valuation'!$P$10:$P$17,0),MATCH($S$25,'4. Valuation'!$P$10:$Y$10,0)),0)</f>
        <v>0</v>
      </c>
      <c r="T357" s="312">
        <f>IFERROR(INDEX('4. Valuation'!$P$10:$Y$17,MATCH($E357,'4. Valuation'!$P$10:$P$17,0),MATCH($T$25,'4. Valuation'!$P$10:$Y$10,0)),0)</f>
        <v>0</v>
      </c>
      <c r="U357" s="312">
        <f>IFERROR(INDEX('4. Valuation'!$P$10:$Y$17,MATCH($E357,'4. Valuation'!$P$10:$P$17,0),MATCH($U$25,'4. Valuation'!$P$10:$Y$10,0)),0)</f>
        <v>0</v>
      </c>
      <c r="V357" s="278"/>
      <c r="W357" s="312">
        <f t="shared" si="69"/>
        <v>0</v>
      </c>
      <c r="X357" s="312">
        <f t="shared" si="70"/>
        <v>0</v>
      </c>
      <c r="Y357" s="312">
        <f t="shared" si="71"/>
        <v>0</v>
      </c>
      <c r="Z357" s="278"/>
      <c r="AA357" s="312">
        <f t="shared" si="72"/>
        <v>0</v>
      </c>
      <c r="AB357" s="312">
        <f>'3. GRI Pricing'!Z348</f>
        <v>0</v>
      </c>
      <c r="AC357" s="361">
        <f t="shared" si="73"/>
        <v>0</v>
      </c>
    </row>
    <row r="358" spans="3:29" s="30" customFormat="1" ht="11.4" x14ac:dyDescent="0.2">
      <c r="C358" s="77">
        <f>'1. Accomodation'!N353</f>
        <v>0</v>
      </c>
      <c r="D358" s="77" t="str">
        <f>'3. GRI Pricing'!D349</f>
        <v>[Select]</v>
      </c>
      <c r="E358" s="77" t="str">
        <f>'1. Accomodation'!P353</f>
        <v>[Select]</v>
      </c>
      <c r="F358" s="77">
        <f>'1. Accomodation'!O353</f>
        <v>0</v>
      </c>
      <c r="H358" s="273">
        <v>0</v>
      </c>
      <c r="I358" s="272">
        <f>IFERROR(INDEX('4. Valuation'!$C$10:$J$17,MATCH($E358,'4. Valuation'!$C$10:$C$17,0),MATCH($I$25,'4. Valuation'!$C$10:$J$10,0)),0)</f>
        <v>0</v>
      </c>
      <c r="J358" s="361">
        <f>IFERROR(INDEX('4. Valuation'!$C$10:$J$17,MATCH($E358,'4. Valuation'!$C$10:$C$17,0),MATCH($J$25,'4. Valuation'!$C$10:$J$10,0)),0)</f>
        <v>0</v>
      </c>
      <c r="K358" s="277"/>
      <c r="L358" s="312">
        <f t="shared" si="66"/>
        <v>0</v>
      </c>
      <c r="M358" s="312">
        <f t="shared" si="67"/>
        <v>0</v>
      </c>
      <c r="N358" s="361">
        <f t="shared" si="68"/>
        <v>0</v>
      </c>
      <c r="O358" s="278"/>
      <c r="P358" s="278"/>
      <c r="Q358" s="278"/>
      <c r="R358" s="278"/>
      <c r="S358" s="312">
        <f>IFERROR(INDEX('4. Valuation'!$P$10:$Y$17,MATCH($E358,'4. Valuation'!$P$10:$P$17,0),MATCH($S$25,'4. Valuation'!$P$10:$Y$10,0)),0)</f>
        <v>0</v>
      </c>
      <c r="T358" s="312">
        <f>IFERROR(INDEX('4. Valuation'!$P$10:$Y$17,MATCH($E358,'4. Valuation'!$P$10:$P$17,0),MATCH($T$25,'4. Valuation'!$P$10:$Y$10,0)),0)</f>
        <v>0</v>
      </c>
      <c r="U358" s="312">
        <f>IFERROR(INDEX('4. Valuation'!$P$10:$Y$17,MATCH($E358,'4. Valuation'!$P$10:$P$17,0),MATCH($U$25,'4. Valuation'!$P$10:$Y$10,0)),0)</f>
        <v>0</v>
      </c>
      <c r="V358" s="278"/>
      <c r="W358" s="312">
        <f t="shared" si="69"/>
        <v>0</v>
      </c>
      <c r="X358" s="312">
        <f t="shared" si="70"/>
        <v>0</v>
      </c>
      <c r="Y358" s="312">
        <f t="shared" si="71"/>
        <v>0</v>
      </c>
      <c r="Z358" s="278"/>
      <c r="AA358" s="312">
        <f t="shared" si="72"/>
        <v>0</v>
      </c>
      <c r="AB358" s="312">
        <f>'3. GRI Pricing'!Z349</f>
        <v>0</v>
      </c>
      <c r="AC358" s="361">
        <f t="shared" si="73"/>
        <v>0</v>
      </c>
    </row>
    <row r="359" spans="3:29" s="30" customFormat="1" ht="11.4" x14ac:dyDescent="0.2">
      <c r="C359" s="77">
        <f>'1. Accomodation'!N354</f>
        <v>0</v>
      </c>
      <c r="D359" s="77" t="str">
        <f>'3. GRI Pricing'!D350</f>
        <v>[Select]</v>
      </c>
      <c r="E359" s="77" t="str">
        <f>'1. Accomodation'!P354</f>
        <v>[Select]</v>
      </c>
      <c r="F359" s="77">
        <f>'1. Accomodation'!O354</f>
        <v>0</v>
      </c>
      <c r="H359" s="273">
        <v>0</v>
      </c>
      <c r="I359" s="272">
        <f>IFERROR(INDEX('4. Valuation'!$C$10:$J$17,MATCH($E359,'4. Valuation'!$C$10:$C$17,0),MATCH($I$25,'4. Valuation'!$C$10:$J$10,0)),0)</f>
        <v>0</v>
      </c>
      <c r="J359" s="361">
        <f>IFERROR(INDEX('4. Valuation'!$C$10:$J$17,MATCH($E359,'4. Valuation'!$C$10:$C$17,0),MATCH($J$25,'4. Valuation'!$C$10:$J$10,0)),0)</f>
        <v>0</v>
      </c>
      <c r="K359" s="277"/>
      <c r="L359" s="312">
        <f t="shared" si="66"/>
        <v>0</v>
      </c>
      <c r="M359" s="312">
        <f t="shared" si="67"/>
        <v>0</v>
      </c>
      <c r="N359" s="361">
        <f t="shared" si="68"/>
        <v>0</v>
      </c>
      <c r="O359" s="278"/>
      <c r="P359" s="278"/>
      <c r="Q359" s="278"/>
      <c r="R359" s="278"/>
      <c r="S359" s="312">
        <f>IFERROR(INDEX('4. Valuation'!$P$10:$Y$17,MATCH($E359,'4. Valuation'!$P$10:$P$17,0),MATCH($S$25,'4. Valuation'!$P$10:$Y$10,0)),0)</f>
        <v>0</v>
      </c>
      <c r="T359" s="312">
        <f>IFERROR(INDEX('4. Valuation'!$P$10:$Y$17,MATCH($E359,'4. Valuation'!$P$10:$P$17,0),MATCH($T$25,'4. Valuation'!$P$10:$Y$10,0)),0)</f>
        <v>0</v>
      </c>
      <c r="U359" s="312">
        <f>IFERROR(INDEX('4. Valuation'!$P$10:$Y$17,MATCH($E359,'4. Valuation'!$P$10:$P$17,0),MATCH($U$25,'4. Valuation'!$P$10:$Y$10,0)),0)</f>
        <v>0</v>
      </c>
      <c r="V359" s="278"/>
      <c r="W359" s="312">
        <f t="shared" si="69"/>
        <v>0</v>
      </c>
      <c r="X359" s="312">
        <f t="shared" si="70"/>
        <v>0</v>
      </c>
      <c r="Y359" s="312">
        <f t="shared" si="71"/>
        <v>0</v>
      </c>
      <c r="Z359" s="278"/>
      <c r="AA359" s="312">
        <f t="shared" si="72"/>
        <v>0</v>
      </c>
      <c r="AB359" s="312">
        <f>'3. GRI Pricing'!Z350</f>
        <v>0</v>
      </c>
      <c r="AC359" s="361">
        <f t="shared" si="73"/>
        <v>0</v>
      </c>
    </row>
    <row r="360" spans="3:29" s="30" customFormat="1" ht="11.4" x14ac:dyDescent="0.2">
      <c r="C360" s="77">
        <f>'1. Accomodation'!N355</f>
        <v>0</v>
      </c>
      <c r="D360" s="77" t="str">
        <f>'3. GRI Pricing'!D351</f>
        <v>[Select]</v>
      </c>
      <c r="E360" s="77" t="str">
        <f>'1. Accomodation'!P355</f>
        <v>[Select]</v>
      </c>
      <c r="F360" s="77">
        <f>'1. Accomodation'!O355</f>
        <v>0</v>
      </c>
      <c r="H360" s="273">
        <v>0</v>
      </c>
      <c r="I360" s="272">
        <f>IFERROR(INDEX('4. Valuation'!$C$10:$J$17,MATCH($E360,'4. Valuation'!$C$10:$C$17,0),MATCH($I$25,'4. Valuation'!$C$10:$J$10,0)),0)</f>
        <v>0</v>
      </c>
      <c r="J360" s="361">
        <f>IFERROR(INDEX('4. Valuation'!$C$10:$J$17,MATCH($E360,'4. Valuation'!$C$10:$C$17,0),MATCH($J$25,'4. Valuation'!$C$10:$J$10,0)),0)</f>
        <v>0</v>
      </c>
      <c r="K360" s="277"/>
      <c r="L360" s="312">
        <f t="shared" si="66"/>
        <v>0</v>
      </c>
      <c r="M360" s="312">
        <f t="shared" si="67"/>
        <v>0</v>
      </c>
      <c r="N360" s="361">
        <f t="shared" si="68"/>
        <v>0</v>
      </c>
      <c r="O360" s="278"/>
      <c r="P360" s="278"/>
      <c r="Q360" s="278"/>
      <c r="R360" s="278"/>
      <c r="S360" s="312">
        <f>IFERROR(INDEX('4. Valuation'!$P$10:$Y$17,MATCH($E360,'4. Valuation'!$P$10:$P$17,0),MATCH($S$25,'4. Valuation'!$P$10:$Y$10,0)),0)</f>
        <v>0</v>
      </c>
      <c r="T360" s="312">
        <f>IFERROR(INDEX('4. Valuation'!$P$10:$Y$17,MATCH($E360,'4. Valuation'!$P$10:$P$17,0),MATCH($T$25,'4. Valuation'!$P$10:$Y$10,0)),0)</f>
        <v>0</v>
      </c>
      <c r="U360" s="312">
        <f>IFERROR(INDEX('4. Valuation'!$P$10:$Y$17,MATCH($E360,'4. Valuation'!$P$10:$P$17,0),MATCH($U$25,'4. Valuation'!$P$10:$Y$10,0)),0)</f>
        <v>0</v>
      </c>
      <c r="V360" s="278"/>
      <c r="W360" s="312">
        <f t="shared" si="69"/>
        <v>0</v>
      </c>
      <c r="X360" s="312">
        <f t="shared" si="70"/>
        <v>0</v>
      </c>
      <c r="Y360" s="312">
        <f t="shared" si="71"/>
        <v>0</v>
      </c>
      <c r="Z360" s="278"/>
      <c r="AA360" s="312">
        <f t="shared" si="72"/>
        <v>0</v>
      </c>
      <c r="AB360" s="312">
        <f>'3. GRI Pricing'!Z351</f>
        <v>0</v>
      </c>
      <c r="AC360" s="361">
        <f t="shared" si="73"/>
        <v>0</v>
      </c>
    </row>
    <row r="361" spans="3:29" s="30" customFormat="1" ht="11.4" x14ac:dyDescent="0.2">
      <c r="C361" s="77">
        <f>'1. Accomodation'!N356</f>
        <v>0</v>
      </c>
      <c r="D361" s="77" t="str">
        <f>'3. GRI Pricing'!D352</f>
        <v>[Select]</v>
      </c>
      <c r="E361" s="77" t="str">
        <f>'1. Accomodation'!P356</f>
        <v>[Select]</v>
      </c>
      <c r="F361" s="77">
        <f>'1. Accomodation'!O356</f>
        <v>0</v>
      </c>
      <c r="H361" s="273">
        <v>0</v>
      </c>
      <c r="I361" s="272">
        <f>IFERROR(INDEX('4. Valuation'!$C$10:$J$17,MATCH($E361,'4. Valuation'!$C$10:$C$17,0),MATCH($I$25,'4. Valuation'!$C$10:$J$10,0)),0)</f>
        <v>0</v>
      </c>
      <c r="J361" s="361">
        <f>IFERROR(INDEX('4. Valuation'!$C$10:$J$17,MATCH($E361,'4. Valuation'!$C$10:$C$17,0),MATCH($J$25,'4. Valuation'!$C$10:$J$10,0)),0)</f>
        <v>0</v>
      </c>
      <c r="K361" s="277"/>
      <c r="L361" s="312">
        <f t="shared" si="66"/>
        <v>0</v>
      </c>
      <c r="M361" s="312">
        <f t="shared" si="67"/>
        <v>0</v>
      </c>
      <c r="N361" s="361">
        <f t="shared" si="68"/>
        <v>0</v>
      </c>
      <c r="O361" s="278"/>
      <c r="P361" s="278"/>
      <c r="Q361" s="278"/>
      <c r="R361" s="278"/>
      <c r="S361" s="312">
        <f>IFERROR(INDEX('4. Valuation'!$P$10:$Y$17,MATCH($E361,'4. Valuation'!$P$10:$P$17,0),MATCH($S$25,'4. Valuation'!$P$10:$Y$10,0)),0)</f>
        <v>0</v>
      </c>
      <c r="T361" s="312">
        <f>IFERROR(INDEX('4. Valuation'!$P$10:$Y$17,MATCH($E361,'4. Valuation'!$P$10:$P$17,0),MATCH($T$25,'4. Valuation'!$P$10:$Y$10,0)),0)</f>
        <v>0</v>
      </c>
      <c r="U361" s="312">
        <f>IFERROR(INDEX('4. Valuation'!$P$10:$Y$17,MATCH($E361,'4. Valuation'!$P$10:$P$17,0),MATCH($U$25,'4. Valuation'!$P$10:$Y$10,0)),0)</f>
        <v>0</v>
      </c>
      <c r="V361" s="278"/>
      <c r="W361" s="312">
        <f t="shared" si="69"/>
        <v>0</v>
      </c>
      <c r="X361" s="312">
        <f t="shared" si="70"/>
        <v>0</v>
      </c>
      <c r="Y361" s="312">
        <f t="shared" si="71"/>
        <v>0</v>
      </c>
      <c r="Z361" s="278"/>
      <c r="AA361" s="312">
        <f t="shared" si="72"/>
        <v>0</v>
      </c>
      <c r="AB361" s="312">
        <f>'3. GRI Pricing'!Z352</f>
        <v>0</v>
      </c>
      <c r="AC361" s="361">
        <f t="shared" si="73"/>
        <v>0</v>
      </c>
    </row>
    <row r="362" spans="3:29" s="30" customFormat="1" ht="11.4" x14ac:dyDescent="0.2">
      <c r="C362" s="77">
        <f>'1. Accomodation'!N357</f>
        <v>0</v>
      </c>
      <c r="D362" s="77" t="str">
        <f>'3. GRI Pricing'!D353</f>
        <v>[Select]</v>
      </c>
      <c r="E362" s="77" t="str">
        <f>'1. Accomodation'!P357</f>
        <v>[Select]</v>
      </c>
      <c r="F362" s="77">
        <f>'1. Accomodation'!O357</f>
        <v>0</v>
      </c>
      <c r="H362" s="273">
        <v>0</v>
      </c>
      <c r="I362" s="272">
        <f>IFERROR(INDEX('4. Valuation'!$C$10:$J$17,MATCH($E362,'4. Valuation'!$C$10:$C$17,0),MATCH($I$25,'4. Valuation'!$C$10:$J$10,0)),0)</f>
        <v>0</v>
      </c>
      <c r="J362" s="361">
        <f>IFERROR(INDEX('4. Valuation'!$C$10:$J$17,MATCH($E362,'4. Valuation'!$C$10:$C$17,0),MATCH($J$25,'4. Valuation'!$C$10:$J$10,0)),0)</f>
        <v>0</v>
      </c>
      <c r="K362" s="277"/>
      <c r="L362" s="312">
        <f t="shared" si="66"/>
        <v>0</v>
      </c>
      <c r="M362" s="312">
        <f t="shared" si="67"/>
        <v>0</v>
      </c>
      <c r="N362" s="361">
        <f t="shared" si="68"/>
        <v>0</v>
      </c>
      <c r="O362" s="278"/>
      <c r="P362" s="278"/>
      <c r="Q362" s="278"/>
      <c r="R362" s="278"/>
      <c r="S362" s="312">
        <f>IFERROR(INDEX('4. Valuation'!$P$10:$Y$17,MATCH($E362,'4. Valuation'!$P$10:$P$17,0),MATCH($S$25,'4. Valuation'!$P$10:$Y$10,0)),0)</f>
        <v>0</v>
      </c>
      <c r="T362" s="312">
        <f>IFERROR(INDEX('4. Valuation'!$P$10:$Y$17,MATCH($E362,'4. Valuation'!$P$10:$P$17,0),MATCH($T$25,'4. Valuation'!$P$10:$Y$10,0)),0)</f>
        <v>0</v>
      </c>
      <c r="U362" s="312">
        <f>IFERROR(INDEX('4. Valuation'!$P$10:$Y$17,MATCH($E362,'4. Valuation'!$P$10:$P$17,0),MATCH($U$25,'4. Valuation'!$P$10:$Y$10,0)),0)</f>
        <v>0</v>
      </c>
      <c r="V362" s="278"/>
      <c r="W362" s="312">
        <f t="shared" si="69"/>
        <v>0</v>
      </c>
      <c r="X362" s="312">
        <f t="shared" si="70"/>
        <v>0</v>
      </c>
      <c r="Y362" s="312">
        <f t="shared" si="71"/>
        <v>0</v>
      </c>
      <c r="Z362" s="278"/>
      <c r="AA362" s="312">
        <f t="shared" si="72"/>
        <v>0</v>
      </c>
      <c r="AB362" s="312">
        <f>'3. GRI Pricing'!Z353</f>
        <v>0</v>
      </c>
      <c r="AC362" s="361">
        <f t="shared" si="73"/>
        <v>0</v>
      </c>
    </row>
    <row r="363" spans="3:29" s="30" customFormat="1" ht="11.4" x14ac:dyDescent="0.2">
      <c r="C363" s="77">
        <f>'1. Accomodation'!N358</f>
        <v>0</v>
      </c>
      <c r="D363" s="77" t="str">
        <f>'3. GRI Pricing'!D354</f>
        <v>[Select]</v>
      </c>
      <c r="E363" s="77" t="str">
        <f>'1. Accomodation'!P358</f>
        <v>[Select]</v>
      </c>
      <c r="F363" s="77">
        <f>'1. Accomodation'!O358</f>
        <v>0</v>
      </c>
      <c r="H363" s="273">
        <v>0</v>
      </c>
      <c r="I363" s="272">
        <f>IFERROR(INDEX('4. Valuation'!$C$10:$J$17,MATCH($E363,'4. Valuation'!$C$10:$C$17,0),MATCH($I$25,'4. Valuation'!$C$10:$J$10,0)),0)</f>
        <v>0</v>
      </c>
      <c r="J363" s="361">
        <f>IFERROR(INDEX('4. Valuation'!$C$10:$J$17,MATCH($E363,'4. Valuation'!$C$10:$C$17,0),MATCH($J$25,'4. Valuation'!$C$10:$J$10,0)),0)</f>
        <v>0</v>
      </c>
      <c r="K363" s="277"/>
      <c r="L363" s="312">
        <f t="shared" si="66"/>
        <v>0</v>
      </c>
      <c r="M363" s="312">
        <f t="shared" si="67"/>
        <v>0</v>
      </c>
      <c r="N363" s="361">
        <f t="shared" si="68"/>
        <v>0</v>
      </c>
      <c r="O363" s="278"/>
      <c r="P363" s="278"/>
      <c r="Q363" s="278"/>
      <c r="R363" s="278"/>
      <c r="S363" s="312">
        <f>IFERROR(INDEX('4. Valuation'!$P$10:$Y$17,MATCH($E363,'4. Valuation'!$P$10:$P$17,0),MATCH($S$25,'4. Valuation'!$P$10:$Y$10,0)),0)</f>
        <v>0</v>
      </c>
      <c r="T363" s="312">
        <f>IFERROR(INDEX('4. Valuation'!$P$10:$Y$17,MATCH($E363,'4. Valuation'!$P$10:$P$17,0),MATCH($T$25,'4. Valuation'!$P$10:$Y$10,0)),0)</f>
        <v>0</v>
      </c>
      <c r="U363" s="312">
        <f>IFERROR(INDEX('4. Valuation'!$P$10:$Y$17,MATCH($E363,'4. Valuation'!$P$10:$P$17,0),MATCH($U$25,'4. Valuation'!$P$10:$Y$10,0)),0)</f>
        <v>0</v>
      </c>
      <c r="V363" s="278"/>
      <c r="W363" s="312">
        <f t="shared" si="69"/>
        <v>0</v>
      </c>
      <c r="X363" s="312">
        <f t="shared" si="70"/>
        <v>0</v>
      </c>
      <c r="Y363" s="312">
        <f t="shared" si="71"/>
        <v>0</v>
      </c>
      <c r="Z363" s="278"/>
      <c r="AA363" s="312">
        <f t="shared" si="72"/>
        <v>0</v>
      </c>
      <c r="AB363" s="312">
        <f>'3. GRI Pricing'!Z354</f>
        <v>0</v>
      </c>
      <c r="AC363" s="361">
        <f t="shared" si="73"/>
        <v>0</v>
      </c>
    </row>
    <row r="364" spans="3:29" s="30" customFormat="1" ht="11.4" x14ac:dyDescent="0.2">
      <c r="C364" s="77">
        <f>'1. Accomodation'!N359</f>
        <v>0</v>
      </c>
      <c r="D364" s="77" t="str">
        <f>'3. GRI Pricing'!D355</f>
        <v>[Select]</v>
      </c>
      <c r="E364" s="77" t="str">
        <f>'1. Accomodation'!P359</f>
        <v>[Select]</v>
      </c>
      <c r="F364" s="77">
        <f>'1. Accomodation'!O359</f>
        <v>0</v>
      </c>
      <c r="H364" s="273">
        <v>0</v>
      </c>
      <c r="I364" s="272">
        <f>IFERROR(INDEX('4. Valuation'!$C$10:$J$17,MATCH($E364,'4. Valuation'!$C$10:$C$17,0),MATCH($I$25,'4. Valuation'!$C$10:$J$10,0)),0)</f>
        <v>0</v>
      </c>
      <c r="J364" s="361">
        <f>IFERROR(INDEX('4. Valuation'!$C$10:$J$17,MATCH($E364,'4. Valuation'!$C$10:$C$17,0),MATCH($J$25,'4. Valuation'!$C$10:$J$10,0)),0)</f>
        <v>0</v>
      </c>
      <c r="K364" s="277"/>
      <c r="L364" s="312">
        <f t="shared" si="66"/>
        <v>0</v>
      </c>
      <c r="M364" s="312">
        <f t="shared" si="67"/>
        <v>0</v>
      </c>
      <c r="N364" s="361">
        <f t="shared" si="68"/>
        <v>0</v>
      </c>
      <c r="O364" s="278"/>
      <c r="P364" s="278"/>
      <c r="Q364" s="278"/>
      <c r="R364" s="278"/>
      <c r="S364" s="312">
        <f>IFERROR(INDEX('4. Valuation'!$P$10:$Y$17,MATCH($E364,'4. Valuation'!$P$10:$P$17,0),MATCH($S$25,'4. Valuation'!$P$10:$Y$10,0)),0)</f>
        <v>0</v>
      </c>
      <c r="T364" s="312">
        <f>IFERROR(INDEX('4. Valuation'!$P$10:$Y$17,MATCH($E364,'4. Valuation'!$P$10:$P$17,0),MATCH($T$25,'4. Valuation'!$P$10:$Y$10,0)),0)</f>
        <v>0</v>
      </c>
      <c r="U364" s="312">
        <f>IFERROR(INDEX('4. Valuation'!$P$10:$Y$17,MATCH($E364,'4. Valuation'!$P$10:$P$17,0),MATCH($U$25,'4. Valuation'!$P$10:$Y$10,0)),0)</f>
        <v>0</v>
      </c>
      <c r="V364" s="278"/>
      <c r="W364" s="312">
        <f t="shared" si="69"/>
        <v>0</v>
      </c>
      <c r="X364" s="312">
        <f t="shared" si="70"/>
        <v>0</v>
      </c>
      <c r="Y364" s="312">
        <f t="shared" si="71"/>
        <v>0</v>
      </c>
      <c r="Z364" s="278"/>
      <c r="AA364" s="312">
        <f t="shared" si="72"/>
        <v>0</v>
      </c>
      <c r="AB364" s="312">
        <f>'3. GRI Pricing'!Z355</f>
        <v>0</v>
      </c>
      <c r="AC364" s="361">
        <f t="shared" si="73"/>
        <v>0</v>
      </c>
    </row>
    <row r="365" spans="3:29" s="30" customFormat="1" ht="11.4" x14ac:dyDescent="0.2">
      <c r="C365" s="77">
        <f>'1. Accomodation'!N360</f>
        <v>0</v>
      </c>
      <c r="D365" s="77" t="str">
        <f>'3. GRI Pricing'!D356</f>
        <v>[Select]</v>
      </c>
      <c r="E365" s="77" t="str">
        <f>'1. Accomodation'!P360</f>
        <v>[Select]</v>
      </c>
      <c r="F365" s="77">
        <f>'1. Accomodation'!O360</f>
        <v>0</v>
      </c>
      <c r="H365" s="273">
        <v>0</v>
      </c>
      <c r="I365" s="272">
        <f>IFERROR(INDEX('4. Valuation'!$C$10:$J$17,MATCH($E365,'4. Valuation'!$C$10:$C$17,0),MATCH($I$25,'4. Valuation'!$C$10:$J$10,0)),0)</f>
        <v>0</v>
      </c>
      <c r="J365" s="361">
        <f>IFERROR(INDEX('4. Valuation'!$C$10:$J$17,MATCH($E365,'4. Valuation'!$C$10:$C$17,0),MATCH($J$25,'4. Valuation'!$C$10:$J$10,0)),0)</f>
        <v>0</v>
      </c>
      <c r="K365" s="277"/>
      <c r="L365" s="312">
        <f t="shared" si="66"/>
        <v>0</v>
      </c>
      <c r="M365" s="312">
        <f t="shared" si="67"/>
        <v>0</v>
      </c>
      <c r="N365" s="361">
        <f t="shared" si="68"/>
        <v>0</v>
      </c>
      <c r="O365" s="278"/>
      <c r="P365" s="278"/>
      <c r="Q365" s="278"/>
      <c r="R365" s="278"/>
      <c r="S365" s="312">
        <f>IFERROR(INDEX('4. Valuation'!$P$10:$Y$17,MATCH($E365,'4. Valuation'!$P$10:$P$17,0),MATCH($S$25,'4. Valuation'!$P$10:$Y$10,0)),0)</f>
        <v>0</v>
      </c>
      <c r="T365" s="312">
        <f>IFERROR(INDEX('4. Valuation'!$P$10:$Y$17,MATCH($E365,'4. Valuation'!$P$10:$P$17,0),MATCH($T$25,'4. Valuation'!$P$10:$Y$10,0)),0)</f>
        <v>0</v>
      </c>
      <c r="U365" s="312">
        <f>IFERROR(INDEX('4. Valuation'!$P$10:$Y$17,MATCH($E365,'4. Valuation'!$P$10:$P$17,0),MATCH($U$25,'4. Valuation'!$P$10:$Y$10,0)),0)</f>
        <v>0</v>
      </c>
      <c r="V365" s="278"/>
      <c r="W365" s="312">
        <f t="shared" si="69"/>
        <v>0</v>
      </c>
      <c r="X365" s="312">
        <f t="shared" si="70"/>
        <v>0</v>
      </c>
      <c r="Y365" s="312">
        <f t="shared" si="71"/>
        <v>0</v>
      </c>
      <c r="Z365" s="278"/>
      <c r="AA365" s="312">
        <f t="shared" si="72"/>
        <v>0</v>
      </c>
      <c r="AB365" s="312">
        <f>'3. GRI Pricing'!Z356</f>
        <v>0</v>
      </c>
      <c r="AC365" s="361">
        <f t="shared" si="73"/>
        <v>0</v>
      </c>
    </row>
    <row r="366" spans="3:29" s="30" customFormat="1" ht="11.4" x14ac:dyDescent="0.2">
      <c r="C366" s="77">
        <f>'1. Accomodation'!N361</f>
        <v>0</v>
      </c>
      <c r="D366" s="77" t="str">
        <f>'3. GRI Pricing'!D357</f>
        <v>[Select]</v>
      </c>
      <c r="E366" s="77" t="str">
        <f>'1. Accomodation'!P361</f>
        <v>[Select]</v>
      </c>
      <c r="F366" s="77">
        <f>'1. Accomodation'!O361</f>
        <v>0</v>
      </c>
      <c r="H366" s="273">
        <v>0</v>
      </c>
      <c r="I366" s="272">
        <f>IFERROR(INDEX('4. Valuation'!$C$10:$J$17,MATCH($E366,'4. Valuation'!$C$10:$C$17,0),MATCH($I$25,'4. Valuation'!$C$10:$J$10,0)),0)</f>
        <v>0</v>
      </c>
      <c r="J366" s="361">
        <f>IFERROR(INDEX('4. Valuation'!$C$10:$J$17,MATCH($E366,'4. Valuation'!$C$10:$C$17,0),MATCH($J$25,'4. Valuation'!$C$10:$J$10,0)),0)</f>
        <v>0</v>
      </c>
      <c r="K366" s="277"/>
      <c r="L366" s="312">
        <f t="shared" si="66"/>
        <v>0</v>
      </c>
      <c r="M366" s="312">
        <f t="shared" si="67"/>
        <v>0</v>
      </c>
      <c r="N366" s="361">
        <f t="shared" si="68"/>
        <v>0</v>
      </c>
      <c r="O366" s="278"/>
      <c r="P366" s="278"/>
      <c r="Q366" s="278"/>
      <c r="R366" s="278"/>
      <c r="S366" s="312">
        <f>IFERROR(INDEX('4. Valuation'!$P$10:$Y$17,MATCH($E366,'4. Valuation'!$P$10:$P$17,0),MATCH($S$25,'4. Valuation'!$P$10:$Y$10,0)),0)</f>
        <v>0</v>
      </c>
      <c r="T366" s="312">
        <f>IFERROR(INDEX('4. Valuation'!$P$10:$Y$17,MATCH($E366,'4. Valuation'!$P$10:$P$17,0),MATCH($T$25,'4. Valuation'!$P$10:$Y$10,0)),0)</f>
        <v>0</v>
      </c>
      <c r="U366" s="312">
        <f>IFERROR(INDEX('4. Valuation'!$P$10:$Y$17,MATCH($E366,'4. Valuation'!$P$10:$P$17,0),MATCH($U$25,'4. Valuation'!$P$10:$Y$10,0)),0)</f>
        <v>0</v>
      </c>
      <c r="V366" s="278"/>
      <c r="W366" s="312">
        <f t="shared" si="69"/>
        <v>0</v>
      </c>
      <c r="X366" s="312">
        <f t="shared" si="70"/>
        <v>0</v>
      </c>
      <c r="Y366" s="312">
        <f t="shared" si="71"/>
        <v>0</v>
      </c>
      <c r="Z366" s="278"/>
      <c r="AA366" s="312">
        <f t="shared" si="72"/>
        <v>0</v>
      </c>
      <c r="AB366" s="312">
        <f>'3. GRI Pricing'!Z357</f>
        <v>0</v>
      </c>
      <c r="AC366" s="361">
        <f t="shared" si="73"/>
        <v>0</v>
      </c>
    </row>
    <row r="367" spans="3:29" s="30" customFormat="1" ht="11.4" x14ac:dyDescent="0.2">
      <c r="C367" s="77">
        <f>'1. Accomodation'!N362</f>
        <v>0</v>
      </c>
      <c r="D367" s="77" t="str">
        <f>'3. GRI Pricing'!D358</f>
        <v>[Select]</v>
      </c>
      <c r="E367" s="77" t="str">
        <f>'1. Accomodation'!P362</f>
        <v>[Select]</v>
      </c>
      <c r="F367" s="77">
        <f>'1. Accomodation'!O362</f>
        <v>0</v>
      </c>
      <c r="H367" s="273">
        <v>0</v>
      </c>
      <c r="I367" s="272">
        <f>IFERROR(INDEX('4. Valuation'!$C$10:$J$17,MATCH($E367,'4. Valuation'!$C$10:$C$17,0),MATCH($I$25,'4. Valuation'!$C$10:$J$10,0)),0)</f>
        <v>0</v>
      </c>
      <c r="J367" s="361">
        <f>IFERROR(INDEX('4. Valuation'!$C$10:$J$17,MATCH($E367,'4. Valuation'!$C$10:$C$17,0),MATCH($J$25,'4. Valuation'!$C$10:$J$10,0)),0)</f>
        <v>0</v>
      </c>
      <c r="K367" s="277"/>
      <c r="L367" s="312">
        <f t="shared" si="66"/>
        <v>0</v>
      </c>
      <c r="M367" s="312">
        <f t="shared" si="67"/>
        <v>0</v>
      </c>
      <c r="N367" s="361">
        <f t="shared" si="68"/>
        <v>0</v>
      </c>
      <c r="O367" s="278"/>
      <c r="P367" s="278"/>
      <c r="Q367" s="278"/>
      <c r="R367" s="278"/>
      <c r="S367" s="312">
        <f>IFERROR(INDEX('4. Valuation'!$P$10:$Y$17,MATCH($E367,'4. Valuation'!$P$10:$P$17,0),MATCH($S$25,'4. Valuation'!$P$10:$Y$10,0)),0)</f>
        <v>0</v>
      </c>
      <c r="T367" s="312">
        <f>IFERROR(INDEX('4. Valuation'!$P$10:$Y$17,MATCH($E367,'4. Valuation'!$P$10:$P$17,0),MATCH($T$25,'4. Valuation'!$P$10:$Y$10,0)),0)</f>
        <v>0</v>
      </c>
      <c r="U367" s="312">
        <f>IFERROR(INDEX('4. Valuation'!$P$10:$Y$17,MATCH($E367,'4. Valuation'!$P$10:$P$17,0),MATCH($U$25,'4. Valuation'!$P$10:$Y$10,0)),0)</f>
        <v>0</v>
      </c>
      <c r="V367" s="278"/>
      <c r="W367" s="312">
        <f t="shared" si="69"/>
        <v>0</v>
      </c>
      <c r="X367" s="312">
        <f t="shared" si="70"/>
        <v>0</v>
      </c>
      <c r="Y367" s="312">
        <f t="shared" si="71"/>
        <v>0</v>
      </c>
      <c r="Z367" s="278"/>
      <c r="AA367" s="312">
        <f t="shared" si="72"/>
        <v>0</v>
      </c>
      <c r="AB367" s="312">
        <f>'3. GRI Pricing'!Z358</f>
        <v>0</v>
      </c>
      <c r="AC367" s="361">
        <f t="shared" si="73"/>
        <v>0</v>
      </c>
    </row>
    <row r="368" spans="3:29" s="30" customFormat="1" ht="11.4" x14ac:dyDescent="0.2">
      <c r="C368" s="77">
        <f>'1. Accomodation'!N363</f>
        <v>0</v>
      </c>
      <c r="D368" s="77" t="str">
        <f>'3. GRI Pricing'!D359</f>
        <v>[Select]</v>
      </c>
      <c r="E368" s="77" t="str">
        <f>'1. Accomodation'!P363</f>
        <v>[Select]</v>
      </c>
      <c r="F368" s="77">
        <f>'1. Accomodation'!O363</f>
        <v>0</v>
      </c>
      <c r="H368" s="273">
        <v>0</v>
      </c>
      <c r="I368" s="272">
        <f>IFERROR(INDEX('4. Valuation'!$C$10:$J$17,MATCH($E368,'4. Valuation'!$C$10:$C$17,0),MATCH($I$25,'4. Valuation'!$C$10:$J$10,0)),0)</f>
        <v>0</v>
      </c>
      <c r="J368" s="361">
        <f>IFERROR(INDEX('4. Valuation'!$C$10:$J$17,MATCH($E368,'4. Valuation'!$C$10:$C$17,0),MATCH($J$25,'4. Valuation'!$C$10:$J$10,0)),0)</f>
        <v>0</v>
      </c>
      <c r="K368" s="277"/>
      <c r="L368" s="312">
        <f t="shared" si="66"/>
        <v>0</v>
      </c>
      <c r="M368" s="312">
        <f t="shared" si="67"/>
        <v>0</v>
      </c>
      <c r="N368" s="361">
        <f t="shared" si="68"/>
        <v>0</v>
      </c>
      <c r="O368" s="278"/>
      <c r="P368" s="278"/>
      <c r="Q368" s="278"/>
      <c r="R368" s="278"/>
      <c r="S368" s="312">
        <f>IFERROR(INDEX('4. Valuation'!$P$10:$Y$17,MATCH($E368,'4. Valuation'!$P$10:$P$17,0),MATCH($S$25,'4. Valuation'!$P$10:$Y$10,0)),0)</f>
        <v>0</v>
      </c>
      <c r="T368" s="312">
        <f>IFERROR(INDEX('4. Valuation'!$P$10:$Y$17,MATCH($E368,'4. Valuation'!$P$10:$P$17,0),MATCH($T$25,'4. Valuation'!$P$10:$Y$10,0)),0)</f>
        <v>0</v>
      </c>
      <c r="U368" s="312">
        <f>IFERROR(INDEX('4. Valuation'!$P$10:$Y$17,MATCH($E368,'4. Valuation'!$P$10:$P$17,0),MATCH($U$25,'4. Valuation'!$P$10:$Y$10,0)),0)</f>
        <v>0</v>
      </c>
      <c r="V368" s="278"/>
      <c r="W368" s="312">
        <f t="shared" si="69"/>
        <v>0</v>
      </c>
      <c r="X368" s="312">
        <f t="shared" si="70"/>
        <v>0</v>
      </c>
      <c r="Y368" s="312">
        <f t="shared" si="71"/>
        <v>0</v>
      </c>
      <c r="Z368" s="278"/>
      <c r="AA368" s="312">
        <f t="shared" si="72"/>
        <v>0</v>
      </c>
      <c r="AB368" s="312">
        <f>'3. GRI Pricing'!Z359</f>
        <v>0</v>
      </c>
      <c r="AC368" s="361">
        <f t="shared" si="73"/>
        <v>0</v>
      </c>
    </row>
    <row r="369" spans="3:29" s="30" customFormat="1" ht="11.4" x14ac:dyDescent="0.2">
      <c r="C369" s="77">
        <f>'1. Accomodation'!N364</f>
        <v>0</v>
      </c>
      <c r="D369" s="77" t="str">
        <f>'3. GRI Pricing'!D360</f>
        <v>[Select]</v>
      </c>
      <c r="E369" s="77" t="str">
        <f>'1. Accomodation'!P364</f>
        <v>[Select]</v>
      </c>
      <c r="F369" s="77">
        <f>'1. Accomodation'!O364</f>
        <v>0</v>
      </c>
      <c r="H369" s="273">
        <v>0</v>
      </c>
      <c r="I369" s="272">
        <f>IFERROR(INDEX('4. Valuation'!$C$10:$J$17,MATCH($E369,'4. Valuation'!$C$10:$C$17,0),MATCH($I$25,'4. Valuation'!$C$10:$J$10,0)),0)</f>
        <v>0</v>
      </c>
      <c r="J369" s="361">
        <f>IFERROR(INDEX('4. Valuation'!$C$10:$J$17,MATCH($E369,'4. Valuation'!$C$10:$C$17,0),MATCH($J$25,'4. Valuation'!$C$10:$J$10,0)),0)</f>
        <v>0</v>
      </c>
      <c r="K369" s="277"/>
      <c r="L369" s="312">
        <f t="shared" si="66"/>
        <v>0</v>
      </c>
      <c r="M369" s="312">
        <f t="shared" si="67"/>
        <v>0</v>
      </c>
      <c r="N369" s="361">
        <f t="shared" si="68"/>
        <v>0</v>
      </c>
      <c r="O369" s="278"/>
      <c r="P369" s="278"/>
      <c r="Q369" s="278"/>
      <c r="R369" s="278"/>
      <c r="S369" s="312">
        <f>IFERROR(INDEX('4. Valuation'!$P$10:$Y$17,MATCH($E369,'4. Valuation'!$P$10:$P$17,0),MATCH($S$25,'4. Valuation'!$P$10:$Y$10,0)),0)</f>
        <v>0</v>
      </c>
      <c r="T369" s="312">
        <f>IFERROR(INDEX('4. Valuation'!$P$10:$Y$17,MATCH($E369,'4. Valuation'!$P$10:$P$17,0),MATCH($T$25,'4. Valuation'!$P$10:$Y$10,0)),0)</f>
        <v>0</v>
      </c>
      <c r="U369" s="312">
        <f>IFERROR(INDEX('4. Valuation'!$P$10:$Y$17,MATCH($E369,'4. Valuation'!$P$10:$P$17,0),MATCH($U$25,'4. Valuation'!$P$10:$Y$10,0)),0)</f>
        <v>0</v>
      </c>
      <c r="V369" s="278"/>
      <c r="W369" s="312">
        <f t="shared" si="69"/>
        <v>0</v>
      </c>
      <c r="X369" s="312">
        <f t="shared" si="70"/>
        <v>0</v>
      </c>
      <c r="Y369" s="312">
        <f t="shared" si="71"/>
        <v>0</v>
      </c>
      <c r="Z369" s="278"/>
      <c r="AA369" s="312">
        <f t="shared" si="72"/>
        <v>0</v>
      </c>
      <c r="AB369" s="312">
        <f>'3. GRI Pricing'!Z360</f>
        <v>0</v>
      </c>
      <c r="AC369" s="361">
        <f t="shared" si="73"/>
        <v>0</v>
      </c>
    </row>
    <row r="370" spans="3:29" s="30" customFormat="1" ht="11.4" x14ac:dyDescent="0.2">
      <c r="C370" s="77">
        <f>'1. Accomodation'!N365</f>
        <v>0</v>
      </c>
      <c r="D370" s="77" t="str">
        <f>'3. GRI Pricing'!D361</f>
        <v>[Select]</v>
      </c>
      <c r="E370" s="77" t="str">
        <f>'1. Accomodation'!P365</f>
        <v>[Select]</v>
      </c>
      <c r="F370" s="77">
        <f>'1. Accomodation'!O365</f>
        <v>0</v>
      </c>
      <c r="H370" s="273">
        <v>0</v>
      </c>
      <c r="I370" s="272">
        <f>IFERROR(INDEX('4. Valuation'!$C$10:$J$17,MATCH($E370,'4. Valuation'!$C$10:$C$17,0),MATCH($I$25,'4. Valuation'!$C$10:$J$10,0)),0)</f>
        <v>0</v>
      </c>
      <c r="J370" s="361">
        <f>IFERROR(INDEX('4. Valuation'!$C$10:$J$17,MATCH($E370,'4. Valuation'!$C$10:$C$17,0),MATCH($J$25,'4. Valuation'!$C$10:$J$10,0)),0)</f>
        <v>0</v>
      </c>
      <c r="K370" s="277"/>
      <c r="L370" s="312">
        <f t="shared" si="66"/>
        <v>0</v>
      </c>
      <c r="M370" s="312">
        <f t="shared" si="67"/>
        <v>0</v>
      </c>
      <c r="N370" s="361">
        <f t="shared" si="68"/>
        <v>0</v>
      </c>
      <c r="O370" s="278"/>
      <c r="P370" s="278"/>
      <c r="Q370" s="278"/>
      <c r="R370" s="278"/>
      <c r="S370" s="312">
        <f>IFERROR(INDEX('4. Valuation'!$P$10:$Y$17,MATCH($E370,'4. Valuation'!$P$10:$P$17,0),MATCH($S$25,'4. Valuation'!$P$10:$Y$10,0)),0)</f>
        <v>0</v>
      </c>
      <c r="T370" s="312">
        <f>IFERROR(INDEX('4. Valuation'!$P$10:$Y$17,MATCH($E370,'4. Valuation'!$P$10:$P$17,0),MATCH($T$25,'4. Valuation'!$P$10:$Y$10,0)),0)</f>
        <v>0</v>
      </c>
      <c r="U370" s="312">
        <f>IFERROR(INDEX('4. Valuation'!$P$10:$Y$17,MATCH($E370,'4. Valuation'!$P$10:$P$17,0),MATCH($U$25,'4. Valuation'!$P$10:$Y$10,0)),0)</f>
        <v>0</v>
      </c>
      <c r="V370" s="278"/>
      <c r="W370" s="312">
        <f t="shared" si="69"/>
        <v>0</v>
      </c>
      <c r="X370" s="312">
        <f t="shared" si="70"/>
        <v>0</v>
      </c>
      <c r="Y370" s="312">
        <f t="shared" si="71"/>
        <v>0</v>
      </c>
      <c r="Z370" s="278"/>
      <c r="AA370" s="312">
        <f t="shared" si="72"/>
        <v>0</v>
      </c>
      <c r="AB370" s="312">
        <f>'3. GRI Pricing'!Z361</f>
        <v>0</v>
      </c>
      <c r="AC370" s="361">
        <f t="shared" si="73"/>
        <v>0</v>
      </c>
    </row>
    <row r="371" spans="3:29" s="30" customFormat="1" ht="11.4" x14ac:dyDescent="0.2">
      <c r="C371" s="77">
        <f>'1. Accomodation'!N366</f>
        <v>0</v>
      </c>
      <c r="D371" s="77" t="str">
        <f>'3. GRI Pricing'!D362</f>
        <v>[Select]</v>
      </c>
      <c r="E371" s="77" t="str">
        <f>'1. Accomodation'!P366</f>
        <v>[Select]</v>
      </c>
      <c r="F371" s="77">
        <f>'1. Accomodation'!O366</f>
        <v>0</v>
      </c>
      <c r="H371" s="273">
        <v>0</v>
      </c>
      <c r="I371" s="272">
        <f>IFERROR(INDEX('4. Valuation'!$C$10:$J$17,MATCH($E371,'4. Valuation'!$C$10:$C$17,0),MATCH($I$25,'4. Valuation'!$C$10:$J$10,0)),0)</f>
        <v>0</v>
      </c>
      <c r="J371" s="361">
        <f>IFERROR(INDEX('4. Valuation'!$C$10:$J$17,MATCH($E371,'4. Valuation'!$C$10:$C$17,0),MATCH($J$25,'4. Valuation'!$C$10:$J$10,0)),0)</f>
        <v>0</v>
      </c>
      <c r="K371" s="277"/>
      <c r="L371" s="312">
        <f t="shared" si="66"/>
        <v>0</v>
      </c>
      <c r="M371" s="312">
        <f t="shared" si="67"/>
        <v>0</v>
      </c>
      <c r="N371" s="361">
        <f t="shared" si="68"/>
        <v>0</v>
      </c>
      <c r="O371" s="278"/>
      <c r="P371" s="278"/>
      <c r="Q371" s="278"/>
      <c r="R371" s="278"/>
      <c r="S371" s="312">
        <f>IFERROR(INDEX('4. Valuation'!$P$10:$Y$17,MATCH($E371,'4. Valuation'!$P$10:$P$17,0),MATCH($S$25,'4. Valuation'!$P$10:$Y$10,0)),0)</f>
        <v>0</v>
      </c>
      <c r="T371" s="312">
        <f>IFERROR(INDEX('4. Valuation'!$P$10:$Y$17,MATCH($E371,'4. Valuation'!$P$10:$P$17,0),MATCH($T$25,'4. Valuation'!$P$10:$Y$10,0)),0)</f>
        <v>0</v>
      </c>
      <c r="U371" s="312">
        <f>IFERROR(INDEX('4. Valuation'!$P$10:$Y$17,MATCH($E371,'4. Valuation'!$P$10:$P$17,0),MATCH($U$25,'4. Valuation'!$P$10:$Y$10,0)),0)</f>
        <v>0</v>
      </c>
      <c r="V371" s="278"/>
      <c r="W371" s="312">
        <f t="shared" si="69"/>
        <v>0</v>
      </c>
      <c r="X371" s="312">
        <f t="shared" si="70"/>
        <v>0</v>
      </c>
      <c r="Y371" s="312">
        <f t="shared" si="71"/>
        <v>0</v>
      </c>
      <c r="Z371" s="278"/>
      <c r="AA371" s="312">
        <f t="shared" si="72"/>
        <v>0</v>
      </c>
      <c r="AB371" s="312">
        <f>'3. GRI Pricing'!Z362</f>
        <v>0</v>
      </c>
      <c r="AC371" s="361">
        <f t="shared" si="73"/>
        <v>0</v>
      </c>
    </row>
    <row r="372" spans="3:29" s="30" customFormat="1" ht="11.4" x14ac:dyDescent="0.2">
      <c r="C372" s="77">
        <f>'1. Accomodation'!N367</f>
        <v>0</v>
      </c>
      <c r="D372" s="77" t="str">
        <f>'3. GRI Pricing'!D363</f>
        <v>[Select]</v>
      </c>
      <c r="E372" s="77" t="str">
        <f>'1. Accomodation'!P367</f>
        <v>[Select]</v>
      </c>
      <c r="F372" s="77">
        <f>'1. Accomodation'!O367</f>
        <v>0</v>
      </c>
      <c r="H372" s="273">
        <v>0</v>
      </c>
      <c r="I372" s="272">
        <f>IFERROR(INDEX('4. Valuation'!$C$10:$J$17,MATCH($E372,'4. Valuation'!$C$10:$C$17,0),MATCH($I$25,'4. Valuation'!$C$10:$J$10,0)),0)</f>
        <v>0</v>
      </c>
      <c r="J372" s="361">
        <f>IFERROR(INDEX('4. Valuation'!$C$10:$J$17,MATCH($E372,'4. Valuation'!$C$10:$C$17,0),MATCH($J$25,'4. Valuation'!$C$10:$J$10,0)),0)</f>
        <v>0</v>
      </c>
      <c r="K372" s="277"/>
      <c r="L372" s="312">
        <f t="shared" si="66"/>
        <v>0</v>
      </c>
      <c r="M372" s="312">
        <f t="shared" si="67"/>
        <v>0</v>
      </c>
      <c r="N372" s="361">
        <f t="shared" si="68"/>
        <v>0</v>
      </c>
      <c r="O372" s="278"/>
      <c r="P372" s="278"/>
      <c r="Q372" s="278"/>
      <c r="R372" s="278"/>
      <c r="S372" s="312">
        <f>IFERROR(INDEX('4. Valuation'!$P$10:$Y$17,MATCH($E372,'4. Valuation'!$P$10:$P$17,0),MATCH($S$25,'4. Valuation'!$P$10:$Y$10,0)),0)</f>
        <v>0</v>
      </c>
      <c r="T372" s="312">
        <f>IFERROR(INDEX('4. Valuation'!$P$10:$Y$17,MATCH($E372,'4. Valuation'!$P$10:$P$17,0),MATCH($T$25,'4. Valuation'!$P$10:$Y$10,0)),0)</f>
        <v>0</v>
      </c>
      <c r="U372" s="312">
        <f>IFERROR(INDEX('4. Valuation'!$P$10:$Y$17,MATCH($E372,'4. Valuation'!$P$10:$P$17,0),MATCH($U$25,'4. Valuation'!$P$10:$Y$10,0)),0)</f>
        <v>0</v>
      </c>
      <c r="V372" s="278"/>
      <c r="W372" s="312">
        <f t="shared" si="69"/>
        <v>0</v>
      </c>
      <c r="X372" s="312">
        <f t="shared" si="70"/>
        <v>0</v>
      </c>
      <c r="Y372" s="312">
        <f t="shared" si="71"/>
        <v>0</v>
      </c>
      <c r="Z372" s="278"/>
      <c r="AA372" s="312">
        <f t="shared" si="72"/>
        <v>0</v>
      </c>
      <c r="AB372" s="312">
        <f>'3. GRI Pricing'!Z363</f>
        <v>0</v>
      </c>
      <c r="AC372" s="361">
        <f t="shared" si="73"/>
        <v>0</v>
      </c>
    </row>
    <row r="373" spans="3:29" s="30" customFormat="1" ht="11.4" x14ac:dyDescent="0.2">
      <c r="C373" s="77">
        <f>'1. Accomodation'!N368</f>
        <v>0</v>
      </c>
      <c r="D373" s="77" t="str">
        <f>'3. GRI Pricing'!D364</f>
        <v>[Select]</v>
      </c>
      <c r="E373" s="77" t="str">
        <f>'1. Accomodation'!P368</f>
        <v>[Select]</v>
      </c>
      <c r="F373" s="77">
        <f>'1. Accomodation'!O368</f>
        <v>0</v>
      </c>
      <c r="H373" s="273">
        <v>0</v>
      </c>
      <c r="I373" s="272">
        <f>IFERROR(INDEX('4. Valuation'!$C$10:$J$17,MATCH($E373,'4. Valuation'!$C$10:$C$17,0),MATCH($I$25,'4. Valuation'!$C$10:$J$10,0)),0)</f>
        <v>0</v>
      </c>
      <c r="J373" s="361">
        <f>IFERROR(INDEX('4. Valuation'!$C$10:$J$17,MATCH($E373,'4. Valuation'!$C$10:$C$17,0),MATCH($J$25,'4. Valuation'!$C$10:$J$10,0)),0)</f>
        <v>0</v>
      </c>
      <c r="K373" s="277"/>
      <c r="L373" s="312">
        <f t="shared" si="66"/>
        <v>0</v>
      </c>
      <c r="M373" s="312">
        <f t="shared" si="67"/>
        <v>0</v>
      </c>
      <c r="N373" s="361">
        <f t="shared" si="68"/>
        <v>0</v>
      </c>
      <c r="O373" s="278"/>
      <c r="P373" s="278"/>
      <c r="Q373" s="278"/>
      <c r="R373" s="278"/>
      <c r="S373" s="312">
        <f>IFERROR(INDEX('4. Valuation'!$P$10:$Y$17,MATCH($E373,'4. Valuation'!$P$10:$P$17,0),MATCH($S$25,'4. Valuation'!$P$10:$Y$10,0)),0)</f>
        <v>0</v>
      </c>
      <c r="T373" s="312">
        <f>IFERROR(INDEX('4. Valuation'!$P$10:$Y$17,MATCH($E373,'4. Valuation'!$P$10:$P$17,0),MATCH($T$25,'4. Valuation'!$P$10:$Y$10,0)),0)</f>
        <v>0</v>
      </c>
      <c r="U373" s="312">
        <f>IFERROR(INDEX('4. Valuation'!$P$10:$Y$17,MATCH($E373,'4. Valuation'!$P$10:$P$17,0),MATCH($U$25,'4. Valuation'!$P$10:$Y$10,0)),0)</f>
        <v>0</v>
      </c>
      <c r="V373" s="278"/>
      <c r="W373" s="312">
        <f t="shared" si="69"/>
        <v>0</v>
      </c>
      <c r="X373" s="312">
        <f t="shared" si="70"/>
        <v>0</v>
      </c>
      <c r="Y373" s="312">
        <f t="shared" si="71"/>
        <v>0</v>
      </c>
      <c r="Z373" s="278"/>
      <c r="AA373" s="312">
        <f t="shared" si="72"/>
        <v>0</v>
      </c>
      <c r="AB373" s="312">
        <f>'3. GRI Pricing'!Z364</f>
        <v>0</v>
      </c>
      <c r="AC373" s="361">
        <f t="shared" si="73"/>
        <v>0</v>
      </c>
    </row>
    <row r="374" spans="3:29" s="30" customFormat="1" ht="11.4" x14ac:dyDescent="0.2">
      <c r="C374" s="77">
        <f>'1. Accomodation'!N369</f>
        <v>0</v>
      </c>
      <c r="D374" s="77" t="str">
        <f>'3. GRI Pricing'!D365</f>
        <v>[Select]</v>
      </c>
      <c r="E374" s="77" t="str">
        <f>'1. Accomodation'!P369</f>
        <v>[Select]</v>
      </c>
      <c r="F374" s="77">
        <f>'1. Accomodation'!O369</f>
        <v>0</v>
      </c>
      <c r="H374" s="273">
        <v>0</v>
      </c>
      <c r="I374" s="272">
        <f>IFERROR(INDEX('4. Valuation'!$C$10:$J$17,MATCH($E374,'4. Valuation'!$C$10:$C$17,0),MATCH($I$25,'4. Valuation'!$C$10:$J$10,0)),0)</f>
        <v>0</v>
      </c>
      <c r="J374" s="361">
        <f>IFERROR(INDEX('4. Valuation'!$C$10:$J$17,MATCH($E374,'4. Valuation'!$C$10:$C$17,0),MATCH($J$25,'4. Valuation'!$C$10:$J$10,0)),0)</f>
        <v>0</v>
      </c>
      <c r="K374" s="277"/>
      <c r="L374" s="312">
        <f t="shared" si="66"/>
        <v>0</v>
      </c>
      <c r="M374" s="312">
        <f t="shared" si="67"/>
        <v>0</v>
      </c>
      <c r="N374" s="361">
        <f t="shared" si="68"/>
        <v>0</v>
      </c>
      <c r="O374" s="278"/>
      <c r="P374" s="278"/>
      <c r="Q374" s="278"/>
      <c r="R374" s="278"/>
      <c r="S374" s="312">
        <f>IFERROR(INDEX('4. Valuation'!$P$10:$Y$17,MATCH($E374,'4. Valuation'!$P$10:$P$17,0),MATCH($S$25,'4. Valuation'!$P$10:$Y$10,0)),0)</f>
        <v>0</v>
      </c>
      <c r="T374" s="312">
        <f>IFERROR(INDEX('4. Valuation'!$P$10:$Y$17,MATCH($E374,'4. Valuation'!$P$10:$P$17,0),MATCH($T$25,'4. Valuation'!$P$10:$Y$10,0)),0)</f>
        <v>0</v>
      </c>
      <c r="U374" s="312">
        <f>IFERROR(INDEX('4. Valuation'!$P$10:$Y$17,MATCH($E374,'4. Valuation'!$P$10:$P$17,0),MATCH($U$25,'4. Valuation'!$P$10:$Y$10,0)),0)</f>
        <v>0</v>
      </c>
      <c r="V374" s="278"/>
      <c r="W374" s="312">
        <f t="shared" si="69"/>
        <v>0</v>
      </c>
      <c r="X374" s="312">
        <f t="shared" si="70"/>
        <v>0</v>
      </c>
      <c r="Y374" s="312">
        <f t="shared" si="71"/>
        <v>0</v>
      </c>
      <c r="Z374" s="278"/>
      <c r="AA374" s="312">
        <f t="shared" si="72"/>
        <v>0</v>
      </c>
      <c r="AB374" s="312">
        <f>'3. GRI Pricing'!Z365</f>
        <v>0</v>
      </c>
      <c r="AC374" s="361">
        <f t="shared" si="73"/>
        <v>0</v>
      </c>
    </row>
    <row r="375" spans="3:29" s="30" customFormat="1" ht="11.4" x14ac:dyDescent="0.2">
      <c r="C375" s="77">
        <f>'1. Accomodation'!N370</f>
        <v>0</v>
      </c>
      <c r="D375" s="77" t="str">
        <f>'3. GRI Pricing'!D366</f>
        <v>[Select]</v>
      </c>
      <c r="E375" s="77" t="str">
        <f>'1. Accomodation'!P370</f>
        <v>[Select]</v>
      </c>
      <c r="F375" s="77">
        <f>'1. Accomodation'!O370</f>
        <v>0</v>
      </c>
      <c r="H375" s="273">
        <v>0</v>
      </c>
      <c r="I375" s="272">
        <f>IFERROR(INDEX('4. Valuation'!$C$10:$J$17,MATCH($E375,'4. Valuation'!$C$10:$C$17,0),MATCH($I$25,'4. Valuation'!$C$10:$J$10,0)),0)</f>
        <v>0</v>
      </c>
      <c r="J375" s="361">
        <f>IFERROR(INDEX('4. Valuation'!$C$10:$J$17,MATCH($E375,'4. Valuation'!$C$10:$C$17,0),MATCH($J$25,'4. Valuation'!$C$10:$J$10,0)),0)</f>
        <v>0</v>
      </c>
      <c r="K375" s="277"/>
      <c r="L375" s="312">
        <f t="shared" si="66"/>
        <v>0</v>
      </c>
      <c r="M375" s="312">
        <f t="shared" si="67"/>
        <v>0</v>
      </c>
      <c r="N375" s="361">
        <f t="shared" si="68"/>
        <v>0</v>
      </c>
      <c r="O375" s="278"/>
      <c r="P375" s="278"/>
      <c r="Q375" s="278"/>
      <c r="R375" s="278"/>
      <c r="S375" s="312">
        <f>IFERROR(INDEX('4. Valuation'!$P$10:$Y$17,MATCH($E375,'4. Valuation'!$P$10:$P$17,0),MATCH($S$25,'4. Valuation'!$P$10:$Y$10,0)),0)</f>
        <v>0</v>
      </c>
      <c r="T375" s="312">
        <f>IFERROR(INDEX('4. Valuation'!$P$10:$Y$17,MATCH($E375,'4. Valuation'!$P$10:$P$17,0),MATCH($T$25,'4. Valuation'!$P$10:$Y$10,0)),0)</f>
        <v>0</v>
      </c>
      <c r="U375" s="312">
        <f>IFERROR(INDEX('4. Valuation'!$P$10:$Y$17,MATCH($E375,'4. Valuation'!$P$10:$P$17,0),MATCH($U$25,'4. Valuation'!$P$10:$Y$10,0)),0)</f>
        <v>0</v>
      </c>
      <c r="V375" s="278"/>
      <c r="W375" s="312">
        <f t="shared" si="69"/>
        <v>0</v>
      </c>
      <c r="X375" s="312">
        <f t="shared" si="70"/>
        <v>0</v>
      </c>
      <c r="Y375" s="312">
        <f t="shared" si="71"/>
        <v>0</v>
      </c>
      <c r="Z375" s="278"/>
      <c r="AA375" s="312">
        <f t="shared" si="72"/>
        <v>0</v>
      </c>
      <c r="AB375" s="312">
        <f>'3. GRI Pricing'!Z366</f>
        <v>0</v>
      </c>
      <c r="AC375" s="361">
        <f t="shared" si="73"/>
        <v>0</v>
      </c>
    </row>
    <row r="376" spans="3:29" s="30" customFormat="1" ht="11.4" x14ac:dyDescent="0.2">
      <c r="C376" s="77">
        <f>'1. Accomodation'!N371</f>
        <v>0</v>
      </c>
      <c r="D376" s="77" t="str">
        <f>'3. GRI Pricing'!D367</f>
        <v>[Select]</v>
      </c>
      <c r="E376" s="77" t="str">
        <f>'1. Accomodation'!P371</f>
        <v>[Select]</v>
      </c>
      <c r="F376" s="77">
        <f>'1. Accomodation'!O371</f>
        <v>0</v>
      </c>
      <c r="H376" s="273">
        <v>0</v>
      </c>
      <c r="I376" s="272">
        <f>IFERROR(INDEX('4. Valuation'!$C$10:$J$17,MATCH($E376,'4. Valuation'!$C$10:$C$17,0),MATCH($I$25,'4. Valuation'!$C$10:$J$10,0)),0)</f>
        <v>0</v>
      </c>
      <c r="J376" s="361">
        <f>IFERROR(INDEX('4. Valuation'!$C$10:$J$17,MATCH($E376,'4. Valuation'!$C$10:$C$17,0),MATCH($J$25,'4. Valuation'!$C$10:$J$10,0)),0)</f>
        <v>0</v>
      </c>
      <c r="K376" s="277"/>
      <c r="L376" s="312">
        <f t="shared" si="66"/>
        <v>0</v>
      </c>
      <c r="M376" s="312">
        <f t="shared" si="67"/>
        <v>0</v>
      </c>
      <c r="N376" s="361">
        <f t="shared" si="68"/>
        <v>0</v>
      </c>
      <c r="O376" s="278"/>
      <c r="P376" s="278"/>
      <c r="Q376" s="278"/>
      <c r="R376" s="278"/>
      <c r="S376" s="312">
        <f>IFERROR(INDEX('4. Valuation'!$P$10:$Y$17,MATCH($E376,'4. Valuation'!$P$10:$P$17,0),MATCH($S$25,'4. Valuation'!$P$10:$Y$10,0)),0)</f>
        <v>0</v>
      </c>
      <c r="T376" s="312">
        <f>IFERROR(INDEX('4. Valuation'!$P$10:$Y$17,MATCH($E376,'4. Valuation'!$P$10:$P$17,0),MATCH($T$25,'4. Valuation'!$P$10:$Y$10,0)),0)</f>
        <v>0</v>
      </c>
      <c r="U376" s="312">
        <f>IFERROR(INDEX('4. Valuation'!$P$10:$Y$17,MATCH($E376,'4. Valuation'!$P$10:$P$17,0),MATCH($U$25,'4. Valuation'!$P$10:$Y$10,0)),0)</f>
        <v>0</v>
      </c>
      <c r="V376" s="278"/>
      <c r="W376" s="312">
        <f t="shared" si="69"/>
        <v>0</v>
      </c>
      <c r="X376" s="312">
        <f t="shared" si="70"/>
        <v>0</v>
      </c>
      <c r="Y376" s="312">
        <f t="shared" si="71"/>
        <v>0</v>
      </c>
      <c r="Z376" s="278"/>
      <c r="AA376" s="312">
        <f t="shared" si="72"/>
        <v>0</v>
      </c>
      <c r="AB376" s="312">
        <f>'3. GRI Pricing'!Z367</f>
        <v>0</v>
      </c>
      <c r="AC376" s="361">
        <f t="shared" si="73"/>
        <v>0</v>
      </c>
    </row>
    <row r="377" spans="3:29" s="30" customFormat="1" ht="11.4" x14ac:dyDescent="0.2">
      <c r="C377" s="77">
        <f>'1. Accomodation'!N372</f>
        <v>0</v>
      </c>
      <c r="D377" s="77" t="str">
        <f>'3. GRI Pricing'!D368</f>
        <v>[Select]</v>
      </c>
      <c r="E377" s="77" t="str">
        <f>'1. Accomodation'!P372</f>
        <v>[Select]</v>
      </c>
      <c r="F377" s="77">
        <f>'1. Accomodation'!O372</f>
        <v>0</v>
      </c>
      <c r="H377" s="273">
        <v>0</v>
      </c>
      <c r="I377" s="272">
        <f>IFERROR(INDEX('4. Valuation'!$C$10:$J$17,MATCH($E377,'4. Valuation'!$C$10:$C$17,0),MATCH($I$25,'4. Valuation'!$C$10:$J$10,0)),0)</f>
        <v>0</v>
      </c>
      <c r="J377" s="361">
        <f>IFERROR(INDEX('4. Valuation'!$C$10:$J$17,MATCH($E377,'4. Valuation'!$C$10:$C$17,0),MATCH($J$25,'4. Valuation'!$C$10:$J$10,0)),0)</f>
        <v>0</v>
      </c>
      <c r="K377" s="277"/>
      <c r="L377" s="312">
        <f t="shared" si="66"/>
        <v>0</v>
      </c>
      <c r="M377" s="312">
        <f t="shared" si="67"/>
        <v>0</v>
      </c>
      <c r="N377" s="361">
        <f t="shared" si="68"/>
        <v>0</v>
      </c>
      <c r="O377" s="278"/>
      <c r="P377" s="278"/>
      <c r="Q377" s="278"/>
      <c r="R377" s="278"/>
      <c r="S377" s="312">
        <f>IFERROR(INDEX('4. Valuation'!$P$10:$Y$17,MATCH($E377,'4. Valuation'!$P$10:$P$17,0),MATCH($S$25,'4. Valuation'!$P$10:$Y$10,0)),0)</f>
        <v>0</v>
      </c>
      <c r="T377" s="312">
        <f>IFERROR(INDEX('4. Valuation'!$P$10:$Y$17,MATCH($E377,'4. Valuation'!$P$10:$P$17,0),MATCH($T$25,'4. Valuation'!$P$10:$Y$10,0)),0)</f>
        <v>0</v>
      </c>
      <c r="U377" s="312">
        <f>IFERROR(INDEX('4. Valuation'!$P$10:$Y$17,MATCH($E377,'4. Valuation'!$P$10:$P$17,0),MATCH($U$25,'4. Valuation'!$P$10:$Y$10,0)),0)</f>
        <v>0</v>
      </c>
      <c r="V377" s="278"/>
      <c r="W377" s="312">
        <f t="shared" si="69"/>
        <v>0</v>
      </c>
      <c r="X377" s="312">
        <f t="shared" si="70"/>
        <v>0</v>
      </c>
      <c r="Y377" s="312">
        <f t="shared" si="71"/>
        <v>0</v>
      </c>
      <c r="Z377" s="278"/>
      <c r="AA377" s="312">
        <f t="shared" si="72"/>
        <v>0</v>
      </c>
      <c r="AB377" s="312">
        <f>'3. GRI Pricing'!Z368</f>
        <v>0</v>
      </c>
      <c r="AC377" s="361">
        <f t="shared" si="73"/>
        <v>0</v>
      </c>
    </row>
    <row r="378" spans="3:29" s="30" customFormat="1" ht="11.4" x14ac:dyDescent="0.2">
      <c r="C378" s="77">
        <f>'1. Accomodation'!N373</f>
        <v>0</v>
      </c>
      <c r="D378" s="77" t="str">
        <f>'3. GRI Pricing'!D369</f>
        <v>[Select]</v>
      </c>
      <c r="E378" s="77" t="str">
        <f>'1. Accomodation'!P373</f>
        <v>[Select]</v>
      </c>
      <c r="F378" s="77">
        <f>'1. Accomodation'!O373</f>
        <v>0</v>
      </c>
      <c r="H378" s="273">
        <v>0</v>
      </c>
      <c r="I378" s="272">
        <f>IFERROR(INDEX('4. Valuation'!$C$10:$J$17,MATCH($E378,'4. Valuation'!$C$10:$C$17,0),MATCH($I$25,'4. Valuation'!$C$10:$J$10,0)),0)</f>
        <v>0</v>
      </c>
      <c r="J378" s="361">
        <f>IFERROR(INDEX('4. Valuation'!$C$10:$J$17,MATCH($E378,'4. Valuation'!$C$10:$C$17,0),MATCH($J$25,'4. Valuation'!$C$10:$J$10,0)),0)</f>
        <v>0</v>
      </c>
      <c r="K378" s="277"/>
      <c r="L378" s="312">
        <f t="shared" si="66"/>
        <v>0</v>
      </c>
      <c r="M378" s="312">
        <f t="shared" si="67"/>
        <v>0</v>
      </c>
      <c r="N378" s="361">
        <f t="shared" si="68"/>
        <v>0</v>
      </c>
      <c r="O378" s="278"/>
      <c r="P378" s="278"/>
      <c r="Q378" s="278"/>
      <c r="R378" s="278"/>
      <c r="S378" s="312">
        <f>IFERROR(INDEX('4. Valuation'!$P$10:$Y$17,MATCH($E378,'4. Valuation'!$P$10:$P$17,0),MATCH($S$25,'4. Valuation'!$P$10:$Y$10,0)),0)</f>
        <v>0</v>
      </c>
      <c r="T378" s="312">
        <f>IFERROR(INDEX('4. Valuation'!$P$10:$Y$17,MATCH($E378,'4. Valuation'!$P$10:$P$17,0),MATCH($T$25,'4. Valuation'!$P$10:$Y$10,0)),0)</f>
        <v>0</v>
      </c>
      <c r="U378" s="312">
        <f>IFERROR(INDEX('4. Valuation'!$P$10:$Y$17,MATCH($E378,'4. Valuation'!$P$10:$P$17,0),MATCH($U$25,'4. Valuation'!$P$10:$Y$10,0)),0)</f>
        <v>0</v>
      </c>
      <c r="V378" s="278"/>
      <c r="W378" s="312">
        <f t="shared" si="69"/>
        <v>0</v>
      </c>
      <c r="X378" s="312">
        <f t="shared" si="70"/>
        <v>0</v>
      </c>
      <c r="Y378" s="312">
        <f t="shared" si="71"/>
        <v>0</v>
      </c>
      <c r="Z378" s="278"/>
      <c r="AA378" s="312">
        <f t="shared" si="72"/>
        <v>0</v>
      </c>
      <c r="AB378" s="312">
        <f>'3. GRI Pricing'!Z369</f>
        <v>0</v>
      </c>
      <c r="AC378" s="361">
        <f t="shared" si="73"/>
        <v>0</v>
      </c>
    </row>
    <row r="379" spans="3:29" s="30" customFormat="1" ht="11.4" x14ac:dyDescent="0.2">
      <c r="C379" s="77">
        <f>'1. Accomodation'!N374</f>
        <v>0</v>
      </c>
      <c r="D379" s="77" t="str">
        <f>'3. GRI Pricing'!D370</f>
        <v>[Select]</v>
      </c>
      <c r="E379" s="77" t="str">
        <f>'1. Accomodation'!P374</f>
        <v>[Select]</v>
      </c>
      <c r="F379" s="77">
        <f>'1. Accomodation'!O374</f>
        <v>0</v>
      </c>
      <c r="H379" s="273">
        <v>0</v>
      </c>
      <c r="I379" s="272">
        <f>IFERROR(INDEX('4. Valuation'!$C$10:$J$17,MATCH($E379,'4. Valuation'!$C$10:$C$17,0),MATCH($I$25,'4. Valuation'!$C$10:$J$10,0)),0)</f>
        <v>0</v>
      </c>
      <c r="J379" s="361">
        <f>IFERROR(INDEX('4. Valuation'!$C$10:$J$17,MATCH($E379,'4. Valuation'!$C$10:$C$17,0),MATCH($J$25,'4. Valuation'!$C$10:$J$10,0)),0)</f>
        <v>0</v>
      </c>
      <c r="K379" s="277"/>
      <c r="L379" s="312">
        <f t="shared" si="66"/>
        <v>0</v>
      </c>
      <c r="M379" s="312">
        <f t="shared" si="67"/>
        <v>0</v>
      </c>
      <c r="N379" s="361">
        <f t="shared" si="68"/>
        <v>0</v>
      </c>
      <c r="O379" s="278"/>
      <c r="P379" s="278"/>
      <c r="Q379" s="278"/>
      <c r="R379" s="278"/>
      <c r="S379" s="312">
        <f>IFERROR(INDEX('4. Valuation'!$P$10:$Y$17,MATCH($E379,'4. Valuation'!$P$10:$P$17,0),MATCH($S$25,'4. Valuation'!$P$10:$Y$10,0)),0)</f>
        <v>0</v>
      </c>
      <c r="T379" s="312">
        <f>IFERROR(INDEX('4. Valuation'!$P$10:$Y$17,MATCH($E379,'4. Valuation'!$P$10:$P$17,0),MATCH($T$25,'4. Valuation'!$P$10:$Y$10,0)),0)</f>
        <v>0</v>
      </c>
      <c r="U379" s="312">
        <f>IFERROR(INDEX('4. Valuation'!$P$10:$Y$17,MATCH($E379,'4. Valuation'!$P$10:$P$17,0),MATCH($U$25,'4. Valuation'!$P$10:$Y$10,0)),0)</f>
        <v>0</v>
      </c>
      <c r="V379" s="278"/>
      <c r="W379" s="312">
        <f t="shared" si="69"/>
        <v>0</v>
      </c>
      <c r="X379" s="312">
        <f t="shared" si="70"/>
        <v>0</v>
      </c>
      <c r="Y379" s="312">
        <f t="shared" si="71"/>
        <v>0</v>
      </c>
      <c r="Z379" s="278"/>
      <c r="AA379" s="312">
        <f t="shared" si="72"/>
        <v>0</v>
      </c>
      <c r="AB379" s="312">
        <f>'3. GRI Pricing'!Z370</f>
        <v>0</v>
      </c>
      <c r="AC379" s="361">
        <f t="shared" si="73"/>
        <v>0</v>
      </c>
    </row>
    <row r="380" spans="3:29" s="30" customFormat="1" ht="11.4" x14ac:dyDescent="0.2">
      <c r="C380" s="77">
        <f>'1. Accomodation'!N375</f>
        <v>0</v>
      </c>
      <c r="D380" s="77" t="str">
        <f>'3. GRI Pricing'!D371</f>
        <v>[Select]</v>
      </c>
      <c r="E380" s="77" t="str">
        <f>'1. Accomodation'!P375</f>
        <v>[Select]</v>
      </c>
      <c r="F380" s="77">
        <f>'1. Accomodation'!O375</f>
        <v>0</v>
      </c>
      <c r="H380" s="273">
        <v>0</v>
      </c>
      <c r="I380" s="272">
        <f>IFERROR(INDEX('4. Valuation'!$C$10:$J$17,MATCH($E380,'4. Valuation'!$C$10:$C$17,0),MATCH($I$25,'4. Valuation'!$C$10:$J$10,0)),0)</f>
        <v>0</v>
      </c>
      <c r="J380" s="361">
        <f>IFERROR(INDEX('4. Valuation'!$C$10:$J$17,MATCH($E380,'4. Valuation'!$C$10:$C$17,0),MATCH($J$25,'4. Valuation'!$C$10:$J$10,0)),0)</f>
        <v>0</v>
      </c>
      <c r="K380" s="277"/>
      <c r="L380" s="312">
        <f t="shared" si="66"/>
        <v>0</v>
      </c>
      <c r="M380" s="312">
        <f t="shared" si="67"/>
        <v>0</v>
      </c>
      <c r="N380" s="361">
        <f t="shared" si="68"/>
        <v>0</v>
      </c>
      <c r="O380" s="278"/>
      <c r="P380" s="278"/>
      <c r="Q380" s="278"/>
      <c r="R380" s="278"/>
      <c r="S380" s="312">
        <f>IFERROR(INDEX('4. Valuation'!$P$10:$Y$17,MATCH($E380,'4. Valuation'!$P$10:$P$17,0),MATCH($S$25,'4. Valuation'!$P$10:$Y$10,0)),0)</f>
        <v>0</v>
      </c>
      <c r="T380" s="312">
        <f>IFERROR(INDEX('4. Valuation'!$P$10:$Y$17,MATCH($E380,'4. Valuation'!$P$10:$P$17,0),MATCH($T$25,'4. Valuation'!$P$10:$Y$10,0)),0)</f>
        <v>0</v>
      </c>
      <c r="U380" s="312">
        <f>IFERROR(INDEX('4. Valuation'!$P$10:$Y$17,MATCH($E380,'4. Valuation'!$P$10:$P$17,0),MATCH($U$25,'4. Valuation'!$P$10:$Y$10,0)),0)</f>
        <v>0</v>
      </c>
      <c r="V380" s="278"/>
      <c r="W380" s="312">
        <f t="shared" si="69"/>
        <v>0</v>
      </c>
      <c r="X380" s="312">
        <f t="shared" si="70"/>
        <v>0</v>
      </c>
      <c r="Y380" s="312">
        <f t="shared" si="71"/>
        <v>0</v>
      </c>
      <c r="Z380" s="278"/>
      <c r="AA380" s="312">
        <f t="shared" si="72"/>
        <v>0</v>
      </c>
      <c r="AB380" s="312">
        <f>'3. GRI Pricing'!Z371</f>
        <v>0</v>
      </c>
      <c r="AC380" s="361">
        <f t="shared" si="73"/>
        <v>0</v>
      </c>
    </row>
    <row r="381" spans="3:29" s="30" customFormat="1" ht="11.4" x14ac:dyDescent="0.2">
      <c r="C381" s="77">
        <f>'1. Accomodation'!N376</f>
        <v>0</v>
      </c>
      <c r="D381" s="77" t="str">
        <f>'3. GRI Pricing'!D372</f>
        <v>[Select]</v>
      </c>
      <c r="E381" s="77" t="str">
        <f>'1. Accomodation'!P376</f>
        <v>[Select]</v>
      </c>
      <c r="F381" s="77">
        <f>'1. Accomodation'!O376</f>
        <v>0</v>
      </c>
      <c r="H381" s="273">
        <v>0</v>
      </c>
      <c r="I381" s="272">
        <f>IFERROR(INDEX('4. Valuation'!$C$10:$J$17,MATCH($E381,'4. Valuation'!$C$10:$C$17,0),MATCH($I$25,'4. Valuation'!$C$10:$J$10,0)),0)</f>
        <v>0</v>
      </c>
      <c r="J381" s="361">
        <f>IFERROR(INDEX('4. Valuation'!$C$10:$J$17,MATCH($E381,'4. Valuation'!$C$10:$C$17,0),MATCH($J$25,'4. Valuation'!$C$10:$J$10,0)),0)</f>
        <v>0</v>
      </c>
      <c r="K381" s="277"/>
      <c r="L381" s="312">
        <f t="shared" si="66"/>
        <v>0</v>
      </c>
      <c r="M381" s="312">
        <f t="shared" si="67"/>
        <v>0</v>
      </c>
      <c r="N381" s="361">
        <f t="shared" si="68"/>
        <v>0</v>
      </c>
      <c r="O381" s="278"/>
      <c r="P381" s="278"/>
      <c r="Q381" s="278"/>
      <c r="R381" s="278"/>
      <c r="S381" s="312">
        <f>IFERROR(INDEX('4. Valuation'!$P$10:$Y$17,MATCH($E381,'4. Valuation'!$P$10:$P$17,0),MATCH($S$25,'4. Valuation'!$P$10:$Y$10,0)),0)</f>
        <v>0</v>
      </c>
      <c r="T381" s="312">
        <f>IFERROR(INDEX('4. Valuation'!$P$10:$Y$17,MATCH($E381,'4. Valuation'!$P$10:$P$17,0),MATCH($T$25,'4. Valuation'!$P$10:$Y$10,0)),0)</f>
        <v>0</v>
      </c>
      <c r="U381" s="312">
        <f>IFERROR(INDEX('4. Valuation'!$P$10:$Y$17,MATCH($E381,'4. Valuation'!$P$10:$P$17,0),MATCH($U$25,'4. Valuation'!$P$10:$Y$10,0)),0)</f>
        <v>0</v>
      </c>
      <c r="V381" s="278"/>
      <c r="W381" s="312">
        <f t="shared" si="69"/>
        <v>0</v>
      </c>
      <c r="X381" s="312">
        <f t="shared" si="70"/>
        <v>0</v>
      </c>
      <c r="Y381" s="312">
        <f t="shared" si="71"/>
        <v>0</v>
      </c>
      <c r="Z381" s="278"/>
      <c r="AA381" s="312">
        <f t="shared" si="72"/>
        <v>0</v>
      </c>
      <c r="AB381" s="312">
        <f>'3. GRI Pricing'!Z372</f>
        <v>0</v>
      </c>
      <c r="AC381" s="361">
        <f t="shared" si="73"/>
        <v>0</v>
      </c>
    </row>
    <row r="382" spans="3:29" s="30" customFormat="1" ht="11.4" x14ac:dyDescent="0.2">
      <c r="C382" s="77">
        <f>'1. Accomodation'!N377</f>
        <v>0</v>
      </c>
      <c r="D382" s="77" t="str">
        <f>'3. GRI Pricing'!D373</f>
        <v>[Select]</v>
      </c>
      <c r="E382" s="77" t="str">
        <f>'1. Accomodation'!P377</f>
        <v>[Select]</v>
      </c>
      <c r="F382" s="77">
        <f>'1. Accomodation'!O377</f>
        <v>0</v>
      </c>
      <c r="H382" s="273">
        <v>0</v>
      </c>
      <c r="I382" s="272">
        <f>IFERROR(INDEX('4. Valuation'!$C$10:$J$17,MATCH($E382,'4. Valuation'!$C$10:$C$17,0),MATCH($I$25,'4. Valuation'!$C$10:$J$10,0)),0)</f>
        <v>0</v>
      </c>
      <c r="J382" s="361">
        <f>IFERROR(INDEX('4. Valuation'!$C$10:$J$17,MATCH($E382,'4. Valuation'!$C$10:$C$17,0),MATCH($J$25,'4. Valuation'!$C$10:$J$10,0)),0)</f>
        <v>0</v>
      </c>
      <c r="K382" s="277"/>
      <c r="L382" s="312">
        <f t="shared" si="66"/>
        <v>0</v>
      </c>
      <c r="M382" s="312">
        <f t="shared" si="67"/>
        <v>0</v>
      </c>
      <c r="N382" s="361">
        <f t="shared" si="68"/>
        <v>0</v>
      </c>
      <c r="O382" s="278"/>
      <c r="P382" s="278"/>
      <c r="Q382" s="278"/>
      <c r="R382" s="278"/>
      <c r="S382" s="312">
        <f>IFERROR(INDEX('4. Valuation'!$P$10:$Y$17,MATCH($E382,'4. Valuation'!$P$10:$P$17,0),MATCH($S$25,'4. Valuation'!$P$10:$Y$10,0)),0)</f>
        <v>0</v>
      </c>
      <c r="T382" s="312">
        <f>IFERROR(INDEX('4. Valuation'!$P$10:$Y$17,MATCH($E382,'4. Valuation'!$P$10:$P$17,0),MATCH($T$25,'4. Valuation'!$P$10:$Y$10,0)),0)</f>
        <v>0</v>
      </c>
      <c r="U382" s="312">
        <f>IFERROR(INDEX('4. Valuation'!$P$10:$Y$17,MATCH($E382,'4. Valuation'!$P$10:$P$17,0),MATCH($U$25,'4. Valuation'!$P$10:$Y$10,0)),0)</f>
        <v>0</v>
      </c>
      <c r="V382" s="278"/>
      <c r="W382" s="312">
        <f t="shared" si="69"/>
        <v>0</v>
      </c>
      <c r="X382" s="312">
        <f t="shared" si="70"/>
        <v>0</v>
      </c>
      <c r="Y382" s="312">
        <f t="shared" si="71"/>
        <v>0</v>
      </c>
      <c r="Z382" s="278"/>
      <c r="AA382" s="312">
        <f t="shared" si="72"/>
        <v>0</v>
      </c>
      <c r="AB382" s="312">
        <f>'3. GRI Pricing'!Z373</f>
        <v>0</v>
      </c>
      <c r="AC382" s="361">
        <f t="shared" si="73"/>
        <v>0</v>
      </c>
    </row>
    <row r="383" spans="3:29" s="30" customFormat="1" ht="11.4" x14ac:dyDescent="0.2">
      <c r="C383" s="77">
        <f>'1. Accomodation'!N378</f>
        <v>0</v>
      </c>
      <c r="D383" s="77" t="str">
        <f>'3. GRI Pricing'!D374</f>
        <v>[Select]</v>
      </c>
      <c r="E383" s="77" t="str">
        <f>'1. Accomodation'!P378</f>
        <v>[Select]</v>
      </c>
      <c r="F383" s="77">
        <f>'1. Accomodation'!O378</f>
        <v>0</v>
      </c>
      <c r="H383" s="273">
        <v>0</v>
      </c>
      <c r="I383" s="272">
        <f>IFERROR(INDEX('4. Valuation'!$C$10:$J$17,MATCH($E383,'4. Valuation'!$C$10:$C$17,0),MATCH($I$25,'4. Valuation'!$C$10:$J$10,0)),0)</f>
        <v>0</v>
      </c>
      <c r="J383" s="361">
        <f>IFERROR(INDEX('4. Valuation'!$C$10:$J$17,MATCH($E383,'4. Valuation'!$C$10:$C$17,0),MATCH($J$25,'4. Valuation'!$C$10:$J$10,0)),0)</f>
        <v>0</v>
      </c>
      <c r="K383" s="277"/>
      <c r="L383" s="312">
        <f t="shared" si="66"/>
        <v>0</v>
      </c>
      <c r="M383" s="312">
        <f t="shared" si="67"/>
        <v>0</v>
      </c>
      <c r="N383" s="361">
        <f t="shared" si="68"/>
        <v>0</v>
      </c>
      <c r="O383" s="278"/>
      <c r="P383" s="278"/>
      <c r="Q383" s="278"/>
      <c r="R383" s="278"/>
      <c r="S383" s="312">
        <f>IFERROR(INDEX('4. Valuation'!$P$10:$Y$17,MATCH($E383,'4. Valuation'!$P$10:$P$17,0),MATCH($S$25,'4. Valuation'!$P$10:$Y$10,0)),0)</f>
        <v>0</v>
      </c>
      <c r="T383" s="312">
        <f>IFERROR(INDEX('4. Valuation'!$P$10:$Y$17,MATCH($E383,'4. Valuation'!$P$10:$P$17,0),MATCH($T$25,'4. Valuation'!$P$10:$Y$10,0)),0)</f>
        <v>0</v>
      </c>
      <c r="U383" s="312">
        <f>IFERROR(INDEX('4. Valuation'!$P$10:$Y$17,MATCH($E383,'4. Valuation'!$P$10:$P$17,0),MATCH($U$25,'4. Valuation'!$P$10:$Y$10,0)),0)</f>
        <v>0</v>
      </c>
      <c r="V383" s="278"/>
      <c r="W383" s="312">
        <f t="shared" si="69"/>
        <v>0</v>
      </c>
      <c r="X383" s="312">
        <f t="shared" si="70"/>
        <v>0</v>
      </c>
      <c r="Y383" s="312">
        <f t="shared" si="71"/>
        <v>0</v>
      </c>
      <c r="Z383" s="278"/>
      <c r="AA383" s="312">
        <f t="shared" si="72"/>
        <v>0</v>
      </c>
      <c r="AB383" s="312">
        <f>'3. GRI Pricing'!Z374</f>
        <v>0</v>
      </c>
      <c r="AC383" s="361">
        <f t="shared" si="73"/>
        <v>0</v>
      </c>
    </row>
    <row r="384" spans="3:29" s="30" customFormat="1" ht="11.4" x14ac:dyDescent="0.2">
      <c r="C384" s="77">
        <f>'1. Accomodation'!N379</f>
        <v>0</v>
      </c>
      <c r="D384" s="77" t="str">
        <f>'3. GRI Pricing'!D375</f>
        <v>[Select]</v>
      </c>
      <c r="E384" s="77" t="str">
        <f>'1. Accomodation'!P379</f>
        <v>[Select]</v>
      </c>
      <c r="F384" s="77">
        <f>'1. Accomodation'!O379</f>
        <v>0</v>
      </c>
      <c r="H384" s="273">
        <v>0</v>
      </c>
      <c r="I384" s="272">
        <f>IFERROR(INDEX('4. Valuation'!$C$10:$J$17,MATCH($E384,'4. Valuation'!$C$10:$C$17,0),MATCH($I$25,'4. Valuation'!$C$10:$J$10,0)),0)</f>
        <v>0</v>
      </c>
      <c r="J384" s="361">
        <f>IFERROR(INDEX('4. Valuation'!$C$10:$J$17,MATCH($E384,'4. Valuation'!$C$10:$C$17,0),MATCH($J$25,'4. Valuation'!$C$10:$J$10,0)),0)</f>
        <v>0</v>
      </c>
      <c r="K384" s="277"/>
      <c r="L384" s="312">
        <f t="shared" si="66"/>
        <v>0</v>
      </c>
      <c r="M384" s="312">
        <f t="shared" si="67"/>
        <v>0</v>
      </c>
      <c r="N384" s="361">
        <f t="shared" si="68"/>
        <v>0</v>
      </c>
      <c r="O384" s="278"/>
      <c r="P384" s="278"/>
      <c r="Q384" s="278"/>
      <c r="R384" s="278"/>
      <c r="S384" s="312">
        <f>IFERROR(INDEX('4. Valuation'!$P$10:$Y$17,MATCH($E384,'4. Valuation'!$P$10:$P$17,0),MATCH($S$25,'4. Valuation'!$P$10:$Y$10,0)),0)</f>
        <v>0</v>
      </c>
      <c r="T384" s="312">
        <f>IFERROR(INDEX('4. Valuation'!$P$10:$Y$17,MATCH($E384,'4. Valuation'!$P$10:$P$17,0),MATCH($T$25,'4. Valuation'!$P$10:$Y$10,0)),0)</f>
        <v>0</v>
      </c>
      <c r="U384" s="312">
        <f>IFERROR(INDEX('4. Valuation'!$P$10:$Y$17,MATCH($E384,'4. Valuation'!$P$10:$P$17,0),MATCH($U$25,'4. Valuation'!$P$10:$Y$10,0)),0)</f>
        <v>0</v>
      </c>
      <c r="V384" s="278"/>
      <c r="W384" s="312">
        <f t="shared" si="69"/>
        <v>0</v>
      </c>
      <c r="X384" s="312">
        <f t="shared" si="70"/>
        <v>0</v>
      </c>
      <c r="Y384" s="312">
        <f t="shared" si="71"/>
        <v>0</v>
      </c>
      <c r="Z384" s="278"/>
      <c r="AA384" s="312">
        <f t="shared" si="72"/>
        <v>0</v>
      </c>
      <c r="AB384" s="312">
        <f>'3. GRI Pricing'!Z375</f>
        <v>0</v>
      </c>
      <c r="AC384" s="361">
        <f t="shared" si="73"/>
        <v>0</v>
      </c>
    </row>
    <row r="385" spans="3:29" s="30" customFormat="1" ht="11.4" x14ac:dyDescent="0.2">
      <c r="C385" s="77">
        <f>'1. Accomodation'!N380</f>
        <v>0</v>
      </c>
      <c r="D385" s="77" t="str">
        <f>'3. GRI Pricing'!D376</f>
        <v>[Select]</v>
      </c>
      <c r="E385" s="77" t="str">
        <f>'1. Accomodation'!P380</f>
        <v>[Select]</v>
      </c>
      <c r="F385" s="77">
        <f>'1. Accomodation'!O380</f>
        <v>0</v>
      </c>
      <c r="H385" s="273">
        <v>0</v>
      </c>
      <c r="I385" s="272">
        <f>IFERROR(INDEX('4. Valuation'!$C$10:$J$17,MATCH($E385,'4. Valuation'!$C$10:$C$17,0),MATCH($I$25,'4. Valuation'!$C$10:$J$10,0)),0)</f>
        <v>0</v>
      </c>
      <c r="J385" s="361">
        <f>IFERROR(INDEX('4. Valuation'!$C$10:$J$17,MATCH($E385,'4. Valuation'!$C$10:$C$17,0),MATCH($J$25,'4. Valuation'!$C$10:$J$10,0)),0)</f>
        <v>0</v>
      </c>
      <c r="K385" s="277"/>
      <c r="L385" s="312">
        <f t="shared" si="66"/>
        <v>0</v>
      </c>
      <c r="M385" s="312">
        <f t="shared" si="67"/>
        <v>0</v>
      </c>
      <c r="N385" s="361">
        <f t="shared" si="68"/>
        <v>0</v>
      </c>
      <c r="O385" s="278"/>
      <c r="P385" s="278"/>
      <c r="Q385" s="278"/>
      <c r="R385" s="278"/>
      <c r="S385" s="312">
        <f>IFERROR(INDEX('4. Valuation'!$P$10:$Y$17,MATCH($E385,'4. Valuation'!$P$10:$P$17,0),MATCH($S$25,'4. Valuation'!$P$10:$Y$10,0)),0)</f>
        <v>0</v>
      </c>
      <c r="T385" s="312">
        <f>IFERROR(INDEX('4. Valuation'!$P$10:$Y$17,MATCH($E385,'4. Valuation'!$P$10:$P$17,0),MATCH($T$25,'4. Valuation'!$P$10:$Y$10,0)),0)</f>
        <v>0</v>
      </c>
      <c r="U385" s="312">
        <f>IFERROR(INDEX('4. Valuation'!$P$10:$Y$17,MATCH($E385,'4. Valuation'!$P$10:$P$17,0),MATCH($U$25,'4. Valuation'!$P$10:$Y$10,0)),0)</f>
        <v>0</v>
      </c>
      <c r="V385" s="278"/>
      <c r="W385" s="312">
        <f t="shared" si="69"/>
        <v>0</v>
      </c>
      <c r="X385" s="312">
        <f t="shared" si="70"/>
        <v>0</v>
      </c>
      <c r="Y385" s="312">
        <f t="shared" si="71"/>
        <v>0</v>
      </c>
      <c r="Z385" s="278"/>
      <c r="AA385" s="312">
        <f t="shared" si="72"/>
        <v>0</v>
      </c>
      <c r="AB385" s="312">
        <f>'3. GRI Pricing'!Z376</f>
        <v>0</v>
      </c>
      <c r="AC385" s="361">
        <f t="shared" si="73"/>
        <v>0</v>
      </c>
    </row>
    <row r="386" spans="3:29" s="30" customFormat="1" ht="11.4" x14ac:dyDescent="0.2">
      <c r="C386" s="77">
        <f>'1. Accomodation'!N381</f>
        <v>0</v>
      </c>
      <c r="D386" s="77" t="str">
        <f>'3. GRI Pricing'!D377</f>
        <v>[Select]</v>
      </c>
      <c r="E386" s="77" t="str">
        <f>'1. Accomodation'!P381</f>
        <v>[Select]</v>
      </c>
      <c r="F386" s="77">
        <f>'1. Accomodation'!O381</f>
        <v>0</v>
      </c>
      <c r="H386" s="273">
        <v>0</v>
      </c>
      <c r="I386" s="272">
        <f>IFERROR(INDEX('4. Valuation'!$C$10:$J$17,MATCH($E386,'4. Valuation'!$C$10:$C$17,0),MATCH($I$25,'4. Valuation'!$C$10:$J$10,0)),0)</f>
        <v>0</v>
      </c>
      <c r="J386" s="361">
        <f>IFERROR(INDEX('4. Valuation'!$C$10:$J$17,MATCH($E386,'4. Valuation'!$C$10:$C$17,0),MATCH($J$25,'4. Valuation'!$C$10:$J$10,0)),0)</f>
        <v>0</v>
      </c>
      <c r="K386" s="277"/>
      <c r="L386" s="312">
        <f t="shared" si="66"/>
        <v>0</v>
      </c>
      <c r="M386" s="312">
        <f t="shared" si="67"/>
        <v>0</v>
      </c>
      <c r="N386" s="361">
        <f t="shared" si="68"/>
        <v>0</v>
      </c>
      <c r="O386" s="278"/>
      <c r="P386" s="278"/>
      <c r="Q386" s="278"/>
      <c r="R386" s="278"/>
      <c r="S386" s="312">
        <f>IFERROR(INDEX('4. Valuation'!$P$10:$Y$17,MATCH($E386,'4. Valuation'!$P$10:$P$17,0),MATCH($S$25,'4. Valuation'!$P$10:$Y$10,0)),0)</f>
        <v>0</v>
      </c>
      <c r="T386" s="312">
        <f>IFERROR(INDEX('4. Valuation'!$P$10:$Y$17,MATCH($E386,'4. Valuation'!$P$10:$P$17,0),MATCH($T$25,'4. Valuation'!$P$10:$Y$10,0)),0)</f>
        <v>0</v>
      </c>
      <c r="U386" s="312">
        <f>IFERROR(INDEX('4. Valuation'!$P$10:$Y$17,MATCH($E386,'4. Valuation'!$P$10:$P$17,0),MATCH($U$25,'4. Valuation'!$P$10:$Y$10,0)),0)</f>
        <v>0</v>
      </c>
      <c r="V386" s="278"/>
      <c r="W386" s="312">
        <f t="shared" si="69"/>
        <v>0</v>
      </c>
      <c r="X386" s="312">
        <f t="shared" si="70"/>
        <v>0</v>
      </c>
      <c r="Y386" s="312">
        <f t="shared" si="71"/>
        <v>0</v>
      </c>
      <c r="Z386" s="278"/>
      <c r="AA386" s="312">
        <f t="shared" si="72"/>
        <v>0</v>
      </c>
      <c r="AB386" s="312">
        <f>'3. GRI Pricing'!Z377</f>
        <v>0</v>
      </c>
      <c r="AC386" s="361">
        <f t="shared" si="73"/>
        <v>0</v>
      </c>
    </row>
    <row r="387" spans="3:29" s="30" customFormat="1" ht="11.4" x14ac:dyDescent="0.2">
      <c r="C387" s="77">
        <f>'1. Accomodation'!N382</f>
        <v>0</v>
      </c>
      <c r="D387" s="77" t="str">
        <f>'3. GRI Pricing'!D378</f>
        <v>[Select]</v>
      </c>
      <c r="E387" s="77" t="str">
        <f>'1. Accomodation'!P382</f>
        <v>[Select]</v>
      </c>
      <c r="F387" s="77">
        <f>'1. Accomodation'!O382</f>
        <v>0</v>
      </c>
      <c r="H387" s="273">
        <v>0</v>
      </c>
      <c r="I387" s="272">
        <f>IFERROR(INDEX('4. Valuation'!$C$10:$J$17,MATCH($E387,'4. Valuation'!$C$10:$C$17,0),MATCH($I$25,'4. Valuation'!$C$10:$J$10,0)),0)</f>
        <v>0</v>
      </c>
      <c r="J387" s="361">
        <f>IFERROR(INDEX('4. Valuation'!$C$10:$J$17,MATCH($E387,'4. Valuation'!$C$10:$C$17,0),MATCH($J$25,'4. Valuation'!$C$10:$J$10,0)),0)</f>
        <v>0</v>
      </c>
      <c r="K387" s="277"/>
      <c r="L387" s="312">
        <f t="shared" si="66"/>
        <v>0</v>
      </c>
      <c r="M387" s="312">
        <f t="shared" si="67"/>
        <v>0</v>
      </c>
      <c r="N387" s="361">
        <f t="shared" si="68"/>
        <v>0</v>
      </c>
      <c r="O387" s="278"/>
      <c r="P387" s="278"/>
      <c r="Q387" s="278"/>
      <c r="R387" s="278"/>
      <c r="S387" s="312">
        <f>IFERROR(INDEX('4. Valuation'!$P$10:$Y$17,MATCH($E387,'4. Valuation'!$P$10:$P$17,0),MATCH($S$25,'4. Valuation'!$P$10:$Y$10,0)),0)</f>
        <v>0</v>
      </c>
      <c r="T387" s="312">
        <f>IFERROR(INDEX('4. Valuation'!$P$10:$Y$17,MATCH($E387,'4. Valuation'!$P$10:$P$17,0),MATCH($T$25,'4. Valuation'!$P$10:$Y$10,0)),0)</f>
        <v>0</v>
      </c>
      <c r="U387" s="312">
        <f>IFERROR(INDEX('4. Valuation'!$P$10:$Y$17,MATCH($E387,'4. Valuation'!$P$10:$P$17,0),MATCH($U$25,'4. Valuation'!$P$10:$Y$10,0)),0)</f>
        <v>0</v>
      </c>
      <c r="V387" s="278"/>
      <c r="W387" s="312">
        <f t="shared" si="69"/>
        <v>0</v>
      </c>
      <c r="X387" s="312">
        <f t="shared" si="70"/>
        <v>0</v>
      </c>
      <c r="Y387" s="312">
        <f t="shared" si="71"/>
        <v>0</v>
      </c>
      <c r="Z387" s="278"/>
      <c r="AA387" s="312">
        <f t="shared" si="72"/>
        <v>0</v>
      </c>
      <c r="AB387" s="312">
        <f>'3. GRI Pricing'!Z378</f>
        <v>0</v>
      </c>
      <c r="AC387" s="361">
        <f t="shared" si="73"/>
        <v>0</v>
      </c>
    </row>
    <row r="388" spans="3:29" s="30" customFormat="1" ht="11.4" x14ac:dyDescent="0.2">
      <c r="C388" s="77">
        <f>'1. Accomodation'!N383</f>
        <v>0</v>
      </c>
      <c r="D388" s="77" t="str">
        <f>'3. GRI Pricing'!D379</f>
        <v>[Select]</v>
      </c>
      <c r="E388" s="77" t="str">
        <f>'1. Accomodation'!P383</f>
        <v>[Select]</v>
      </c>
      <c r="F388" s="77">
        <f>'1. Accomodation'!O383</f>
        <v>0</v>
      </c>
      <c r="H388" s="273">
        <v>0</v>
      </c>
      <c r="I388" s="272">
        <f>IFERROR(INDEX('4. Valuation'!$C$10:$J$17,MATCH($E388,'4. Valuation'!$C$10:$C$17,0),MATCH($I$25,'4. Valuation'!$C$10:$J$10,0)),0)</f>
        <v>0</v>
      </c>
      <c r="J388" s="361">
        <f>IFERROR(INDEX('4. Valuation'!$C$10:$J$17,MATCH($E388,'4. Valuation'!$C$10:$C$17,0),MATCH($J$25,'4. Valuation'!$C$10:$J$10,0)),0)</f>
        <v>0</v>
      </c>
      <c r="K388" s="277"/>
      <c r="L388" s="312">
        <f t="shared" si="66"/>
        <v>0</v>
      </c>
      <c r="M388" s="312">
        <f t="shared" si="67"/>
        <v>0</v>
      </c>
      <c r="N388" s="361">
        <f t="shared" si="68"/>
        <v>0</v>
      </c>
      <c r="O388" s="278"/>
      <c r="P388" s="278"/>
      <c r="Q388" s="278"/>
      <c r="R388" s="278"/>
      <c r="S388" s="312">
        <f>IFERROR(INDEX('4. Valuation'!$P$10:$Y$17,MATCH($E388,'4. Valuation'!$P$10:$P$17,0),MATCH($S$25,'4. Valuation'!$P$10:$Y$10,0)),0)</f>
        <v>0</v>
      </c>
      <c r="T388" s="312">
        <f>IFERROR(INDEX('4. Valuation'!$P$10:$Y$17,MATCH($E388,'4. Valuation'!$P$10:$P$17,0),MATCH($T$25,'4. Valuation'!$P$10:$Y$10,0)),0)</f>
        <v>0</v>
      </c>
      <c r="U388" s="312">
        <f>IFERROR(INDEX('4. Valuation'!$P$10:$Y$17,MATCH($E388,'4. Valuation'!$P$10:$P$17,0),MATCH($U$25,'4. Valuation'!$P$10:$Y$10,0)),0)</f>
        <v>0</v>
      </c>
      <c r="V388" s="278"/>
      <c r="W388" s="312">
        <f t="shared" si="69"/>
        <v>0</v>
      </c>
      <c r="X388" s="312">
        <f t="shared" si="70"/>
        <v>0</v>
      </c>
      <c r="Y388" s="312">
        <f t="shared" si="71"/>
        <v>0</v>
      </c>
      <c r="Z388" s="278"/>
      <c r="AA388" s="312">
        <f t="shared" si="72"/>
        <v>0</v>
      </c>
      <c r="AB388" s="312">
        <f>'3. GRI Pricing'!Z379</f>
        <v>0</v>
      </c>
      <c r="AC388" s="361">
        <f t="shared" si="73"/>
        <v>0</v>
      </c>
    </row>
    <row r="389" spans="3:29" s="30" customFormat="1" ht="11.4" x14ac:dyDescent="0.2">
      <c r="C389" s="77">
        <f>'1. Accomodation'!N384</f>
        <v>0</v>
      </c>
      <c r="D389" s="77" t="str">
        <f>'3. GRI Pricing'!D380</f>
        <v>[Select]</v>
      </c>
      <c r="E389" s="77" t="str">
        <f>'1. Accomodation'!P384</f>
        <v>[Select]</v>
      </c>
      <c r="F389" s="77">
        <f>'1. Accomodation'!O384</f>
        <v>0</v>
      </c>
      <c r="H389" s="273">
        <v>0</v>
      </c>
      <c r="I389" s="272">
        <f>IFERROR(INDEX('4. Valuation'!$C$10:$J$17,MATCH($E389,'4. Valuation'!$C$10:$C$17,0),MATCH($I$25,'4. Valuation'!$C$10:$J$10,0)),0)</f>
        <v>0</v>
      </c>
      <c r="J389" s="361">
        <f>IFERROR(INDEX('4. Valuation'!$C$10:$J$17,MATCH($E389,'4. Valuation'!$C$10:$C$17,0),MATCH($J$25,'4. Valuation'!$C$10:$J$10,0)),0)</f>
        <v>0</v>
      </c>
      <c r="K389" s="277"/>
      <c r="L389" s="312">
        <f t="shared" si="66"/>
        <v>0</v>
      </c>
      <c r="M389" s="312">
        <f t="shared" si="67"/>
        <v>0</v>
      </c>
      <c r="N389" s="361">
        <f t="shared" si="68"/>
        <v>0</v>
      </c>
      <c r="O389" s="278"/>
      <c r="P389" s="278"/>
      <c r="Q389" s="278"/>
      <c r="R389" s="278"/>
      <c r="S389" s="312">
        <f>IFERROR(INDEX('4. Valuation'!$P$10:$Y$17,MATCH($E389,'4. Valuation'!$P$10:$P$17,0),MATCH($S$25,'4. Valuation'!$P$10:$Y$10,0)),0)</f>
        <v>0</v>
      </c>
      <c r="T389" s="312">
        <f>IFERROR(INDEX('4. Valuation'!$P$10:$Y$17,MATCH($E389,'4. Valuation'!$P$10:$P$17,0),MATCH($T$25,'4. Valuation'!$P$10:$Y$10,0)),0)</f>
        <v>0</v>
      </c>
      <c r="U389" s="312">
        <f>IFERROR(INDEX('4. Valuation'!$P$10:$Y$17,MATCH($E389,'4. Valuation'!$P$10:$P$17,0),MATCH($U$25,'4. Valuation'!$P$10:$Y$10,0)),0)</f>
        <v>0</v>
      </c>
      <c r="V389" s="278"/>
      <c r="W389" s="312">
        <f t="shared" si="69"/>
        <v>0</v>
      </c>
      <c r="X389" s="312">
        <f t="shared" si="70"/>
        <v>0</v>
      </c>
      <c r="Y389" s="312">
        <f t="shared" si="71"/>
        <v>0</v>
      </c>
      <c r="Z389" s="278"/>
      <c r="AA389" s="312">
        <f t="shared" si="72"/>
        <v>0</v>
      </c>
      <c r="AB389" s="312">
        <f>'3. GRI Pricing'!Z380</f>
        <v>0</v>
      </c>
      <c r="AC389" s="361">
        <f t="shared" si="73"/>
        <v>0</v>
      </c>
    </row>
    <row r="390" spans="3:29" s="30" customFormat="1" ht="11.4" x14ac:dyDescent="0.2">
      <c r="C390" s="77">
        <f>'1. Accomodation'!N385</f>
        <v>0</v>
      </c>
      <c r="D390" s="77" t="str">
        <f>'3. GRI Pricing'!D381</f>
        <v>[Select]</v>
      </c>
      <c r="E390" s="77" t="str">
        <f>'1. Accomodation'!P385</f>
        <v>[Select]</v>
      </c>
      <c r="F390" s="77">
        <f>'1. Accomodation'!O385</f>
        <v>0</v>
      </c>
      <c r="H390" s="273">
        <v>0</v>
      </c>
      <c r="I390" s="272">
        <f>IFERROR(INDEX('4. Valuation'!$C$10:$J$17,MATCH($E390,'4. Valuation'!$C$10:$C$17,0),MATCH($I$25,'4. Valuation'!$C$10:$J$10,0)),0)</f>
        <v>0</v>
      </c>
      <c r="J390" s="361">
        <f>IFERROR(INDEX('4. Valuation'!$C$10:$J$17,MATCH($E390,'4. Valuation'!$C$10:$C$17,0),MATCH($J$25,'4. Valuation'!$C$10:$J$10,0)),0)</f>
        <v>0</v>
      </c>
      <c r="K390" s="277"/>
      <c r="L390" s="312">
        <f t="shared" si="66"/>
        <v>0</v>
      </c>
      <c r="M390" s="312">
        <f t="shared" si="67"/>
        <v>0</v>
      </c>
      <c r="N390" s="361">
        <f t="shared" si="68"/>
        <v>0</v>
      </c>
      <c r="O390" s="278"/>
      <c r="P390" s="278"/>
      <c r="Q390" s="278"/>
      <c r="R390" s="278"/>
      <c r="S390" s="312">
        <f>IFERROR(INDEX('4. Valuation'!$P$10:$Y$17,MATCH($E390,'4. Valuation'!$P$10:$P$17,0),MATCH($S$25,'4. Valuation'!$P$10:$Y$10,0)),0)</f>
        <v>0</v>
      </c>
      <c r="T390" s="312">
        <f>IFERROR(INDEX('4. Valuation'!$P$10:$Y$17,MATCH($E390,'4. Valuation'!$P$10:$P$17,0),MATCH($T$25,'4. Valuation'!$P$10:$Y$10,0)),0)</f>
        <v>0</v>
      </c>
      <c r="U390" s="312">
        <f>IFERROR(INDEX('4. Valuation'!$P$10:$Y$17,MATCH($E390,'4. Valuation'!$P$10:$P$17,0),MATCH($U$25,'4. Valuation'!$P$10:$Y$10,0)),0)</f>
        <v>0</v>
      </c>
      <c r="V390" s="278"/>
      <c r="W390" s="312">
        <f t="shared" si="69"/>
        <v>0</v>
      </c>
      <c r="X390" s="312">
        <f t="shared" si="70"/>
        <v>0</v>
      </c>
      <c r="Y390" s="312">
        <f t="shared" si="71"/>
        <v>0</v>
      </c>
      <c r="Z390" s="278"/>
      <c r="AA390" s="312">
        <f t="shared" si="72"/>
        <v>0</v>
      </c>
      <c r="AB390" s="312">
        <f>'3. GRI Pricing'!Z381</f>
        <v>0</v>
      </c>
      <c r="AC390" s="361">
        <f t="shared" si="73"/>
        <v>0</v>
      </c>
    </row>
    <row r="391" spans="3:29" s="30" customFormat="1" ht="11.4" x14ac:dyDescent="0.2">
      <c r="C391" s="77">
        <f>'1. Accomodation'!N386</f>
        <v>0</v>
      </c>
      <c r="D391" s="77" t="str">
        <f>'3. GRI Pricing'!D382</f>
        <v>[Select]</v>
      </c>
      <c r="E391" s="77" t="str">
        <f>'1. Accomodation'!P386</f>
        <v>[Select]</v>
      </c>
      <c r="F391" s="77">
        <f>'1. Accomodation'!O386</f>
        <v>0</v>
      </c>
      <c r="H391" s="273">
        <v>0</v>
      </c>
      <c r="I391" s="272">
        <f>IFERROR(INDEX('4. Valuation'!$C$10:$J$17,MATCH($E391,'4. Valuation'!$C$10:$C$17,0),MATCH($I$25,'4. Valuation'!$C$10:$J$10,0)),0)</f>
        <v>0</v>
      </c>
      <c r="J391" s="361">
        <f>IFERROR(INDEX('4. Valuation'!$C$10:$J$17,MATCH($E391,'4. Valuation'!$C$10:$C$17,0),MATCH($J$25,'4. Valuation'!$C$10:$J$10,0)),0)</f>
        <v>0</v>
      </c>
      <c r="K391" s="277"/>
      <c r="L391" s="312">
        <f t="shared" si="66"/>
        <v>0</v>
      </c>
      <c r="M391" s="312">
        <f t="shared" si="67"/>
        <v>0</v>
      </c>
      <c r="N391" s="361">
        <f t="shared" si="68"/>
        <v>0</v>
      </c>
      <c r="O391" s="278"/>
      <c r="P391" s="278"/>
      <c r="Q391" s="278"/>
      <c r="R391" s="278"/>
      <c r="S391" s="312">
        <f>IFERROR(INDEX('4. Valuation'!$P$10:$Y$17,MATCH($E391,'4. Valuation'!$P$10:$P$17,0),MATCH($S$25,'4. Valuation'!$P$10:$Y$10,0)),0)</f>
        <v>0</v>
      </c>
      <c r="T391" s="312">
        <f>IFERROR(INDEX('4. Valuation'!$P$10:$Y$17,MATCH($E391,'4. Valuation'!$P$10:$P$17,0),MATCH($T$25,'4. Valuation'!$P$10:$Y$10,0)),0)</f>
        <v>0</v>
      </c>
      <c r="U391" s="312">
        <f>IFERROR(INDEX('4. Valuation'!$P$10:$Y$17,MATCH($E391,'4. Valuation'!$P$10:$P$17,0),MATCH($U$25,'4. Valuation'!$P$10:$Y$10,0)),0)</f>
        <v>0</v>
      </c>
      <c r="V391" s="278"/>
      <c r="W391" s="312">
        <f t="shared" si="69"/>
        <v>0</v>
      </c>
      <c r="X391" s="312">
        <f t="shared" si="70"/>
        <v>0</v>
      </c>
      <c r="Y391" s="312">
        <f t="shared" si="71"/>
        <v>0</v>
      </c>
      <c r="Z391" s="278"/>
      <c r="AA391" s="312">
        <f t="shared" si="72"/>
        <v>0</v>
      </c>
      <c r="AB391" s="312">
        <f>'3. GRI Pricing'!Z382</f>
        <v>0</v>
      </c>
      <c r="AC391" s="361">
        <f t="shared" si="73"/>
        <v>0</v>
      </c>
    </row>
    <row r="392" spans="3:29" s="30" customFormat="1" ht="11.4" x14ac:dyDescent="0.2">
      <c r="C392" s="77">
        <f>'1. Accomodation'!N387</f>
        <v>0</v>
      </c>
      <c r="D392" s="77" t="str">
        <f>'3. GRI Pricing'!D383</f>
        <v>[Select]</v>
      </c>
      <c r="E392" s="77" t="str">
        <f>'1. Accomodation'!P387</f>
        <v>[Select]</v>
      </c>
      <c r="F392" s="77">
        <f>'1. Accomodation'!O387</f>
        <v>0</v>
      </c>
      <c r="H392" s="273">
        <v>0</v>
      </c>
      <c r="I392" s="272">
        <f>IFERROR(INDEX('4. Valuation'!$C$10:$J$17,MATCH($E392,'4. Valuation'!$C$10:$C$17,0),MATCH($I$25,'4. Valuation'!$C$10:$J$10,0)),0)</f>
        <v>0</v>
      </c>
      <c r="J392" s="361">
        <f>IFERROR(INDEX('4. Valuation'!$C$10:$J$17,MATCH($E392,'4. Valuation'!$C$10:$C$17,0),MATCH($J$25,'4. Valuation'!$C$10:$J$10,0)),0)</f>
        <v>0</v>
      </c>
      <c r="K392" s="277"/>
      <c r="L392" s="312">
        <f t="shared" si="66"/>
        <v>0</v>
      </c>
      <c r="M392" s="312">
        <f t="shared" si="67"/>
        <v>0</v>
      </c>
      <c r="N392" s="361">
        <f t="shared" si="68"/>
        <v>0</v>
      </c>
      <c r="O392" s="278"/>
      <c r="P392" s="278"/>
      <c r="Q392" s="278"/>
      <c r="R392" s="278"/>
      <c r="S392" s="312">
        <f>IFERROR(INDEX('4. Valuation'!$P$10:$Y$17,MATCH($E392,'4. Valuation'!$P$10:$P$17,0),MATCH($S$25,'4. Valuation'!$P$10:$Y$10,0)),0)</f>
        <v>0</v>
      </c>
      <c r="T392" s="312">
        <f>IFERROR(INDEX('4. Valuation'!$P$10:$Y$17,MATCH($E392,'4. Valuation'!$P$10:$P$17,0),MATCH($T$25,'4. Valuation'!$P$10:$Y$10,0)),0)</f>
        <v>0</v>
      </c>
      <c r="U392" s="312">
        <f>IFERROR(INDEX('4. Valuation'!$P$10:$Y$17,MATCH($E392,'4. Valuation'!$P$10:$P$17,0),MATCH($U$25,'4. Valuation'!$P$10:$Y$10,0)),0)</f>
        <v>0</v>
      </c>
      <c r="V392" s="278"/>
      <c r="W392" s="312">
        <f t="shared" si="69"/>
        <v>0</v>
      </c>
      <c r="X392" s="312">
        <f t="shared" si="70"/>
        <v>0</v>
      </c>
      <c r="Y392" s="312">
        <f t="shared" si="71"/>
        <v>0</v>
      </c>
      <c r="Z392" s="278"/>
      <c r="AA392" s="312">
        <f t="shared" si="72"/>
        <v>0</v>
      </c>
      <c r="AB392" s="312">
        <f>'3. GRI Pricing'!Z383</f>
        <v>0</v>
      </c>
      <c r="AC392" s="361">
        <f t="shared" si="73"/>
        <v>0</v>
      </c>
    </row>
    <row r="393" spans="3:29" s="30" customFormat="1" ht="11.4" x14ac:dyDescent="0.2">
      <c r="C393" s="77">
        <f>'1. Accomodation'!N388</f>
        <v>0</v>
      </c>
      <c r="D393" s="77" t="str">
        <f>'3. GRI Pricing'!D384</f>
        <v>[Select]</v>
      </c>
      <c r="E393" s="77" t="str">
        <f>'1. Accomodation'!P388</f>
        <v>[Select]</v>
      </c>
      <c r="F393" s="77">
        <f>'1. Accomodation'!O388</f>
        <v>0</v>
      </c>
      <c r="H393" s="273">
        <v>0</v>
      </c>
      <c r="I393" s="272">
        <f>IFERROR(INDEX('4. Valuation'!$C$10:$J$17,MATCH($E393,'4. Valuation'!$C$10:$C$17,0),MATCH($I$25,'4. Valuation'!$C$10:$J$10,0)),0)</f>
        <v>0</v>
      </c>
      <c r="J393" s="361">
        <f>IFERROR(INDEX('4. Valuation'!$C$10:$J$17,MATCH($E393,'4. Valuation'!$C$10:$C$17,0),MATCH($J$25,'4. Valuation'!$C$10:$J$10,0)),0)</f>
        <v>0</v>
      </c>
      <c r="K393" s="277"/>
      <c r="L393" s="312">
        <f t="shared" si="66"/>
        <v>0</v>
      </c>
      <c r="M393" s="312">
        <f t="shared" si="67"/>
        <v>0</v>
      </c>
      <c r="N393" s="361">
        <f t="shared" si="68"/>
        <v>0</v>
      </c>
      <c r="O393" s="278"/>
      <c r="P393" s="278"/>
      <c r="Q393" s="278"/>
      <c r="R393" s="278"/>
      <c r="S393" s="312">
        <f>IFERROR(INDEX('4. Valuation'!$P$10:$Y$17,MATCH($E393,'4. Valuation'!$P$10:$P$17,0),MATCH($S$25,'4. Valuation'!$P$10:$Y$10,0)),0)</f>
        <v>0</v>
      </c>
      <c r="T393" s="312">
        <f>IFERROR(INDEX('4. Valuation'!$P$10:$Y$17,MATCH($E393,'4. Valuation'!$P$10:$P$17,0),MATCH($T$25,'4. Valuation'!$P$10:$Y$10,0)),0)</f>
        <v>0</v>
      </c>
      <c r="U393" s="312">
        <f>IFERROR(INDEX('4. Valuation'!$P$10:$Y$17,MATCH($E393,'4. Valuation'!$P$10:$P$17,0),MATCH($U$25,'4. Valuation'!$P$10:$Y$10,0)),0)</f>
        <v>0</v>
      </c>
      <c r="V393" s="278"/>
      <c r="W393" s="312">
        <f t="shared" si="69"/>
        <v>0</v>
      </c>
      <c r="X393" s="312">
        <f t="shared" si="70"/>
        <v>0</v>
      </c>
      <c r="Y393" s="312">
        <f t="shared" si="71"/>
        <v>0</v>
      </c>
      <c r="Z393" s="278"/>
      <c r="AA393" s="312">
        <f t="shared" si="72"/>
        <v>0</v>
      </c>
      <c r="AB393" s="312">
        <f>'3. GRI Pricing'!Z384</f>
        <v>0</v>
      </c>
      <c r="AC393" s="361">
        <f t="shared" si="73"/>
        <v>0</v>
      </c>
    </row>
    <row r="394" spans="3:29" s="30" customFormat="1" ht="11.4" x14ac:dyDescent="0.2">
      <c r="C394" s="77">
        <f>'1. Accomodation'!N389</f>
        <v>0</v>
      </c>
      <c r="D394" s="77" t="str">
        <f>'3. GRI Pricing'!D385</f>
        <v>[Select]</v>
      </c>
      <c r="E394" s="77" t="str">
        <f>'1. Accomodation'!P389</f>
        <v>[Select]</v>
      </c>
      <c r="F394" s="77">
        <f>'1. Accomodation'!O389</f>
        <v>0</v>
      </c>
      <c r="H394" s="273">
        <v>0</v>
      </c>
      <c r="I394" s="272">
        <f>IFERROR(INDEX('4. Valuation'!$C$10:$J$17,MATCH($E394,'4. Valuation'!$C$10:$C$17,0),MATCH($I$25,'4. Valuation'!$C$10:$J$10,0)),0)</f>
        <v>0</v>
      </c>
      <c r="J394" s="361">
        <f>IFERROR(INDEX('4. Valuation'!$C$10:$J$17,MATCH($E394,'4. Valuation'!$C$10:$C$17,0),MATCH($J$25,'4. Valuation'!$C$10:$J$10,0)),0)</f>
        <v>0</v>
      </c>
      <c r="K394" s="277"/>
      <c r="L394" s="312">
        <f t="shared" si="66"/>
        <v>0</v>
      </c>
      <c r="M394" s="312">
        <f t="shared" si="67"/>
        <v>0</v>
      </c>
      <c r="N394" s="361">
        <f t="shared" si="68"/>
        <v>0</v>
      </c>
      <c r="O394" s="278"/>
      <c r="P394" s="278"/>
      <c r="Q394" s="278"/>
      <c r="R394" s="278"/>
      <c r="S394" s="312">
        <f>IFERROR(INDEX('4. Valuation'!$P$10:$Y$17,MATCH($E394,'4. Valuation'!$P$10:$P$17,0),MATCH($S$25,'4. Valuation'!$P$10:$Y$10,0)),0)</f>
        <v>0</v>
      </c>
      <c r="T394" s="312">
        <f>IFERROR(INDEX('4. Valuation'!$P$10:$Y$17,MATCH($E394,'4. Valuation'!$P$10:$P$17,0),MATCH($T$25,'4. Valuation'!$P$10:$Y$10,0)),0)</f>
        <v>0</v>
      </c>
      <c r="U394" s="312">
        <f>IFERROR(INDEX('4. Valuation'!$P$10:$Y$17,MATCH($E394,'4. Valuation'!$P$10:$P$17,0),MATCH($U$25,'4. Valuation'!$P$10:$Y$10,0)),0)</f>
        <v>0</v>
      </c>
      <c r="V394" s="278"/>
      <c r="W394" s="312">
        <f t="shared" si="69"/>
        <v>0</v>
      </c>
      <c r="X394" s="312">
        <f t="shared" si="70"/>
        <v>0</v>
      </c>
      <c r="Y394" s="312">
        <f t="shared" si="71"/>
        <v>0</v>
      </c>
      <c r="Z394" s="278"/>
      <c r="AA394" s="312">
        <f t="shared" si="72"/>
        <v>0</v>
      </c>
      <c r="AB394" s="312">
        <f>'3. GRI Pricing'!Z385</f>
        <v>0</v>
      </c>
      <c r="AC394" s="361">
        <f t="shared" si="73"/>
        <v>0</v>
      </c>
    </row>
    <row r="395" spans="3:29" s="30" customFormat="1" ht="11.4" x14ac:dyDescent="0.2">
      <c r="C395" s="77">
        <f>'1. Accomodation'!N390</f>
        <v>0</v>
      </c>
      <c r="D395" s="77" t="str">
        <f>'3. GRI Pricing'!D386</f>
        <v>[Select]</v>
      </c>
      <c r="E395" s="77" t="str">
        <f>'1. Accomodation'!P390</f>
        <v>[Select]</v>
      </c>
      <c r="F395" s="77">
        <f>'1. Accomodation'!O390</f>
        <v>0</v>
      </c>
      <c r="H395" s="273">
        <v>0</v>
      </c>
      <c r="I395" s="272">
        <f>IFERROR(INDEX('4. Valuation'!$C$10:$J$17,MATCH($E395,'4. Valuation'!$C$10:$C$17,0),MATCH($I$25,'4. Valuation'!$C$10:$J$10,0)),0)</f>
        <v>0</v>
      </c>
      <c r="J395" s="361">
        <f>IFERROR(INDEX('4. Valuation'!$C$10:$J$17,MATCH($E395,'4. Valuation'!$C$10:$C$17,0),MATCH($J$25,'4. Valuation'!$C$10:$J$10,0)),0)</f>
        <v>0</v>
      </c>
      <c r="K395" s="277"/>
      <c r="L395" s="312">
        <f t="shared" si="66"/>
        <v>0</v>
      </c>
      <c r="M395" s="312">
        <f t="shared" si="67"/>
        <v>0</v>
      </c>
      <c r="N395" s="361">
        <f t="shared" si="68"/>
        <v>0</v>
      </c>
      <c r="O395" s="278"/>
      <c r="P395" s="278"/>
      <c r="Q395" s="278"/>
      <c r="R395" s="278"/>
      <c r="S395" s="312">
        <f>IFERROR(INDEX('4. Valuation'!$P$10:$Y$17,MATCH($E395,'4. Valuation'!$P$10:$P$17,0),MATCH($S$25,'4. Valuation'!$P$10:$Y$10,0)),0)</f>
        <v>0</v>
      </c>
      <c r="T395" s="312">
        <f>IFERROR(INDEX('4. Valuation'!$P$10:$Y$17,MATCH($E395,'4. Valuation'!$P$10:$P$17,0),MATCH($T$25,'4. Valuation'!$P$10:$Y$10,0)),0)</f>
        <v>0</v>
      </c>
      <c r="U395" s="312">
        <f>IFERROR(INDEX('4. Valuation'!$P$10:$Y$17,MATCH($E395,'4. Valuation'!$P$10:$P$17,0),MATCH($U$25,'4. Valuation'!$P$10:$Y$10,0)),0)</f>
        <v>0</v>
      </c>
      <c r="V395" s="278"/>
      <c r="W395" s="312">
        <f t="shared" si="69"/>
        <v>0</v>
      </c>
      <c r="X395" s="312">
        <f t="shared" si="70"/>
        <v>0</v>
      </c>
      <c r="Y395" s="312">
        <f t="shared" si="71"/>
        <v>0</v>
      </c>
      <c r="Z395" s="278"/>
      <c r="AA395" s="312">
        <f t="shared" si="72"/>
        <v>0</v>
      </c>
      <c r="AB395" s="312">
        <f>'3. GRI Pricing'!Z386</f>
        <v>0</v>
      </c>
      <c r="AC395" s="361">
        <f t="shared" si="73"/>
        <v>0</v>
      </c>
    </row>
    <row r="396" spans="3:29" s="30" customFormat="1" ht="11.4" x14ac:dyDescent="0.2">
      <c r="C396" s="77">
        <f>'1. Accomodation'!N391</f>
        <v>0</v>
      </c>
      <c r="D396" s="77" t="str">
        <f>'3. GRI Pricing'!D387</f>
        <v>[Select]</v>
      </c>
      <c r="E396" s="77" t="str">
        <f>'1. Accomodation'!P391</f>
        <v>[Select]</v>
      </c>
      <c r="F396" s="77">
        <f>'1. Accomodation'!O391</f>
        <v>0</v>
      </c>
      <c r="H396" s="273">
        <v>0</v>
      </c>
      <c r="I396" s="272">
        <f>IFERROR(INDEX('4. Valuation'!$C$10:$J$17,MATCH($E396,'4. Valuation'!$C$10:$C$17,0),MATCH($I$25,'4. Valuation'!$C$10:$J$10,0)),0)</f>
        <v>0</v>
      </c>
      <c r="J396" s="361">
        <f>IFERROR(INDEX('4. Valuation'!$C$10:$J$17,MATCH($E396,'4. Valuation'!$C$10:$C$17,0),MATCH($J$25,'4. Valuation'!$C$10:$J$10,0)),0)</f>
        <v>0</v>
      </c>
      <c r="K396" s="277"/>
      <c r="L396" s="312">
        <f t="shared" si="66"/>
        <v>0</v>
      </c>
      <c r="M396" s="312">
        <f t="shared" si="67"/>
        <v>0</v>
      </c>
      <c r="N396" s="361">
        <f t="shared" si="68"/>
        <v>0</v>
      </c>
      <c r="O396" s="278"/>
      <c r="P396" s="278"/>
      <c r="Q396" s="278"/>
      <c r="R396" s="278"/>
      <c r="S396" s="312">
        <f>IFERROR(INDEX('4. Valuation'!$P$10:$Y$17,MATCH($E396,'4. Valuation'!$P$10:$P$17,0),MATCH($S$25,'4. Valuation'!$P$10:$Y$10,0)),0)</f>
        <v>0</v>
      </c>
      <c r="T396" s="312">
        <f>IFERROR(INDEX('4. Valuation'!$P$10:$Y$17,MATCH($E396,'4. Valuation'!$P$10:$P$17,0),MATCH($T$25,'4. Valuation'!$P$10:$Y$10,0)),0)</f>
        <v>0</v>
      </c>
      <c r="U396" s="312">
        <f>IFERROR(INDEX('4. Valuation'!$P$10:$Y$17,MATCH($E396,'4. Valuation'!$P$10:$P$17,0),MATCH($U$25,'4. Valuation'!$P$10:$Y$10,0)),0)</f>
        <v>0</v>
      </c>
      <c r="V396" s="278"/>
      <c r="W396" s="312">
        <f t="shared" si="69"/>
        <v>0</v>
      </c>
      <c r="X396" s="312">
        <f t="shared" si="70"/>
        <v>0</v>
      </c>
      <c r="Y396" s="312">
        <f t="shared" si="71"/>
        <v>0</v>
      </c>
      <c r="Z396" s="278"/>
      <c r="AA396" s="312">
        <f t="shared" si="72"/>
        <v>0</v>
      </c>
      <c r="AB396" s="312">
        <f>'3. GRI Pricing'!Z387</f>
        <v>0</v>
      </c>
      <c r="AC396" s="361">
        <f t="shared" si="73"/>
        <v>0</v>
      </c>
    </row>
    <row r="397" spans="3:29" s="30" customFormat="1" ht="11.4" x14ac:dyDescent="0.2">
      <c r="C397" s="77">
        <f>'1. Accomodation'!N392</f>
        <v>0</v>
      </c>
      <c r="D397" s="77" t="str">
        <f>'3. GRI Pricing'!D388</f>
        <v>[Select]</v>
      </c>
      <c r="E397" s="77" t="str">
        <f>'1. Accomodation'!P392</f>
        <v>[Select]</v>
      </c>
      <c r="F397" s="77">
        <f>'1. Accomodation'!O392</f>
        <v>0</v>
      </c>
      <c r="H397" s="273">
        <v>0</v>
      </c>
      <c r="I397" s="272">
        <f>IFERROR(INDEX('4. Valuation'!$C$10:$J$17,MATCH($E397,'4. Valuation'!$C$10:$C$17,0),MATCH($I$25,'4. Valuation'!$C$10:$J$10,0)),0)</f>
        <v>0</v>
      </c>
      <c r="J397" s="361">
        <f>IFERROR(INDEX('4. Valuation'!$C$10:$J$17,MATCH($E397,'4. Valuation'!$C$10:$C$17,0),MATCH($J$25,'4. Valuation'!$C$10:$J$10,0)),0)</f>
        <v>0</v>
      </c>
      <c r="K397" s="277"/>
      <c r="L397" s="312">
        <f t="shared" si="66"/>
        <v>0</v>
      </c>
      <c r="M397" s="312">
        <f t="shared" si="67"/>
        <v>0</v>
      </c>
      <c r="N397" s="361">
        <f t="shared" si="68"/>
        <v>0</v>
      </c>
      <c r="O397" s="278"/>
      <c r="P397" s="278"/>
      <c r="Q397" s="278"/>
      <c r="R397" s="278"/>
      <c r="S397" s="312">
        <f>IFERROR(INDEX('4. Valuation'!$P$10:$Y$17,MATCH($E397,'4. Valuation'!$P$10:$P$17,0),MATCH($S$25,'4. Valuation'!$P$10:$Y$10,0)),0)</f>
        <v>0</v>
      </c>
      <c r="T397" s="312">
        <f>IFERROR(INDEX('4. Valuation'!$P$10:$Y$17,MATCH($E397,'4. Valuation'!$P$10:$P$17,0),MATCH($T$25,'4. Valuation'!$P$10:$Y$10,0)),0)</f>
        <v>0</v>
      </c>
      <c r="U397" s="312">
        <f>IFERROR(INDEX('4. Valuation'!$P$10:$Y$17,MATCH($E397,'4. Valuation'!$P$10:$P$17,0),MATCH($U$25,'4. Valuation'!$P$10:$Y$10,0)),0)</f>
        <v>0</v>
      </c>
      <c r="V397" s="278"/>
      <c r="W397" s="312">
        <f t="shared" si="69"/>
        <v>0</v>
      </c>
      <c r="X397" s="312">
        <f t="shared" si="70"/>
        <v>0</v>
      </c>
      <c r="Y397" s="312">
        <f t="shared" si="71"/>
        <v>0</v>
      </c>
      <c r="Z397" s="278"/>
      <c r="AA397" s="312">
        <f t="shared" si="72"/>
        <v>0</v>
      </c>
      <c r="AB397" s="312">
        <f>'3. GRI Pricing'!Z388</f>
        <v>0</v>
      </c>
      <c r="AC397" s="361">
        <f t="shared" si="73"/>
        <v>0</v>
      </c>
    </row>
    <row r="398" spans="3:29" s="30" customFormat="1" ht="11.4" x14ac:dyDescent="0.2">
      <c r="C398" s="77">
        <f>'1. Accomodation'!N393</f>
        <v>0</v>
      </c>
      <c r="D398" s="77" t="str">
        <f>'3. GRI Pricing'!D389</f>
        <v>[Select]</v>
      </c>
      <c r="E398" s="77" t="str">
        <f>'1. Accomodation'!P393</f>
        <v>[Select]</v>
      </c>
      <c r="F398" s="77">
        <f>'1. Accomodation'!O393</f>
        <v>0</v>
      </c>
      <c r="H398" s="273">
        <v>0</v>
      </c>
      <c r="I398" s="272">
        <f>IFERROR(INDEX('4. Valuation'!$C$10:$J$17,MATCH($E398,'4. Valuation'!$C$10:$C$17,0),MATCH($I$25,'4. Valuation'!$C$10:$J$10,0)),0)</f>
        <v>0</v>
      </c>
      <c r="J398" s="361">
        <f>IFERROR(INDEX('4. Valuation'!$C$10:$J$17,MATCH($E398,'4. Valuation'!$C$10:$C$17,0),MATCH($J$25,'4. Valuation'!$C$10:$J$10,0)),0)</f>
        <v>0</v>
      </c>
      <c r="K398" s="277"/>
      <c r="L398" s="312">
        <f t="shared" si="66"/>
        <v>0</v>
      </c>
      <c r="M398" s="312">
        <f t="shared" si="67"/>
        <v>0</v>
      </c>
      <c r="N398" s="361">
        <f t="shared" si="68"/>
        <v>0</v>
      </c>
      <c r="O398" s="278"/>
      <c r="P398" s="278"/>
      <c r="Q398" s="278"/>
      <c r="R398" s="278"/>
      <c r="S398" s="312">
        <f>IFERROR(INDEX('4. Valuation'!$P$10:$Y$17,MATCH($E398,'4. Valuation'!$P$10:$P$17,0),MATCH($S$25,'4. Valuation'!$P$10:$Y$10,0)),0)</f>
        <v>0</v>
      </c>
      <c r="T398" s="312">
        <f>IFERROR(INDEX('4. Valuation'!$P$10:$Y$17,MATCH($E398,'4. Valuation'!$P$10:$P$17,0),MATCH($T$25,'4. Valuation'!$P$10:$Y$10,0)),0)</f>
        <v>0</v>
      </c>
      <c r="U398" s="312">
        <f>IFERROR(INDEX('4. Valuation'!$P$10:$Y$17,MATCH($E398,'4. Valuation'!$P$10:$P$17,0),MATCH($U$25,'4. Valuation'!$P$10:$Y$10,0)),0)</f>
        <v>0</v>
      </c>
      <c r="V398" s="278"/>
      <c r="W398" s="312">
        <f t="shared" si="69"/>
        <v>0</v>
      </c>
      <c r="X398" s="312">
        <f t="shared" si="70"/>
        <v>0</v>
      </c>
      <c r="Y398" s="312">
        <f t="shared" si="71"/>
        <v>0</v>
      </c>
      <c r="Z398" s="278"/>
      <c r="AA398" s="312">
        <f t="shared" si="72"/>
        <v>0</v>
      </c>
      <c r="AB398" s="312">
        <f>'3. GRI Pricing'!Z389</f>
        <v>0</v>
      </c>
      <c r="AC398" s="361">
        <f t="shared" si="73"/>
        <v>0</v>
      </c>
    </row>
    <row r="399" spans="3:29" s="30" customFormat="1" ht="11.4" x14ac:dyDescent="0.2">
      <c r="C399" s="77">
        <f>'1. Accomodation'!N394</f>
        <v>0</v>
      </c>
      <c r="D399" s="77" t="str">
        <f>'3. GRI Pricing'!D390</f>
        <v>[Select]</v>
      </c>
      <c r="E399" s="77" t="str">
        <f>'1. Accomodation'!P394</f>
        <v>[Select]</v>
      </c>
      <c r="F399" s="77">
        <f>'1. Accomodation'!O394</f>
        <v>0</v>
      </c>
      <c r="H399" s="273">
        <v>0</v>
      </c>
      <c r="I399" s="272">
        <f>IFERROR(INDEX('4. Valuation'!$C$10:$J$17,MATCH($E399,'4. Valuation'!$C$10:$C$17,0),MATCH($I$25,'4. Valuation'!$C$10:$J$10,0)),0)</f>
        <v>0</v>
      </c>
      <c r="J399" s="361">
        <f>IFERROR(INDEX('4. Valuation'!$C$10:$J$17,MATCH($E399,'4. Valuation'!$C$10:$C$17,0),MATCH($J$25,'4. Valuation'!$C$10:$J$10,0)),0)</f>
        <v>0</v>
      </c>
      <c r="K399" s="277"/>
      <c r="L399" s="312">
        <f t="shared" si="66"/>
        <v>0</v>
      </c>
      <c r="M399" s="312">
        <f t="shared" si="67"/>
        <v>0</v>
      </c>
      <c r="N399" s="361">
        <f t="shared" si="68"/>
        <v>0</v>
      </c>
      <c r="O399" s="278"/>
      <c r="P399" s="278"/>
      <c r="Q399" s="278"/>
      <c r="R399" s="278"/>
      <c r="S399" s="312">
        <f>IFERROR(INDEX('4. Valuation'!$P$10:$Y$17,MATCH($E399,'4. Valuation'!$P$10:$P$17,0),MATCH($S$25,'4. Valuation'!$P$10:$Y$10,0)),0)</f>
        <v>0</v>
      </c>
      <c r="T399" s="312">
        <f>IFERROR(INDEX('4. Valuation'!$P$10:$Y$17,MATCH($E399,'4. Valuation'!$P$10:$P$17,0),MATCH($T$25,'4. Valuation'!$P$10:$Y$10,0)),0)</f>
        <v>0</v>
      </c>
      <c r="U399" s="312">
        <f>IFERROR(INDEX('4. Valuation'!$P$10:$Y$17,MATCH($E399,'4. Valuation'!$P$10:$P$17,0),MATCH($U$25,'4. Valuation'!$P$10:$Y$10,0)),0)</f>
        <v>0</v>
      </c>
      <c r="V399" s="278"/>
      <c r="W399" s="312">
        <f t="shared" si="69"/>
        <v>0</v>
      </c>
      <c r="X399" s="312">
        <f t="shared" si="70"/>
        <v>0</v>
      </c>
      <c r="Y399" s="312">
        <f t="shared" si="71"/>
        <v>0</v>
      </c>
      <c r="Z399" s="278"/>
      <c r="AA399" s="312">
        <f t="shared" si="72"/>
        <v>0</v>
      </c>
      <c r="AB399" s="312">
        <f>'3. GRI Pricing'!Z390</f>
        <v>0</v>
      </c>
      <c r="AC399" s="361">
        <f t="shared" si="73"/>
        <v>0</v>
      </c>
    </row>
    <row r="400" spans="3:29" s="30" customFormat="1" ht="11.4" x14ac:dyDescent="0.2">
      <c r="C400" s="77">
        <f>'1. Accomodation'!N395</f>
        <v>0</v>
      </c>
      <c r="D400" s="77" t="str">
        <f>'3. GRI Pricing'!D391</f>
        <v>[Select]</v>
      </c>
      <c r="E400" s="77" t="str">
        <f>'1. Accomodation'!P395</f>
        <v>[Select]</v>
      </c>
      <c r="F400" s="77">
        <f>'1. Accomodation'!O395</f>
        <v>0</v>
      </c>
      <c r="H400" s="273">
        <v>0</v>
      </c>
      <c r="I400" s="272">
        <f>IFERROR(INDEX('4. Valuation'!$C$10:$J$17,MATCH($E400,'4. Valuation'!$C$10:$C$17,0),MATCH($I$25,'4. Valuation'!$C$10:$J$10,0)),0)</f>
        <v>0</v>
      </c>
      <c r="J400" s="361">
        <f>IFERROR(INDEX('4. Valuation'!$C$10:$J$17,MATCH($E400,'4. Valuation'!$C$10:$C$17,0),MATCH($J$25,'4. Valuation'!$C$10:$J$10,0)),0)</f>
        <v>0</v>
      </c>
      <c r="K400" s="277"/>
      <c r="L400" s="312">
        <f t="shared" si="66"/>
        <v>0</v>
      </c>
      <c r="M400" s="312">
        <f t="shared" si="67"/>
        <v>0</v>
      </c>
      <c r="N400" s="361">
        <f t="shared" si="68"/>
        <v>0</v>
      </c>
      <c r="O400" s="278"/>
      <c r="P400" s="278"/>
      <c r="Q400" s="278"/>
      <c r="R400" s="278"/>
      <c r="S400" s="312">
        <f>IFERROR(INDEX('4. Valuation'!$P$10:$Y$17,MATCH($E400,'4. Valuation'!$P$10:$P$17,0),MATCH($S$25,'4. Valuation'!$P$10:$Y$10,0)),0)</f>
        <v>0</v>
      </c>
      <c r="T400" s="312">
        <f>IFERROR(INDEX('4. Valuation'!$P$10:$Y$17,MATCH($E400,'4. Valuation'!$P$10:$P$17,0),MATCH($T$25,'4. Valuation'!$P$10:$Y$10,0)),0)</f>
        <v>0</v>
      </c>
      <c r="U400" s="312">
        <f>IFERROR(INDEX('4. Valuation'!$P$10:$Y$17,MATCH($E400,'4. Valuation'!$P$10:$P$17,0),MATCH($U$25,'4. Valuation'!$P$10:$Y$10,0)),0)</f>
        <v>0</v>
      </c>
      <c r="V400" s="278"/>
      <c r="W400" s="312">
        <f t="shared" si="69"/>
        <v>0</v>
      </c>
      <c r="X400" s="312">
        <f t="shared" si="70"/>
        <v>0</v>
      </c>
      <c r="Y400" s="312">
        <f t="shared" si="71"/>
        <v>0</v>
      </c>
      <c r="Z400" s="278"/>
      <c r="AA400" s="312">
        <f t="shared" si="72"/>
        <v>0</v>
      </c>
      <c r="AB400" s="312">
        <f>'3. GRI Pricing'!Z391</f>
        <v>0</v>
      </c>
      <c r="AC400" s="361">
        <f t="shared" si="73"/>
        <v>0</v>
      </c>
    </row>
    <row r="401" spans="3:29" s="30" customFormat="1" ht="11.4" x14ac:dyDescent="0.2">
      <c r="C401" s="77">
        <f>'1. Accomodation'!N396</f>
        <v>0</v>
      </c>
      <c r="D401" s="77" t="str">
        <f>'3. GRI Pricing'!D392</f>
        <v>[Select]</v>
      </c>
      <c r="E401" s="77" t="str">
        <f>'1. Accomodation'!P396</f>
        <v>[Select]</v>
      </c>
      <c r="F401" s="77">
        <f>'1. Accomodation'!O396</f>
        <v>0</v>
      </c>
      <c r="H401" s="273">
        <v>0</v>
      </c>
      <c r="I401" s="272">
        <f>IFERROR(INDEX('4. Valuation'!$C$10:$J$17,MATCH($E401,'4. Valuation'!$C$10:$C$17,0),MATCH($I$25,'4. Valuation'!$C$10:$J$10,0)),0)</f>
        <v>0</v>
      </c>
      <c r="J401" s="361">
        <f>IFERROR(INDEX('4. Valuation'!$C$10:$J$17,MATCH($E401,'4. Valuation'!$C$10:$C$17,0),MATCH($J$25,'4. Valuation'!$C$10:$J$10,0)),0)</f>
        <v>0</v>
      </c>
      <c r="K401" s="277"/>
      <c r="L401" s="312">
        <f t="shared" si="66"/>
        <v>0</v>
      </c>
      <c r="M401" s="312">
        <f t="shared" si="67"/>
        <v>0</v>
      </c>
      <c r="N401" s="361">
        <f t="shared" si="68"/>
        <v>0</v>
      </c>
      <c r="O401" s="278"/>
      <c r="P401" s="278"/>
      <c r="Q401" s="278"/>
      <c r="R401" s="278"/>
      <c r="S401" s="312">
        <f>IFERROR(INDEX('4. Valuation'!$P$10:$Y$17,MATCH($E401,'4. Valuation'!$P$10:$P$17,0),MATCH($S$25,'4. Valuation'!$P$10:$Y$10,0)),0)</f>
        <v>0</v>
      </c>
      <c r="T401" s="312">
        <f>IFERROR(INDEX('4. Valuation'!$P$10:$Y$17,MATCH($E401,'4. Valuation'!$P$10:$P$17,0),MATCH($T$25,'4. Valuation'!$P$10:$Y$10,0)),0)</f>
        <v>0</v>
      </c>
      <c r="U401" s="312">
        <f>IFERROR(INDEX('4. Valuation'!$P$10:$Y$17,MATCH($E401,'4. Valuation'!$P$10:$P$17,0),MATCH($U$25,'4. Valuation'!$P$10:$Y$10,0)),0)</f>
        <v>0</v>
      </c>
      <c r="V401" s="278"/>
      <c r="W401" s="312">
        <f t="shared" si="69"/>
        <v>0</v>
      </c>
      <c r="X401" s="312">
        <f t="shared" si="70"/>
        <v>0</v>
      </c>
      <c r="Y401" s="312">
        <f t="shared" si="71"/>
        <v>0</v>
      </c>
      <c r="Z401" s="278"/>
      <c r="AA401" s="312">
        <f t="shared" si="72"/>
        <v>0</v>
      </c>
      <c r="AB401" s="312">
        <f>'3. GRI Pricing'!Z392</f>
        <v>0</v>
      </c>
      <c r="AC401" s="361">
        <f t="shared" si="73"/>
        <v>0</v>
      </c>
    </row>
    <row r="402" spans="3:29" s="30" customFormat="1" ht="11.4" x14ac:dyDescent="0.2">
      <c r="C402" s="77">
        <f>'1. Accomodation'!N397</f>
        <v>0</v>
      </c>
      <c r="D402" s="77" t="str">
        <f>'3. GRI Pricing'!D393</f>
        <v>[Select]</v>
      </c>
      <c r="E402" s="77" t="str">
        <f>'1. Accomodation'!P397</f>
        <v>[Select]</v>
      </c>
      <c r="F402" s="77">
        <f>'1. Accomodation'!O397</f>
        <v>0</v>
      </c>
      <c r="H402" s="273">
        <v>0</v>
      </c>
      <c r="I402" s="272">
        <f>IFERROR(INDEX('4. Valuation'!$C$10:$J$17,MATCH($E402,'4. Valuation'!$C$10:$C$17,0),MATCH($I$25,'4. Valuation'!$C$10:$J$10,0)),0)</f>
        <v>0</v>
      </c>
      <c r="J402" s="361">
        <f>IFERROR(INDEX('4. Valuation'!$C$10:$J$17,MATCH($E402,'4. Valuation'!$C$10:$C$17,0),MATCH($J$25,'4. Valuation'!$C$10:$J$10,0)),0)</f>
        <v>0</v>
      </c>
      <c r="K402" s="277"/>
      <c r="L402" s="312">
        <f t="shared" si="66"/>
        <v>0</v>
      </c>
      <c r="M402" s="312">
        <f t="shared" si="67"/>
        <v>0</v>
      </c>
      <c r="N402" s="361">
        <f t="shared" si="68"/>
        <v>0</v>
      </c>
      <c r="O402" s="278"/>
      <c r="P402" s="278"/>
      <c r="Q402" s="278"/>
      <c r="R402" s="278"/>
      <c r="S402" s="312">
        <f>IFERROR(INDEX('4. Valuation'!$P$10:$Y$17,MATCH($E402,'4. Valuation'!$P$10:$P$17,0),MATCH($S$25,'4. Valuation'!$P$10:$Y$10,0)),0)</f>
        <v>0</v>
      </c>
      <c r="T402" s="312">
        <f>IFERROR(INDEX('4. Valuation'!$P$10:$Y$17,MATCH($E402,'4. Valuation'!$P$10:$P$17,0),MATCH($T$25,'4. Valuation'!$P$10:$Y$10,0)),0)</f>
        <v>0</v>
      </c>
      <c r="U402" s="312">
        <f>IFERROR(INDEX('4. Valuation'!$P$10:$Y$17,MATCH($E402,'4. Valuation'!$P$10:$P$17,0),MATCH($U$25,'4. Valuation'!$P$10:$Y$10,0)),0)</f>
        <v>0</v>
      </c>
      <c r="V402" s="278"/>
      <c r="W402" s="312">
        <f t="shared" si="69"/>
        <v>0</v>
      </c>
      <c r="X402" s="312">
        <f t="shared" si="70"/>
        <v>0</v>
      </c>
      <c r="Y402" s="312">
        <f t="shared" si="71"/>
        <v>0</v>
      </c>
      <c r="Z402" s="278"/>
      <c r="AA402" s="312">
        <f t="shared" si="72"/>
        <v>0</v>
      </c>
      <c r="AB402" s="312">
        <f>'3. GRI Pricing'!Z393</f>
        <v>0</v>
      </c>
      <c r="AC402" s="361">
        <f t="shared" si="73"/>
        <v>0</v>
      </c>
    </row>
    <row r="403" spans="3:29" s="30" customFormat="1" ht="11.4" x14ac:dyDescent="0.2">
      <c r="C403" s="77">
        <f>'1. Accomodation'!N398</f>
        <v>0</v>
      </c>
      <c r="D403" s="77" t="str">
        <f>'3. GRI Pricing'!D394</f>
        <v>[Select]</v>
      </c>
      <c r="E403" s="77" t="str">
        <f>'1. Accomodation'!P398</f>
        <v>[Select]</v>
      </c>
      <c r="F403" s="77">
        <f>'1. Accomodation'!O398</f>
        <v>0</v>
      </c>
      <c r="H403" s="273">
        <v>0</v>
      </c>
      <c r="I403" s="272">
        <f>IFERROR(INDEX('4. Valuation'!$C$10:$J$17,MATCH($E403,'4. Valuation'!$C$10:$C$17,0),MATCH($I$25,'4. Valuation'!$C$10:$J$10,0)),0)</f>
        <v>0</v>
      </c>
      <c r="J403" s="361">
        <f>IFERROR(INDEX('4. Valuation'!$C$10:$J$17,MATCH($E403,'4. Valuation'!$C$10:$C$17,0),MATCH($J$25,'4. Valuation'!$C$10:$J$10,0)),0)</f>
        <v>0</v>
      </c>
      <c r="K403" s="277"/>
      <c r="L403" s="312">
        <f t="shared" si="66"/>
        <v>0</v>
      </c>
      <c r="M403" s="312">
        <f t="shared" si="67"/>
        <v>0</v>
      </c>
      <c r="N403" s="361">
        <f t="shared" si="68"/>
        <v>0</v>
      </c>
      <c r="O403" s="278"/>
      <c r="P403" s="278"/>
      <c r="Q403" s="278"/>
      <c r="R403" s="278"/>
      <c r="S403" s="312">
        <f>IFERROR(INDEX('4. Valuation'!$P$10:$Y$17,MATCH($E403,'4. Valuation'!$P$10:$P$17,0),MATCH($S$25,'4. Valuation'!$P$10:$Y$10,0)),0)</f>
        <v>0</v>
      </c>
      <c r="T403" s="312">
        <f>IFERROR(INDEX('4. Valuation'!$P$10:$Y$17,MATCH($E403,'4. Valuation'!$P$10:$P$17,0),MATCH($T$25,'4. Valuation'!$P$10:$Y$10,0)),0)</f>
        <v>0</v>
      </c>
      <c r="U403" s="312">
        <f>IFERROR(INDEX('4. Valuation'!$P$10:$Y$17,MATCH($E403,'4. Valuation'!$P$10:$P$17,0),MATCH($U$25,'4. Valuation'!$P$10:$Y$10,0)),0)</f>
        <v>0</v>
      </c>
      <c r="V403" s="278"/>
      <c r="W403" s="312">
        <f t="shared" si="69"/>
        <v>0</v>
      </c>
      <c r="X403" s="312">
        <f t="shared" si="70"/>
        <v>0</v>
      </c>
      <c r="Y403" s="312">
        <f t="shared" si="71"/>
        <v>0</v>
      </c>
      <c r="Z403" s="278"/>
      <c r="AA403" s="312">
        <f t="shared" si="72"/>
        <v>0</v>
      </c>
      <c r="AB403" s="312">
        <f>'3. GRI Pricing'!Z394</f>
        <v>0</v>
      </c>
      <c r="AC403" s="361">
        <f t="shared" si="73"/>
        <v>0</v>
      </c>
    </row>
    <row r="404" spans="3:29" s="30" customFormat="1" ht="11.4" x14ac:dyDescent="0.2">
      <c r="C404" s="77">
        <f>'1. Accomodation'!N399</f>
        <v>0</v>
      </c>
      <c r="D404" s="77" t="str">
        <f>'3. GRI Pricing'!D395</f>
        <v>[Select]</v>
      </c>
      <c r="E404" s="77" t="str">
        <f>'1. Accomodation'!P399</f>
        <v>[Select]</v>
      </c>
      <c r="F404" s="77">
        <f>'1. Accomodation'!O399</f>
        <v>0</v>
      </c>
      <c r="H404" s="273">
        <v>0</v>
      </c>
      <c r="I404" s="272">
        <f>IFERROR(INDEX('4. Valuation'!$C$10:$J$17,MATCH($E404,'4. Valuation'!$C$10:$C$17,0),MATCH($I$25,'4. Valuation'!$C$10:$J$10,0)),0)</f>
        <v>0</v>
      </c>
      <c r="J404" s="361">
        <f>IFERROR(INDEX('4. Valuation'!$C$10:$J$17,MATCH($E404,'4. Valuation'!$C$10:$C$17,0),MATCH($J$25,'4. Valuation'!$C$10:$J$10,0)),0)</f>
        <v>0</v>
      </c>
      <c r="K404" s="277"/>
      <c r="L404" s="312">
        <f t="shared" si="66"/>
        <v>0</v>
      </c>
      <c r="M404" s="312">
        <f t="shared" si="67"/>
        <v>0</v>
      </c>
      <c r="N404" s="361">
        <f t="shared" si="68"/>
        <v>0</v>
      </c>
      <c r="O404" s="278"/>
      <c r="P404" s="278"/>
      <c r="Q404" s="278"/>
      <c r="R404" s="278"/>
      <c r="S404" s="312">
        <f>IFERROR(INDEX('4. Valuation'!$P$10:$Y$17,MATCH($E404,'4. Valuation'!$P$10:$P$17,0),MATCH($S$25,'4. Valuation'!$P$10:$Y$10,0)),0)</f>
        <v>0</v>
      </c>
      <c r="T404" s="312">
        <f>IFERROR(INDEX('4. Valuation'!$P$10:$Y$17,MATCH($E404,'4. Valuation'!$P$10:$P$17,0),MATCH($T$25,'4. Valuation'!$P$10:$Y$10,0)),0)</f>
        <v>0</v>
      </c>
      <c r="U404" s="312">
        <f>IFERROR(INDEX('4. Valuation'!$P$10:$Y$17,MATCH($E404,'4. Valuation'!$P$10:$P$17,0),MATCH($U$25,'4. Valuation'!$P$10:$Y$10,0)),0)</f>
        <v>0</v>
      </c>
      <c r="V404" s="278"/>
      <c r="W404" s="312">
        <f t="shared" si="69"/>
        <v>0</v>
      </c>
      <c r="X404" s="312">
        <f t="shared" si="70"/>
        <v>0</v>
      </c>
      <c r="Y404" s="312">
        <f t="shared" si="71"/>
        <v>0</v>
      </c>
      <c r="Z404" s="278"/>
      <c r="AA404" s="312">
        <f t="shared" si="72"/>
        <v>0</v>
      </c>
      <c r="AB404" s="312">
        <f>'3. GRI Pricing'!Z395</f>
        <v>0</v>
      </c>
      <c r="AC404" s="361">
        <f t="shared" si="73"/>
        <v>0</v>
      </c>
    </row>
    <row r="405" spans="3:29" s="30" customFormat="1" ht="11.4" x14ac:dyDescent="0.2">
      <c r="C405" s="77">
        <f>'1. Accomodation'!N400</f>
        <v>0</v>
      </c>
      <c r="D405" s="77" t="str">
        <f>'3. GRI Pricing'!D396</f>
        <v>[Select]</v>
      </c>
      <c r="E405" s="77" t="str">
        <f>'1. Accomodation'!P400</f>
        <v>[Select]</v>
      </c>
      <c r="F405" s="77">
        <f>'1. Accomodation'!O400</f>
        <v>0</v>
      </c>
      <c r="H405" s="273">
        <v>0</v>
      </c>
      <c r="I405" s="272">
        <f>IFERROR(INDEX('4. Valuation'!$C$10:$J$17,MATCH($E405,'4. Valuation'!$C$10:$C$17,0),MATCH($I$25,'4. Valuation'!$C$10:$J$10,0)),0)</f>
        <v>0</v>
      </c>
      <c r="J405" s="361">
        <f>IFERROR(INDEX('4. Valuation'!$C$10:$J$17,MATCH($E405,'4. Valuation'!$C$10:$C$17,0),MATCH($J$25,'4. Valuation'!$C$10:$J$10,0)),0)</f>
        <v>0</v>
      </c>
      <c r="K405" s="277"/>
      <c r="L405" s="312">
        <f t="shared" si="66"/>
        <v>0</v>
      </c>
      <c r="M405" s="312">
        <f t="shared" si="67"/>
        <v>0</v>
      </c>
      <c r="N405" s="361">
        <f t="shared" si="68"/>
        <v>0</v>
      </c>
      <c r="O405" s="278"/>
      <c r="P405" s="278"/>
      <c r="Q405" s="278"/>
      <c r="R405" s="278"/>
      <c r="S405" s="312">
        <f>IFERROR(INDEX('4. Valuation'!$P$10:$Y$17,MATCH($E405,'4. Valuation'!$P$10:$P$17,0),MATCH($S$25,'4. Valuation'!$P$10:$Y$10,0)),0)</f>
        <v>0</v>
      </c>
      <c r="T405" s="312">
        <f>IFERROR(INDEX('4. Valuation'!$P$10:$Y$17,MATCH($E405,'4. Valuation'!$P$10:$P$17,0),MATCH($T$25,'4. Valuation'!$P$10:$Y$10,0)),0)</f>
        <v>0</v>
      </c>
      <c r="U405" s="312">
        <f>IFERROR(INDEX('4. Valuation'!$P$10:$Y$17,MATCH($E405,'4. Valuation'!$P$10:$P$17,0),MATCH($U$25,'4. Valuation'!$P$10:$Y$10,0)),0)</f>
        <v>0</v>
      </c>
      <c r="V405" s="278"/>
      <c r="W405" s="312">
        <f t="shared" si="69"/>
        <v>0</v>
      </c>
      <c r="X405" s="312">
        <f t="shared" si="70"/>
        <v>0</v>
      </c>
      <c r="Y405" s="312">
        <f t="shared" si="71"/>
        <v>0</v>
      </c>
      <c r="Z405" s="278"/>
      <c r="AA405" s="312">
        <f t="shared" si="72"/>
        <v>0</v>
      </c>
      <c r="AB405" s="312">
        <f>'3. GRI Pricing'!Z396</f>
        <v>0</v>
      </c>
      <c r="AC405" s="361">
        <f t="shared" si="73"/>
        <v>0</v>
      </c>
    </row>
    <row r="406" spans="3:29" s="30" customFormat="1" ht="11.4" x14ac:dyDescent="0.2">
      <c r="C406" s="77">
        <f>'1. Accomodation'!N401</f>
        <v>0</v>
      </c>
      <c r="D406" s="77" t="str">
        <f>'3. GRI Pricing'!D397</f>
        <v>[Select]</v>
      </c>
      <c r="E406" s="77" t="str">
        <f>'1. Accomodation'!P401</f>
        <v>[Select]</v>
      </c>
      <c r="F406" s="77">
        <f>'1. Accomodation'!O401</f>
        <v>0</v>
      </c>
      <c r="H406" s="273">
        <v>0</v>
      </c>
      <c r="I406" s="272">
        <f>IFERROR(INDEX('4. Valuation'!$C$10:$J$17,MATCH($E406,'4. Valuation'!$C$10:$C$17,0),MATCH($I$25,'4. Valuation'!$C$10:$J$10,0)),0)</f>
        <v>0</v>
      </c>
      <c r="J406" s="361">
        <f>IFERROR(INDEX('4. Valuation'!$C$10:$J$17,MATCH($E406,'4. Valuation'!$C$10:$C$17,0),MATCH($J$25,'4. Valuation'!$C$10:$J$10,0)),0)</f>
        <v>0</v>
      </c>
      <c r="K406" s="277"/>
      <c r="L406" s="312">
        <f t="shared" si="66"/>
        <v>0</v>
      </c>
      <c r="M406" s="312">
        <f t="shared" si="67"/>
        <v>0</v>
      </c>
      <c r="N406" s="361">
        <f t="shared" si="68"/>
        <v>0</v>
      </c>
      <c r="O406" s="278"/>
      <c r="P406" s="278"/>
      <c r="Q406" s="278"/>
      <c r="R406" s="278"/>
      <c r="S406" s="312">
        <f>IFERROR(INDEX('4. Valuation'!$P$10:$Y$17,MATCH($E406,'4. Valuation'!$P$10:$P$17,0),MATCH($S$25,'4. Valuation'!$P$10:$Y$10,0)),0)</f>
        <v>0</v>
      </c>
      <c r="T406" s="312">
        <f>IFERROR(INDEX('4. Valuation'!$P$10:$Y$17,MATCH($E406,'4. Valuation'!$P$10:$P$17,0),MATCH($T$25,'4. Valuation'!$P$10:$Y$10,0)),0)</f>
        <v>0</v>
      </c>
      <c r="U406" s="312">
        <f>IFERROR(INDEX('4. Valuation'!$P$10:$Y$17,MATCH($E406,'4. Valuation'!$P$10:$P$17,0),MATCH($U$25,'4. Valuation'!$P$10:$Y$10,0)),0)</f>
        <v>0</v>
      </c>
      <c r="V406" s="278"/>
      <c r="W406" s="312">
        <f t="shared" si="69"/>
        <v>0</v>
      </c>
      <c r="X406" s="312">
        <f t="shared" si="70"/>
        <v>0</v>
      </c>
      <c r="Y406" s="312">
        <f t="shared" si="71"/>
        <v>0</v>
      </c>
      <c r="Z406" s="278"/>
      <c r="AA406" s="312">
        <f t="shared" si="72"/>
        <v>0</v>
      </c>
      <c r="AB406" s="312">
        <f>'3. GRI Pricing'!Z397</f>
        <v>0</v>
      </c>
      <c r="AC406" s="361">
        <f t="shared" si="73"/>
        <v>0</v>
      </c>
    </row>
    <row r="407" spans="3:29" s="30" customFormat="1" ht="11.4" x14ac:dyDescent="0.2">
      <c r="C407" s="77">
        <f>'1. Accomodation'!N402</f>
        <v>0</v>
      </c>
      <c r="D407" s="77" t="str">
        <f>'3. GRI Pricing'!D398</f>
        <v>[Select]</v>
      </c>
      <c r="E407" s="77" t="str">
        <f>'1. Accomodation'!P402</f>
        <v>[Select]</v>
      </c>
      <c r="F407" s="77">
        <f>'1. Accomodation'!O402</f>
        <v>0</v>
      </c>
      <c r="H407" s="273">
        <v>0</v>
      </c>
      <c r="I407" s="272">
        <f>IFERROR(INDEX('4. Valuation'!$C$10:$J$17,MATCH($E407,'4. Valuation'!$C$10:$C$17,0),MATCH($I$25,'4. Valuation'!$C$10:$J$10,0)),0)</f>
        <v>0</v>
      </c>
      <c r="J407" s="361">
        <f>IFERROR(INDEX('4. Valuation'!$C$10:$J$17,MATCH($E407,'4. Valuation'!$C$10:$C$17,0),MATCH($J$25,'4. Valuation'!$C$10:$J$10,0)),0)</f>
        <v>0</v>
      </c>
      <c r="K407" s="277"/>
      <c r="L407" s="312">
        <f t="shared" si="66"/>
        <v>0</v>
      </c>
      <c r="M407" s="312">
        <f t="shared" si="67"/>
        <v>0</v>
      </c>
      <c r="N407" s="361">
        <f t="shared" si="68"/>
        <v>0</v>
      </c>
      <c r="O407" s="278"/>
      <c r="P407" s="278"/>
      <c r="Q407" s="278"/>
      <c r="R407" s="278"/>
      <c r="S407" s="312">
        <f>IFERROR(INDEX('4. Valuation'!$P$10:$Y$17,MATCH($E407,'4. Valuation'!$P$10:$P$17,0),MATCH($S$25,'4. Valuation'!$P$10:$Y$10,0)),0)</f>
        <v>0</v>
      </c>
      <c r="T407" s="312">
        <f>IFERROR(INDEX('4. Valuation'!$P$10:$Y$17,MATCH($E407,'4. Valuation'!$P$10:$P$17,0),MATCH($T$25,'4. Valuation'!$P$10:$Y$10,0)),0)</f>
        <v>0</v>
      </c>
      <c r="U407" s="312">
        <f>IFERROR(INDEX('4. Valuation'!$P$10:$Y$17,MATCH($E407,'4. Valuation'!$P$10:$P$17,0),MATCH($U$25,'4. Valuation'!$P$10:$Y$10,0)),0)</f>
        <v>0</v>
      </c>
      <c r="V407" s="278"/>
      <c r="W407" s="312">
        <f t="shared" si="69"/>
        <v>0</v>
      </c>
      <c r="X407" s="312">
        <f t="shared" si="70"/>
        <v>0</v>
      </c>
      <c r="Y407" s="312">
        <f t="shared" si="71"/>
        <v>0</v>
      </c>
      <c r="Z407" s="278"/>
      <c r="AA407" s="312">
        <f t="shared" si="72"/>
        <v>0</v>
      </c>
      <c r="AB407" s="312">
        <f>'3. GRI Pricing'!Z398</f>
        <v>0</v>
      </c>
      <c r="AC407" s="361">
        <f t="shared" si="73"/>
        <v>0</v>
      </c>
    </row>
    <row r="408" spans="3:29" s="30" customFormat="1" ht="11.4" x14ac:dyDescent="0.2">
      <c r="C408" s="77">
        <f>'1. Accomodation'!N403</f>
        <v>0</v>
      </c>
      <c r="D408" s="77" t="str">
        <f>'3. GRI Pricing'!D399</f>
        <v>[Select]</v>
      </c>
      <c r="E408" s="77" t="str">
        <f>'1. Accomodation'!P403</f>
        <v>[Select]</v>
      </c>
      <c r="F408" s="77">
        <f>'1. Accomodation'!O403</f>
        <v>0</v>
      </c>
      <c r="H408" s="273">
        <v>0</v>
      </c>
      <c r="I408" s="272">
        <f>IFERROR(INDEX('4. Valuation'!$C$10:$J$17,MATCH($E408,'4. Valuation'!$C$10:$C$17,0),MATCH($I$25,'4. Valuation'!$C$10:$J$10,0)),0)</f>
        <v>0</v>
      </c>
      <c r="J408" s="361">
        <f>IFERROR(INDEX('4. Valuation'!$C$10:$J$17,MATCH($E408,'4. Valuation'!$C$10:$C$17,0),MATCH($J$25,'4. Valuation'!$C$10:$J$10,0)),0)</f>
        <v>0</v>
      </c>
      <c r="K408" s="277"/>
      <c r="L408" s="312">
        <f t="shared" si="66"/>
        <v>0</v>
      </c>
      <c r="M408" s="312">
        <f t="shared" si="67"/>
        <v>0</v>
      </c>
      <c r="N408" s="361">
        <f t="shared" si="68"/>
        <v>0</v>
      </c>
      <c r="O408" s="278"/>
      <c r="P408" s="278"/>
      <c r="Q408" s="278"/>
      <c r="R408" s="278"/>
      <c r="S408" s="312">
        <f>IFERROR(INDEX('4. Valuation'!$P$10:$Y$17,MATCH($E408,'4. Valuation'!$P$10:$P$17,0),MATCH($S$25,'4. Valuation'!$P$10:$Y$10,0)),0)</f>
        <v>0</v>
      </c>
      <c r="T408" s="312">
        <f>IFERROR(INDEX('4. Valuation'!$P$10:$Y$17,MATCH($E408,'4. Valuation'!$P$10:$P$17,0),MATCH($T$25,'4. Valuation'!$P$10:$Y$10,0)),0)</f>
        <v>0</v>
      </c>
      <c r="U408" s="312">
        <f>IFERROR(INDEX('4. Valuation'!$P$10:$Y$17,MATCH($E408,'4. Valuation'!$P$10:$P$17,0),MATCH($U$25,'4. Valuation'!$P$10:$Y$10,0)),0)</f>
        <v>0</v>
      </c>
      <c r="V408" s="278"/>
      <c r="W408" s="312">
        <f t="shared" si="69"/>
        <v>0</v>
      </c>
      <c r="X408" s="312">
        <f t="shared" si="70"/>
        <v>0</v>
      </c>
      <c r="Y408" s="312">
        <f t="shared" si="71"/>
        <v>0</v>
      </c>
      <c r="Z408" s="278"/>
      <c r="AA408" s="312">
        <f t="shared" si="72"/>
        <v>0</v>
      </c>
      <c r="AB408" s="312">
        <f>'3. GRI Pricing'!Z399</f>
        <v>0</v>
      </c>
      <c r="AC408" s="361">
        <f t="shared" si="73"/>
        <v>0</v>
      </c>
    </row>
    <row r="409" spans="3:29" s="30" customFormat="1" ht="11.4" x14ac:dyDescent="0.2">
      <c r="C409" s="77">
        <f>'1. Accomodation'!N404</f>
        <v>0</v>
      </c>
      <c r="D409" s="77" t="str">
        <f>'3. GRI Pricing'!D400</f>
        <v>[Select]</v>
      </c>
      <c r="E409" s="77" t="str">
        <f>'1. Accomodation'!P404</f>
        <v>[Select]</v>
      </c>
      <c r="F409" s="77">
        <f>'1. Accomodation'!O404</f>
        <v>0</v>
      </c>
      <c r="H409" s="273">
        <v>0</v>
      </c>
      <c r="I409" s="272">
        <f>IFERROR(INDEX('4. Valuation'!$C$10:$J$17,MATCH($E409,'4. Valuation'!$C$10:$C$17,0),MATCH($I$25,'4. Valuation'!$C$10:$J$10,0)),0)</f>
        <v>0</v>
      </c>
      <c r="J409" s="361">
        <f>IFERROR(INDEX('4. Valuation'!$C$10:$J$17,MATCH($E409,'4. Valuation'!$C$10:$C$17,0),MATCH($J$25,'4. Valuation'!$C$10:$J$10,0)),0)</f>
        <v>0</v>
      </c>
      <c r="K409" s="277"/>
      <c r="L409" s="312">
        <f t="shared" si="66"/>
        <v>0</v>
      </c>
      <c r="M409" s="312">
        <f t="shared" si="67"/>
        <v>0</v>
      </c>
      <c r="N409" s="361">
        <f t="shared" si="68"/>
        <v>0</v>
      </c>
      <c r="O409" s="278"/>
      <c r="P409" s="278"/>
      <c r="Q409" s="278"/>
      <c r="R409" s="278"/>
      <c r="S409" s="312">
        <f>IFERROR(INDEX('4. Valuation'!$P$10:$Y$17,MATCH($E409,'4. Valuation'!$P$10:$P$17,0),MATCH($S$25,'4. Valuation'!$P$10:$Y$10,0)),0)</f>
        <v>0</v>
      </c>
      <c r="T409" s="312">
        <f>IFERROR(INDEX('4. Valuation'!$P$10:$Y$17,MATCH($E409,'4. Valuation'!$P$10:$P$17,0),MATCH($T$25,'4. Valuation'!$P$10:$Y$10,0)),0)</f>
        <v>0</v>
      </c>
      <c r="U409" s="312">
        <f>IFERROR(INDEX('4. Valuation'!$P$10:$Y$17,MATCH($E409,'4. Valuation'!$P$10:$P$17,0),MATCH($U$25,'4. Valuation'!$P$10:$Y$10,0)),0)</f>
        <v>0</v>
      </c>
      <c r="V409" s="278"/>
      <c r="W409" s="312">
        <f t="shared" si="69"/>
        <v>0</v>
      </c>
      <c r="X409" s="312">
        <f t="shared" si="70"/>
        <v>0</v>
      </c>
      <c r="Y409" s="312">
        <f t="shared" si="71"/>
        <v>0</v>
      </c>
      <c r="Z409" s="278"/>
      <c r="AA409" s="312">
        <f t="shared" si="72"/>
        <v>0</v>
      </c>
      <c r="AB409" s="312">
        <f>'3. GRI Pricing'!Z400</f>
        <v>0</v>
      </c>
      <c r="AC409" s="361">
        <f t="shared" si="73"/>
        <v>0</v>
      </c>
    </row>
    <row r="410" spans="3:29" s="30" customFormat="1" ht="11.4" x14ac:dyDescent="0.2">
      <c r="C410" s="77">
        <f>'1. Accomodation'!N405</f>
        <v>0</v>
      </c>
      <c r="D410" s="77" t="str">
        <f>'3. GRI Pricing'!D401</f>
        <v>[Select]</v>
      </c>
      <c r="E410" s="77" t="str">
        <f>'1. Accomodation'!P405</f>
        <v>[Select]</v>
      </c>
      <c r="F410" s="77">
        <f>'1. Accomodation'!O405</f>
        <v>0</v>
      </c>
      <c r="H410" s="273">
        <v>0</v>
      </c>
      <c r="I410" s="272">
        <f>IFERROR(INDEX('4. Valuation'!$C$10:$J$17,MATCH($E410,'4. Valuation'!$C$10:$C$17,0),MATCH($I$25,'4. Valuation'!$C$10:$J$10,0)),0)</f>
        <v>0</v>
      </c>
      <c r="J410" s="361">
        <f>IFERROR(INDEX('4. Valuation'!$C$10:$J$17,MATCH($E410,'4. Valuation'!$C$10:$C$17,0),MATCH($J$25,'4. Valuation'!$C$10:$J$10,0)),0)</f>
        <v>0</v>
      </c>
      <c r="K410" s="277"/>
      <c r="L410" s="312">
        <f t="shared" si="66"/>
        <v>0</v>
      </c>
      <c r="M410" s="312">
        <f t="shared" si="67"/>
        <v>0</v>
      </c>
      <c r="N410" s="361">
        <f t="shared" si="68"/>
        <v>0</v>
      </c>
      <c r="O410" s="278"/>
      <c r="P410" s="278"/>
      <c r="Q410" s="278"/>
      <c r="R410" s="278"/>
      <c r="S410" s="312">
        <f>IFERROR(INDEX('4. Valuation'!$P$10:$Y$17,MATCH($E410,'4. Valuation'!$P$10:$P$17,0),MATCH($S$25,'4. Valuation'!$P$10:$Y$10,0)),0)</f>
        <v>0</v>
      </c>
      <c r="T410" s="312">
        <f>IFERROR(INDEX('4. Valuation'!$P$10:$Y$17,MATCH($E410,'4. Valuation'!$P$10:$P$17,0),MATCH($T$25,'4. Valuation'!$P$10:$Y$10,0)),0)</f>
        <v>0</v>
      </c>
      <c r="U410" s="312">
        <f>IFERROR(INDEX('4. Valuation'!$P$10:$Y$17,MATCH($E410,'4. Valuation'!$P$10:$P$17,0),MATCH($U$25,'4. Valuation'!$P$10:$Y$10,0)),0)</f>
        <v>0</v>
      </c>
      <c r="V410" s="278"/>
      <c r="W410" s="312">
        <f t="shared" si="69"/>
        <v>0</v>
      </c>
      <c r="X410" s="312">
        <f t="shared" si="70"/>
        <v>0</v>
      </c>
      <c r="Y410" s="312">
        <f t="shared" si="71"/>
        <v>0</v>
      </c>
      <c r="Z410" s="278"/>
      <c r="AA410" s="312">
        <f t="shared" si="72"/>
        <v>0</v>
      </c>
      <c r="AB410" s="312">
        <f>'3. GRI Pricing'!Z401</f>
        <v>0</v>
      </c>
      <c r="AC410" s="361">
        <f t="shared" si="73"/>
        <v>0</v>
      </c>
    </row>
    <row r="411" spans="3:29" s="30" customFormat="1" ht="11.4" x14ac:dyDescent="0.2">
      <c r="C411" s="77">
        <f>'1. Accomodation'!N406</f>
        <v>0</v>
      </c>
      <c r="D411" s="77" t="str">
        <f>'3. GRI Pricing'!D402</f>
        <v>[Select]</v>
      </c>
      <c r="E411" s="77" t="str">
        <f>'1. Accomodation'!P406</f>
        <v>[Select]</v>
      </c>
      <c r="F411" s="77">
        <f>'1. Accomodation'!O406</f>
        <v>0</v>
      </c>
      <c r="H411" s="273">
        <v>0</v>
      </c>
      <c r="I411" s="272">
        <f>IFERROR(INDEX('4. Valuation'!$C$10:$J$17,MATCH($E411,'4. Valuation'!$C$10:$C$17,0),MATCH($I$25,'4. Valuation'!$C$10:$J$10,0)),0)</f>
        <v>0</v>
      </c>
      <c r="J411" s="361">
        <f>IFERROR(INDEX('4. Valuation'!$C$10:$J$17,MATCH($E411,'4. Valuation'!$C$10:$C$17,0),MATCH($J$25,'4. Valuation'!$C$10:$J$10,0)),0)</f>
        <v>0</v>
      </c>
      <c r="K411" s="277"/>
      <c r="L411" s="312">
        <f t="shared" ref="L411:L474" si="74">M411*12</f>
        <v>0</v>
      </c>
      <c r="M411" s="312">
        <f t="shared" ref="M411:M474" si="75">I411*(1+$N$24)^((M$24-L$24)/365)</f>
        <v>0</v>
      </c>
      <c r="N411" s="361">
        <f t="shared" ref="N411:N474" si="76">IFERROR(L411/F411,0)</f>
        <v>0</v>
      </c>
      <c r="O411" s="278"/>
      <c r="P411" s="278"/>
      <c r="Q411" s="278"/>
      <c r="R411" s="278"/>
      <c r="S411" s="312">
        <f>IFERROR(INDEX('4. Valuation'!$P$10:$Y$17,MATCH($E411,'4. Valuation'!$P$10:$P$17,0),MATCH($S$25,'4. Valuation'!$P$10:$Y$10,0)),0)</f>
        <v>0</v>
      </c>
      <c r="T411" s="312">
        <f>IFERROR(INDEX('4. Valuation'!$P$10:$Y$17,MATCH($E411,'4. Valuation'!$P$10:$P$17,0),MATCH($T$25,'4. Valuation'!$P$10:$Y$10,0)),0)</f>
        <v>0</v>
      </c>
      <c r="U411" s="312">
        <f>IFERROR(INDEX('4. Valuation'!$P$10:$Y$17,MATCH($E411,'4. Valuation'!$P$10:$P$17,0),MATCH($U$25,'4. Valuation'!$P$10:$Y$10,0)),0)</f>
        <v>0</v>
      </c>
      <c r="V411" s="278"/>
      <c r="W411" s="312">
        <f t="shared" ref="W411:W474" si="77">X411*12</f>
        <v>0</v>
      </c>
      <c r="X411" s="312">
        <f t="shared" ref="X411:X474" si="78">T411*(1+$N$24)^((X$24-W$24)/365)</f>
        <v>0</v>
      </c>
      <c r="Y411" s="312">
        <f t="shared" ref="Y411:Y474" si="79">IFERROR(W411/F411,0)</f>
        <v>0</v>
      </c>
      <c r="Z411" s="278"/>
      <c r="AA411" s="312">
        <f t="shared" ref="AA411:AA474" si="80">AB411*12</f>
        <v>0</v>
      </c>
      <c r="AB411" s="312">
        <f>'3. GRI Pricing'!Z402</f>
        <v>0</v>
      </c>
      <c r="AC411" s="361">
        <f t="shared" ref="AC411:AC474" si="81">IFERROR(AA411/F411,0)</f>
        <v>0</v>
      </c>
    </row>
    <row r="412" spans="3:29" s="30" customFormat="1" ht="11.4" x14ac:dyDescent="0.2">
      <c r="C412" s="77">
        <f>'1. Accomodation'!N407</f>
        <v>0</v>
      </c>
      <c r="D412" s="77" t="str">
        <f>'3. GRI Pricing'!D403</f>
        <v>[Select]</v>
      </c>
      <c r="E412" s="77" t="str">
        <f>'1. Accomodation'!P407</f>
        <v>[Select]</v>
      </c>
      <c r="F412" s="77">
        <f>'1. Accomodation'!O407</f>
        <v>0</v>
      </c>
      <c r="H412" s="273">
        <v>0</v>
      </c>
      <c r="I412" s="272">
        <f>IFERROR(INDEX('4. Valuation'!$C$10:$J$17,MATCH($E412,'4. Valuation'!$C$10:$C$17,0),MATCH($I$25,'4. Valuation'!$C$10:$J$10,0)),0)</f>
        <v>0</v>
      </c>
      <c r="J412" s="361">
        <f>IFERROR(INDEX('4. Valuation'!$C$10:$J$17,MATCH($E412,'4. Valuation'!$C$10:$C$17,0),MATCH($J$25,'4. Valuation'!$C$10:$J$10,0)),0)</f>
        <v>0</v>
      </c>
      <c r="K412" s="277"/>
      <c r="L412" s="312">
        <f t="shared" si="74"/>
        <v>0</v>
      </c>
      <c r="M412" s="312">
        <f t="shared" si="75"/>
        <v>0</v>
      </c>
      <c r="N412" s="361">
        <f t="shared" si="76"/>
        <v>0</v>
      </c>
      <c r="O412" s="278"/>
      <c r="P412" s="278"/>
      <c r="Q412" s="278"/>
      <c r="R412" s="278"/>
      <c r="S412" s="312">
        <f>IFERROR(INDEX('4. Valuation'!$P$10:$Y$17,MATCH($E412,'4. Valuation'!$P$10:$P$17,0),MATCH($S$25,'4. Valuation'!$P$10:$Y$10,0)),0)</f>
        <v>0</v>
      </c>
      <c r="T412" s="312">
        <f>IFERROR(INDEX('4. Valuation'!$P$10:$Y$17,MATCH($E412,'4. Valuation'!$P$10:$P$17,0),MATCH($T$25,'4. Valuation'!$P$10:$Y$10,0)),0)</f>
        <v>0</v>
      </c>
      <c r="U412" s="312">
        <f>IFERROR(INDEX('4. Valuation'!$P$10:$Y$17,MATCH($E412,'4. Valuation'!$P$10:$P$17,0),MATCH($U$25,'4. Valuation'!$P$10:$Y$10,0)),0)</f>
        <v>0</v>
      </c>
      <c r="V412" s="278"/>
      <c r="W412" s="312">
        <f t="shared" si="77"/>
        <v>0</v>
      </c>
      <c r="X412" s="312">
        <f t="shared" si="78"/>
        <v>0</v>
      </c>
      <c r="Y412" s="312">
        <f t="shared" si="79"/>
        <v>0</v>
      </c>
      <c r="Z412" s="278"/>
      <c r="AA412" s="312">
        <f t="shared" si="80"/>
        <v>0</v>
      </c>
      <c r="AB412" s="312">
        <f>'3. GRI Pricing'!Z403</f>
        <v>0</v>
      </c>
      <c r="AC412" s="361">
        <f t="shared" si="81"/>
        <v>0</v>
      </c>
    </row>
    <row r="413" spans="3:29" s="30" customFormat="1" ht="11.4" x14ac:dyDescent="0.2">
      <c r="C413" s="77">
        <f>'1. Accomodation'!N408</f>
        <v>0</v>
      </c>
      <c r="D413" s="77" t="str">
        <f>'3. GRI Pricing'!D404</f>
        <v>[Select]</v>
      </c>
      <c r="E413" s="77" t="str">
        <f>'1. Accomodation'!P408</f>
        <v>[Select]</v>
      </c>
      <c r="F413" s="77">
        <f>'1. Accomodation'!O408</f>
        <v>0</v>
      </c>
      <c r="H413" s="273">
        <v>0</v>
      </c>
      <c r="I413" s="272">
        <f>IFERROR(INDEX('4. Valuation'!$C$10:$J$17,MATCH($E413,'4. Valuation'!$C$10:$C$17,0),MATCH($I$25,'4. Valuation'!$C$10:$J$10,0)),0)</f>
        <v>0</v>
      </c>
      <c r="J413" s="361">
        <f>IFERROR(INDEX('4. Valuation'!$C$10:$J$17,MATCH($E413,'4. Valuation'!$C$10:$C$17,0),MATCH($J$25,'4. Valuation'!$C$10:$J$10,0)),0)</f>
        <v>0</v>
      </c>
      <c r="K413" s="277"/>
      <c r="L413" s="312">
        <f t="shared" si="74"/>
        <v>0</v>
      </c>
      <c r="M413" s="312">
        <f t="shared" si="75"/>
        <v>0</v>
      </c>
      <c r="N413" s="361">
        <f t="shared" si="76"/>
        <v>0</v>
      </c>
      <c r="O413" s="278"/>
      <c r="P413" s="278"/>
      <c r="Q413" s="278"/>
      <c r="R413" s="278"/>
      <c r="S413" s="312">
        <f>IFERROR(INDEX('4. Valuation'!$P$10:$Y$17,MATCH($E413,'4. Valuation'!$P$10:$P$17,0),MATCH($S$25,'4. Valuation'!$P$10:$Y$10,0)),0)</f>
        <v>0</v>
      </c>
      <c r="T413" s="312">
        <f>IFERROR(INDEX('4. Valuation'!$P$10:$Y$17,MATCH($E413,'4. Valuation'!$P$10:$P$17,0),MATCH($T$25,'4. Valuation'!$P$10:$Y$10,0)),0)</f>
        <v>0</v>
      </c>
      <c r="U413" s="312">
        <f>IFERROR(INDEX('4. Valuation'!$P$10:$Y$17,MATCH($E413,'4. Valuation'!$P$10:$P$17,0),MATCH($U$25,'4. Valuation'!$P$10:$Y$10,0)),0)</f>
        <v>0</v>
      </c>
      <c r="V413" s="278"/>
      <c r="W413" s="312">
        <f t="shared" si="77"/>
        <v>0</v>
      </c>
      <c r="X413" s="312">
        <f t="shared" si="78"/>
        <v>0</v>
      </c>
      <c r="Y413" s="312">
        <f t="shared" si="79"/>
        <v>0</v>
      </c>
      <c r="Z413" s="278"/>
      <c r="AA413" s="312">
        <f t="shared" si="80"/>
        <v>0</v>
      </c>
      <c r="AB413" s="312">
        <f>'3. GRI Pricing'!Z404</f>
        <v>0</v>
      </c>
      <c r="AC413" s="361">
        <f t="shared" si="81"/>
        <v>0</v>
      </c>
    </row>
    <row r="414" spans="3:29" s="30" customFormat="1" ht="11.4" x14ac:dyDescent="0.2">
      <c r="C414" s="77">
        <f>'1. Accomodation'!N409</f>
        <v>0</v>
      </c>
      <c r="D414" s="77" t="str">
        <f>'3. GRI Pricing'!D405</f>
        <v>[Select]</v>
      </c>
      <c r="E414" s="77" t="str">
        <f>'1. Accomodation'!P409</f>
        <v>[Select]</v>
      </c>
      <c r="F414" s="77">
        <f>'1. Accomodation'!O409</f>
        <v>0</v>
      </c>
      <c r="H414" s="273">
        <v>0</v>
      </c>
      <c r="I414" s="272">
        <f>IFERROR(INDEX('4. Valuation'!$C$10:$J$17,MATCH($E414,'4. Valuation'!$C$10:$C$17,0),MATCH($I$25,'4. Valuation'!$C$10:$J$10,0)),0)</f>
        <v>0</v>
      </c>
      <c r="J414" s="361">
        <f>IFERROR(INDEX('4. Valuation'!$C$10:$J$17,MATCH($E414,'4. Valuation'!$C$10:$C$17,0),MATCH($J$25,'4. Valuation'!$C$10:$J$10,0)),0)</f>
        <v>0</v>
      </c>
      <c r="K414" s="277"/>
      <c r="L414" s="312">
        <f t="shared" si="74"/>
        <v>0</v>
      </c>
      <c r="M414" s="312">
        <f t="shared" si="75"/>
        <v>0</v>
      </c>
      <c r="N414" s="361">
        <f t="shared" si="76"/>
        <v>0</v>
      </c>
      <c r="O414" s="278"/>
      <c r="P414" s="278"/>
      <c r="Q414" s="278"/>
      <c r="R414" s="278"/>
      <c r="S414" s="312">
        <f>IFERROR(INDEX('4. Valuation'!$P$10:$Y$17,MATCH($E414,'4. Valuation'!$P$10:$P$17,0),MATCH($S$25,'4. Valuation'!$P$10:$Y$10,0)),0)</f>
        <v>0</v>
      </c>
      <c r="T414" s="312">
        <f>IFERROR(INDEX('4. Valuation'!$P$10:$Y$17,MATCH($E414,'4. Valuation'!$P$10:$P$17,0),MATCH($T$25,'4. Valuation'!$P$10:$Y$10,0)),0)</f>
        <v>0</v>
      </c>
      <c r="U414" s="312">
        <f>IFERROR(INDEX('4. Valuation'!$P$10:$Y$17,MATCH($E414,'4. Valuation'!$P$10:$P$17,0),MATCH($U$25,'4. Valuation'!$P$10:$Y$10,0)),0)</f>
        <v>0</v>
      </c>
      <c r="V414" s="278"/>
      <c r="W414" s="312">
        <f t="shared" si="77"/>
        <v>0</v>
      </c>
      <c r="X414" s="312">
        <f t="shared" si="78"/>
        <v>0</v>
      </c>
      <c r="Y414" s="312">
        <f t="shared" si="79"/>
        <v>0</v>
      </c>
      <c r="Z414" s="278"/>
      <c r="AA414" s="312">
        <f t="shared" si="80"/>
        <v>0</v>
      </c>
      <c r="AB414" s="312">
        <f>'3. GRI Pricing'!Z405</f>
        <v>0</v>
      </c>
      <c r="AC414" s="361">
        <f t="shared" si="81"/>
        <v>0</v>
      </c>
    </row>
    <row r="415" spans="3:29" s="30" customFormat="1" ht="11.4" x14ac:dyDescent="0.2">
      <c r="C415" s="77">
        <f>'1. Accomodation'!N410</f>
        <v>0</v>
      </c>
      <c r="D415" s="77" t="str">
        <f>'3. GRI Pricing'!D406</f>
        <v>[Select]</v>
      </c>
      <c r="E415" s="77" t="str">
        <f>'1. Accomodation'!P410</f>
        <v>[Select]</v>
      </c>
      <c r="F415" s="77">
        <f>'1. Accomodation'!O410</f>
        <v>0</v>
      </c>
      <c r="H415" s="273">
        <v>0</v>
      </c>
      <c r="I415" s="272">
        <f>IFERROR(INDEX('4. Valuation'!$C$10:$J$17,MATCH($E415,'4. Valuation'!$C$10:$C$17,0),MATCH($I$25,'4. Valuation'!$C$10:$J$10,0)),0)</f>
        <v>0</v>
      </c>
      <c r="J415" s="361">
        <f>IFERROR(INDEX('4. Valuation'!$C$10:$J$17,MATCH($E415,'4. Valuation'!$C$10:$C$17,0),MATCH($J$25,'4. Valuation'!$C$10:$J$10,0)),0)</f>
        <v>0</v>
      </c>
      <c r="K415" s="277"/>
      <c r="L415" s="312">
        <f t="shared" si="74"/>
        <v>0</v>
      </c>
      <c r="M415" s="312">
        <f t="shared" si="75"/>
        <v>0</v>
      </c>
      <c r="N415" s="361">
        <f t="shared" si="76"/>
        <v>0</v>
      </c>
      <c r="O415" s="278"/>
      <c r="P415" s="278"/>
      <c r="Q415" s="278"/>
      <c r="R415" s="278"/>
      <c r="S415" s="312">
        <f>IFERROR(INDEX('4. Valuation'!$P$10:$Y$17,MATCH($E415,'4. Valuation'!$P$10:$P$17,0),MATCH($S$25,'4. Valuation'!$P$10:$Y$10,0)),0)</f>
        <v>0</v>
      </c>
      <c r="T415" s="312">
        <f>IFERROR(INDEX('4. Valuation'!$P$10:$Y$17,MATCH($E415,'4. Valuation'!$P$10:$P$17,0),MATCH($T$25,'4. Valuation'!$P$10:$Y$10,0)),0)</f>
        <v>0</v>
      </c>
      <c r="U415" s="312">
        <f>IFERROR(INDEX('4. Valuation'!$P$10:$Y$17,MATCH($E415,'4. Valuation'!$P$10:$P$17,0),MATCH($U$25,'4. Valuation'!$P$10:$Y$10,0)),0)</f>
        <v>0</v>
      </c>
      <c r="V415" s="278"/>
      <c r="W415" s="312">
        <f t="shared" si="77"/>
        <v>0</v>
      </c>
      <c r="X415" s="312">
        <f t="shared" si="78"/>
        <v>0</v>
      </c>
      <c r="Y415" s="312">
        <f t="shared" si="79"/>
        <v>0</v>
      </c>
      <c r="Z415" s="278"/>
      <c r="AA415" s="312">
        <f t="shared" si="80"/>
        <v>0</v>
      </c>
      <c r="AB415" s="312">
        <f>'3. GRI Pricing'!Z406</f>
        <v>0</v>
      </c>
      <c r="AC415" s="361">
        <f t="shared" si="81"/>
        <v>0</v>
      </c>
    </row>
    <row r="416" spans="3:29" s="30" customFormat="1" ht="11.4" x14ac:dyDescent="0.2">
      <c r="C416" s="77">
        <f>'1. Accomodation'!N411</f>
        <v>0</v>
      </c>
      <c r="D416" s="77" t="str">
        <f>'3. GRI Pricing'!D407</f>
        <v>[Select]</v>
      </c>
      <c r="E416" s="77" t="str">
        <f>'1. Accomodation'!P411</f>
        <v>[Select]</v>
      </c>
      <c r="F416" s="77">
        <f>'1. Accomodation'!O411</f>
        <v>0</v>
      </c>
      <c r="H416" s="273">
        <v>0</v>
      </c>
      <c r="I416" s="272">
        <f>IFERROR(INDEX('4. Valuation'!$C$10:$J$17,MATCH($E416,'4. Valuation'!$C$10:$C$17,0),MATCH($I$25,'4. Valuation'!$C$10:$J$10,0)),0)</f>
        <v>0</v>
      </c>
      <c r="J416" s="361">
        <f>IFERROR(INDEX('4. Valuation'!$C$10:$J$17,MATCH($E416,'4. Valuation'!$C$10:$C$17,0),MATCH($J$25,'4. Valuation'!$C$10:$J$10,0)),0)</f>
        <v>0</v>
      </c>
      <c r="K416" s="277"/>
      <c r="L416" s="312">
        <f t="shared" si="74"/>
        <v>0</v>
      </c>
      <c r="M416" s="312">
        <f t="shared" si="75"/>
        <v>0</v>
      </c>
      <c r="N416" s="361">
        <f t="shared" si="76"/>
        <v>0</v>
      </c>
      <c r="O416" s="278"/>
      <c r="P416" s="278"/>
      <c r="Q416" s="278"/>
      <c r="R416" s="278"/>
      <c r="S416" s="312">
        <f>IFERROR(INDEX('4. Valuation'!$P$10:$Y$17,MATCH($E416,'4. Valuation'!$P$10:$P$17,0),MATCH($S$25,'4. Valuation'!$P$10:$Y$10,0)),0)</f>
        <v>0</v>
      </c>
      <c r="T416" s="312">
        <f>IFERROR(INDEX('4. Valuation'!$P$10:$Y$17,MATCH($E416,'4. Valuation'!$P$10:$P$17,0),MATCH($T$25,'4. Valuation'!$P$10:$Y$10,0)),0)</f>
        <v>0</v>
      </c>
      <c r="U416" s="312">
        <f>IFERROR(INDEX('4. Valuation'!$P$10:$Y$17,MATCH($E416,'4. Valuation'!$P$10:$P$17,0),MATCH($U$25,'4. Valuation'!$P$10:$Y$10,0)),0)</f>
        <v>0</v>
      </c>
      <c r="V416" s="278"/>
      <c r="W416" s="312">
        <f t="shared" si="77"/>
        <v>0</v>
      </c>
      <c r="X416" s="312">
        <f t="shared" si="78"/>
        <v>0</v>
      </c>
      <c r="Y416" s="312">
        <f t="shared" si="79"/>
        <v>0</v>
      </c>
      <c r="Z416" s="278"/>
      <c r="AA416" s="312">
        <f t="shared" si="80"/>
        <v>0</v>
      </c>
      <c r="AB416" s="312">
        <f>'3. GRI Pricing'!Z407</f>
        <v>0</v>
      </c>
      <c r="AC416" s="361">
        <f t="shared" si="81"/>
        <v>0</v>
      </c>
    </row>
    <row r="417" spans="3:29" s="30" customFormat="1" ht="11.4" x14ac:dyDescent="0.2">
      <c r="C417" s="77">
        <f>'1. Accomodation'!N412</f>
        <v>0</v>
      </c>
      <c r="D417" s="77" t="str">
        <f>'3. GRI Pricing'!D408</f>
        <v>[Select]</v>
      </c>
      <c r="E417" s="77" t="str">
        <f>'1. Accomodation'!P412</f>
        <v>[Select]</v>
      </c>
      <c r="F417" s="77">
        <f>'1. Accomodation'!O412</f>
        <v>0</v>
      </c>
      <c r="H417" s="273">
        <v>0</v>
      </c>
      <c r="I417" s="272">
        <f>IFERROR(INDEX('4. Valuation'!$C$10:$J$17,MATCH($E417,'4. Valuation'!$C$10:$C$17,0),MATCH($I$25,'4. Valuation'!$C$10:$J$10,0)),0)</f>
        <v>0</v>
      </c>
      <c r="J417" s="361">
        <f>IFERROR(INDEX('4. Valuation'!$C$10:$J$17,MATCH($E417,'4. Valuation'!$C$10:$C$17,0),MATCH($J$25,'4. Valuation'!$C$10:$J$10,0)),0)</f>
        <v>0</v>
      </c>
      <c r="K417" s="277"/>
      <c r="L417" s="312">
        <f t="shared" si="74"/>
        <v>0</v>
      </c>
      <c r="M417" s="312">
        <f t="shared" si="75"/>
        <v>0</v>
      </c>
      <c r="N417" s="361">
        <f t="shared" si="76"/>
        <v>0</v>
      </c>
      <c r="O417" s="278"/>
      <c r="P417" s="278"/>
      <c r="Q417" s="278"/>
      <c r="R417" s="278"/>
      <c r="S417" s="312">
        <f>IFERROR(INDEX('4. Valuation'!$P$10:$Y$17,MATCH($E417,'4. Valuation'!$P$10:$P$17,0),MATCH($S$25,'4. Valuation'!$P$10:$Y$10,0)),0)</f>
        <v>0</v>
      </c>
      <c r="T417" s="312">
        <f>IFERROR(INDEX('4. Valuation'!$P$10:$Y$17,MATCH($E417,'4. Valuation'!$P$10:$P$17,0),MATCH($T$25,'4. Valuation'!$P$10:$Y$10,0)),0)</f>
        <v>0</v>
      </c>
      <c r="U417" s="312">
        <f>IFERROR(INDEX('4. Valuation'!$P$10:$Y$17,MATCH($E417,'4. Valuation'!$P$10:$P$17,0),MATCH($U$25,'4. Valuation'!$P$10:$Y$10,0)),0)</f>
        <v>0</v>
      </c>
      <c r="V417" s="278"/>
      <c r="W417" s="312">
        <f t="shared" si="77"/>
        <v>0</v>
      </c>
      <c r="X417" s="312">
        <f t="shared" si="78"/>
        <v>0</v>
      </c>
      <c r="Y417" s="312">
        <f t="shared" si="79"/>
        <v>0</v>
      </c>
      <c r="Z417" s="278"/>
      <c r="AA417" s="312">
        <f t="shared" si="80"/>
        <v>0</v>
      </c>
      <c r="AB417" s="312">
        <f>'3. GRI Pricing'!Z408</f>
        <v>0</v>
      </c>
      <c r="AC417" s="361">
        <f t="shared" si="81"/>
        <v>0</v>
      </c>
    </row>
    <row r="418" spans="3:29" s="30" customFormat="1" ht="11.4" x14ac:dyDescent="0.2">
      <c r="C418" s="77">
        <f>'1. Accomodation'!N413</f>
        <v>0</v>
      </c>
      <c r="D418" s="77" t="str">
        <f>'3. GRI Pricing'!D409</f>
        <v>[Select]</v>
      </c>
      <c r="E418" s="77" t="str">
        <f>'1. Accomodation'!P413</f>
        <v>[Select]</v>
      </c>
      <c r="F418" s="77">
        <f>'1. Accomodation'!O413</f>
        <v>0</v>
      </c>
      <c r="H418" s="273">
        <v>0</v>
      </c>
      <c r="I418" s="272">
        <f>IFERROR(INDEX('4. Valuation'!$C$10:$J$17,MATCH($E418,'4. Valuation'!$C$10:$C$17,0),MATCH($I$25,'4. Valuation'!$C$10:$J$10,0)),0)</f>
        <v>0</v>
      </c>
      <c r="J418" s="361">
        <f>IFERROR(INDEX('4. Valuation'!$C$10:$J$17,MATCH($E418,'4. Valuation'!$C$10:$C$17,0),MATCH($J$25,'4. Valuation'!$C$10:$J$10,0)),0)</f>
        <v>0</v>
      </c>
      <c r="K418" s="277"/>
      <c r="L418" s="312">
        <f t="shared" si="74"/>
        <v>0</v>
      </c>
      <c r="M418" s="312">
        <f t="shared" si="75"/>
        <v>0</v>
      </c>
      <c r="N418" s="361">
        <f t="shared" si="76"/>
        <v>0</v>
      </c>
      <c r="O418" s="278"/>
      <c r="P418" s="278"/>
      <c r="Q418" s="278"/>
      <c r="R418" s="278"/>
      <c r="S418" s="312">
        <f>IFERROR(INDEX('4. Valuation'!$P$10:$Y$17,MATCH($E418,'4. Valuation'!$P$10:$P$17,0),MATCH($S$25,'4. Valuation'!$P$10:$Y$10,0)),0)</f>
        <v>0</v>
      </c>
      <c r="T418" s="312">
        <f>IFERROR(INDEX('4. Valuation'!$P$10:$Y$17,MATCH($E418,'4. Valuation'!$P$10:$P$17,0),MATCH($T$25,'4. Valuation'!$P$10:$Y$10,0)),0)</f>
        <v>0</v>
      </c>
      <c r="U418" s="312">
        <f>IFERROR(INDEX('4. Valuation'!$P$10:$Y$17,MATCH($E418,'4. Valuation'!$P$10:$P$17,0),MATCH($U$25,'4. Valuation'!$P$10:$Y$10,0)),0)</f>
        <v>0</v>
      </c>
      <c r="V418" s="278"/>
      <c r="W418" s="312">
        <f t="shared" si="77"/>
        <v>0</v>
      </c>
      <c r="X418" s="312">
        <f t="shared" si="78"/>
        <v>0</v>
      </c>
      <c r="Y418" s="312">
        <f t="shared" si="79"/>
        <v>0</v>
      </c>
      <c r="Z418" s="278"/>
      <c r="AA418" s="312">
        <f t="shared" si="80"/>
        <v>0</v>
      </c>
      <c r="AB418" s="312">
        <f>'3. GRI Pricing'!Z409</f>
        <v>0</v>
      </c>
      <c r="AC418" s="361">
        <f t="shared" si="81"/>
        <v>0</v>
      </c>
    </row>
    <row r="419" spans="3:29" s="30" customFormat="1" ht="11.4" x14ac:dyDescent="0.2">
      <c r="C419" s="77">
        <f>'1. Accomodation'!N414</f>
        <v>0</v>
      </c>
      <c r="D419" s="77" t="str">
        <f>'3. GRI Pricing'!D410</f>
        <v>[Select]</v>
      </c>
      <c r="E419" s="77" t="str">
        <f>'1. Accomodation'!P414</f>
        <v>[Select]</v>
      </c>
      <c r="F419" s="77">
        <f>'1. Accomodation'!O414</f>
        <v>0</v>
      </c>
      <c r="H419" s="273">
        <v>0</v>
      </c>
      <c r="I419" s="272">
        <f>IFERROR(INDEX('4. Valuation'!$C$10:$J$17,MATCH($E419,'4. Valuation'!$C$10:$C$17,0),MATCH($I$25,'4. Valuation'!$C$10:$J$10,0)),0)</f>
        <v>0</v>
      </c>
      <c r="J419" s="361">
        <f>IFERROR(INDEX('4. Valuation'!$C$10:$J$17,MATCH($E419,'4. Valuation'!$C$10:$C$17,0),MATCH($J$25,'4. Valuation'!$C$10:$J$10,0)),0)</f>
        <v>0</v>
      </c>
      <c r="K419" s="277"/>
      <c r="L419" s="312">
        <f t="shared" si="74"/>
        <v>0</v>
      </c>
      <c r="M419" s="312">
        <f t="shared" si="75"/>
        <v>0</v>
      </c>
      <c r="N419" s="361">
        <f t="shared" si="76"/>
        <v>0</v>
      </c>
      <c r="O419" s="278"/>
      <c r="P419" s="278"/>
      <c r="Q419" s="278"/>
      <c r="R419" s="278"/>
      <c r="S419" s="312">
        <f>IFERROR(INDEX('4. Valuation'!$P$10:$Y$17,MATCH($E419,'4. Valuation'!$P$10:$P$17,0),MATCH($S$25,'4. Valuation'!$P$10:$Y$10,0)),0)</f>
        <v>0</v>
      </c>
      <c r="T419" s="312">
        <f>IFERROR(INDEX('4. Valuation'!$P$10:$Y$17,MATCH($E419,'4. Valuation'!$P$10:$P$17,0),MATCH($T$25,'4. Valuation'!$P$10:$Y$10,0)),0)</f>
        <v>0</v>
      </c>
      <c r="U419" s="312">
        <f>IFERROR(INDEX('4. Valuation'!$P$10:$Y$17,MATCH($E419,'4. Valuation'!$P$10:$P$17,0),MATCH($U$25,'4. Valuation'!$P$10:$Y$10,0)),0)</f>
        <v>0</v>
      </c>
      <c r="V419" s="278"/>
      <c r="W419" s="312">
        <f t="shared" si="77"/>
        <v>0</v>
      </c>
      <c r="X419" s="312">
        <f t="shared" si="78"/>
        <v>0</v>
      </c>
      <c r="Y419" s="312">
        <f t="shared" si="79"/>
        <v>0</v>
      </c>
      <c r="Z419" s="278"/>
      <c r="AA419" s="312">
        <f t="shared" si="80"/>
        <v>0</v>
      </c>
      <c r="AB419" s="312">
        <f>'3. GRI Pricing'!Z410</f>
        <v>0</v>
      </c>
      <c r="AC419" s="361">
        <f t="shared" si="81"/>
        <v>0</v>
      </c>
    </row>
    <row r="420" spans="3:29" s="30" customFormat="1" ht="11.4" x14ac:dyDescent="0.2">
      <c r="C420" s="77">
        <f>'1. Accomodation'!N415</f>
        <v>0</v>
      </c>
      <c r="D420" s="77" t="str">
        <f>'3. GRI Pricing'!D411</f>
        <v>[Select]</v>
      </c>
      <c r="E420" s="77" t="str">
        <f>'1. Accomodation'!P415</f>
        <v>[Select]</v>
      </c>
      <c r="F420" s="77">
        <f>'1. Accomodation'!O415</f>
        <v>0</v>
      </c>
      <c r="H420" s="273">
        <v>0</v>
      </c>
      <c r="I420" s="272">
        <f>IFERROR(INDEX('4. Valuation'!$C$10:$J$17,MATCH($E420,'4. Valuation'!$C$10:$C$17,0),MATCH($I$25,'4. Valuation'!$C$10:$J$10,0)),0)</f>
        <v>0</v>
      </c>
      <c r="J420" s="361">
        <f>IFERROR(INDEX('4. Valuation'!$C$10:$J$17,MATCH($E420,'4. Valuation'!$C$10:$C$17,0),MATCH($J$25,'4. Valuation'!$C$10:$J$10,0)),0)</f>
        <v>0</v>
      </c>
      <c r="K420" s="277"/>
      <c r="L420" s="312">
        <f t="shared" si="74"/>
        <v>0</v>
      </c>
      <c r="M420" s="312">
        <f t="shared" si="75"/>
        <v>0</v>
      </c>
      <c r="N420" s="361">
        <f t="shared" si="76"/>
        <v>0</v>
      </c>
      <c r="O420" s="278"/>
      <c r="P420" s="278"/>
      <c r="Q420" s="278"/>
      <c r="R420" s="278"/>
      <c r="S420" s="312">
        <f>IFERROR(INDEX('4. Valuation'!$P$10:$Y$17,MATCH($E420,'4. Valuation'!$P$10:$P$17,0),MATCH($S$25,'4. Valuation'!$P$10:$Y$10,0)),0)</f>
        <v>0</v>
      </c>
      <c r="T420" s="312">
        <f>IFERROR(INDEX('4. Valuation'!$P$10:$Y$17,MATCH($E420,'4. Valuation'!$P$10:$P$17,0),MATCH($T$25,'4. Valuation'!$P$10:$Y$10,0)),0)</f>
        <v>0</v>
      </c>
      <c r="U420" s="312">
        <f>IFERROR(INDEX('4. Valuation'!$P$10:$Y$17,MATCH($E420,'4. Valuation'!$P$10:$P$17,0),MATCH($U$25,'4. Valuation'!$P$10:$Y$10,0)),0)</f>
        <v>0</v>
      </c>
      <c r="V420" s="278"/>
      <c r="W420" s="312">
        <f t="shared" si="77"/>
        <v>0</v>
      </c>
      <c r="X420" s="312">
        <f t="shared" si="78"/>
        <v>0</v>
      </c>
      <c r="Y420" s="312">
        <f t="shared" si="79"/>
        <v>0</v>
      </c>
      <c r="Z420" s="278"/>
      <c r="AA420" s="312">
        <f t="shared" si="80"/>
        <v>0</v>
      </c>
      <c r="AB420" s="312">
        <f>'3. GRI Pricing'!Z411</f>
        <v>0</v>
      </c>
      <c r="AC420" s="361">
        <f t="shared" si="81"/>
        <v>0</v>
      </c>
    </row>
    <row r="421" spans="3:29" s="30" customFormat="1" ht="11.4" x14ac:dyDescent="0.2">
      <c r="C421" s="77">
        <f>'1. Accomodation'!N416</f>
        <v>0</v>
      </c>
      <c r="D421" s="77" t="str">
        <f>'3. GRI Pricing'!D412</f>
        <v>[Select]</v>
      </c>
      <c r="E421" s="77" t="str">
        <f>'1. Accomodation'!P416</f>
        <v>[Select]</v>
      </c>
      <c r="F421" s="77">
        <f>'1. Accomodation'!O416</f>
        <v>0</v>
      </c>
      <c r="H421" s="273">
        <v>0</v>
      </c>
      <c r="I421" s="272">
        <f>IFERROR(INDEX('4. Valuation'!$C$10:$J$17,MATCH($E421,'4. Valuation'!$C$10:$C$17,0),MATCH($I$25,'4. Valuation'!$C$10:$J$10,0)),0)</f>
        <v>0</v>
      </c>
      <c r="J421" s="361">
        <f>IFERROR(INDEX('4. Valuation'!$C$10:$J$17,MATCH($E421,'4. Valuation'!$C$10:$C$17,0),MATCH($J$25,'4. Valuation'!$C$10:$J$10,0)),0)</f>
        <v>0</v>
      </c>
      <c r="K421" s="277"/>
      <c r="L421" s="312">
        <f t="shared" si="74"/>
        <v>0</v>
      </c>
      <c r="M421" s="312">
        <f t="shared" si="75"/>
        <v>0</v>
      </c>
      <c r="N421" s="361">
        <f t="shared" si="76"/>
        <v>0</v>
      </c>
      <c r="O421" s="278"/>
      <c r="P421" s="278"/>
      <c r="Q421" s="278"/>
      <c r="R421" s="278"/>
      <c r="S421" s="312">
        <f>IFERROR(INDEX('4. Valuation'!$P$10:$Y$17,MATCH($E421,'4. Valuation'!$P$10:$P$17,0),MATCH($S$25,'4. Valuation'!$P$10:$Y$10,0)),0)</f>
        <v>0</v>
      </c>
      <c r="T421" s="312">
        <f>IFERROR(INDEX('4. Valuation'!$P$10:$Y$17,MATCH($E421,'4. Valuation'!$P$10:$P$17,0),MATCH($T$25,'4. Valuation'!$P$10:$Y$10,0)),0)</f>
        <v>0</v>
      </c>
      <c r="U421" s="312">
        <f>IFERROR(INDEX('4. Valuation'!$P$10:$Y$17,MATCH($E421,'4. Valuation'!$P$10:$P$17,0),MATCH($U$25,'4. Valuation'!$P$10:$Y$10,0)),0)</f>
        <v>0</v>
      </c>
      <c r="V421" s="278"/>
      <c r="W421" s="312">
        <f t="shared" si="77"/>
        <v>0</v>
      </c>
      <c r="X421" s="312">
        <f t="shared" si="78"/>
        <v>0</v>
      </c>
      <c r="Y421" s="312">
        <f t="shared" si="79"/>
        <v>0</v>
      </c>
      <c r="Z421" s="278"/>
      <c r="AA421" s="312">
        <f t="shared" si="80"/>
        <v>0</v>
      </c>
      <c r="AB421" s="312">
        <f>'3. GRI Pricing'!Z412</f>
        <v>0</v>
      </c>
      <c r="AC421" s="361">
        <f t="shared" si="81"/>
        <v>0</v>
      </c>
    </row>
    <row r="422" spans="3:29" s="30" customFormat="1" ht="11.4" x14ac:dyDescent="0.2">
      <c r="C422" s="77">
        <f>'1. Accomodation'!N417</f>
        <v>0</v>
      </c>
      <c r="D422" s="77" t="str">
        <f>'3. GRI Pricing'!D413</f>
        <v>[Select]</v>
      </c>
      <c r="E422" s="77" t="str">
        <f>'1. Accomodation'!P417</f>
        <v>[Select]</v>
      </c>
      <c r="F422" s="77">
        <f>'1. Accomodation'!O417</f>
        <v>0</v>
      </c>
      <c r="H422" s="273">
        <v>0</v>
      </c>
      <c r="I422" s="272">
        <f>IFERROR(INDEX('4. Valuation'!$C$10:$J$17,MATCH($E422,'4. Valuation'!$C$10:$C$17,0),MATCH($I$25,'4. Valuation'!$C$10:$J$10,0)),0)</f>
        <v>0</v>
      </c>
      <c r="J422" s="361">
        <f>IFERROR(INDEX('4. Valuation'!$C$10:$J$17,MATCH($E422,'4. Valuation'!$C$10:$C$17,0),MATCH($J$25,'4. Valuation'!$C$10:$J$10,0)),0)</f>
        <v>0</v>
      </c>
      <c r="K422" s="277"/>
      <c r="L422" s="312">
        <f t="shared" si="74"/>
        <v>0</v>
      </c>
      <c r="M422" s="312">
        <f t="shared" si="75"/>
        <v>0</v>
      </c>
      <c r="N422" s="361">
        <f t="shared" si="76"/>
        <v>0</v>
      </c>
      <c r="O422" s="278"/>
      <c r="P422" s="278"/>
      <c r="Q422" s="278"/>
      <c r="R422" s="278"/>
      <c r="S422" s="312">
        <f>IFERROR(INDEX('4. Valuation'!$P$10:$Y$17,MATCH($E422,'4. Valuation'!$P$10:$P$17,0),MATCH($S$25,'4. Valuation'!$P$10:$Y$10,0)),0)</f>
        <v>0</v>
      </c>
      <c r="T422" s="312">
        <f>IFERROR(INDEX('4. Valuation'!$P$10:$Y$17,MATCH($E422,'4. Valuation'!$P$10:$P$17,0),MATCH($T$25,'4. Valuation'!$P$10:$Y$10,0)),0)</f>
        <v>0</v>
      </c>
      <c r="U422" s="312">
        <f>IFERROR(INDEX('4. Valuation'!$P$10:$Y$17,MATCH($E422,'4. Valuation'!$P$10:$P$17,0),MATCH($U$25,'4. Valuation'!$P$10:$Y$10,0)),0)</f>
        <v>0</v>
      </c>
      <c r="V422" s="278"/>
      <c r="W422" s="312">
        <f t="shared" si="77"/>
        <v>0</v>
      </c>
      <c r="X422" s="312">
        <f t="shared" si="78"/>
        <v>0</v>
      </c>
      <c r="Y422" s="312">
        <f t="shared" si="79"/>
        <v>0</v>
      </c>
      <c r="Z422" s="278"/>
      <c r="AA422" s="312">
        <f t="shared" si="80"/>
        <v>0</v>
      </c>
      <c r="AB422" s="312">
        <f>'3. GRI Pricing'!Z413</f>
        <v>0</v>
      </c>
      <c r="AC422" s="361">
        <f t="shared" si="81"/>
        <v>0</v>
      </c>
    </row>
    <row r="423" spans="3:29" s="30" customFormat="1" ht="11.4" x14ac:dyDescent="0.2">
      <c r="C423" s="77">
        <f>'1. Accomodation'!N418</f>
        <v>0</v>
      </c>
      <c r="D423" s="77" t="str">
        <f>'3. GRI Pricing'!D414</f>
        <v>[Select]</v>
      </c>
      <c r="E423" s="77" t="str">
        <f>'1. Accomodation'!P418</f>
        <v>[Select]</v>
      </c>
      <c r="F423" s="77">
        <f>'1. Accomodation'!O418</f>
        <v>0</v>
      </c>
      <c r="H423" s="273">
        <v>0</v>
      </c>
      <c r="I423" s="272">
        <f>IFERROR(INDEX('4. Valuation'!$C$10:$J$17,MATCH($E423,'4. Valuation'!$C$10:$C$17,0),MATCH($I$25,'4. Valuation'!$C$10:$J$10,0)),0)</f>
        <v>0</v>
      </c>
      <c r="J423" s="361">
        <f>IFERROR(INDEX('4. Valuation'!$C$10:$J$17,MATCH($E423,'4. Valuation'!$C$10:$C$17,0),MATCH($J$25,'4. Valuation'!$C$10:$J$10,0)),0)</f>
        <v>0</v>
      </c>
      <c r="K423" s="277"/>
      <c r="L423" s="312">
        <f t="shared" si="74"/>
        <v>0</v>
      </c>
      <c r="M423" s="312">
        <f t="shared" si="75"/>
        <v>0</v>
      </c>
      <c r="N423" s="361">
        <f t="shared" si="76"/>
        <v>0</v>
      </c>
      <c r="O423" s="278"/>
      <c r="P423" s="278"/>
      <c r="Q423" s="278"/>
      <c r="R423" s="278"/>
      <c r="S423" s="312">
        <f>IFERROR(INDEX('4. Valuation'!$P$10:$Y$17,MATCH($E423,'4. Valuation'!$P$10:$P$17,0),MATCH($S$25,'4. Valuation'!$P$10:$Y$10,0)),0)</f>
        <v>0</v>
      </c>
      <c r="T423" s="312">
        <f>IFERROR(INDEX('4. Valuation'!$P$10:$Y$17,MATCH($E423,'4. Valuation'!$P$10:$P$17,0),MATCH($T$25,'4. Valuation'!$P$10:$Y$10,0)),0)</f>
        <v>0</v>
      </c>
      <c r="U423" s="312">
        <f>IFERROR(INDEX('4. Valuation'!$P$10:$Y$17,MATCH($E423,'4. Valuation'!$P$10:$P$17,0),MATCH($U$25,'4. Valuation'!$P$10:$Y$10,0)),0)</f>
        <v>0</v>
      </c>
      <c r="V423" s="278"/>
      <c r="W423" s="312">
        <f t="shared" si="77"/>
        <v>0</v>
      </c>
      <c r="X423" s="312">
        <f t="shared" si="78"/>
        <v>0</v>
      </c>
      <c r="Y423" s="312">
        <f t="shared" si="79"/>
        <v>0</v>
      </c>
      <c r="Z423" s="278"/>
      <c r="AA423" s="312">
        <f t="shared" si="80"/>
        <v>0</v>
      </c>
      <c r="AB423" s="312">
        <f>'3. GRI Pricing'!Z414</f>
        <v>0</v>
      </c>
      <c r="AC423" s="361">
        <f t="shared" si="81"/>
        <v>0</v>
      </c>
    </row>
    <row r="424" spans="3:29" s="30" customFormat="1" ht="11.4" x14ac:dyDescent="0.2">
      <c r="C424" s="77">
        <f>'1. Accomodation'!N419</f>
        <v>0</v>
      </c>
      <c r="D424" s="77" t="str">
        <f>'3. GRI Pricing'!D415</f>
        <v>[Select]</v>
      </c>
      <c r="E424" s="77" t="str">
        <f>'1. Accomodation'!P419</f>
        <v>[Select]</v>
      </c>
      <c r="F424" s="77">
        <f>'1. Accomodation'!O419</f>
        <v>0</v>
      </c>
      <c r="H424" s="273">
        <v>0</v>
      </c>
      <c r="I424" s="272">
        <f>IFERROR(INDEX('4. Valuation'!$C$10:$J$17,MATCH($E424,'4. Valuation'!$C$10:$C$17,0),MATCH($I$25,'4. Valuation'!$C$10:$J$10,0)),0)</f>
        <v>0</v>
      </c>
      <c r="J424" s="361">
        <f>IFERROR(INDEX('4. Valuation'!$C$10:$J$17,MATCH($E424,'4. Valuation'!$C$10:$C$17,0),MATCH($J$25,'4. Valuation'!$C$10:$J$10,0)),0)</f>
        <v>0</v>
      </c>
      <c r="K424" s="277"/>
      <c r="L424" s="312">
        <f t="shared" si="74"/>
        <v>0</v>
      </c>
      <c r="M424" s="312">
        <f t="shared" si="75"/>
        <v>0</v>
      </c>
      <c r="N424" s="361">
        <f t="shared" si="76"/>
        <v>0</v>
      </c>
      <c r="O424" s="278"/>
      <c r="P424" s="278"/>
      <c r="Q424" s="278"/>
      <c r="R424" s="278"/>
      <c r="S424" s="312">
        <f>IFERROR(INDEX('4. Valuation'!$P$10:$Y$17,MATCH($E424,'4. Valuation'!$P$10:$P$17,0),MATCH($S$25,'4. Valuation'!$P$10:$Y$10,0)),0)</f>
        <v>0</v>
      </c>
      <c r="T424" s="312">
        <f>IFERROR(INDEX('4. Valuation'!$P$10:$Y$17,MATCH($E424,'4. Valuation'!$P$10:$P$17,0),MATCH($T$25,'4. Valuation'!$P$10:$Y$10,0)),0)</f>
        <v>0</v>
      </c>
      <c r="U424" s="312">
        <f>IFERROR(INDEX('4. Valuation'!$P$10:$Y$17,MATCH($E424,'4. Valuation'!$P$10:$P$17,0),MATCH($U$25,'4. Valuation'!$P$10:$Y$10,0)),0)</f>
        <v>0</v>
      </c>
      <c r="V424" s="278"/>
      <c r="W424" s="312">
        <f t="shared" si="77"/>
        <v>0</v>
      </c>
      <c r="X424" s="312">
        <f t="shared" si="78"/>
        <v>0</v>
      </c>
      <c r="Y424" s="312">
        <f t="shared" si="79"/>
        <v>0</v>
      </c>
      <c r="Z424" s="278"/>
      <c r="AA424" s="312">
        <f t="shared" si="80"/>
        <v>0</v>
      </c>
      <c r="AB424" s="312">
        <f>'3. GRI Pricing'!Z415</f>
        <v>0</v>
      </c>
      <c r="AC424" s="361">
        <f t="shared" si="81"/>
        <v>0</v>
      </c>
    </row>
    <row r="425" spans="3:29" s="30" customFormat="1" ht="11.4" x14ac:dyDescent="0.2">
      <c r="C425" s="77">
        <f>'1. Accomodation'!N420</f>
        <v>0</v>
      </c>
      <c r="D425" s="77" t="str">
        <f>'3. GRI Pricing'!D416</f>
        <v>[Select]</v>
      </c>
      <c r="E425" s="77" t="str">
        <f>'1. Accomodation'!P420</f>
        <v>[Select]</v>
      </c>
      <c r="F425" s="77">
        <f>'1. Accomodation'!O420</f>
        <v>0</v>
      </c>
      <c r="H425" s="273">
        <v>0</v>
      </c>
      <c r="I425" s="272">
        <f>IFERROR(INDEX('4. Valuation'!$C$10:$J$17,MATCH($E425,'4. Valuation'!$C$10:$C$17,0),MATCH($I$25,'4. Valuation'!$C$10:$J$10,0)),0)</f>
        <v>0</v>
      </c>
      <c r="J425" s="361">
        <f>IFERROR(INDEX('4. Valuation'!$C$10:$J$17,MATCH($E425,'4. Valuation'!$C$10:$C$17,0),MATCH($J$25,'4. Valuation'!$C$10:$J$10,0)),0)</f>
        <v>0</v>
      </c>
      <c r="K425" s="277"/>
      <c r="L425" s="312">
        <f t="shared" si="74"/>
        <v>0</v>
      </c>
      <c r="M425" s="312">
        <f t="shared" si="75"/>
        <v>0</v>
      </c>
      <c r="N425" s="361">
        <f t="shared" si="76"/>
        <v>0</v>
      </c>
      <c r="O425" s="278"/>
      <c r="P425" s="278"/>
      <c r="Q425" s="278"/>
      <c r="R425" s="278"/>
      <c r="S425" s="312">
        <f>IFERROR(INDEX('4. Valuation'!$P$10:$Y$17,MATCH($E425,'4. Valuation'!$P$10:$P$17,0),MATCH($S$25,'4. Valuation'!$P$10:$Y$10,0)),0)</f>
        <v>0</v>
      </c>
      <c r="T425" s="312">
        <f>IFERROR(INDEX('4. Valuation'!$P$10:$Y$17,MATCH($E425,'4. Valuation'!$P$10:$P$17,0),MATCH($T$25,'4. Valuation'!$P$10:$Y$10,0)),0)</f>
        <v>0</v>
      </c>
      <c r="U425" s="312">
        <f>IFERROR(INDEX('4. Valuation'!$P$10:$Y$17,MATCH($E425,'4. Valuation'!$P$10:$P$17,0),MATCH($U$25,'4. Valuation'!$P$10:$Y$10,0)),0)</f>
        <v>0</v>
      </c>
      <c r="V425" s="278"/>
      <c r="W425" s="312">
        <f t="shared" si="77"/>
        <v>0</v>
      </c>
      <c r="X425" s="312">
        <f t="shared" si="78"/>
        <v>0</v>
      </c>
      <c r="Y425" s="312">
        <f t="shared" si="79"/>
        <v>0</v>
      </c>
      <c r="Z425" s="278"/>
      <c r="AA425" s="312">
        <f t="shared" si="80"/>
        <v>0</v>
      </c>
      <c r="AB425" s="312">
        <f>'3. GRI Pricing'!Z416</f>
        <v>0</v>
      </c>
      <c r="AC425" s="361">
        <f t="shared" si="81"/>
        <v>0</v>
      </c>
    </row>
    <row r="426" spans="3:29" s="30" customFormat="1" ht="11.4" x14ac:dyDescent="0.2">
      <c r="C426" s="77">
        <f>'1. Accomodation'!N421</f>
        <v>0</v>
      </c>
      <c r="D426" s="77" t="str">
        <f>'3. GRI Pricing'!D417</f>
        <v>[Select]</v>
      </c>
      <c r="E426" s="77" t="str">
        <f>'1. Accomodation'!P421</f>
        <v>[Select]</v>
      </c>
      <c r="F426" s="77">
        <f>'1. Accomodation'!O421</f>
        <v>0</v>
      </c>
      <c r="H426" s="273">
        <v>0</v>
      </c>
      <c r="I426" s="272">
        <f>IFERROR(INDEX('4. Valuation'!$C$10:$J$17,MATCH($E426,'4. Valuation'!$C$10:$C$17,0),MATCH($I$25,'4. Valuation'!$C$10:$J$10,0)),0)</f>
        <v>0</v>
      </c>
      <c r="J426" s="361">
        <f>IFERROR(INDEX('4. Valuation'!$C$10:$J$17,MATCH($E426,'4. Valuation'!$C$10:$C$17,0),MATCH($J$25,'4. Valuation'!$C$10:$J$10,0)),0)</f>
        <v>0</v>
      </c>
      <c r="K426" s="277"/>
      <c r="L426" s="312">
        <f t="shared" si="74"/>
        <v>0</v>
      </c>
      <c r="M426" s="312">
        <f t="shared" si="75"/>
        <v>0</v>
      </c>
      <c r="N426" s="361">
        <f t="shared" si="76"/>
        <v>0</v>
      </c>
      <c r="O426" s="278"/>
      <c r="P426" s="278"/>
      <c r="Q426" s="278"/>
      <c r="R426" s="278"/>
      <c r="S426" s="312">
        <f>IFERROR(INDEX('4. Valuation'!$P$10:$Y$17,MATCH($E426,'4. Valuation'!$P$10:$P$17,0),MATCH($S$25,'4. Valuation'!$P$10:$Y$10,0)),0)</f>
        <v>0</v>
      </c>
      <c r="T426" s="312">
        <f>IFERROR(INDEX('4. Valuation'!$P$10:$Y$17,MATCH($E426,'4. Valuation'!$P$10:$P$17,0),MATCH($T$25,'4. Valuation'!$P$10:$Y$10,0)),0)</f>
        <v>0</v>
      </c>
      <c r="U426" s="312">
        <f>IFERROR(INDEX('4. Valuation'!$P$10:$Y$17,MATCH($E426,'4. Valuation'!$P$10:$P$17,0),MATCH($U$25,'4. Valuation'!$P$10:$Y$10,0)),0)</f>
        <v>0</v>
      </c>
      <c r="V426" s="278"/>
      <c r="W426" s="312">
        <f t="shared" si="77"/>
        <v>0</v>
      </c>
      <c r="X426" s="312">
        <f t="shared" si="78"/>
        <v>0</v>
      </c>
      <c r="Y426" s="312">
        <f t="shared" si="79"/>
        <v>0</v>
      </c>
      <c r="Z426" s="278"/>
      <c r="AA426" s="312">
        <f t="shared" si="80"/>
        <v>0</v>
      </c>
      <c r="AB426" s="312">
        <f>'3. GRI Pricing'!Z417</f>
        <v>0</v>
      </c>
      <c r="AC426" s="361">
        <f t="shared" si="81"/>
        <v>0</v>
      </c>
    </row>
    <row r="427" spans="3:29" s="30" customFormat="1" ht="11.4" x14ac:dyDescent="0.2">
      <c r="C427" s="77">
        <f>'1. Accomodation'!N422</f>
        <v>0</v>
      </c>
      <c r="D427" s="77" t="str">
        <f>'3. GRI Pricing'!D418</f>
        <v>[Select]</v>
      </c>
      <c r="E427" s="77" t="str">
        <f>'1. Accomodation'!P422</f>
        <v>[Select]</v>
      </c>
      <c r="F427" s="77">
        <f>'1. Accomodation'!O422</f>
        <v>0</v>
      </c>
      <c r="H427" s="273">
        <v>0</v>
      </c>
      <c r="I427" s="272">
        <f>IFERROR(INDEX('4. Valuation'!$C$10:$J$17,MATCH($E427,'4. Valuation'!$C$10:$C$17,0),MATCH($I$25,'4. Valuation'!$C$10:$J$10,0)),0)</f>
        <v>0</v>
      </c>
      <c r="J427" s="361">
        <f>IFERROR(INDEX('4. Valuation'!$C$10:$J$17,MATCH($E427,'4. Valuation'!$C$10:$C$17,0),MATCH($J$25,'4. Valuation'!$C$10:$J$10,0)),0)</f>
        <v>0</v>
      </c>
      <c r="K427" s="277"/>
      <c r="L427" s="312">
        <f t="shared" si="74"/>
        <v>0</v>
      </c>
      <c r="M427" s="312">
        <f t="shared" si="75"/>
        <v>0</v>
      </c>
      <c r="N427" s="361">
        <f t="shared" si="76"/>
        <v>0</v>
      </c>
      <c r="O427" s="278"/>
      <c r="P427" s="278"/>
      <c r="Q427" s="278"/>
      <c r="R427" s="278"/>
      <c r="S427" s="312">
        <f>IFERROR(INDEX('4. Valuation'!$P$10:$Y$17,MATCH($E427,'4. Valuation'!$P$10:$P$17,0),MATCH($S$25,'4. Valuation'!$P$10:$Y$10,0)),0)</f>
        <v>0</v>
      </c>
      <c r="T427" s="312">
        <f>IFERROR(INDEX('4. Valuation'!$P$10:$Y$17,MATCH($E427,'4. Valuation'!$P$10:$P$17,0),MATCH($T$25,'4. Valuation'!$P$10:$Y$10,0)),0)</f>
        <v>0</v>
      </c>
      <c r="U427" s="312">
        <f>IFERROR(INDEX('4. Valuation'!$P$10:$Y$17,MATCH($E427,'4. Valuation'!$P$10:$P$17,0),MATCH($U$25,'4. Valuation'!$P$10:$Y$10,0)),0)</f>
        <v>0</v>
      </c>
      <c r="V427" s="278"/>
      <c r="W427" s="312">
        <f t="shared" si="77"/>
        <v>0</v>
      </c>
      <c r="X427" s="312">
        <f t="shared" si="78"/>
        <v>0</v>
      </c>
      <c r="Y427" s="312">
        <f t="shared" si="79"/>
        <v>0</v>
      </c>
      <c r="Z427" s="278"/>
      <c r="AA427" s="312">
        <f t="shared" si="80"/>
        <v>0</v>
      </c>
      <c r="AB427" s="312">
        <f>'3. GRI Pricing'!Z418</f>
        <v>0</v>
      </c>
      <c r="AC427" s="361">
        <f t="shared" si="81"/>
        <v>0</v>
      </c>
    </row>
    <row r="428" spans="3:29" s="30" customFormat="1" ht="11.4" x14ac:dyDescent="0.2">
      <c r="C428" s="77">
        <f>'1. Accomodation'!N423</f>
        <v>0</v>
      </c>
      <c r="D428" s="77" t="str">
        <f>'3. GRI Pricing'!D419</f>
        <v>[Select]</v>
      </c>
      <c r="E428" s="77" t="str">
        <f>'1. Accomodation'!P423</f>
        <v>[Select]</v>
      </c>
      <c r="F428" s="77">
        <f>'1. Accomodation'!O423</f>
        <v>0</v>
      </c>
      <c r="H428" s="273">
        <v>0</v>
      </c>
      <c r="I428" s="272">
        <f>IFERROR(INDEX('4. Valuation'!$C$10:$J$17,MATCH($E428,'4. Valuation'!$C$10:$C$17,0),MATCH($I$25,'4. Valuation'!$C$10:$J$10,0)),0)</f>
        <v>0</v>
      </c>
      <c r="J428" s="361">
        <f>IFERROR(INDEX('4. Valuation'!$C$10:$J$17,MATCH($E428,'4. Valuation'!$C$10:$C$17,0),MATCH($J$25,'4. Valuation'!$C$10:$J$10,0)),0)</f>
        <v>0</v>
      </c>
      <c r="K428" s="277"/>
      <c r="L428" s="312">
        <f t="shared" si="74"/>
        <v>0</v>
      </c>
      <c r="M428" s="312">
        <f t="shared" si="75"/>
        <v>0</v>
      </c>
      <c r="N428" s="361">
        <f t="shared" si="76"/>
        <v>0</v>
      </c>
      <c r="O428" s="278"/>
      <c r="P428" s="278"/>
      <c r="Q428" s="278"/>
      <c r="R428" s="278"/>
      <c r="S428" s="312">
        <f>IFERROR(INDEX('4. Valuation'!$P$10:$Y$17,MATCH($E428,'4. Valuation'!$P$10:$P$17,0),MATCH($S$25,'4. Valuation'!$P$10:$Y$10,0)),0)</f>
        <v>0</v>
      </c>
      <c r="T428" s="312">
        <f>IFERROR(INDEX('4. Valuation'!$P$10:$Y$17,MATCH($E428,'4. Valuation'!$P$10:$P$17,0),MATCH($T$25,'4. Valuation'!$P$10:$Y$10,0)),0)</f>
        <v>0</v>
      </c>
      <c r="U428" s="312">
        <f>IFERROR(INDEX('4. Valuation'!$P$10:$Y$17,MATCH($E428,'4. Valuation'!$P$10:$P$17,0),MATCH($U$25,'4. Valuation'!$P$10:$Y$10,0)),0)</f>
        <v>0</v>
      </c>
      <c r="V428" s="278"/>
      <c r="W428" s="312">
        <f t="shared" si="77"/>
        <v>0</v>
      </c>
      <c r="X428" s="312">
        <f t="shared" si="78"/>
        <v>0</v>
      </c>
      <c r="Y428" s="312">
        <f t="shared" si="79"/>
        <v>0</v>
      </c>
      <c r="Z428" s="278"/>
      <c r="AA428" s="312">
        <f t="shared" si="80"/>
        <v>0</v>
      </c>
      <c r="AB428" s="312">
        <f>'3. GRI Pricing'!Z419</f>
        <v>0</v>
      </c>
      <c r="AC428" s="361">
        <f t="shared" si="81"/>
        <v>0</v>
      </c>
    </row>
    <row r="429" spans="3:29" s="30" customFormat="1" ht="11.4" x14ac:dyDescent="0.2">
      <c r="C429" s="77">
        <f>'1. Accomodation'!N424</f>
        <v>0</v>
      </c>
      <c r="D429" s="77" t="str">
        <f>'3. GRI Pricing'!D420</f>
        <v>[Select]</v>
      </c>
      <c r="E429" s="77" t="str">
        <f>'1. Accomodation'!P424</f>
        <v>[Select]</v>
      </c>
      <c r="F429" s="77">
        <f>'1. Accomodation'!O424</f>
        <v>0</v>
      </c>
      <c r="H429" s="273">
        <v>0</v>
      </c>
      <c r="I429" s="272">
        <f>IFERROR(INDEX('4. Valuation'!$C$10:$J$17,MATCH($E429,'4. Valuation'!$C$10:$C$17,0),MATCH($I$25,'4. Valuation'!$C$10:$J$10,0)),0)</f>
        <v>0</v>
      </c>
      <c r="J429" s="361">
        <f>IFERROR(INDEX('4. Valuation'!$C$10:$J$17,MATCH($E429,'4. Valuation'!$C$10:$C$17,0),MATCH($J$25,'4. Valuation'!$C$10:$J$10,0)),0)</f>
        <v>0</v>
      </c>
      <c r="K429" s="277"/>
      <c r="L429" s="312">
        <f t="shared" si="74"/>
        <v>0</v>
      </c>
      <c r="M429" s="312">
        <f t="shared" si="75"/>
        <v>0</v>
      </c>
      <c r="N429" s="361">
        <f t="shared" si="76"/>
        <v>0</v>
      </c>
      <c r="O429" s="278"/>
      <c r="P429" s="278"/>
      <c r="Q429" s="278"/>
      <c r="R429" s="278"/>
      <c r="S429" s="312">
        <f>IFERROR(INDEX('4. Valuation'!$P$10:$Y$17,MATCH($E429,'4. Valuation'!$P$10:$P$17,0),MATCH($S$25,'4. Valuation'!$P$10:$Y$10,0)),0)</f>
        <v>0</v>
      </c>
      <c r="T429" s="312">
        <f>IFERROR(INDEX('4. Valuation'!$P$10:$Y$17,MATCH($E429,'4. Valuation'!$P$10:$P$17,0),MATCH($T$25,'4. Valuation'!$P$10:$Y$10,0)),0)</f>
        <v>0</v>
      </c>
      <c r="U429" s="312">
        <f>IFERROR(INDEX('4. Valuation'!$P$10:$Y$17,MATCH($E429,'4. Valuation'!$P$10:$P$17,0),MATCH($U$25,'4. Valuation'!$P$10:$Y$10,0)),0)</f>
        <v>0</v>
      </c>
      <c r="V429" s="278"/>
      <c r="W429" s="312">
        <f t="shared" si="77"/>
        <v>0</v>
      </c>
      <c r="X429" s="312">
        <f t="shared" si="78"/>
        <v>0</v>
      </c>
      <c r="Y429" s="312">
        <f t="shared" si="79"/>
        <v>0</v>
      </c>
      <c r="Z429" s="278"/>
      <c r="AA429" s="312">
        <f t="shared" si="80"/>
        <v>0</v>
      </c>
      <c r="AB429" s="312">
        <f>'3. GRI Pricing'!Z420</f>
        <v>0</v>
      </c>
      <c r="AC429" s="361">
        <f t="shared" si="81"/>
        <v>0</v>
      </c>
    </row>
    <row r="430" spans="3:29" s="30" customFormat="1" ht="11.4" x14ac:dyDescent="0.2">
      <c r="C430" s="77">
        <f>'1. Accomodation'!N425</f>
        <v>0</v>
      </c>
      <c r="D430" s="77" t="str">
        <f>'3. GRI Pricing'!D421</f>
        <v>[Select]</v>
      </c>
      <c r="E430" s="77" t="str">
        <f>'1. Accomodation'!P425</f>
        <v>[Select]</v>
      </c>
      <c r="F430" s="77">
        <f>'1. Accomodation'!O425</f>
        <v>0</v>
      </c>
      <c r="H430" s="273">
        <v>0</v>
      </c>
      <c r="I430" s="272">
        <f>IFERROR(INDEX('4. Valuation'!$C$10:$J$17,MATCH($E430,'4. Valuation'!$C$10:$C$17,0),MATCH($I$25,'4. Valuation'!$C$10:$J$10,0)),0)</f>
        <v>0</v>
      </c>
      <c r="J430" s="361">
        <f>IFERROR(INDEX('4. Valuation'!$C$10:$J$17,MATCH($E430,'4. Valuation'!$C$10:$C$17,0),MATCH($J$25,'4. Valuation'!$C$10:$J$10,0)),0)</f>
        <v>0</v>
      </c>
      <c r="K430" s="277"/>
      <c r="L430" s="312">
        <f t="shared" si="74"/>
        <v>0</v>
      </c>
      <c r="M430" s="312">
        <f t="shared" si="75"/>
        <v>0</v>
      </c>
      <c r="N430" s="361">
        <f t="shared" si="76"/>
        <v>0</v>
      </c>
      <c r="O430" s="278"/>
      <c r="P430" s="278"/>
      <c r="Q430" s="278"/>
      <c r="R430" s="278"/>
      <c r="S430" s="312">
        <f>IFERROR(INDEX('4. Valuation'!$P$10:$Y$17,MATCH($E430,'4. Valuation'!$P$10:$P$17,0),MATCH($S$25,'4. Valuation'!$P$10:$Y$10,0)),0)</f>
        <v>0</v>
      </c>
      <c r="T430" s="312">
        <f>IFERROR(INDEX('4. Valuation'!$P$10:$Y$17,MATCH($E430,'4. Valuation'!$P$10:$P$17,0),MATCH($T$25,'4. Valuation'!$P$10:$Y$10,0)),0)</f>
        <v>0</v>
      </c>
      <c r="U430" s="312">
        <f>IFERROR(INDEX('4. Valuation'!$P$10:$Y$17,MATCH($E430,'4. Valuation'!$P$10:$P$17,0),MATCH($U$25,'4. Valuation'!$P$10:$Y$10,0)),0)</f>
        <v>0</v>
      </c>
      <c r="V430" s="278"/>
      <c r="W430" s="312">
        <f t="shared" si="77"/>
        <v>0</v>
      </c>
      <c r="X430" s="312">
        <f t="shared" si="78"/>
        <v>0</v>
      </c>
      <c r="Y430" s="312">
        <f t="shared" si="79"/>
        <v>0</v>
      </c>
      <c r="Z430" s="278"/>
      <c r="AA430" s="312">
        <f t="shared" si="80"/>
        <v>0</v>
      </c>
      <c r="AB430" s="312">
        <f>'3. GRI Pricing'!Z421</f>
        <v>0</v>
      </c>
      <c r="AC430" s="361">
        <f t="shared" si="81"/>
        <v>0</v>
      </c>
    </row>
    <row r="431" spans="3:29" s="30" customFormat="1" ht="11.4" x14ac:dyDescent="0.2">
      <c r="C431" s="77">
        <f>'1. Accomodation'!N426</f>
        <v>0</v>
      </c>
      <c r="D431" s="77" t="str">
        <f>'3. GRI Pricing'!D422</f>
        <v>[Select]</v>
      </c>
      <c r="E431" s="77" t="str">
        <f>'1. Accomodation'!P426</f>
        <v>[Select]</v>
      </c>
      <c r="F431" s="77">
        <f>'1. Accomodation'!O426</f>
        <v>0</v>
      </c>
      <c r="H431" s="273">
        <v>0</v>
      </c>
      <c r="I431" s="272">
        <f>IFERROR(INDEX('4. Valuation'!$C$10:$J$17,MATCH($E431,'4. Valuation'!$C$10:$C$17,0),MATCH($I$25,'4. Valuation'!$C$10:$J$10,0)),0)</f>
        <v>0</v>
      </c>
      <c r="J431" s="361">
        <f>IFERROR(INDEX('4. Valuation'!$C$10:$J$17,MATCH($E431,'4. Valuation'!$C$10:$C$17,0),MATCH($J$25,'4. Valuation'!$C$10:$J$10,0)),0)</f>
        <v>0</v>
      </c>
      <c r="K431" s="277"/>
      <c r="L431" s="312">
        <f t="shared" si="74"/>
        <v>0</v>
      </c>
      <c r="M431" s="312">
        <f t="shared" si="75"/>
        <v>0</v>
      </c>
      <c r="N431" s="361">
        <f t="shared" si="76"/>
        <v>0</v>
      </c>
      <c r="O431" s="278"/>
      <c r="P431" s="278"/>
      <c r="Q431" s="278"/>
      <c r="R431" s="278"/>
      <c r="S431" s="312">
        <f>IFERROR(INDEX('4. Valuation'!$P$10:$Y$17,MATCH($E431,'4. Valuation'!$P$10:$P$17,0),MATCH($S$25,'4. Valuation'!$P$10:$Y$10,0)),0)</f>
        <v>0</v>
      </c>
      <c r="T431" s="312">
        <f>IFERROR(INDEX('4. Valuation'!$P$10:$Y$17,MATCH($E431,'4. Valuation'!$P$10:$P$17,0),MATCH($T$25,'4. Valuation'!$P$10:$Y$10,0)),0)</f>
        <v>0</v>
      </c>
      <c r="U431" s="312">
        <f>IFERROR(INDEX('4. Valuation'!$P$10:$Y$17,MATCH($E431,'4. Valuation'!$P$10:$P$17,0),MATCH($U$25,'4. Valuation'!$P$10:$Y$10,0)),0)</f>
        <v>0</v>
      </c>
      <c r="V431" s="278"/>
      <c r="W431" s="312">
        <f t="shared" si="77"/>
        <v>0</v>
      </c>
      <c r="X431" s="312">
        <f t="shared" si="78"/>
        <v>0</v>
      </c>
      <c r="Y431" s="312">
        <f t="shared" si="79"/>
        <v>0</v>
      </c>
      <c r="Z431" s="278"/>
      <c r="AA431" s="312">
        <f t="shared" si="80"/>
        <v>0</v>
      </c>
      <c r="AB431" s="312">
        <f>'3. GRI Pricing'!Z422</f>
        <v>0</v>
      </c>
      <c r="AC431" s="361">
        <f t="shared" si="81"/>
        <v>0</v>
      </c>
    </row>
    <row r="432" spans="3:29" s="30" customFormat="1" ht="11.4" x14ac:dyDescent="0.2">
      <c r="C432" s="77">
        <f>'1. Accomodation'!N427</f>
        <v>0</v>
      </c>
      <c r="D432" s="77" t="str">
        <f>'3. GRI Pricing'!D423</f>
        <v>[Select]</v>
      </c>
      <c r="E432" s="77" t="str">
        <f>'1. Accomodation'!P427</f>
        <v>[Select]</v>
      </c>
      <c r="F432" s="77">
        <f>'1. Accomodation'!O427</f>
        <v>0</v>
      </c>
      <c r="H432" s="273">
        <v>0</v>
      </c>
      <c r="I432" s="272">
        <f>IFERROR(INDEX('4. Valuation'!$C$10:$J$17,MATCH($E432,'4. Valuation'!$C$10:$C$17,0),MATCH($I$25,'4. Valuation'!$C$10:$J$10,0)),0)</f>
        <v>0</v>
      </c>
      <c r="J432" s="361">
        <f>IFERROR(INDEX('4. Valuation'!$C$10:$J$17,MATCH($E432,'4. Valuation'!$C$10:$C$17,0),MATCH($J$25,'4. Valuation'!$C$10:$J$10,0)),0)</f>
        <v>0</v>
      </c>
      <c r="K432" s="277"/>
      <c r="L432" s="312">
        <f t="shared" si="74"/>
        <v>0</v>
      </c>
      <c r="M432" s="312">
        <f t="shared" si="75"/>
        <v>0</v>
      </c>
      <c r="N432" s="361">
        <f t="shared" si="76"/>
        <v>0</v>
      </c>
      <c r="O432" s="278"/>
      <c r="P432" s="278"/>
      <c r="Q432" s="278"/>
      <c r="R432" s="278"/>
      <c r="S432" s="312">
        <f>IFERROR(INDEX('4. Valuation'!$P$10:$Y$17,MATCH($E432,'4. Valuation'!$P$10:$P$17,0),MATCH($S$25,'4. Valuation'!$P$10:$Y$10,0)),0)</f>
        <v>0</v>
      </c>
      <c r="T432" s="312">
        <f>IFERROR(INDEX('4. Valuation'!$P$10:$Y$17,MATCH($E432,'4. Valuation'!$P$10:$P$17,0),MATCH($T$25,'4. Valuation'!$P$10:$Y$10,0)),0)</f>
        <v>0</v>
      </c>
      <c r="U432" s="312">
        <f>IFERROR(INDEX('4. Valuation'!$P$10:$Y$17,MATCH($E432,'4. Valuation'!$P$10:$P$17,0),MATCH($U$25,'4. Valuation'!$P$10:$Y$10,0)),0)</f>
        <v>0</v>
      </c>
      <c r="V432" s="278"/>
      <c r="W432" s="312">
        <f t="shared" si="77"/>
        <v>0</v>
      </c>
      <c r="X432" s="312">
        <f t="shared" si="78"/>
        <v>0</v>
      </c>
      <c r="Y432" s="312">
        <f t="shared" si="79"/>
        <v>0</v>
      </c>
      <c r="Z432" s="278"/>
      <c r="AA432" s="312">
        <f t="shared" si="80"/>
        <v>0</v>
      </c>
      <c r="AB432" s="312">
        <f>'3. GRI Pricing'!Z423</f>
        <v>0</v>
      </c>
      <c r="AC432" s="361">
        <f t="shared" si="81"/>
        <v>0</v>
      </c>
    </row>
    <row r="433" spans="3:29" s="30" customFormat="1" ht="11.4" x14ac:dyDescent="0.2">
      <c r="C433" s="77">
        <f>'1. Accomodation'!N428</f>
        <v>0</v>
      </c>
      <c r="D433" s="77" t="str">
        <f>'3. GRI Pricing'!D424</f>
        <v>[Select]</v>
      </c>
      <c r="E433" s="77" t="str">
        <f>'1. Accomodation'!P428</f>
        <v>[Select]</v>
      </c>
      <c r="F433" s="77">
        <f>'1. Accomodation'!O428</f>
        <v>0</v>
      </c>
      <c r="H433" s="273">
        <v>0</v>
      </c>
      <c r="I433" s="272">
        <f>IFERROR(INDEX('4. Valuation'!$C$10:$J$17,MATCH($E433,'4. Valuation'!$C$10:$C$17,0),MATCH($I$25,'4. Valuation'!$C$10:$J$10,0)),0)</f>
        <v>0</v>
      </c>
      <c r="J433" s="361">
        <f>IFERROR(INDEX('4. Valuation'!$C$10:$J$17,MATCH($E433,'4. Valuation'!$C$10:$C$17,0),MATCH($J$25,'4. Valuation'!$C$10:$J$10,0)),0)</f>
        <v>0</v>
      </c>
      <c r="K433" s="277"/>
      <c r="L433" s="312">
        <f t="shared" si="74"/>
        <v>0</v>
      </c>
      <c r="M433" s="312">
        <f t="shared" si="75"/>
        <v>0</v>
      </c>
      <c r="N433" s="361">
        <f t="shared" si="76"/>
        <v>0</v>
      </c>
      <c r="O433" s="278"/>
      <c r="P433" s="278"/>
      <c r="Q433" s="278"/>
      <c r="R433" s="278"/>
      <c r="S433" s="312">
        <f>IFERROR(INDEX('4. Valuation'!$P$10:$Y$17,MATCH($E433,'4. Valuation'!$P$10:$P$17,0),MATCH($S$25,'4. Valuation'!$P$10:$Y$10,0)),0)</f>
        <v>0</v>
      </c>
      <c r="T433" s="312">
        <f>IFERROR(INDEX('4. Valuation'!$P$10:$Y$17,MATCH($E433,'4. Valuation'!$P$10:$P$17,0),MATCH($T$25,'4. Valuation'!$P$10:$Y$10,0)),0)</f>
        <v>0</v>
      </c>
      <c r="U433" s="312">
        <f>IFERROR(INDEX('4. Valuation'!$P$10:$Y$17,MATCH($E433,'4. Valuation'!$P$10:$P$17,0),MATCH($U$25,'4. Valuation'!$P$10:$Y$10,0)),0)</f>
        <v>0</v>
      </c>
      <c r="V433" s="278"/>
      <c r="W433" s="312">
        <f t="shared" si="77"/>
        <v>0</v>
      </c>
      <c r="X433" s="312">
        <f t="shared" si="78"/>
        <v>0</v>
      </c>
      <c r="Y433" s="312">
        <f t="shared" si="79"/>
        <v>0</v>
      </c>
      <c r="Z433" s="278"/>
      <c r="AA433" s="312">
        <f t="shared" si="80"/>
        <v>0</v>
      </c>
      <c r="AB433" s="312">
        <f>'3. GRI Pricing'!Z424</f>
        <v>0</v>
      </c>
      <c r="AC433" s="361">
        <f t="shared" si="81"/>
        <v>0</v>
      </c>
    </row>
    <row r="434" spans="3:29" s="30" customFormat="1" ht="11.4" x14ac:dyDescent="0.2">
      <c r="C434" s="77">
        <f>'1. Accomodation'!N429</f>
        <v>0</v>
      </c>
      <c r="D434" s="77" t="str">
        <f>'3. GRI Pricing'!D425</f>
        <v>[Select]</v>
      </c>
      <c r="E434" s="77" t="str">
        <f>'1. Accomodation'!P429</f>
        <v>[Select]</v>
      </c>
      <c r="F434" s="77">
        <f>'1. Accomodation'!O429</f>
        <v>0</v>
      </c>
      <c r="H434" s="273">
        <v>0</v>
      </c>
      <c r="I434" s="272">
        <f>IFERROR(INDEX('4. Valuation'!$C$10:$J$17,MATCH($E434,'4. Valuation'!$C$10:$C$17,0),MATCH($I$25,'4. Valuation'!$C$10:$J$10,0)),0)</f>
        <v>0</v>
      </c>
      <c r="J434" s="361">
        <f>IFERROR(INDEX('4. Valuation'!$C$10:$J$17,MATCH($E434,'4. Valuation'!$C$10:$C$17,0),MATCH($J$25,'4. Valuation'!$C$10:$J$10,0)),0)</f>
        <v>0</v>
      </c>
      <c r="K434" s="277"/>
      <c r="L434" s="312">
        <f t="shared" si="74"/>
        <v>0</v>
      </c>
      <c r="M434" s="312">
        <f t="shared" si="75"/>
        <v>0</v>
      </c>
      <c r="N434" s="361">
        <f t="shared" si="76"/>
        <v>0</v>
      </c>
      <c r="O434" s="278"/>
      <c r="P434" s="278"/>
      <c r="Q434" s="278"/>
      <c r="R434" s="278"/>
      <c r="S434" s="312">
        <f>IFERROR(INDEX('4. Valuation'!$P$10:$Y$17,MATCH($E434,'4. Valuation'!$P$10:$P$17,0),MATCH($S$25,'4. Valuation'!$P$10:$Y$10,0)),0)</f>
        <v>0</v>
      </c>
      <c r="T434" s="312">
        <f>IFERROR(INDEX('4. Valuation'!$P$10:$Y$17,MATCH($E434,'4. Valuation'!$P$10:$P$17,0),MATCH($T$25,'4. Valuation'!$P$10:$Y$10,0)),0)</f>
        <v>0</v>
      </c>
      <c r="U434" s="312">
        <f>IFERROR(INDEX('4. Valuation'!$P$10:$Y$17,MATCH($E434,'4. Valuation'!$P$10:$P$17,0),MATCH($U$25,'4. Valuation'!$P$10:$Y$10,0)),0)</f>
        <v>0</v>
      </c>
      <c r="V434" s="278"/>
      <c r="W434" s="312">
        <f t="shared" si="77"/>
        <v>0</v>
      </c>
      <c r="X434" s="312">
        <f t="shared" si="78"/>
        <v>0</v>
      </c>
      <c r="Y434" s="312">
        <f t="shared" si="79"/>
        <v>0</v>
      </c>
      <c r="Z434" s="278"/>
      <c r="AA434" s="312">
        <f t="shared" si="80"/>
        <v>0</v>
      </c>
      <c r="AB434" s="312">
        <f>'3. GRI Pricing'!Z425</f>
        <v>0</v>
      </c>
      <c r="AC434" s="361">
        <f t="shared" si="81"/>
        <v>0</v>
      </c>
    </row>
    <row r="435" spans="3:29" s="30" customFormat="1" ht="11.4" x14ac:dyDescent="0.2">
      <c r="C435" s="77">
        <f>'1. Accomodation'!N430</f>
        <v>0</v>
      </c>
      <c r="D435" s="77" t="str">
        <f>'3. GRI Pricing'!D426</f>
        <v>[Select]</v>
      </c>
      <c r="E435" s="77" t="str">
        <f>'1. Accomodation'!P430</f>
        <v>[Select]</v>
      </c>
      <c r="F435" s="77">
        <f>'1. Accomodation'!O430</f>
        <v>0</v>
      </c>
      <c r="H435" s="273">
        <v>0</v>
      </c>
      <c r="I435" s="272">
        <f>IFERROR(INDEX('4. Valuation'!$C$10:$J$17,MATCH($E435,'4. Valuation'!$C$10:$C$17,0),MATCH($I$25,'4. Valuation'!$C$10:$J$10,0)),0)</f>
        <v>0</v>
      </c>
      <c r="J435" s="361">
        <f>IFERROR(INDEX('4. Valuation'!$C$10:$J$17,MATCH($E435,'4. Valuation'!$C$10:$C$17,0),MATCH($J$25,'4. Valuation'!$C$10:$J$10,0)),0)</f>
        <v>0</v>
      </c>
      <c r="K435" s="277"/>
      <c r="L435" s="312">
        <f t="shared" si="74"/>
        <v>0</v>
      </c>
      <c r="M435" s="312">
        <f t="shared" si="75"/>
        <v>0</v>
      </c>
      <c r="N435" s="361">
        <f t="shared" si="76"/>
        <v>0</v>
      </c>
      <c r="O435" s="278"/>
      <c r="P435" s="278"/>
      <c r="Q435" s="278"/>
      <c r="R435" s="278"/>
      <c r="S435" s="312">
        <f>IFERROR(INDEX('4. Valuation'!$P$10:$Y$17,MATCH($E435,'4. Valuation'!$P$10:$P$17,0),MATCH($S$25,'4. Valuation'!$P$10:$Y$10,0)),0)</f>
        <v>0</v>
      </c>
      <c r="T435" s="312">
        <f>IFERROR(INDEX('4. Valuation'!$P$10:$Y$17,MATCH($E435,'4. Valuation'!$P$10:$P$17,0),MATCH($T$25,'4. Valuation'!$P$10:$Y$10,0)),0)</f>
        <v>0</v>
      </c>
      <c r="U435" s="312">
        <f>IFERROR(INDEX('4. Valuation'!$P$10:$Y$17,MATCH($E435,'4. Valuation'!$P$10:$P$17,0),MATCH($U$25,'4. Valuation'!$P$10:$Y$10,0)),0)</f>
        <v>0</v>
      </c>
      <c r="V435" s="278"/>
      <c r="W435" s="312">
        <f t="shared" si="77"/>
        <v>0</v>
      </c>
      <c r="X435" s="312">
        <f t="shared" si="78"/>
        <v>0</v>
      </c>
      <c r="Y435" s="312">
        <f t="shared" si="79"/>
        <v>0</v>
      </c>
      <c r="Z435" s="278"/>
      <c r="AA435" s="312">
        <f t="shared" si="80"/>
        <v>0</v>
      </c>
      <c r="AB435" s="312">
        <f>'3. GRI Pricing'!Z426</f>
        <v>0</v>
      </c>
      <c r="AC435" s="361">
        <f t="shared" si="81"/>
        <v>0</v>
      </c>
    </row>
    <row r="436" spans="3:29" s="30" customFormat="1" ht="11.4" x14ac:dyDescent="0.2">
      <c r="C436" s="77">
        <f>'1. Accomodation'!N431</f>
        <v>0</v>
      </c>
      <c r="D436" s="77" t="str">
        <f>'3. GRI Pricing'!D427</f>
        <v>[Select]</v>
      </c>
      <c r="E436" s="77" t="str">
        <f>'1. Accomodation'!P431</f>
        <v>[Select]</v>
      </c>
      <c r="F436" s="77">
        <f>'1. Accomodation'!O431</f>
        <v>0</v>
      </c>
      <c r="H436" s="273">
        <v>0</v>
      </c>
      <c r="I436" s="272">
        <f>IFERROR(INDEX('4. Valuation'!$C$10:$J$17,MATCH($E436,'4. Valuation'!$C$10:$C$17,0),MATCH($I$25,'4. Valuation'!$C$10:$J$10,0)),0)</f>
        <v>0</v>
      </c>
      <c r="J436" s="361">
        <f>IFERROR(INDEX('4. Valuation'!$C$10:$J$17,MATCH($E436,'4. Valuation'!$C$10:$C$17,0),MATCH($J$25,'4. Valuation'!$C$10:$J$10,0)),0)</f>
        <v>0</v>
      </c>
      <c r="K436" s="277"/>
      <c r="L436" s="312">
        <f t="shared" si="74"/>
        <v>0</v>
      </c>
      <c r="M436" s="312">
        <f t="shared" si="75"/>
        <v>0</v>
      </c>
      <c r="N436" s="361">
        <f t="shared" si="76"/>
        <v>0</v>
      </c>
      <c r="O436" s="278"/>
      <c r="P436" s="278"/>
      <c r="Q436" s="278"/>
      <c r="R436" s="278"/>
      <c r="S436" s="312">
        <f>IFERROR(INDEX('4. Valuation'!$P$10:$Y$17,MATCH($E436,'4. Valuation'!$P$10:$P$17,0),MATCH($S$25,'4. Valuation'!$P$10:$Y$10,0)),0)</f>
        <v>0</v>
      </c>
      <c r="T436" s="312">
        <f>IFERROR(INDEX('4. Valuation'!$P$10:$Y$17,MATCH($E436,'4. Valuation'!$P$10:$P$17,0),MATCH($T$25,'4. Valuation'!$P$10:$Y$10,0)),0)</f>
        <v>0</v>
      </c>
      <c r="U436" s="312">
        <f>IFERROR(INDEX('4. Valuation'!$P$10:$Y$17,MATCH($E436,'4. Valuation'!$P$10:$P$17,0),MATCH($U$25,'4. Valuation'!$P$10:$Y$10,0)),0)</f>
        <v>0</v>
      </c>
      <c r="V436" s="278"/>
      <c r="W436" s="312">
        <f t="shared" si="77"/>
        <v>0</v>
      </c>
      <c r="X436" s="312">
        <f t="shared" si="78"/>
        <v>0</v>
      </c>
      <c r="Y436" s="312">
        <f t="shared" si="79"/>
        <v>0</v>
      </c>
      <c r="Z436" s="278"/>
      <c r="AA436" s="312">
        <f t="shared" si="80"/>
        <v>0</v>
      </c>
      <c r="AB436" s="312">
        <f>'3. GRI Pricing'!Z427</f>
        <v>0</v>
      </c>
      <c r="AC436" s="361">
        <f t="shared" si="81"/>
        <v>0</v>
      </c>
    </row>
    <row r="437" spans="3:29" s="30" customFormat="1" ht="11.4" x14ac:dyDescent="0.2">
      <c r="C437" s="77">
        <f>'1. Accomodation'!N432</f>
        <v>0</v>
      </c>
      <c r="D437" s="77" t="str">
        <f>'3. GRI Pricing'!D428</f>
        <v>[Select]</v>
      </c>
      <c r="E437" s="77" t="str">
        <f>'1. Accomodation'!P432</f>
        <v>[Select]</v>
      </c>
      <c r="F437" s="77">
        <f>'1. Accomodation'!O432</f>
        <v>0</v>
      </c>
      <c r="H437" s="273">
        <v>0</v>
      </c>
      <c r="I437" s="272">
        <f>IFERROR(INDEX('4. Valuation'!$C$10:$J$17,MATCH($E437,'4. Valuation'!$C$10:$C$17,0),MATCH($I$25,'4. Valuation'!$C$10:$J$10,0)),0)</f>
        <v>0</v>
      </c>
      <c r="J437" s="361">
        <f>IFERROR(INDEX('4. Valuation'!$C$10:$J$17,MATCH($E437,'4. Valuation'!$C$10:$C$17,0),MATCH($J$25,'4. Valuation'!$C$10:$J$10,0)),0)</f>
        <v>0</v>
      </c>
      <c r="K437" s="277"/>
      <c r="L437" s="312">
        <f t="shared" si="74"/>
        <v>0</v>
      </c>
      <c r="M437" s="312">
        <f t="shared" si="75"/>
        <v>0</v>
      </c>
      <c r="N437" s="361">
        <f t="shared" si="76"/>
        <v>0</v>
      </c>
      <c r="O437" s="278"/>
      <c r="P437" s="278"/>
      <c r="Q437" s="278"/>
      <c r="R437" s="278"/>
      <c r="S437" s="312">
        <f>IFERROR(INDEX('4. Valuation'!$P$10:$Y$17,MATCH($E437,'4. Valuation'!$P$10:$P$17,0),MATCH($S$25,'4. Valuation'!$P$10:$Y$10,0)),0)</f>
        <v>0</v>
      </c>
      <c r="T437" s="312">
        <f>IFERROR(INDEX('4. Valuation'!$P$10:$Y$17,MATCH($E437,'4. Valuation'!$P$10:$P$17,0),MATCH($T$25,'4. Valuation'!$P$10:$Y$10,0)),0)</f>
        <v>0</v>
      </c>
      <c r="U437" s="312">
        <f>IFERROR(INDEX('4. Valuation'!$P$10:$Y$17,MATCH($E437,'4. Valuation'!$P$10:$P$17,0),MATCH($U$25,'4. Valuation'!$P$10:$Y$10,0)),0)</f>
        <v>0</v>
      </c>
      <c r="V437" s="278"/>
      <c r="W437" s="312">
        <f t="shared" si="77"/>
        <v>0</v>
      </c>
      <c r="X437" s="312">
        <f t="shared" si="78"/>
        <v>0</v>
      </c>
      <c r="Y437" s="312">
        <f t="shared" si="79"/>
        <v>0</v>
      </c>
      <c r="Z437" s="278"/>
      <c r="AA437" s="312">
        <f t="shared" si="80"/>
        <v>0</v>
      </c>
      <c r="AB437" s="312">
        <f>'3. GRI Pricing'!Z428</f>
        <v>0</v>
      </c>
      <c r="AC437" s="361">
        <f t="shared" si="81"/>
        <v>0</v>
      </c>
    </row>
    <row r="438" spans="3:29" s="30" customFormat="1" ht="11.4" x14ac:dyDescent="0.2">
      <c r="C438" s="77">
        <f>'1. Accomodation'!N433</f>
        <v>0</v>
      </c>
      <c r="D438" s="77" t="str">
        <f>'3. GRI Pricing'!D429</f>
        <v>[Select]</v>
      </c>
      <c r="E438" s="77" t="str">
        <f>'1. Accomodation'!P433</f>
        <v>[Select]</v>
      </c>
      <c r="F438" s="77">
        <f>'1. Accomodation'!O433</f>
        <v>0</v>
      </c>
      <c r="H438" s="273">
        <v>0</v>
      </c>
      <c r="I438" s="272">
        <f>IFERROR(INDEX('4. Valuation'!$C$10:$J$17,MATCH($E438,'4. Valuation'!$C$10:$C$17,0),MATCH($I$25,'4. Valuation'!$C$10:$J$10,0)),0)</f>
        <v>0</v>
      </c>
      <c r="J438" s="361">
        <f>IFERROR(INDEX('4. Valuation'!$C$10:$J$17,MATCH($E438,'4. Valuation'!$C$10:$C$17,0),MATCH($J$25,'4. Valuation'!$C$10:$J$10,0)),0)</f>
        <v>0</v>
      </c>
      <c r="K438" s="277"/>
      <c r="L438" s="312">
        <f t="shared" si="74"/>
        <v>0</v>
      </c>
      <c r="M438" s="312">
        <f t="shared" si="75"/>
        <v>0</v>
      </c>
      <c r="N438" s="361">
        <f t="shared" si="76"/>
        <v>0</v>
      </c>
      <c r="O438" s="278"/>
      <c r="P438" s="278"/>
      <c r="Q438" s="278"/>
      <c r="R438" s="278"/>
      <c r="S438" s="312">
        <f>IFERROR(INDEX('4. Valuation'!$P$10:$Y$17,MATCH($E438,'4. Valuation'!$P$10:$P$17,0),MATCH($S$25,'4. Valuation'!$P$10:$Y$10,0)),0)</f>
        <v>0</v>
      </c>
      <c r="T438" s="312">
        <f>IFERROR(INDEX('4. Valuation'!$P$10:$Y$17,MATCH($E438,'4. Valuation'!$P$10:$P$17,0),MATCH($T$25,'4. Valuation'!$P$10:$Y$10,0)),0)</f>
        <v>0</v>
      </c>
      <c r="U438" s="312">
        <f>IFERROR(INDEX('4. Valuation'!$P$10:$Y$17,MATCH($E438,'4. Valuation'!$P$10:$P$17,0),MATCH($U$25,'4. Valuation'!$P$10:$Y$10,0)),0)</f>
        <v>0</v>
      </c>
      <c r="V438" s="278"/>
      <c r="W438" s="312">
        <f t="shared" si="77"/>
        <v>0</v>
      </c>
      <c r="X438" s="312">
        <f t="shared" si="78"/>
        <v>0</v>
      </c>
      <c r="Y438" s="312">
        <f t="shared" si="79"/>
        <v>0</v>
      </c>
      <c r="Z438" s="278"/>
      <c r="AA438" s="312">
        <f t="shared" si="80"/>
        <v>0</v>
      </c>
      <c r="AB438" s="312">
        <f>'3. GRI Pricing'!Z429</f>
        <v>0</v>
      </c>
      <c r="AC438" s="361">
        <f t="shared" si="81"/>
        <v>0</v>
      </c>
    </row>
    <row r="439" spans="3:29" s="30" customFormat="1" ht="11.4" x14ac:dyDescent="0.2">
      <c r="C439" s="77">
        <f>'1. Accomodation'!N434</f>
        <v>0</v>
      </c>
      <c r="D439" s="77" t="str">
        <f>'3. GRI Pricing'!D430</f>
        <v>[Select]</v>
      </c>
      <c r="E439" s="77" t="str">
        <f>'1. Accomodation'!P434</f>
        <v>[Select]</v>
      </c>
      <c r="F439" s="77">
        <f>'1. Accomodation'!O434</f>
        <v>0</v>
      </c>
      <c r="H439" s="273">
        <v>0</v>
      </c>
      <c r="I439" s="272">
        <f>IFERROR(INDEX('4. Valuation'!$C$10:$J$17,MATCH($E439,'4. Valuation'!$C$10:$C$17,0),MATCH($I$25,'4. Valuation'!$C$10:$J$10,0)),0)</f>
        <v>0</v>
      </c>
      <c r="J439" s="361">
        <f>IFERROR(INDEX('4. Valuation'!$C$10:$J$17,MATCH($E439,'4. Valuation'!$C$10:$C$17,0),MATCH($J$25,'4. Valuation'!$C$10:$J$10,0)),0)</f>
        <v>0</v>
      </c>
      <c r="K439" s="277"/>
      <c r="L439" s="312">
        <f t="shared" si="74"/>
        <v>0</v>
      </c>
      <c r="M439" s="312">
        <f t="shared" si="75"/>
        <v>0</v>
      </c>
      <c r="N439" s="361">
        <f t="shared" si="76"/>
        <v>0</v>
      </c>
      <c r="O439" s="278"/>
      <c r="P439" s="278"/>
      <c r="Q439" s="278"/>
      <c r="R439" s="278"/>
      <c r="S439" s="312">
        <f>IFERROR(INDEX('4. Valuation'!$P$10:$Y$17,MATCH($E439,'4. Valuation'!$P$10:$P$17,0),MATCH($S$25,'4. Valuation'!$P$10:$Y$10,0)),0)</f>
        <v>0</v>
      </c>
      <c r="T439" s="312">
        <f>IFERROR(INDEX('4. Valuation'!$P$10:$Y$17,MATCH($E439,'4. Valuation'!$P$10:$P$17,0),MATCH($T$25,'4. Valuation'!$P$10:$Y$10,0)),0)</f>
        <v>0</v>
      </c>
      <c r="U439" s="312">
        <f>IFERROR(INDEX('4. Valuation'!$P$10:$Y$17,MATCH($E439,'4. Valuation'!$P$10:$P$17,0),MATCH($U$25,'4. Valuation'!$P$10:$Y$10,0)),0)</f>
        <v>0</v>
      </c>
      <c r="V439" s="278"/>
      <c r="W439" s="312">
        <f t="shared" si="77"/>
        <v>0</v>
      </c>
      <c r="X439" s="312">
        <f t="shared" si="78"/>
        <v>0</v>
      </c>
      <c r="Y439" s="312">
        <f t="shared" si="79"/>
        <v>0</v>
      </c>
      <c r="Z439" s="278"/>
      <c r="AA439" s="312">
        <f t="shared" si="80"/>
        <v>0</v>
      </c>
      <c r="AB439" s="312">
        <f>'3. GRI Pricing'!Z430</f>
        <v>0</v>
      </c>
      <c r="AC439" s="361">
        <f t="shared" si="81"/>
        <v>0</v>
      </c>
    </row>
    <row r="440" spans="3:29" s="30" customFormat="1" ht="11.4" x14ac:dyDescent="0.2">
      <c r="C440" s="77">
        <f>'1. Accomodation'!N435</f>
        <v>0</v>
      </c>
      <c r="D440" s="77" t="str">
        <f>'3. GRI Pricing'!D431</f>
        <v>[Select]</v>
      </c>
      <c r="E440" s="77" t="str">
        <f>'1. Accomodation'!P435</f>
        <v>[Select]</v>
      </c>
      <c r="F440" s="77">
        <f>'1. Accomodation'!O435</f>
        <v>0</v>
      </c>
      <c r="H440" s="273">
        <v>0</v>
      </c>
      <c r="I440" s="272">
        <f>IFERROR(INDEX('4. Valuation'!$C$10:$J$17,MATCH($E440,'4. Valuation'!$C$10:$C$17,0),MATCH($I$25,'4. Valuation'!$C$10:$J$10,0)),0)</f>
        <v>0</v>
      </c>
      <c r="J440" s="361">
        <f>IFERROR(INDEX('4. Valuation'!$C$10:$J$17,MATCH($E440,'4. Valuation'!$C$10:$C$17,0),MATCH($J$25,'4. Valuation'!$C$10:$J$10,0)),0)</f>
        <v>0</v>
      </c>
      <c r="K440" s="277"/>
      <c r="L440" s="312">
        <f t="shared" si="74"/>
        <v>0</v>
      </c>
      <c r="M440" s="312">
        <f t="shared" si="75"/>
        <v>0</v>
      </c>
      <c r="N440" s="361">
        <f t="shared" si="76"/>
        <v>0</v>
      </c>
      <c r="O440" s="278"/>
      <c r="P440" s="278"/>
      <c r="Q440" s="278"/>
      <c r="R440" s="278"/>
      <c r="S440" s="312">
        <f>IFERROR(INDEX('4. Valuation'!$P$10:$Y$17,MATCH($E440,'4. Valuation'!$P$10:$P$17,0),MATCH($S$25,'4. Valuation'!$P$10:$Y$10,0)),0)</f>
        <v>0</v>
      </c>
      <c r="T440" s="312">
        <f>IFERROR(INDEX('4. Valuation'!$P$10:$Y$17,MATCH($E440,'4. Valuation'!$P$10:$P$17,0),MATCH($T$25,'4. Valuation'!$P$10:$Y$10,0)),0)</f>
        <v>0</v>
      </c>
      <c r="U440" s="312">
        <f>IFERROR(INDEX('4. Valuation'!$P$10:$Y$17,MATCH($E440,'4. Valuation'!$P$10:$P$17,0),MATCH($U$25,'4. Valuation'!$P$10:$Y$10,0)),0)</f>
        <v>0</v>
      </c>
      <c r="V440" s="278"/>
      <c r="W440" s="312">
        <f t="shared" si="77"/>
        <v>0</v>
      </c>
      <c r="X440" s="312">
        <f t="shared" si="78"/>
        <v>0</v>
      </c>
      <c r="Y440" s="312">
        <f t="shared" si="79"/>
        <v>0</v>
      </c>
      <c r="Z440" s="278"/>
      <c r="AA440" s="312">
        <f t="shared" si="80"/>
        <v>0</v>
      </c>
      <c r="AB440" s="312">
        <f>'3. GRI Pricing'!Z431</f>
        <v>0</v>
      </c>
      <c r="AC440" s="361">
        <f t="shared" si="81"/>
        <v>0</v>
      </c>
    </row>
    <row r="441" spans="3:29" s="30" customFormat="1" ht="11.4" x14ac:dyDescent="0.2">
      <c r="C441" s="77">
        <f>'1. Accomodation'!N436</f>
        <v>0</v>
      </c>
      <c r="D441" s="77" t="str">
        <f>'3. GRI Pricing'!D432</f>
        <v>[Select]</v>
      </c>
      <c r="E441" s="77" t="str">
        <f>'1. Accomodation'!P436</f>
        <v>[Select]</v>
      </c>
      <c r="F441" s="77">
        <f>'1. Accomodation'!O436</f>
        <v>0</v>
      </c>
      <c r="H441" s="273">
        <v>0</v>
      </c>
      <c r="I441" s="272">
        <f>IFERROR(INDEX('4. Valuation'!$C$10:$J$17,MATCH($E441,'4. Valuation'!$C$10:$C$17,0),MATCH($I$25,'4. Valuation'!$C$10:$J$10,0)),0)</f>
        <v>0</v>
      </c>
      <c r="J441" s="361">
        <f>IFERROR(INDEX('4. Valuation'!$C$10:$J$17,MATCH($E441,'4. Valuation'!$C$10:$C$17,0),MATCH($J$25,'4. Valuation'!$C$10:$J$10,0)),0)</f>
        <v>0</v>
      </c>
      <c r="K441" s="277"/>
      <c r="L441" s="312">
        <f t="shared" si="74"/>
        <v>0</v>
      </c>
      <c r="M441" s="312">
        <f t="shared" si="75"/>
        <v>0</v>
      </c>
      <c r="N441" s="361">
        <f t="shared" si="76"/>
        <v>0</v>
      </c>
      <c r="O441" s="278"/>
      <c r="P441" s="278"/>
      <c r="Q441" s="278"/>
      <c r="R441" s="278"/>
      <c r="S441" s="312">
        <f>IFERROR(INDEX('4. Valuation'!$P$10:$Y$17,MATCH($E441,'4. Valuation'!$P$10:$P$17,0),MATCH($S$25,'4. Valuation'!$P$10:$Y$10,0)),0)</f>
        <v>0</v>
      </c>
      <c r="T441" s="312">
        <f>IFERROR(INDEX('4. Valuation'!$P$10:$Y$17,MATCH($E441,'4. Valuation'!$P$10:$P$17,0),MATCH($T$25,'4. Valuation'!$P$10:$Y$10,0)),0)</f>
        <v>0</v>
      </c>
      <c r="U441" s="312">
        <f>IFERROR(INDEX('4. Valuation'!$P$10:$Y$17,MATCH($E441,'4. Valuation'!$P$10:$P$17,0),MATCH($U$25,'4. Valuation'!$P$10:$Y$10,0)),0)</f>
        <v>0</v>
      </c>
      <c r="V441" s="278"/>
      <c r="W441" s="312">
        <f t="shared" si="77"/>
        <v>0</v>
      </c>
      <c r="X441" s="312">
        <f t="shared" si="78"/>
        <v>0</v>
      </c>
      <c r="Y441" s="312">
        <f t="shared" si="79"/>
        <v>0</v>
      </c>
      <c r="Z441" s="278"/>
      <c r="AA441" s="312">
        <f t="shared" si="80"/>
        <v>0</v>
      </c>
      <c r="AB441" s="312">
        <f>'3. GRI Pricing'!Z432</f>
        <v>0</v>
      </c>
      <c r="AC441" s="361">
        <f t="shared" si="81"/>
        <v>0</v>
      </c>
    </row>
    <row r="442" spans="3:29" s="30" customFormat="1" ht="11.4" x14ac:dyDescent="0.2">
      <c r="C442" s="77">
        <f>'1. Accomodation'!N437</f>
        <v>0</v>
      </c>
      <c r="D442" s="77" t="str">
        <f>'3. GRI Pricing'!D433</f>
        <v>[Select]</v>
      </c>
      <c r="E442" s="77" t="str">
        <f>'1. Accomodation'!P437</f>
        <v>[Select]</v>
      </c>
      <c r="F442" s="77">
        <f>'1. Accomodation'!O437</f>
        <v>0</v>
      </c>
      <c r="H442" s="273">
        <v>0</v>
      </c>
      <c r="I442" s="272">
        <f>IFERROR(INDEX('4. Valuation'!$C$10:$J$17,MATCH($E442,'4. Valuation'!$C$10:$C$17,0),MATCH($I$25,'4. Valuation'!$C$10:$J$10,0)),0)</f>
        <v>0</v>
      </c>
      <c r="J442" s="361">
        <f>IFERROR(INDEX('4. Valuation'!$C$10:$J$17,MATCH($E442,'4. Valuation'!$C$10:$C$17,0),MATCH($J$25,'4. Valuation'!$C$10:$J$10,0)),0)</f>
        <v>0</v>
      </c>
      <c r="K442" s="277"/>
      <c r="L442" s="312">
        <f t="shared" si="74"/>
        <v>0</v>
      </c>
      <c r="M442" s="312">
        <f t="shared" si="75"/>
        <v>0</v>
      </c>
      <c r="N442" s="361">
        <f t="shared" si="76"/>
        <v>0</v>
      </c>
      <c r="O442" s="278"/>
      <c r="P442" s="278"/>
      <c r="Q442" s="278"/>
      <c r="R442" s="278"/>
      <c r="S442" s="312">
        <f>IFERROR(INDEX('4. Valuation'!$P$10:$Y$17,MATCH($E442,'4. Valuation'!$P$10:$P$17,0),MATCH($S$25,'4. Valuation'!$P$10:$Y$10,0)),0)</f>
        <v>0</v>
      </c>
      <c r="T442" s="312">
        <f>IFERROR(INDEX('4. Valuation'!$P$10:$Y$17,MATCH($E442,'4. Valuation'!$P$10:$P$17,0),MATCH($T$25,'4. Valuation'!$P$10:$Y$10,0)),0)</f>
        <v>0</v>
      </c>
      <c r="U442" s="312">
        <f>IFERROR(INDEX('4. Valuation'!$P$10:$Y$17,MATCH($E442,'4. Valuation'!$P$10:$P$17,0),MATCH($U$25,'4. Valuation'!$P$10:$Y$10,0)),0)</f>
        <v>0</v>
      </c>
      <c r="V442" s="278"/>
      <c r="W442" s="312">
        <f t="shared" si="77"/>
        <v>0</v>
      </c>
      <c r="X442" s="312">
        <f t="shared" si="78"/>
        <v>0</v>
      </c>
      <c r="Y442" s="312">
        <f t="shared" si="79"/>
        <v>0</v>
      </c>
      <c r="Z442" s="278"/>
      <c r="AA442" s="312">
        <f t="shared" si="80"/>
        <v>0</v>
      </c>
      <c r="AB442" s="312">
        <f>'3. GRI Pricing'!Z433</f>
        <v>0</v>
      </c>
      <c r="AC442" s="361">
        <f t="shared" si="81"/>
        <v>0</v>
      </c>
    </row>
    <row r="443" spans="3:29" s="30" customFormat="1" ht="11.4" x14ac:dyDescent="0.2">
      <c r="C443" s="77">
        <f>'1. Accomodation'!N438</f>
        <v>0</v>
      </c>
      <c r="D443" s="77" t="str">
        <f>'3. GRI Pricing'!D434</f>
        <v>[Select]</v>
      </c>
      <c r="E443" s="77" t="str">
        <f>'1. Accomodation'!P438</f>
        <v>[Select]</v>
      </c>
      <c r="F443" s="77">
        <f>'1. Accomodation'!O438</f>
        <v>0</v>
      </c>
      <c r="H443" s="273">
        <v>0</v>
      </c>
      <c r="I443" s="272">
        <f>IFERROR(INDEX('4. Valuation'!$C$10:$J$17,MATCH($E443,'4. Valuation'!$C$10:$C$17,0),MATCH($I$25,'4. Valuation'!$C$10:$J$10,0)),0)</f>
        <v>0</v>
      </c>
      <c r="J443" s="361">
        <f>IFERROR(INDEX('4. Valuation'!$C$10:$J$17,MATCH($E443,'4. Valuation'!$C$10:$C$17,0),MATCH($J$25,'4. Valuation'!$C$10:$J$10,0)),0)</f>
        <v>0</v>
      </c>
      <c r="K443" s="277"/>
      <c r="L443" s="312">
        <f t="shared" si="74"/>
        <v>0</v>
      </c>
      <c r="M443" s="312">
        <f t="shared" si="75"/>
        <v>0</v>
      </c>
      <c r="N443" s="361">
        <f t="shared" si="76"/>
        <v>0</v>
      </c>
      <c r="O443" s="278"/>
      <c r="P443" s="278"/>
      <c r="Q443" s="278"/>
      <c r="R443" s="278"/>
      <c r="S443" s="312">
        <f>IFERROR(INDEX('4. Valuation'!$P$10:$Y$17,MATCH($E443,'4. Valuation'!$P$10:$P$17,0),MATCH($S$25,'4. Valuation'!$P$10:$Y$10,0)),0)</f>
        <v>0</v>
      </c>
      <c r="T443" s="312">
        <f>IFERROR(INDEX('4. Valuation'!$P$10:$Y$17,MATCH($E443,'4. Valuation'!$P$10:$P$17,0),MATCH($T$25,'4. Valuation'!$P$10:$Y$10,0)),0)</f>
        <v>0</v>
      </c>
      <c r="U443" s="312">
        <f>IFERROR(INDEX('4. Valuation'!$P$10:$Y$17,MATCH($E443,'4. Valuation'!$P$10:$P$17,0),MATCH($U$25,'4. Valuation'!$P$10:$Y$10,0)),0)</f>
        <v>0</v>
      </c>
      <c r="V443" s="278"/>
      <c r="W443" s="312">
        <f t="shared" si="77"/>
        <v>0</v>
      </c>
      <c r="X443" s="312">
        <f t="shared" si="78"/>
        <v>0</v>
      </c>
      <c r="Y443" s="312">
        <f t="shared" si="79"/>
        <v>0</v>
      </c>
      <c r="Z443" s="278"/>
      <c r="AA443" s="312">
        <f t="shared" si="80"/>
        <v>0</v>
      </c>
      <c r="AB443" s="312">
        <f>'3. GRI Pricing'!Z434</f>
        <v>0</v>
      </c>
      <c r="AC443" s="361">
        <f t="shared" si="81"/>
        <v>0</v>
      </c>
    </row>
    <row r="444" spans="3:29" s="30" customFormat="1" ht="11.4" x14ac:dyDescent="0.2">
      <c r="C444" s="77">
        <f>'1. Accomodation'!N439</f>
        <v>0</v>
      </c>
      <c r="D444" s="77" t="str">
        <f>'3. GRI Pricing'!D435</f>
        <v>[Select]</v>
      </c>
      <c r="E444" s="77" t="str">
        <f>'1. Accomodation'!P439</f>
        <v>[Select]</v>
      </c>
      <c r="F444" s="77">
        <f>'1. Accomodation'!O439</f>
        <v>0</v>
      </c>
      <c r="H444" s="273">
        <v>0</v>
      </c>
      <c r="I444" s="272">
        <f>IFERROR(INDEX('4. Valuation'!$C$10:$J$17,MATCH($E444,'4. Valuation'!$C$10:$C$17,0),MATCH($I$25,'4. Valuation'!$C$10:$J$10,0)),0)</f>
        <v>0</v>
      </c>
      <c r="J444" s="361">
        <f>IFERROR(INDEX('4. Valuation'!$C$10:$J$17,MATCH($E444,'4. Valuation'!$C$10:$C$17,0),MATCH($J$25,'4. Valuation'!$C$10:$J$10,0)),0)</f>
        <v>0</v>
      </c>
      <c r="K444" s="277"/>
      <c r="L444" s="312">
        <f t="shared" si="74"/>
        <v>0</v>
      </c>
      <c r="M444" s="312">
        <f t="shared" si="75"/>
        <v>0</v>
      </c>
      <c r="N444" s="361">
        <f t="shared" si="76"/>
        <v>0</v>
      </c>
      <c r="O444" s="278"/>
      <c r="P444" s="278"/>
      <c r="Q444" s="278"/>
      <c r="R444" s="278"/>
      <c r="S444" s="312">
        <f>IFERROR(INDEX('4. Valuation'!$P$10:$Y$17,MATCH($E444,'4. Valuation'!$P$10:$P$17,0),MATCH($S$25,'4. Valuation'!$P$10:$Y$10,0)),0)</f>
        <v>0</v>
      </c>
      <c r="T444" s="312">
        <f>IFERROR(INDEX('4. Valuation'!$P$10:$Y$17,MATCH($E444,'4. Valuation'!$P$10:$P$17,0),MATCH($T$25,'4. Valuation'!$P$10:$Y$10,0)),0)</f>
        <v>0</v>
      </c>
      <c r="U444" s="312">
        <f>IFERROR(INDEX('4. Valuation'!$P$10:$Y$17,MATCH($E444,'4. Valuation'!$P$10:$P$17,0),MATCH($U$25,'4. Valuation'!$P$10:$Y$10,0)),0)</f>
        <v>0</v>
      </c>
      <c r="V444" s="278"/>
      <c r="W444" s="312">
        <f t="shared" si="77"/>
        <v>0</v>
      </c>
      <c r="X444" s="312">
        <f t="shared" si="78"/>
        <v>0</v>
      </c>
      <c r="Y444" s="312">
        <f t="shared" si="79"/>
        <v>0</v>
      </c>
      <c r="Z444" s="278"/>
      <c r="AA444" s="312">
        <f t="shared" si="80"/>
        <v>0</v>
      </c>
      <c r="AB444" s="312">
        <f>'3. GRI Pricing'!Z435</f>
        <v>0</v>
      </c>
      <c r="AC444" s="361">
        <f t="shared" si="81"/>
        <v>0</v>
      </c>
    </row>
    <row r="445" spans="3:29" s="30" customFormat="1" ht="11.4" x14ac:dyDescent="0.2">
      <c r="C445" s="77">
        <f>'1. Accomodation'!N440</f>
        <v>0</v>
      </c>
      <c r="D445" s="77" t="str">
        <f>'3. GRI Pricing'!D436</f>
        <v>[Select]</v>
      </c>
      <c r="E445" s="77" t="str">
        <f>'1. Accomodation'!P440</f>
        <v>[Select]</v>
      </c>
      <c r="F445" s="77">
        <f>'1. Accomodation'!O440</f>
        <v>0</v>
      </c>
      <c r="H445" s="273">
        <v>0</v>
      </c>
      <c r="I445" s="272">
        <f>IFERROR(INDEX('4. Valuation'!$C$10:$J$17,MATCH($E445,'4. Valuation'!$C$10:$C$17,0),MATCH($I$25,'4. Valuation'!$C$10:$J$10,0)),0)</f>
        <v>0</v>
      </c>
      <c r="J445" s="361">
        <f>IFERROR(INDEX('4. Valuation'!$C$10:$J$17,MATCH($E445,'4. Valuation'!$C$10:$C$17,0),MATCH($J$25,'4. Valuation'!$C$10:$J$10,0)),0)</f>
        <v>0</v>
      </c>
      <c r="K445" s="277"/>
      <c r="L445" s="312">
        <f t="shared" si="74"/>
        <v>0</v>
      </c>
      <c r="M445" s="312">
        <f t="shared" si="75"/>
        <v>0</v>
      </c>
      <c r="N445" s="361">
        <f t="shared" si="76"/>
        <v>0</v>
      </c>
      <c r="O445" s="278"/>
      <c r="P445" s="278"/>
      <c r="Q445" s="278"/>
      <c r="R445" s="278"/>
      <c r="S445" s="312">
        <f>IFERROR(INDEX('4. Valuation'!$P$10:$Y$17,MATCH($E445,'4. Valuation'!$P$10:$P$17,0),MATCH($S$25,'4. Valuation'!$P$10:$Y$10,0)),0)</f>
        <v>0</v>
      </c>
      <c r="T445" s="312">
        <f>IFERROR(INDEX('4. Valuation'!$P$10:$Y$17,MATCH($E445,'4. Valuation'!$P$10:$P$17,0),MATCH($T$25,'4. Valuation'!$P$10:$Y$10,0)),0)</f>
        <v>0</v>
      </c>
      <c r="U445" s="312">
        <f>IFERROR(INDEX('4. Valuation'!$P$10:$Y$17,MATCH($E445,'4. Valuation'!$P$10:$P$17,0),MATCH($U$25,'4. Valuation'!$P$10:$Y$10,0)),0)</f>
        <v>0</v>
      </c>
      <c r="V445" s="278"/>
      <c r="W445" s="312">
        <f t="shared" si="77"/>
        <v>0</v>
      </c>
      <c r="X445" s="312">
        <f t="shared" si="78"/>
        <v>0</v>
      </c>
      <c r="Y445" s="312">
        <f t="shared" si="79"/>
        <v>0</v>
      </c>
      <c r="Z445" s="278"/>
      <c r="AA445" s="312">
        <f t="shared" si="80"/>
        <v>0</v>
      </c>
      <c r="AB445" s="312">
        <f>'3. GRI Pricing'!Z436</f>
        <v>0</v>
      </c>
      <c r="AC445" s="361">
        <f t="shared" si="81"/>
        <v>0</v>
      </c>
    </row>
    <row r="446" spans="3:29" s="30" customFormat="1" ht="11.4" x14ac:dyDescent="0.2">
      <c r="C446" s="77">
        <f>'1. Accomodation'!N441</f>
        <v>0</v>
      </c>
      <c r="D446" s="77" t="str">
        <f>'3. GRI Pricing'!D437</f>
        <v>[Select]</v>
      </c>
      <c r="E446" s="77" t="str">
        <f>'1. Accomodation'!P441</f>
        <v>[Select]</v>
      </c>
      <c r="F446" s="77">
        <f>'1. Accomodation'!O441</f>
        <v>0</v>
      </c>
      <c r="H446" s="273">
        <v>0</v>
      </c>
      <c r="I446" s="272">
        <f>IFERROR(INDEX('4. Valuation'!$C$10:$J$17,MATCH($E446,'4. Valuation'!$C$10:$C$17,0),MATCH($I$25,'4. Valuation'!$C$10:$J$10,0)),0)</f>
        <v>0</v>
      </c>
      <c r="J446" s="361">
        <f>IFERROR(INDEX('4. Valuation'!$C$10:$J$17,MATCH($E446,'4. Valuation'!$C$10:$C$17,0),MATCH($J$25,'4. Valuation'!$C$10:$J$10,0)),0)</f>
        <v>0</v>
      </c>
      <c r="K446" s="277"/>
      <c r="L446" s="312">
        <f t="shared" si="74"/>
        <v>0</v>
      </c>
      <c r="M446" s="312">
        <f t="shared" si="75"/>
        <v>0</v>
      </c>
      <c r="N446" s="361">
        <f t="shared" si="76"/>
        <v>0</v>
      </c>
      <c r="O446" s="278"/>
      <c r="P446" s="278"/>
      <c r="Q446" s="278"/>
      <c r="R446" s="278"/>
      <c r="S446" s="312">
        <f>IFERROR(INDEX('4. Valuation'!$P$10:$Y$17,MATCH($E446,'4. Valuation'!$P$10:$P$17,0),MATCH($S$25,'4. Valuation'!$P$10:$Y$10,0)),0)</f>
        <v>0</v>
      </c>
      <c r="T446" s="312">
        <f>IFERROR(INDEX('4. Valuation'!$P$10:$Y$17,MATCH($E446,'4. Valuation'!$P$10:$P$17,0),MATCH($T$25,'4. Valuation'!$P$10:$Y$10,0)),0)</f>
        <v>0</v>
      </c>
      <c r="U446" s="312">
        <f>IFERROR(INDEX('4. Valuation'!$P$10:$Y$17,MATCH($E446,'4. Valuation'!$P$10:$P$17,0),MATCH($U$25,'4. Valuation'!$P$10:$Y$10,0)),0)</f>
        <v>0</v>
      </c>
      <c r="V446" s="278"/>
      <c r="W446" s="312">
        <f t="shared" si="77"/>
        <v>0</v>
      </c>
      <c r="X446" s="312">
        <f t="shared" si="78"/>
        <v>0</v>
      </c>
      <c r="Y446" s="312">
        <f t="shared" si="79"/>
        <v>0</v>
      </c>
      <c r="Z446" s="278"/>
      <c r="AA446" s="312">
        <f t="shared" si="80"/>
        <v>0</v>
      </c>
      <c r="AB446" s="312">
        <f>'3. GRI Pricing'!Z437</f>
        <v>0</v>
      </c>
      <c r="AC446" s="361">
        <f t="shared" si="81"/>
        <v>0</v>
      </c>
    </row>
    <row r="447" spans="3:29" s="30" customFormat="1" ht="11.4" x14ac:dyDescent="0.2">
      <c r="C447" s="77">
        <f>'1. Accomodation'!N442</f>
        <v>0</v>
      </c>
      <c r="D447" s="77" t="str">
        <f>'3. GRI Pricing'!D438</f>
        <v>[Select]</v>
      </c>
      <c r="E447" s="77" t="str">
        <f>'1. Accomodation'!P442</f>
        <v>[Select]</v>
      </c>
      <c r="F447" s="77">
        <f>'1. Accomodation'!O442</f>
        <v>0</v>
      </c>
      <c r="H447" s="273">
        <v>0</v>
      </c>
      <c r="I447" s="272">
        <f>IFERROR(INDEX('4. Valuation'!$C$10:$J$17,MATCH($E447,'4. Valuation'!$C$10:$C$17,0),MATCH($I$25,'4. Valuation'!$C$10:$J$10,0)),0)</f>
        <v>0</v>
      </c>
      <c r="J447" s="361">
        <f>IFERROR(INDEX('4. Valuation'!$C$10:$J$17,MATCH($E447,'4. Valuation'!$C$10:$C$17,0),MATCH($J$25,'4. Valuation'!$C$10:$J$10,0)),0)</f>
        <v>0</v>
      </c>
      <c r="K447" s="277"/>
      <c r="L447" s="312">
        <f t="shared" si="74"/>
        <v>0</v>
      </c>
      <c r="M447" s="312">
        <f t="shared" si="75"/>
        <v>0</v>
      </c>
      <c r="N447" s="361">
        <f t="shared" si="76"/>
        <v>0</v>
      </c>
      <c r="O447" s="278"/>
      <c r="P447" s="278"/>
      <c r="Q447" s="278"/>
      <c r="R447" s="278"/>
      <c r="S447" s="312">
        <f>IFERROR(INDEX('4. Valuation'!$P$10:$Y$17,MATCH($E447,'4. Valuation'!$P$10:$P$17,0),MATCH($S$25,'4. Valuation'!$P$10:$Y$10,0)),0)</f>
        <v>0</v>
      </c>
      <c r="T447" s="312">
        <f>IFERROR(INDEX('4. Valuation'!$P$10:$Y$17,MATCH($E447,'4. Valuation'!$P$10:$P$17,0),MATCH($T$25,'4. Valuation'!$P$10:$Y$10,0)),0)</f>
        <v>0</v>
      </c>
      <c r="U447" s="312">
        <f>IFERROR(INDEX('4. Valuation'!$P$10:$Y$17,MATCH($E447,'4. Valuation'!$P$10:$P$17,0),MATCH($U$25,'4. Valuation'!$P$10:$Y$10,0)),0)</f>
        <v>0</v>
      </c>
      <c r="V447" s="278"/>
      <c r="W447" s="312">
        <f t="shared" si="77"/>
        <v>0</v>
      </c>
      <c r="X447" s="312">
        <f t="shared" si="78"/>
        <v>0</v>
      </c>
      <c r="Y447" s="312">
        <f t="shared" si="79"/>
        <v>0</v>
      </c>
      <c r="Z447" s="278"/>
      <c r="AA447" s="312">
        <f t="shared" si="80"/>
        <v>0</v>
      </c>
      <c r="AB447" s="312">
        <f>'3. GRI Pricing'!Z438</f>
        <v>0</v>
      </c>
      <c r="AC447" s="361">
        <f t="shared" si="81"/>
        <v>0</v>
      </c>
    </row>
    <row r="448" spans="3:29" s="30" customFormat="1" ht="11.4" x14ac:dyDescent="0.2">
      <c r="C448" s="77">
        <f>'1. Accomodation'!N443</f>
        <v>0</v>
      </c>
      <c r="D448" s="77" t="str">
        <f>'3. GRI Pricing'!D439</f>
        <v>[Select]</v>
      </c>
      <c r="E448" s="77" t="str">
        <f>'1. Accomodation'!P443</f>
        <v>[Select]</v>
      </c>
      <c r="F448" s="77">
        <f>'1. Accomodation'!O443</f>
        <v>0</v>
      </c>
      <c r="H448" s="273">
        <v>0</v>
      </c>
      <c r="I448" s="272">
        <f>IFERROR(INDEX('4. Valuation'!$C$10:$J$17,MATCH($E448,'4. Valuation'!$C$10:$C$17,0),MATCH($I$25,'4. Valuation'!$C$10:$J$10,0)),0)</f>
        <v>0</v>
      </c>
      <c r="J448" s="361">
        <f>IFERROR(INDEX('4. Valuation'!$C$10:$J$17,MATCH($E448,'4. Valuation'!$C$10:$C$17,0),MATCH($J$25,'4. Valuation'!$C$10:$J$10,0)),0)</f>
        <v>0</v>
      </c>
      <c r="K448" s="277"/>
      <c r="L448" s="312">
        <f t="shared" si="74"/>
        <v>0</v>
      </c>
      <c r="M448" s="312">
        <f t="shared" si="75"/>
        <v>0</v>
      </c>
      <c r="N448" s="361">
        <f t="shared" si="76"/>
        <v>0</v>
      </c>
      <c r="O448" s="278"/>
      <c r="P448" s="278"/>
      <c r="Q448" s="278"/>
      <c r="R448" s="278"/>
      <c r="S448" s="312">
        <f>IFERROR(INDEX('4. Valuation'!$P$10:$Y$17,MATCH($E448,'4. Valuation'!$P$10:$P$17,0),MATCH($S$25,'4. Valuation'!$P$10:$Y$10,0)),0)</f>
        <v>0</v>
      </c>
      <c r="T448" s="312">
        <f>IFERROR(INDEX('4. Valuation'!$P$10:$Y$17,MATCH($E448,'4. Valuation'!$P$10:$P$17,0),MATCH($T$25,'4. Valuation'!$P$10:$Y$10,0)),0)</f>
        <v>0</v>
      </c>
      <c r="U448" s="312">
        <f>IFERROR(INDEX('4. Valuation'!$P$10:$Y$17,MATCH($E448,'4. Valuation'!$P$10:$P$17,0),MATCH($U$25,'4. Valuation'!$P$10:$Y$10,0)),0)</f>
        <v>0</v>
      </c>
      <c r="V448" s="278"/>
      <c r="W448" s="312">
        <f t="shared" si="77"/>
        <v>0</v>
      </c>
      <c r="X448" s="312">
        <f t="shared" si="78"/>
        <v>0</v>
      </c>
      <c r="Y448" s="312">
        <f t="shared" si="79"/>
        <v>0</v>
      </c>
      <c r="Z448" s="278"/>
      <c r="AA448" s="312">
        <f t="shared" si="80"/>
        <v>0</v>
      </c>
      <c r="AB448" s="312">
        <f>'3. GRI Pricing'!Z439</f>
        <v>0</v>
      </c>
      <c r="AC448" s="361">
        <f t="shared" si="81"/>
        <v>0</v>
      </c>
    </row>
    <row r="449" spans="3:29" s="30" customFormat="1" ht="11.4" x14ac:dyDescent="0.2">
      <c r="C449" s="77">
        <f>'1. Accomodation'!N444</f>
        <v>0</v>
      </c>
      <c r="D449" s="77" t="str">
        <f>'3. GRI Pricing'!D440</f>
        <v>[Select]</v>
      </c>
      <c r="E449" s="77" t="str">
        <f>'1. Accomodation'!P444</f>
        <v>[Select]</v>
      </c>
      <c r="F449" s="77">
        <f>'1. Accomodation'!O444</f>
        <v>0</v>
      </c>
      <c r="H449" s="273">
        <v>0</v>
      </c>
      <c r="I449" s="272">
        <f>IFERROR(INDEX('4. Valuation'!$C$10:$J$17,MATCH($E449,'4. Valuation'!$C$10:$C$17,0),MATCH($I$25,'4. Valuation'!$C$10:$J$10,0)),0)</f>
        <v>0</v>
      </c>
      <c r="J449" s="361">
        <f>IFERROR(INDEX('4. Valuation'!$C$10:$J$17,MATCH($E449,'4. Valuation'!$C$10:$C$17,0),MATCH($J$25,'4. Valuation'!$C$10:$J$10,0)),0)</f>
        <v>0</v>
      </c>
      <c r="K449" s="277"/>
      <c r="L449" s="312">
        <f t="shared" si="74"/>
        <v>0</v>
      </c>
      <c r="M449" s="312">
        <f t="shared" si="75"/>
        <v>0</v>
      </c>
      <c r="N449" s="361">
        <f t="shared" si="76"/>
        <v>0</v>
      </c>
      <c r="O449" s="278"/>
      <c r="P449" s="278"/>
      <c r="Q449" s="278"/>
      <c r="R449" s="278"/>
      <c r="S449" s="312">
        <f>IFERROR(INDEX('4. Valuation'!$P$10:$Y$17,MATCH($E449,'4. Valuation'!$P$10:$P$17,0),MATCH($S$25,'4. Valuation'!$P$10:$Y$10,0)),0)</f>
        <v>0</v>
      </c>
      <c r="T449" s="312">
        <f>IFERROR(INDEX('4. Valuation'!$P$10:$Y$17,MATCH($E449,'4. Valuation'!$P$10:$P$17,0),MATCH($T$25,'4. Valuation'!$P$10:$Y$10,0)),0)</f>
        <v>0</v>
      </c>
      <c r="U449" s="312">
        <f>IFERROR(INDEX('4. Valuation'!$P$10:$Y$17,MATCH($E449,'4. Valuation'!$P$10:$P$17,0),MATCH($U$25,'4. Valuation'!$P$10:$Y$10,0)),0)</f>
        <v>0</v>
      </c>
      <c r="V449" s="278"/>
      <c r="W449" s="312">
        <f t="shared" si="77"/>
        <v>0</v>
      </c>
      <c r="X449" s="312">
        <f t="shared" si="78"/>
        <v>0</v>
      </c>
      <c r="Y449" s="312">
        <f t="shared" si="79"/>
        <v>0</v>
      </c>
      <c r="Z449" s="278"/>
      <c r="AA449" s="312">
        <f t="shared" si="80"/>
        <v>0</v>
      </c>
      <c r="AB449" s="312">
        <f>'3. GRI Pricing'!Z440</f>
        <v>0</v>
      </c>
      <c r="AC449" s="361">
        <f t="shared" si="81"/>
        <v>0</v>
      </c>
    </row>
    <row r="450" spans="3:29" s="30" customFormat="1" ht="11.4" x14ac:dyDescent="0.2">
      <c r="C450" s="77">
        <f>'1. Accomodation'!N445</f>
        <v>0</v>
      </c>
      <c r="D450" s="77" t="str">
        <f>'3. GRI Pricing'!D441</f>
        <v>[Select]</v>
      </c>
      <c r="E450" s="77" t="str">
        <f>'1. Accomodation'!P445</f>
        <v>[Select]</v>
      </c>
      <c r="F450" s="77">
        <f>'1. Accomodation'!O445</f>
        <v>0</v>
      </c>
      <c r="H450" s="273">
        <v>0</v>
      </c>
      <c r="I450" s="272">
        <f>IFERROR(INDEX('4. Valuation'!$C$10:$J$17,MATCH($E450,'4. Valuation'!$C$10:$C$17,0),MATCH($I$25,'4. Valuation'!$C$10:$J$10,0)),0)</f>
        <v>0</v>
      </c>
      <c r="J450" s="361">
        <f>IFERROR(INDEX('4. Valuation'!$C$10:$J$17,MATCH($E450,'4. Valuation'!$C$10:$C$17,0),MATCH($J$25,'4. Valuation'!$C$10:$J$10,0)),0)</f>
        <v>0</v>
      </c>
      <c r="K450" s="277"/>
      <c r="L450" s="312">
        <f t="shared" si="74"/>
        <v>0</v>
      </c>
      <c r="M450" s="312">
        <f t="shared" si="75"/>
        <v>0</v>
      </c>
      <c r="N450" s="361">
        <f t="shared" si="76"/>
        <v>0</v>
      </c>
      <c r="O450" s="278"/>
      <c r="P450" s="278"/>
      <c r="Q450" s="278"/>
      <c r="R450" s="278"/>
      <c r="S450" s="312">
        <f>IFERROR(INDEX('4. Valuation'!$P$10:$Y$17,MATCH($E450,'4. Valuation'!$P$10:$P$17,0),MATCH($S$25,'4. Valuation'!$P$10:$Y$10,0)),0)</f>
        <v>0</v>
      </c>
      <c r="T450" s="312">
        <f>IFERROR(INDEX('4. Valuation'!$P$10:$Y$17,MATCH($E450,'4. Valuation'!$P$10:$P$17,0),MATCH($T$25,'4. Valuation'!$P$10:$Y$10,0)),0)</f>
        <v>0</v>
      </c>
      <c r="U450" s="312">
        <f>IFERROR(INDEX('4. Valuation'!$P$10:$Y$17,MATCH($E450,'4. Valuation'!$P$10:$P$17,0),MATCH($U$25,'4. Valuation'!$P$10:$Y$10,0)),0)</f>
        <v>0</v>
      </c>
      <c r="V450" s="278"/>
      <c r="W450" s="312">
        <f t="shared" si="77"/>
        <v>0</v>
      </c>
      <c r="X450" s="312">
        <f t="shared" si="78"/>
        <v>0</v>
      </c>
      <c r="Y450" s="312">
        <f t="shared" si="79"/>
        <v>0</v>
      </c>
      <c r="Z450" s="278"/>
      <c r="AA450" s="312">
        <f t="shared" si="80"/>
        <v>0</v>
      </c>
      <c r="AB450" s="312">
        <f>'3. GRI Pricing'!Z441</f>
        <v>0</v>
      </c>
      <c r="AC450" s="361">
        <f t="shared" si="81"/>
        <v>0</v>
      </c>
    </row>
    <row r="451" spans="3:29" s="30" customFormat="1" ht="11.4" x14ac:dyDescent="0.2">
      <c r="C451" s="77">
        <f>'1. Accomodation'!N446</f>
        <v>0</v>
      </c>
      <c r="D451" s="77" t="str">
        <f>'3. GRI Pricing'!D442</f>
        <v>[Select]</v>
      </c>
      <c r="E451" s="77" t="str">
        <f>'1. Accomodation'!P446</f>
        <v>[Select]</v>
      </c>
      <c r="F451" s="77">
        <f>'1. Accomodation'!O446</f>
        <v>0</v>
      </c>
      <c r="H451" s="273">
        <v>0</v>
      </c>
      <c r="I451" s="272">
        <f>IFERROR(INDEX('4. Valuation'!$C$10:$J$17,MATCH($E451,'4. Valuation'!$C$10:$C$17,0),MATCH($I$25,'4. Valuation'!$C$10:$J$10,0)),0)</f>
        <v>0</v>
      </c>
      <c r="J451" s="361">
        <f>IFERROR(INDEX('4. Valuation'!$C$10:$J$17,MATCH($E451,'4. Valuation'!$C$10:$C$17,0),MATCH($J$25,'4. Valuation'!$C$10:$J$10,0)),0)</f>
        <v>0</v>
      </c>
      <c r="K451" s="277"/>
      <c r="L451" s="312">
        <f t="shared" si="74"/>
        <v>0</v>
      </c>
      <c r="M451" s="312">
        <f t="shared" si="75"/>
        <v>0</v>
      </c>
      <c r="N451" s="361">
        <f t="shared" si="76"/>
        <v>0</v>
      </c>
      <c r="O451" s="278"/>
      <c r="P451" s="278"/>
      <c r="Q451" s="278"/>
      <c r="R451" s="278"/>
      <c r="S451" s="312">
        <f>IFERROR(INDEX('4. Valuation'!$P$10:$Y$17,MATCH($E451,'4. Valuation'!$P$10:$P$17,0),MATCH($S$25,'4. Valuation'!$P$10:$Y$10,0)),0)</f>
        <v>0</v>
      </c>
      <c r="T451" s="312">
        <f>IFERROR(INDEX('4. Valuation'!$P$10:$Y$17,MATCH($E451,'4. Valuation'!$P$10:$P$17,0),MATCH($T$25,'4. Valuation'!$P$10:$Y$10,0)),0)</f>
        <v>0</v>
      </c>
      <c r="U451" s="312">
        <f>IFERROR(INDEX('4. Valuation'!$P$10:$Y$17,MATCH($E451,'4. Valuation'!$P$10:$P$17,0),MATCH($U$25,'4. Valuation'!$P$10:$Y$10,0)),0)</f>
        <v>0</v>
      </c>
      <c r="V451" s="278"/>
      <c r="W451" s="312">
        <f t="shared" si="77"/>
        <v>0</v>
      </c>
      <c r="X451" s="312">
        <f t="shared" si="78"/>
        <v>0</v>
      </c>
      <c r="Y451" s="312">
        <f t="shared" si="79"/>
        <v>0</v>
      </c>
      <c r="Z451" s="278"/>
      <c r="AA451" s="312">
        <f t="shared" si="80"/>
        <v>0</v>
      </c>
      <c r="AB451" s="312">
        <f>'3. GRI Pricing'!Z442</f>
        <v>0</v>
      </c>
      <c r="AC451" s="361">
        <f t="shared" si="81"/>
        <v>0</v>
      </c>
    </row>
    <row r="452" spans="3:29" s="30" customFormat="1" ht="11.4" x14ac:dyDescent="0.2">
      <c r="C452" s="77">
        <f>'1. Accomodation'!N447</f>
        <v>0</v>
      </c>
      <c r="D452" s="77" t="str">
        <f>'3. GRI Pricing'!D443</f>
        <v>[Select]</v>
      </c>
      <c r="E452" s="77" t="str">
        <f>'1. Accomodation'!P447</f>
        <v>[Select]</v>
      </c>
      <c r="F452" s="77">
        <f>'1. Accomodation'!O447</f>
        <v>0</v>
      </c>
      <c r="H452" s="273">
        <v>0</v>
      </c>
      <c r="I452" s="272">
        <f>IFERROR(INDEX('4. Valuation'!$C$10:$J$17,MATCH($E452,'4. Valuation'!$C$10:$C$17,0),MATCH($I$25,'4. Valuation'!$C$10:$J$10,0)),0)</f>
        <v>0</v>
      </c>
      <c r="J452" s="361">
        <f>IFERROR(INDEX('4. Valuation'!$C$10:$J$17,MATCH($E452,'4. Valuation'!$C$10:$C$17,0),MATCH($J$25,'4. Valuation'!$C$10:$J$10,0)),0)</f>
        <v>0</v>
      </c>
      <c r="K452" s="277"/>
      <c r="L452" s="312">
        <f t="shared" si="74"/>
        <v>0</v>
      </c>
      <c r="M452" s="312">
        <f t="shared" si="75"/>
        <v>0</v>
      </c>
      <c r="N452" s="361">
        <f t="shared" si="76"/>
        <v>0</v>
      </c>
      <c r="O452" s="278"/>
      <c r="P452" s="278"/>
      <c r="Q452" s="278"/>
      <c r="R452" s="278"/>
      <c r="S452" s="312">
        <f>IFERROR(INDEX('4. Valuation'!$P$10:$Y$17,MATCH($E452,'4. Valuation'!$P$10:$P$17,0),MATCH($S$25,'4. Valuation'!$P$10:$Y$10,0)),0)</f>
        <v>0</v>
      </c>
      <c r="T452" s="312">
        <f>IFERROR(INDEX('4. Valuation'!$P$10:$Y$17,MATCH($E452,'4. Valuation'!$P$10:$P$17,0),MATCH($T$25,'4. Valuation'!$P$10:$Y$10,0)),0)</f>
        <v>0</v>
      </c>
      <c r="U452" s="312">
        <f>IFERROR(INDEX('4. Valuation'!$P$10:$Y$17,MATCH($E452,'4. Valuation'!$P$10:$P$17,0),MATCH($U$25,'4. Valuation'!$P$10:$Y$10,0)),0)</f>
        <v>0</v>
      </c>
      <c r="V452" s="278"/>
      <c r="W452" s="312">
        <f t="shared" si="77"/>
        <v>0</v>
      </c>
      <c r="X452" s="312">
        <f t="shared" si="78"/>
        <v>0</v>
      </c>
      <c r="Y452" s="312">
        <f t="shared" si="79"/>
        <v>0</v>
      </c>
      <c r="Z452" s="278"/>
      <c r="AA452" s="312">
        <f t="shared" si="80"/>
        <v>0</v>
      </c>
      <c r="AB452" s="312">
        <f>'3. GRI Pricing'!Z443</f>
        <v>0</v>
      </c>
      <c r="AC452" s="361">
        <f t="shared" si="81"/>
        <v>0</v>
      </c>
    </row>
    <row r="453" spans="3:29" s="30" customFormat="1" ht="11.4" x14ac:dyDescent="0.2">
      <c r="C453" s="77">
        <f>'1. Accomodation'!N448</f>
        <v>0</v>
      </c>
      <c r="D453" s="77" t="str">
        <f>'3. GRI Pricing'!D444</f>
        <v>[Select]</v>
      </c>
      <c r="E453" s="77" t="str">
        <f>'1. Accomodation'!P448</f>
        <v>[Select]</v>
      </c>
      <c r="F453" s="77">
        <f>'1. Accomodation'!O448</f>
        <v>0</v>
      </c>
      <c r="H453" s="273">
        <v>0</v>
      </c>
      <c r="I453" s="272">
        <f>IFERROR(INDEX('4. Valuation'!$C$10:$J$17,MATCH($E453,'4. Valuation'!$C$10:$C$17,0),MATCH($I$25,'4. Valuation'!$C$10:$J$10,0)),0)</f>
        <v>0</v>
      </c>
      <c r="J453" s="361">
        <f>IFERROR(INDEX('4. Valuation'!$C$10:$J$17,MATCH($E453,'4. Valuation'!$C$10:$C$17,0),MATCH($J$25,'4. Valuation'!$C$10:$J$10,0)),0)</f>
        <v>0</v>
      </c>
      <c r="K453" s="277"/>
      <c r="L453" s="312">
        <f t="shared" si="74"/>
        <v>0</v>
      </c>
      <c r="M453" s="312">
        <f t="shared" si="75"/>
        <v>0</v>
      </c>
      <c r="N453" s="361">
        <f t="shared" si="76"/>
        <v>0</v>
      </c>
      <c r="O453" s="278"/>
      <c r="P453" s="278"/>
      <c r="Q453" s="278"/>
      <c r="R453" s="278"/>
      <c r="S453" s="312">
        <f>IFERROR(INDEX('4. Valuation'!$P$10:$Y$17,MATCH($E453,'4. Valuation'!$P$10:$P$17,0),MATCH($S$25,'4. Valuation'!$P$10:$Y$10,0)),0)</f>
        <v>0</v>
      </c>
      <c r="T453" s="312">
        <f>IFERROR(INDEX('4. Valuation'!$P$10:$Y$17,MATCH($E453,'4. Valuation'!$P$10:$P$17,0),MATCH($T$25,'4. Valuation'!$P$10:$Y$10,0)),0)</f>
        <v>0</v>
      </c>
      <c r="U453" s="312">
        <f>IFERROR(INDEX('4. Valuation'!$P$10:$Y$17,MATCH($E453,'4. Valuation'!$P$10:$P$17,0),MATCH($U$25,'4. Valuation'!$P$10:$Y$10,0)),0)</f>
        <v>0</v>
      </c>
      <c r="V453" s="278"/>
      <c r="W453" s="312">
        <f t="shared" si="77"/>
        <v>0</v>
      </c>
      <c r="X453" s="312">
        <f t="shared" si="78"/>
        <v>0</v>
      </c>
      <c r="Y453" s="312">
        <f t="shared" si="79"/>
        <v>0</v>
      </c>
      <c r="Z453" s="278"/>
      <c r="AA453" s="312">
        <f t="shared" si="80"/>
        <v>0</v>
      </c>
      <c r="AB453" s="312">
        <f>'3. GRI Pricing'!Z444</f>
        <v>0</v>
      </c>
      <c r="AC453" s="361">
        <f t="shared" si="81"/>
        <v>0</v>
      </c>
    </row>
    <row r="454" spans="3:29" s="30" customFormat="1" ht="11.4" x14ac:dyDescent="0.2">
      <c r="C454" s="77">
        <f>'1. Accomodation'!N449</f>
        <v>0</v>
      </c>
      <c r="D454" s="77" t="str">
        <f>'3. GRI Pricing'!D445</f>
        <v>[Select]</v>
      </c>
      <c r="E454" s="77" t="str">
        <f>'1. Accomodation'!P449</f>
        <v>[Select]</v>
      </c>
      <c r="F454" s="77">
        <f>'1. Accomodation'!O449</f>
        <v>0</v>
      </c>
      <c r="H454" s="273">
        <v>0</v>
      </c>
      <c r="I454" s="272">
        <f>IFERROR(INDEX('4. Valuation'!$C$10:$J$17,MATCH($E454,'4. Valuation'!$C$10:$C$17,0),MATCH($I$25,'4. Valuation'!$C$10:$J$10,0)),0)</f>
        <v>0</v>
      </c>
      <c r="J454" s="361">
        <f>IFERROR(INDEX('4. Valuation'!$C$10:$J$17,MATCH($E454,'4. Valuation'!$C$10:$C$17,0),MATCH($J$25,'4. Valuation'!$C$10:$J$10,0)),0)</f>
        <v>0</v>
      </c>
      <c r="K454" s="277"/>
      <c r="L454" s="312">
        <f t="shared" si="74"/>
        <v>0</v>
      </c>
      <c r="M454" s="312">
        <f t="shared" si="75"/>
        <v>0</v>
      </c>
      <c r="N454" s="361">
        <f t="shared" si="76"/>
        <v>0</v>
      </c>
      <c r="O454" s="278"/>
      <c r="P454" s="278"/>
      <c r="Q454" s="278"/>
      <c r="R454" s="278"/>
      <c r="S454" s="312">
        <f>IFERROR(INDEX('4. Valuation'!$P$10:$Y$17,MATCH($E454,'4. Valuation'!$P$10:$P$17,0),MATCH($S$25,'4. Valuation'!$P$10:$Y$10,0)),0)</f>
        <v>0</v>
      </c>
      <c r="T454" s="312">
        <f>IFERROR(INDEX('4. Valuation'!$P$10:$Y$17,MATCH($E454,'4. Valuation'!$P$10:$P$17,0),MATCH($T$25,'4. Valuation'!$P$10:$Y$10,0)),0)</f>
        <v>0</v>
      </c>
      <c r="U454" s="312">
        <f>IFERROR(INDEX('4. Valuation'!$P$10:$Y$17,MATCH($E454,'4. Valuation'!$P$10:$P$17,0),MATCH($U$25,'4. Valuation'!$P$10:$Y$10,0)),0)</f>
        <v>0</v>
      </c>
      <c r="V454" s="278"/>
      <c r="W454" s="312">
        <f t="shared" si="77"/>
        <v>0</v>
      </c>
      <c r="X454" s="312">
        <f t="shared" si="78"/>
        <v>0</v>
      </c>
      <c r="Y454" s="312">
        <f t="shared" si="79"/>
        <v>0</v>
      </c>
      <c r="Z454" s="278"/>
      <c r="AA454" s="312">
        <f t="shared" si="80"/>
        <v>0</v>
      </c>
      <c r="AB454" s="312">
        <f>'3. GRI Pricing'!Z445</f>
        <v>0</v>
      </c>
      <c r="AC454" s="361">
        <f t="shared" si="81"/>
        <v>0</v>
      </c>
    </row>
    <row r="455" spans="3:29" s="30" customFormat="1" ht="11.4" x14ac:dyDescent="0.2">
      <c r="C455" s="77">
        <f>'1. Accomodation'!N450</f>
        <v>0</v>
      </c>
      <c r="D455" s="77" t="str">
        <f>'3. GRI Pricing'!D446</f>
        <v>[Select]</v>
      </c>
      <c r="E455" s="77" t="str">
        <f>'1. Accomodation'!P450</f>
        <v>[Select]</v>
      </c>
      <c r="F455" s="77">
        <f>'1. Accomodation'!O450</f>
        <v>0</v>
      </c>
      <c r="H455" s="273">
        <v>0</v>
      </c>
      <c r="I455" s="272">
        <f>IFERROR(INDEX('4. Valuation'!$C$10:$J$17,MATCH($E455,'4. Valuation'!$C$10:$C$17,0),MATCH($I$25,'4. Valuation'!$C$10:$J$10,0)),0)</f>
        <v>0</v>
      </c>
      <c r="J455" s="361">
        <f>IFERROR(INDEX('4. Valuation'!$C$10:$J$17,MATCH($E455,'4. Valuation'!$C$10:$C$17,0),MATCH($J$25,'4. Valuation'!$C$10:$J$10,0)),0)</f>
        <v>0</v>
      </c>
      <c r="K455" s="277"/>
      <c r="L455" s="312">
        <f t="shared" si="74"/>
        <v>0</v>
      </c>
      <c r="M455" s="312">
        <f t="shared" si="75"/>
        <v>0</v>
      </c>
      <c r="N455" s="361">
        <f t="shared" si="76"/>
        <v>0</v>
      </c>
      <c r="O455" s="278"/>
      <c r="P455" s="278"/>
      <c r="Q455" s="278"/>
      <c r="R455" s="278"/>
      <c r="S455" s="312">
        <f>IFERROR(INDEX('4. Valuation'!$P$10:$Y$17,MATCH($E455,'4. Valuation'!$P$10:$P$17,0),MATCH($S$25,'4. Valuation'!$P$10:$Y$10,0)),0)</f>
        <v>0</v>
      </c>
      <c r="T455" s="312">
        <f>IFERROR(INDEX('4. Valuation'!$P$10:$Y$17,MATCH($E455,'4. Valuation'!$P$10:$P$17,0),MATCH($T$25,'4. Valuation'!$P$10:$Y$10,0)),0)</f>
        <v>0</v>
      </c>
      <c r="U455" s="312">
        <f>IFERROR(INDEX('4. Valuation'!$P$10:$Y$17,MATCH($E455,'4. Valuation'!$P$10:$P$17,0),MATCH($U$25,'4. Valuation'!$P$10:$Y$10,0)),0)</f>
        <v>0</v>
      </c>
      <c r="V455" s="278"/>
      <c r="W455" s="312">
        <f t="shared" si="77"/>
        <v>0</v>
      </c>
      <c r="X455" s="312">
        <f t="shared" si="78"/>
        <v>0</v>
      </c>
      <c r="Y455" s="312">
        <f t="shared" si="79"/>
        <v>0</v>
      </c>
      <c r="Z455" s="278"/>
      <c r="AA455" s="312">
        <f t="shared" si="80"/>
        <v>0</v>
      </c>
      <c r="AB455" s="312">
        <f>'3. GRI Pricing'!Z446</f>
        <v>0</v>
      </c>
      <c r="AC455" s="361">
        <f t="shared" si="81"/>
        <v>0</v>
      </c>
    </row>
    <row r="456" spans="3:29" s="30" customFormat="1" ht="11.4" x14ac:dyDescent="0.2">
      <c r="C456" s="77">
        <f>'1. Accomodation'!N451</f>
        <v>0</v>
      </c>
      <c r="D456" s="77" t="str">
        <f>'3. GRI Pricing'!D447</f>
        <v>[Select]</v>
      </c>
      <c r="E456" s="77" t="str">
        <f>'1. Accomodation'!P451</f>
        <v>[Select]</v>
      </c>
      <c r="F456" s="77">
        <f>'1. Accomodation'!O451</f>
        <v>0</v>
      </c>
      <c r="H456" s="273">
        <v>0</v>
      </c>
      <c r="I456" s="272">
        <f>IFERROR(INDEX('4. Valuation'!$C$10:$J$17,MATCH($E456,'4. Valuation'!$C$10:$C$17,0),MATCH($I$25,'4. Valuation'!$C$10:$J$10,0)),0)</f>
        <v>0</v>
      </c>
      <c r="J456" s="361">
        <f>IFERROR(INDEX('4. Valuation'!$C$10:$J$17,MATCH($E456,'4. Valuation'!$C$10:$C$17,0),MATCH($J$25,'4. Valuation'!$C$10:$J$10,0)),0)</f>
        <v>0</v>
      </c>
      <c r="K456" s="277"/>
      <c r="L456" s="312">
        <f t="shared" si="74"/>
        <v>0</v>
      </c>
      <c r="M456" s="312">
        <f t="shared" si="75"/>
        <v>0</v>
      </c>
      <c r="N456" s="361">
        <f t="shared" si="76"/>
        <v>0</v>
      </c>
      <c r="O456" s="278"/>
      <c r="P456" s="278"/>
      <c r="Q456" s="278"/>
      <c r="R456" s="278"/>
      <c r="S456" s="312">
        <f>IFERROR(INDEX('4. Valuation'!$P$10:$Y$17,MATCH($E456,'4. Valuation'!$P$10:$P$17,0),MATCH($S$25,'4. Valuation'!$P$10:$Y$10,0)),0)</f>
        <v>0</v>
      </c>
      <c r="T456" s="312">
        <f>IFERROR(INDEX('4. Valuation'!$P$10:$Y$17,MATCH($E456,'4. Valuation'!$P$10:$P$17,0),MATCH($T$25,'4. Valuation'!$P$10:$Y$10,0)),0)</f>
        <v>0</v>
      </c>
      <c r="U456" s="312">
        <f>IFERROR(INDEX('4. Valuation'!$P$10:$Y$17,MATCH($E456,'4. Valuation'!$P$10:$P$17,0),MATCH($U$25,'4. Valuation'!$P$10:$Y$10,0)),0)</f>
        <v>0</v>
      </c>
      <c r="V456" s="278"/>
      <c r="W456" s="312">
        <f t="shared" si="77"/>
        <v>0</v>
      </c>
      <c r="X456" s="312">
        <f t="shared" si="78"/>
        <v>0</v>
      </c>
      <c r="Y456" s="312">
        <f t="shared" si="79"/>
        <v>0</v>
      </c>
      <c r="Z456" s="278"/>
      <c r="AA456" s="312">
        <f t="shared" si="80"/>
        <v>0</v>
      </c>
      <c r="AB456" s="312">
        <f>'3. GRI Pricing'!Z447</f>
        <v>0</v>
      </c>
      <c r="AC456" s="361">
        <f t="shared" si="81"/>
        <v>0</v>
      </c>
    </row>
    <row r="457" spans="3:29" s="30" customFormat="1" ht="11.4" x14ac:dyDescent="0.2">
      <c r="C457" s="77">
        <f>'1. Accomodation'!N452</f>
        <v>0</v>
      </c>
      <c r="D457" s="77" t="str">
        <f>'3. GRI Pricing'!D448</f>
        <v>[Select]</v>
      </c>
      <c r="E457" s="77" t="str">
        <f>'1. Accomodation'!P452</f>
        <v>[Select]</v>
      </c>
      <c r="F457" s="77">
        <f>'1. Accomodation'!O452</f>
        <v>0</v>
      </c>
      <c r="H457" s="273">
        <v>0</v>
      </c>
      <c r="I457" s="272">
        <f>IFERROR(INDEX('4. Valuation'!$C$10:$J$17,MATCH($E457,'4. Valuation'!$C$10:$C$17,0),MATCH($I$25,'4. Valuation'!$C$10:$J$10,0)),0)</f>
        <v>0</v>
      </c>
      <c r="J457" s="361">
        <f>IFERROR(INDEX('4. Valuation'!$C$10:$J$17,MATCH($E457,'4. Valuation'!$C$10:$C$17,0),MATCH($J$25,'4. Valuation'!$C$10:$J$10,0)),0)</f>
        <v>0</v>
      </c>
      <c r="K457" s="277"/>
      <c r="L457" s="312">
        <f t="shared" si="74"/>
        <v>0</v>
      </c>
      <c r="M457" s="312">
        <f t="shared" si="75"/>
        <v>0</v>
      </c>
      <c r="N457" s="361">
        <f t="shared" si="76"/>
        <v>0</v>
      </c>
      <c r="O457" s="278"/>
      <c r="P457" s="278"/>
      <c r="Q457" s="278"/>
      <c r="R457" s="278"/>
      <c r="S457" s="312">
        <f>IFERROR(INDEX('4. Valuation'!$P$10:$Y$17,MATCH($E457,'4. Valuation'!$P$10:$P$17,0),MATCH($S$25,'4. Valuation'!$P$10:$Y$10,0)),0)</f>
        <v>0</v>
      </c>
      <c r="T457" s="312">
        <f>IFERROR(INDEX('4. Valuation'!$P$10:$Y$17,MATCH($E457,'4. Valuation'!$P$10:$P$17,0),MATCH($T$25,'4. Valuation'!$P$10:$Y$10,0)),0)</f>
        <v>0</v>
      </c>
      <c r="U457" s="312">
        <f>IFERROR(INDEX('4. Valuation'!$P$10:$Y$17,MATCH($E457,'4. Valuation'!$P$10:$P$17,0),MATCH($U$25,'4. Valuation'!$P$10:$Y$10,0)),0)</f>
        <v>0</v>
      </c>
      <c r="V457" s="278"/>
      <c r="W457" s="312">
        <f t="shared" si="77"/>
        <v>0</v>
      </c>
      <c r="X457" s="312">
        <f t="shared" si="78"/>
        <v>0</v>
      </c>
      <c r="Y457" s="312">
        <f t="shared" si="79"/>
        <v>0</v>
      </c>
      <c r="Z457" s="278"/>
      <c r="AA457" s="312">
        <f t="shared" si="80"/>
        <v>0</v>
      </c>
      <c r="AB457" s="312">
        <f>'3. GRI Pricing'!Z448</f>
        <v>0</v>
      </c>
      <c r="AC457" s="361">
        <f t="shared" si="81"/>
        <v>0</v>
      </c>
    </row>
    <row r="458" spans="3:29" s="30" customFormat="1" ht="11.4" x14ac:dyDescent="0.2">
      <c r="C458" s="77">
        <f>'1. Accomodation'!N453</f>
        <v>0</v>
      </c>
      <c r="D458" s="77" t="str">
        <f>'3. GRI Pricing'!D449</f>
        <v>[Select]</v>
      </c>
      <c r="E458" s="77" t="str">
        <f>'1. Accomodation'!P453</f>
        <v>[Select]</v>
      </c>
      <c r="F458" s="77">
        <f>'1. Accomodation'!O453</f>
        <v>0</v>
      </c>
      <c r="H458" s="273">
        <v>0</v>
      </c>
      <c r="I458" s="272">
        <f>IFERROR(INDEX('4. Valuation'!$C$10:$J$17,MATCH($E458,'4. Valuation'!$C$10:$C$17,0),MATCH($I$25,'4. Valuation'!$C$10:$J$10,0)),0)</f>
        <v>0</v>
      </c>
      <c r="J458" s="361">
        <f>IFERROR(INDEX('4. Valuation'!$C$10:$J$17,MATCH($E458,'4. Valuation'!$C$10:$C$17,0),MATCH($J$25,'4. Valuation'!$C$10:$J$10,0)),0)</f>
        <v>0</v>
      </c>
      <c r="K458" s="277"/>
      <c r="L458" s="312">
        <f t="shared" si="74"/>
        <v>0</v>
      </c>
      <c r="M458" s="312">
        <f t="shared" si="75"/>
        <v>0</v>
      </c>
      <c r="N458" s="361">
        <f t="shared" si="76"/>
        <v>0</v>
      </c>
      <c r="O458" s="278"/>
      <c r="P458" s="278"/>
      <c r="Q458" s="278"/>
      <c r="R458" s="278"/>
      <c r="S458" s="312">
        <f>IFERROR(INDEX('4. Valuation'!$P$10:$Y$17,MATCH($E458,'4. Valuation'!$P$10:$P$17,0),MATCH($S$25,'4. Valuation'!$P$10:$Y$10,0)),0)</f>
        <v>0</v>
      </c>
      <c r="T458" s="312">
        <f>IFERROR(INDEX('4. Valuation'!$P$10:$Y$17,MATCH($E458,'4. Valuation'!$P$10:$P$17,0),MATCH($T$25,'4. Valuation'!$P$10:$Y$10,0)),0)</f>
        <v>0</v>
      </c>
      <c r="U458" s="312">
        <f>IFERROR(INDEX('4. Valuation'!$P$10:$Y$17,MATCH($E458,'4. Valuation'!$P$10:$P$17,0),MATCH($U$25,'4. Valuation'!$P$10:$Y$10,0)),0)</f>
        <v>0</v>
      </c>
      <c r="V458" s="278"/>
      <c r="W458" s="312">
        <f t="shared" si="77"/>
        <v>0</v>
      </c>
      <c r="X458" s="312">
        <f t="shared" si="78"/>
        <v>0</v>
      </c>
      <c r="Y458" s="312">
        <f t="shared" si="79"/>
        <v>0</v>
      </c>
      <c r="Z458" s="278"/>
      <c r="AA458" s="312">
        <f t="shared" si="80"/>
        <v>0</v>
      </c>
      <c r="AB458" s="312">
        <f>'3. GRI Pricing'!Z449</f>
        <v>0</v>
      </c>
      <c r="AC458" s="361">
        <f t="shared" si="81"/>
        <v>0</v>
      </c>
    </row>
    <row r="459" spans="3:29" s="30" customFormat="1" ht="11.4" x14ac:dyDescent="0.2">
      <c r="C459" s="77">
        <f>'1. Accomodation'!N454</f>
        <v>0</v>
      </c>
      <c r="D459" s="77" t="str">
        <f>'3. GRI Pricing'!D450</f>
        <v>[Select]</v>
      </c>
      <c r="E459" s="77" t="str">
        <f>'1. Accomodation'!P454</f>
        <v>[Select]</v>
      </c>
      <c r="F459" s="77">
        <f>'1. Accomodation'!O454</f>
        <v>0</v>
      </c>
      <c r="H459" s="273">
        <v>0</v>
      </c>
      <c r="I459" s="272">
        <f>IFERROR(INDEX('4. Valuation'!$C$10:$J$17,MATCH($E459,'4. Valuation'!$C$10:$C$17,0),MATCH($I$25,'4. Valuation'!$C$10:$J$10,0)),0)</f>
        <v>0</v>
      </c>
      <c r="J459" s="361">
        <f>IFERROR(INDEX('4. Valuation'!$C$10:$J$17,MATCH($E459,'4. Valuation'!$C$10:$C$17,0),MATCH($J$25,'4. Valuation'!$C$10:$J$10,0)),0)</f>
        <v>0</v>
      </c>
      <c r="K459" s="277"/>
      <c r="L459" s="312">
        <f t="shared" si="74"/>
        <v>0</v>
      </c>
      <c r="M459" s="312">
        <f t="shared" si="75"/>
        <v>0</v>
      </c>
      <c r="N459" s="361">
        <f t="shared" si="76"/>
        <v>0</v>
      </c>
      <c r="O459" s="278"/>
      <c r="P459" s="278"/>
      <c r="Q459" s="278"/>
      <c r="R459" s="278"/>
      <c r="S459" s="312">
        <f>IFERROR(INDEX('4. Valuation'!$P$10:$Y$17,MATCH($E459,'4. Valuation'!$P$10:$P$17,0),MATCH($S$25,'4. Valuation'!$P$10:$Y$10,0)),0)</f>
        <v>0</v>
      </c>
      <c r="T459" s="312">
        <f>IFERROR(INDEX('4. Valuation'!$P$10:$Y$17,MATCH($E459,'4. Valuation'!$P$10:$P$17,0),MATCH($T$25,'4. Valuation'!$P$10:$Y$10,0)),0)</f>
        <v>0</v>
      </c>
      <c r="U459" s="312">
        <f>IFERROR(INDEX('4. Valuation'!$P$10:$Y$17,MATCH($E459,'4. Valuation'!$P$10:$P$17,0),MATCH($U$25,'4. Valuation'!$P$10:$Y$10,0)),0)</f>
        <v>0</v>
      </c>
      <c r="V459" s="278"/>
      <c r="W459" s="312">
        <f t="shared" si="77"/>
        <v>0</v>
      </c>
      <c r="X459" s="312">
        <f t="shared" si="78"/>
        <v>0</v>
      </c>
      <c r="Y459" s="312">
        <f t="shared" si="79"/>
        <v>0</v>
      </c>
      <c r="Z459" s="278"/>
      <c r="AA459" s="312">
        <f t="shared" si="80"/>
        <v>0</v>
      </c>
      <c r="AB459" s="312">
        <f>'3. GRI Pricing'!Z450</f>
        <v>0</v>
      </c>
      <c r="AC459" s="361">
        <f t="shared" si="81"/>
        <v>0</v>
      </c>
    </row>
    <row r="460" spans="3:29" s="30" customFormat="1" ht="11.4" x14ac:dyDescent="0.2">
      <c r="C460" s="77">
        <f>'1. Accomodation'!N455</f>
        <v>0</v>
      </c>
      <c r="D460" s="77" t="str">
        <f>'3. GRI Pricing'!D451</f>
        <v>[Select]</v>
      </c>
      <c r="E460" s="77" t="str">
        <f>'1. Accomodation'!P455</f>
        <v>[Select]</v>
      </c>
      <c r="F460" s="77">
        <f>'1. Accomodation'!O455</f>
        <v>0</v>
      </c>
      <c r="H460" s="273">
        <v>0</v>
      </c>
      <c r="I460" s="272">
        <f>IFERROR(INDEX('4. Valuation'!$C$10:$J$17,MATCH($E460,'4. Valuation'!$C$10:$C$17,0),MATCH($I$25,'4. Valuation'!$C$10:$J$10,0)),0)</f>
        <v>0</v>
      </c>
      <c r="J460" s="361">
        <f>IFERROR(INDEX('4. Valuation'!$C$10:$J$17,MATCH($E460,'4. Valuation'!$C$10:$C$17,0),MATCH($J$25,'4. Valuation'!$C$10:$J$10,0)),0)</f>
        <v>0</v>
      </c>
      <c r="K460" s="277"/>
      <c r="L460" s="312">
        <f t="shared" si="74"/>
        <v>0</v>
      </c>
      <c r="M460" s="312">
        <f t="shared" si="75"/>
        <v>0</v>
      </c>
      <c r="N460" s="361">
        <f t="shared" si="76"/>
        <v>0</v>
      </c>
      <c r="O460" s="278"/>
      <c r="P460" s="278"/>
      <c r="Q460" s="278"/>
      <c r="R460" s="278"/>
      <c r="S460" s="312">
        <f>IFERROR(INDEX('4. Valuation'!$P$10:$Y$17,MATCH($E460,'4. Valuation'!$P$10:$P$17,0),MATCH($S$25,'4. Valuation'!$P$10:$Y$10,0)),0)</f>
        <v>0</v>
      </c>
      <c r="T460" s="312">
        <f>IFERROR(INDEX('4. Valuation'!$P$10:$Y$17,MATCH($E460,'4. Valuation'!$P$10:$P$17,0),MATCH($T$25,'4. Valuation'!$P$10:$Y$10,0)),0)</f>
        <v>0</v>
      </c>
      <c r="U460" s="312">
        <f>IFERROR(INDEX('4. Valuation'!$P$10:$Y$17,MATCH($E460,'4. Valuation'!$P$10:$P$17,0),MATCH($U$25,'4. Valuation'!$P$10:$Y$10,0)),0)</f>
        <v>0</v>
      </c>
      <c r="V460" s="278"/>
      <c r="W460" s="312">
        <f t="shared" si="77"/>
        <v>0</v>
      </c>
      <c r="X460" s="312">
        <f t="shared" si="78"/>
        <v>0</v>
      </c>
      <c r="Y460" s="312">
        <f t="shared" si="79"/>
        <v>0</v>
      </c>
      <c r="Z460" s="278"/>
      <c r="AA460" s="312">
        <f t="shared" si="80"/>
        <v>0</v>
      </c>
      <c r="AB460" s="312">
        <f>'3. GRI Pricing'!Z451</f>
        <v>0</v>
      </c>
      <c r="AC460" s="361">
        <f t="shared" si="81"/>
        <v>0</v>
      </c>
    </row>
    <row r="461" spans="3:29" s="30" customFormat="1" ht="11.4" x14ac:dyDescent="0.2">
      <c r="C461" s="77">
        <f>'1. Accomodation'!N456</f>
        <v>0</v>
      </c>
      <c r="D461" s="77" t="str">
        <f>'3. GRI Pricing'!D452</f>
        <v>[Select]</v>
      </c>
      <c r="E461" s="77" t="str">
        <f>'1. Accomodation'!P456</f>
        <v>[Select]</v>
      </c>
      <c r="F461" s="77">
        <f>'1. Accomodation'!O456</f>
        <v>0</v>
      </c>
      <c r="H461" s="273">
        <v>0</v>
      </c>
      <c r="I461" s="272">
        <f>IFERROR(INDEX('4. Valuation'!$C$10:$J$17,MATCH($E461,'4. Valuation'!$C$10:$C$17,0),MATCH($I$25,'4. Valuation'!$C$10:$J$10,0)),0)</f>
        <v>0</v>
      </c>
      <c r="J461" s="361">
        <f>IFERROR(INDEX('4. Valuation'!$C$10:$J$17,MATCH($E461,'4. Valuation'!$C$10:$C$17,0),MATCH($J$25,'4. Valuation'!$C$10:$J$10,0)),0)</f>
        <v>0</v>
      </c>
      <c r="K461" s="277"/>
      <c r="L461" s="312">
        <f t="shared" si="74"/>
        <v>0</v>
      </c>
      <c r="M461" s="312">
        <f t="shared" si="75"/>
        <v>0</v>
      </c>
      <c r="N461" s="361">
        <f t="shared" si="76"/>
        <v>0</v>
      </c>
      <c r="O461" s="278"/>
      <c r="P461" s="278"/>
      <c r="Q461" s="278"/>
      <c r="R461" s="278"/>
      <c r="S461" s="312">
        <f>IFERROR(INDEX('4. Valuation'!$P$10:$Y$17,MATCH($E461,'4. Valuation'!$P$10:$P$17,0),MATCH($S$25,'4. Valuation'!$P$10:$Y$10,0)),0)</f>
        <v>0</v>
      </c>
      <c r="T461" s="312">
        <f>IFERROR(INDEX('4. Valuation'!$P$10:$Y$17,MATCH($E461,'4. Valuation'!$P$10:$P$17,0),MATCH($T$25,'4. Valuation'!$P$10:$Y$10,0)),0)</f>
        <v>0</v>
      </c>
      <c r="U461" s="312">
        <f>IFERROR(INDEX('4. Valuation'!$P$10:$Y$17,MATCH($E461,'4. Valuation'!$P$10:$P$17,0),MATCH($U$25,'4. Valuation'!$P$10:$Y$10,0)),0)</f>
        <v>0</v>
      </c>
      <c r="V461" s="278"/>
      <c r="W461" s="312">
        <f t="shared" si="77"/>
        <v>0</v>
      </c>
      <c r="X461" s="312">
        <f t="shared" si="78"/>
        <v>0</v>
      </c>
      <c r="Y461" s="312">
        <f t="shared" si="79"/>
        <v>0</v>
      </c>
      <c r="Z461" s="278"/>
      <c r="AA461" s="312">
        <f t="shared" si="80"/>
        <v>0</v>
      </c>
      <c r="AB461" s="312">
        <f>'3. GRI Pricing'!Z452</f>
        <v>0</v>
      </c>
      <c r="AC461" s="361">
        <f t="shared" si="81"/>
        <v>0</v>
      </c>
    </row>
    <row r="462" spans="3:29" s="30" customFormat="1" ht="11.4" x14ac:dyDescent="0.2">
      <c r="C462" s="77">
        <f>'1. Accomodation'!N457</f>
        <v>0</v>
      </c>
      <c r="D462" s="77" t="str">
        <f>'3. GRI Pricing'!D453</f>
        <v>[Select]</v>
      </c>
      <c r="E462" s="77" t="str">
        <f>'1. Accomodation'!P457</f>
        <v>[Select]</v>
      </c>
      <c r="F462" s="77">
        <f>'1. Accomodation'!O457</f>
        <v>0</v>
      </c>
      <c r="H462" s="273">
        <v>0</v>
      </c>
      <c r="I462" s="272">
        <f>IFERROR(INDEX('4. Valuation'!$C$10:$J$17,MATCH($E462,'4. Valuation'!$C$10:$C$17,0),MATCH($I$25,'4. Valuation'!$C$10:$J$10,0)),0)</f>
        <v>0</v>
      </c>
      <c r="J462" s="361">
        <f>IFERROR(INDEX('4. Valuation'!$C$10:$J$17,MATCH($E462,'4. Valuation'!$C$10:$C$17,0),MATCH($J$25,'4. Valuation'!$C$10:$J$10,0)),0)</f>
        <v>0</v>
      </c>
      <c r="K462" s="277"/>
      <c r="L462" s="312">
        <f t="shared" si="74"/>
        <v>0</v>
      </c>
      <c r="M462" s="312">
        <f t="shared" si="75"/>
        <v>0</v>
      </c>
      <c r="N462" s="361">
        <f t="shared" si="76"/>
        <v>0</v>
      </c>
      <c r="O462" s="278"/>
      <c r="P462" s="278"/>
      <c r="Q462" s="278"/>
      <c r="R462" s="278"/>
      <c r="S462" s="312">
        <f>IFERROR(INDEX('4. Valuation'!$P$10:$Y$17,MATCH($E462,'4. Valuation'!$P$10:$P$17,0),MATCH($S$25,'4. Valuation'!$P$10:$Y$10,0)),0)</f>
        <v>0</v>
      </c>
      <c r="T462" s="312">
        <f>IFERROR(INDEX('4. Valuation'!$P$10:$Y$17,MATCH($E462,'4. Valuation'!$P$10:$P$17,0),MATCH($T$25,'4. Valuation'!$P$10:$Y$10,0)),0)</f>
        <v>0</v>
      </c>
      <c r="U462" s="312">
        <f>IFERROR(INDEX('4. Valuation'!$P$10:$Y$17,MATCH($E462,'4. Valuation'!$P$10:$P$17,0),MATCH($U$25,'4. Valuation'!$P$10:$Y$10,0)),0)</f>
        <v>0</v>
      </c>
      <c r="V462" s="278"/>
      <c r="W462" s="312">
        <f t="shared" si="77"/>
        <v>0</v>
      </c>
      <c r="X462" s="312">
        <f t="shared" si="78"/>
        <v>0</v>
      </c>
      <c r="Y462" s="312">
        <f t="shared" si="79"/>
        <v>0</v>
      </c>
      <c r="Z462" s="278"/>
      <c r="AA462" s="312">
        <f t="shared" si="80"/>
        <v>0</v>
      </c>
      <c r="AB462" s="312">
        <f>'3. GRI Pricing'!Z453</f>
        <v>0</v>
      </c>
      <c r="AC462" s="361">
        <f t="shared" si="81"/>
        <v>0</v>
      </c>
    </row>
    <row r="463" spans="3:29" s="30" customFormat="1" ht="11.4" x14ac:dyDescent="0.2">
      <c r="C463" s="77">
        <f>'1. Accomodation'!N458</f>
        <v>0</v>
      </c>
      <c r="D463" s="77" t="str">
        <f>'3. GRI Pricing'!D454</f>
        <v>[Select]</v>
      </c>
      <c r="E463" s="77" t="str">
        <f>'1. Accomodation'!P458</f>
        <v>[Select]</v>
      </c>
      <c r="F463" s="77">
        <f>'1. Accomodation'!O458</f>
        <v>0</v>
      </c>
      <c r="H463" s="273">
        <v>0</v>
      </c>
      <c r="I463" s="272">
        <f>IFERROR(INDEX('4. Valuation'!$C$10:$J$17,MATCH($E463,'4. Valuation'!$C$10:$C$17,0),MATCH($I$25,'4. Valuation'!$C$10:$J$10,0)),0)</f>
        <v>0</v>
      </c>
      <c r="J463" s="361">
        <f>IFERROR(INDEX('4. Valuation'!$C$10:$J$17,MATCH($E463,'4. Valuation'!$C$10:$C$17,0),MATCH($J$25,'4. Valuation'!$C$10:$J$10,0)),0)</f>
        <v>0</v>
      </c>
      <c r="K463" s="277"/>
      <c r="L463" s="312">
        <f t="shared" si="74"/>
        <v>0</v>
      </c>
      <c r="M463" s="312">
        <f t="shared" si="75"/>
        <v>0</v>
      </c>
      <c r="N463" s="361">
        <f t="shared" si="76"/>
        <v>0</v>
      </c>
      <c r="O463" s="278"/>
      <c r="P463" s="278"/>
      <c r="Q463" s="278"/>
      <c r="R463" s="278"/>
      <c r="S463" s="312">
        <f>IFERROR(INDEX('4. Valuation'!$P$10:$Y$17,MATCH($E463,'4. Valuation'!$P$10:$P$17,0),MATCH($S$25,'4. Valuation'!$P$10:$Y$10,0)),0)</f>
        <v>0</v>
      </c>
      <c r="T463" s="312">
        <f>IFERROR(INDEX('4. Valuation'!$P$10:$Y$17,MATCH($E463,'4. Valuation'!$P$10:$P$17,0),MATCH($T$25,'4. Valuation'!$P$10:$Y$10,0)),0)</f>
        <v>0</v>
      </c>
      <c r="U463" s="312">
        <f>IFERROR(INDEX('4. Valuation'!$P$10:$Y$17,MATCH($E463,'4. Valuation'!$P$10:$P$17,0),MATCH($U$25,'4. Valuation'!$P$10:$Y$10,0)),0)</f>
        <v>0</v>
      </c>
      <c r="V463" s="278"/>
      <c r="W463" s="312">
        <f t="shared" si="77"/>
        <v>0</v>
      </c>
      <c r="X463" s="312">
        <f t="shared" si="78"/>
        <v>0</v>
      </c>
      <c r="Y463" s="312">
        <f t="shared" si="79"/>
        <v>0</v>
      </c>
      <c r="Z463" s="278"/>
      <c r="AA463" s="312">
        <f t="shared" si="80"/>
        <v>0</v>
      </c>
      <c r="AB463" s="312">
        <f>'3. GRI Pricing'!Z454</f>
        <v>0</v>
      </c>
      <c r="AC463" s="361">
        <f t="shared" si="81"/>
        <v>0</v>
      </c>
    </row>
    <row r="464" spans="3:29" s="30" customFormat="1" ht="11.4" x14ac:dyDescent="0.2">
      <c r="C464" s="77">
        <f>'1. Accomodation'!N459</f>
        <v>0</v>
      </c>
      <c r="D464" s="77" t="str">
        <f>'3. GRI Pricing'!D455</f>
        <v>[Select]</v>
      </c>
      <c r="E464" s="77" t="str">
        <f>'1. Accomodation'!P459</f>
        <v>[Select]</v>
      </c>
      <c r="F464" s="77">
        <f>'1. Accomodation'!O459</f>
        <v>0</v>
      </c>
      <c r="H464" s="273">
        <v>0</v>
      </c>
      <c r="I464" s="272">
        <f>IFERROR(INDEX('4. Valuation'!$C$10:$J$17,MATCH($E464,'4. Valuation'!$C$10:$C$17,0),MATCH($I$25,'4. Valuation'!$C$10:$J$10,0)),0)</f>
        <v>0</v>
      </c>
      <c r="J464" s="361">
        <f>IFERROR(INDEX('4. Valuation'!$C$10:$J$17,MATCH($E464,'4. Valuation'!$C$10:$C$17,0),MATCH($J$25,'4. Valuation'!$C$10:$J$10,0)),0)</f>
        <v>0</v>
      </c>
      <c r="K464" s="277"/>
      <c r="L464" s="312">
        <f t="shared" si="74"/>
        <v>0</v>
      </c>
      <c r="M464" s="312">
        <f t="shared" si="75"/>
        <v>0</v>
      </c>
      <c r="N464" s="361">
        <f t="shared" si="76"/>
        <v>0</v>
      </c>
      <c r="O464" s="278"/>
      <c r="P464" s="278"/>
      <c r="Q464" s="278"/>
      <c r="R464" s="278"/>
      <c r="S464" s="312">
        <f>IFERROR(INDEX('4. Valuation'!$P$10:$Y$17,MATCH($E464,'4. Valuation'!$P$10:$P$17,0),MATCH($S$25,'4. Valuation'!$P$10:$Y$10,0)),0)</f>
        <v>0</v>
      </c>
      <c r="T464" s="312">
        <f>IFERROR(INDEX('4. Valuation'!$P$10:$Y$17,MATCH($E464,'4. Valuation'!$P$10:$P$17,0),MATCH($T$25,'4. Valuation'!$P$10:$Y$10,0)),0)</f>
        <v>0</v>
      </c>
      <c r="U464" s="312">
        <f>IFERROR(INDEX('4. Valuation'!$P$10:$Y$17,MATCH($E464,'4. Valuation'!$P$10:$P$17,0),MATCH($U$25,'4. Valuation'!$P$10:$Y$10,0)),0)</f>
        <v>0</v>
      </c>
      <c r="V464" s="278"/>
      <c r="W464" s="312">
        <f t="shared" si="77"/>
        <v>0</v>
      </c>
      <c r="X464" s="312">
        <f t="shared" si="78"/>
        <v>0</v>
      </c>
      <c r="Y464" s="312">
        <f t="shared" si="79"/>
        <v>0</v>
      </c>
      <c r="Z464" s="278"/>
      <c r="AA464" s="312">
        <f t="shared" si="80"/>
        <v>0</v>
      </c>
      <c r="AB464" s="312">
        <f>'3. GRI Pricing'!Z455</f>
        <v>0</v>
      </c>
      <c r="AC464" s="361">
        <f t="shared" si="81"/>
        <v>0</v>
      </c>
    </row>
    <row r="465" spans="3:29" s="30" customFormat="1" ht="11.4" x14ac:dyDescent="0.2">
      <c r="C465" s="77">
        <f>'1. Accomodation'!N460</f>
        <v>0</v>
      </c>
      <c r="D465" s="77" t="str">
        <f>'3. GRI Pricing'!D456</f>
        <v>[Select]</v>
      </c>
      <c r="E465" s="77" t="str">
        <f>'1. Accomodation'!P460</f>
        <v>[Select]</v>
      </c>
      <c r="F465" s="77">
        <f>'1. Accomodation'!O460</f>
        <v>0</v>
      </c>
      <c r="H465" s="273">
        <v>0</v>
      </c>
      <c r="I465" s="272">
        <f>IFERROR(INDEX('4. Valuation'!$C$10:$J$17,MATCH($E465,'4. Valuation'!$C$10:$C$17,0),MATCH($I$25,'4. Valuation'!$C$10:$J$10,0)),0)</f>
        <v>0</v>
      </c>
      <c r="J465" s="361">
        <f>IFERROR(INDEX('4. Valuation'!$C$10:$J$17,MATCH($E465,'4. Valuation'!$C$10:$C$17,0),MATCH($J$25,'4. Valuation'!$C$10:$J$10,0)),0)</f>
        <v>0</v>
      </c>
      <c r="K465" s="277"/>
      <c r="L465" s="312">
        <f t="shared" si="74"/>
        <v>0</v>
      </c>
      <c r="M465" s="312">
        <f t="shared" si="75"/>
        <v>0</v>
      </c>
      <c r="N465" s="361">
        <f t="shared" si="76"/>
        <v>0</v>
      </c>
      <c r="O465" s="278"/>
      <c r="P465" s="278"/>
      <c r="Q465" s="278"/>
      <c r="R465" s="278"/>
      <c r="S465" s="312">
        <f>IFERROR(INDEX('4. Valuation'!$P$10:$Y$17,MATCH($E465,'4. Valuation'!$P$10:$P$17,0),MATCH($S$25,'4. Valuation'!$P$10:$Y$10,0)),0)</f>
        <v>0</v>
      </c>
      <c r="T465" s="312">
        <f>IFERROR(INDEX('4. Valuation'!$P$10:$Y$17,MATCH($E465,'4. Valuation'!$P$10:$P$17,0),MATCH($T$25,'4. Valuation'!$P$10:$Y$10,0)),0)</f>
        <v>0</v>
      </c>
      <c r="U465" s="312">
        <f>IFERROR(INDEX('4. Valuation'!$P$10:$Y$17,MATCH($E465,'4. Valuation'!$P$10:$P$17,0),MATCH($U$25,'4. Valuation'!$P$10:$Y$10,0)),0)</f>
        <v>0</v>
      </c>
      <c r="V465" s="278"/>
      <c r="W465" s="312">
        <f t="shared" si="77"/>
        <v>0</v>
      </c>
      <c r="X465" s="312">
        <f t="shared" si="78"/>
        <v>0</v>
      </c>
      <c r="Y465" s="312">
        <f t="shared" si="79"/>
        <v>0</v>
      </c>
      <c r="Z465" s="278"/>
      <c r="AA465" s="312">
        <f t="shared" si="80"/>
        <v>0</v>
      </c>
      <c r="AB465" s="312">
        <f>'3. GRI Pricing'!Z456</f>
        <v>0</v>
      </c>
      <c r="AC465" s="361">
        <f t="shared" si="81"/>
        <v>0</v>
      </c>
    </row>
    <row r="466" spans="3:29" s="30" customFormat="1" ht="11.4" x14ac:dyDescent="0.2">
      <c r="C466" s="77">
        <f>'1. Accomodation'!N461</f>
        <v>0</v>
      </c>
      <c r="D466" s="77" t="str">
        <f>'3. GRI Pricing'!D457</f>
        <v>[Select]</v>
      </c>
      <c r="E466" s="77" t="str">
        <f>'1. Accomodation'!P461</f>
        <v>[Select]</v>
      </c>
      <c r="F466" s="77">
        <f>'1. Accomodation'!O461</f>
        <v>0</v>
      </c>
      <c r="H466" s="273">
        <v>0</v>
      </c>
      <c r="I466" s="272">
        <f>IFERROR(INDEX('4. Valuation'!$C$10:$J$17,MATCH($E466,'4. Valuation'!$C$10:$C$17,0),MATCH($I$25,'4. Valuation'!$C$10:$J$10,0)),0)</f>
        <v>0</v>
      </c>
      <c r="J466" s="361">
        <f>IFERROR(INDEX('4. Valuation'!$C$10:$J$17,MATCH($E466,'4. Valuation'!$C$10:$C$17,0),MATCH($J$25,'4. Valuation'!$C$10:$J$10,0)),0)</f>
        <v>0</v>
      </c>
      <c r="K466" s="277"/>
      <c r="L466" s="312">
        <f t="shared" si="74"/>
        <v>0</v>
      </c>
      <c r="M466" s="312">
        <f t="shared" si="75"/>
        <v>0</v>
      </c>
      <c r="N466" s="361">
        <f t="shared" si="76"/>
        <v>0</v>
      </c>
      <c r="O466" s="278"/>
      <c r="P466" s="278"/>
      <c r="Q466" s="278"/>
      <c r="R466" s="278"/>
      <c r="S466" s="312">
        <f>IFERROR(INDEX('4. Valuation'!$P$10:$Y$17,MATCH($E466,'4. Valuation'!$P$10:$P$17,0),MATCH($S$25,'4. Valuation'!$P$10:$Y$10,0)),0)</f>
        <v>0</v>
      </c>
      <c r="T466" s="312">
        <f>IFERROR(INDEX('4. Valuation'!$P$10:$Y$17,MATCH($E466,'4. Valuation'!$P$10:$P$17,0),MATCH($T$25,'4. Valuation'!$P$10:$Y$10,0)),0)</f>
        <v>0</v>
      </c>
      <c r="U466" s="312">
        <f>IFERROR(INDEX('4. Valuation'!$P$10:$Y$17,MATCH($E466,'4. Valuation'!$P$10:$P$17,0),MATCH($U$25,'4. Valuation'!$P$10:$Y$10,0)),0)</f>
        <v>0</v>
      </c>
      <c r="V466" s="278"/>
      <c r="W466" s="312">
        <f t="shared" si="77"/>
        <v>0</v>
      </c>
      <c r="X466" s="312">
        <f t="shared" si="78"/>
        <v>0</v>
      </c>
      <c r="Y466" s="312">
        <f t="shared" si="79"/>
        <v>0</v>
      </c>
      <c r="Z466" s="278"/>
      <c r="AA466" s="312">
        <f t="shared" si="80"/>
        <v>0</v>
      </c>
      <c r="AB466" s="312">
        <f>'3. GRI Pricing'!Z457</f>
        <v>0</v>
      </c>
      <c r="AC466" s="361">
        <f t="shared" si="81"/>
        <v>0</v>
      </c>
    </row>
    <row r="467" spans="3:29" s="30" customFormat="1" ht="11.4" x14ac:dyDescent="0.2">
      <c r="C467" s="77">
        <f>'1. Accomodation'!N462</f>
        <v>0</v>
      </c>
      <c r="D467" s="77" t="str">
        <f>'3. GRI Pricing'!D458</f>
        <v>[Select]</v>
      </c>
      <c r="E467" s="77" t="str">
        <f>'1. Accomodation'!P462</f>
        <v>[Select]</v>
      </c>
      <c r="F467" s="77">
        <f>'1. Accomodation'!O462</f>
        <v>0</v>
      </c>
      <c r="H467" s="273">
        <v>0</v>
      </c>
      <c r="I467" s="272">
        <f>IFERROR(INDEX('4. Valuation'!$C$10:$J$17,MATCH($E467,'4. Valuation'!$C$10:$C$17,0),MATCH($I$25,'4. Valuation'!$C$10:$J$10,0)),0)</f>
        <v>0</v>
      </c>
      <c r="J467" s="361">
        <f>IFERROR(INDEX('4. Valuation'!$C$10:$J$17,MATCH($E467,'4. Valuation'!$C$10:$C$17,0),MATCH($J$25,'4. Valuation'!$C$10:$J$10,0)),0)</f>
        <v>0</v>
      </c>
      <c r="K467" s="277"/>
      <c r="L467" s="312">
        <f t="shared" si="74"/>
        <v>0</v>
      </c>
      <c r="M467" s="312">
        <f t="shared" si="75"/>
        <v>0</v>
      </c>
      <c r="N467" s="361">
        <f t="shared" si="76"/>
        <v>0</v>
      </c>
      <c r="O467" s="278"/>
      <c r="P467" s="278"/>
      <c r="Q467" s="278"/>
      <c r="R467" s="278"/>
      <c r="S467" s="312">
        <f>IFERROR(INDEX('4. Valuation'!$P$10:$Y$17,MATCH($E467,'4. Valuation'!$P$10:$P$17,0),MATCH($S$25,'4. Valuation'!$P$10:$Y$10,0)),0)</f>
        <v>0</v>
      </c>
      <c r="T467" s="312">
        <f>IFERROR(INDEX('4. Valuation'!$P$10:$Y$17,MATCH($E467,'4. Valuation'!$P$10:$P$17,0),MATCH($T$25,'4. Valuation'!$P$10:$Y$10,0)),0)</f>
        <v>0</v>
      </c>
      <c r="U467" s="312">
        <f>IFERROR(INDEX('4. Valuation'!$P$10:$Y$17,MATCH($E467,'4. Valuation'!$P$10:$P$17,0),MATCH($U$25,'4. Valuation'!$P$10:$Y$10,0)),0)</f>
        <v>0</v>
      </c>
      <c r="V467" s="278"/>
      <c r="W467" s="312">
        <f t="shared" si="77"/>
        <v>0</v>
      </c>
      <c r="X467" s="312">
        <f t="shared" si="78"/>
        <v>0</v>
      </c>
      <c r="Y467" s="312">
        <f t="shared" si="79"/>
        <v>0</v>
      </c>
      <c r="Z467" s="278"/>
      <c r="AA467" s="312">
        <f t="shared" si="80"/>
        <v>0</v>
      </c>
      <c r="AB467" s="312">
        <f>'3. GRI Pricing'!Z458</f>
        <v>0</v>
      </c>
      <c r="AC467" s="361">
        <f t="shared" si="81"/>
        <v>0</v>
      </c>
    </row>
    <row r="468" spans="3:29" s="30" customFormat="1" ht="11.4" x14ac:dyDescent="0.2">
      <c r="C468" s="77">
        <f>'1. Accomodation'!N463</f>
        <v>0</v>
      </c>
      <c r="D468" s="77" t="str">
        <f>'3. GRI Pricing'!D459</f>
        <v>[Select]</v>
      </c>
      <c r="E468" s="77" t="str">
        <f>'1. Accomodation'!P463</f>
        <v>[Select]</v>
      </c>
      <c r="F468" s="77">
        <f>'1. Accomodation'!O463</f>
        <v>0</v>
      </c>
      <c r="H468" s="273">
        <v>0</v>
      </c>
      <c r="I468" s="272">
        <f>IFERROR(INDEX('4. Valuation'!$C$10:$J$17,MATCH($E468,'4. Valuation'!$C$10:$C$17,0),MATCH($I$25,'4. Valuation'!$C$10:$J$10,0)),0)</f>
        <v>0</v>
      </c>
      <c r="J468" s="361">
        <f>IFERROR(INDEX('4. Valuation'!$C$10:$J$17,MATCH($E468,'4. Valuation'!$C$10:$C$17,0),MATCH($J$25,'4. Valuation'!$C$10:$J$10,0)),0)</f>
        <v>0</v>
      </c>
      <c r="K468" s="277"/>
      <c r="L468" s="312">
        <f t="shared" si="74"/>
        <v>0</v>
      </c>
      <c r="M468" s="312">
        <f t="shared" si="75"/>
        <v>0</v>
      </c>
      <c r="N468" s="361">
        <f t="shared" si="76"/>
        <v>0</v>
      </c>
      <c r="O468" s="278"/>
      <c r="P468" s="278"/>
      <c r="Q468" s="278"/>
      <c r="R468" s="278"/>
      <c r="S468" s="312">
        <f>IFERROR(INDEX('4. Valuation'!$P$10:$Y$17,MATCH($E468,'4. Valuation'!$P$10:$P$17,0),MATCH($S$25,'4. Valuation'!$P$10:$Y$10,0)),0)</f>
        <v>0</v>
      </c>
      <c r="T468" s="312">
        <f>IFERROR(INDEX('4. Valuation'!$P$10:$Y$17,MATCH($E468,'4. Valuation'!$P$10:$P$17,0),MATCH($T$25,'4. Valuation'!$P$10:$Y$10,0)),0)</f>
        <v>0</v>
      </c>
      <c r="U468" s="312">
        <f>IFERROR(INDEX('4. Valuation'!$P$10:$Y$17,MATCH($E468,'4. Valuation'!$P$10:$P$17,0),MATCH($U$25,'4. Valuation'!$P$10:$Y$10,0)),0)</f>
        <v>0</v>
      </c>
      <c r="V468" s="278"/>
      <c r="W468" s="312">
        <f t="shared" si="77"/>
        <v>0</v>
      </c>
      <c r="X468" s="312">
        <f t="shared" si="78"/>
        <v>0</v>
      </c>
      <c r="Y468" s="312">
        <f t="shared" si="79"/>
        <v>0</v>
      </c>
      <c r="Z468" s="278"/>
      <c r="AA468" s="312">
        <f t="shared" si="80"/>
        <v>0</v>
      </c>
      <c r="AB468" s="312">
        <f>'3. GRI Pricing'!Z459</f>
        <v>0</v>
      </c>
      <c r="AC468" s="361">
        <f t="shared" si="81"/>
        <v>0</v>
      </c>
    </row>
    <row r="469" spans="3:29" s="30" customFormat="1" ht="11.4" x14ac:dyDescent="0.2">
      <c r="C469" s="77">
        <f>'1. Accomodation'!N464</f>
        <v>0</v>
      </c>
      <c r="D469" s="77" t="str">
        <f>'3. GRI Pricing'!D460</f>
        <v>[Select]</v>
      </c>
      <c r="E469" s="77" t="str">
        <f>'1. Accomodation'!P464</f>
        <v>[Select]</v>
      </c>
      <c r="F469" s="77">
        <f>'1. Accomodation'!O464</f>
        <v>0</v>
      </c>
      <c r="H469" s="273">
        <v>0</v>
      </c>
      <c r="I469" s="272">
        <f>IFERROR(INDEX('4. Valuation'!$C$10:$J$17,MATCH($E469,'4. Valuation'!$C$10:$C$17,0),MATCH($I$25,'4. Valuation'!$C$10:$J$10,0)),0)</f>
        <v>0</v>
      </c>
      <c r="J469" s="361">
        <f>IFERROR(INDEX('4. Valuation'!$C$10:$J$17,MATCH($E469,'4. Valuation'!$C$10:$C$17,0),MATCH($J$25,'4. Valuation'!$C$10:$J$10,0)),0)</f>
        <v>0</v>
      </c>
      <c r="K469" s="277"/>
      <c r="L469" s="312">
        <f t="shared" si="74"/>
        <v>0</v>
      </c>
      <c r="M469" s="312">
        <f t="shared" si="75"/>
        <v>0</v>
      </c>
      <c r="N469" s="361">
        <f t="shared" si="76"/>
        <v>0</v>
      </c>
      <c r="O469" s="278"/>
      <c r="P469" s="278"/>
      <c r="Q469" s="278"/>
      <c r="R469" s="278"/>
      <c r="S469" s="312">
        <f>IFERROR(INDEX('4. Valuation'!$P$10:$Y$17,MATCH($E469,'4. Valuation'!$P$10:$P$17,0),MATCH($S$25,'4. Valuation'!$P$10:$Y$10,0)),0)</f>
        <v>0</v>
      </c>
      <c r="T469" s="312">
        <f>IFERROR(INDEX('4. Valuation'!$P$10:$Y$17,MATCH($E469,'4. Valuation'!$P$10:$P$17,0),MATCH($T$25,'4. Valuation'!$P$10:$Y$10,0)),0)</f>
        <v>0</v>
      </c>
      <c r="U469" s="312">
        <f>IFERROR(INDEX('4. Valuation'!$P$10:$Y$17,MATCH($E469,'4. Valuation'!$P$10:$P$17,0),MATCH($U$25,'4. Valuation'!$P$10:$Y$10,0)),0)</f>
        <v>0</v>
      </c>
      <c r="V469" s="278"/>
      <c r="W469" s="312">
        <f t="shared" si="77"/>
        <v>0</v>
      </c>
      <c r="X469" s="312">
        <f t="shared" si="78"/>
        <v>0</v>
      </c>
      <c r="Y469" s="312">
        <f t="shared" si="79"/>
        <v>0</v>
      </c>
      <c r="Z469" s="278"/>
      <c r="AA469" s="312">
        <f t="shared" si="80"/>
        <v>0</v>
      </c>
      <c r="AB469" s="312">
        <f>'3. GRI Pricing'!Z460</f>
        <v>0</v>
      </c>
      <c r="AC469" s="361">
        <f t="shared" si="81"/>
        <v>0</v>
      </c>
    </row>
    <row r="470" spans="3:29" s="30" customFormat="1" ht="11.4" x14ac:dyDescent="0.2">
      <c r="C470" s="77">
        <f>'1. Accomodation'!N465</f>
        <v>0</v>
      </c>
      <c r="D470" s="77" t="str">
        <f>'3. GRI Pricing'!D461</f>
        <v>[Select]</v>
      </c>
      <c r="E470" s="77" t="str">
        <f>'1. Accomodation'!P465</f>
        <v>[Select]</v>
      </c>
      <c r="F470" s="77">
        <f>'1. Accomodation'!O465</f>
        <v>0</v>
      </c>
      <c r="H470" s="273">
        <v>0</v>
      </c>
      <c r="I470" s="272">
        <f>IFERROR(INDEX('4. Valuation'!$C$10:$J$17,MATCH($E470,'4. Valuation'!$C$10:$C$17,0),MATCH($I$25,'4. Valuation'!$C$10:$J$10,0)),0)</f>
        <v>0</v>
      </c>
      <c r="J470" s="361">
        <f>IFERROR(INDEX('4. Valuation'!$C$10:$J$17,MATCH($E470,'4. Valuation'!$C$10:$C$17,0),MATCH($J$25,'4. Valuation'!$C$10:$J$10,0)),0)</f>
        <v>0</v>
      </c>
      <c r="K470" s="277"/>
      <c r="L470" s="312">
        <f t="shared" si="74"/>
        <v>0</v>
      </c>
      <c r="M470" s="312">
        <f t="shared" si="75"/>
        <v>0</v>
      </c>
      <c r="N470" s="361">
        <f t="shared" si="76"/>
        <v>0</v>
      </c>
      <c r="O470" s="278"/>
      <c r="P470" s="278"/>
      <c r="Q470" s="278"/>
      <c r="R470" s="278"/>
      <c r="S470" s="312">
        <f>IFERROR(INDEX('4. Valuation'!$P$10:$Y$17,MATCH($E470,'4. Valuation'!$P$10:$P$17,0),MATCH($S$25,'4. Valuation'!$P$10:$Y$10,0)),0)</f>
        <v>0</v>
      </c>
      <c r="T470" s="312">
        <f>IFERROR(INDEX('4. Valuation'!$P$10:$Y$17,MATCH($E470,'4. Valuation'!$P$10:$P$17,0),MATCH($T$25,'4. Valuation'!$P$10:$Y$10,0)),0)</f>
        <v>0</v>
      </c>
      <c r="U470" s="312">
        <f>IFERROR(INDEX('4. Valuation'!$P$10:$Y$17,MATCH($E470,'4. Valuation'!$P$10:$P$17,0),MATCH($U$25,'4. Valuation'!$P$10:$Y$10,0)),0)</f>
        <v>0</v>
      </c>
      <c r="V470" s="278"/>
      <c r="W470" s="312">
        <f t="shared" si="77"/>
        <v>0</v>
      </c>
      <c r="X470" s="312">
        <f t="shared" si="78"/>
        <v>0</v>
      </c>
      <c r="Y470" s="312">
        <f t="shared" si="79"/>
        <v>0</v>
      </c>
      <c r="Z470" s="278"/>
      <c r="AA470" s="312">
        <f t="shared" si="80"/>
        <v>0</v>
      </c>
      <c r="AB470" s="312">
        <f>'3. GRI Pricing'!Z461</f>
        <v>0</v>
      </c>
      <c r="AC470" s="361">
        <f t="shared" si="81"/>
        <v>0</v>
      </c>
    </row>
    <row r="471" spans="3:29" s="30" customFormat="1" ht="11.4" x14ac:dyDescent="0.2">
      <c r="C471" s="77">
        <f>'1. Accomodation'!N466</f>
        <v>0</v>
      </c>
      <c r="D471" s="77" t="str">
        <f>'3. GRI Pricing'!D462</f>
        <v>[Select]</v>
      </c>
      <c r="E471" s="77" t="str">
        <f>'1. Accomodation'!P466</f>
        <v>[Select]</v>
      </c>
      <c r="F471" s="77">
        <f>'1. Accomodation'!O466</f>
        <v>0</v>
      </c>
      <c r="H471" s="273">
        <v>0</v>
      </c>
      <c r="I471" s="272">
        <f>IFERROR(INDEX('4. Valuation'!$C$10:$J$17,MATCH($E471,'4. Valuation'!$C$10:$C$17,0),MATCH($I$25,'4. Valuation'!$C$10:$J$10,0)),0)</f>
        <v>0</v>
      </c>
      <c r="J471" s="361">
        <f>IFERROR(INDEX('4. Valuation'!$C$10:$J$17,MATCH($E471,'4. Valuation'!$C$10:$C$17,0),MATCH($J$25,'4. Valuation'!$C$10:$J$10,0)),0)</f>
        <v>0</v>
      </c>
      <c r="K471" s="277"/>
      <c r="L471" s="312">
        <f t="shared" si="74"/>
        <v>0</v>
      </c>
      <c r="M471" s="312">
        <f t="shared" si="75"/>
        <v>0</v>
      </c>
      <c r="N471" s="361">
        <f t="shared" si="76"/>
        <v>0</v>
      </c>
      <c r="O471" s="278"/>
      <c r="P471" s="278"/>
      <c r="Q471" s="278"/>
      <c r="R471" s="278"/>
      <c r="S471" s="312">
        <f>IFERROR(INDEX('4. Valuation'!$P$10:$Y$17,MATCH($E471,'4. Valuation'!$P$10:$P$17,0),MATCH($S$25,'4. Valuation'!$P$10:$Y$10,0)),0)</f>
        <v>0</v>
      </c>
      <c r="T471" s="312">
        <f>IFERROR(INDEX('4. Valuation'!$P$10:$Y$17,MATCH($E471,'4. Valuation'!$P$10:$P$17,0),MATCH($T$25,'4. Valuation'!$P$10:$Y$10,0)),0)</f>
        <v>0</v>
      </c>
      <c r="U471" s="312">
        <f>IFERROR(INDEX('4. Valuation'!$P$10:$Y$17,MATCH($E471,'4. Valuation'!$P$10:$P$17,0),MATCH($U$25,'4. Valuation'!$P$10:$Y$10,0)),0)</f>
        <v>0</v>
      </c>
      <c r="V471" s="278"/>
      <c r="W471" s="312">
        <f t="shared" si="77"/>
        <v>0</v>
      </c>
      <c r="X471" s="312">
        <f t="shared" si="78"/>
        <v>0</v>
      </c>
      <c r="Y471" s="312">
        <f t="shared" si="79"/>
        <v>0</v>
      </c>
      <c r="Z471" s="278"/>
      <c r="AA471" s="312">
        <f t="shared" si="80"/>
        <v>0</v>
      </c>
      <c r="AB471" s="312">
        <f>'3. GRI Pricing'!Z462</f>
        <v>0</v>
      </c>
      <c r="AC471" s="361">
        <f t="shared" si="81"/>
        <v>0</v>
      </c>
    </row>
    <row r="472" spans="3:29" s="30" customFormat="1" ht="11.4" x14ac:dyDescent="0.2">
      <c r="C472" s="77">
        <f>'1. Accomodation'!N467</f>
        <v>0</v>
      </c>
      <c r="D472" s="77" t="str">
        <f>'3. GRI Pricing'!D463</f>
        <v>[Select]</v>
      </c>
      <c r="E472" s="77" t="str">
        <f>'1. Accomodation'!P467</f>
        <v>[Select]</v>
      </c>
      <c r="F472" s="77">
        <f>'1. Accomodation'!O467</f>
        <v>0</v>
      </c>
      <c r="H472" s="273">
        <v>0</v>
      </c>
      <c r="I472" s="272">
        <f>IFERROR(INDEX('4. Valuation'!$C$10:$J$17,MATCH($E472,'4. Valuation'!$C$10:$C$17,0),MATCH($I$25,'4. Valuation'!$C$10:$J$10,0)),0)</f>
        <v>0</v>
      </c>
      <c r="J472" s="361">
        <f>IFERROR(INDEX('4. Valuation'!$C$10:$J$17,MATCH($E472,'4. Valuation'!$C$10:$C$17,0),MATCH($J$25,'4. Valuation'!$C$10:$J$10,0)),0)</f>
        <v>0</v>
      </c>
      <c r="K472" s="277"/>
      <c r="L472" s="312">
        <f t="shared" si="74"/>
        <v>0</v>
      </c>
      <c r="M472" s="312">
        <f t="shared" si="75"/>
        <v>0</v>
      </c>
      <c r="N472" s="361">
        <f t="shared" si="76"/>
        <v>0</v>
      </c>
      <c r="O472" s="278"/>
      <c r="P472" s="278"/>
      <c r="Q472" s="278"/>
      <c r="R472" s="278"/>
      <c r="S472" s="312">
        <f>IFERROR(INDEX('4. Valuation'!$P$10:$Y$17,MATCH($E472,'4. Valuation'!$P$10:$P$17,0),MATCH($S$25,'4. Valuation'!$P$10:$Y$10,0)),0)</f>
        <v>0</v>
      </c>
      <c r="T472" s="312">
        <f>IFERROR(INDEX('4. Valuation'!$P$10:$Y$17,MATCH($E472,'4. Valuation'!$P$10:$P$17,0),MATCH($T$25,'4. Valuation'!$P$10:$Y$10,0)),0)</f>
        <v>0</v>
      </c>
      <c r="U472" s="312">
        <f>IFERROR(INDEX('4. Valuation'!$P$10:$Y$17,MATCH($E472,'4. Valuation'!$P$10:$P$17,0),MATCH($U$25,'4. Valuation'!$P$10:$Y$10,0)),0)</f>
        <v>0</v>
      </c>
      <c r="V472" s="278"/>
      <c r="W472" s="312">
        <f t="shared" si="77"/>
        <v>0</v>
      </c>
      <c r="X472" s="312">
        <f t="shared" si="78"/>
        <v>0</v>
      </c>
      <c r="Y472" s="312">
        <f t="shared" si="79"/>
        <v>0</v>
      </c>
      <c r="Z472" s="278"/>
      <c r="AA472" s="312">
        <f t="shared" si="80"/>
        <v>0</v>
      </c>
      <c r="AB472" s="312">
        <f>'3. GRI Pricing'!Z463</f>
        <v>0</v>
      </c>
      <c r="AC472" s="361">
        <f t="shared" si="81"/>
        <v>0</v>
      </c>
    </row>
    <row r="473" spans="3:29" s="30" customFormat="1" ht="11.4" x14ac:dyDescent="0.2">
      <c r="C473" s="77">
        <f>'1. Accomodation'!N468</f>
        <v>0</v>
      </c>
      <c r="D473" s="77" t="str">
        <f>'3. GRI Pricing'!D464</f>
        <v>[Select]</v>
      </c>
      <c r="E473" s="77" t="str">
        <f>'1. Accomodation'!P468</f>
        <v>[Select]</v>
      </c>
      <c r="F473" s="77">
        <f>'1. Accomodation'!O468</f>
        <v>0</v>
      </c>
      <c r="H473" s="273">
        <v>0</v>
      </c>
      <c r="I473" s="272">
        <f>IFERROR(INDEX('4. Valuation'!$C$10:$J$17,MATCH($E473,'4. Valuation'!$C$10:$C$17,0),MATCH($I$25,'4. Valuation'!$C$10:$J$10,0)),0)</f>
        <v>0</v>
      </c>
      <c r="J473" s="361">
        <f>IFERROR(INDEX('4. Valuation'!$C$10:$J$17,MATCH($E473,'4. Valuation'!$C$10:$C$17,0),MATCH($J$25,'4. Valuation'!$C$10:$J$10,0)),0)</f>
        <v>0</v>
      </c>
      <c r="K473" s="277"/>
      <c r="L473" s="312">
        <f t="shared" si="74"/>
        <v>0</v>
      </c>
      <c r="M473" s="312">
        <f t="shared" si="75"/>
        <v>0</v>
      </c>
      <c r="N473" s="361">
        <f t="shared" si="76"/>
        <v>0</v>
      </c>
      <c r="O473" s="278"/>
      <c r="P473" s="278"/>
      <c r="Q473" s="278"/>
      <c r="R473" s="278"/>
      <c r="S473" s="312">
        <f>IFERROR(INDEX('4. Valuation'!$P$10:$Y$17,MATCH($E473,'4. Valuation'!$P$10:$P$17,0),MATCH($S$25,'4. Valuation'!$P$10:$Y$10,0)),0)</f>
        <v>0</v>
      </c>
      <c r="T473" s="312">
        <f>IFERROR(INDEX('4. Valuation'!$P$10:$Y$17,MATCH($E473,'4. Valuation'!$P$10:$P$17,0),MATCH($T$25,'4. Valuation'!$P$10:$Y$10,0)),0)</f>
        <v>0</v>
      </c>
      <c r="U473" s="312">
        <f>IFERROR(INDEX('4. Valuation'!$P$10:$Y$17,MATCH($E473,'4. Valuation'!$P$10:$P$17,0),MATCH($U$25,'4. Valuation'!$P$10:$Y$10,0)),0)</f>
        <v>0</v>
      </c>
      <c r="V473" s="278"/>
      <c r="W473" s="312">
        <f t="shared" si="77"/>
        <v>0</v>
      </c>
      <c r="X473" s="312">
        <f t="shared" si="78"/>
        <v>0</v>
      </c>
      <c r="Y473" s="312">
        <f t="shared" si="79"/>
        <v>0</v>
      </c>
      <c r="Z473" s="278"/>
      <c r="AA473" s="312">
        <f t="shared" si="80"/>
        <v>0</v>
      </c>
      <c r="AB473" s="312">
        <f>'3. GRI Pricing'!Z464</f>
        <v>0</v>
      </c>
      <c r="AC473" s="361">
        <f t="shared" si="81"/>
        <v>0</v>
      </c>
    </row>
    <row r="474" spans="3:29" s="30" customFormat="1" ht="11.4" x14ac:dyDescent="0.2">
      <c r="C474" s="77">
        <f>'1. Accomodation'!N469</f>
        <v>0</v>
      </c>
      <c r="D474" s="77" t="str">
        <f>'3. GRI Pricing'!D465</f>
        <v>[Select]</v>
      </c>
      <c r="E474" s="77" t="str">
        <f>'1. Accomodation'!P469</f>
        <v>[Select]</v>
      </c>
      <c r="F474" s="77">
        <f>'1. Accomodation'!O469</f>
        <v>0</v>
      </c>
      <c r="H474" s="273">
        <v>0</v>
      </c>
      <c r="I474" s="272">
        <f>IFERROR(INDEX('4. Valuation'!$C$10:$J$17,MATCH($E474,'4. Valuation'!$C$10:$C$17,0),MATCH($I$25,'4. Valuation'!$C$10:$J$10,0)),0)</f>
        <v>0</v>
      </c>
      <c r="J474" s="361">
        <f>IFERROR(INDEX('4. Valuation'!$C$10:$J$17,MATCH($E474,'4. Valuation'!$C$10:$C$17,0),MATCH($J$25,'4. Valuation'!$C$10:$J$10,0)),0)</f>
        <v>0</v>
      </c>
      <c r="K474" s="277"/>
      <c r="L474" s="312">
        <f t="shared" si="74"/>
        <v>0</v>
      </c>
      <c r="M474" s="312">
        <f t="shared" si="75"/>
        <v>0</v>
      </c>
      <c r="N474" s="361">
        <f t="shared" si="76"/>
        <v>0</v>
      </c>
      <c r="O474" s="278"/>
      <c r="P474" s="278"/>
      <c r="Q474" s="278"/>
      <c r="R474" s="278"/>
      <c r="S474" s="312">
        <f>IFERROR(INDEX('4. Valuation'!$P$10:$Y$17,MATCH($E474,'4. Valuation'!$P$10:$P$17,0),MATCH($S$25,'4. Valuation'!$P$10:$Y$10,0)),0)</f>
        <v>0</v>
      </c>
      <c r="T474" s="312">
        <f>IFERROR(INDEX('4. Valuation'!$P$10:$Y$17,MATCH($E474,'4. Valuation'!$P$10:$P$17,0),MATCH($T$25,'4. Valuation'!$P$10:$Y$10,0)),0)</f>
        <v>0</v>
      </c>
      <c r="U474" s="312">
        <f>IFERROR(INDEX('4. Valuation'!$P$10:$Y$17,MATCH($E474,'4. Valuation'!$P$10:$P$17,0),MATCH($U$25,'4. Valuation'!$P$10:$Y$10,0)),0)</f>
        <v>0</v>
      </c>
      <c r="V474" s="278"/>
      <c r="W474" s="312">
        <f t="shared" si="77"/>
        <v>0</v>
      </c>
      <c r="X474" s="312">
        <f t="shared" si="78"/>
        <v>0</v>
      </c>
      <c r="Y474" s="312">
        <f t="shared" si="79"/>
        <v>0</v>
      </c>
      <c r="Z474" s="278"/>
      <c r="AA474" s="312">
        <f t="shared" si="80"/>
        <v>0</v>
      </c>
      <c r="AB474" s="312">
        <f>'3. GRI Pricing'!Z465</f>
        <v>0</v>
      </c>
      <c r="AC474" s="361">
        <f t="shared" si="81"/>
        <v>0</v>
      </c>
    </row>
    <row r="475" spans="3:29" s="30" customFormat="1" ht="11.4" x14ac:dyDescent="0.2">
      <c r="C475" s="77">
        <f>'1. Accomodation'!N470</f>
        <v>0</v>
      </c>
      <c r="D475" s="77" t="str">
        <f>'3. GRI Pricing'!D466</f>
        <v>[Select]</v>
      </c>
      <c r="E475" s="77" t="str">
        <f>'1. Accomodation'!P470</f>
        <v>[Select]</v>
      </c>
      <c r="F475" s="77">
        <f>'1. Accomodation'!O470</f>
        <v>0</v>
      </c>
      <c r="H475" s="273">
        <v>0</v>
      </c>
      <c r="I475" s="272">
        <f>IFERROR(INDEX('4. Valuation'!$C$10:$J$17,MATCH($E475,'4. Valuation'!$C$10:$C$17,0),MATCH($I$25,'4. Valuation'!$C$10:$J$10,0)),0)</f>
        <v>0</v>
      </c>
      <c r="J475" s="361">
        <f>IFERROR(INDEX('4. Valuation'!$C$10:$J$17,MATCH($E475,'4. Valuation'!$C$10:$C$17,0),MATCH($J$25,'4. Valuation'!$C$10:$J$10,0)),0)</f>
        <v>0</v>
      </c>
      <c r="K475" s="277"/>
      <c r="L475" s="312">
        <f t="shared" ref="L475:L538" si="82">M475*12</f>
        <v>0</v>
      </c>
      <c r="M475" s="312">
        <f t="shared" ref="M475:M538" si="83">I475*(1+$N$24)^((M$24-L$24)/365)</f>
        <v>0</v>
      </c>
      <c r="N475" s="361">
        <f t="shared" ref="N475:N538" si="84">IFERROR(L475/F475,0)</f>
        <v>0</v>
      </c>
      <c r="O475" s="278"/>
      <c r="P475" s="278"/>
      <c r="Q475" s="278"/>
      <c r="R475" s="278"/>
      <c r="S475" s="312">
        <f>IFERROR(INDEX('4. Valuation'!$P$10:$Y$17,MATCH($E475,'4. Valuation'!$P$10:$P$17,0),MATCH($S$25,'4. Valuation'!$P$10:$Y$10,0)),0)</f>
        <v>0</v>
      </c>
      <c r="T475" s="312">
        <f>IFERROR(INDEX('4. Valuation'!$P$10:$Y$17,MATCH($E475,'4. Valuation'!$P$10:$P$17,0),MATCH($T$25,'4. Valuation'!$P$10:$Y$10,0)),0)</f>
        <v>0</v>
      </c>
      <c r="U475" s="312">
        <f>IFERROR(INDEX('4. Valuation'!$P$10:$Y$17,MATCH($E475,'4. Valuation'!$P$10:$P$17,0),MATCH($U$25,'4. Valuation'!$P$10:$Y$10,0)),0)</f>
        <v>0</v>
      </c>
      <c r="V475" s="278"/>
      <c r="W475" s="312">
        <f t="shared" ref="W475:W538" si="85">X475*12</f>
        <v>0</v>
      </c>
      <c r="X475" s="312">
        <f t="shared" ref="X475:X538" si="86">T475*(1+$N$24)^((X$24-W$24)/365)</f>
        <v>0</v>
      </c>
      <c r="Y475" s="312">
        <f t="shared" ref="Y475:Y538" si="87">IFERROR(W475/F475,0)</f>
        <v>0</v>
      </c>
      <c r="Z475" s="278"/>
      <c r="AA475" s="312">
        <f t="shared" ref="AA475:AA538" si="88">AB475*12</f>
        <v>0</v>
      </c>
      <c r="AB475" s="312">
        <f>'3. GRI Pricing'!Z466</f>
        <v>0</v>
      </c>
      <c r="AC475" s="361">
        <f t="shared" ref="AC475:AC538" si="89">IFERROR(AA475/F475,0)</f>
        <v>0</v>
      </c>
    </row>
    <row r="476" spans="3:29" s="30" customFormat="1" ht="11.4" x14ac:dyDescent="0.2">
      <c r="C476" s="77">
        <f>'1. Accomodation'!N471</f>
        <v>0</v>
      </c>
      <c r="D476" s="77" t="str">
        <f>'3. GRI Pricing'!D467</f>
        <v>[Select]</v>
      </c>
      <c r="E476" s="77" t="str">
        <f>'1. Accomodation'!P471</f>
        <v>[Select]</v>
      </c>
      <c r="F476" s="77">
        <f>'1. Accomodation'!O471</f>
        <v>0</v>
      </c>
      <c r="H476" s="273">
        <v>0</v>
      </c>
      <c r="I476" s="272">
        <f>IFERROR(INDEX('4. Valuation'!$C$10:$J$17,MATCH($E476,'4. Valuation'!$C$10:$C$17,0),MATCH($I$25,'4. Valuation'!$C$10:$J$10,0)),0)</f>
        <v>0</v>
      </c>
      <c r="J476" s="361">
        <f>IFERROR(INDEX('4. Valuation'!$C$10:$J$17,MATCH($E476,'4. Valuation'!$C$10:$C$17,0),MATCH($J$25,'4. Valuation'!$C$10:$J$10,0)),0)</f>
        <v>0</v>
      </c>
      <c r="K476" s="277"/>
      <c r="L476" s="312">
        <f t="shared" si="82"/>
        <v>0</v>
      </c>
      <c r="M476" s="312">
        <f t="shared" si="83"/>
        <v>0</v>
      </c>
      <c r="N476" s="361">
        <f t="shared" si="84"/>
        <v>0</v>
      </c>
      <c r="O476" s="278"/>
      <c r="P476" s="278"/>
      <c r="Q476" s="278"/>
      <c r="R476" s="278"/>
      <c r="S476" s="312">
        <f>IFERROR(INDEX('4. Valuation'!$P$10:$Y$17,MATCH($E476,'4. Valuation'!$P$10:$P$17,0),MATCH($S$25,'4. Valuation'!$P$10:$Y$10,0)),0)</f>
        <v>0</v>
      </c>
      <c r="T476" s="312">
        <f>IFERROR(INDEX('4. Valuation'!$P$10:$Y$17,MATCH($E476,'4. Valuation'!$P$10:$P$17,0),MATCH($T$25,'4. Valuation'!$P$10:$Y$10,0)),0)</f>
        <v>0</v>
      </c>
      <c r="U476" s="312">
        <f>IFERROR(INDEX('4. Valuation'!$P$10:$Y$17,MATCH($E476,'4. Valuation'!$P$10:$P$17,0),MATCH($U$25,'4. Valuation'!$P$10:$Y$10,0)),0)</f>
        <v>0</v>
      </c>
      <c r="V476" s="278"/>
      <c r="W476" s="312">
        <f t="shared" si="85"/>
        <v>0</v>
      </c>
      <c r="X476" s="312">
        <f t="shared" si="86"/>
        <v>0</v>
      </c>
      <c r="Y476" s="312">
        <f t="shared" si="87"/>
        <v>0</v>
      </c>
      <c r="Z476" s="278"/>
      <c r="AA476" s="312">
        <f t="shared" si="88"/>
        <v>0</v>
      </c>
      <c r="AB476" s="312">
        <f>'3. GRI Pricing'!Z467</f>
        <v>0</v>
      </c>
      <c r="AC476" s="361">
        <f t="shared" si="89"/>
        <v>0</v>
      </c>
    </row>
    <row r="477" spans="3:29" s="30" customFormat="1" ht="11.4" x14ac:dyDescent="0.2">
      <c r="C477" s="77">
        <f>'1. Accomodation'!N472</f>
        <v>0</v>
      </c>
      <c r="D477" s="77" t="str">
        <f>'3. GRI Pricing'!D468</f>
        <v>[Select]</v>
      </c>
      <c r="E477" s="77" t="str">
        <f>'1. Accomodation'!P472</f>
        <v>[Select]</v>
      </c>
      <c r="F477" s="77">
        <f>'1. Accomodation'!O472</f>
        <v>0</v>
      </c>
      <c r="H477" s="273">
        <v>0</v>
      </c>
      <c r="I477" s="272">
        <f>IFERROR(INDEX('4. Valuation'!$C$10:$J$17,MATCH($E477,'4. Valuation'!$C$10:$C$17,0),MATCH($I$25,'4. Valuation'!$C$10:$J$10,0)),0)</f>
        <v>0</v>
      </c>
      <c r="J477" s="361">
        <f>IFERROR(INDEX('4. Valuation'!$C$10:$J$17,MATCH($E477,'4. Valuation'!$C$10:$C$17,0),MATCH($J$25,'4. Valuation'!$C$10:$J$10,0)),0)</f>
        <v>0</v>
      </c>
      <c r="K477" s="277"/>
      <c r="L477" s="312">
        <f t="shared" si="82"/>
        <v>0</v>
      </c>
      <c r="M477" s="312">
        <f t="shared" si="83"/>
        <v>0</v>
      </c>
      <c r="N477" s="361">
        <f t="shared" si="84"/>
        <v>0</v>
      </c>
      <c r="O477" s="278"/>
      <c r="P477" s="278"/>
      <c r="Q477" s="278"/>
      <c r="R477" s="278"/>
      <c r="S477" s="312">
        <f>IFERROR(INDEX('4. Valuation'!$P$10:$Y$17,MATCH($E477,'4. Valuation'!$P$10:$P$17,0),MATCH($S$25,'4. Valuation'!$P$10:$Y$10,0)),0)</f>
        <v>0</v>
      </c>
      <c r="T477" s="312">
        <f>IFERROR(INDEX('4. Valuation'!$P$10:$Y$17,MATCH($E477,'4. Valuation'!$P$10:$P$17,0),MATCH($T$25,'4. Valuation'!$P$10:$Y$10,0)),0)</f>
        <v>0</v>
      </c>
      <c r="U477" s="312">
        <f>IFERROR(INDEX('4. Valuation'!$P$10:$Y$17,MATCH($E477,'4. Valuation'!$P$10:$P$17,0),MATCH($U$25,'4. Valuation'!$P$10:$Y$10,0)),0)</f>
        <v>0</v>
      </c>
      <c r="V477" s="278"/>
      <c r="W477" s="312">
        <f t="shared" si="85"/>
        <v>0</v>
      </c>
      <c r="X477" s="312">
        <f t="shared" si="86"/>
        <v>0</v>
      </c>
      <c r="Y477" s="312">
        <f t="shared" si="87"/>
        <v>0</v>
      </c>
      <c r="Z477" s="278"/>
      <c r="AA477" s="312">
        <f t="shared" si="88"/>
        <v>0</v>
      </c>
      <c r="AB477" s="312">
        <f>'3. GRI Pricing'!Z468</f>
        <v>0</v>
      </c>
      <c r="AC477" s="361">
        <f t="shared" si="89"/>
        <v>0</v>
      </c>
    </row>
    <row r="478" spans="3:29" s="30" customFormat="1" ht="11.4" x14ac:dyDescent="0.2">
      <c r="C478" s="77">
        <f>'1. Accomodation'!N473</f>
        <v>0</v>
      </c>
      <c r="D478" s="77" t="str">
        <f>'3. GRI Pricing'!D469</f>
        <v>[Select]</v>
      </c>
      <c r="E478" s="77" t="str">
        <f>'1. Accomodation'!P473</f>
        <v>[Select]</v>
      </c>
      <c r="F478" s="77">
        <f>'1. Accomodation'!O473</f>
        <v>0</v>
      </c>
      <c r="H478" s="273">
        <v>0</v>
      </c>
      <c r="I478" s="272">
        <f>IFERROR(INDEX('4. Valuation'!$C$10:$J$17,MATCH($E478,'4. Valuation'!$C$10:$C$17,0),MATCH($I$25,'4. Valuation'!$C$10:$J$10,0)),0)</f>
        <v>0</v>
      </c>
      <c r="J478" s="361">
        <f>IFERROR(INDEX('4. Valuation'!$C$10:$J$17,MATCH($E478,'4. Valuation'!$C$10:$C$17,0),MATCH($J$25,'4. Valuation'!$C$10:$J$10,0)),0)</f>
        <v>0</v>
      </c>
      <c r="K478" s="277"/>
      <c r="L478" s="312">
        <f t="shared" si="82"/>
        <v>0</v>
      </c>
      <c r="M478" s="312">
        <f t="shared" si="83"/>
        <v>0</v>
      </c>
      <c r="N478" s="361">
        <f t="shared" si="84"/>
        <v>0</v>
      </c>
      <c r="O478" s="278"/>
      <c r="P478" s="278"/>
      <c r="Q478" s="278"/>
      <c r="R478" s="278"/>
      <c r="S478" s="312">
        <f>IFERROR(INDEX('4. Valuation'!$P$10:$Y$17,MATCH($E478,'4. Valuation'!$P$10:$P$17,0),MATCH($S$25,'4. Valuation'!$P$10:$Y$10,0)),0)</f>
        <v>0</v>
      </c>
      <c r="T478" s="312">
        <f>IFERROR(INDEX('4. Valuation'!$P$10:$Y$17,MATCH($E478,'4. Valuation'!$P$10:$P$17,0),MATCH($T$25,'4. Valuation'!$P$10:$Y$10,0)),0)</f>
        <v>0</v>
      </c>
      <c r="U478" s="312">
        <f>IFERROR(INDEX('4. Valuation'!$P$10:$Y$17,MATCH($E478,'4. Valuation'!$P$10:$P$17,0),MATCH($U$25,'4. Valuation'!$P$10:$Y$10,0)),0)</f>
        <v>0</v>
      </c>
      <c r="V478" s="278"/>
      <c r="W478" s="312">
        <f t="shared" si="85"/>
        <v>0</v>
      </c>
      <c r="X478" s="312">
        <f t="shared" si="86"/>
        <v>0</v>
      </c>
      <c r="Y478" s="312">
        <f t="shared" si="87"/>
        <v>0</v>
      </c>
      <c r="Z478" s="278"/>
      <c r="AA478" s="312">
        <f t="shared" si="88"/>
        <v>0</v>
      </c>
      <c r="AB478" s="312">
        <f>'3. GRI Pricing'!Z469</f>
        <v>0</v>
      </c>
      <c r="AC478" s="361">
        <f t="shared" si="89"/>
        <v>0</v>
      </c>
    </row>
    <row r="479" spans="3:29" s="30" customFormat="1" ht="11.4" x14ac:dyDescent="0.2">
      <c r="C479" s="77">
        <f>'1. Accomodation'!N474</f>
        <v>0</v>
      </c>
      <c r="D479" s="77" t="str">
        <f>'3. GRI Pricing'!D470</f>
        <v>[Select]</v>
      </c>
      <c r="E479" s="77" t="str">
        <f>'1. Accomodation'!P474</f>
        <v>[Select]</v>
      </c>
      <c r="F479" s="77">
        <f>'1. Accomodation'!O474</f>
        <v>0</v>
      </c>
      <c r="H479" s="273">
        <v>0</v>
      </c>
      <c r="I479" s="272">
        <f>IFERROR(INDEX('4. Valuation'!$C$10:$J$17,MATCH($E479,'4. Valuation'!$C$10:$C$17,0),MATCH($I$25,'4. Valuation'!$C$10:$J$10,0)),0)</f>
        <v>0</v>
      </c>
      <c r="J479" s="361">
        <f>IFERROR(INDEX('4. Valuation'!$C$10:$J$17,MATCH($E479,'4. Valuation'!$C$10:$C$17,0),MATCH($J$25,'4. Valuation'!$C$10:$J$10,0)),0)</f>
        <v>0</v>
      </c>
      <c r="K479" s="277"/>
      <c r="L479" s="312">
        <f t="shared" si="82"/>
        <v>0</v>
      </c>
      <c r="M479" s="312">
        <f t="shared" si="83"/>
        <v>0</v>
      </c>
      <c r="N479" s="361">
        <f t="shared" si="84"/>
        <v>0</v>
      </c>
      <c r="O479" s="278"/>
      <c r="P479" s="278"/>
      <c r="Q479" s="278"/>
      <c r="R479" s="278"/>
      <c r="S479" s="312">
        <f>IFERROR(INDEX('4. Valuation'!$P$10:$Y$17,MATCH($E479,'4. Valuation'!$P$10:$P$17,0),MATCH($S$25,'4. Valuation'!$P$10:$Y$10,0)),0)</f>
        <v>0</v>
      </c>
      <c r="T479" s="312">
        <f>IFERROR(INDEX('4. Valuation'!$P$10:$Y$17,MATCH($E479,'4. Valuation'!$P$10:$P$17,0),MATCH($T$25,'4. Valuation'!$P$10:$Y$10,0)),0)</f>
        <v>0</v>
      </c>
      <c r="U479" s="312">
        <f>IFERROR(INDEX('4. Valuation'!$P$10:$Y$17,MATCH($E479,'4. Valuation'!$P$10:$P$17,0),MATCH($U$25,'4. Valuation'!$P$10:$Y$10,0)),0)</f>
        <v>0</v>
      </c>
      <c r="V479" s="278"/>
      <c r="W479" s="312">
        <f t="shared" si="85"/>
        <v>0</v>
      </c>
      <c r="X479" s="312">
        <f t="shared" si="86"/>
        <v>0</v>
      </c>
      <c r="Y479" s="312">
        <f t="shared" si="87"/>
        <v>0</v>
      </c>
      <c r="Z479" s="278"/>
      <c r="AA479" s="312">
        <f t="shared" si="88"/>
        <v>0</v>
      </c>
      <c r="AB479" s="312">
        <f>'3. GRI Pricing'!Z470</f>
        <v>0</v>
      </c>
      <c r="AC479" s="361">
        <f t="shared" si="89"/>
        <v>0</v>
      </c>
    </row>
    <row r="480" spans="3:29" s="30" customFormat="1" ht="11.4" x14ac:dyDescent="0.2">
      <c r="C480" s="77">
        <f>'1. Accomodation'!N475</f>
        <v>0</v>
      </c>
      <c r="D480" s="77" t="str">
        <f>'3. GRI Pricing'!D471</f>
        <v>[Select]</v>
      </c>
      <c r="E480" s="77" t="str">
        <f>'1. Accomodation'!P475</f>
        <v>[Select]</v>
      </c>
      <c r="F480" s="77">
        <f>'1. Accomodation'!O475</f>
        <v>0</v>
      </c>
      <c r="H480" s="273">
        <v>0</v>
      </c>
      <c r="I480" s="272">
        <f>IFERROR(INDEX('4. Valuation'!$C$10:$J$17,MATCH($E480,'4. Valuation'!$C$10:$C$17,0),MATCH($I$25,'4. Valuation'!$C$10:$J$10,0)),0)</f>
        <v>0</v>
      </c>
      <c r="J480" s="361">
        <f>IFERROR(INDEX('4. Valuation'!$C$10:$J$17,MATCH($E480,'4. Valuation'!$C$10:$C$17,0),MATCH($J$25,'4. Valuation'!$C$10:$J$10,0)),0)</f>
        <v>0</v>
      </c>
      <c r="K480" s="277"/>
      <c r="L480" s="312">
        <f t="shared" si="82"/>
        <v>0</v>
      </c>
      <c r="M480" s="312">
        <f t="shared" si="83"/>
        <v>0</v>
      </c>
      <c r="N480" s="361">
        <f t="shared" si="84"/>
        <v>0</v>
      </c>
      <c r="O480" s="278"/>
      <c r="P480" s="278"/>
      <c r="Q480" s="278"/>
      <c r="R480" s="278"/>
      <c r="S480" s="312">
        <f>IFERROR(INDEX('4. Valuation'!$P$10:$Y$17,MATCH($E480,'4. Valuation'!$P$10:$P$17,0),MATCH($S$25,'4. Valuation'!$P$10:$Y$10,0)),0)</f>
        <v>0</v>
      </c>
      <c r="T480" s="312">
        <f>IFERROR(INDEX('4. Valuation'!$P$10:$Y$17,MATCH($E480,'4. Valuation'!$P$10:$P$17,0),MATCH($T$25,'4. Valuation'!$P$10:$Y$10,0)),0)</f>
        <v>0</v>
      </c>
      <c r="U480" s="312">
        <f>IFERROR(INDEX('4. Valuation'!$P$10:$Y$17,MATCH($E480,'4. Valuation'!$P$10:$P$17,0),MATCH($U$25,'4. Valuation'!$P$10:$Y$10,0)),0)</f>
        <v>0</v>
      </c>
      <c r="V480" s="278"/>
      <c r="W480" s="312">
        <f t="shared" si="85"/>
        <v>0</v>
      </c>
      <c r="X480" s="312">
        <f t="shared" si="86"/>
        <v>0</v>
      </c>
      <c r="Y480" s="312">
        <f t="shared" si="87"/>
        <v>0</v>
      </c>
      <c r="Z480" s="278"/>
      <c r="AA480" s="312">
        <f t="shared" si="88"/>
        <v>0</v>
      </c>
      <c r="AB480" s="312">
        <f>'3. GRI Pricing'!Z471</f>
        <v>0</v>
      </c>
      <c r="AC480" s="361">
        <f t="shared" si="89"/>
        <v>0</v>
      </c>
    </row>
    <row r="481" spans="3:29" s="30" customFormat="1" ht="11.4" x14ac:dyDescent="0.2">
      <c r="C481" s="77">
        <f>'1. Accomodation'!N476</f>
        <v>0</v>
      </c>
      <c r="D481" s="77" t="str">
        <f>'3. GRI Pricing'!D472</f>
        <v>[Select]</v>
      </c>
      <c r="E481" s="77" t="str">
        <f>'1. Accomodation'!P476</f>
        <v>[Select]</v>
      </c>
      <c r="F481" s="77">
        <f>'1. Accomodation'!O476</f>
        <v>0</v>
      </c>
      <c r="H481" s="273">
        <v>0</v>
      </c>
      <c r="I481" s="272">
        <f>IFERROR(INDEX('4. Valuation'!$C$10:$J$17,MATCH($E481,'4. Valuation'!$C$10:$C$17,0),MATCH($I$25,'4. Valuation'!$C$10:$J$10,0)),0)</f>
        <v>0</v>
      </c>
      <c r="J481" s="361">
        <f>IFERROR(INDEX('4. Valuation'!$C$10:$J$17,MATCH($E481,'4. Valuation'!$C$10:$C$17,0),MATCH($J$25,'4. Valuation'!$C$10:$J$10,0)),0)</f>
        <v>0</v>
      </c>
      <c r="K481" s="277"/>
      <c r="L481" s="312">
        <f t="shared" si="82"/>
        <v>0</v>
      </c>
      <c r="M481" s="312">
        <f t="shared" si="83"/>
        <v>0</v>
      </c>
      <c r="N481" s="361">
        <f t="shared" si="84"/>
        <v>0</v>
      </c>
      <c r="O481" s="278"/>
      <c r="P481" s="278"/>
      <c r="Q481" s="278"/>
      <c r="R481" s="278"/>
      <c r="S481" s="312">
        <f>IFERROR(INDEX('4. Valuation'!$P$10:$Y$17,MATCH($E481,'4. Valuation'!$P$10:$P$17,0),MATCH($S$25,'4. Valuation'!$P$10:$Y$10,0)),0)</f>
        <v>0</v>
      </c>
      <c r="T481" s="312">
        <f>IFERROR(INDEX('4. Valuation'!$P$10:$Y$17,MATCH($E481,'4. Valuation'!$P$10:$P$17,0),MATCH($T$25,'4. Valuation'!$P$10:$Y$10,0)),0)</f>
        <v>0</v>
      </c>
      <c r="U481" s="312">
        <f>IFERROR(INDEX('4. Valuation'!$P$10:$Y$17,MATCH($E481,'4. Valuation'!$P$10:$P$17,0),MATCH($U$25,'4. Valuation'!$P$10:$Y$10,0)),0)</f>
        <v>0</v>
      </c>
      <c r="V481" s="278"/>
      <c r="W481" s="312">
        <f t="shared" si="85"/>
        <v>0</v>
      </c>
      <c r="X481" s="312">
        <f t="shared" si="86"/>
        <v>0</v>
      </c>
      <c r="Y481" s="312">
        <f t="shared" si="87"/>
        <v>0</v>
      </c>
      <c r="Z481" s="278"/>
      <c r="AA481" s="312">
        <f t="shared" si="88"/>
        <v>0</v>
      </c>
      <c r="AB481" s="312">
        <f>'3. GRI Pricing'!Z472</f>
        <v>0</v>
      </c>
      <c r="AC481" s="361">
        <f t="shared" si="89"/>
        <v>0</v>
      </c>
    </row>
    <row r="482" spans="3:29" s="30" customFormat="1" ht="11.4" x14ac:dyDescent="0.2">
      <c r="C482" s="77">
        <f>'1. Accomodation'!N477</f>
        <v>0</v>
      </c>
      <c r="D482" s="77" t="str">
        <f>'3. GRI Pricing'!D473</f>
        <v>[Select]</v>
      </c>
      <c r="E482" s="77" t="str">
        <f>'1. Accomodation'!P477</f>
        <v>[Select]</v>
      </c>
      <c r="F482" s="77">
        <f>'1. Accomodation'!O477</f>
        <v>0</v>
      </c>
      <c r="H482" s="273">
        <v>0</v>
      </c>
      <c r="I482" s="272">
        <f>IFERROR(INDEX('4. Valuation'!$C$10:$J$17,MATCH($E482,'4. Valuation'!$C$10:$C$17,0),MATCH($I$25,'4. Valuation'!$C$10:$J$10,0)),0)</f>
        <v>0</v>
      </c>
      <c r="J482" s="361">
        <f>IFERROR(INDEX('4. Valuation'!$C$10:$J$17,MATCH($E482,'4. Valuation'!$C$10:$C$17,0),MATCH($J$25,'4. Valuation'!$C$10:$J$10,0)),0)</f>
        <v>0</v>
      </c>
      <c r="K482" s="277"/>
      <c r="L482" s="312">
        <f t="shared" si="82"/>
        <v>0</v>
      </c>
      <c r="M482" s="312">
        <f t="shared" si="83"/>
        <v>0</v>
      </c>
      <c r="N482" s="361">
        <f t="shared" si="84"/>
        <v>0</v>
      </c>
      <c r="O482" s="278"/>
      <c r="P482" s="278"/>
      <c r="Q482" s="278"/>
      <c r="R482" s="278"/>
      <c r="S482" s="312">
        <f>IFERROR(INDEX('4. Valuation'!$P$10:$Y$17,MATCH($E482,'4. Valuation'!$P$10:$P$17,0),MATCH($S$25,'4. Valuation'!$P$10:$Y$10,0)),0)</f>
        <v>0</v>
      </c>
      <c r="T482" s="312">
        <f>IFERROR(INDEX('4. Valuation'!$P$10:$Y$17,MATCH($E482,'4. Valuation'!$P$10:$P$17,0),MATCH($T$25,'4. Valuation'!$P$10:$Y$10,0)),0)</f>
        <v>0</v>
      </c>
      <c r="U482" s="312">
        <f>IFERROR(INDEX('4. Valuation'!$P$10:$Y$17,MATCH($E482,'4. Valuation'!$P$10:$P$17,0),MATCH($U$25,'4. Valuation'!$P$10:$Y$10,0)),0)</f>
        <v>0</v>
      </c>
      <c r="V482" s="278"/>
      <c r="W482" s="312">
        <f t="shared" si="85"/>
        <v>0</v>
      </c>
      <c r="X482" s="312">
        <f t="shared" si="86"/>
        <v>0</v>
      </c>
      <c r="Y482" s="312">
        <f t="shared" si="87"/>
        <v>0</v>
      </c>
      <c r="Z482" s="278"/>
      <c r="AA482" s="312">
        <f t="shared" si="88"/>
        <v>0</v>
      </c>
      <c r="AB482" s="312">
        <f>'3. GRI Pricing'!Z473</f>
        <v>0</v>
      </c>
      <c r="AC482" s="361">
        <f t="shared" si="89"/>
        <v>0</v>
      </c>
    </row>
    <row r="483" spans="3:29" s="30" customFormat="1" ht="11.4" x14ac:dyDescent="0.2">
      <c r="C483" s="77">
        <f>'1. Accomodation'!N478</f>
        <v>0</v>
      </c>
      <c r="D483" s="77" t="str">
        <f>'3. GRI Pricing'!D474</f>
        <v>[Select]</v>
      </c>
      <c r="E483" s="77" t="str">
        <f>'1. Accomodation'!P478</f>
        <v>[Select]</v>
      </c>
      <c r="F483" s="77">
        <f>'1. Accomodation'!O478</f>
        <v>0</v>
      </c>
      <c r="H483" s="273">
        <v>0</v>
      </c>
      <c r="I483" s="272">
        <f>IFERROR(INDEX('4. Valuation'!$C$10:$J$17,MATCH($E483,'4. Valuation'!$C$10:$C$17,0),MATCH($I$25,'4. Valuation'!$C$10:$J$10,0)),0)</f>
        <v>0</v>
      </c>
      <c r="J483" s="361">
        <f>IFERROR(INDEX('4. Valuation'!$C$10:$J$17,MATCH($E483,'4. Valuation'!$C$10:$C$17,0),MATCH($J$25,'4. Valuation'!$C$10:$J$10,0)),0)</f>
        <v>0</v>
      </c>
      <c r="K483" s="277"/>
      <c r="L483" s="312">
        <f t="shared" si="82"/>
        <v>0</v>
      </c>
      <c r="M483" s="312">
        <f t="shared" si="83"/>
        <v>0</v>
      </c>
      <c r="N483" s="361">
        <f t="shared" si="84"/>
        <v>0</v>
      </c>
      <c r="O483" s="278"/>
      <c r="P483" s="278"/>
      <c r="Q483" s="278"/>
      <c r="R483" s="278"/>
      <c r="S483" s="312">
        <f>IFERROR(INDEX('4. Valuation'!$P$10:$Y$17,MATCH($E483,'4. Valuation'!$P$10:$P$17,0),MATCH($S$25,'4. Valuation'!$P$10:$Y$10,0)),0)</f>
        <v>0</v>
      </c>
      <c r="T483" s="312">
        <f>IFERROR(INDEX('4. Valuation'!$P$10:$Y$17,MATCH($E483,'4. Valuation'!$P$10:$P$17,0),MATCH($T$25,'4. Valuation'!$P$10:$Y$10,0)),0)</f>
        <v>0</v>
      </c>
      <c r="U483" s="312">
        <f>IFERROR(INDEX('4. Valuation'!$P$10:$Y$17,MATCH($E483,'4. Valuation'!$P$10:$P$17,0),MATCH($U$25,'4. Valuation'!$P$10:$Y$10,0)),0)</f>
        <v>0</v>
      </c>
      <c r="V483" s="278"/>
      <c r="W483" s="312">
        <f t="shared" si="85"/>
        <v>0</v>
      </c>
      <c r="X483" s="312">
        <f t="shared" si="86"/>
        <v>0</v>
      </c>
      <c r="Y483" s="312">
        <f t="shared" si="87"/>
        <v>0</v>
      </c>
      <c r="Z483" s="278"/>
      <c r="AA483" s="312">
        <f t="shared" si="88"/>
        <v>0</v>
      </c>
      <c r="AB483" s="312">
        <f>'3. GRI Pricing'!Z474</f>
        <v>0</v>
      </c>
      <c r="AC483" s="361">
        <f t="shared" si="89"/>
        <v>0</v>
      </c>
    </row>
    <row r="484" spans="3:29" s="30" customFormat="1" ht="11.4" x14ac:dyDescent="0.2">
      <c r="C484" s="77">
        <f>'1. Accomodation'!N479</f>
        <v>0</v>
      </c>
      <c r="D484" s="77" t="str">
        <f>'3. GRI Pricing'!D475</f>
        <v>[Select]</v>
      </c>
      <c r="E484" s="77" t="str">
        <f>'1. Accomodation'!P479</f>
        <v>[Select]</v>
      </c>
      <c r="F484" s="77">
        <f>'1. Accomodation'!O479</f>
        <v>0</v>
      </c>
      <c r="H484" s="273">
        <v>0</v>
      </c>
      <c r="I484" s="272">
        <f>IFERROR(INDEX('4. Valuation'!$C$10:$J$17,MATCH($E484,'4. Valuation'!$C$10:$C$17,0),MATCH($I$25,'4. Valuation'!$C$10:$J$10,0)),0)</f>
        <v>0</v>
      </c>
      <c r="J484" s="361">
        <f>IFERROR(INDEX('4. Valuation'!$C$10:$J$17,MATCH($E484,'4. Valuation'!$C$10:$C$17,0),MATCH($J$25,'4. Valuation'!$C$10:$J$10,0)),0)</f>
        <v>0</v>
      </c>
      <c r="K484" s="277"/>
      <c r="L484" s="312">
        <f t="shared" si="82"/>
        <v>0</v>
      </c>
      <c r="M484" s="312">
        <f t="shared" si="83"/>
        <v>0</v>
      </c>
      <c r="N484" s="361">
        <f t="shared" si="84"/>
        <v>0</v>
      </c>
      <c r="O484" s="278"/>
      <c r="P484" s="278"/>
      <c r="Q484" s="278"/>
      <c r="R484" s="278"/>
      <c r="S484" s="312">
        <f>IFERROR(INDEX('4. Valuation'!$P$10:$Y$17,MATCH($E484,'4. Valuation'!$P$10:$P$17,0),MATCH($S$25,'4. Valuation'!$P$10:$Y$10,0)),0)</f>
        <v>0</v>
      </c>
      <c r="T484" s="312">
        <f>IFERROR(INDEX('4. Valuation'!$P$10:$Y$17,MATCH($E484,'4. Valuation'!$P$10:$P$17,0),MATCH($T$25,'4. Valuation'!$P$10:$Y$10,0)),0)</f>
        <v>0</v>
      </c>
      <c r="U484" s="312">
        <f>IFERROR(INDEX('4. Valuation'!$P$10:$Y$17,MATCH($E484,'4. Valuation'!$P$10:$P$17,0),MATCH($U$25,'4. Valuation'!$P$10:$Y$10,0)),0)</f>
        <v>0</v>
      </c>
      <c r="V484" s="278"/>
      <c r="W484" s="312">
        <f t="shared" si="85"/>
        <v>0</v>
      </c>
      <c r="X484" s="312">
        <f t="shared" si="86"/>
        <v>0</v>
      </c>
      <c r="Y484" s="312">
        <f t="shared" si="87"/>
        <v>0</v>
      </c>
      <c r="Z484" s="278"/>
      <c r="AA484" s="312">
        <f t="shared" si="88"/>
        <v>0</v>
      </c>
      <c r="AB484" s="312">
        <f>'3. GRI Pricing'!Z475</f>
        <v>0</v>
      </c>
      <c r="AC484" s="361">
        <f t="shared" si="89"/>
        <v>0</v>
      </c>
    </row>
    <row r="485" spans="3:29" s="30" customFormat="1" ht="11.4" x14ac:dyDescent="0.2">
      <c r="C485" s="77">
        <f>'1. Accomodation'!N480</f>
        <v>0</v>
      </c>
      <c r="D485" s="77" t="str">
        <f>'3. GRI Pricing'!D476</f>
        <v>[Select]</v>
      </c>
      <c r="E485" s="77" t="str">
        <f>'1. Accomodation'!P480</f>
        <v>[Select]</v>
      </c>
      <c r="F485" s="77">
        <f>'1. Accomodation'!O480</f>
        <v>0</v>
      </c>
      <c r="H485" s="273">
        <v>0</v>
      </c>
      <c r="I485" s="272">
        <f>IFERROR(INDEX('4. Valuation'!$C$10:$J$17,MATCH($E485,'4. Valuation'!$C$10:$C$17,0),MATCH($I$25,'4. Valuation'!$C$10:$J$10,0)),0)</f>
        <v>0</v>
      </c>
      <c r="J485" s="361">
        <f>IFERROR(INDEX('4. Valuation'!$C$10:$J$17,MATCH($E485,'4. Valuation'!$C$10:$C$17,0),MATCH($J$25,'4. Valuation'!$C$10:$J$10,0)),0)</f>
        <v>0</v>
      </c>
      <c r="K485" s="277"/>
      <c r="L485" s="312">
        <f t="shared" si="82"/>
        <v>0</v>
      </c>
      <c r="M485" s="312">
        <f t="shared" si="83"/>
        <v>0</v>
      </c>
      <c r="N485" s="361">
        <f t="shared" si="84"/>
        <v>0</v>
      </c>
      <c r="O485" s="278"/>
      <c r="P485" s="278"/>
      <c r="Q485" s="278"/>
      <c r="R485" s="278"/>
      <c r="S485" s="312">
        <f>IFERROR(INDEX('4. Valuation'!$P$10:$Y$17,MATCH($E485,'4. Valuation'!$P$10:$P$17,0),MATCH($S$25,'4. Valuation'!$P$10:$Y$10,0)),0)</f>
        <v>0</v>
      </c>
      <c r="T485" s="312">
        <f>IFERROR(INDEX('4. Valuation'!$P$10:$Y$17,MATCH($E485,'4. Valuation'!$P$10:$P$17,0),MATCH($T$25,'4. Valuation'!$P$10:$Y$10,0)),0)</f>
        <v>0</v>
      </c>
      <c r="U485" s="312">
        <f>IFERROR(INDEX('4. Valuation'!$P$10:$Y$17,MATCH($E485,'4. Valuation'!$P$10:$P$17,0),MATCH($U$25,'4. Valuation'!$P$10:$Y$10,0)),0)</f>
        <v>0</v>
      </c>
      <c r="V485" s="278"/>
      <c r="W485" s="312">
        <f t="shared" si="85"/>
        <v>0</v>
      </c>
      <c r="X485" s="312">
        <f t="shared" si="86"/>
        <v>0</v>
      </c>
      <c r="Y485" s="312">
        <f t="shared" si="87"/>
        <v>0</v>
      </c>
      <c r="Z485" s="278"/>
      <c r="AA485" s="312">
        <f t="shared" si="88"/>
        <v>0</v>
      </c>
      <c r="AB485" s="312">
        <f>'3. GRI Pricing'!Z476</f>
        <v>0</v>
      </c>
      <c r="AC485" s="361">
        <f t="shared" si="89"/>
        <v>0</v>
      </c>
    </row>
    <row r="486" spans="3:29" s="30" customFormat="1" ht="11.4" x14ac:dyDescent="0.2">
      <c r="C486" s="77">
        <f>'1. Accomodation'!N481</f>
        <v>0</v>
      </c>
      <c r="D486" s="77" t="str">
        <f>'3. GRI Pricing'!D477</f>
        <v>[Select]</v>
      </c>
      <c r="E486" s="77" t="str">
        <f>'1. Accomodation'!P481</f>
        <v>[Select]</v>
      </c>
      <c r="F486" s="77">
        <f>'1. Accomodation'!O481</f>
        <v>0</v>
      </c>
      <c r="H486" s="273">
        <v>0</v>
      </c>
      <c r="I486" s="272">
        <f>IFERROR(INDEX('4. Valuation'!$C$10:$J$17,MATCH($E486,'4. Valuation'!$C$10:$C$17,0),MATCH($I$25,'4. Valuation'!$C$10:$J$10,0)),0)</f>
        <v>0</v>
      </c>
      <c r="J486" s="361">
        <f>IFERROR(INDEX('4. Valuation'!$C$10:$J$17,MATCH($E486,'4. Valuation'!$C$10:$C$17,0),MATCH($J$25,'4. Valuation'!$C$10:$J$10,0)),0)</f>
        <v>0</v>
      </c>
      <c r="K486" s="277"/>
      <c r="L486" s="312">
        <f t="shared" si="82"/>
        <v>0</v>
      </c>
      <c r="M486" s="312">
        <f t="shared" si="83"/>
        <v>0</v>
      </c>
      <c r="N486" s="361">
        <f t="shared" si="84"/>
        <v>0</v>
      </c>
      <c r="O486" s="278"/>
      <c r="P486" s="278"/>
      <c r="Q486" s="278"/>
      <c r="R486" s="278"/>
      <c r="S486" s="312">
        <f>IFERROR(INDEX('4. Valuation'!$P$10:$Y$17,MATCH($E486,'4. Valuation'!$P$10:$P$17,0),MATCH($S$25,'4. Valuation'!$P$10:$Y$10,0)),0)</f>
        <v>0</v>
      </c>
      <c r="T486" s="312">
        <f>IFERROR(INDEX('4. Valuation'!$P$10:$Y$17,MATCH($E486,'4. Valuation'!$P$10:$P$17,0),MATCH($T$25,'4. Valuation'!$P$10:$Y$10,0)),0)</f>
        <v>0</v>
      </c>
      <c r="U486" s="312">
        <f>IFERROR(INDEX('4. Valuation'!$P$10:$Y$17,MATCH($E486,'4. Valuation'!$P$10:$P$17,0),MATCH($U$25,'4. Valuation'!$P$10:$Y$10,0)),0)</f>
        <v>0</v>
      </c>
      <c r="V486" s="278"/>
      <c r="W486" s="312">
        <f t="shared" si="85"/>
        <v>0</v>
      </c>
      <c r="X486" s="312">
        <f t="shared" si="86"/>
        <v>0</v>
      </c>
      <c r="Y486" s="312">
        <f t="shared" si="87"/>
        <v>0</v>
      </c>
      <c r="Z486" s="278"/>
      <c r="AA486" s="312">
        <f t="shared" si="88"/>
        <v>0</v>
      </c>
      <c r="AB486" s="312">
        <f>'3. GRI Pricing'!Z477</f>
        <v>0</v>
      </c>
      <c r="AC486" s="361">
        <f t="shared" si="89"/>
        <v>0</v>
      </c>
    </row>
    <row r="487" spans="3:29" s="30" customFormat="1" ht="11.4" x14ac:dyDescent="0.2">
      <c r="C487" s="77">
        <f>'1. Accomodation'!N482</f>
        <v>0</v>
      </c>
      <c r="D487" s="77" t="str">
        <f>'3. GRI Pricing'!D478</f>
        <v>[Select]</v>
      </c>
      <c r="E487" s="77" t="str">
        <f>'1. Accomodation'!P482</f>
        <v>[Select]</v>
      </c>
      <c r="F487" s="77">
        <f>'1. Accomodation'!O482</f>
        <v>0</v>
      </c>
      <c r="H487" s="273">
        <v>0</v>
      </c>
      <c r="I487" s="272">
        <f>IFERROR(INDEX('4. Valuation'!$C$10:$J$17,MATCH($E487,'4. Valuation'!$C$10:$C$17,0),MATCH($I$25,'4. Valuation'!$C$10:$J$10,0)),0)</f>
        <v>0</v>
      </c>
      <c r="J487" s="361">
        <f>IFERROR(INDEX('4. Valuation'!$C$10:$J$17,MATCH($E487,'4. Valuation'!$C$10:$C$17,0),MATCH($J$25,'4. Valuation'!$C$10:$J$10,0)),0)</f>
        <v>0</v>
      </c>
      <c r="K487" s="277"/>
      <c r="L487" s="312">
        <f t="shared" si="82"/>
        <v>0</v>
      </c>
      <c r="M487" s="312">
        <f t="shared" si="83"/>
        <v>0</v>
      </c>
      <c r="N487" s="361">
        <f t="shared" si="84"/>
        <v>0</v>
      </c>
      <c r="O487" s="278"/>
      <c r="P487" s="278"/>
      <c r="Q487" s="278"/>
      <c r="R487" s="278"/>
      <c r="S487" s="312">
        <f>IFERROR(INDEX('4. Valuation'!$P$10:$Y$17,MATCH($E487,'4. Valuation'!$P$10:$P$17,0),MATCH($S$25,'4. Valuation'!$P$10:$Y$10,0)),0)</f>
        <v>0</v>
      </c>
      <c r="T487" s="312">
        <f>IFERROR(INDEX('4. Valuation'!$P$10:$Y$17,MATCH($E487,'4. Valuation'!$P$10:$P$17,0),MATCH($T$25,'4. Valuation'!$P$10:$Y$10,0)),0)</f>
        <v>0</v>
      </c>
      <c r="U487" s="312">
        <f>IFERROR(INDEX('4. Valuation'!$P$10:$Y$17,MATCH($E487,'4. Valuation'!$P$10:$P$17,0),MATCH($U$25,'4. Valuation'!$P$10:$Y$10,0)),0)</f>
        <v>0</v>
      </c>
      <c r="V487" s="278"/>
      <c r="W487" s="312">
        <f t="shared" si="85"/>
        <v>0</v>
      </c>
      <c r="X487" s="312">
        <f t="shared" si="86"/>
        <v>0</v>
      </c>
      <c r="Y487" s="312">
        <f t="shared" si="87"/>
        <v>0</v>
      </c>
      <c r="Z487" s="278"/>
      <c r="AA487" s="312">
        <f t="shared" si="88"/>
        <v>0</v>
      </c>
      <c r="AB487" s="312">
        <f>'3. GRI Pricing'!Z478</f>
        <v>0</v>
      </c>
      <c r="AC487" s="361">
        <f t="shared" si="89"/>
        <v>0</v>
      </c>
    </row>
    <row r="488" spans="3:29" s="30" customFormat="1" ht="11.4" x14ac:dyDescent="0.2">
      <c r="C488" s="77">
        <f>'1. Accomodation'!N483</f>
        <v>0</v>
      </c>
      <c r="D488" s="77" t="str">
        <f>'3. GRI Pricing'!D479</f>
        <v>[Select]</v>
      </c>
      <c r="E488" s="77" t="str">
        <f>'1. Accomodation'!P483</f>
        <v>[Select]</v>
      </c>
      <c r="F488" s="77">
        <f>'1. Accomodation'!O483</f>
        <v>0</v>
      </c>
      <c r="H488" s="273">
        <v>0</v>
      </c>
      <c r="I488" s="272">
        <f>IFERROR(INDEX('4. Valuation'!$C$10:$J$17,MATCH($E488,'4. Valuation'!$C$10:$C$17,0),MATCH($I$25,'4. Valuation'!$C$10:$J$10,0)),0)</f>
        <v>0</v>
      </c>
      <c r="J488" s="361">
        <f>IFERROR(INDEX('4. Valuation'!$C$10:$J$17,MATCH($E488,'4. Valuation'!$C$10:$C$17,0),MATCH($J$25,'4. Valuation'!$C$10:$J$10,0)),0)</f>
        <v>0</v>
      </c>
      <c r="K488" s="277"/>
      <c r="L488" s="312">
        <f t="shared" si="82"/>
        <v>0</v>
      </c>
      <c r="M488" s="312">
        <f t="shared" si="83"/>
        <v>0</v>
      </c>
      <c r="N488" s="361">
        <f t="shared" si="84"/>
        <v>0</v>
      </c>
      <c r="O488" s="278"/>
      <c r="P488" s="278"/>
      <c r="Q488" s="278"/>
      <c r="R488" s="278"/>
      <c r="S488" s="312">
        <f>IFERROR(INDEX('4. Valuation'!$P$10:$Y$17,MATCH($E488,'4. Valuation'!$P$10:$P$17,0),MATCH($S$25,'4. Valuation'!$P$10:$Y$10,0)),0)</f>
        <v>0</v>
      </c>
      <c r="T488" s="312">
        <f>IFERROR(INDEX('4. Valuation'!$P$10:$Y$17,MATCH($E488,'4. Valuation'!$P$10:$P$17,0),MATCH($T$25,'4. Valuation'!$P$10:$Y$10,0)),0)</f>
        <v>0</v>
      </c>
      <c r="U488" s="312">
        <f>IFERROR(INDEX('4. Valuation'!$P$10:$Y$17,MATCH($E488,'4. Valuation'!$P$10:$P$17,0),MATCH($U$25,'4. Valuation'!$P$10:$Y$10,0)),0)</f>
        <v>0</v>
      </c>
      <c r="V488" s="278"/>
      <c r="W488" s="312">
        <f t="shared" si="85"/>
        <v>0</v>
      </c>
      <c r="X488" s="312">
        <f t="shared" si="86"/>
        <v>0</v>
      </c>
      <c r="Y488" s="312">
        <f t="shared" si="87"/>
        <v>0</v>
      </c>
      <c r="Z488" s="278"/>
      <c r="AA488" s="312">
        <f t="shared" si="88"/>
        <v>0</v>
      </c>
      <c r="AB488" s="312">
        <f>'3. GRI Pricing'!Z479</f>
        <v>0</v>
      </c>
      <c r="AC488" s="361">
        <f t="shared" si="89"/>
        <v>0</v>
      </c>
    </row>
    <row r="489" spans="3:29" s="30" customFormat="1" ht="11.4" x14ac:dyDescent="0.2">
      <c r="C489" s="77">
        <f>'1. Accomodation'!N484</f>
        <v>0</v>
      </c>
      <c r="D489" s="77" t="str">
        <f>'3. GRI Pricing'!D480</f>
        <v>[Select]</v>
      </c>
      <c r="E489" s="77" t="str">
        <f>'1. Accomodation'!P484</f>
        <v>[Select]</v>
      </c>
      <c r="F489" s="77">
        <f>'1. Accomodation'!O484</f>
        <v>0</v>
      </c>
      <c r="H489" s="273">
        <v>0</v>
      </c>
      <c r="I489" s="272">
        <f>IFERROR(INDEX('4. Valuation'!$C$10:$J$17,MATCH($E489,'4. Valuation'!$C$10:$C$17,0),MATCH($I$25,'4. Valuation'!$C$10:$J$10,0)),0)</f>
        <v>0</v>
      </c>
      <c r="J489" s="361">
        <f>IFERROR(INDEX('4. Valuation'!$C$10:$J$17,MATCH($E489,'4. Valuation'!$C$10:$C$17,0),MATCH($J$25,'4. Valuation'!$C$10:$J$10,0)),0)</f>
        <v>0</v>
      </c>
      <c r="K489" s="277"/>
      <c r="L489" s="312">
        <f t="shared" si="82"/>
        <v>0</v>
      </c>
      <c r="M489" s="312">
        <f t="shared" si="83"/>
        <v>0</v>
      </c>
      <c r="N489" s="361">
        <f t="shared" si="84"/>
        <v>0</v>
      </c>
      <c r="O489" s="278"/>
      <c r="P489" s="278"/>
      <c r="Q489" s="278"/>
      <c r="R489" s="278"/>
      <c r="S489" s="312">
        <f>IFERROR(INDEX('4. Valuation'!$P$10:$Y$17,MATCH($E489,'4. Valuation'!$P$10:$P$17,0),MATCH($S$25,'4. Valuation'!$P$10:$Y$10,0)),0)</f>
        <v>0</v>
      </c>
      <c r="T489" s="312">
        <f>IFERROR(INDEX('4. Valuation'!$P$10:$Y$17,MATCH($E489,'4. Valuation'!$P$10:$P$17,0),MATCH($T$25,'4. Valuation'!$P$10:$Y$10,0)),0)</f>
        <v>0</v>
      </c>
      <c r="U489" s="312">
        <f>IFERROR(INDEX('4. Valuation'!$P$10:$Y$17,MATCH($E489,'4. Valuation'!$P$10:$P$17,0),MATCH($U$25,'4. Valuation'!$P$10:$Y$10,0)),0)</f>
        <v>0</v>
      </c>
      <c r="V489" s="278"/>
      <c r="W489" s="312">
        <f t="shared" si="85"/>
        <v>0</v>
      </c>
      <c r="X489" s="312">
        <f t="shared" si="86"/>
        <v>0</v>
      </c>
      <c r="Y489" s="312">
        <f t="shared" si="87"/>
        <v>0</v>
      </c>
      <c r="Z489" s="278"/>
      <c r="AA489" s="312">
        <f t="shared" si="88"/>
        <v>0</v>
      </c>
      <c r="AB489" s="312">
        <f>'3. GRI Pricing'!Z480</f>
        <v>0</v>
      </c>
      <c r="AC489" s="361">
        <f t="shared" si="89"/>
        <v>0</v>
      </c>
    </row>
    <row r="490" spans="3:29" s="30" customFormat="1" ht="11.4" x14ac:dyDescent="0.2">
      <c r="C490" s="77">
        <f>'1. Accomodation'!N485</f>
        <v>0</v>
      </c>
      <c r="D490" s="77" t="str">
        <f>'3. GRI Pricing'!D481</f>
        <v>[Select]</v>
      </c>
      <c r="E490" s="77" t="str">
        <f>'1. Accomodation'!P485</f>
        <v>[Select]</v>
      </c>
      <c r="F490" s="77">
        <f>'1. Accomodation'!O485</f>
        <v>0</v>
      </c>
      <c r="H490" s="273">
        <v>0</v>
      </c>
      <c r="I490" s="272">
        <f>IFERROR(INDEX('4. Valuation'!$C$10:$J$17,MATCH($E490,'4. Valuation'!$C$10:$C$17,0),MATCH($I$25,'4. Valuation'!$C$10:$J$10,0)),0)</f>
        <v>0</v>
      </c>
      <c r="J490" s="361">
        <f>IFERROR(INDEX('4. Valuation'!$C$10:$J$17,MATCH($E490,'4. Valuation'!$C$10:$C$17,0),MATCH($J$25,'4. Valuation'!$C$10:$J$10,0)),0)</f>
        <v>0</v>
      </c>
      <c r="K490" s="277"/>
      <c r="L490" s="312">
        <f t="shared" si="82"/>
        <v>0</v>
      </c>
      <c r="M490" s="312">
        <f t="shared" si="83"/>
        <v>0</v>
      </c>
      <c r="N490" s="361">
        <f t="shared" si="84"/>
        <v>0</v>
      </c>
      <c r="O490" s="278"/>
      <c r="P490" s="278"/>
      <c r="Q490" s="278"/>
      <c r="R490" s="278"/>
      <c r="S490" s="312">
        <f>IFERROR(INDEX('4. Valuation'!$P$10:$Y$17,MATCH($E490,'4. Valuation'!$P$10:$P$17,0),MATCH($S$25,'4. Valuation'!$P$10:$Y$10,0)),0)</f>
        <v>0</v>
      </c>
      <c r="T490" s="312">
        <f>IFERROR(INDEX('4. Valuation'!$P$10:$Y$17,MATCH($E490,'4. Valuation'!$P$10:$P$17,0),MATCH($T$25,'4. Valuation'!$P$10:$Y$10,0)),0)</f>
        <v>0</v>
      </c>
      <c r="U490" s="312">
        <f>IFERROR(INDEX('4. Valuation'!$P$10:$Y$17,MATCH($E490,'4. Valuation'!$P$10:$P$17,0),MATCH($U$25,'4. Valuation'!$P$10:$Y$10,0)),0)</f>
        <v>0</v>
      </c>
      <c r="V490" s="278"/>
      <c r="W490" s="312">
        <f t="shared" si="85"/>
        <v>0</v>
      </c>
      <c r="X490" s="312">
        <f t="shared" si="86"/>
        <v>0</v>
      </c>
      <c r="Y490" s="312">
        <f t="shared" si="87"/>
        <v>0</v>
      </c>
      <c r="Z490" s="278"/>
      <c r="AA490" s="312">
        <f t="shared" si="88"/>
        <v>0</v>
      </c>
      <c r="AB490" s="312">
        <f>'3. GRI Pricing'!Z481</f>
        <v>0</v>
      </c>
      <c r="AC490" s="361">
        <f t="shared" si="89"/>
        <v>0</v>
      </c>
    </row>
    <row r="491" spans="3:29" s="30" customFormat="1" ht="11.4" x14ac:dyDescent="0.2">
      <c r="C491" s="77">
        <f>'1. Accomodation'!N486</f>
        <v>0</v>
      </c>
      <c r="D491" s="77" t="str">
        <f>'3. GRI Pricing'!D482</f>
        <v>[Select]</v>
      </c>
      <c r="E491" s="77" t="str">
        <f>'1. Accomodation'!P486</f>
        <v>[Select]</v>
      </c>
      <c r="F491" s="77">
        <f>'1. Accomodation'!O486</f>
        <v>0</v>
      </c>
      <c r="H491" s="273">
        <v>0</v>
      </c>
      <c r="I491" s="272">
        <f>IFERROR(INDEX('4. Valuation'!$C$10:$J$17,MATCH($E491,'4. Valuation'!$C$10:$C$17,0),MATCH($I$25,'4. Valuation'!$C$10:$J$10,0)),0)</f>
        <v>0</v>
      </c>
      <c r="J491" s="361">
        <f>IFERROR(INDEX('4. Valuation'!$C$10:$J$17,MATCH($E491,'4. Valuation'!$C$10:$C$17,0),MATCH($J$25,'4. Valuation'!$C$10:$J$10,0)),0)</f>
        <v>0</v>
      </c>
      <c r="K491" s="277"/>
      <c r="L491" s="312">
        <f t="shared" si="82"/>
        <v>0</v>
      </c>
      <c r="M491" s="312">
        <f t="shared" si="83"/>
        <v>0</v>
      </c>
      <c r="N491" s="361">
        <f t="shared" si="84"/>
        <v>0</v>
      </c>
      <c r="O491" s="278"/>
      <c r="P491" s="278"/>
      <c r="Q491" s="278"/>
      <c r="R491" s="278"/>
      <c r="S491" s="312">
        <f>IFERROR(INDEX('4. Valuation'!$P$10:$Y$17,MATCH($E491,'4. Valuation'!$P$10:$P$17,0),MATCH($S$25,'4. Valuation'!$P$10:$Y$10,0)),0)</f>
        <v>0</v>
      </c>
      <c r="T491" s="312">
        <f>IFERROR(INDEX('4. Valuation'!$P$10:$Y$17,MATCH($E491,'4. Valuation'!$P$10:$P$17,0),MATCH($T$25,'4. Valuation'!$P$10:$Y$10,0)),0)</f>
        <v>0</v>
      </c>
      <c r="U491" s="312">
        <f>IFERROR(INDEX('4. Valuation'!$P$10:$Y$17,MATCH($E491,'4. Valuation'!$P$10:$P$17,0),MATCH($U$25,'4. Valuation'!$P$10:$Y$10,0)),0)</f>
        <v>0</v>
      </c>
      <c r="V491" s="278"/>
      <c r="W491" s="312">
        <f t="shared" si="85"/>
        <v>0</v>
      </c>
      <c r="X491" s="312">
        <f t="shared" si="86"/>
        <v>0</v>
      </c>
      <c r="Y491" s="312">
        <f t="shared" si="87"/>
        <v>0</v>
      </c>
      <c r="Z491" s="278"/>
      <c r="AA491" s="312">
        <f t="shared" si="88"/>
        <v>0</v>
      </c>
      <c r="AB491" s="312">
        <f>'3. GRI Pricing'!Z482</f>
        <v>0</v>
      </c>
      <c r="AC491" s="361">
        <f t="shared" si="89"/>
        <v>0</v>
      </c>
    </row>
    <row r="492" spans="3:29" s="30" customFormat="1" ht="11.4" x14ac:dyDescent="0.2">
      <c r="C492" s="77">
        <f>'1. Accomodation'!N487</f>
        <v>0</v>
      </c>
      <c r="D492" s="77" t="str">
        <f>'3. GRI Pricing'!D483</f>
        <v>[Select]</v>
      </c>
      <c r="E492" s="77" t="str">
        <f>'1. Accomodation'!P487</f>
        <v>[Select]</v>
      </c>
      <c r="F492" s="77">
        <f>'1. Accomodation'!O487</f>
        <v>0</v>
      </c>
      <c r="H492" s="273">
        <v>0</v>
      </c>
      <c r="I492" s="272">
        <f>IFERROR(INDEX('4. Valuation'!$C$10:$J$17,MATCH($E492,'4. Valuation'!$C$10:$C$17,0),MATCH($I$25,'4. Valuation'!$C$10:$J$10,0)),0)</f>
        <v>0</v>
      </c>
      <c r="J492" s="361">
        <f>IFERROR(INDEX('4. Valuation'!$C$10:$J$17,MATCH($E492,'4. Valuation'!$C$10:$C$17,0),MATCH($J$25,'4. Valuation'!$C$10:$J$10,0)),0)</f>
        <v>0</v>
      </c>
      <c r="K492" s="277"/>
      <c r="L492" s="312">
        <f t="shared" si="82"/>
        <v>0</v>
      </c>
      <c r="M492" s="312">
        <f t="shared" si="83"/>
        <v>0</v>
      </c>
      <c r="N492" s="361">
        <f t="shared" si="84"/>
        <v>0</v>
      </c>
      <c r="O492" s="278"/>
      <c r="P492" s="278"/>
      <c r="Q492" s="278"/>
      <c r="R492" s="278"/>
      <c r="S492" s="312">
        <f>IFERROR(INDEX('4. Valuation'!$P$10:$Y$17,MATCH($E492,'4. Valuation'!$P$10:$P$17,0),MATCH($S$25,'4. Valuation'!$P$10:$Y$10,0)),0)</f>
        <v>0</v>
      </c>
      <c r="T492" s="312">
        <f>IFERROR(INDEX('4. Valuation'!$P$10:$Y$17,MATCH($E492,'4. Valuation'!$P$10:$P$17,0),MATCH($T$25,'4. Valuation'!$P$10:$Y$10,0)),0)</f>
        <v>0</v>
      </c>
      <c r="U492" s="312">
        <f>IFERROR(INDEX('4. Valuation'!$P$10:$Y$17,MATCH($E492,'4. Valuation'!$P$10:$P$17,0),MATCH($U$25,'4. Valuation'!$P$10:$Y$10,0)),0)</f>
        <v>0</v>
      </c>
      <c r="V492" s="278"/>
      <c r="W492" s="312">
        <f t="shared" si="85"/>
        <v>0</v>
      </c>
      <c r="X492" s="312">
        <f t="shared" si="86"/>
        <v>0</v>
      </c>
      <c r="Y492" s="312">
        <f t="shared" si="87"/>
        <v>0</v>
      </c>
      <c r="Z492" s="278"/>
      <c r="AA492" s="312">
        <f t="shared" si="88"/>
        <v>0</v>
      </c>
      <c r="AB492" s="312">
        <f>'3. GRI Pricing'!Z483</f>
        <v>0</v>
      </c>
      <c r="AC492" s="361">
        <f t="shared" si="89"/>
        <v>0</v>
      </c>
    </row>
    <row r="493" spans="3:29" s="30" customFormat="1" ht="11.4" x14ac:dyDescent="0.2">
      <c r="C493" s="77">
        <f>'1. Accomodation'!N488</f>
        <v>0</v>
      </c>
      <c r="D493" s="77" t="str">
        <f>'3. GRI Pricing'!D484</f>
        <v>[Select]</v>
      </c>
      <c r="E493" s="77" t="str">
        <f>'1. Accomodation'!P488</f>
        <v>[Select]</v>
      </c>
      <c r="F493" s="77">
        <f>'1. Accomodation'!O488</f>
        <v>0</v>
      </c>
      <c r="H493" s="273">
        <v>0</v>
      </c>
      <c r="I493" s="272">
        <f>IFERROR(INDEX('4. Valuation'!$C$10:$J$17,MATCH($E493,'4. Valuation'!$C$10:$C$17,0),MATCH($I$25,'4. Valuation'!$C$10:$J$10,0)),0)</f>
        <v>0</v>
      </c>
      <c r="J493" s="361">
        <f>IFERROR(INDEX('4. Valuation'!$C$10:$J$17,MATCH($E493,'4. Valuation'!$C$10:$C$17,0),MATCH($J$25,'4. Valuation'!$C$10:$J$10,0)),0)</f>
        <v>0</v>
      </c>
      <c r="K493" s="277"/>
      <c r="L493" s="312">
        <f t="shared" si="82"/>
        <v>0</v>
      </c>
      <c r="M493" s="312">
        <f t="shared" si="83"/>
        <v>0</v>
      </c>
      <c r="N493" s="361">
        <f t="shared" si="84"/>
        <v>0</v>
      </c>
      <c r="O493" s="278"/>
      <c r="P493" s="278"/>
      <c r="Q493" s="278"/>
      <c r="R493" s="278"/>
      <c r="S493" s="312">
        <f>IFERROR(INDEX('4. Valuation'!$P$10:$Y$17,MATCH($E493,'4. Valuation'!$P$10:$P$17,0),MATCH($S$25,'4. Valuation'!$P$10:$Y$10,0)),0)</f>
        <v>0</v>
      </c>
      <c r="T493" s="312">
        <f>IFERROR(INDEX('4. Valuation'!$P$10:$Y$17,MATCH($E493,'4. Valuation'!$P$10:$P$17,0),MATCH($T$25,'4. Valuation'!$P$10:$Y$10,0)),0)</f>
        <v>0</v>
      </c>
      <c r="U493" s="312">
        <f>IFERROR(INDEX('4. Valuation'!$P$10:$Y$17,MATCH($E493,'4. Valuation'!$P$10:$P$17,0),MATCH($U$25,'4. Valuation'!$P$10:$Y$10,0)),0)</f>
        <v>0</v>
      </c>
      <c r="V493" s="278"/>
      <c r="W493" s="312">
        <f t="shared" si="85"/>
        <v>0</v>
      </c>
      <c r="X493" s="312">
        <f t="shared" si="86"/>
        <v>0</v>
      </c>
      <c r="Y493" s="312">
        <f t="shared" si="87"/>
        <v>0</v>
      </c>
      <c r="Z493" s="278"/>
      <c r="AA493" s="312">
        <f t="shared" si="88"/>
        <v>0</v>
      </c>
      <c r="AB493" s="312">
        <f>'3. GRI Pricing'!Z484</f>
        <v>0</v>
      </c>
      <c r="AC493" s="361">
        <f t="shared" si="89"/>
        <v>0</v>
      </c>
    </row>
    <row r="494" spans="3:29" s="30" customFormat="1" ht="11.4" x14ac:dyDescent="0.2">
      <c r="C494" s="77">
        <f>'1. Accomodation'!N489</f>
        <v>0</v>
      </c>
      <c r="D494" s="77" t="str">
        <f>'3. GRI Pricing'!D485</f>
        <v>[Select]</v>
      </c>
      <c r="E494" s="77" t="str">
        <f>'1. Accomodation'!P489</f>
        <v>[Select]</v>
      </c>
      <c r="F494" s="77">
        <f>'1. Accomodation'!O489</f>
        <v>0</v>
      </c>
      <c r="H494" s="273">
        <v>0</v>
      </c>
      <c r="I494" s="272">
        <f>IFERROR(INDEX('4. Valuation'!$C$10:$J$17,MATCH($E494,'4. Valuation'!$C$10:$C$17,0),MATCH($I$25,'4. Valuation'!$C$10:$J$10,0)),0)</f>
        <v>0</v>
      </c>
      <c r="J494" s="361">
        <f>IFERROR(INDEX('4. Valuation'!$C$10:$J$17,MATCH($E494,'4. Valuation'!$C$10:$C$17,0),MATCH($J$25,'4. Valuation'!$C$10:$J$10,0)),0)</f>
        <v>0</v>
      </c>
      <c r="K494" s="277"/>
      <c r="L494" s="312">
        <f t="shared" si="82"/>
        <v>0</v>
      </c>
      <c r="M494" s="312">
        <f t="shared" si="83"/>
        <v>0</v>
      </c>
      <c r="N494" s="361">
        <f t="shared" si="84"/>
        <v>0</v>
      </c>
      <c r="O494" s="278"/>
      <c r="P494" s="278"/>
      <c r="Q494" s="278"/>
      <c r="R494" s="278"/>
      <c r="S494" s="312">
        <f>IFERROR(INDEX('4. Valuation'!$P$10:$Y$17,MATCH($E494,'4. Valuation'!$P$10:$P$17,0),MATCH($S$25,'4. Valuation'!$P$10:$Y$10,0)),0)</f>
        <v>0</v>
      </c>
      <c r="T494" s="312">
        <f>IFERROR(INDEX('4. Valuation'!$P$10:$Y$17,MATCH($E494,'4. Valuation'!$P$10:$P$17,0),MATCH($T$25,'4. Valuation'!$P$10:$Y$10,0)),0)</f>
        <v>0</v>
      </c>
      <c r="U494" s="312">
        <f>IFERROR(INDEX('4. Valuation'!$P$10:$Y$17,MATCH($E494,'4. Valuation'!$P$10:$P$17,0),MATCH($U$25,'4. Valuation'!$P$10:$Y$10,0)),0)</f>
        <v>0</v>
      </c>
      <c r="V494" s="278"/>
      <c r="W494" s="312">
        <f t="shared" si="85"/>
        <v>0</v>
      </c>
      <c r="X494" s="312">
        <f t="shared" si="86"/>
        <v>0</v>
      </c>
      <c r="Y494" s="312">
        <f t="shared" si="87"/>
        <v>0</v>
      </c>
      <c r="Z494" s="278"/>
      <c r="AA494" s="312">
        <f t="shared" si="88"/>
        <v>0</v>
      </c>
      <c r="AB494" s="312">
        <f>'3. GRI Pricing'!Z485</f>
        <v>0</v>
      </c>
      <c r="AC494" s="361">
        <f t="shared" si="89"/>
        <v>0</v>
      </c>
    </row>
    <row r="495" spans="3:29" s="30" customFormat="1" ht="11.4" x14ac:dyDescent="0.2">
      <c r="C495" s="77">
        <f>'1. Accomodation'!N490</f>
        <v>0</v>
      </c>
      <c r="D495" s="77" t="str">
        <f>'3. GRI Pricing'!D486</f>
        <v>[Select]</v>
      </c>
      <c r="E495" s="77" t="str">
        <f>'1. Accomodation'!P490</f>
        <v>[Select]</v>
      </c>
      <c r="F495" s="77">
        <f>'1. Accomodation'!O490</f>
        <v>0</v>
      </c>
      <c r="H495" s="273">
        <v>0</v>
      </c>
      <c r="I495" s="272">
        <f>IFERROR(INDEX('4. Valuation'!$C$10:$J$17,MATCH($E495,'4. Valuation'!$C$10:$C$17,0),MATCH($I$25,'4. Valuation'!$C$10:$J$10,0)),0)</f>
        <v>0</v>
      </c>
      <c r="J495" s="361">
        <f>IFERROR(INDEX('4. Valuation'!$C$10:$J$17,MATCH($E495,'4. Valuation'!$C$10:$C$17,0),MATCH($J$25,'4. Valuation'!$C$10:$J$10,0)),0)</f>
        <v>0</v>
      </c>
      <c r="K495" s="277"/>
      <c r="L495" s="312">
        <f t="shared" si="82"/>
        <v>0</v>
      </c>
      <c r="M495" s="312">
        <f t="shared" si="83"/>
        <v>0</v>
      </c>
      <c r="N495" s="361">
        <f t="shared" si="84"/>
        <v>0</v>
      </c>
      <c r="O495" s="278"/>
      <c r="P495" s="278"/>
      <c r="Q495" s="278"/>
      <c r="R495" s="278"/>
      <c r="S495" s="312">
        <f>IFERROR(INDEX('4. Valuation'!$P$10:$Y$17,MATCH($E495,'4. Valuation'!$P$10:$P$17,0),MATCH($S$25,'4. Valuation'!$P$10:$Y$10,0)),0)</f>
        <v>0</v>
      </c>
      <c r="T495" s="312">
        <f>IFERROR(INDEX('4. Valuation'!$P$10:$Y$17,MATCH($E495,'4. Valuation'!$P$10:$P$17,0),MATCH($T$25,'4. Valuation'!$P$10:$Y$10,0)),0)</f>
        <v>0</v>
      </c>
      <c r="U495" s="312">
        <f>IFERROR(INDEX('4. Valuation'!$P$10:$Y$17,MATCH($E495,'4. Valuation'!$P$10:$P$17,0),MATCH($U$25,'4. Valuation'!$P$10:$Y$10,0)),0)</f>
        <v>0</v>
      </c>
      <c r="V495" s="278"/>
      <c r="W495" s="312">
        <f t="shared" si="85"/>
        <v>0</v>
      </c>
      <c r="X495" s="312">
        <f t="shared" si="86"/>
        <v>0</v>
      </c>
      <c r="Y495" s="312">
        <f t="shared" si="87"/>
        <v>0</v>
      </c>
      <c r="Z495" s="278"/>
      <c r="AA495" s="312">
        <f t="shared" si="88"/>
        <v>0</v>
      </c>
      <c r="AB495" s="312">
        <f>'3. GRI Pricing'!Z486</f>
        <v>0</v>
      </c>
      <c r="AC495" s="361">
        <f t="shared" si="89"/>
        <v>0</v>
      </c>
    </row>
    <row r="496" spans="3:29" s="30" customFormat="1" ht="11.4" x14ac:dyDescent="0.2">
      <c r="C496" s="77">
        <f>'1. Accomodation'!N491</f>
        <v>0</v>
      </c>
      <c r="D496" s="77" t="str">
        <f>'3. GRI Pricing'!D487</f>
        <v>[Select]</v>
      </c>
      <c r="E496" s="77" t="str">
        <f>'1. Accomodation'!P491</f>
        <v>[Select]</v>
      </c>
      <c r="F496" s="77">
        <f>'1. Accomodation'!O491</f>
        <v>0</v>
      </c>
      <c r="H496" s="273">
        <v>0</v>
      </c>
      <c r="I496" s="272">
        <f>IFERROR(INDEX('4. Valuation'!$C$10:$J$17,MATCH($E496,'4. Valuation'!$C$10:$C$17,0),MATCH($I$25,'4. Valuation'!$C$10:$J$10,0)),0)</f>
        <v>0</v>
      </c>
      <c r="J496" s="361">
        <f>IFERROR(INDEX('4. Valuation'!$C$10:$J$17,MATCH($E496,'4. Valuation'!$C$10:$C$17,0),MATCH($J$25,'4. Valuation'!$C$10:$J$10,0)),0)</f>
        <v>0</v>
      </c>
      <c r="K496" s="277"/>
      <c r="L496" s="312">
        <f t="shared" si="82"/>
        <v>0</v>
      </c>
      <c r="M496" s="312">
        <f t="shared" si="83"/>
        <v>0</v>
      </c>
      <c r="N496" s="361">
        <f t="shared" si="84"/>
        <v>0</v>
      </c>
      <c r="O496" s="278"/>
      <c r="P496" s="278"/>
      <c r="Q496" s="278"/>
      <c r="R496" s="278"/>
      <c r="S496" s="312">
        <f>IFERROR(INDEX('4. Valuation'!$P$10:$Y$17,MATCH($E496,'4. Valuation'!$P$10:$P$17,0),MATCH($S$25,'4. Valuation'!$P$10:$Y$10,0)),0)</f>
        <v>0</v>
      </c>
      <c r="T496" s="312">
        <f>IFERROR(INDEX('4. Valuation'!$P$10:$Y$17,MATCH($E496,'4. Valuation'!$P$10:$P$17,0),MATCH($T$25,'4. Valuation'!$P$10:$Y$10,0)),0)</f>
        <v>0</v>
      </c>
      <c r="U496" s="312">
        <f>IFERROR(INDEX('4. Valuation'!$P$10:$Y$17,MATCH($E496,'4. Valuation'!$P$10:$P$17,0),MATCH($U$25,'4. Valuation'!$P$10:$Y$10,0)),0)</f>
        <v>0</v>
      </c>
      <c r="V496" s="278"/>
      <c r="W496" s="312">
        <f t="shared" si="85"/>
        <v>0</v>
      </c>
      <c r="X496" s="312">
        <f t="shared" si="86"/>
        <v>0</v>
      </c>
      <c r="Y496" s="312">
        <f t="shared" si="87"/>
        <v>0</v>
      </c>
      <c r="Z496" s="278"/>
      <c r="AA496" s="312">
        <f t="shared" si="88"/>
        <v>0</v>
      </c>
      <c r="AB496" s="312">
        <f>'3. GRI Pricing'!Z487</f>
        <v>0</v>
      </c>
      <c r="AC496" s="361">
        <f t="shared" si="89"/>
        <v>0</v>
      </c>
    </row>
    <row r="497" spans="3:29" s="30" customFormat="1" ht="11.4" x14ac:dyDescent="0.2">
      <c r="C497" s="77">
        <f>'1. Accomodation'!N492</f>
        <v>0</v>
      </c>
      <c r="D497" s="77" t="str">
        <f>'3. GRI Pricing'!D488</f>
        <v>[Select]</v>
      </c>
      <c r="E497" s="77" t="str">
        <f>'1. Accomodation'!P492</f>
        <v>[Select]</v>
      </c>
      <c r="F497" s="77">
        <f>'1. Accomodation'!O492</f>
        <v>0</v>
      </c>
      <c r="H497" s="273">
        <v>0</v>
      </c>
      <c r="I497" s="272">
        <f>IFERROR(INDEX('4. Valuation'!$C$10:$J$17,MATCH($E497,'4. Valuation'!$C$10:$C$17,0),MATCH($I$25,'4. Valuation'!$C$10:$J$10,0)),0)</f>
        <v>0</v>
      </c>
      <c r="J497" s="361">
        <f>IFERROR(INDEX('4. Valuation'!$C$10:$J$17,MATCH($E497,'4. Valuation'!$C$10:$C$17,0),MATCH($J$25,'4. Valuation'!$C$10:$J$10,0)),0)</f>
        <v>0</v>
      </c>
      <c r="K497" s="277"/>
      <c r="L497" s="312">
        <f t="shared" si="82"/>
        <v>0</v>
      </c>
      <c r="M497" s="312">
        <f t="shared" si="83"/>
        <v>0</v>
      </c>
      <c r="N497" s="361">
        <f t="shared" si="84"/>
        <v>0</v>
      </c>
      <c r="O497" s="278"/>
      <c r="P497" s="278"/>
      <c r="Q497" s="278"/>
      <c r="R497" s="278"/>
      <c r="S497" s="312">
        <f>IFERROR(INDEX('4. Valuation'!$P$10:$Y$17,MATCH($E497,'4. Valuation'!$P$10:$P$17,0),MATCH($S$25,'4. Valuation'!$P$10:$Y$10,0)),0)</f>
        <v>0</v>
      </c>
      <c r="T497" s="312">
        <f>IFERROR(INDEX('4. Valuation'!$P$10:$Y$17,MATCH($E497,'4. Valuation'!$P$10:$P$17,0),MATCH($T$25,'4. Valuation'!$P$10:$Y$10,0)),0)</f>
        <v>0</v>
      </c>
      <c r="U497" s="312">
        <f>IFERROR(INDEX('4. Valuation'!$P$10:$Y$17,MATCH($E497,'4. Valuation'!$P$10:$P$17,0),MATCH($U$25,'4. Valuation'!$P$10:$Y$10,0)),0)</f>
        <v>0</v>
      </c>
      <c r="V497" s="278"/>
      <c r="W497" s="312">
        <f t="shared" si="85"/>
        <v>0</v>
      </c>
      <c r="X497" s="312">
        <f t="shared" si="86"/>
        <v>0</v>
      </c>
      <c r="Y497" s="312">
        <f t="shared" si="87"/>
        <v>0</v>
      </c>
      <c r="Z497" s="278"/>
      <c r="AA497" s="312">
        <f t="shared" si="88"/>
        <v>0</v>
      </c>
      <c r="AB497" s="312">
        <f>'3. GRI Pricing'!Z488</f>
        <v>0</v>
      </c>
      <c r="AC497" s="361">
        <f t="shared" si="89"/>
        <v>0</v>
      </c>
    </row>
    <row r="498" spans="3:29" s="30" customFormat="1" ht="11.4" x14ac:dyDescent="0.2">
      <c r="C498" s="77">
        <f>'1. Accomodation'!N493</f>
        <v>0</v>
      </c>
      <c r="D498" s="77" t="str">
        <f>'3. GRI Pricing'!D489</f>
        <v>[Select]</v>
      </c>
      <c r="E498" s="77" t="str">
        <f>'1. Accomodation'!P493</f>
        <v>[Select]</v>
      </c>
      <c r="F498" s="77">
        <f>'1. Accomodation'!O493</f>
        <v>0</v>
      </c>
      <c r="H498" s="273">
        <v>0</v>
      </c>
      <c r="I498" s="272">
        <f>IFERROR(INDEX('4. Valuation'!$C$10:$J$17,MATCH($E498,'4. Valuation'!$C$10:$C$17,0),MATCH($I$25,'4. Valuation'!$C$10:$J$10,0)),0)</f>
        <v>0</v>
      </c>
      <c r="J498" s="361">
        <f>IFERROR(INDEX('4. Valuation'!$C$10:$J$17,MATCH($E498,'4. Valuation'!$C$10:$C$17,0),MATCH($J$25,'4. Valuation'!$C$10:$J$10,0)),0)</f>
        <v>0</v>
      </c>
      <c r="K498" s="277"/>
      <c r="L498" s="312">
        <f t="shared" si="82"/>
        <v>0</v>
      </c>
      <c r="M498" s="312">
        <f t="shared" si="83"/>
        <v>0</v>
      </c>
      <c r="N498" s="361">
        <f t="shared" si="84"/>
        <v>0</v>
      </c>
      <c r="O498" s="278"/>
      <c r="P498" s="278"/>
      <c r="Q498" s="278"/>
      <c r="R498" s="278"/>
      <c r="S498" s="312">
        <f>IFERROR(INDEX('4. Valuation'!$P$10:$Y$17,MATCH($E498,'4. Valuation'!$P$10:$P$17,0),MATCH($S$25,'4. Valuation'!$P$10:$Y$10,0)),0)</f>
        <v>0</v>
      </c>
      <c r="T498" s="312">
        <f>IFERROR(INDEX('4. Valuation'!$P$10:$Y$17,MATCH($E498,'4. Valuation'!$P$10:$P$17,0),MATCH($T$25,'4. Valuation'!$P$10:$Y$10,0)),0)</f>
        <v>0</v>
      </c>
      <c r="U498" s="312">
        <f>IFERROR(INDEX('4. Valuation'!$P$10:$Y$17,MATCH($E498,'4. Valuation'!$P$10:$P$17,0),MATCH($U$25,'4. Valuation'!$P$10:$Y$10,0)),0)</f>
        <v>0</v>
      </c>
      <c r="V498" s="278"/>
      <c r="W498" s="312">
        <f t="shared" si="85"/>
        <v>0</v>
      </c>
      <c r="X498" s="312">
        <f t="shared" si="86"/>
        <v>0</v>
      </c>
      <c r="Y498" s="312">
        <f t="shared" si="87"/>
        <v>0</v>
      </c>
      <c r="Z498" s="278"/>
      <c r="AA498" s="312">
        <f t="shared" si="88"/>
        <v>0</v>
      </c>
      <c r="AB498" s="312">
        <f>'3. GRI Pricing'!Z489</f>
        <v>0</v>
      </c>
      <c r="AC498" s="361">
        <f t="shared" si="89"/>
        <v>0</v>
      </c>
    </row>
    <row r="499" spans="3:29" s="30" customFormat="1" ht="11.4" x14ac:dyDescent="0.2">
      <c r="C499" s="77">
        <f>'1. Accomodation'!N494</f>
        <v>0</v>
      </c>
      <c r="D499" s="77" t="str">
        <f>'3. GRI Pricing'!D490</f>
        <v>[Select]</v>
      </c>
      <c r="E499" s="77" t="str">
        <f>'1. Accomodation'!P494</f>
        <v>[Select]</v>
      </c>
      <c r="F499" s="77">
        <f>'1. Accomodation'!O494</f>
        <v>0</v>
      </c>
      <c r="H499" s="273">
        <v>0</v>
      </c>
      <c r="I499" s="272">
        <f>IFERROR(INDEX('4. Valuation'!$C$10:$J$17,MATCH($E499,'4. Valuation'!$C$10:$C$17,0),MATCH($I$25,'4. Valuation'!$C$10:$J$10,0)),0)</f>
        <v>0</v>
      </c>
      <c r="J499" s="361">
        <f>IFERROR(INDEX('4. Valuation'!$C$10:$J$17,MATCH($E499,'4. Valuation'!$C$10:$C$17,0),MATCH($J$25,'4. Valuation'!$C$10:$J$10,0)),0)</f>
        <v>0</v>
      </c>
      <c r="K499" s="277"/>
      <c r="L499" s="312">
        <f t="shared" si="82"/>
        <v>0</v>
      </c>
      <c r="M499" s="312">
        <f t="shared" si="83"/>
        <v>0</v>
      </c>
      <c r="N499" s="361">
        <f t="shared" si="84"/>
        <v>0</v>
      </c>
      <c r="O499" s="278"/>
      <c r="P499" s="278"/>
      <c r="Q499" s="278"/>
      <c r="R499" s="278"/>
      <c r="S499" s="312">
        <f>IFERROR(INDEX('4. Valuation'!$P$10:$Y$17,MATCH($E499,'4. Valuation'!$P$10:$P$17,0),MATCH($S$25,'4. Valuation'!$P$10:$Y$10,0)),0)</f>
        <v>0</v>
      </c>
      <c r="T499" s="312">
        <f>IFERROR(INDEX('4. Valuation'!$P$10:$Y$17,MATCH($E499,'4. Valuation'!$P$10:$P$17,0),MATCH($T$25,'4. Valuation'!$P$10:$Y$10,0)),0)</f>
        <v>0</v>
      </c>
      <c r="U499" s="312">
        <f>IFERROR(INDEX('4. Valuation'!$P$10:$Y$17,MATCH($E499,'4. Valuation'!$P$10:$P$17,0),MATCH($U$25,'4. Valuation'!$P$10:$Y$10,0)),0)</f>
        <v>0</v>
      </c>
      <c r="V499" s="278"/>
      <c r="W499" s="312">
        <f t="shared" si="85"/>
        <v>0</v>
      </c>
      <c r="X499" s="312">
        <f t="shared" si="86"/>
        <v>0</v>
      </c>
      <c r="Y499" s="312">
        <f t="shared" si="87"/>
        <v>0</v>
      </c>
      <c r="Z499" s="278"/>
      <c r="AA499" s="312">
        <f t="shared" si="88"/>
        <v>0</v>
      </c>
      <c r="AB499" s="312">
        <f>'3. GRI Pricing'!Z490</f>
        <v>0</v>
      </c>
      <c r="AC499" s="361">
        <f t="shared" si="89"/>
        <v>0</v>
      </c>
    </row>
    <row r="500" spans="3:29" s="30" customFormat="1" ht="11.4" x14ac:dyDescent="0.2">
      <c r="C500" s="77">
        <f>'1. Accomodation'!N495</f>
        <v>0</v>
      </c>
      <c r="D500" s="77" t="str">
        <f>'3. GRI Pricing'!D491</f>
        <v>[Select]</v>
      </c>
      <c r="E500" s="77" t="str">
        <f>'1. Accomodation'!P495</f>
        <v>[Select]</v>
      </c>
      <c r="F500" s="77">
        <f>'1. Accomodation'!O495</f>
        <v>0</v>
      </c>
      <c r="H500" s="273">
        <v>0</v>
      </c>
      <c r="I500" s="272">
        <f>IFERROR(INDEX('4. Valuation'!$C$10:$J$17,MATCH($E500,'4. Valuation'!$C$10:$C$17,0),MATCH($I$25,'4. Valuation'!$C$10:$J$10,0)),0)</f>
        <v>0</v>
      </c>
      <c r="J500" s="361">
        <f>IFERROR(INDEX('4. Valuation'!$C$10:$J$17,MATCH($E500,'4. Valuation'!$C$10:$C$17,0),MATCH($J$25,'4. Valuation'!$C$10:$J$10,0)),0)</f>
        <v>0</v>
      </c>
      <c r="K500" s="277"/>
      <c r="L500" s="312">
        <f t="shared" si="82"/>
        <v>0</v>
      </c>
      <c r="M500" s="312">
        <f t="shared" si="83"/>
        <v>0</v>
      </c>
      <c r="N500" s="361">
        <f t="shared" si="84"/>
        <v>0</v>
      </c>
      <c r="O500" s="278"/>
      <c r="P500" s="278"/>
      <c r="Q500" s="278"/>
      <c r="R500" s="278"/>
      <c r="S500" s="312">
        <f>IFERROR(INDEX('4. Valuation'!$P$10:$Y$17,MATCH($E500,'4. Valuation'!$P$10:$P$17,0),MATCH($S$25,'4. Valuation'!$P$10:$Y$10,0)),0)</f>
        <v>0</v>
      </c>
      <c r="T500" s="312">
        <f>IFERROR(INDEX('4. Valuation'!$P$10:$Y$17,MATCH($E500,'4. Valuation'!$P$10:$P$17,0),MATCH($T$25,'4. Valuation'!$P$10:$Y$10,0)),0)</f>
        <v>0</v>
      </c>
      <c r="U500" s="312">
        <f>IFERROR(INDEX('4. Valuation'!$P$10:$Y$17,MATCH($E500,'4. Valuation'!$P$10:$P$17,0),MATCH($U$25,'4. Valuation'!$P$10:$Y$10,0)),0)</f>
        <v>0</v>
      </c>
      <c r="V500" s="278"/>
      <c r="W500" s="312">
        <f t="shared" si="85"/>
        <v>0</v>
      </c>
      <c r="X500" s="312">
        <f t="shared" si="86"/>
        <v>0</v>
      </c>
      <c r="Y500" s="312">
        <f t="shared" si="87"/>
        <v>0</v>
      </c>
      <c r="Z500" s="278"/>
      <c r="AA500" s="312">
        <f t="shared" si="88"/>
        <v>0</v>
      </c>
      <c r="AB500" s="312">
        <f>'3. GRI Pricing'!Z491</f>
        <v>0</v>
      </c>
      <c r="AC500" s="361">
        <f t="shared" si="89"/>
        <v>0</v>
      </c>
    </row>
    <row r="501" spans="3:29" s="30" customFormat="1" ht="11.4" x14ac:dyDescent="0.2">
      <c r="C501" s="77">
        <f>'1. Accomodation'!N496</f>
        <v>0</v>
      </c>
      <c r="D501" s="77" t="str">
        <f>'3. GRI Pricing'!D492</f>
        <v>[Select]</v>
      </c>
      <c r="E501" s="77" t="str">
        <f>'1. Accomodation'!P496</f>
        <v>[Select]</v>
      </c>
      <c r="F501" s="77">
        <f>'1. Accomodation'!O496</f>
        <v>0</v>
      </c>
      <c r="H501" s="273">
        <v>0</v>
      </c>
      <c r="I501" s="272">
        <f>IFERROR(INDEX('4. Valuation'!$C$10:$J$17,MATCH($E501,'4. Valuation'!$C$10:$C$17,0),MATCH($I$25,'4. Valuation'!$C$10:$J$10,0)),0)</f>
        <v>0</v>
      </c>
      <c r="J501" s="361">
        <f>IFERROR(INDEX('4. Valuation'!$C$10:$J$17,MATCH($E501,'4. Valuation'!$C$10:$C$17,0),MATCH($J$25,'4. Valuation'!$C$10:$J$10,0)),0)</f>
        <v>0</v>
      </c>
      <c r="K501" s="277"/>
      <c r="L501" s="312">
        <f t="shared" si="82"/>
        <v>0</v>
      </c>
      <c r="M501" s="312">
        <f t="shared" si="83"/>
        <v>0</v>
      </c>
      <c r="N501" s="361">
        <f t="shared" si="84"/>
        <v>0</v>
      </c>
      <c r="O501" s="278"/>
      <c r="P501" s="278"/>
      <c r="Q501" s="278"/>
      <c r="R501" s="278"/>
      <c r="S501" s="312">
        <f>IFERROR(INDEX('4. Valuation'!$P$10:$Y$17,MATCH($E501,'4. Valuation'!$P$10:$P$17,0),MATCH($S$25,'4. Valuation'!$P$10:$Y$10,0)),0)</f>
        <v>0</v>
      </c>
      <c r="T501" s="312">
        <f>IFERROR(INDEX('4. Valuation'!$P$10:$Y$17,MATCH($E501,'4. Valuation'!$P$10:$P$17,0),MATCH($T$25,'4. Valuation'!$P$10:$Y$10,0)),0)</f>
        <v>0</v>
      </c>
      <c r="U501" s="312">
        <f>IFERROR(INDEX('4. Valuation'!$P$10:$Y$17,MATCH($E501,'4. Valuation'!$P$10:$P$17,0),MATCH($U$25,'4. Valuation'!$P$10:$Y$10,0)),0)</f>
        <v>0</v>
      </c>
      <c r="V501" s="278"/>
      <c r="W501" s="312">
        <f t="shared" si="85"/>
        <v>0</v>
      </c>
      <c r="X501" s="312">
        <f t="shared" si="86"/>
        <v>0</v>
      </c>
      <c r="Y501" s="312">
        <f t="shared" si="87"/>
        <v>0</v>
      </c>
      <c r="Z501" s="278"/>
      <c r="AA501" s="312">
        <f t="shared" si="88"/>
        <v>0</v>
      </c>
      <c r="AB501" s="312">
        <f>'3. GRI Pricing'!Z492</f>
        <v>0</v>
      </c>
      <c r="AC501" s="361">
        <f t="shared" si="89"/>
        <v>0</v>
      </c>
    </row>
    <row r="502" spans="3:29" s="30" customFormat="1" ht="11.4" x14ac:dyDescent="0.2">
      <c r="C502" s="77">
        <f>'1. Accomodation'!N497</f>
        <v>0</v>
      </c>
      <c r="D502" s="77" t="str">
        <f>'3. GRI Pricing'!D493</f>
        <v>[Select]</v>
      </c>
      <c r="E502" s="77" t="str">
        <f>'1. Accomodation'!P497</f>
        <v>[Select]</v>
      </c>
      <c r="F502" s="77">
        <f>'1. Accomodation'!O497</f>
        <v>0</v>
      </c>
      <c r="H502" s="273">
        <v>0</v>
      </c>
      <c r="I502" s="272">
        <f>IFERROR(INDEX('4. Valuation'!$C$10:$J$17,MATCH($E502,'4. Valuation'!$C$10:$C$17,0),MATCH($I$25,'4. Valuation'!$C$10:$J$10,0)),0)</f>
        <v>0</v>
      </c>
      <c r="J502" s="361">
        <f>IFERROR(INDEX('4. Valuation'!$C$10:$J$17,MATCH($E502,'4. Valuation'!$C$10:$C$17,0),MATCH($J$25,'4. Valuation'!$C$10:$J$10,0)),0)</f>
        <v>0</v>
      </c>
      <c r="K502" s="277"/>
      <c r="L502" s="312">
        <f t="shared" si="82"/>
        <v>0</v>
      </c>
      <c r="M502" s="312">
        <f t="shared" si="83"/>
        <v>0</v>
      </c>
      <c r="N502" s="361">
        <f t="shared" si="84"/>
        <v>0</v>
      </c>
      <c r="O502" s="278"/>
      <c r="P502" s="278"/>
      <c r="Q502" s="278"/>
      <c r="R502" s="278"/>
      <c r="S502" s="312">
        <f>IFERROR(INDEX('4. Valuation'!$P$10:$Y$17,MATCH($E502,'4. Valuation'!$P$10:$P$17,0),MATCH($S$25,'4. Valuation'!$P$10:$Y$10,0)),0)</f>
        <v>0</v>
      </c>
      <c r="T502" s="312">
        <f>IFERROR(INDEX('4. Valuation'!$P$10:$Y$17,MATCH($E502,'4. Valuation'!$P$10:$P$17,0),MATCH($T$25,'4. Valuation'!$P$10:$Y$10,0)),0)</f>
        <v>0</v>
      </c>
      <c r="U502" s="312">
        <f>IFERROR(INDEX('4. Valuation'!$P$10:$Y$17,MATCH($E502,'4. Valuation'!$P$10:$P$17,0),MATCH($U$25,'4. Valuation'!$P$10:$Y$10,0)),0)</f>
        <v>0</v>
      </c>
      <c r="V502" s="278"/>
      <c r="W502" s="312">
        <f t="shared" si="85"/>
        <v>0</v>
      </c>
      <c r="X502" s="312">
        <f t="shared" si="86"/>
        <v>0</v>
      </c>
      <c r="Y502" s="312">
        <f t="shared" si="87"/>
        <v>0</v>
      </c>
      <c r="Z502" s="278"/>
      <c r="AA502" s="312">
        <f t="shared" si="88"/>
        <v>0</v>
      </c>
      <c r="AB502" s="312">
        <f>'3. GRI Pricing'!Z493</f>
        <v>0</v>
      </c>
      <c r="AC502" s="361">
        <f t="shared" si="89"/>
        <v>0</v>
      </c>
    </row>
    <row r="503" spans="3:29" s="30" customFormat="1" ht="11.4" x14ac:dyDescent="0.2">
      <c r="C503" s="77">
        <f>'1. Accomodation'!N498</f>
        <v>0</v>
      </c>
      <c r="D503" s="77" t="str">
        <f>'3. GRI Pricing'!D494</f>
        <v>[Select]</v>
      </c>
      <c r="E503" s="77" t="str">
        <f>'1. Accomodation'!P498</f>
        <v>[Select]</v>
      </c>
      <c r="F503" s="77">
        <f>'1. Accomodation'!O498</f>
        <v>0</v>
      </c>
      <c r="H503" s="273">
        <v>0</v>
      </c>
      <c r="I503" s="272">
        <f>IFERROR(INDEX('4. Valuation'!$C$10:$J$17,MATCH($E503,'4. Valuation'!$C$10:$C$17,0),MATCH($I$25,'4. Valuation'!$C$10:$J$10,0)),0)</f>
        <v>0</v>
      </c>
      <c r="J503" s="361">
        <f>IFERROR(INDEX('4. Valuation'!$C$10:$J$17,MATCH($E503,'4. Valuation'!$C$10:$C$17,0),MATCH($J$25,'4. Valuation'!$C$10:$J$10,0)),0)</f>
        <v>0</v>
      </c>
      <c r="K503" s="277"/>
      <c r="L503" s="312">
        <f t="shared" si="82"/>
        <v>0</v>
      </c>
      <c r="M503" s="312">
        <f t="shared" si="83"/>
        <v>0</v>
      </c>
      <c r="N503" s="361">
        <f t="shared" si="84"/>
        <v>0</v>
      </c>
      <c r="O503" s="278"/>
      <c r="P503" s="278"/>
      <c r="Q503" s="278"/>
      <c r="R503" s="278"/>
      <c r="S503" s="312">
        <f>IFERROR(INDEX('4. Valuation'!$P$10:$Y$17,MATCH($E503,'4. Valuation'!$P$10:$P$17,0),MATCH($S$25,'4. Valuation'!$P$10:$Y$10,0)),0)</f>
        <v>0</v>
      </c>
      <c r="T503" s="312">
        <f>IFERROR(INDEX('4. Valuation'!$P$10:$Y$17,MATCH($E503,'4. Valuation'!$P$10:$P$17,0),MATCH($T$25,'4. Valuation'!$P$10:$Y$10,0)),0)</f>
        <v>0</v>
      </c>
      <c r="U503" s="312">
        <f>IFERROR(INDEX('4. Valuation'!$P$10:$Y$17,MATCH($E503,'4. Valuation'!$P$10:$P$17,0),MATCH($U$25,'4. Valuation'!$P$10:$Y$10,0)),0)</f>
        <v>0</v>
      </c>
      <c r="V503" s="278"/>
      <c r="W503" s="312">
        <f t="shared" si="85"/>
        <v>0</v>
      </c>
      <c r="X503" s="312">
        <f t="shared" si="86"/>
        <v>0</v>
      </c>
      <c r="Y503" s="312">
        <f t="shared" si="87"/>
        <v>0</v>
      </c>
      <c r="Z503" s="278"/>
      <c r="AA503" s="312">
        <f t="shared" si="88"/>
        <v>0</v>
      </c>
      <c r="AB503" s="312">
        <f>'3. GRI Pricing'!Z494</f>
        <v>0</v>
      </c>
      <c r="AC503" s="361">
        <f t="shared" si="89"/>
        <v>0</v>
      </c>
    </row>
    <row r="504" spans="3:29" s="30" customFormat="1" ht="11.4" x14ac:dyDescent="0.2">
      <c r="C504" s="77">
        <f>'1. Accomodation'!N499</f>
        <v>0</v>
      </c>
      <c r="D504" s="77" t="str">
        <f>'3. GRI Pricing'!D495</f>
        <v>[Select]</v>
      </c>
      <c r="E504" s="77" t="str">
        <f>'1. Accomodation'!P499</f>
        <v>[Select]</v>
      </c>
      <c r="F504" s="77">
        <f>'1. Accomodation'!O499</f>
        <v>0</v>
      </c>
      <c r="H504" s="273">
        <v>0</v>
      </c>
      <c r="I504" s="272">
        <f>IFERROR(INDEX('4. Valuation'!$C$10:$J$17,MATCH($E504,'4. Valuation'!$C$10:$C$17,0),MATCH($I$25,'4. Valuation'!$C$10:$J$10,0)),0)</f>
        <v>0</v>
      </c>
      <c r="J504" s="361">
        <f>IFERROR(INDEX('4. Valuation'!$C$10:$J$17,MATCH($E504,'4. Valuation'!$C$10:$C$17,0),MATCH($J$25,'4. Valuation'!$C$10:$J$10,0)),0)</f>
        <v>0</v>
      </c>
      <c r="K504" s="277"/>
      <c r="L504" s="312">
        <f t="shared" si="82"/>
        <v>0</v>
      </c>
      <c r="M504" s="312">
        <f t="shared" si="83"/>
        <v>0</v>
      </c>
      <c r="N504" s="361">
        <f t="shared" si="84"/>
        <v>0</v>
      </c>
      <c r="O504" s="278"/>
      <c r="P504" s="278"/>
      <c r="Q504" s="278"/>
      <c r="R504" s="278"/>
      <c r="S504" s="312">
        <f>IFERROR(INDEX('4. Valuation'!$P$10:$Y$17,MATCH($E504,'4. Valuation'!$P$10:$P$17,0),MATCH($S$25,'4. Valuation'!$P$10:$Y$10,0)),0)</f>
        <v>0</v>
      </c>
      <c r="T504" s="312">
        <f>IFERROR(INDEX('4. Valuation'!$P$10:$Y$17,MATCH($E504,'4. Valuation'!$P$10:$P$17,0),MATCH($T$25,'4. Valuation'!$P$10:$Y$10,0)),0)</f>
        <v>0</v>
      </c>
      <c r="U504" s="312">
        <f>IFERROR(INDEX('4. Valuation'!$P$10:$Y$17,MATCH($E504,'4. Valuation'!$P$10:$P$17,0),MATCH($U$25,'4. Valuation'!$P$10:$Y$10,0)),0)</f>
        <v>0</v>
      </c>
      <c r="V504" s="278"/>
      <c r="W504" s="312">
        <f t="shared" si="85"/>
        <v>0</v>
      </c>
      <c r="X504" s="312">
        <f t="shared" si="86"/>
        <v>0</v>
      </c>
      <c r="Y504" s="312">
        <f t="shared" si="87"/>
        <v>0</v>
      </c>
      <c r="Z504" s="278"/>
      <c r="AA504" s="312">
        <f t="shared" si="88"/>
        <v>0</v>
      </c>
      <c r="AB504" s="312">
        <f>'3. GRI Pricing'!Z495</f>
        <v>0</v>
      </c>
      <c r="AC504" s="361">
        <f t="shared" si="89"/>
        <v>0</v>
      </c>
    </row>
    <row r="505" spans="3:29" s="30" customFormat="1" ht="11.4" x14ac:dyDescent="0.2">
      <c r="C505" s="77">
        <f>'1. Accomodation'!N500</f>
        <v>0</v>
      </c>
      <c r="D505" s="77" t="str">
        <f>'3. GRI Pricing'!D496</f>
        <v>[Select]</v>
      </c>
      <c r="E505" s="77" t="str">
        <f>'1. Accomodation'!P500</f>
        <v>[Select]</v>
      </c>
      <c r="F505" s="77">
        <f>'1. Accomodation'!O500</f>
        <v>0</v>
      </c>
      <c r="H505" s="273">
        <v>0</v>
      </c>
      <c r="I505" s="272">
        <f>IFERROR(INDEX('4. Valuation'!$C$10:$J$17,MATCH($E505,'4. Valuation'!$C$10:$C$17,0),MATCH($I$25,'4. Valuation'!$C$10:$J$10,0)),0)</f>
        <v>0</v>
      </c>
      <c r="J505" s="361">
        <f>IFERROR(INDEX('4. Valuation'!$C$10:$J$17,MATCH($E505,'4. Valuation'!$C$10:$C$17,0),MATCH($J$25,'4. Valuation'!$C$10:$J$10,0)),0)</f>
        <v>0</v>
      </c>
      <c r="K505" s="277"/>
      <c r="L505" s="312">
        <f t="shared" si="82"/>
        <v>0</v>
      </c>
      <c r="M505" s="312">
        <f t="shared" si="83"/>
        <v>0</v>
      </c>
      <c r="N505" s="361">
        <f t="shared" si="84"/>
        <v>0</v>
      </c>
      <c r="O505" s="278"/>
      <c r="P505" s="278"/>
      <c r="Q505" s="278"/>
      <c r="R505" s="278"/>
      <c r="S505" s="312">
        <f>IFERROR(INDEX('4. Valuation'!$P$10:$Y$17,MATCH($E505,'4. Valuation'!$P$10:$P$17,0),MATCH($S$25,'4. Valuation'!$P$10:$Y$10,0)),0)</f>
        <v>0</v>
      </c>
      <c r="T505" s="312">
        <f>IFERROR(INDEX('4. Valuation'!$P$10:$Y$17,MATCH($E505,'4. Valuation'!$P$10:$P$17,0),MATCH($T$25,'4. Valuation'!$P$10:$Y$10,0)),0)</f>
        <v>0</v>
      </c>
      <c r="U505" s="312">
        <f>IFERROR(INDEX('4. Valuation'!$P$10:$Y$17,MATCH($E505,'4. Valuation'!$P$10:$P$17,0),MATCH($U$25,'4. Valuation'!$P$10:$Y$10,0)),0)</f>
        <v>0</v>
      </c>
      <c r="V505" s="278"/>
      <c r="W505" s="312">
        <f t="shared" si="85"/>
        <v>0</v>
      </c>
      <c r="X505" s="312">
        <f t="shared" si="86"/>
        <v>0</v>
      </c>
      <c r="Y505" s="312">
        <f t="shared" si="87"/>
        <v>0</v>
      </c>
      <c r="Z505" s="278"/>
      <c r="AA505" s="312">
        <f t="shared" si="88"/>
        <v>0</v>
      </c>
      <c r="AB505" s="312">
        <f>'3. GRI Pricing'!Z496</f>
        <v>0</v>
      </c>
      <c r="AC505" s="361">
        <f t="shared" si="89"/>
        <v>0</v>
      </c>
    </row>
    <row r="506" spans="3:29" s="30" customFormat="1" ht="11.4" x14ac:dyDescent="0.2">
      <c r="C506" s="77">
        <f>'1. Accomodation'!N501</f>
        <v>0</v>
      </c>
      <c r="D506" s="77" t="str">
        <f>'3. GRI Pricing'!D497</f>
        <v>[Select]</v>
      </c>
      <c r="E506" s="77" t="str">
        <f>'1. Accomodation'!P501</f>
        <v>[Select]</v>
      </c>
      <c r="F506" s="77">
        <f>'1. Accomodation'!O501</f>
        <v>0</v>
      </c>
      <c r="H506" s="273">
        <v>0</v>
      </c>
      <c r="I506" s="272">
        <f>IFERROR(INDEX('4. Valuation'!$C$10:$J$17,MATCH($E506,'4. Valuation'!$C$10:$C$17,0),MATCH($I$25,'4. Valuation'!$C$10:$J$10,0)),0)</f>
        <v>0</v>
      </c>
      <c r="J506" s="361">
        <f>IFERROR(INDEX('4. Valuation'!$C$10:$J$17,MATCH($E506,'4. Valuation'!$C$10:$C$17,0),MATCH($J$25,'4. Valuation'!$C$10:$J$10,0)),0)</f>
        <v>0</v>
      </c>
      <c r="K506" s="277"/>
      <c r="L506" s="312">
        <f t="shared" si="82"/>
        <v>0</v>
      </c>
      <c r="M506" s="312">
        <f t="shared" si="83"/>
        <v>0</v>
      </c>
      <c r="N506" s="361">
        <f t="shared" si="84"/>
        <v>0</v>
      </c>
      <c r="O506" s="278"/>
      <c r="P506" s="278"/>
      <c r="Q506" s="278"/>
      <c r="R506" s="278"/>
      <c r="S506" s="312">
        <f>IFERROR(INDEX('4. Valuation'!$P$10:$Y$17,MATCH($E506,'4. Valuation'!$P$10:$P$17,0),MATCH($S$25,'4. Valuation'!$P$10:$Y$10,0)),0)</f>
        <v>0</v>
      </c>
      <c r="T506" s="312">
        <f>IFERROR(INDEX('4. Valuation'!$P$10:$Y$17,MATCH($E506,'4. Valuation'!$P$10:$P$17,0),MATCH($T$25,'4. Valuation'!$P$10:$Y$10,0)),0)</f>
        <v>0</v>
      </c>
      <c r="U506" s="312">
        <f>IFERROR(INDEX('4. Valuation'!$P$10:$Y$17,MATCH($E506,'4. Valuation'!$P$10:$P$17,0),MATCH($U$25,'4. Valuation'!$P$10:$Y$10,0)),0)</f>
        <v>0</v>
      </c>
      <c r="V506" s="278"/>
      <c r="W506" s="312">
        <f t="shared" si="85"/>
        <v>0</v>
      </c>
      <c r="X506" s="312">
        <f t="shared" si="86"/>
        <v>0</v>
      </c>
      <c r="Y506" s="312">
        <f t="shared" si="87"/>
        <v>0</v>
      </c>
      <c r="Z506" s="278"/>
      <c r="AA506" s="312">
        <f t="shared" si="88"/>
        <v>0</v>
      </c>
      <c r="AB506" s="312">
        <f>'3. GRI Pricing'!Z497</f>
        <v>0</v>
      </c>
      <c r="AC506" s="361">
        <f t="shared" si="89"/>
        <v>0</v>
      </c>
    </row>
    <row r="507" spans="3:29" s="30" customFormat="1" ht="11.4" x14ac:dyDescent="0.2">
      <c r="C507" s="77">
        <f>'1. Accomodation'!N502</f>
        <v>0</v>
      </c>
      <c r="D507" s="77" t="str">
        <f>'3. GRI Pricing'!D498</f>
        <v>[Select]</v>
      </c>
      <c r="E507" s="77" t="str">
        <f>'1. Accomodation'!P502</f>
        <v>[Select]</v>
      </c>
      <c r="F507" s="77">
        <f>'1. Accomodation'!O502</f>
        <v>0</v>
      </c>
      <c r="H507" s="273">
        <v>0</v>
      </c>
      <c r="I507" s="272">
        <f>IFERROR(INDEX('4. Valuation'!$C$10:$J$17,MATCH($E507,'4. Valuation'!$C$10:$C$17,0),MATCH($I$25,'4. Valuation'!$C$10:$J$10,0)),0)</f>
        <v>0</v>
      </c>
      <c r="J507" s="361">
        <f>IFERROR(INDEX('4. Valuation'!$C$10:$J$17,MATCH($E507,'4. Valuation'!$C$10:$C$17,0),MATCH($J$25,'4. Valuation'!$C$10:$J$10,0)),0)</f>
        <v>0</v>
      </c>
      <c r="K507" s="277"/>
      <c r="L507" s="312">
        <f t="shared" si="82"/>
        <v>0</v>
      </c>
      <c r="M507" s="312">
        <f t="shared" si="83"/>
        <v>0</v>
      </c>
      <c r="N507" s="361">
        <f t="shared" si="84"/>
        <v>0</v>
      </c>
      <c r="O507" s="278"/>
      <c r="P507" s="278"/>
      <c r="Q507" s="278"/>
      <c r="R507" s="278"/>
      <c r="S507" s="312">
        <f>IFERROR(INDEX('4. Valuation'!$P$10:$Y$17,MATCH($E507,'4. Valuation'!$P$10:$P$17,0),MATCH($S$25,'4. Valuation'!$P$10:$Y$10,0)),0)</f>
        <v>0</v>
      </c>
      <c r="T507" s="312">
        <f>IFERROR(INDEX('4. Valuation'!$P$10:$Y$17,MATCH($E507,'4. Valuation'!$P$10:$P$17,0),MATCH($T$25,'4. Valuation'!$P$10:$Y$10,0)),0)</f>
        <v>0</v>
      </c>
      <c r="U507" s="312">
        <f>IFERROR(INDEX('4. Valuation'!$P$10:$Y$17,MATCH($E507,'4. Valuation'!$P$10:$P$17,0),MATCH($U$25,'4. Valuation'!$P$10:$Y$10,0)),0)</f>
        <v>0</v>
      </c>
      <c r="V507" s="278"/>
      <c r="W507" s="312">
        <f t="shared" si="85"/>
        <v>0</v>
      </c>
      <c r="X507" s="312">
        <f t="shared" si="86"/>
        <v>0</v>
      </c>
      <c r="Y507" s="312">
        <f t="shared" si="87"/>
        <v>0</v>
      </c>
      <c r="Z507" s="278"/>
      <c r="AA507" s="312">
        <f t="shared" si="88"/>
        <v>0</v>
      </c>
      <c r="AB507" s="312">
        <f>'3. GRI Pricing'!Z498</f>
        <v>0</v>
      </c>
      <c r="AC507" s="361">
        <f t="shared" si="89"/>
        <v>0</v>
      </c>
    </row>
    <row r="508" spans="3:29" s="30" customFormat="1" ht="11.4" x14ac:dyDescent="0.2">
      <c r="C508" s="77">
        <f>'1. Accomodation'!N503</f>
        <v>0</v>
      </c>
      <c r="D508" s="77" t="str">
        <f>'3. GRI Pricing'!D499</f>
        <v>[Select]</v>
      </c>
      <c r="E508" s="77" t="str">
        <f>'1. Accomodation'!P503</f>
        <v>[Select]</v>
      </c>
      <c r="F508" s="77">
        <f>'1. Accomodation'!O503</f>
        <v>0</v>
      </c>
      <c r="H508" s="273">
        <v>0</v>
      </c>
      <c r="I508" s="272">
        <f>IFERROR(INDEX('4. Valuation'!$C$10:$J$17,MATCH($E508,'4. Valuation'!$C$10:$C$17,0),MATCH($I$25,'4. Valuation'!$C$10:$J$10,0)),0)</f>
        <v>0</v>
      </c>
      <c r="J508" s="361">
        <f>IFERROR(INDEX('4. Valuation'!$C$10:$J$17,MATCH($E508,'4. Valuation'!$C$10:$C$17,0),MATCH($J$25,'4. Valuation'!$C$10:$J$10,0)),0)</f>
        <v>0</v>
      </c>
      <c r="K508" s="277"/>
      <c r="L508" s="312">
        <f t="shared" si="82"/>
        <v>0</v>
      </c>
      <c r="M508" s="312">
        <f t="shared" si="83"/>
        <v>0</v>
      </c>
      <c r="N508" s="361">
        <f t="shared" si="84"/>
        <v>0</v>
      </c>
      <c r="O508" s="278"/>
      <c r="P508" s="278"/>
      <c r="Q508" s="278"/>
      <c r="R508" s="278"/>
      <c r="S508" s="312">
        <f>IFERROR(INDEX('4. Valuation'!$P$10:$Y$17,MATCH($E508,'4. Valuation'!$P$10:$P$17,0),MATCH($S$25,'4. Valuation'!$P$10:$Y$10,0)),0)</f>
        <v>0</v>
      </c>
      <c r="T508" s="312">
        <f>IFERROR(INDEX('4. Valuation'!$P$10:$Y$17,MATCH($E508,'4. Valuation'!$P$10:$P$17,0),MATCH($T$25,'4. Valuation'!$P$10:$Y$10,0)),0)</f>
        <v>0</v>
      </c>
      <c r="U508" s="312">
        <f>IFERROR(INDEX('4. Valuation'!$P$10:$Y$17,MATCH($E508,'4. Valuation'!$P$10:$P$17,0),MATCH($U$25,'4. Valuation'!$P$10:$Y$10,0)),0)</f>
        <v>0</v>
      </c>
      <c r="V508" s="278"/>
      <c r="W508" s="312">
        <f t="shared" si="85"/>
        <v>0</v>
      </c>
      <c r="X508" s="312">
        <f t="shared" si="86"/>
        <v>0</v>
      </c>
      <c r="Y508" s="312">
        <f t="shared" si="87"/>
        <v>0</v>
      </c>
      <c r="Z508" s="278"/>
      <c r="AA508" s="312">
        <f t="shared" si="88"/>
        <v>0</v>
      </c>
      <c r="AB508" s="312">
        <f>'3. GRI Pricing'!Z499</f>
        <v>0</v>
      </c>
      <c r="AC508" s="361">
        <f t="shared" si="89"/>
        <v>0</v>
      </c>
    </row>
    <row r="509" spans="3:29" s="30" customFormat="1" ht="11.4" x14ac:dyDescent="0.2">
      <c r="C509" s="77">
        <f>'1. Accomodation'!N504</f>
        <v>0</v>
      </c>
      <c r="D509" s="77" t="str">
        <f>'3. GRI Pricing'!D500</f>
        <v>[Select]</v>
      </c>
      <c r="E509" s="77" t="str">
        <f>'1. Accomodation'!P504</f>
        <v>[Select]</v>
      </c>
      <c r="F509" s="77">
        <f>'1. Accomodation'!O504</f>
        <v>0</v>
      </c>
      <c r="H509" s="273">
        <v>0</v>
      </c>
      <c r="I509" s="272">
        <f>IFERROR(INDEX('4. Valuation'!$C$10:$J$17,MATCH($E509,'4. Valuation'!$C$10:$C$17,0),MATCH($I$25,'4. Valuation'!$C$10:$J$10,0)),0)</f>
        <v>0</v>
      </c>
      <c r="J509" s="361">
        <f>IFERROR(INDEX('4. Valuation'!$C$10:$J$17,MATCH($E509,'4. Valuation'!$C$10:$C$17,0),MATCH($J$25,'4. Valuation'!$C$10:$J$10,0)),0)</f>
        <v>0</v>
      </c>
      <c r="K509" s="277"/>
      <c r="L509" s="312">
        <f t="shared" si="82"/>
        <v>0</v>
      </c>
      <c r="M509" s="312">
        <f t="shared" si="83"/>
        <v>0</v>
      </c>
      <c r="N509" s="361">
        <f t="shared" si="84"/>
        <v>0</v>
      </c>
      <c r="O509" s="278"/>
      <c r="P509" s="278"/>
      <c r="Q509" s="278"/>
      <c r="R509" s="278"/>
      <c r="S509" s="312">
        <f>IFERROR(INDEX('4. Valuation'!$P$10:$Y$17,MATCH($E509,'4. Valuation'!$P$10:$P$17,0),MATCH($S$25,'4. Valuation'!$P$10:$Y$10,0)),0)</f>
        <v>0</v>
      </c>
      <c r="T509" s="312">
        <f>IFERROR(INDEX('4. Valuation'!$P$10:$Y$17,MATCH($E509,'4. Valuation'!$P$10:$P$17,0),MATCH($T$25,'4. Valuation'!$P$10:$Y$10,0)),0)</f>
        <v>0</v>
      </c>
      <c r="U509" s="312">
        <f>IFERROR(INDEX('4. Valuation'!$P$10:$Y$17,MATCH($E509,'4. Valuation'!$P$10:$P$17,0),MATCH($U$25,'4. Valuation'!$P$10:$Y$10,0)),0)</f>
        <v>0</v>
      </c>
      <c r="V509" s="278"/>
      <c r="W509" s="312">
        <f t="shared" si="85"/>
        <v>0</v>
      </c>
      <c r="X509" s="312">
        <f t="shared" si="86"/>
        <v>0</v>
      </c>
      <c r="Y509" s="312">
        <f t="shared" si="87"/>
        <v>0</v>
      </c>
      <c r="Z509" s="278"/>
      <c r="AA509" s="312">
        <f t="shared" si="88"/>
        <v>0</v>
      </c>
      <c r="AB509" s="312">
        <f>'3. GRI Pricing'!Z500</f>
        <v>0</v>
      </c>
      <c r="AC509" s="361">
        <f t="shared" si="89"/>
        <v>0</v>
      </c>
    </row>
    <row r="510" spans="3:29" s="30" customFormat="1" ht="11.4" x14ac:dyDescent="0.2">
      <c r="C510" s="77">
        <f>'1. Accomodation'!N505</f>
        <v>0</v>
      </c>
      <c r="D510" s="77" t="str">
        <f>'3. GRI Pricing'!D501</f>
        <v>[Select]</v>
      </c>
      <c r="E510" s="77" t="str">
        <f>'1. Accomodation'!P505</f>
        <v>[Select]</v>
      </c>
      <c r="F510" s="77">
        <f>'1. Accomodation'!O505</f>
        <v>0</v>
      </c>
      <c r="H510" s="273">
        <v>0</v>
      </c>
      <c r="I510" s="272">
        <f>IFERROR(INDEX('4. Valuation'!$C$10:$J$17,MATCH($E510,'4. Valuation'!$C$10:$C$17,0),MATCH($I$25,'4. Valuation'!$C$10:$J$10,0)),0)</f>
        <v>0</v>
      </c>
      <c r="J510" s="361">
        <f>IFERROR(INDEX('4. Valuation'!$C$10:$J$17,MATCH($E510,'4. Valuation'!$C$10:$C$17,0),MATCH($J$25,'4. Valuation'!$C$10:$J$10,0)),0)</f>
        <v>0</v>
      </c>
      <c r="K510" s="277"/>
      <c r="L510" s="312">
        <f t="shared" si="82"/>
        <v>0</v>
      </c>
      <c r="M510" s="312">
        <f t="shared" si="83"/>
        <v>0</v>
      </c>
      <c r="N510" s="361">
        <f t="shared" si="84"/>
        <v>0</v>
      </c>
      <c r="O510" s="278"/>
      <c r="P510" s="278"/>
      <c r="Q510" s="278"/>
      <c r="R510" s="278"/>
      <c r="S510" s="312">
        <f>IFERROR(INDEX('4. Valuation'!$P$10:$Y$17,MATCH($E510,'4. Valuation'!$P$10:$P$17,0),MATCH($S$25,'4. Valuation'!$P$10:$Y$10,0)),0)</f>
        <v>0</v>
      </c>
      <c r="T510" s="312">
        <f>IFERROR(INDEX('4. Valuation'!$P$10:$Y$17,MATCH($E510,'4. Valuation'!$P$10:$P$17,0),MATCH($T$25,'4. Valuation'!$P$10:$Y$10,0)),0)</f>
        <v>0</v>
      </c>
      <c r="U510" s="312">
        <f>IFERROR(INDEX('4. Valuation'!$P$10:$Y$17,MATCH($E510,'4. Valuation'!$P$10:$P$17,0),MATCH($U$25,'4. Valuation'!$P$10:$Y$10,0)),0)</f>
        <v>0</v>
      </c>
      <c r="V510" s="278"/>
      <c r="W510" s="312">
        <f t="shared" si="85"/>
        <v>0</v>
      </c>
      <c r="X510" s="312">
        <f t="shared" si="86"/>
        <v>0</v>
      </c>
      <c r="Y510" s="312">
        <f t="shared" si="87"/>
        <v>0</v>
      </c>
      <c r="Z510" s="278"/>
      <c r="AA510" s="312">
        <f t="shared" si="88"/>
        <v>0</v>
      </c>
      <c r="AB510" s="312">
        <f>'3. GRI Pricing'!Z501</f>
        <v>0</v>
      </c>
      <c r="AC510" s="361">
        <f t="shared" si="89"/>
        <v>0</v>
      </c>
    </row>
    <row r="511" spans="3:29" s="30" customFormat="1" ht="11.4" x14ac:dyDescent="0.2">
      <c r="C511" s="77">
        <f>'1. Accomodation'!N506</f>
        <v>0</v>
      </c>
      <c r="D511" s="77" t="str">
        <f>'3. GRI Pricing'!D502</f>
        <v>[Select]</v>
      </c>
      <c r="E511" s="77" t="str">
        <f>'1. Accomodation'!P506</f>
        <v>[Select]</v>
      </c>
      <c r="F511" s="77">
        <f>'1. Accomodation'!O506</f>
        <v>0</v>
      </c>
      <c r="H511" s="273">
        <v>0</v>
      </c>
      <c r="I511" s="272">
        <f>IFERROR(INDEX('4. Valuation'!$C$10:$J$17,MATCH($E511,'4. Valuation'!$C$10:$C$17,0),MATCH($I$25,'4. Valuation'!$C$10:$J$10,0)),0)</f>
        <v>0</v>
      </c>
      <c r="J511" s="361">
        <f>IFERROR(INDEX('4. Valuation'!$C$10:$J$17,MATCH($E511,'4. Valuation'!$C$10:$C$17,0),MATCH($J$25,'4. Valuation'!$C$10:$J$10,0)),0)</f>
        <v>0</v>
      </c>
      <c r="K511" s="277"/>
      <c r="L511" s="312">
        <f t="shared" si="82"/>
        <v>0</v>
      </c>
      <c r="M511" s="312">
        <f t="shared" si="83"/>
        <v>0</v>
      </c>
      <c r="N511" s="361">
        <f t="shared" si="84"/>
        <v>0</v>
      </c>
      <c r="O511" s="278"/>
      <c r="P511" s="278"/>
      <c r="Q511" s="278"/>
      <c r="R511" s="278"/>
      <c r="S511" s="312">
        <f>IFERROR(INDEX('4. Valuation'!$P$10:$Y$17,MATCH($E511,'4. Valuation'!$P$10:$P$17,0),MATCH($S$25,'4. Valuation'!$P$10:$Y$10,0)),0)</f>
        <v>0</v>
      </c>
      <c r="T511" s="312">
        <f>IFERROR(INDEX('4. Valuation'!$P$10:$Y$17,MATCH($E511,'4. Valuation'!$P$10:$P$17,0),MATCH($T$25,'4. Valuation'!$P$10:$Y$10,0)),0)</f>
        <v>0</v>
      </c>
      <c r="U511" s="312">
        <f>IFERROR(INDEX('4. Valuation'!$P$10:$Y$17,MATCH($E511,'4. Valuation'!$P$10:$P$17,0),MATCH($U$25,'4. Valuation'!$P$10:$Y$10,0)),0)</f>
        <v>0</v>
      </c>
      <c r="V511" s="278"/>
      <c r="W511" s="312">
        <f t="shared" si="85"/>
        <v>0</v>
      </c>
      <c r="X511" s="312">
        <f t="shared" si="86"/>
        <v>0</v>
      </c>
      <c r="Y511" s="312">
        <f t="shared" si="87"/>
        <v>0</v>
      </c>
      <c r="Z511" s="278"/>
      <c r="AA511" s="312">
        <f t="shared" si="88"/>
        <v>0</v>
      </c>
      <c r="AB511" s="312">
        <f>'3. GRI Pricing'!Z502</f>
        <v>0</v>
      </c>
      <c r="AC511" s="361">
        <f t="shared" si="89"/>
        <v>0</v>
      </c>
    </row>
    <row r="512" spans="3:29" s="30" customFormat="1" ht="11.4" x14ac:dyDescent="0.2">
      <c r="C512" s="77">
        <f>'1. Accomodation'!N507</f>
        <v>0</v>
      </c>
      <c r="D512" s="77" t="str">
        <f>'3. GRI Pricing'!D503</f>
        <v>[Select]</v>
      </c>
      <c r="E512" s="77" t="str">
        <f>'1. Accomodation'!P507</f>
        <v>[Select]</v>
      </c>
      <c r="F512" s="77">
        <f>'1. Accomodation'!O507</f>
        <v>0</v>
      </c>
      <c r="H512" s="273">
        <v>0</v>
      </c>
      <c r="I512" s="272">
        <f>IFERROR(INDEX('4. Valuation'!$C$10:$J$17,MATCH($E512,'4. Valuation'!$C$10:$C$17,0),MATCH($I$25,'4. Valuation'!$C$10:$J$10,0)),0)</f>
        <v>0</v>
      </c>
      <c r="J512" s="361">
        <f>IFERROR(INDEX('4. Valuation'!$C$10:$J$17,MATCH($E512,'4. Valuation'!$C$10:$C$17,0),MATCH($J$25,'4. Valuation'!$C$10:$J$10,0)),0)</f>
        <v>0</v>
      </c>
      <c r="K512" s="277"/>
      <c r="L512" s="312">
        <f t="shared" si="82"/>
        <v>0</v>
      </c>
      <c r="M512" s="312">
        <f t="shared" si="83"/>
        <v>0</v>
      </c>
      <c r="N512" s="361">
        <f t="shared" si="84"/>
        <v>0</v>
      </c>
      <c r="O512" s="278"/>
      <c r="P512" s="278"/>
      <c r="Q512" s="278"/>
      <c r="R512" s="278"/>
      <c r="S512" s="312">
        <f>IFERROR(INDEX('4. Valuation'!$P$10:$Y$17,MATCH($E512,'4. Valuation'!$P$10:$P$17,0),MATCH($S$25,'4. Valuation'!$P$10:$Y$10,0)),0)</f>
        <v>0</v>
      </c>
      <c r="T512" s="312">
        <f>IFERROR(INDEX('4. Valuation'!$P$10:$Y$17,MATCH($E512,'4. Valuation'!$P$10:$P$17,0),MATCH($T$25,'4. Valuation'!$P$10:$Y$10,0)),0)</f>
        <v>0</v>
      </c>
      <c r="U512" s="312">
        <f>IFERROR(INDEX('4. Valuation'!$P$10:$Y$17,MATCH($E512,'4. Valuation'!$P$10:$P$17,0),MATCH($U$25,'4. Valuation'!$P$10:$Y$10,0)),0)</f>
        <v>0</v>
      </c>
      <c r="V512" s="278"/>
      <c r="W512" s="312">
        <f t="shared" si="85"/>
        <v>0</v>
      </c>
      <c r="X512" s="312">
        <f t="shared" si="86"/>
        <v>0</v>
      </c>
      <c r="Y512" s="312">
        <f t="shared" si="87"/>
        <v>0</v>
      </c>
      <c r="Z512" s="278"/>
      <c r="AA512" s="312">
        <f t="shared" si="88"/>
        <v>0</v>
      </c>
      <c r="AB512" s="312">
        <f>'3. GRI Pricing'!Z503</f>
        <v>0</v>
      </c>
      <c r="AC512" s="361">
        <f t="shared" si="89"/>
        <v>0</v>
      </c>
    </row>
    <row r="513" spans="3:29" s="30" customFormat="1" ht="11.4" x14ac:dyDescent="0.2">
      <c r="C513" s="77">
        <f>'1. Accomodation'!N508</f>
        <v>0</v>
      </c>
      <c r="D513" s="77" t="str">
        <f>'3. GRI Pricing'!D504</f>
        <v>[Select]</v>
      </c>
      <c r="E513" s="77" t="str">
        <f>'1. Accomodation'!P508</f>
        <v>[Select]</v>
      </c>
      <c r="F513" s="77">
        <f>'1. Accomodation'!O508</f>
        <v>0</v>
      </c>
      <c r="H513" s="273">
        <v>0</v>
      </c>
      <c r="I513" s="272">
        <f>IFERROR(INDEX('4. Valuation'!$C$10:$J$17,MATCH($E513,'4. Valuation'!$C$10:$C$17,0),MATCH($I$25,'4. Valuation'!$C$10:$J$10,0)),0)</f>
        <v>0</v>
      </c>
      <c r="J513" s="361">
        <f>IFERROR(INDEX('4. Valuation'!$C$10:$J$17,MATCH($E513,'4. Valuation'!$C$10:$C$17,0),MATCH($J$25,'4. Valuation'!$C$10:$J$10,0)),0)</f>
        <v>0</v>
      </c>
      <c r="K513" s="277"/>
      <c r="L513" s="312">
        <f t="shared" si="82"/>
        <v>0</v>
      </c>
      <c r="M513" s="312">
        <f t="shared" si="83"/>
        <v>0</v>
      </c>
      <c r="N513" s="361">
        <f t="shared" si="84"/>
        <v>0</v>
      </c>
      <c r="O513" s="278"/>
      <c r="P513" s="278"/>
      <c r="Q513" s="278"/>
      <c r="R513" s="278"/>
      <c r="S513" s="312">
        <f>IFERROR(INDEX('4. Valuation'!$P$10:$Y$17,MATCH($E513,'4. Valuation'!$P$10:$P$17,0),MATCH($S$25,'4. Valuation'!$P$10:$Y$10,0)),0)</f>
        <v>0</v>
      </c>
      <c r="T513" s="312">
        <f>IFERROR(INDEX('4. Valuation'!$P$10:$Y$17,MATCH($E513,'4. Valuation'!$P$10:$P$17,0),MATCH($T$25,'4. Valuation'!$P$10:$Y$10,0)),0)</f>
        <v>0</v>
      </c>
      <c r="U513" s="312">
        <f>IFERROR(INDEX('4. Valuation'!$P$10:$Y$17,MATCH($E513,'4. Valuation'!$P$10:$P$17,0),MATCH($U$25,'4. Valuation'!$P$10:$Y$10,0)),0)</f>
        <v>0</v>
      </c>
      <c r="V513" s="278"/>
      <c r="W513" s="312">
        <f t="shared" si="85"/>
        <v>0</v>
      </c>
      <c r="X513" s="312">
        <f t="shared" si="86"/>
        <v>0</v>
      </c>
      <c r="Y513" s="312">
        <f t="shared" si="87"/>
        <v>0</v>
      </c>
      <c r="Z513" s="278"/>
      <c r="AA513" s="312">
        <f t="shared" si="88"/>
        <v>0</v>
      </c>
      <c r="AB513" s="312">
        <f>'3. GRI Pricing'!Z504</f>
        <v>0</v>
      </c>
      <c r="AC513" s="361">
        <f t="shared" si="89"/>
        <v>0</v>
      </c>
    </row>
    <row r="514" spans="3:29" s="30" customFormat="1" ht="11.4" x14ac:dyDescent="0.2">
      <c r="C514" s="77">
        <f>'1. Accomodation'!N509</f>
        <v>0</v>
      </c>
      <c r="D514" s="77" t="str">
        <f>'3. GRI Pricing'!D505</f>
        <v>[Select]</v>
      </c>
      <c r="E514" s="77" t="str">
        <f>'1. Accomodation'!P509</f>
        <v>[Select]</v>
      </c>
      <c r="F514" s="77">
        <f>'1. Accomodation'!O509</f>
        <v>0</v>
      </c>
      <c r="H514" s="273">
        <v>0</v>
      </c>
      <c r="I514" s="272">
        <f>IFERROR(INDEX('4. Valuation'!$C$10:$J$17,MATCH($E514,'4. Valuation'!$C$10:$C$17,0),MATCH($I$25,'4. Valuation'!$C$10:$J$10,0)),0)</f>
        <v>0</v>
      </c>
      <c r="J514" s="361">
        <f>IFERROR(INDEX('4. Valuation'!$C$10:$J$17,MATCH($E514,'4. Valuation'!$C$10:$C$17,0),MATCH($J$25,'4. Valuation'!$C$10:$J$10,0)),0)</f>
        <v>0</v>
      </c>
      <c r="K514" s="277"/>
      <c r="L514" s="312">
        <f t="shared" si="82"/>
        <v>0</v>
      </c>
      <c r="M514" s="312">
        <f t="shared" si="83"/>
        <v>0</v>
      </c>
      <c r="N514" s="361">
        <f t="shared" si="84"/>
        <v>0</v>
      </c>
      <c r="O514" s="278"/>
      <c r="P514" s="278"/>
      <c r="Q514" s="278"/>
      <c r="R514" s="278"/>
      <c r="S514" s="312">
        <f>IFERROR(INDEX('4. Valuation'!$P$10:$Y$17,MATCH($E514,'4. Valuation'!$P$10:$P$17,0),MATCH($S$25,'4. Valuation'!$P$10:$Y$10,0)),0)</f>
        <v>0</v>
      </c>
      <c r="T514" s="312">
        <f>IFERROR(INDEX('4. Valuation'!$P$10:$Y$17,MATCH($E514,'4. Valuation'!$P$10:$P$17,0),MATCH($T$25,'4. Valuation'!$P$10:$Y$10,0)),0)</f>
        <v>0</v>
      </c>
      <c r="U514" s="312">
        <f>IFERROR(INDEX('4. Valuation'!$P$10:$Y$17,MATCH($E514,'4. Valuation'!$P$10:$P$17,0),MATCH($U$25,'4. Valuation'!$P$10:$Y$10,0)),0)</f>
        <v>0</v>
      </c>
      <c r="V514" s="278"/>
      <c r="W514" s="312">
        <f t="shared" si="85"/>
        <v>0</v>
      </c>
      <c r="X514" s="312">
        <f t="shared" si="86"/>
        <v>0</v>
      </c>
      <c r="Y514" s="312">
        <f t="shared" si="87"/>
        <v>0</v>
      </c>
      <c r="Z514" s="278"/>
      <c r="AA514" s="312">
        <f t="shared" si="88"/>
        <v>0</v>
      </c>
      <c r="AB514" s="312">
        <f>'3. GRI Pricing'!Z505</f>
        <v>0</v>
      </c>
      <c r="AC514" s="361">
        <f t="shared" si="89"/>
        <v>0</v>
      </c>
    </row>
    <row r="515" spans="3:29" s="30" customFormat="1" ht="11.4" x14ac:dyDescent="0.2">
      <c r="C515" s="77">
        <f>'1. Accomodation'!N510</f>
        <v>0</v>
      </c>
      <c r="D515" s="77" t="str">
        <f>'3. GRI Pricing'!D506</f>
        <v>[Select]</v>
      </c>
      <c r="E515" s="77" t="str">
        <f>'1. Accomodation'!P510</f>
        <v>[Select]</v>
      </c>
      <c r="F515" s="77">
        <f>'1. Accomodation'!O510</f>
        <v>0</v>
      </c>
      <c r="H515" s="273">
        <v>0</v>
      </c>
      <c r="I515" s="272">
        <f>IFERROR(INDEX('4. Valuation'!$C$10:$J$17,MATCH($E515,'4. Valuation'!$C$10:$C$17,0),MATCH($I$25,'4. Valuation'!$C$10:$J$10,0)),0)</f>
        <v>0</v>
      </c>
      <c r="J515" s="361">
        <f>IFERROR(INDEX('4. Valuation'!$C$10:$J$17,MATCH($E515,'4. Valuation'!$C$10:$C$17,0),MATCH($J$25,'4. Valuation'!$C$10:$J$10,0)),0)</f>
        <v>0</v>
      </c>
      <c r="K515" s="277"/>
      <c r="L515" s="312">
        <f t="shared" si="82"/>
        <v>0</v>
      </c>
      <c r="M515" s="312">
        <f t="shared" si="83"/>
        <v>0</v>
      </c>
      <c r="N515" s="361">
        <f t="shared" si="84"/>
        <v>0</v>
      </c>
      <c r="O515" s="278"/>
      <c r="P515" s="278"/>
      <c r="Q515" s="278"/>
      <c r="R515" s="278"/>
      <c r="S515" s="312">
        <f>IFERROR(INDEX('4. Valuation'!$P$10:$Y$17,MATCH($E515,'4. Valuation'!$P$10:$P$17,0),MATCH($S$25,'4. Valuation'!$P$10:$Y$10,0)),0)</f>
        <v>0</v>
      </c>
      <c r="T515" s="312">
        <f>IFERROR(INDEX('4. Valuation'!$P$10:$Y$17,MATCH($E515,'4. Valuation'!$P$10:$P$17,0),MATCH($T$25,'4. Valuation'!$P$10:$Y$10,0)),0)</f>
        <v>0</v>
      </c>
      <c r="U515" s="312">
        <f>IFERROR(INDEX('4. Valuation'!$P$10:$Y$17,MATCH($E515,'4. Valuation'!$P$10:$P$17,0),MATCH($U$25,'4. Valuation'!$P$10:$Y$10,0)),0)</f>
        <v>0</v>
      </c>
      <c r="V515" s="278"/>
      <c r="W515" s="312">
        <f t="shared" si="85"/>
        <v>0</v>
      </c>
      <c r="X515" s="312">
        <f t="shared" si="86"/>
        <v>0</v>
      </c>
      <c r="Y515" s="312">
        <f t="shared" si="87"/>
        <v>0</v>
      </c>
      <c r="Z515" s="278"/>
      <c r="AA515" s="312">
        <f t="shared" si="88"/>
        <v>0</v>
      </c>
      <c r="AB515" s="312">
        <f>'3. GRI Pricing'!Z506</f>
        <v>0</v>
      </c>
      <c r="AC515" s="361">
        <f t="shared" si="89"/>
        <v>0</v>
      </c>
    </row>
    <row r="516" spans="3:29" s="30" customFormat="1" ht="11.4" x14ac:dyDescent="0.2">
      <c r="C516" s="77">
        <f>'1. Accomodation'!N511</f>
        <v>0</v>
      </c>
      <c r="D516" s="77" t="str">
        <f>'3. GRI Pricing'!D507</f>
        <v>[Select]</v>
      </c>
      <c r="E516" s="77" t="str">
        <f>'1. Accomodation'!P511</f>
        <v>[Select]</v>
      </c>
      <c r="F516" s="77">
        <f>'1. Accomodation'!O511</f>
        <v>0</v>
      </c>
      <c r="H516" s="273">
        <v>0</v>
      </c>
      <c r="I516" s="272">
        <f>IFERROR(INDEX('4. Valuation'!$C$10:$J$17,MATCH($E516,'4. Valuation'!$C$10:$C$17,0),MATCH($I$25,'4. Valuation'!$C$10:$J$10,0)),0)</f>
        <v>0</v>
      </c>
      <c r="J516" s="361">
        <f>IFERROR(INDEX('4. Valuation'!$C$10:$J$17,MATCH($E516,'4. Valuation'!$C$10:$C$17,0),MATCH($J$25,'4. Valuation'!$C$10:$J$10,0)),0)</f>
        <v>0</v>
      </c>
      <c r="K516" s="277"/>
      <c r="L516" s="312">
        <f t="shared" si="82"/>
        <v>0</v>
      </c>
      <c r="M516" s="312">
        <f t="shared" si="83"/>
        <v>0</v>
      </c>
      <c r="N516" s="361">
        <f t="shared" si="84"/>
        <v>0</v>
      </c>
      <c r="O516" s="278"/>
      <c r="P516" s="278"/>
      <c r="Q516" s="278"/>
      <c r="R516" s="278"/>
      <c r="S516" s="312">
        <f>IFERROR(INDEX('4. Valuation'!$P$10:$Y$17,MATCH($E516,'4. Valuation'!$P$10:$P$17,0),MATCH($S$25,'4. Valuation'!$P$10:$Y$10,0)),0)</f>
        <v>0</v>
      </c>
      <c r="T516" s="312">
        <f>IFERROR(INDEX('4. Valuation'!$P$10:$Y$17,MATCH($E516,'4. Valuation'!$P$10:$P$17,0),MATCH($T$25,'4. Valuation'!$P$10:$Y$10,0)),0)</f>
        <v>0</v>
      </c>
      <c r="U516" s="312">
        <f>IFERROR(INDEX('4. Valuation'!$P$10:$Y$17,MATCH($E516,'4. Valuation'!$P$10:$P$17,0),MATCH($U$25,'4. Valuation'!$P$10:$Y$10,0)),0)</f>
        <v>0</v>
      </c>
      <c r="V516" s="278"/>
      <c r="W516" s="312">
        <f t="shared" si="85"/>
        <v>0</v>
      </c>
      <c r="X516" s="312">
        <f t="shared" si="86"/>
        <v>0</v>
      </c>
      <c r="Y516" s="312">
        <f t="shared" si="87"/>
        <v>0</v>
      </c>
      <c r="Z516" s="278"/>
      <c r="AA516" s="312">
        <f t="shared" si="88"/>
        <v>0</v>
      </c>
      <c r="AB516" s="312">
        <f>'3. GRI Pricing'!Z507</f>
        <v>0</v>
      </c>
      <c r="AC516" s="361">
        <f t="shared" si="89"/>
        <v>0</v>
      </c>
    </row>
    <row r="517" spans="3:29" s="30" customFormat="1" ht="11.4" x14ac:dyDescent="0.2">
      <c r="C517" s="77">
        <f>'1. Accomodation'!N512</f>
        <v>0</v>
      </c>
      <c r="D517" s="77" t="str">
        <f>'3. GRI Pricing'!D508</f>
        <v>[Select]</v>
      </c>
      <c r="E517" s="77" t="str">
        <f>'1. Accomodation'!P512</f>
        <v>[Select]</v>
      </c>
      <c r="F517" s="77">
        <f>'1. Accomodation'!O512</f>
        <v>0</v>
      </c>
      <c r="H517" s="273">
        <v>0</v>
      </c>
      <c r="I517" s="272">
        <f>IFERROR(INDEX('4. Valuation'!$C$10:$J$17,MATCH($E517,'4. Valuation'!$C$10:$C$17,0),MATCH($I$25,'4. Valuation'!$C$10:$J$10,0)),0)</f>
        <v>0</v>
      </c>
      <c r="J517" s="361">
        <f>IFERROR(INDEX('4. Valuation'!$C$10:$J$17,MATCH($E517,'4. Valuation'!$C$10:$C$17,0),MATCH($J$25,'4. Valuation'!$C$10:$J$10,0)),0)</f>
        <v>0</v>
      </c>
      <c r="K517" s="277"/>
      <c r="L517" s="312">
        <f t="shared" si="82"/>
        <v>0</v>
      </c>
      <c r="M517" s="312">
        <f t="shared" si="83"/>
        <v>0</v>
      </c>
      <c r="N517" s="361">
        <f t="shared" si="84"/>
        <v>0</v>
      </c>
      <c r="O517" s="278"/>
      <c r="P517" s="278"/>
      <c r="Q517" s="278"/>
      <c r="R517" s="278"/>
      <c r="S517" s="312">
        <f>IFERROR(INDEX('4. Valuation'!$P$10:$Y$17,MATCH($E517,'4. Valuation'!$P$10:$P$17,0),MATCH($S$25,'4. Valuation'!$P$10:$Y$10,0)),0)</f>
        <v>0</v>
      </c>
      <c r="T517" s="312">
        <f>IFERROR(INDEX('4. Valuation'!$P$10:$Y$17,MATCH($E517,'4. Valuation'!$P$10:$P$17,0),MATCH($T$25,'4. Valuation'!$P$10:$Y$10,0)),0)</f>
        <v>0</v>
      </c>
      <c r="U517" s="312">
        <f>IFERROR(INDEX('4. Valuation'!$P$10:$Y$17,MATCH($E517,'4. Valuation'!$P$10:$P$17,0),MATCH($U$25,'4. Valuation'!$P$10:$Y$10,0)),0)</f>
        <v>0</v>
      </c>
      <c r="V517" s="278"/>
      <c r="W517" s="312">
        <f t="shared" si="85"/>
        <v>0</v>
      </c>
      <c r="X517" s="312">
        <f t="shared" si="86"/>
        <v>0</v>
      </c>
      <c r="Y517" s="312">
        <f t="shared" si="87"/>
        <v>0</v>
      </c>
      <c r="Z517" s="278"/>
      <c r="AA517" s="312">
        <f t="shared" si="88"/>
        <v>0</v>
      </c>
      <c r="AB517" s="312">
        <f>'3. GRI Pricing'!Z508</f>
        <v>0</v>
      </c>
      <c r="AC517" s="361">
        <f t="shared" si="89"/>
        <v>0</v>
      </c>
    </row>
    <row r="518" spans="3:29" s="30" customFormat="1" ht="11.4" x14ac:dyDescent="0.2">
      <c r="C518" s="77">
        <f>'1. Accomodation'!N513</f>
        <v>0</v>
      </c>
      <c r="D518" s="77" t="str">
        <f>'3. GRI Pricing'!D509</f>
        <v>[Select]</v>
      </c>
      <c r="E518" s="77" t="str">
        <f>'1. Accomodation'!P513</f>
        <v>[Select]</v>
      </c>
      <c r="F518" s="77">
        <f>'1. Accomodation'!O513</f>
        <v>0</v>
      </c>
      <c r="H518" s="273">
        <v>0</v>
      </c>
      <c r="I518" s="272">
        <f>IFERROR(INDEX('4. Valuation'!$C$10:$J$17,MATCH($E518,'4. Valuation'!$C$10:$C$17,0),MATCH($I$25,'4. Valuation'!$C$10:$J$10,0)),0)</f>
        <v>0</v>
      </c>
      <c r="J518" s="361">
        <f>IFERROR(INDEX('4. Valuation'!$C$10:$J$17,MATCH($E518,'4. Valuation'!$C$10:$C$17,0),MATCH($J$25,'4. Valuation'!$C$10:$J$10,0)),0)</f>
        <v>0</v>
      </c>
      <c r="K518" s="277"/>
      <c r="L518" s="312">
        <f t="shared" si="82"/>
        <v>0</v>
      </c>
      <c r="M518" s="312">
        <f t="shared" si="83"/>
        <v>0</v>
      </c>
      <c r="N518" s="361">
        <f t="shared" si="84"/>
        <v>0</v>
      </c>
      <c r="O518" s="278"/>
      <c r="P518" s="278"/>
      <c r="Q518" s="278"/>
      <c r="R518" s="278"/>
      <c r="S518" s="312">
        <f>IFERROR(INDEX('4. Valuation'!$P$10:$Y$17,MATCH($E518,'4. Valuation'!$P$10:$P$17,0),MATCH($S$25,'4. Valuation'!$P$10:$Y$10,0)),0)</f>
        <v>0</v>
      </c>
      <c r="T518" s="312">
        <f>IFERROR(INDEX('4. Valuation'!$P$10:$Y$17,MATCH($E518,'4. Valuation'!$P$10:$P$17,0),MATCH($T$25,'4. Valuation'!$P$10:$Y$10,0)),0)</f>
        <v>0</v>
      </c>
      <c r="U518" s="312">
        <f>IFERROR(INDEX('4. Valuation'!$P$10:$Y$17,MATCH($E518,'4. Valuation'!$P$10:$P$17,0),MATCH($U$25,'4. Valuation'!$P$10:$Y$10,0)),0)</f>
        <v>0</v>
      </c>
      <c r="V518" s="278"/>
      <c r="W518" s="312">
        <f t="shared" si="85"/>
        <v>0</v>
      </c>
      <c r="X518" s="312">
        <f t="shared" si="86"/>
        <v>0</v>
      </c>
      <c r="Y518" s="312">
        <f t="shared" si="87"/>
        <v>0</v>
      </c>
      <c r="Z518" s="278"/>
      <c r="AA518" s="312">
        <f t="shared" si="88"/>
        <v>0</v>
      </c>
      <c r="AB518" s="312">
        <f>'3. GRI Pricing'!Z509</f>
        <v>0</v>
      </c>
      <c r="AC518" s="361">
        <f t="shared" si="89"/>
        <v>0</v>
      </c>
    </row>
    <row r="519" spans="3:29" s="30" customFormat="1" ht="11.4" x14ac:dyDescent="0.2">
      <c r="C519" s="77">
        <f>'1. Accomodation'!N514</f>
        <v>0</v>
      </c>
      <c r="D519" s="77" t="str">
        <f>'3. GRI Pricing'!D510</f>
        <v>[Select]</v>
      </c>
      <c r="E519" s="77" t="str">
        <f>'1. Accomodation'!P514</f>
        <v>[Select]</v>
      </c>
      <c r="F519" s="77">
        <f>'1. Accomodation'!O514</f>
        <v>0</v>
      </c>
      <c r="H519" s="273">
        <v>0</v>
      </c>
      <c r="I519" s="272">
        <f>IFERROR(INDEX('4. Valuation'!$C$10:$J$17,MATCH($E519,'4. Valuation'!$C$10:$C$17,0),MATCH($I$25,'4. Valuation'!$C$10:$J$10,0)),0)</f>
        <v>0</v>
      </c>
      <c r="J519" s="361">
        <f>IFERROR(INDEX('4. Valuation'!$C$10:$J$17,MATCH($E519,'4. Valuation'!$C$10:$C$17,0),MATCH($J$25,'4. Valuation'!$C$10:$J$10,0)),0)</f>
        <v>0</v>
      </c>
      <c r="K519" s="277"/>
      <c r="L519" s="312">
        <f t="shared" si="82"/>
        <v>0</v>
      </c>
      <c r="M519" s="312">
        <f t="shared" si="83"/>
        <v>0</v>
      </c>
      <c r="N519" s="361">
        <f t="shared" si="84"/>
        <v>0</v>
      </c>
      <c r="O519" s="278"/>
      <c r="P519" s="278"/>
      <c r="Q519" s="278"/>
      <c r="R519" s="278"/>
      <c r="S519" s="312">
        <f>IFERROR(INDEX('4. Valuation'!$P$10:$Y$17,MATCH($E519,'4. Valuation'!$P$10:$P$17,0),MATCH($S$25,'4. Valuation'!$P$10:$Y$10,0)),0)</f>
        <v>0</v>
      </c>
      <c r="T519" s="312">
        <f>IFERROR(INDEX('4. Valuation'!$P$10:$Y$17,MATCH($E519,'4. Valuation'!$P$10:$P$17,0),MATCH($T$25,'4. Valuation'!$P$10:$Y$10,0)),0)</f>
        <v>0</v>
      </c>
      <c r="U519" s="312">
        <f>IFERROR(INDEX('4. Valuation'!$P$10:$Y$17,MATCH($E519,'4. Valuation'!$P$10:$P$17,0),MATCH($U$25,'4. Valuation'!$P$10:$Y$10,0)),0)</f>
        <v>0</v>
      </c>
      <c r="V519" s="278"/>
      <c r="W519" s="312">
        <f t="shared" si="85"/>
        <v>0</v>
      </c>
      <c r="X519" s="312">
        <f t="shared" si="86"/>
        <v>0</v>
      </c>
      <c r="Y519" s="312">
        <f t="shared" si="87"/>
        <v>0</v>
      </c>
      <c r="Z519" s="278"/>
      <c r="AA519" s="312">
        <f t="shared" si="88"/>
        <v>0</v>
      </c>
      <c r="AB519" s="312">
        <f>'3. GRI Pricing'!Z510</f>
        <v>0</v>
      </c>
      <c r="AC519" s="361">
        <f t="shared" si="89"/>
        <v>0</v>
      </c>
    </row>
    <row r="520" spans="3:29" s="30" customFormat="1" ht="11.4" x14ac:dyDescent="0.2">
      <c r="C520" s="77">
        <f>'1. Accomodation'!N515</f>
        <v>0</v>
      </c>
      <c r="D520" s="77" t="str">
        <f>'3. GRI Pricing'!D511</f>
        <v>[Select]</v>
      </c>
      <c r="E520" s="77" t="str">
        <f>'1. Accomodation'!P515</f>
        <v>[Select]</v>
      </c>
      <c r="F520" s="77">
        <f>'1. Accomodation'!O515</f>
        <v>0</v>
      </c>
      <c r="H520" s="273">
        <v>0</v>
      </c>
      <c r="I520" s="272">
        <f>IFERROR(INDEX('4. Valuation'!$C$10:$J$17,MATCH($E520,'4. Valuation'!$C$10:$C$17,0),MATCH($I$25,'4. Valuation'!$C$10:$J$10,0)),0)</f>
        <v>0</v>
      </c>
      <c r="J520" s="361">
        <f>IFERROR(INDEX('4. Valuation'!$C$10:$J$17,MATCH($E520,'4. Valuation'!$C$10:$C$17,0),MATCH($J$25,'4. Valuation'!$C$10:$J$10,0)),0)</f>
        <v>0</v>
      </c>
      <c r="K520" s="277"/>
      <c r="L520" s="312">
        <f t="shared" si="82"/>
        <v>0</v>
      </c>
      <c r="M520" s="312">
        <f t="shared" si="83"/>
        <v>0</v>
      </c>
      <c r="N520" s="361">
        <f t="shared" si="84"/>
        <v>0</v>
      </c>
      <c r="O520" s="278"/>
      <c r="P520" s="278"/>
      <c r="Q520" s="278"/>
      <c r="R520" s="278"/>
      <c r="S520" s="312">
        <f>IFERROR(INDEX('4. Valuation'!$P$10:$Y$17,MATCH($E520,'4. Valuation'!$P$10:$P$17,0),MATCH($S$25,'4. Valuation'!$P$10:$Y$10,0)),0)</f>
        <v>0</v>
      </c>
      <c r="T520" s="312">
        <f>IFERROR(INDEX('4. Valuation'!$P$10:$Y$17,MATCH($E520,'4. Valuation'!$P$10:$P$17,0),MATCH($T$25,'4. Valuation'!$P$10:$Y$10,0)),0)</f>
        <v>0</v>
      </c>
      <c r="U520" s="312">
        <f>IFERROR(INDEX('4. Valuation'!$P$10:$Y$17,MATCH($E520,'4. Valuation'!$P$10:$P$17,0),MATCH($U$25,'4. Valuation'!$P$10:$Y$10,0)),0)</f>
        <v>0</v>
      </c>
      <c r="V520" s="278"/>
      <c r="W520" s="312">
        <f t="shared" si="85"/>
        <v>0</v>
      </c>
      <c r="X520" s="312">
        <f t="shared" si="86"/>
        <v>0</v>
      </c>
      <c r="Y520" s="312">
        <f t="shared" si="87"/>
        <v>0</v>
      </c>
      <c r="Z520" s="278"/>
      <c r="AA520" s="312">
        <f t="shared" si="88"/>
        <v>0</v>
      </c>
      <c r="AB520" s="312">
        <f>'3. GRI Pricing'!Z511</f>
        <v>0</v>
      </c>
      <c r="AC520" s="361">
        <f t="shared" si="89"/>
        <v>0</v>
      </c>
    </row>
    <row r="521" spans="3:29" s="30" customFormat="1" ht="11.4" x14ac:dyDescent="0.2">
      <c r="C521" s="77">
        <f>'1. Accomodation'!N516</f>
        <v>0</v>
      </c>
      <c r="D521" s="77" t="str">
        <f>'3. GRI Pricing'!D512</f>
        <v>[Select]</v>
      </c>
      <c r="E521" s="77" t="str">
        <f>'1. Accomodation'!P516</f>
        <v>[Select]</v>
      </c>
      <c r="F521" s="77">
        <f>'1. Accomodation'!O516</f>
        <v>0</v>
      </c>
      <c r="H521" s="273">
        <v>0</v>
      </c>
      <c r="I521" s="272">
        <f>IFERROR(INDEX('4. Valuation'!$C$10:$J$17,MATCH($E521,'4. Valuation'!$C$10:$C$17,0),MATCH($I$25,'4. Valuation'!$C$10:$J$10,0)),0)</f>
        <v>0</v>
      </c>
      <c r="J521" s="361">
        <f>IFERROR(INDEX('4. Valuation'!$C$10:$J$17,MATCH($E521,'4. Valuation'!$C$10:$C$17,0),MATCH($J$25,'4. Valuation'!$C$10:$J$10,0)),0)</f>
        <v>0</v>
      </c>
      <c r="K521" s="277"/>
      <c r="L521" s="312">
        <f t="shared" si="82"/>
        <v>0</v>
      </c>
      <c r="M521" s="312">
        <f t="shared" si="83"/>
        <v>0</v>
      </c>
      <c r="N521" s="361">
        <f t="shared" si="84"/>
        <v>0</v>
      </c>
      <c r="O521" s="278"/>
      <c r="P521" s="278"/>
      <c r="Q521" s="278"/>
      <c r="R521" s="278"/>
      <c r="S521" s="312">
        <f>IFERROR(INDEX('4. Valuation'!$P$10:$Y$17,MATCH($E521,'4. Valuation'!$P$10:$P$17,0),MATCH($S$25,'4. Valuation'!$P$10:$Y$10,0)),0)</f>
        <v>0</v>
      </c>
      <c r="T521" s="312">
        <f>IFERROR(INDEX('4. Valuation'!$P$10:$Y$17,MATCH($E521,'4. Valuation'!$P$10:$P$17,0),MATCH($T$25,'4. Valuation'!$P$10:$Y$10,0)),0)</f>
        <v>0</v>
      </c>
      <c r="U521" s="312">
        <f>IFERROR(INDEX('4. Valuation'!$P$10:$Y$17,MATCH($E521,'4. Valuation'!$P$10:$P$17,0),MATCH($U$25,'4. Valuation'!$P$10:$Y$10,0)),0)</f>
        <v>0</v>
      </c>
      <c r="V521" s="278"/>
      <c r="W521" s="312">
        <f t="shared" si="85"/>
        <v>0</v>
      </c>
      <c r="X521" s="312">
        <f t="shared" si="86"/>
        <v>0</v>
      </c>
      <c r="Y521" s="312">
        <f t="shared" si="87"/>
        <v>0</v>
      </c>
      <c r="Z521" s="278"/>
      <c r="AA521" s="312">
        <f t="shared" si="88"/>
        <v>0</v>
      </c>
      <c r="AB521" s="312">
        <f>'3. GRI Pricing'!Z512</f>
        <v>0</v>
      </c>
      <c r="AC521" s="361">
        <f t="shared" si="89"/>
        <v>0</v>
      </c>
    </row>
    <row r="522" spans="3:29" s="30" customFormat="1" ht="11.4" x14ac:dyDescent="0.2">
      <c r="C522" s="77">
        <f>'1. Accomodation'!N517</f>
        <v>0</v>
      </c>
      <c r="D522" s="77" t="str">
        <f>'3. GRI Pricing'!D513</f>
        <v>[Select]</v>
      </c>
      <c r="E522" s="77" t="str">
        <f>'1. Accomodation'!P517</f>
        <v>[Select]</v>
      </c>
      <c r="F522" s="77">
        <f>'1. Accomodation'!O517</f>
        <v>0</v>
      </c>
      <c r="H522" s="273">
        <v>0</v>
      </c>
      <c r="I522" s="272">
        <f>IFERROR(INDEX('4. Valuation'!$C$10:$J$17,MATCH($E522,'4. Valuation'!$C$10:$C$17,0),MATCH($I$25,'4. Valuation'!$C$10:$J$10,0)),0)</f>
        <v>0</v>
      </c>
      <c r="J522" s="361">
        <f>IFERROR(INDEX('4. Valuation'!$C$10:$J$17,MATCH($E522,'4. Valuation'!$C$10:$C$17,0),MATCH($J$25,'4. Valuation'!$C$10:$J$10,0)),0)</f>
        <v>0</v>
      </c>
      <c r="K522" s="277"/>
      <c r="L522" s="312">
        <f t="shared" si="82"/>
        <v>0</v>
      </c>
      <c r="M522" s="312">
        <f t="shared" si="83"/>
        <v>0</v>
      </c>
      <c r="N522" s="361">
        <f t="shared" si="84"/>
        <v>0</v>
      </c>
      <c r="O522" s="278"/>
      <c r="P522" s="278"/>
      <c r="Q522" s="278"/>
      <c r="R522" s="278"/>
      <c r="S522" s="312">
        <f>IFERROR(INDEX('4. Valuation'!$P$10:$Y$17,MATCH($E522,'4. Valuation'!$P$10:$P$17,0),MATCH($S$25,'4. Valuation'!$P$10:$Y$10,0)),0)</f>
        <v>0</v>
      </c>
      <c r="T522" s="312">
        <f>IFERROR(INDEX('4. Valuation'!$P$10:$Y$17,MATCH($E522,'4. Valuation'!$P$10:$P$17,0),MATCH($T$25,'4. Valuation'!$P$10:$Y$10,0)),0)</f>
        <v>0</v>
      </c>
      <c r="U522" s="312">
        <f>IFERROR(INDEX('4. Valuation'!$P$10:$Y$17,MATCH($E522,'4. Valuation'!$P$10:$P$17,0),MATCH($U$25,'4. Valuation'!$P$10:$Y$10,0)),0)</f>
        <v>0</v>
      </c>
      <c r="V522" s="278"/>
      <c r="W522" s="312">
        <f t="shared" si="85"/>
        <v>0</v>
      </c>
      <c r="X522" s="312">
        <f t="shared" si="86"/>
        <v>0</v>
      </c>
      <c r="Y522" s="312">
        <f t="shared" si="87"/>
        <v>0</v>
      </c>
      <c r="Z522" s="278"/>
      <c r="AA522" s="312">
        <f t="shared" si="88"/>
        <v>0</v>
      </c>
      <c r="AB522" s="312">
        <f>'3. GRI Pricing'!Z513</f>
        <v>0</v>
      </c>
      <c r="AC522" s="361">
        <f t="shared" si="89"/>
        <v>0</v>
      </c>
    </row>
    <row r="523" spans="3:29" s="30" customFormat="1" ht="11.4" x14ac:dyDescent="0.2">
      <c r="C523" s="77">
        <f>'1. Accomodation'!N518</f>
        <v>0</v>
      </c>
      <c r="D523" s="77" t="str">
        <f>'3. GRI Pricing'!D514</f>
        <v>[Select]</v>
      </c>
      <c r="E523" s="77" t="str">
        <f>'1. Accomodation'!P518</f>
        <v>[Select]</v>
      </c>
      <c r="F523" s="77">
        <f>'1. Accomodation'!O518</f>
        <v>0</v>
      </c>
      <c r="H523" s="273">
        <v>0</v>
      </c>
      <c r="I523" s="272">
        <f>IFERROR(INDEX('4. Valuation'!$C$10:$J$17,MATCH($E523,'4. Valuation'!$C$10:$C$17,0),MATCH($I$25,'4. Valuation'!$C$10:$J$10,0)),0)</f>
        <v>0</v>
      </c>
      <c r="J523" s="361">
        <f>IFERROR(INDEX('4. Valuation'!$C$10:$J$17,MATCH($E523,'4. Valuation'!$C$10:$C$17,0),MATCH($J$25,'4. Valuation'!$C$10:$J$10,0)),0)</f>
        <v>0</v>
      </c>
      <c r="K523" s="277"/>
      <c r="L523" s="312">
        <f t="shared" si="82"/>
        <v>0</v>
      </c>
      <c r="M523" s="312">
        <f t="shared" si="83"/>
        <v>0</v>
      </c>
      <c r="N523" s="361">
        <f t="shared" si="84"/>
        <v>0</v>
      </c>
      <c r="O523" s="278"/>
      <c r="P523" s="278"/>
      <c r="Q523" s="278"/>
      <c r="R523" s="278"/>
      <c r="S523" s="312">
        <f>IFERROR(INDEX('4. Valuation'!$P$10:$Y$17,MATCH($E523,'4. Valuation'!$P$10:$P$17,0),MATCH($S$25,'4. Valuation'!$P$10:$Y$10,0)),0)</f>
        <v>0</v>
      </c>
      <c r="T523" s="312">
        <f>IFERROR(INDEX('4. Valuation'!$P$10:$Y$17,MATCH($E523,'4. Valuation'!$P$10:$P$17,0),MATCH($T$25,'4. Valuation'!$P$10:$Y$10,0)),0)</f>
        <v>0</v>
      </c>
      <c r="U523" s="312">
        <f>IFERROR(INDEX('4. Valuation'!$P$10:$Y$17,MATCH($E523,'4. Valuation'!$P$10:$P$17,0),MATCH($U$25,'4. Valuation'!$P$10:$Y$10,0)),0)</f>
        <v>0</v>
      </c>
      <c r="V523" s="278"/>
      <c r="W523" s="312">
        <f t="shared" si="85"/>
        <v>0</v>
      </c>
      <c r="X523" s="312">
        <f t="shared" si="86"/>
        <v>0</v>
      </c>
      <c r="Y523" s="312">
        <f t="shared" si="87"/>
        <v>0</v>
      </c>
      <c r="Z523" s="278"/>
      <c r="AA523" s="312">
        <f t="shared" si="88"/>
        <v>0</v>
      </c>
      <c r="AB523" s="312">
        <f>'3. GRI Pricing'!Z514</f>
        <v>0</v>
      </c>
      <c r="AC523" s="361">
        <f t="shared" si="89"/>
        <v>0</v>
      </c>
    </row>
    <row r="524" spans="3:29" s="30" customFormat="1" ht="11.4" x14ac:dyDescent="0.2">
      <c r="C524" s="77">
        <f>'1. Accomodation'!N519</f>
        <v>0</v>
      </c>
      <c r="D524" s="77" t="str">
        <f>'3. GRI Pricing'!D515</f>
        <v>[Select]</v>
      </c>
      <c r="E524" s="77" t="str">
        <f>'1. Accomodation'!P519</f>
        <v>[Select]</v>
      </c>
      <c r="F524" s="77">
        <f>'1. Accomodation'!O519</f>
        <v>0</v>
      </c>
      <c r="H524" s="273">
        <v>0</v>
      </c>
      <c r="I524" s="272">
        <f>IFERROR(INDEX('4. Valuation'!$C$10:$J$17,MATCH($E524,'4. Valuation'!$C$10:$C$17,0),MATCH($I$25,'4. Valuation'!$C$10:$J$10,0)),0)</f>
        <v>0</v>
      </c>
      <c r="J524" s="361">
        <f>IFERROR(INDEX('4. Valuation'!$C$10:$J$17,MATCH($E524,'4. Valuation'!$C$10:$C$17,0),MATCH($J$25,'4. Valuation'!$C$10:$J$10,0)),0)</f>
        <v>0</v>
      </c>
      <c r="K524" s="277"/>
      <c r="L524" s="312">
        <f t="shared" si="82"/>
        <v>0</v>
      </c>
      <c r="M524" s="312">
        <f t="shared" si="83"/>
        <v>0</v>
      </c>
      <c r="N524" s="361">
        <f t="shared" si="84"/>
        <v>0</v>
      </c>
      <c r="O524" s="278"/>
      <c r="P524" s="278"/>
      <c r="Q524" s="278"/>
      <c r="R524" s="278"/>
      <c r="S524" s="312">
        <f>IFERROR(INDEX('4. Valuation'!$P$10:$Y$17,MATCH($E524,'4. Valuation'!$P$10:$P$17,0),MATCH($S$25,'4. Valuation'!$P$10:$Y$10,0)),0)</f>
        <v>0</v>
      </c>
      <c r="T524" s="312">
        <f>IFERROR(INDEX('4. Valuation'!$P$10:$Y$17,MATCH($E524,'4. Valuation'!$P$10:$P$17,0),MATCH($T$25,'4. Valuation'!$P$10:$Y$10,0)),0)</f>
        <v>0</v>
      </c>
      <c r="U524" s="312">
        <f>IFERROR(INDEX('4. Valuation'!$P$10:$Y$17,MATCH($E524,'4. Valuation'!$P$10:$P$17,0),MATCH($U$25,'4. Valuation'!$P$10:$Y$10,0)),0)</f>
        <v>0</v>
      </c>
      <c r="V524" s="278"/>
      <c r="W524" s="312">
        <f t="shared" si="85"/>
        <v>0</v>
      </c>
      <c r="X524" s="312">
        <f t="shared" si="86"/>
        <v>0</v>
      </c>
      <c r="Y524" s="312">
        <f t="shared" si="87"/>
        <v>0</v>
      </c>
      <c r="Z524" s="278"/>
      <c r="AA524" s="312">
        <f t="shared" si="88"/>
        <v>0</v>
      </c>
      <c r="AB524" s="312">
        <f>'3. GRI Pricing'!Z515</f>
        <v>0</v>
      </c>
      <c r="AC524" s="361">
        <f t="shared" si="89"/>
        <v>0</v>
      </c>
    </row>
    <row r="525" spans="3:29" s="30" customFormat="1" ht="11.4" x14ac:dyDescent="0.2">
      <c r="C525" s="77">
        <f>'1. Accomodation'!N520</f>
        <v>0</v>
      </c>
      <c r="D525" s="77" t="str">
        <f>'3. GRI Pricing'!D516</f>
        <v>[Select]</v>
      </c>
      <c r="E525" s="77" t="str">
        <f>'1. Accomodation'!P520</f>
        <v>[Select]</v>
      </c>
      <c r="F525" s="77">
        <f>'1. Accomodation'!O520</f>
        <v>0</v>
      </c>
      <c r="H525" s="273">
        <v>0</v>
      </c>
      <c r="I525" s="272">
        <f>IFERROR(INDEX('4. Valuation'!$C$10:$J$17,MATCH($E525,'4. Valuation'!$C$10:$C$17,0),MATCH($I$25,'4. Valuation'!$C$10:$J$10,0)),0)</f>
        <v>0</v>
      </c>
      <c r="J525" s="361">
        <f>IFERROR(INDEX('4. Valuation'!$C$10:$J$17,MATCH($E525,'4. Valuation'!$C$10:$C$17,0),MATCH($J$25,'4. Valuation'!$C$10:$J$10,0)),0)</f>
        <v>0</v>
      </c>
      <c r="K525" s="277"/>
      <c r="L525" s="312">
        <f t="shared" si="82"/>
        <v>0</v>
      </c>
      <c r="M525" s="312">
        <f t="shared" si="83"/>
        <v>0</v>
      </c>
      <c r="N525" s="361">
        <f t="shared" si="84"/>
        <v>0</v>
      </c>
      <c r="O525" s="278"/>
      <c r="P525" s="278"/>
      <c r="Q525" s="278"/>
      <c r="R525" s="278"/>
      <c r="S525" s="312">
        <f>IFERROR(INDEX('4. Valuation'!$P$10:$Y$17,MATCH($E525,'4. Valuation'!$P$10:$P$17,0),MATCH($S$25,'4. Valuation'!$P$10:$Y$10,0)),0)</f>
        <v>0</v>
      </c>
      <c r="T525" s="312">
        <f>IFERROR(INDEX('4. Valuation'!$P$10:$Y$17,MATCH($E525,'4. Valuation'!$P$10:$P$17,0),MATCH($T$25,'4. Valuation'!$P$10:$Y$10,0)),0)</f>
        <v>0</v>
      </c>
      <c r="U525" s="312">
        <f>IFERROR(INDEX('4. Valuation'!$P$10:$Y$17,MATCH($E525,'4. Valuation'!$P$10:$P$17,0),MATCH($U$25,'4. Valuation'!$P$10:$Y$10,0)),0)</f>
        <v>0</v>
      </c>
      <c r="V525" s="278"/>
      <c r="W525" s="312">
        <f t="shared" si="85"/>
        <v>0</v>
      </c>
      <c r="X525" s="312">
        <f t="shared" si="86"/>
        <v>0</v>
      </c>
      <c r="Y525" s="312">
        <f t="shared" si="87"/>
        <v>0</v>
      </c>
      <c r="Z525" s="278"/>
      <c r="AA525" s="312">
        <f t="shared" si="88"/>
        <v>0</v>
      </c>
      <c r="AB525" s="312">
        <f>'3. GRI Pricing'!Z516</f>
        <v>0</v>
      </c>
      <c r="AC525" s="361">
        <f t="shared" si="89"/>
        <v>0</v>
      </c>
    </row>
    <row r="526" spans="3:29" s="30" customFormat="1" ht="11.4" x14ac:dyDescent="0.2">
      <c r="C526" s="77">
        <f>'1. Accomodation'!N521</f>
        <v>0</v>
      </c>
      <c r="D526" s="77" t="str">
        <f>'3. GRI Pricing'!D517</f>
        <v>[Select]</v>
      </c>
      <c r="E526" s="77" t="str">
        <f>'1. Accomodation'!P521</f>
        <v>[Select]</v>
      </c>
      <c r="F526" s="77">
        <f>'1. Accomodation'!O521</f>
        <v>0</v>
      </c>
      <c r="H526" s="273">
        <v>0</v>
      </c>
      <c r="I526" s="272">
        <f>IFERROR(INDEX('4. Valuation'!$C$10:$J$17,MATCH($E526,'4. Valuation'!$C$10:$C$17,0),MATCH($I$25,'4. Valuation'!$C$10:$J$10,0)),0)</f>
        <v>0</v>
      </c>
      <c r="J526" s="361">
        <f>IFERROR(INDEX('4. Valuation'!$C$10:$J$17,MATCH($E526,'4. Valuation'!$C$10:$C$17,0),MATCH($J$25,'4. Valuation'!$C$10:$J$10,0)),0)</f>
        <v>0</v>
      </c>
      <c r="K526" s="277"/>
      <c r="L526" s="312">
        <f t="shared" si="82"/>
        <v>0</v>
      </c>
      <c r="M526" s="312">
        <f t="shared" si="83"/>
        <v>0</v>
      </c>
      <c r="N526" s="361">
        <f t="shared" si="84"/>
        <v>0</v>
      </c>
      <c r="O526" s="278"/>
      <c r="P526" s="278"/>
      <c r="Q526" s="278"/>
      <c r="R526" s="278"/>
      <c r="S526" s="312">
        <f>IFERROR(INDEX('4. Valuation'!$P$10:$Y$17,MATCH($E526,'4. Valuation'!$P$10:$P$17,0),MATCH($S$25,'4. Valuation'!$P$10:$Y$10,0)),0)</f>
        <v>0</v>
      </c>
      <c r="T526" s="312">
        <f>IFERROR(INDEX('4. Valuation'!$P$10:$Y$17,MATCH($E526,'4. Valuation'!$P$10:$P$17,0),MATCH($T$25,'4. Valuation'!$P$10:$Y$10,0)),0)</f>
        <v>0</v>
      </c>
      <c r="U526" s="312">
        <f>IFERROR(INDEX('4. Valuation'!$P$10:$Y$17,MATCH($E526,'4. Valuation'!$P$10:$P$17,0),MATCH($U$25,'4. Valuation'!$P$10:$Y$10,0)),0)</f>
        <v>0</v>
      </c>
      <c r="V526" s="278"/>
      <c r="W526" s="312">
        <f t="shared" si="85"/>
        <v>0</v>
      </c>
      <c r="X526" s="312">
        <f t="shared" si="86"/>
        <v>0</v>
      </c>
      <c r="Y526" s="312">
        <f t="shared" si="87"/>
        <v>0</v>
      </c>
      <c r="Z526" s="278"/>
      <c r="AA526" s="312">
        <f t="shared" si="88"/>
        <v>0</v>
      </c>
      <c r="AB526" s="312">
        <f>'3. GRI Pricing'!Z517</f>
        <v>0</v>
      </c>
      <c r="AC526" s="361">
        <f t="shared" si="89"/>
        <v>0</v>
      </c>
    </row>
    <row r="527" spans="3:29" s="30" customFormat="1" ht="11.4" x14ac:dyDescent="0.2">
      <c r="C527" s="77">
        <f>'1. Accomodation'!N522</f>
        <v>0</v>
      </c>
      <c r="D527" s="77" t="str">
        <f>'3. GRI Pricing'!D518</f>
        <v>[Select]</v>
      </c>
      <c r="E527" s="77" t="str">
        <f>'1. Accomodation'!P522</f>
        <v>[Select]</v>
      </c>
      <c r="F527" s="77">
        <f>'1. Accomodation'!O522</f>
        <v>0</v>
      </c>
      <c r="H527" s="273">
        <v>0</v>
      </c>
      <c r="I527" s="272">
        <f>IFERROR(INDEX('4. Valuation'!$C$10:$J$17,MATCH($E527,'4. Valuation'!$C$10:$C$17,0),MATCH($I$25,'4. Valuation'!$C$10:$J$10,0)),0)</f>
        <v>0</v>
      </c>
      <c r="J527" s="361">
        <f>IFERROR(INDEX('4. Valuation'!$C$10:$J$17,MATCH($E527,'4. Valuation'!$C$10:$C$17,0),MATCH($J$25,'4. Valuation'!$C$10:$J$10,0)),0)</f>
        <v>0</v>
      </c>
      <c r="K527" s="277"/>
      <c r="L527" s="312">
        <f t="shared" si="82"/>
        <v>0</v>
      </c>
      <c r="M527" s="312">
        <f t="shared" si="83"/>
        <v>0</v>
      </c>
      <c r="N527" s="361">
        <f t="shared" si="84"/>
        <v>0</v>
      </c>
      <c r="O527" s="278"/>
      <c r="P527" s="278"/>
      <c r="Q527" s="278"/>
      <c r="R527" s="278"/>
      <c r="S527" s="312">
        <f>IFERROR(INDEX('4. Valuation'!$P$10:$Y$17,MATCH($E527,'4. Valuation'!$P$10:$P$17,0),MATCH($S$25,'4. Valuation'!$P$10:$Y$10,0)),0)</f>
        <v>0</v>
      </c>
      <c r="T527" s="312">
        <f>IFERROR(INDEX('4. Valuation'!$P$10:$Y$17,MATCH($E527,'4. Valuation'!$P$10:$P$17,0),MATCH($T$25,'4. Valuation'!$P$10:$Y$10,0)),0)</f>
        <v>0</v>
      </c>
      <c r="U527" s="312">
        <f>IFERROR(INDEX('4. Valuation'!$P$10:$Y$17,MATCH($E527,'4. Valuation'!$P$10:$P$17,0),MATCH($U$25,'4. Valuation'!$P$10:$Y$10,0)),0)</f>
        <v>0</v>
      </c>
      <c r="V527" s="278"/>
      <c r="W527" s="312">
        <f t="shared" si="85"/>
        <v>0</v>
      </c>
      <c r="X527" s="312">
        <f t="shared" si="86"/>
        <v>0</v>
      </c>
      <c r="Y527" s="312">
        <f t="shared" si="87"/>
        <v>0</v>
      </c>
      <c r="Z527" s="278"/>
      <c r="AA527" s="312">
        <f t="shared" si="88"/>
        <v>0</v>
      </c>
      <c r="AB527" s="312">
        <f>'3. GRI Pricing'!Z518</f>
        <v>0</v>
      </c>
      <c r="AC527" s="361">
        <f t="shared" si="89"/>
        <v>0</v>
      </c>
    </row>
    <row r="528" spans="3:29" s="30" customFormat="1" ht="11.4" x14ac:dyDescent="0.2">
      <c r="C528" s="77">
        <f>'1. Accomodation'!N523</f>
        <v>0</v>
      </c>
      <c r="D528" s="77" t="str">
        <f>'3. GRI Pricing'!D519</f>
        <v>[Select]</v>
      </c>
      <c r="E528" s="77" t="str">
        <f>'1. Accomodation'!P523</f>
        <v>[Select]</v>
      </c>
      <c r="F528" s="77">
        <f>'1. Accomodation'!O523</f>
        <v>0</v>
      </c>
      <c r="H528" s="273">
        <v>0</v>
      </c>
      <c r="I528" s="272">
        <f>IFERROR(INDEX('4. Valuation'!$C$10:$J$17,MATCH($E528,'4. Valuation'!$C$10:$C$17,0),MATCH($I$25,'4. Valuation'!$C$10:$J$10,0)),0)</f>
        <v>0</v>
      </c>
      <c r="J528" s="361">
        <f>IFERROR(INDEX('4. Valuation'!$C$10:$J$17,MATCH($E528,'4. Valuation'!$C$10:$C$17,0),MATCH($J$25,'4. Valuation'!$C$10:$J$10,0)),0)</f>
        <v>0</v>
      </c>
      <c r="K528" s="277"/>
      <c r="L528" s="312">
        <f t="shared" si="82"/>
        <v>0</v>
      </c>
      <c r="M528" s="312">
        <f t="shared" si="83"/>
        <v>0</v>
      </c>
      <c r="N528" s="361">
        <f t="shared" si="84"/>
        <v>0</v>
      </c>
      <c r="O528" s="278"/>
      <c r="P528" s="278"/>
      <c r="Q528" s="278"/>
      <c r="R528" s="278"/>
      <c r="S528" s="312">
        <f>IFERROR(INDEX('4. Valuation'!$P$10:$Y$17,MATCH($E528,'4. Valuation'!$P$10:$P$17,0),MATCH($S$25,'4. Valuation'!$P$10:$Y$10,0)),0)</f>
        <v>0</v>
      </c>
      <c r="T528" s="312">
        <f>IFERROR(INDEX('4. Valuation'!$P$10:$Y$17,MATCH($E528,'4. Valuation'!$P$10:$P$17,0),MATCH($T$25,'4. Valuation'!$P$10:$Y$10,0)),0)</f>
        <v>0</v>
      </c>
      <c r="U528" s="312">
        <f>IFERROR(INDEX('4. Valuation'!$P$10:$Y$17,MATCH($E528,'4. Valuation'!$P$10:$P$17,0),MATCH($U$25,'4. Valuation'!$P$10:$Y$10,0)),0)</f>
        <v>0</v>
      </c>
      <c r="V528" s="278"/>
      <c r="W528" s="312">
        <f t="shared" si="85"/>
        <v>0</v>
      </c>
      <c r="X528" s="312">
        <f t="shared" si="86"/>
        <v>0</v>
      </c>
      <c r="Y528" s="312">
        <f t="shared" si="87"/>
        <v>0</v>
      </c>
      <c r="Z528" s="278"/>
      <c r="AA528" s="312">
        <f t="shared" si="88"/>
        <v>0</v>
      </c>
      <c r="AB528" s="312">
        <f>'3. GRI Pricing'!Z519</f>
        <v>0</v>
      </c>
      <c r="AC528" s="361">
        <f t="shared" si="89"/>
        <v>0</v>
      </c>
    </row>
    <row r="529" spans="3:29" s="30" customFormat="1" ht="11.4" x14ac:dyDescent="0.2">
      <c r="C529" s="77">
        <f>'1. Accomodation'!N524</f>
        <v>0</v>
      </c>
      <c r="D529" s="77" t="str">
        <f>'3. GRI Pricing'!D520</f>
        <v>[Select]</v>
      </c>
      <c r="E529" s="77" t="str">
        <f>'1. Accomodation'!P524</f>
        <v>[Select]</v>
      </c>
      <c r="F529" s="77">
        <f>'1. Accomodation'!O524</f>
        <v>0</v>
      </c>
      <c r="H529" s="273">
        <v>0</v>
      </c>
      <c r="I529" s="272">
        <f>IFERROR(INDEX('4. Valuation'!$C$10:$J$17,MATCH($E529,'4. Valuation'!$C$10:$C$17,0),MATCH($I$25,'4. Valuation'!$C$10:$J$10,0)),0)</f>
        <v>0</v>
      </c>
      <c r="J529" s="361">
        <f>IFERROR(INDEX('4. Valuation'!$C$10:$J$17,MATCH($E529,'4. Valuation'!$C$10:$C$17,0),MATCH($J$25,'4. Valuation'!$C$10:$J$10,0)),0)</f>
        <v>0</v>
      </c>
      <c r="K529" s="277"/>
      <c r="L529" s="312">
        <f t="shared" si="82"/>
        <v>0</v>
      </c>
      <c r="M529" s="312">
        <f t="shared" si="83"/>
        <v>0</v>
      </c>
      <c r="N529" s="361">
        <f t="shared" si="84"/>
        <v>0</v>
      </c>
      <c r="O529" s="278"/>
      <c r="P529" s="278"/>
      <c r="Q529" s="278"/>
      <c r="R529" s="278"/>
      <c r="S529" s="312">
        <f>IFERROR(INDEX('4. Valuation'!$P$10:$Y$17,MATCH($E529,'4. Valuation'!$P$10:$P$17,0),MATCH($S$25,'4. Valuation'!$P$10:$Y$10,0)),0)</f>
        <v>0</v>
      </c>
      <c r="T529" s="312">
        <f>IFERROR(INDEX('4. Valuation'!$P$10:$Y$17,MATCH($E529,'4. Valuation'!$P$10:$P$17,0),MATCH($T$25,'4. Valuation'!$P$10:$Y$10,0)),0)</f>
        <v>0</v>
      </c>
      <c r="U529" s="312">
        <f>IFERROR(INDEX('4. Valuation'!$P$10:$Y$17,MATCH($E529,'4. Valuation'!$P$10:$P$17,0),MATCH($U$25,'4. Valuation'!$P$10:$Y$10,0)),0)</f>
        <v>0</v>
      </c>
      <c r="V529" s="278"/>
      <c r="W529" s="312">
        <f t="shared" si="85"/>
        <v>0</v>
      </c>
      <c r="X529" s="312">
        <f t="shared" si="86"/>
        <v>0</v>
      </c>
      <c r="Y529" s="312">
        <f t="shared" si="87"/>
        <v>0</v>
      </c>
      <c r="Z529" s="278"/>
      <c r="AA529" s="312">
        <f t="shared" si="88"/>
        <v>0</v>
      </c>
      <c r="AB529" s="312">
        <f>'3. GRI Pricing'!Z520</f>
        <v>0</v>
      </c>
      <c r="AC529" s="361">
        <f t="shared" si="89"/>
        <v>0</v>
      </c>
    </row>
    <row r="530" spans="3:29" s="30" customFormat="1" ht="11.4" x14ac:dyDescent="0.2">
      <c r="C530" s="77">
        <f>'1. Accomodation'!N525</f>
        <v>0</v>
      </c>
      <c r="D530" s="77" t="str">
        <f>'3. GRI Pricing'!D521</f>
        <v>[Select]</v>
      </c>
      <c r="E530" s="77" t="str">
        <f>'1. Accomodation'!P525</f>
        <v>[Select]</v>
      </c>
      <c r="F530" s="77">
        <f>'1. Accomodation'!O525</f>
        <v>0</v>
      </c>
      <c r="H530" s="273">
        <v>0</v>
      </c>
      <c r="I530" s="272">
        <f>IFERROR(INDEX('4. Valuation'!$C$10:$J$17,MATCH($E530,'4. Valuation'!$C$10:$C$17,0),MATCH($I$25,'4. Valuation'!$C$10:$J$10,0)),0)</f>
        <v>0</v>
      </c>
      <c r="J530" s="361">
        <f>IFERROR(INDEX('4. Valuation'!$C$10:$J$17,MATCH($E530,'4. Valuation'!$C$10:$C$17,0),MATCH($J$25,'4. Valuation'!$C$10:$J$10,0)),0)</f>
        <v>0</v>
      </c>
      <c r="K530" s="277"/>
      <c r="L530" s="312">
        <f t="shared" si="82"/>
        <v>0</v>
      </c>
      <c r="M530" s="312">
        <f t="shared" si="83"/>
        <v>0</v>
      </c>
      <c r="N530" s="361">
        <f t="shared" si="84"/>
        <v>0</v>
      </c>
      <c r="O530" s="278"/>
      <c r="P530" s="278"/>
      <c r="Q530" s="278"/>
      <c r="R530" s="278"/>
      <c r="S530" s="312">
        <f>IFERROR(INDEX('4. Valuation'!$P$10:$Y$17,MATCH($E530,'4. Valuation'!$P$10:$P$17,0),MATCH($S$25,'4. Valuation'!$P$10:$Y$10,0)),0)</f>
        <v>0</v>
      </c>
      <c r="T530" s="312">
        <f>IFERROR(INDEX('4. Valuation'!$P$10:$Y$17,MATCH($E530,'4. Valuation'!$P$10:$P$17,0),MATCH($T$25,'4. Valuation'!$P$10:$Y$10,0)),0)</f>
        <v>0</v>
      </c>
      <c r="U530" s="312">
        <f>IFERROR(INDEX('4. Valuation'!$P$10:$Y$17,MATCH($E530,'4. Valuation'!$P$10:$P$17,0),MATCH($U$25,'4. Valuation'!$P$10:$Y$10,0)),0)</f>
        <v>0</v>
      </c>
      <c r="V530" s="278"/>
      <c r="W530" s="312">
        <f t="shared" si="85"/>
        <v>0</v>
      </c>
      <c r="X530" s="312">
        <f t="shared" si="86"/>
        <v>0</v>
      </c>
      <c r="Y530" s="312">
        <f t="shared" si="87"/>
        <v>0</v>
      </c>
      <c r="Z530" s="278"/>
      <c r="AA530" s="312">
        <f t="shared" si="88"/>
        <v>0</v>
      </c>
      <c r="AB530" s="312">
        <f>'3. GRI Pricing'!Z521</f>
        <v>0</v>
      </c>
      <c r="AC530" s="361">
        <f t="shared" si="89"/>
        <v>0</v>
      </c>
    </row>
    <row r="531" spans="3:29" s="30" customFormat="1" ht="11.4" x14ac:dyDescent="0.2">
      <c r="C531" s="77">
        <f>'1. Accomodation'!N526</f>
        <v>0</v>
      </c>
      <c r="D531" s="77" t="str">
        <f>'3. GRI Pricing'!D522</f>
        <v>[Select]</v>
      </c>
      <c r="E531" s="77" t="str">
        <f>'1. Accomodation'!P526</f>
        <v>[Select]</v>
      </c>
      <c r="F531" s="77">
        <f>'1. Accomodation'!O526</f>
        <v>0</v>
      </c>
      <c r="H531" s="273">
        <v>0</v>
      </c>
      <c r="I531" s="272">
        <f>IFERROR(INDEX('4. Valuation'!$C$10:$J$17,MATCH($E531,'4. Valuation'!$C$10:$C$17,0),MATCH($I$25,'4. Valuation'!$C$10:$J$10,0)),0)</f>
        <v>0</v>
      </c>
      <c r="J531" s="361">
        <f>IFERROR(INDEX('4. Valuation'!$C$10:$J$17,MATCH($E531,'4. Valuation'!$C$10:$C$17,0),MATCH($J$25,'4. Valuation'!$C$10:$J$10,0)),0)</f>
        <v>0</v>
      </c>
      <c r="K531" s="277"/>
      <c r="L531" s="312">
        <f t="shared" si="82"/>
        <v>0</v>
      </c>
      <c r="M531" s="312">
        <f t="shared" si="83"/>
        <v>0</v>
      </c>
      <c r="N531" s="361">
        <f t="shared" si="84"/>
        <v>0</v>
      </c>
      <c r="O531" s="278"/>
      <c r="P531" s="278"/>
      <c r="Q531" s="278"/>
      <c r="R531" s="278"/>
      <c r="S531" s="312">
        <f>IFERROR(INDEX('4. Valuation'!$P$10:$Y$17,MATCH($E531,'4. Valuation'!$P$10:$P$17,0),MATCH($S$25,'4. Valuation'!$P$10:$Y$10,0)),0)</f>
        <v>0</v>
      </c>
      <c r="T531" s="312">
        <f>IFERROR(INDEX('4. Valuation'!$P$10:$Y$17,MATCH($E531,'4. Valuation'!$P$10:$P$17,0),MATCH($T$25,'4. Valuation'!$P$10:$Y$10,0)),0)</f>
        <v>0</v>
      </c>
      <c r="U531" s="312">
        <f>IFERROR(INDEX('4. Valuation'!$P$10:$Y$17,MATCH($E531,'4. Valuation'!$P$10:$P$17,0),MATCH($U$25,'4. Valuation'!$P$10:$Y$10,0)),0)</f>
        <v>0</v>
      </c>
      <c r="V531" s="278"/>
      <c r="W531" s="312">
        <f t="shared" si="85"/>
        <v>0</v>
      </c>
      <c r="X531" s="312">
        <f t="shared" si="86"/>
        <v>0</v>
      </c>
      <c r="Y531" s="312">
        <f t="shared" si="87"/>
        <v>0</v>
      </c>
      <c r="Z531" s="278"/>
      <c r="AA531" s="312">
        <f t="shared" si="88"/>
        <v>0</v>
      </c>
      <c r="AB531" s="312">
        <f>'3. GRI Pricing'!Z522</f>
        <v>0</v>
      </c>
      <c r="AC531" s="361">
        <f t="shared" si="89"/>
        <v>0</v>
      </c>
    </row>
    <row r="532" spans="3:29" s="30" customFormat="1" ht="11.4" x14ac:dyDescent="0.2">
      <c r="C532" s="77">
        <f>'1. Accomodation'!N527</f>
        <v>0</v>
      </c>
      <c r="D532" s="77" t="str">
        <f>'3. GRI Pricing'!D523</f>
        <v>[Select]</v>
      </c>
      <c r="E532" s="77" t="str">
        <f>'1. Accomodation'!P527</f>
        <v>[Select]</v>
      </c>
      <c r="F532" s="77">
        <f>'1. Accomodation'!O527</f>
        <v>0</v>
      </c>
      <c r="H532" s="273">
        <v>0</v>
      </c>
      <c r="I532" s="272">
        <f>IFERROR(INDEX('4. Valuation'!$C$10:$J$17,MATCH($E532,'4. Valuation'!$C$10:$C$17,0),MATCH($I$25,'4. Valuation'!$C$10:$J$10,0)),0)</f>
        <v>0</v>
      </c>
      <c r="J532" s="361">
        <f>IFERROR(INDEX('4. Valuation'!$C$10:$J$17,MATCH($E532,'4. Valuation'!$C$10:$C$17,0),MATCH($J$25,'4. Valuation'!$C$10:$J$10,0)),0)</f>
        <v>0</v>
      </c>
      <c r="K532" s="277"/>
      <c r="L532" s="312">
        <f t="shared" si="82"/>
        <v>0</v>
      </c>
      <c r="M532" s="312">
        <f t="shared" si="83"/>
        <v>0</v>
      </c>
      <c r="N532" s="361">
        <f t="shared" si="84"/>
        <v>0</v>
      </c>
      <c r="O532" s="278"/>
      <c r="P532" s="278"/>
      <c r="Q532" s="278"/>
      <c r="R532" s="278"/>
      <c r="S532" s="312">
        <f>IFERROR(INDEX('4. Valuation'!$P$10:$Y$17,MATCH($E532,'4. Valuation'!$P$10:$P$17,0),MATCH($S$25,'4. Valuation'!$P$10:$Y$10,0)),0)</f>
        <v>0</v>
      </c>
      <c r="T532" s="312">
        <f>IFERROR(INDEX('4. Valuation'!$P$10:$Y$17,MATCH($E532,'4. Valuation'!$P$10:$P$17,0),MATCH($T$25,'4. Valuation'!$P$10:$Y$10,0)),0)</f>
        <v>0</v>
      </c>
      <c r="U532" s="312">
        <f>IFERROR(INDEX('4. Valuation'!$P$10:$Y$17,MATCH($E532,'4. Valuation'!$P$10:$P$17,0),MATCH($U$25,'4. Valuation'!$P$10:$Y$10,0)),0)</f>
        <v>0</v>
      </c>
      <c r="V532" s="278"/>
      <c r="W532" s="312">
        <f t="shared" si="85"/>
        <v>0</v>
      </c>
      <c r="X532" s="312">
        <f t="shared" si="86"/>
        <v>0</v>
      </c>
      <c r="Y532" s="312">
        <f t="shared" si="87"/>
        <v>0</v>
      </c>
      <c r="Z532" s="278"/>
      <c r="AA532" s="312">
        <f t="shared" si="88"/>
        <v>0</v>
      </c>
      <c r="AB532" s="312">
        <f>'3. GRI Pricing'!Z523</f>
        <v>0</v>
      </c>
      <c r="AC532" s="361">
        <f t="shared" si="89"/>
        <v>0</v>
      </c>
    </row>
    <row r="533" spans="3:29" s="30" customFormat="1" ht="11.4" x14ac:dyDescent="0.2">
      <c r="C533" s="77">
        <f>'1. Accomodation'!N528</f>
        <v>0</v>
      </c>
      <c r="D533" s="77" t="str">
        <f>'3. GRI Pricing'!D524</f>
        <v>[Select]</v>
      </c>
      <c r="E533" s="77" t="str">
        <f>'1. Accomodation'!P528</f>
        <v>[Select]</v>
      </c>
      <c r="F533" s="77">
        <f>'1. Accomodation'!O528</f>
        <v>0</v>
      </c>
      <c r="H533" s="273">
        <v>0</v>
      </c>
      <c r="I533" s="272">
        <f>IFERROR(INDEX('4. Valuation'!$C$10:$J$17,MATCH($E533,'4. Valuation'!$C$10:$C$17,0),MATCH($I$25,'4. Valuation'!$C$10:$J$10,0)),0)</f>
        <v>0</v>
      </c>
      <c r="J533" s="361">
        <f>IFERROR(INDEX('4. Valuation'!$C$10:$J$17,MATCH($E533,'4. Valuation'!$C$10:$C$17,0),MATCH($J$25,'4. Valuation'!$C$10:$J$10,0)),0)</f>
        <v>0</v>
      </c>
      <c r="K533" s="277"/>
      <c r="L533" s="312">
        <f t="shared" si="82"/>
        <v>0</v>
      </c>
      <c r="M533" s="312">
        <f t="shared" si="83"/>
        <v>0</v>
      </c>
      <c r="N533" s="361">
        <f t="shared" si="84"/>
        <v>0</v>
      </c>
      <c r="O533" s="278"/>
      <c r="P533" s="278"/>
      <c r="Q533" s="278"/>
      <c r="R533" s="278"/>
      <c r="S533" s="312">
        <f>IFERROR(INDEX('4. Valuation'!$P$10:$Y$17,MATCH($E533,'4. Valuation'!$P$10:$P$17,0),MATCH($S$25,'4. Valuation'!$P$10:$Y$10,0)),0)</f>
        <v>0</v>
      </c>
      <c r="T533" s="312">
        <f>IFERROR(INDEX('4. Valuation'!$P$10:$Y$17,MATCH($E533,'4. Valuation'!$P$10:$P$17,0),MATCH($T$25,'4. Valuation'!$P$10:$Y$10,0)),0)</f>
        <v>0</v>
      </c>
      <c r="U533" s="312">
        <f>IFERROR(INDEX('4. Valuation'!$P$10:$Y$17,MATCH($E533,'4. Valuation'!$P$10:$P$17,0),MATCH($U$25,'4. Valuation'!$P$10:$Y$10,0)),0)</f>
        <v>0</v>
      </c>
      <c r="V533" s="278"/>
      <c r="W533" s="312">
        <f t="shared" si="85"/>
        <v>0</v>
      </c>
      <c r="X533" s="312">
        <f t="shared" si="86"/>
        <v>0</v>
      </c>
      <c r="Y533" s="312">
        <f t="shared" si="87"/>
        <v>0</v>
      </c>
      <c r="Z533" s="278"/>
      <c r="AA533" s="312">
        <f t="shared" si="88"/>
        <v>0</v>
      </c>
      <c r="AB533" s="312">
        <f>'3. GRI Pricing'!Z524</f>
        <v>0</v>
      </c>
      <c r="AC533" s="361">
        <f t="shared" si="89"/>
        <v>0</v>
      </c>
    </row>
    <row r="534" spans="3:29" s="30" customFormat="1" ht="11.4" x14ac:dyDescent="0.2">
      <c r="C534" s="77">
        <f>'1. Accomodation'!N529</f>
        <v>0</v>
      </c>
      <c r="D534" s="77" t="str">
        <f>'3. GRI Pricing'!D525</f>
        <v>[Select]</v>
      </c>
      <c r="E534" s="77" t="str">
        <f>'1. Accomodation'!P529</f>
        <v>[Select]</v>
      </c>
      <c r="F534" s="77">
        <f>'1. Accomodation'!O529</f>
        <v>0</v>
      </c>
      <c r="H534" s="273">
        <v>0</v>
      </c>
      <c r="I534" s="272">
        <f>IFERROR(INDEX('4. Valuation'!$C$10:$J$17,MATCH($E534,'4. Valuation'!$C$10:$C$17,0),MATCH($I$25,'4. Valuation'!$C$10:$J$10,0)),0)</f>
        <v>0</v>
      </c>
      <c r="J534" s="361">
        <f>IFERROR(INDEX('4. Valuation'!$C$10:$J$17,MATCH($E534,'4. Valuation'!$C$10:$C$17,0),MATCH($J$25,'4. Valuation'!$C$10:$J$10,0)),0)</f>
        <v>0</v>
      </c>
      <c r="K534" s="277"/>
      <c r="L534" s="312">
        <f t="shared" si="82"/>
        <v>0</v>
      </c>
      <c r="M534" s="312">
        <f t="shared" si="83"/>
        <v>0</v>
      </c>
      <c r="N534" s="361">
        <f t="shared" si="84"/>
        <v>0</v>
      </c>
      <c r="O534" s="278"/>
      <c r="P534" s="278"/>
      <c r="Q534" s="278"/>
      <c r="R534" s="278"/>
      <c r="S534" s="312">
        <f>IFERROR(INDEX('4. Valuation'!$P$10:$Y$17,MATCH($E534,'4. Valuation'!$P$10:$P$17,0),MATCH($S$25,'4. Valuation'!$P$10:$Y$10,0)),0)</f>
        <v>0</v>
      </c>
      <c r="T534" s="312">
        <f>IFERROR(INDEX('4. Valuation'!$P$10:$Y$17,MATCH($E534,'4. Valuation'!$P$10:$P$17,0),MATCH($T$25,'4. Valuation'!$P$10:$Y$10,0)),0)</f>
        <v>0</v>
      </c>
      <c r="U534" s="312">
        <f>IFERROR(INDEX('4. Valuation'!$P$10:$Y$17,MATCH($E534,'4. Valuation'!$P$10:$P$17,0),MATCH($U$25,'4. Valuation'!$P$10:$Y$10,0)),0)</f>
        <v>0</v>
      </c>
      <c r="V534" s="278"/>
      <c r="W534" s="312">
        <f t="shared" si="85"/>
        <v>0</v>
      </c>
      <c r="X534" s="312">
        <f t="shared" si="86"/>
        <v>0</v>
      </c>
      <c r="Y534" s="312">
        <f t="shared" si="87"/>
        <v>0</v>
      </c>
      <c r="Z534" s="278"/>
      <c r="AA534" s="312">
        <f t="shared" si="88"/>
        <v>0</v>
      </c>
      <c r="AB534" s="312">
        <f>'3. GRI Pricing'!Z525</f>
        <v>0</v>
      </c>
      <c r="AC534" s="361">
        <f t="shared" si="89"/>
        <v>0</v>
      </c>
    </row>
    <row r="535" spans="3:29" s="30" customFormat="1" ht="11.4" x14ac:dyDescent="0.2">
      <c r="C535" s="77">
        <f>'1. Accomodation'!N530</f>
        <v>0</v>
      </c>
      <c r="D535" s="77" t="str">
        <f>'3. GRI Pricing'!D526</f>
        <v>[Select]</v>
      </c>
      <c r="E535" s="77" t="str">
        <f>'1. Accomodation'!P530</f>
        <v>[Select]</v>
      </c>
      <c r="F535" s="77">
        <f>'1. Accomodation'!O530</f>
        <v>0</v>
      </c>
      <c r="H535" s="273">
        <v>0</v>
      </c>
      <c r="I535" s="272">
        <f>IFERROR(INDEX('4. Valuation'!$C$10:$J$17,MATCH($E535,'4. Valuation'!$C$10:$C$17,0),MATCH($I$25,'4. Valuation'!$C$10:$J$10,0)),0)</f>
        <v>0</v>
      </c>
      <c r="J535" s="361">
        <f>IFERROR(INDEX('4. Valuation'!$C$10:$J$17,MATCH($E535,'4. Valuation'!$C$10:$C$17,0),MATCH($J$25,'4. Valuation'!$C$10:$J$10,0)),0)</f>
        <v>0</v>
      </c>
      <c r="K535" s="277"/>
      <c r="L535" s="312">
        <f t="shared" si="82"/>
        <v>0</v>
      </c>
      <c r="M535" s="312">
        <f t="shared" si="83"/>
        <v>0</v>
      </c>
      <c r="N535" s="361">
        <f t="shared" si="84"/>
        <v>0</v>
      </c>
      <c r="O535" s="278"/>
      <c r="P535" s="278"/>
      <c r="Q535" s="278"/>
      <c r="R535" s="278"/>
      <c r="S535" s="312">
        <f>IFERROR(INDEX('4. Valuation'!$P$10:$Y$17,MATCH($E535,'4. Valuation'!$P$10:$P$17,0),MATCH($S$25,'4. Valuation'!$P$10:$Y$10,0)),0)</f>
        <v>0</v>
      </c>
      <c r="T535" s="312">
        <f>IFERROR(INDEX('4. Valuation'!$P$10:$Y$17,MATCH($E535,'4. Valuation'!$P$10:$P$17,0),MATCH($T$25,'4. Valuation'!$P$10:$Y$10,0)),0)</f>
        <v>0</v>
      </c>
      <c r="U535" s="312">
        <f>IFERROR(INDEX('4. Valuation'!$P$10:$Y$17,MATCH($E535,'4. Valuation'!$P$10:$P$17,0),MATCH($U$25,'4. Valuation'!$P$10:$Y$10,0)),0)</f>
        <v>0</v>
      </c>
      <c r="V535" s="278"/>
      <c r="W535" s="312">
        <f t="shared" si="85"/>
        <v>0</v>
      </c>
      <c r="X535" s="312">
        <f t="shared" si="86"/>
        <v>0</v>
      </c>
      <c r="Y535" s="312">
        <f t="shared" si="87"/>
        <v>0</v>
      </c>
      <c r="Z535" s="278"/>
      <c r="AA535" s="312">
        <f t="shared" si="88"/>
        <v>0</v>
      </c>
      <c r="AB535" s="312">
        <f>'3. GRI Pricing'!Z526</f>
        <v>0</v>
      </c>
      <c r="AC535" s="361">
        <f t="shared" si="89"/>
        <v>0</v>
      </c>
    </row>
    <row r="536" spans="3:29" s="30" customFormat="1" ht="11.4" x14ac:dyDescent="0.2">
      <c r="C536" s="77">
        <f>'1. Accomodation'!N531</f>
        <v>0</v>
      </c>
      <c r="D536" s="77" t="str">
        <f>'3. GRI Pricing'!D527</f>
        <v>[Select]</v>
      </c>
      <c r="E536" s="77" t="str">
        <f>'1. Accomodation'!P531</f>
        <v>[Select]</v>
      </c>
      <c r="F536" s="77">
        <f>'1. Accomodation'!O531</f>
        <v>0</v>
      </c>
      <c r="H536" s="273">
        <v>0</v>
      </c>
      <c r="I536" s="272">
        <f>IFERROR(INDEX('4. Valuation'!$C$10:$J$17,MATCH($E536,'4. Valuation'!$C$10:$C$17,0),MATCH($I$25,'4. Valuation'!$C$10:$J$10,0)),0)</f>
        <v>0</v>
      </c>
      <c r="J536" s="361">
        <f>IFERROR(INDEX('4. Valuation'!$C$10:$J$17,MATCH($E536,'4. Valuation'!$C$10:$C$17,0),MATCH($J$25,'4. Valuation'!$C$10:$J$10,0)),0)</f>
        <v>0</v>
      </c>
      <c r="K536" s="277"/>
      <c r="L536" s="312">
        <f t="shared" si="82"/>
        <v>0</v>
      </c>
      <c r="M536" s="312">
        <f t="shared" si="83"/>
        <v>0</v>
      </c>
      <c r="N536" s="361">
        <f t="shared" si="84"/>
        <v>0</v>
      </c>
      <c r="O536" s="278"/>
      <c r="P536" s="278"/>
      <c r="Q536" s="278"/>
      <c r="R536" s="278"/>
      <c r="S536" s="312">
        <f>IFERROR(INDEX('4. Valuation'!$P$10:$Y$17,MATCH($E536,'4. Valuation'!$P$10:$P$17,0),MATCH($S$25,'4. Valuation'!$P$10:$Y$10,0)),0)</f>
        <v>0</v>
      </c>
      <c r="T536" s="312">
        <f>IFERROR(INDEX('4. Valuation'!$P$10:$Y$17,MATCH($E536,'4. Valuation'!$P$10:$P$17,0),MATCH($T$25,'4. Valuation'!$P$10:$Y$10,0)),0)</f>
        <v>0</v>
      </c>
      <c r="U536" s="312">
        <f>IFERROR(INDEX('4. Valuation'!$P$10:$Y$17,MATCH($E536,'4. Valuation'!$P$10:$P$17,0),MATCH($U$25,'4. Valuation'!$P$10:$Y$10,0)),0)</f>
        <v>0</v>
      </c>
      <c r="V536" s="278"/>
      <c r="W536" s="312">
        <f t="shared" si="85"/>
        <v>0</v>
      </c>
      <c r="X536" s="312">
        <f t="shared" si="86"/>
        <v>0</v>
      </c>
      <c r="Y536" s="312">
        <f t="shared" si="87"/>
        <v>0</v>
      </c>
      <c r="Z536" s="278"/>
      <c r="AA536" s="312">
        <f t="shared" si="88"/>
        <v>0</v>
      </c>
      <c r="AB536" s="312">
        <f>'3. GRI Pricing'!Z527</f>
        <v>0</v>
      </c>
      <c r="AC536" s="361">
        <f t="shared" si="89"/>
        <v>0</v>
      </c>
    </row>
    <row r="537" spans="3:29" s="30" customFormat="1" ht="11.4" x14ac:dyDescent="0.2">
      <c r="C537" s="77">
        <f>'1. Accomodation'!N532</f>
        <v>0</v>
      </c>
      <c r="D537" s="77" t="str">
        <f>'3. GRI Pricing'!D528</f>
        <v>[Select]</v>
      </c>
      <c r="E537" s="77" t="str">
        <f>'1. Accomodation'!P532</f>
        <v>[Select]</v>
      </c>
      <c r="F537" s="77">
        <f>'1. Accomodation'!O532</f>
        <v>0</v>
      </c>
      <c r="H537" s="273">
        <v>0</v>
      </c>
      <c r="I537" s="272">
        <f>IFERROR(INDEX('4. Valuation'!$C$10:$J$17,MATCH($E537,'4. Valuation'!$C$10:$C$17,0),MATCH($I$25,'4. Valuation'!$C$10:$J$10,0)),0)</f>
        <v>0</v>
      </c>
      <c r="J537" s="361">
        <f>IFERROR(INDEX('4. Valuation'!$C$10:$J$17,MATCH($E537,'4. Valuation'!$C$10:$C$17,0),MATCH($J$25,'4. Valuation'!$C$10:$J$10,0)),0)</f>
        <v>0</v>
      </c>
      <c r="K537" s="277"/>
      <c r="L537" s="312">
        <f t="shared" si="82"/>
        <v>0</v>
      </c>
      <c r="M537" s="312">
        <f t="shared" si="83"/>
        <v>0</v>
      </c>
      <c r="N537" s="361">
        <f t="shared" si="84"/>
        <v>0</v>
      </c>
      <c r="O537" s="278"/>
      <c r="P537" s="278"/>
      <c r="Q537" s="278"/>
      <c r="R537" s="278"/>
      <c r="S537" s="312">
        <f>IFERROR(INDEX('4. Valuation'!$P$10:$Y$17,MATCH($E537,'4. Valuation'!$P$10:$P$17,0),MATCH($S$25,'4. Valuation'!$P$10:$Y$10,0)),0)</f>
        <v>0</v>
      </c>
      <c r="T537" s="312">
        <f>IFERROR(INDEX('4. Valuation'!$P$10:$Y$17,MATCH($E537,'4. Valuation'!$P$10:$P$17,0),MATCH($T$25,'4. Valuation'!$P$10:$Y$10,0)),0)</f>
        <v>0</v>
      </c>
      <c r="U537" s="312">
        <f>IFERROR(INDEX('4. Valuation'!$P$10:$Y$17,MATCH($E537,'4. Valuation'!$P$10:$P$17,0),MATCH($U$25,'4. Valuation'!$P$10:$Y$10,0)),0)</f>
        <v>0</v>
      </c>
      <c r="V537" s="278"/>
      <c r="W537" s="312">
        <f t="shared" si="85"/>
        <v>0</v>
      </c>
      <c r="X537" s="312">
        <f t="shared" si="86"/>
        <v>0</v>
      </c>
      <c r="Y537" s="312">
        <f t="shared" si="87"/>
        <v>0</v>
      </c>
      <c r="Z537" s="278"/>
      <c r="AA537" s="312">
        <f t="shared" si="88"/>
        <v>0</v>
      </c>
      <c r="AB537" s="312">
        <f>'3. GRI Pricing'!Z528</f>
        <v>0</v>
      </c>
      <c r="AC537" s="361">
        <f t="shared" si="89"/>
        <v>0</v>
      </c>
    </row>
    <row r="538" spans="3:29" s="30" customFormat="1" ht="11.4" x14ac:dyDescent="0.2">
      <c r="C538" s="77">
        <f>'1. Accomodation'!N533</f>
        <v>0</v>
      </c>
      <c r="D538" s="77" t="str">
        <f>'3. GRI Pricing'!D529</f>
        <v>[Select]</v>
      </c>
      <c r="E538" s="77" t="str">
        <f>'1. Accomodation'!P533</f>
        <v>[Select]</v>
      </c>
      <c r="F538" s="77">
        <f>'1. Accomodation'!O533</f>
        <v>0</v>
      </c>
      <c r="H538" s="273">
        <v>0</v>
      </c>
      <c r="I538" s="272">
        <f>IFERROR(INDEX('4. Valuation'!$C$10:$J$17,MATCH($E538,'4. Valuation'!$C$10:$C$17,0),MATCH($I$25,'4. Valuation'!$C$10:$J$10,0)),0)</f>
        <v>0</v>
      </c>
      <c r="J538" s="361">
        <f>IFERROR(INDEX('4. Valuation'!$C$10:$J$17,MATCH($E538,'4. Valuation'!$C$10:$C$17,0),MATCH($J$25,'4. Valuation'!$C$10:$J$10,0)),0)</f>
        <v>0</v>
      </c>
      <c r="K538" s="277"/>
      <c r="L538" s="312">
        <f t="shared" si="82"/>
        <v>0</v>
      </c>
      <c r="M538" s="312">
        <f t="shared" si="83"/>
        <v>0</v>
      </c>
      <c r="N538" s="361">
        <f t="shared" si="84"/>
        <v>0</v>
      </c>
      <c r="O538" s="278"/>
      <c r="P538" s="278"/>
      <c r="Q538" s="278"/>
      <c r="R538" s="278"/>
      <c r="S538" s="312">
        <f>IFERROR(INDEX('4. Valuation'!$P$10:$Y$17,MATCH($E538,'4. Valuation'!$P$10:$P$17,0),MATCH($S$25,'4. Valuation'!$P$10:$Y$10,0)),0)</f>
        <v>0</v>
      </c>
      <c r="T538" s="312">
        <f>IFERROR(INDEX('4. Valuation'!$P$10:$Y$17,MATCH($E538,'4. Valuation'!$P$10:$P$17,0),MATCH($T$25,'4. Valuation'!$P$10:$Y$10,0)),0)</f>
        <v>0</v>
      </c>
      <c r="U538" s="312">
        <f>IFERROR(INDEX('4. Valuation'!$P$10:$Y$17,MATCH($E538,'4. Valuation'!$P$10:$P$17,0),MATCH($U$25,'4. Valuation'!$P$10:$Y$10,0)),0)</f>
        <v>0</v>
      </c>
      <c r="V538" s="278"/>
      <c r="W538" s="312">
        <f t="shared" si="85"/>
        <v>0</v>
      </c>
      <c r="X538" s="312">
        <f t="shared" si="86"/>
        <v>0</v>
      </c>
      <c r="Y538" s="312">
        <f t="shared" si="87"/>
        <v>0</v>
      </c>
      <c r="Z538" s="278"/>
      <c r="AA538" s="312">
        <f t="shared" si="88"/>
        <v>0</v>
      </c>
      <c r="AB538" s="312">
        <f>'3. GRI Pricing'!Z529</f>
        <v>0</v>
      </c>
      <c r="AC538" s="361">
        <f t="shared" si="89"/>
        <v>0</v>
      </c>
    </row>
    <row r="539" spans="3:29" s="30" customFormat="1" ht="11.4" x14ac:dyDescent="0.2">
      <c r="C539" s="77">
        <f>'1. Accomodation'!N534</f>
        <v>0</v>
      </c>
      <c r="D539" s="77" t="str">
        <f>'3. GRI Pricing'!D530</f>
        <v>[Select]</v>
      </c>
      <c r="E539" s="77" t="str">
        <f>'1. Accomodation'!P534</f>
        <v>[Select]</v>
      </c>
      <c r="F539" s="77">
        <f>'1. Accomodation'!O534</f>
        <v>0</v>
      </c>
      <c r="H539" s="273">
        <v>0</v>
      </c>
      <c r="I539" s="272">
        <f>IFERROR(INDEX('4. Valuation'!$C$10:$J$17,MATCH($E539,'4. Valuation'!$C$10:$C$17,0),MATCH($I$25,'4. Valuation'!$C$10:$J$10,0)),0)</f>
        <v>0</v>
      </c>
      <c r="J539" s="361">
        <f>IFERROR(INDEX('4. Valuation'!$C$10:$J$17,MATCH($E539,'4. Valuation'!$C$10:$C$17,0),MATCH($J$25,'4. Valuation'!$C$10:$J$10,0)),0)</f>
        <v>0</v>
      </c>
      <c r="K539" s="277"/>
      <c r="L539" s="312">
        <f t="shared" ref="L539:L602" si="90">M539*12</f>
        <v>0</v>
      </c>
      <c r="M539" s="312">
        <f t="shared" ref="M539:M602" si="91">I539*(1+$N$24)^((M$24-L$24)/365)</f>
        <v>0</v>
      </c>
      <c r="N539" s="361">
        <f t="shared" ref="N539:N602" si="92">IFERROR(L539/F539,0)</f>
        <v>0</v>
      </c>
      <c r="O539" s="278"/>
      <c r="P539" s="278"/>
      <c r="Q539" s="278"/>
      <c r="R539" s="278"/>
      <c r="S539" s="312">
        <f>IFERROR(INDEX('4. Valuation'!$P$10:$Y$17,MATCH($E539,'4. Valuation'!$P$10:$P$17,0),MATCH($S$25,'4. Valuation'!$P$10:$Y$10,0)),0)</f>
        <v>0</v>
      </c>
      <c r="T539" s="312">
        <f>IFERROR(INDEX('4. Valuation'!$P$10:$Y$17,MATCH($E539,'4. Valuation'!$P$10:$P$17,0),MATCH($T$25,'4. Valuation'!$P$10:$Y$10,0)),0)</f>
        <v>0</v>
      </c>
      <c r="U539" s="312">
        <f>IFERROR(INDEX('4. Valuation'!$P$10:$Y$17,MATCH($E539,'4. Valuation'!$P$10:$P$17,0),MATCH($U$25,'4. Valuation'!$P$10:$Y$10,0)),0)</f>
        <v>0</v>
      </c>
      <c r="V539" s="278"/>
      <c r="W539" s="312">
        <f t="shared" ref="W539:W602" si="93">X539*12</f>
        <v>0</v>
      </c>
      <c r="X539" s="312">
        <f t="shared" ref="X539:X602" si="94">T539*(1+$N$24)^((X$24-W$24)/365)</f>
        <v>0</v>
      </c>
      <c r="Y539" s="312">
        <f t="shared" ref="Y539:Y602" si="95">IFERROR(W539/F539,0)</f>
        <v>0</v>
      </c>
      <c r="Z539" s="278"/>
      <c r="AA539" s="312">
        <f t="shared" ref="AA539:AA602" si="96">AB539*12</f>
        <v>0</v>
      </c>
      <c r="AB539" s="312">
        <f>'3. GRI Pricing'!Z530</f>
        <v>0</v>
      </c>
      <c r="AC539" s="361">
        <f t="shared" ref="AC539:AC602" si="97">IFERROR(AA539/F539,0)</f>
        <v>0</v>
      </c>
    </row>
    <row r="540" spans="3:29" s="30" customFormat="1" ht="11.4" x14ac:dyDescent="0.2">
      <c r="C540" s="77">
        <f>'1. Accomodation'!N535</f>
        <v>0</v>
      </c>
      <c r="D540" s="77" t="str">
        <f>'3. GRI Pricing'!D531</f>
        <v>[Select]</v>
      </c>
      <c r="E540" s="77" t="str">
        <f>'1. Accomodation'!P535</f>
        <v>[Select]</v>
      </c>
      <c r="F540" s="77">
        <f>'1. Accomodation'!O535</f>
        <v>0</v>
      </c>
      <c r="H540" s="273">
        <v>0</v>
      </c>
      <c r="I540" s="272">
        <f>IFERROR(INDEX('4. Valuation'!$C$10:$J$17,MATCH($E540,'4. Valuation'!$C$10:$C$17,0),MATCH($I$25,'4. Valuation'!$C$10:$J$10,0)),0)</f>
        <v>0</v>
      </c>
      <c r="J540" s="361">
        <f>IFERROR(INDEX('4. Valuation'!$C$10:$J$17,MATCH($E540,'4. Valuation'!$C$10:$C$17,0),MATCH($J$25,'4. Valuation'!$C$10:$J$10,0)),0)</f>
        <v>0</v>
      </c>
      <c r="K540" s="277"/>
      <c r="L540" s="312">
        <f t="shared" si="90"/>
        <v>0</v>
      </c>
      <c r="M540" s="312">
        <f t="shared" si="91"/>
        <v>0</v>
      </c>
      <c r="N540" s="361">
        <f t="shared" si="92"/>
        <v>0</v>
      </c>
      <c r="O540" s="278"/>
      <c r="P540" s="278"/>
      <c r="Q540" s="278"/>
      <c r="R540" s="278"/>
      <c r="S540" s="312">
        <f>IFERROR(INDEX('4. Valuation'!$P$10:$Y$17,MATCH($E540,'4. Valuation'!$P$10:$P$17,0),MATCH($S$25,'4. Valuation'!$P$10:$Y$10,0)),0)</f>
        <v>0</v>
      </c>
      <c r="T540" s="312">
        <f>IFERROR(INDEX('4. Valuation'!$P$10:$Y$17,MATCH($E540,'4. Valuation'!$P$10:$P$17,0),MATCH($T$25,'4. Valuation'!$P$10:$Y$10,0)),0)</f>
        <v>0</v>
      </c>
      <c r="U540" s="312">
        <f>IFERROR(INDEX('4. Valuation'!$P$10:$Y$17,MATCH($E540,'4. Valuation'!$P$10:$P$17,0),MATCH($U$25,'4. Valuation'!$P$10:$Y$10,0)),0)</f>
        <v>0</v>
      </c>
      <c r="V540" s="278"/>
      <c r="W540" s="312">
        <f t="shared" si="93"/>
        <v>0</v>
      </c>
      <c r="X540" s="312">
        <f t="shared" si="94"/>
        <v>0</v>
      </c>
      <c r="Y540" s="312">
        <f t="shared" si="95"/>
        <v>0</v>
      </c>
      <c r="Z540" s="278"/>
      <c r="AA540" s="312">
        <f t="shared" si="96"/>
        <v>0</v>
      </c>
      <c r="AB540" s="312">
        <f>'3. GRI Pricing'!Z531</f>
        <v>0</v>
      </c>
      <c r="AC540" s="361">
        <f t="shared" si="97"/>
        <v>0</v>
      </c>
    </row>
    <row r="541" spans="3:29" s="30" customFormat="1" ht="11.4" x14ac:dyDescent="0.2">
      <c r="C541" s="77">
        <f>'1. Accomodation'!N536</f>
        <v>0</v>
      </c>
      <c r="D541" s="77" t="str">
        <f>'3. GRI Pricing'!D532</f>
        <v>[Select]</v>
      </c>
      <c r="E541" s="77" t="str">
        <f>'1. Accomodation'!P536</f>
        <v>[Select]</v>
      </c>
      <c r="F541" s="77">
        <f>'1. Accomodation'!O536</f>
        <v>0</v>
      </c>
      <c r="H541" s="273">
        <v>0</v>
      </c>
      <c r="I541" s="272">
        <f>IFERROR(INDEX('4. Valuation'!$C$10:$J$17,MATCH($E541,'4. Valuation'!$C$10:$C$17,0),MATCH($I$25,'4. Valuation'!$C$10:$J$10,0)),0)</f>
        <v>0</v>
      </c>
      <c r="J541" s="361">
        <f>IFERROR(INDEX('4. Valuation'!$C$10:$J$17,MATCH($E541,'4. Valuation'!$C$10:$C$17,0),MATCH($J$25,'4. Valuation'!$C$10:$J$10,0)),0)</f>
        <v>0</v>
      </c>
      <c r="K541" s="277"/>
      <c r="L541" s="312">
        <f t="shared" si="90"/>
        <v>0</v>
      </c>
      <c r="M541" s="312">
        <f t="shared" si="91"/>
        <v>0</v>
      </c>
      <c r="N541" s="361">
        <f t="shared" si="92"/>
        <v>0</v>
      </c>
      <c r="O541" s="278"/>
      <c r="P541" s="278"/>
      <c r="Q541" s="278"/>
      <c r="R541" s="278"/>
      <c r="S541" s="312">
        <f>IFERROR(INDEX('4. Valuation'!$P$10:$Y$17,MATCH($E541,'4. Valuation'!$P$10:$P$17,0),MATCH($S$25,'4. Valuation'!$P$10:$Y$10,0)),0)</f>
        <v>0</v>
      </c>
      <c r="T541" s="312">
        <f>IFERROR(INDEX('4. Valuation'!$P$10:$Y$17,MATCH($E541,'4. Valuation'!$P$10:$P$17,0),MATCH($T$25,'4. Valuation'!$P$10:$Y$10,0)),0)</f>
        <v>0</v>
      </c>
      <c r="U541" s="312">
        <f>IFERROR(INDEX('4. Valuation'!$P$10:$Y$17,MATCH($E541,'4. Valuation'!$P$10:$P$17,0),MATCH($U$25,'4. Valuation'!$P$10:$Y$10,0)),0)</f>
        <v>0</v>
      </c>
      <c r="V541" s="278"/>
      <c r="W541" s="312">
        <f t="shared" si="93"/>
        <v>0</v>
      </c>
      <c r="X541" s="312">
        <f t="shared" si="94"/>
        <v>0</v>
      </c>
      <c r="Y541" s="312">
        <f t="shared" si="95"/>
        <v>0</v>
      </c>
      <c r="Z541" s="278"/>
      <c r="AA541" s="312">
        <f t="shared" si="96"/>
        <v>0</v>
      </c>
      <c r="AB541" s="312">
        <f>'3. GRI Pricing'!Z532</f>
        <v>0</v>
      </c>
      <c r="AC541" s="361">
        <f t="shared" si="97"/>
        <v>0</v>
      </c>
    </row>
    <row r="542" spans="3:29" s="30" customFormat="1" ht="11.4" x14ac:dyDescent="0.2">
      <c r="C542" s="77">
        <f>'1. Accomodation'!N537</f>
        <v>0</v>
      </c>
      <c r="D542" s="77" t="str">
        <f>'3. GRI Pricing'!D533</f>
        <v>[Select]</v>
      </c>
      <c r="E542" s="77" t="str">
        <f>'1. Accomodation'!P537</f>
        <v>[Select]</v>
      </c>
      <c r="F542" s="77">
        <f>'1. Accomodation'!O537</f>
        <v>0</v>
      </c>
      <c r="H542" s="273">
        <v>0</v>
      </c>
      <c r="I542" s="272">
        <f>IFERROR(INDEX('4. Valuation'!$C$10:$J$17,MATCH($E542,'4. Valuation'!$C$10:$C$17,0),MATCH($I$25,'4. Valuation'!$C$10:$J$10,0)),0)</f>
        <v>0</v>
      </c>
      <c r="J542" s="361">
        <f>IFERROR(INDEX('4. Valuation'!$C$10:$J$17,MATCH($E542,'4. Valuation'!$C$10:$C$17,0),MATCH($J$25,'4. Valuation'!$C$10:$J$10,0)),0)</f>
        <v>0</v>
      </c>
      <c r="K542" s="277"/>
      <c r="L542" s="312">
        <f t="shared" si="90"/>
        <v>0</v>
      </c>
      <c r="M542" s="312">
        <f t="shared" si="91"/>
        <v>0</v>
      </c>
      <c r="N542" s="361">
        <f t="shared" si="92"/>
        <v>0</v>
      </c>
      <c r="O542" s="278"/>
      <c r="P542" s="278"/>
      <c r="Q542" s="278"/>
      <c r="R542" s="278"/>
      <c r="S542" s="312">
        <f>IFERROR(INDEX('4. Valuation'!$P$10:$Y$17,MATCH($E542,'4. Valuation'!$P$10:$P$17,0),MATCH($S$25,'4. Valuation'!$P$10:$Y$10,0)),0)</f>
        <v>0</v>
      </c>
      <c r="T542" s="312">
        <f>IFERROR(INDEX('4. Valuation'!$P$10:$Y$17,MATCH($E542,'4. Valuation'!$P$10:$P$17,0),MATCH($T$25,'4. Valuation'!$P$10:$Y$10,0)),0)</f>
        <v>0</v>
      </c>
      <c r="U542" s="312">
        <f>IFERROR(INDEX('4. Valuation'!$P$10:$Y$17,MATCH($E542,'4. Valuation'!$P$10:$P$17,0),MATCH($U$25,'4. Valuation'!$P$10:$Y$10,0)),0)</f>
        <v>0</v>
      </c>
      <c r="V542" s="278"/>
      <c r="W542" s="312">
        <f t="shared" si="93"/>
        <v>0</v>
      </c>
      <c r="X542" s="312">
        <f t="shared" si="94"/>
        <v>0</v>
      </c>
      <c r="Y542" s="312">
        <f t="shared" si="95"/>
        <v>0</v>
      </c>
      <c r="Z542" s="278"/>
      <c r="AA542" s="312">
        <f t="shared" si="96"/>
        <v>0</v>
      </c>
      <c r="AB542" s="312">
        <f>'3. GRI Pricing'!Z533</f>
        <v>0</v>
      </c>
      <c r="AC542" s="361">
        <f t="shared" si="97"/>
        <v>0</v>
      </c>
    </row>
    <row r="543" spans="3:29" s="30" customFormat="1" ht="11.4" x14ac:dyDescent="0.2">
      <c r="C543" s="77">
        <f>'1. Accomodation'!N538</f>
        <v>0</v>
      </c>
      <c r="D543" s="77" t="str">
        <f>'3. GRI Pricing'!D534</f>
        <v>[Select]</v>
      </c>
      <c r="E543" s="77" t="str">
        <f>'1. Accomodation'!P538</f>
        <v>[Select]</v>
      </c>
      <c r="F543" s="77">
        <f>'1. Accomodation'!O538</f>
        <v>0</v>
      </c>
      <c r="H543" s="273">
        <v>0</v>
      </c>
      <c r="I543" s="272">
        <f>IFERROR(INDEX('4. Valuation'!$C$10:$J$17,MATCH($E543,'4. Valuation'!$C$10:$C$17,0),MATCH($I$25,'4. Valuation'!$C$10:$J$10,0)),0)</f>
        <v>0</v>
      </c>
      <c r="J543" s="361">
        <f>IFERROR(INDEX('4. Valuation'!$C$10:$J$17,MATCH($E543,'4. Valuation'!$C$10:$C$17,0),MATCH($J$25,'4. Valuation'!$C$10:$J$10,0)),0)</f>
        <v>0</v>
      </c>
      <c r="K543" s="277"/>
      <c r="L543" s="312">
        <f t="shared" si="90"/>
        <v>0</v>
      </c>
      <c r="M543" s="312">
        <f t="shared" si="91"/>
        <v>0</v>
      </c>
      <c r="N543" s="361">
        <f t="shared" si="92"/>
        <v>0</v>
      </c>
      <c r="O543" s="278"/>
      <c r="P543" s="278"/>
      <c r="Q543" s="278"/>
      <c r="R543" s="278"/>
      <c r="S543" s="312">
        <f>IFERROR(INDEX('4. Valuation'!$P$10:$Y$17,MATCH($E543,'4. Valuation'!$P$10:$P$17,0),MATCH($S$25,'4. Valuation'!$P$10:$Y$10,0)),0)</f>
        <v>0</v>
      </c>
      <c r="T543" s="312">
        <f>IFERROR(INDEX('4. Valuation'!$P$10:$Y$17,MATCH($E543,'4. Valuation'!$P$10:$P$17,0),MATCH($T$25,'4. Valuation'!$P$10:$Y$10,0)),0)</f>
        <v>0</v>
      </c>
      <c r="U543" s="312">
        <f>IFERROR(INDEX('4. Valuation'!$P$10:$Y$17,MATCH($E543,'4. Valuation'!$P$10:$P$17,0),MATCH($U$25,'4. Valuation'!$P$10:$Y$10,0)),0)</f>
        <v>0</v>
      </c>
      <c r="V543" s="278"/>
      <c r="W543" s="312">
        <f t="shared" si="93"/>
        <v>0</v>
      </c>
      <c r="X543" s="312">
        <f t="shared" si="94"/>
        <v>0</v>
      </c>
      <c r="Y543" s="312">
        <f t="shared" si="95"/>
        <v>0</v>
      </c>
      <c r="Z543" s="278"/>
      <c r="AA543" s="312">
        <f t="shared" si="96"/>
        <v>0</v>
      </c>
      <c r="AB543" s="312">
        <f>'3. GRI Pricing'!Z534</f>
        <v>0</v>
      </c>
      <c r="AC543" s="361">
        <f t="shared" si="97"/>
        <v>0</v>
      </c>
    </row>
    <row r="544" spans="3:29" s="30" customFormat="1" ht="11.4" x14ac:dyDescent="0.2">
      <c r="C544" s="77">
        <f>'1. Accomodation'!N539</f>
        <v>0</v>
      </c>
      <c r="D544" s="77" t="str">
        <f>'3. GRI Pricing'!D535</f>
        <v>[Select]</v>
      </c>
      <c r="E544" s="77" t="str">
        <f>'1. Accomodation'!P539</f>
        <v>[Select]</v>
      </c>
      <c r="F544" s="77">
        <f>'1. Accomodation'!O539</f>
        <v>0</v>
      </c>
      <c r="H544" s="273">
        <v>0</v>
      </c>
      <c r="I544" s="272">
        <f>IFERROR(INDEX('4. Valuation'!$C$10:$J$17,MATCH($E544,'4. Valuation'!$C$10:$C$17,0),MATCH($I$25,'4. Valuation'!$C$10:$J$10,0)),0)</f>
        <v>0</v>
      </c>
      <c r="J544" s="361">
        <f>IFERROR(INDEX('4. Valuation'!$C$10:$J$17,MATCH($E544,'4. Valuation'!$C$10:$C$17,0),MATCH($J$25,'4. Valuation'!$C$10:$J$10,0)),0)</f>
        <v>0</v>
      </c>
      <c r="K544" s="277"/>
      <c r="L544" s="312">
        <f t="shared" si="90"/>
        <v>0</v>
      </c>
      <c r="M544" s="312">
        <f t="shared" si="91"/>
        <v>0</v>
      </c>
      <c r="N544" s="361">
        <f t="shared" si="92"/>
        <v>0</v>
      </c>
      <c r="O544" s="278"/>
      <c r="P544" s="278"/>
      <c r="Q544" s="278"/>
      <c r="R544" s="278"/>
      <c r="S544" s="312">
        <f>IFERROR(INDEX('4. Valuation'!$P$10:$Y$17,MATCH($E544,'4. Valuation'!$P$10:$P$17,0),MATCH($S$25,'4. Valuation'!$P$10:$Y$10,0)),0)</f>
        <v>0</v>
      </c>
      <c r="T544" s="312">
        <f>IFERROR(INDEX('4. Valuation'!$P$10:$Y$17,MATCH($E544,'4. Valuation'!$P$10:$P$17,0),MATCH($T$25,'4. Valuation'!$P$10:$Y$10,0)),0)</f>
        <v>0</v>
      </c>
      <c r="U544" s="312">
        <f>IFERROR(INDEX('4. Valuation'!$P$10:$Y$17,MATCH($E544,'4. Valuation'!$P$10:$P$17,0),MATCH($U$25,'4. Valuation'!$P$10:$Y$10,0)),0)</f>
        <v>0</v>
      </c>
      <c r="V544" s="278"/>
      <c r="W544" s="312">
        <f t="shared" si="93"/>
        <v>0</v>
      </c>
      <c r="X544" s="312">
        <f t="shared" si="94"/>
        <v>0</v>
      </c>
      <c r="Y544" s="312">
        <f t="shared" si="95"/>
        <v>0</v>
      </c>
      <c r="Z544" s="278"/>
      <c r="AA544" s="312">
        <f t="shared" si="96"/>
        <v>0</v>
      </c>
      <c r="AB544" s="312">
        <f>'3. GRI Pricing'!Z535</f>
        <v>0</v>
      </c>
      <c r="AC544" s="361">
        <f t="shared" si="97"/>
        <v>0</v>
      </c>
    </row>
    <row r="545" spans="3:29" s="30" customFormat="1" ht="11.4" x14ac:dyDescent="0.2">
      <c r="C545" s="77">
        <f>'1. Accomodation'!N540</f>
        <v>0</v>
      </c>
      <c r="D545" s="77" t="str">
        <f>'3. GRI Pricing'!D536</f>
        <v>[Select]</v>
      </c>
      <c r="E545" s="77" t="str">
        <f>'1. Accomodation'!P540</f>
        <v>[Select]</v>
      </c>
      <c r="F545" s="77">
        <f>'1. Accomodation'!O540</f>
        <v>0</v>
      </c>
      <c r="H545" s="273">
        <v>0</v>
      </c>
      <c r="I545" s="272">
        <f>IFERROR(INDEX('4. Valuation'!$C$10:$J$17,MATCH($E545,'4. Valuation'!$C$10:$C$17,0),MATCH($I$25,'4. Valuation'!$C$10:$J$10,0)),0)</f>
        <v>0</v>
      </c>
      <c r="J545" s="361">
        <f>IFERROR(INDEX('4. Valuation'!$C$10:$J$17,MATCH($E545,'4. Valuation'!$C$10:$C$17,0),MATCH($J$25,'4. Valuation'!$C$10:$J$10,0)),0)</f>
        <v>0</v>
      </c>
      <c r="K545" s="277"/>
      <c r="L545" s="312">
        <f t="shared" si="90"/>
        <v>0</v>
      </c>
      <c r="M545" s="312">
        <f t="shared" si="91"/>
        <v>0</v>
      </c>
      <c r="N545" s="361">
        <f t="shared" si="92"/>
        <v>0</v>
      </c>
      <c r="O545" s="278"/>
      <c r="P545" s="278"/>
      <c r="Q545" s="278"/>
      <c r="R545" s="278"/>
      <c r="S545" s="312">
        <f>IFERROR(INDEX('4. Valuation'!$P$10:$Y$17,MATCH($E545,'4. Valuation'!$P$10:$P$17,0),MATCH($S$25,'4. Valuation'!$P$10:$Y$10,0)),0)</f>
        <v>0</v>
      </c>
      <c r="T545" s="312">
        <f>IFERROR(INDEX('4. Valuation'!$P$10:$Y$17,MATCH($E545,'4. Valuation'!$P$10:$P$17,0),MATCH($T$25,'4. Valuation'!$P$10:$Y$10,0)),0)</f>
        <v>0</v>
      </c>
      <c r="U545" s="312">
        <f>IFERROR(INDEX('4. Valuation'!$P$10:$Y$17,MATCH($E545,'4. Valuation'!$P$10:$P$17,0),MATCH($U$25,'4. Valuation'!$P$10:$Y$10,0)),0)</f>
        <v>0</v>
      </c>
      <c r="V545" s="278"/>
      <c r="W545" s="312">
        <f t="shared" si="93"/>
        <v>0</v>
      </c>
      <c r="X545" s="312">
        <f t="shared" si="94"/>
        <v>0</v>
      </c>
      <c r="Y545" s="312">
        <f t="shared" si="95"/>
        <v>0</v>
      </c>
      <c r="Z545" s="278"/>
      <c r="AA545" s="312">
        <f t="shared" si="96"/>
        <v>0</v>
      </c>
      <c r="AB545" s="312">
        <f>'3. GRI Pricing'!Z536</f>
        <v>0</v>
      </c>
      <c r="AC545" s="361">
        <f t="shared" si="97"/>
        <v>0</v>
      </c>
    </row>
    <row r="546" spans="3:29" s="30" customFormat="1" ht="11.4" x14ac:dyDescent="0.2">
      <c r="C546" s="77">
        <f>'1. Accomodation'!N541</f>
        <v>0</v>
      </c>
      <c r="D546" s="77" t="str">
        <f>'3. GRI Pricing'!D537</f>
        <v>[Select]</v>
      </c>
      <c r="E546" s="77" t="str">
        <f>'1. Accomodation'!P541</f>
        <v>[Select]</v>
      </c>
      <c r="F546" s="77">
        <f>'1. Accomodation'!O541</f>
        <v>0</v>
      </c>
      <c r="H546" s="273">
        <v>0</v>
      </c>
      <c r="I546" s="272">
        <f>IFERROR(INDEX('4. Valuation'!$C$10:$J$17,MATCH($E546,'4. Valuation'!$C$10:$C$17,0),MATCH($I$25,'4. Valuation'!$C$10:$J$10,0)),0)</f>
        <v>0</v>
      </c>
      <c r="J546" s="361">
        <f>IFERROR(INDEX('4. Valuation'!$C$10:$J$17,MATCH($E546,'4. Valuation'!$C$10:$C$17,0),MATCH($J$25,'4. Valuation'!$C$10:$J$10,0)),0)</f>
        <v>0</v>
      </c>
      <c r="K546" s="277"/>
      <c r="L546" s="312">
        <f t="shared" si="90"/>
        <v>0</v>
      </c>
      <c r="M546" s="312">
        <f t="shared" si="91"/>
        <v>0</v>
      </c>
      <c r="N546" s="361">
        <f t="shared" si="92"/>
        <v>0</v>
      </c>
      <c r="O546" s="278"/>
      <c r="P546" s="278"/>
      <c r="Q546" s="278"/>
      <c r="R546" s="278"/>
      <c r="S546" s="312">
        <f>IFERROR(INDEX('4. Valuation'!$P$10:$Y$17,MATCH($E546,'4. Valuation'!$P$10:$P$17,0),MATCH($S$25,'4. Valuation'!$P$10:$Y$10,0)),0)</f>
        <v>0</v>
      </c>
      <c r="T546" s="312">
        <f>IFERROR(INDEX('4. Valuation'!$P$10:$Y$17,MATCH($E546,'4. Valuation'!$P$10:$P$17,0),MATCH($T$25,'4. Valuation'!$P$10:$Y$10,0)),0)</f>
        <v>0</v>
      </c>
      <c r="U546" s="312">
        <f>IFERROR(INDEX('4. Valuation'!$P$10:$Y$17,MATCH($E546,'4. Valuation'!$P$10:$P$17,0),MATCH($U$25,'4. Valuation'!$P$10:$Y$10,0)),0)</f>
        <v>0</v>
      </c>
      <c r="V546" s="278"/>
      <c r="W546" s="312">
        <f t="shared" si="93"/>
        <v>0</v>
      </c>
      <c r="X546" s="312">
        <f t="shared" si="94"/>
        <v>0</v>
      </c>
      <c r="Y546" s="312">
        <f t="shared" si="95"/>
        <v>0</v>
      </c>
      <c r="Z546" s="278"/>
      <c r="AA546" s="312">
        <f t="shared" si="96"/>
        <v>0</v>
      </c>
      <c r="AB546" s="312">
        <f>'3. GRI Pricing'!Z537</f>
        <v>0</v>
      </c>
      <c r="AC546" s="361">
        <f t="shared" si="97"/>
        <v>0</v>
      </c>
    </row>
    <row r="547" spans="3:29" s="30" customFormat="1" ht="11.4" x14ac:dyDescent="0.2">
      <c r="C547" s="77">
        <f>'1. Accomodation'!N542</f>
        <v>0</v>
      </c>
      <c r="D547" s="77" t="str">
        <f>'3. GRI Pricing'!D538</f>
        <v>[Select]</v>
      </c>
      <c r="E547" s="77" t="str">
        <f>'1. Accomodation'!P542</f>
        <v>[Select]</v>
      </c>
      <c r="F547" s="77">
        <f>'1. Accomodation'!O542</f>
        <v>0</v>
      </c>
      <c r="H547" s="273">
        <v>0</v>
      </c>
      <c r="I547" s="272">
        <f>IFERROR(INDEX('4. Valuation'!$C$10:$J$17,MATCH($E547,'4. Valuation'!$C$10:$C$17,0),MATCH($I$25,'4. Valuation'!$C$10:$J$10,0)),0)</f>
        <v>0</v>
      </c>
      <c r="J547" s="361">
        <f>IFERROR(INDEX('4. Valuation'!$C$10:$J$17,MATCH($E547,'4. Valuation'!$C$10:$C$17,0),MATCH($J$25,'4. Valuation'!$C$10:$J$10,0)),0)</f>
        <v>0</v>
      </c>
      <c r="K547" s="277"/>
      <c r="L547" s="312">
        <f t="shared" si="90"/>
        <v>0</v>
      </c>
      <c r="M547" s="312">
        <f t="shared" si="91"/>
        <v>0</v>
      </c>
      <c r="N547" s="361">
        <f t="shared" si="92"/>
        <v>0</v>
      </c>
      <c r="O547" s="278"/>
      <c r="P547" s="278"/>
      <c r="Q547" s="278"/>
      <c r="R547" s="278"/>
      <c r="S547" s="312">
        <f>IFERROR(INDEX('4. Valuation'!$P$10:$Y$17,MATCH($E547,'4. Valuation'!$P$10:$P$17,0),MATCH($S$25,'4. Valuation'!$P$10:$Y$10,0)),0)</f>
        <v>0</v>
      </c>
      <c r="T547" s="312">
        <f>IFERROR(INDEX('4. Valuation'!$P$10:$Y$17,MATCH($E547,'4. Valuation'!$P$10:$P$17,0),MATCH($T$25,'4. Valuation'!$P$10:$Y$10,0)),0)</f>
        <v>0</v>
      </c>
      <c r="U547" s="312">
        <f>IFERROR(INDEX('4. Valuation'!$P$10:$Y$17,MATCH($E547,'4. Valuation'!$P$10:$P$17,0),MATCH($U$25,'4. Valuation'!$P$10:$Y$10,0)),0)</f>
        <v>0</v>
      </c>
      <c r="V547" s="278"/>
      <c r="W547" s="312">
        <f t="shared" si="93"/>
        <v>0</v>
      </c>
      <c r="X547" s="312">
        <f t="shared" si="94"/>
        <v>0</v>
      </c>
      <c r="Y547" s="312">
        <f t="shared" si="95"/>
        <v>0</v>
      </c>
      <c r="Z547" s="278"/>
      <c r="AA547" s="312">
        <f t="shared" si="96"/>
        <v>0</v>
      </c>
      <c r="AB547" s="312">
        <f>'3. GRI Pricing'!Z538</f>
        <v>0</v>
      </c>
      <c r="AC547" s="361">
        <f t="shared" si="97"/>
        <v>0</v>
      </c>
    </row>
    <row r="548" spans="3:29" s="30" customFormat="1" ht="11.4" x14ac:dyDescent="0.2">
      <c r="C548" s="77">
        <f>'1. Accomodation'!N543</f>
        <v>0</v>
      </c>
      <c r="D548" s="77" t="str">
        <f>'3. GRI Pricing'!D539</f>
        <v>[Select]</v>
      </c>
      <c r="E548" s="77" t="str">
        <f>'1. Accomodation'!P543</f>
        <v>[Select]</v>
      </c>
      <c r="F548" s="77">
        <f>'1. Accomodation'!O543</f>
        <v>0</v>
      </c>
      <c r="H548" s="273">
        <v>0</v>
      </c>
      <c r="I548" s="272">
        <f>IFERROR(INDEX('4. Valuation'!$C$10:$J$17,MATCH($E548,'4. Valuation'!$C$10:$C$17,0),MATCH($I$25,'4. Valuation'!$C$10:$J$10,0)),0)</f>
        <v>0</v>
      </c>
      <c r="J548" s="361">
        <f>IFERROR(INDEX('4. Valuation'!$C$10:$J$17,MATCH($E548,'4. Valuation'!$C$10:$C$17,0),MATCH($J$25,'4. Valuation'!$C$10:$J$10,0)),0)</f>
        <v>0</v>
      </c>
      <c r="K548" s="277"/>
      <c r="L548" s="312">
        <f t="shared" si="90"/>
        <v>0</v>
      </c>
      <c r="M548" s="312">
        <f t="shared" si="91"/>
        <v>0</v>
      </c>
      <c r="N548" s="361">
        <f t="shared" si="92"/>
        <v>0</v>
      </c>
      <c r="O548" s="278"/>
      <c r="P548" s="278"/>
      <c r="Q548" s="278"/>
      <c r="R548" s="278"/>
      <c r="S548" s="312">
        <f>IFERROR(INDEX('4. Valuation'!$P$10:$Y$17,MATCH($E548,'4. Valuation'!$P$10:$P$17,0),MATCH($S$25,'4. Valuation'!$P$10:$Y$10,0)),0)</f>
        <v>0</v>
      </c>
      <c r="T548" s="312">
        <f>IFERROR(INDEX('4. Valuation'!$P$10:$Y$17,MATCH($E548,'4. Valuation'!$P$10:$P$17,0),MATCH($T$25,'4. Valuation'!$P$10:$Y$10,0)),0)</f>
        <v>0</v>
      </c>
      <c r="U548" s="312">
        <f>IFERROR(INDEX('4. Valuation'!$P$10:$Y$17,MATCH($E548,'4. Valuation'!$P$10:$P$17,0),MATCH($U$25,'4. Valuation'!$P$10:$Y$10,0)),0)</f>
        <v>0</v>
      </c>
      <c r="V548" s="278"/>
      <c r="W548" s="312">
        <f t="shared" si="93"/>
        <v>0</v>
      </c>
      <c r="X548" s="312">
        <f t="shared" si="94"/>
        <v>0</v>
      </c>
      <c r="Y548" s="312">
        <f t="shared" si="95"/>
        <v>0</v>
      </c>
      <c r="Z548" s="278"/>
      <c r="AA548" s="312">
        <f t="shared" si="96"/>
        <v>0</v>
      </c>
      <c r="AB548" s="312">
        <f>'3. GRI Pricing'!Z539</f>
        <v>0</v>
      </c>
      <c r="AC548" s="361">
        <f t="shared" si="97"/>
        <v>0</v>
      </c>
    </row>
    <row r="549" spans="3:29" s="30" customFormat="1" ht="11.4" x14ac:dyDescent="0.2">
      <c r="C549" s="77">
        <f>'1. Accomodation'!N544</f>
        <v>0</v>
      </c>
      <c r="D549" s="77" t="str">
        <f>'3. GRI Pricing'!D540</f>
        <v>[Select]</v>
      </c>
      <c r="E549" s="77" t="str">
        <f>'1. Accomodation'!P544</f>
        <v>[Select]</v>
      </c>
      <c r="F549" s="77">
        <f>'1. Accomodation'!O544</f>
        <v>0</v>
      </c>
      <c r="H549" s="273">
        <v>0</v>
      </c>
      <c r="I549" s="272">
        <f>IFERROR(INDEX('4. Valuation'!$C$10:$J$17,MATCH($E549,'4. Valuation'!$C$10:$C$17,0),MATCH($I$25,'4. Valuation'!$C$10:$J$10,0)),0)</f>
        <v>0</v>
      </c>
      <c r="J549" s="361">
        <f>IFERROR(INDEX('4. Valuation'!$C$10:$J$17,MATCH($E549,'4. Valuation'!$C$10:$C$17,0),MATCH($J$25,'4. Valuation'!$C$10:$J$10,0)),0)</f>
        <v>0</v>
      </c>
      <c r="K549" s="277"/>
      <c r="L549" s="312">
        <f t="shared" si="90"/>
        <v>0</v>
      </c>
      <c r="M549" s="312">
        <f t="shared" si="91"/>
        <v>0</v>
      </c>
      <c r="N549" s="361">
        <f t="shared" si="92"/>
        <v>0</v>
      </c>
      <c r="O549" s="278"/>
      <c r="P549" s="278"/>
      <c r="Q549" s="278"/>
      <c r="R549" s="278"/>
      <c r="S549" s="312">
        <f>IFERROR(INDEX('4. Valuation'!$P$10:$Y$17,MATCH($E549,'4. Valuation'!$P$10:$P$17,0),MATCH($S$25,'4. Valuation'!$P$10:$Y$10,0)),0)</f>
        <v>0</v>
      </c>
      <c r="T549" s="312">
        <f>IFERROR(INDEX('4. Valuation'!$P$10:$Y$17,MATCH($E549,'4. Valuation'!$P$10:$P$17,0),MATCH($T$25,'4. Valuation'!$P$10:$Y$10,0)),0)</f>
        <v>0</v>
      </c>
      <c r="U549" s="312">
        <f>IFERROR(INDEX('4. Valuation'!$P$10:$Y$17,MATCH($E549,'4. Valuation'!$P$10:$P$17,0),MATCH($U$25,'4. Valuation'!$P$10:$Y$10,0)),0)</f>
        <v>0</v>
      </c>
      <c r="V549" s="278"/>
      <c r="W549" s="312">
        <f t="shared" si="93"/>
        <v>0</v>
      </c>
      <c r="X549" s="312">
        <f t="shared" si="94"/>
        <v>0</v>
      </c>
      <c r="Y549" s="312">
        <f t="shared" si="95"/>
        <v>0</v>
      </c>
      <c r="Z549" s="278"/>
      <c r="AA549" s="312">
        <f t="shared" si="96"/>
        <v>0</v>
      </c>
      <c r="AB549" s="312">
        <f>'3. GRI Pricing'!Z540</f>
        <v>0</v>
      </c>
      <c r="AC549" s="361">
        <f t="shared" si="97"/>
        <v>0</v>
      </c>
    </row>
    <row r="550" spans="3:29" s="30" customFormat="1" ht="11.4" x14ac:dyDescent="0.2">
      <c r="C550" s="77">
        <f>'1. Accomodation'!N545</f>
        <v>0</v>
      </c>
      <c r="D550" s="77" t="str">
        <f>'3. GRI Pricing'!D541</f>
        <v>[Select]</v>
      </c>
      <c r="E550" s="77" t="str">
        <f>'1. Accomodation'!P545</f>
        <v>[Select]</v>
      </c>
      <c r="F550" s="77">
        <f>'1. Accomodation'!O545</f>
        <v>0</v>
      </c>
      <c r="H550" s="273">
        <v>0</v>
      </c>
      <c r="I550" s="272">
        <f>IFERROR(INDEX('4. Valuation'!$C$10:$J$17,MATCH($E550,'4. Valuation'!$C$10:$C$17,0),MATCH($I$25,'4. Valuation'!$C$10:$J$10,0)),0)</f>
        <v>0</v>
      </c>
      <c r="J550" s="361">
        <f>IFERROR(INDEX('4. Valuation'!$C$10:$J$17,MATCH($E550,'4. Valuation'!$C$10:$C$17,0),MATCH($J$25,'4. Valuation'!$C$10:$J$10,0)),0)</f>
        <v>0</v>
      </c>
      <c r="K550" s="277"/>
      <c r="L550" s="312">
        <f t="shared" si="90"/>
        <v>0</v>
      </c>
      <c r="M550" s="312">
        <f t="shared" si="91"/>
        <v>0</v>
      </c>
      <c r="N550" s="361">
        <f t="shared" si="92"/>
        <v>0</v>
      </c>
      <c r="O550" s="278"/>
      <c r="P550" s="278"/>
      <c r="Q550" s="278"/>
      <c r="R550" s="278"/>
      <c r="S550" s="312">
        <f>IFERROR(INDEX('4. Valuation'!$P$10:$Y$17,MATCH($E550,'4. Valuation'!$P$10:$P$17,0),MATCH($S$25,'4. Valuation'!$P$10:$Y$10,0)),0)</f>
        <v>0</v>
      </c>
      <c r="T550" s="312">
        <f>IFERROR(INDEX('4. Valuation'!$P$10:$Y$17,MATCH($E550,'4. Valuation'!$P$10:$P$17,0),MATCH($T$25,'4. Valuation'!$P$10:$Y$10,0)),0)</f>
        <v>0</v>
      </c>
      <c r="U550" s="312">
        <f>IFERROR(INDEX('4. Valuation'!$P$10:$Y$17,MATCH($E550,'4. Valuation'!$P$10:$P$17,0),MATCH($U$25,'4. Valuation'!$P$10:$Y$10,0)),0)</f>
        <v>0</v>
      </c>
      <c r="V550" s="278"/>
      <c r="W550" s="312">
        <f t="shared" si="93"/>
        <v>0</v>
      </c>
      <c r="X550" s="312">
        <f t="shared" si="94"/>
        <v>0</v>
      </c>
      <c r="Y550" s="312">
        <f t="shared" si="95"/>
        <v>0</v>
      </c>
      <c r="Z550" s="278"/>
      <c r="AA550" s="312">
        <f t="shared" si="96"/>
        <v>0</v>
      </c>
      <c r="AB550" s="312">
        <f>'3. GRI Pricing'!Z541</f>
        <v>0</v>
      </c>
      <c r="AC550" s="361">
        <f t="shared" si="97"/>
        <v>0</v>
      </c>
    </row>
    <row r="551" spans="3:29" s="30" customFormat="1" ht="11.4" x14ac:dyDescent="0.2">
      <c r="C551" s="77">
        <f>'1. Accomodation'!N546</f>
        <v>0</v>
      </c>
      <c r="D551" s="77" t="str">
        <f>'3. GRI Pricing'!D542</f>
        <v>[Select]</v>
      </c>
      <c r="E551" s="77" t="str">
        <f>'1. Accomodation'!P546</f>
        <v>[Select]</v>
      </c>
      <c r="F551" s="77">
        <f>'1. Accomodation'!O546</f>
        <v>0</v>
      </c>
      <c r="H551" s="273">
        <v>0</v>
      </c>
      <c r="I551" s="272">
        <f>IFERROR(INDEX('4. Valuation'!$C$10:$J$17,MATCH($E551,'4. Valuation'!$C$10:$C$17,0),MATCH($I$25,'4. Valuation'!$C$10:$J$10,0)),0)</f>
        <v>0</v>
      </c>
      <c r="J551" s="361">
        <f>IFERROR(INDEX('4. Valuation'!$C$10:$J$17,MATCH($E551,'4. Valuation'!$C$10:$C$17,0),MATCH($J$25,'4. Valuation'!$C$10:$J$10,0)),0)</f>
        <v>0</v>
      </c>
      <c r="K551" s="277"/>
      <c r="L551" s="312">
        <f t="shared" si="90"/>
        <v>0</v>
      </c>
      <c r="M551" s="312">
        <f t="shared" si="91"/>
        <v>0</v>
      </c>
      <c r="N551" s="361">
        <f t="shared" si="92"/>
        <v>0</v>
      </c>
      <c r="O551" s="278"/>
      <c r="P551" s="278"/>
      <c r="Q551" s="278"/>
      <c r="R551" s="278"/>
      <c r="S551" s="312">
        <f>IFERROR(INDEX('4. Valuation'!$P$10:$Y$17,MATCH($E551,'4. Valuation'!$P$10:$P$17,0),MATCH($S$25,'4. Valuation'!$P$10:$Y$10,0)),0)</f>
        <v>0</v>
      </c>
      <c r="T551" s="312">
        <f>IFERROR(INDEX('4. Valuation'!$P$10:$Y$17,MATCH($E551,'4. Valuation'!$P$10:$P$17,0),MATCH($T$25,'4. Valuation'!$P$10:$Y$10,0)),0)</f>
        <v>0</v>
      </c>
      <c r="U551" s="312">
        <f>IFERROR(INDEX('4. Valuation'!$P$10:$Y$17,MATCH($E551,'4. Valuation'!$P$10:$P$17,0),MATCH($U$25,'4. Valuation'!$P$10:$Y$10,0)),0)</f>
        <v>0</v>
      </c>
      <c r="V551" s="278"/>
      <c r="W551" s="312">
        <f t="shared" si="93"/>
        <v>0</v>
      </c>
      <c r="X551" s="312">
        <f t="shared" si="94"/>
        <v>0</v>
      </c>
      <c r="Y551" s="312">
        <f t="shared" si="95"/>
        <v>0</v>
      </c>
      <c r="Z551" s="278"/>
      <c r="AA551" s="312">
        <f t="shared" si="96"/>
        <v>0</v>
      </c>
      <c r="AB551" s="312">
        <f>'3. GRI Pricing'!Z542</f>
        <v>0</v>
      </c>
      <c r="AC551" s="361">
        <f t="shared" si="97"/>
        <v>0</v>
      </c>
    </row>
    <row r="552" spans="3:29" s="30" customFormat="1" ht="11.4" x14ac:dyDescent="0.2">
      <c r="C552" s="77">
        <f>'1. Accomodation'!N547</f>
        <v>0</v>
      </c>
      <c r="D552" s="77" t="str">
        <f>'3. GRI Pricing'!D543</f>
        <v>[Select]</v>
      </c>
      <c r="E552" s="77" t="str">
        <f>'1. Accomodation'!P547</f>
        <v>[Select]</v>
      </c>
      <c r="F552" s="77">
        <f>'1. Accomodation'!O547</f>
        <v>0</v>
      </c>
      <c r="H552" s="273">
        <v>0</v>
      </c>
      <c r="I552" s="272">
        <f>IFERROR(INDEX('4. Valuation'!$C$10:$J$17,MATCH($E552,'4. Valuation'!$C$10:$C$17,0),MATCH($I$25,'4. Valuation'!$C$10:$J$10,0)),0)</f>
        <v>0</v>
      </c>
      <c r="J552" s="361">
        <f>IFERROR(INDEX('4. Valuation'!$C$10:$J$17,MATCH($E552,'4. Valuation'!$C$10:$C$17,0),MATCH($J$25,'4. Valuation'!$C$10:$J$10,0)),0)</f>
        <v>0</v>
      </c>
      <c r="K552" s="277"/>
      <c r="L552" s="312">
        <f t="shared" si="90"/>
        <v>0</v>
      </c>
      <c r="M552" s="312">
        <f t="shared" si="91"/>
        <v>0</v>
      </c>
      <c r="N552" s="361">
        <f t="shared" si="92"/>
        <v>0</v>
      </c>
      <c r="O552" s="278"/>
      <c r="P552" s="278"/>
      <c r="Q552" s="278"/>
      <c r="R552" s="278"/>
      <c r="S552" s="312">
        <f>IFERROR(INDEX('4. Valuation'!$P$10:$Y$17,MATCH($E552,'4. Valuation'!$P$10:$P$17,0),MATCH($S$25,'4. Valuation'!$P$10:$Y$10,0)),0)</f>
        <v>0</v>
      </c>
      <c r="T552" s="312">
        <f>IFERROR(INDEX('4. Valuation'!$P$10:$Y$17,MATCH($E552,'4. Valuation'!$P$10:$P$17,0),MATCH($T$25,'4. Valuation'!$P$10:$Y$10,0)),0)</f>
        <v>0</v>
      </c>
      <c r="U552" s="312">
        <f>IFERROR(INDEX('4. Valuation'!$P$10:$Y$17,MATCH($E552,'4. Valuation'!$P$10:$P$17,0),MATCH($U$25,'4. Valuation'!$P$10:$Y$10,0)),0)</f>
        <v>0</v>
      </c>
      <c r="V552" s="278"/>
      <c r="W552" s="312">
        <f t="shared" si="93"/>
        <v>0</v>
      </c>
      <c r="X552" s="312">
        <f t="shared" si="94"/>
        <v>0</v>
      </c>
      <c r="Y552" s="312">
        <f t="shared" si="95"/>
        <v>0</v>
      </c>
      <c r="Z552" s="278"/>
      <c r="AA552" s="312">
        <f t="shared" si="96"/>
        <v>0</v>
      </c>
      <c r="AB552" s="312">
        <f>'3. GRI Pricing'!Z543</f>
        <v>0</v>
      </c>
      <c r="AC552" s="361">
        <f t="shared" si="97"/>
        <v>0</v>
      </c>
    </row>
    <row r="553" spans="3:29" s="30" customFormat="1" ht="11.4" x14ac:dyDescent="0.2">
      <c r="C553" s="77">
        <f>'1. Accomodation'!N548</f>
        <v>0</v>
      </c>
      <c r="D553" s="77" t="str">
        <f>'3. GRI Pricing'!D544</f>
        <v>[Select]</v>
      </c>
      <c r="E553" s="77" t="str">
        <f>'1. Accomodation'!P548</f>
        <v>[Select]</v>
      </c>
      <c r="F553" s="77">
        <f>'1. Accomodation'!O548</f>
        <v>0</v>
      </c>
      <c r="H553" s="273">
        <v>0</v>
      </c>
      <c r="I553" s="272">
        <f>IFERROR(INDEX('4. Valuation'!$C$10:$J$17,MATCH($E553,'4. Valuation'!$C$10:$C$17,0),MATCH($I$25,'4. Valuation'!$C$10:$J$10,0)),0)</f>
        <v>0</v>
      </c>
      <c r="J553" s="361">
        <f>IFERROR(INDEX('4. Valuation'!$C$10:$J$17,MATCH($E553,'4. Valuation'!$C$10:$C$17,0),MATCH($J$25,'4. Valuation'!$C$10:$J$10,0)),0)</f>
        <v>0</v>
      </c>
      <c r="K553" s="277"/>
      <c r="L553" s="312">
        <f t="shared" si="90"/>
        <v>0</v>
      </c>
      <c r="M553" s="312">
        <f t="shared" si="91"/>
        <v>0</v>
      </c>
      <c r="N553" s="361">
        <f t="shared" si="92"/>
        <v>0</v>
      </c>
      <c r="O553" s="278"/>
      <c r="P553" s="278"/>
      <c r="Q553" s="278"/>
      <c r="R553" s="278"/>
      <c r="S553" s="312">
        <f>IFERROR(INDEX('4. Valuation'!$P$10:$Y$17,MATCH($E553,'4. Valuation'!$P$10:$P$17,0),MATCH($S$25,'4. Valuation'!$P$10:$Y$10,0)),0)</f>
        <v>0</v>
      </c>
      <c r="T553" s="312">
        <f>IFERROR(INDEX('4. Valuation'!$P$10:$Y$17,MATCH($E553,'4. Valuation'!$P$10:$P$17,0),MATCH($T$25,'4. Valuation'!$P$10:$Y$10,0)),0)</f>
        <v>0</v>
      </c>
      <c r="U553" s="312">
        <f>IFERROR(INDEX('4. Valuation'!$P$10:$Y$17,MATCH($E553,'4. Valuation'!$P$10:$P$17,0),MATCH($U$25,'4. Valuation'!$P$10:$Y$10,0)),0)</f>
        <v>0</v>
      </c>
      <c r="V553" s="278"/>
      <c r="W553" s="312">
        <f t="shared" si="93"/>
        <v>0</v>
      </c>
      <c r="X553" s="312">
        <f t="shared" si="94"/>
        <v>0</v>
      </c>
      <c r="Y553" s="312">
        <f t="shared" si="95"/>
        <v>0</v>
      </c>
      <c r="Z553" s="278"/>
      <c r="AA553" s="312">
        <f t="shared" si="96"/>
        <v>0</v>
      </c>
      <c r="AB553" s="312">
        <f>'3. GRI Pricing'!Z544</f>
        <v>0</v>
      </c>
      <c r="AC553" s="361">
        <f t="shared" si="97"/>
        <v>0</v>
      </c>
    </row>
    <row r="554" spans="3:29" s="30" customFormat="1" ht="11.4" x14ac:dyDescent="0.2">
      <c r="C554" s="77">
        <f>'1. Accomodation'!N549</f>
        <v>0</v>
      </c>
      <c r="D554" s="77" t="str">
        <f>'3. GRI Pricing'!D545</f>
        <v>[Select]</v>
      </c>
      <c r="E554" s="77" t="str">
        <f>'1. Accomodation'!P549</f>
        <v>[Select]</v>
      </c>
      <c r="F554" s="77">
        <f>'1. Accomodation'!O549</f>
        <v>0</v>
      </c>
      <c r="H554" s="273">
        <v>0</v>
      </c>
      <c r="I554" s="272">
        <f>IFERROR(INDEX('4. Valuation'!$C$10:$J$17,MATCH($E554,'4. Valuation'!$C$10:$C$17,0),MATCH($I$25,'4. Valuation'!$C$10:$J$10,0)),0)</f>
        <v>0</v>
      </c>
      <c r="J554" s="361">
        <f>IFERROR(INDEX('4. Valuation'!$C$10:$J$17,MATCH($E554,'4. Valuation'!$C$10:$C$17,0),MATCH($J$25,'4. Valuation'!$C$10:$J$10,0)),0)</f>
        <v>0</v>
      </c>
      <c r="K554" s="277"/>
      <c r="L554" s="312">
        <f t="shared" si="90"/>
        <v>0</v>
      </c>
      <c r="M554" s="312">
        <f t="shared" si="91"/>
        <v>0</v>
      </c>
      <c r="N554" s="361">
        <f t="shared" si="92"/>
        <v>0</v>
      </c>
      <c r="O554" s="278"/>
      <c r="P554" s="278"/>
      <c r="Q554" s="278"/>
      <c r="R554" s="278"/>
      <c r="S554" s="312">
        <f>IFERROR(INDEX('4. Valuation'!$P$10:$Y$17,MATCH($E554,'4. Valuation'!$P$10:$P$17,0),MATCH($S$25,'4. Valuation'!$P$10:$Y$10,0)),0)</f>
        <v>0</v>
      </c>
      <c r="T554" s="312">
        <f>IFERROR(INDEX('4. Valuation'!$P$10:$Y$17,MATCH($E554,'4. Valuation'!$P$10:$P$17,0),MATCH($T$25,'4. Valuation'!$P$10:$Y$10,0)),0)</f>
        <v>0</v>
      </c>
      <c r="U554" s="312">
        <f>IFERROR(INDEX('4. Valuation'!$P$10:$Y$17,MATCH($E554,'4. Valuation'!$P$10:$P$17,0),MATCH($U$25,'4. Valuation'!$P$10:$Y$10,0)),0)</f>
        <v>0</v>
      </c>
      <c r="V554" s="278"/>
      <c r="W554" s="312">
        <f t="shared" si="93"/>
        <v>0</v>
      </c>
      <c r="X554" s="312">
        <f t="shared" si="94"/>
        <v>0</v>
      </c>
      <c r="Y554" s="312">
        <f t="shared" si="95"/>
        <v>0</v>
      </c>
      <c r="Z554" s="278"/>
      <c r="AA554" s="312">
        <f t="shared" si="96"/>
        <v>0</v>
      </c>
      <c r="AB554" s="312">
        <f>'3. GRI Pricing'!Z545</f>
        <v>0</v>
      </c>
      <c r="AC554" s="361">
        <f t="shared" si="97"/>
        <v>0</v>
      </c>
    </row>
    <row r="555" spans="3:29" s="30" customFormat="1" ht="11.4" x14ac:dyDescent="0.2">
      <c r="C555" s="77">
        <f>'1. Accomodation'!N550</f>
        <v>0</v>
      </c>
      <c r="D555" s="77" t="str">
        <f>'3. GRI Pricing'!D546</f>
        <v>[Select]</v>
      </c>
      <c r="E555" s="77" t="str">
        <f>'1. Accomodation'!P550</f>
        <v>[Select]</v>
      </c>
      <c r="F555" s="77">
        <f>'1. Accomodation'!O550</f>
        <v>0</v>
      </c>
      <c r="H555" s="273">
        <v>0</v>
      </c>
      <c r="I555" s="272">
        <f>IFERROR(INDEX('4. Valuation'!$C$10:$J$17,MATCH($E555,'4. Valuation'!$C$10:$C$17,0),MATCH($I$25,'4. Valuation'!$C$10:$J$10,0)),0)</f>
        <v>0</v>
      </c>
      <c r="J555" s="361">
        <f>IFERROR(INDEX('4. Valuation'!$C$10:$J$17,MATCH($E555,'4. Valuation'!$C$10:$C$17,0),MATCH($J$25,'4. Valuation'!$C$10:$J$10,0)),0)</f>
        <v>0</v>
      </c>
      <c r="K555" s="277"/>
      <c r="L555" s="312">
        <f t="shared" si="90"/>
        <v>0</v>
      </c>
      <c r="M555" s="312">
        <f t="shared" si="91"/>
        <v>0</v>
      </c>
      <c r="N555" s="361">
        <f t="shared" si="92"/>
        <v>0</v>
      </c>
      <c r="O555" s="278"/>
      <c r="P555" s="278"/>
      <c r="Q555" s="278"/>
      <c r="R555" s="278"/>
      <c r="S555" s="312">
        <f>IFERROR(INDEX('4. Valuation'!$P$10:$Y$17,MATCH($E555,'4. Valuation'!$P$10:$P$17,0),MATCH($S$25,'4. Valuation'!$P$10:$Y$10,0)),0)</f>
        <v>0</v>
      </c>
      <c r="T555" s="312">
        <f>IFERROR(INDEX('4. Valuation'!$P$10:$Y$17,MATCH($E555,'4. Valuation'!$P$10:$P$17,0),MATCH($T$25,'4. Valuation'!$P$10:$Y$10,0)),0)</f>
        <v>0</v>
      </c>
      <c r="U555" s="312">
        <f>IFERROR(INDEX('4. Valuation'!$P$10:$Y$17,MATCH($E555,'4. Valuation'!$P$10:$P$17,0),MATCH($U$25,'4. Valuation'!$P$10:$Y$10,0)),0)</f>
        <v>0</v>
      </c>
      <c r="V555" s="278"/>
      <c r="W555" s="312">
        <f t="shared" si="93"/>
        <v>0</v>
      </c>
      <c r="X555" s="312">
        <f t="shared" si="94"/>
        <v>0</v>
      </c>
      <c r="Y555" s="312">
        <f t="shared" si="95"/>
        <v>0</v>
      </c>
      <c r="Z555" s="278"/>
      <c r="AA555" s="312">
        <f t="shared" si="96"/>
        <v>0</v>
      </c>
      <c r="AB555" s="312">
        <f>'3. GRI Pricing'!Z546</f>
        <v>0</v>
      </c>
      <c r="AC555" s="361">
        <f t="shared" si="97"/>
        <v>0</v>
      </c>
    </row>
    <row r="556" spans="3:29" s="30" customFormat="1" ht="11.4" x14ac:dyDescent="0.2">
      <c r="C556" s="77">
        <f>'1. Accomodation'!N551</f>
        <v>0</v>
      </c>
      <c r="D556" s="77" t="str">
        <f>'3. GRI Pricing'!D547</f>
        <v>[Select]</v>
      </c>
      <c r="E556" s="77" t="str">
        <f>'1. Accomodation'!P551</f>
        <v>[Select]</v>
      </c>
      <c r="F556" s="77">
        <f>'1. Accomodation'!O551</f>
        <v>0</v>
      </c>
      <c r="H556" s="273">
        <v>0</v>
      </c>
      <c r="I556" s="272">
        <f>IFERROR(INDEX('4. Valuation'!$C$10:$J$17,MATCH($E556,'4. Valuation'!$C$10:$C$17,0),MATCH($I$25,'4. Valuation'!$C$10:$J$10,0)),0)</f>
        <v>0</v>
      </c>
      <c r="J556" s="361">
        <f>IFERROR(INDEX('4. Valuation'!$C$10:$J$17,MATCH($E556,'4. Valuation'!$C$10:$C$17,0),MATCH($J$25,'4. Valuation'!$C$10:$J$10,0)),0)</f>
        <v>0</v>
      </c>
      <c r="K556" s="277"/>
      <c r="L556" s="312">
        <f t="shared" si="90"/>
        <v>0</v>
      </c>
      <c r="M556" s="312">
        <f t="shared" si="91"/>
        <v>0</v>
      </c>
      <c r="N556" s="361">
        <f t="shared" si="92"/>
        <v>0</v>
      </c>
      <c r="O556" s="278"/>
      <c r="P556" s="278"/>
      <c r="Q556" s="278"/>
      <c r="R556" s="278"/>
      <c r="S556" s="312">
        <f>IFERROR(INDEX('4. Valuation'!$P$10:$Y$17,MATCH($E556,'4. Valuation'!$P$10:$P$17,0),MATCH($S$25,'4. Valuation'!$P$10:$Y$10,0)),0)</f>
        <v>0</v>
      </c>
      <c r="T556" s="312">
        <f>IFERROR(INDEX('4. Valuation'!$P$10:$Y$17,MATCH($E556,'4. Valuation'!$P$10:$P$17,0),MATCH($T$25,'4. Valuation'!$P$10:$Y$10,0)),0)</f>
        <v>0</v>
      </c>
      <c r="U556" s="312">
        <f>IFERROR(INDEX('4. Valuation'!$P$10:$Y$17,MATCH($E556,'4. Valuation'!$P$10:$P$17,0),MATCH($U$25,'4. Valuation'!$P$10:$Y$10,0)),0)</f>
        <v>0</v>
      </c>
      <c r="V556" s="278"/>
      <c r="W556" s="312">
        <f t="shared" si="93"/>
        <v>0</v>
      </c>
      <c r="X556" s="312">
        <f t="shared" si="94"/>
        <v>0</v>
      </c>
      <c r="Y556" s="312">
        <f t="shared" si="95"/>
        <v>0</v>
      </c>
      <c r="Z556" s="278"/>
      <c r="AA556" s="312">
        <f t="shared" si="96"/>
        <v>0</v>
      </c>
      <c r="AB556" s="312">
        <f>'3. GRI Pricing'!Z547</f>
        <v>0</v>
      </c>
      <c r="AC556" s="361">
        <f t="shared" si="97"/>
        <v>0</v>
      </c>
    </row>
    <row r="557" spans="3:29" s="30" customFormat="1" ht="11.4" x14ac:dyDescent="0.2">
      <c r="C557" s="77">
        <f>'1. Accomodation'!N552</f>
        <v>0</v>
      </c>
      <c r="D557" s="77" t="str">
        <f>'3. GRI Pricing'!D548</f>
        <v>[Select]</v>
      </c>
      <c r="E557" s="77" t="str">
        <f>'1. Accomodation'!P552</f>
        <v>[Select]</v>
      </c>
      <c r="F557" s="77">
        <f>'1. Accomodation'!O552</f>
        <v>0</v>
      </c>
      <c r="H557" s="273">
        <v>0</v>
      </c>
      <c r="I557" s="272">
        <f>IFERROR(INDEX('4. Valuation'!$C$10:$J$17,MATCH($E557,'4. Valuation'!$C$10:$C$17,0),MATCH($I$25,'4. Valuation'!$C$10:$J$10,0)),0)</f>
        <v>0</v>
      </c>
      <c r="J557" s="361">
        <f>IFERROR(INDEX('4. Valuation'!$C$10:$J$17,MATCH($E557,'4. Valuation'!$C$10:$C$17,0),MATCH($J$25,'4. Valuation'!$C$10:$J$10,0)),0)</f>
        <v>0</v>
      </c>
      <c r="K557" s="277"/>
      <c r="L557" s="312">
        <f t="shared" si="90"/>
        <v>0</v>
      </c>
      <c r="M557" s="312">
        <f t="shared" si="91"/>
        <v>0</v>
      </c>
      <c r="N557" s="361">
        <f t="shared" si="92"/>
        <v>0</v>
      </c>
      <c r="O557" s="278"/>
      <c r="P557" s="278"/>
      <c r="Q557" s="278"/>
      <c r="R557" s="278"/>
      <c r="S557" s="312">
        <f>IFERROR(INDEX('4. Valuation'!$P$10:$Y$17,MATCH($E557,'4. Valuation'!$P$10:$P$17,0),MATCH($S$25,'4. Valuation'!$P$10:$Y$10,0)),0)</f>
        <v>0</v>
      </c>
      <c r="T557" s="312">
        <f>IFERROR(INDEX('4. Valuation'!$P$10:$Y$17,MATCH($E557,'4. Valuation'!$P$10:$P$17,0),MATCH($T$25,'4. Valuation'!$P$10:$Y$10,0)),0)</f>
        <v>0</v>
      </c>
      <c r="U557" s="312">
        <f>IFERROR(INDEX('4. Valuation'!$P$10:$Y$17,MATCH($E557,'4. Valuation'!$P$10:$P$17,0),MATCH($U$25,'4. Valuation'!$P$10:$Y$10,0)),0)</f>
        <v>0</v>
      </c>
      <c r="V557" s="278"/>
      <c r="W557" s="312">
        <f t="shared" si="93"/>
        <v>0</v>
      </c>
      <c r="X557" s="312">
        <f t="shared" si="94"/>
        <v>0</v>
      </c>
      <c r="Y557" s="312">
        <f t="shared" si="95"/>
        <v>0</v>
      </c>
      <c r="Z557" s="278"/>
      <c r="AA557" s="312">
        <f t="shared" si="96"/>
        <v>0</v>
      </c>
      <c r="AB557" s="312">
        <f>'3. GRI Pricing'!Z548</f>
        <v>0</v>
      </c>
      <c r="AC557" s="361">
        <f t="shared" si="97"/>
        <v>0</v>
      </c>
    </row>
    <row r="558" spans="3:29" s="30" customFormat="1" ht="11.4" x14ac:dyDescent="0.2">
      <c r="C558" s="77">
        <f>'1. Accomodation'!N553</f>
        <v>0</v>
      </c>
      <c r="D558" s="77" t="str">
        <f>'3. GRI Pricing'!D549</f>
        <v>[Select]</v>
      </c>
      <c r="E558" s="77" t="str">
        <f>'1. Accomodation'!P553</f>
        <v>[Select]</v>
      </c>
      <c r="F558" s="77">
        <f>'1. Accomodation'!O553</f>
        <v>0</v>
      </c>
      <c r="H558" s="273">
        <v>0</v>
      </c>
      <c r="I558" s="272">
        <f>IFERROR(INDEX('4. Valuation'!$C$10:$J$17,MATCH($E558,'4. Valuation'!$C$10:$C$17,0),MATCH($I$25,'4. Valuation'!$C$10:$J$10,0)),0)</f>
        <v>0</v>
      </c>
      <c r="J558" s="361">
        <f>IFERROR(INDEX('4. Valuation'!$C$10:$J$17,MATCH($E558,'4. Valuation'!$C$10:$C$17,0),MATCH($J$25,'4. Valuation'!$C$10:$J$10,0)),0)</f>
        <v>0</v>
      </c>
      <c r="K558" s="277"/>
      <c r="L558" s="312">
        <f t="shared" si="90"/>
        <v>0</v>
      </c>
      <c r="M558" s="312">
        <f t="shared" si="91"/>
        <v>0</v>
      </c>
      <c r="N558" s="361">
        <f t="shared" si="92"/>
        <v>0</v>
      </c>
      <c r="O558" s="278"/>
      <c r="P558" s="278"/>
      <c r="Q558" s="278"/>
      <c r="R558" s="278"/>
      <c r="S558" s="312">
        <f>IFERROR(INDEX('4. Valuation'!$P$10:$Y$17,MATCH($E558,'4. Valuation'!$P$10:$P$17,0),MATCH($S$25,'4. Valuation'!$P$10:$Y$10,0)),0)</f>
        <v>0</v>
      </c>
      <c r="T558" s="312">
        <f>IFERROR(INDEX('4. Valuation'!$P$10:$Y$17,MATCH($E558,'4. Valuation'!$P$10:$P$17,0),MATCH($T$25,'4. Valuation'!$P$10:$Y$10,0)),0)</f>
        <v>0</v>
      </c>
      <c r="U558" s="312">
        <f>IFERROR(INDEX('4. Valuation'!$P$10:$Y$17,MATCH($E558,'4. Valuation'!$P$10:$P$17,0),MATCH($U$25,'4. Valuation'!$P$10:$Y$10,0)),0)</f>
        <v>0</v>
      </c>
      <c r="V558" s="278"/>
      <c r="W558" s="312">
        <f t="shared" si="93"/>
        <v>0</v>
      </c>
      <c r="X558" s="312">
        <f t="shared" si="94"/>
        <v>0</v>
      </c>
      <c r="Y558" s="312">
        <f t="shared" si="95"/>
        <v>0</v>
      </c>
      <c r="Z558" s="278"/>
      <c r="AA558" s="312">
        <f t="shared" si="96"/>
        <v>0</v>
      </c>
      <c r="AB558" s="312">
        <f>'3. GRI Pricing'!Z549</f>
        <v>0</v>
      </c>
      <c r="AC558" s="361">
        <f t="shared" si="97"/>
        <v>0</v>
      </c>
    </row>
    <row r="559" spans="3:29" s="30" customFormat="1" ht="11.4" x14ac:dyDescent="0.2">
      <c r="C559" s="77">
        <f>'1. Accomodation'!N554</f>
        <v>0</v>
      </c>
      <c r="D559" s="77" t="str">
        <f>'3. GRI Pricing'!D550</f>
        <v>[Select]</v>
      </c>
      <c r="E559" s="77" t="str">
        <f>'1. Accomodation'!P554</f>
        <v>[Select]</v>
      </c>
      <c r="F559" s="77">
        <f>'1. Accomodation'!O554</f>
        <v>0</v>
      </c>
      <c r="H559" s="273">
        <v>0</v>
      </c>
      <c r="I559" s="272">
        <f>IFERROR(INDEX('4. Valuation'!$C$10:$J$17,MATCH($E559,'4. Valuation'!$C$10:$C$17,0),MATCH($I$25,'4. Valuation'!$C$10:$J$10,0)),0)</f>
        <v>0</v>
      </c>
      <c r="J559" s="361">
        <f>IFERROR(INDEX('4. Valuation'!$C$10:$J$17,MATCH($E559,'4. Valuation'!$C$10:$C$17,0),MATCH($J$25,'4. Valuation'!$C$10:$J$10,0)),0)</f>
        <v>0</v>
      </c>
      <c r="K559" s="277"/>
      <c r="L559" s="312">
        <f t="shared" si="90"/>
        <v>0</v>
      </c>
      <c r="M559" s="312">
        <f t="shared" si="91"/>
        <v>0</v>
      </c>
      <c r="N559" s="361">
        <f t="shared" si="92"/>
        <v>0</v>
      </c>
      <c r="O559" s="278"/>
      <c r="P559" s="278"/>
      <c r="Q559" s="278"/>
      <c r="R559" s="278"/>
      <c r="S559" s="312">
        <f>IFERROR(INDEX('4. Valuation'!$P$10:$Y$17,MATCH($E559,'4. Valuation'!$P$10:$P$17,0),MATCH($S$25,'4. Valuation'!$P$10:$Y$10,0)),0)</f>
        <v>0</v>
      </c>
      <c r="T559" s="312">
        <f>IFERROR(INDEX('4. Valuation'!$P$10:$Y$17,MATCH($E559,'4. Valuation'!$P$10:$P$17,0),MATCH($T$25,'4. Valuation'!$P$10:$Y$10,0)),0)</f>
        <v>0</v>
      </c>
      <c r="U559" s="312">
        <f>IFERROR(INDEX('4. Valuation'!$P$10:$Y$17,MATCH($E559,'4. Valuation'!$P$10:$P$17,0),MATCH($U$25,'4. Valuation'!$P$10:$Y$10,0)),0)</f>
        <v>0</v>
      </c>
      <c r="V559" s="278"/>
      <c r="W559" s="312">
        <f t="shared" si="93"/>
        <v>0</v>
      </c>
      <c r="X559" s="312">
        <f t="shared" si="94"/>
        <v>0</v>
      </c>
      <c r="Y559" s="312">
        <f t="shared" si="95"/>
        <v>0</v>
      </c>
      <c r="Z559" s="278"/>
      <c r="AA559" s="312">
        <f t="shared" si="96"/>
        <v>0</v>
      </c>
      <c r="AB559" s="312">
        <f>'3. GRI Pricing'!Z550</f>
        <v>0</v>
      </c>
      <c r="AC559" s="361">
        <f t="shared" si="97"/>
        <v>0</v>
      </c>
    </row>
    <row r="560" spans="3:29" s="30" customFormat="1" ht="11.4" x14ac:dyDescent="0.2">
      <c r="C560" s="77">
        <f>'1. Accomodation'!N555</f>
        <v>0</v>
      </c>
      <c r="D560" s="77" t="str">
        <f>'3. GRI Pricing'!D551</f>
        <v>[Select]</v>
      </c>
      <c r="E560" s="77" t="str">
        <f>'1. Accomodation'!P555</f>
        <v>[Select]</v>
      </c>
      <c r="F560" s="77">
        <f>'1. Accomodation'!O555</f>
        <v>0</v>
      </c>
      <c r="H560" s="273">
        <v>0</v>
      </c>
      <c r="I560" s="272">
        <f>IFERROR(INDEX('4. Valuation'!$C$10:$J$17,MATCH($E560,'4. Valuation'!$C$10:$C$17,0),MATCH($I$25,'4. Valuation'!$C$10:$J$10,0)),0)</f>
        <v>0</v>
      </c>
      <c r="J560" s="361">
        <f>IFERROR(INDEX('4. Valuation'!$C$10:$J$17,MATCH($E560,'4. Valuation'!$C$10:$C$17,0),MATCH($J$25,'4. Valuation'!$C$10:$J$10,0)),0)</f>
        <v>0</v>
      </c>
      <c r="K560" s="277"/>
      <c r="L560" s="312">
        <f t="shared" si="90"/>
        <v>0</v>
      </c>
      <c r="M560" s="312">
        <f t="shared" si="91"/>
        <v>0</v>
      </c>
      <c r="N560" s="361">
        <f t="shared" si="92"/>
        <v>0</v>
      </c>
      <c r="O560" s="278"/>
      <c r="P560" s="278"/>
      <c r="Q560" s="278"/>
      <c r="R560" s="278"/>
      <c r="S560" s="312">
        <f>IFERROR(INDEX('4. Valuation'!$P$10:$Y$17,MATCH($E560,'4. Valuation'!$P$10:$P$17,0),MATCH($S$25,'4. Valuation'!$P$10:$Y$10,0)),0)</f>
        <v>0</v>
      </c>
      <c r="T560" s="312">
        <f>IFERROR(INDEX('4. Valuation'!$P$10:$Y$17,MATCH($E560,'4. Valuation'!$P$10:$P$17,0),MATCH($T$25,'4. Valuation'!$P$10:$Y$10,0)),0)</f>
        <v>0</v>
      </c>
      <c r="U560" s="312">
        <f>IFERROR(INDEX('4. Valuation'!$P$10:$Y$17,MATCH($E560,'4. Valuation'!$P$10:$P$17,0),MATCH($U$25,'4. Valuation'!$P$10:$Y$10,0)),0)</f>
        <v>0</v>
      </c>
      <c r="V560" s="278"/>
      <c r="W560" s="312">
        <f t="shared" si="93"/>
        <v>0</v>
      </c>
      <c r="X560" s="312">
        <f t="shared" si="94"/>
        <v>0</v>
      </c>
      <c r="Y560" s="312">
        <f t="shared" si="95"/>
        <v>0</v>
      </c>
      <c r="Z560" s="278"/>
      <c r="AA560" s="312">
        <f t="shared" si="96"/>
        <v>0</v>
      </c>
      <c r="AB560" s="312">
        <f>'3. GRI Pricing'!Z551</f>
        <v>0</v>
      </c>
      <c r="AC560" s="361">
        <f t="shared" si="97"/>
        <v>0</v>
      </c>
    </row>
    <row r="561" spans="3:29" s="30" customFormat="1" ht="11.4" x14ac:dyDescent="0.2">
      <c r="C561" s="77">
        <f>'1. Accomodation'!N556</f>
        <v>0</v>
      </c>
      <c r="D561" s="77" t="str">
        <f>'3. GRI Pricing'!D552</f>
        <v>[Select]</v>
      </c>
      <c r="E561" s="77" t="str">
        <f>'1. Accomodation'!P556</f>
        <v>[Select]</v>
      </c>
      <c r="F561" s="77">
        <f>'1. Accomodation'!O556</f>
        <v>0</v>
      </c>
      <c r="H561" s="273">
        <v>0</v>
      </c>
      <c r="I561" s="272">
        <f>IFERROR(INDEX('4. Valuation'!$C$10:$J$17,MATCH($E561,'4. Valuation'!$C$10:$C$17,0),MATCH($I$25,'4. Valuation'!$C$10:$J$10,0)),0)</f>
        <v>0</v>
      </c>
      <c r="J561" s="361">
        <f>IFERROR(INDEX('4. Valuation'!$C$10:$J$17,MATCH($E561,'4. Valuation'!$C$10:$C$17,0),MATCH($J$25,'4. Valuation'!$C$10:$J$10,0)),0)</f>
        <v>0</v>
      </c>
      <c r="K561" s="277"/>
      <c r="L561" s="312">
        <f t="shared" si="90"/>
        <v>0</v>
      </c>
      <c r="M561" s="312">
        <f t="shared" si="91"/>
        <v>0</v>
      </c>
      <c r="N561" s="361">
        <f t="shared" si="92"/>
        <v>0</v>
      </c>
      <c r="O561" s="278"/>
      <c r="P561" s="278"/>
      <c r="Q561" s="278"/>
      <c r="R561" s="278"/>
      <c r="S561" s="312">
        <f>IFERROR(INDEX('4. Valuation'!$P$10:$Y$17,MATCH($E561,'4. Valuation'!$P$10:$P$17,0),MATCH($S$25,'4. Valuation'!$P$10:$Y$10,0)),0)</f>
        <v>0</v>
      </c>
      <c r="T561" s="312">
        <f>IFERROR(INDEX('4. Valuation'!$P$10:$Y$17,MATCH($E561,'4. Valuation'!$P$10:$P$17,0),MATCH($T$25,'4. Valuation'!$P$10:$Y$10,0)),0)</f>
        <v>0</v>
      </c>
      <c r="U561" s="312">
        <f>IFERROR(INDEX('4. Valuation'!$P$10:$Y$17,MATCH($E561,'4. Valuation'!$P$10:$P$17,0),MATCH($U$25,'4. Valuation'!$P$10:$Y$10,0)),0)</f>
        <v>0</v>
      </c>
      <c r="V561" s="278"/>
      <c r="W561" s="312">
        <f t="shared" si="93"/>
        <v>0</v>
      </c>
      <c r="X561" s="312">
        <f t="shared" si="94"/>
        <v>0</v>
      </c>
      <c r="Y561" s="312">
        <f t="shared" si="95"/>
        <v>0</v>
      </c>
      <c r="Z561" s="278"/>
      <c r="AA561" s="312">
        <f t="shared" si="96"/>
        <v>0</v>
      </c>
      <c r="AB561" s="312">
        <f>'3. GRI Pricing'!Z552</f>
        <v>0</v>
      </c>
      <c r="AC561" s="361">
        <f t="shared" si="97"/>
        <v>0</v>
      </c>
    </row>
    <row r="562" spans="3:29" s="30" customFormat="1" ht="11.4" x14ac:dyDescent="0.2">
      <c r="C562" s="77">
        <f>'1. Accomodation'!N557</f>
        <v>0</v>
      </c>
      <c r="D562" s="77" t="str">
        <f>'3. GRI Pricing'!D553</f>
        <v>[Select]</v>
      </c>
      <c r="E562" s="77" t="str">
        <f>'1. Accomodation'!P557</f>
        <v>[Select]</v>
      </c>
      <c r="F562" s="77">
        <f>'1. Accomodation'!O557</f>
        <v>0</v>
      </c>
      <c r="H562" s="273">
        <v>0</v>
      </c>
      <c r="I562" s="272">
        <f>IFERROR(INDEX('4. Valuation'!$C$10:$J$17,MATCH($E562,'4. Valuation'!$C$10:$C$17,0),MATCH($I$25,'4. Valuation'!$C$10:$J$10,0)),0)</f>
        <v>0</v>
      </c>
      <c r="J562" s="361">
        <f>IFERROR(INDEX('4. Valuation'!$C$10:$J$17,MATCH($E562,'4. Valuation'!$C$10:$C$17,0),MATCH($J$25,'4. Valuation'!$C$10:$J$10,0)),0)</f>
        <v>0</v>
      </c>
      <c r="K562" s="277"/>
      <c r="L562" s="312">
        <f t="shared" si="90"/>
        <v>0</v>
      </c>
      <c r="M562" s="312">
        <f t="shared" si="91"/>
        <v>0</v>
      </c>
      <c r="N562" s="361">
        <f t="shared" si="92"/>
        <v>0</v>
      </c>
      <c r="O562" s="278"/>
      <c r="P562" s="278"/>
      <c r="Q562" s="278"/>
      <c r="R562" s="278"/>
      <c r="S562" s="312">
        <f>IFERROR(INDEX('4. Valuation'!$P$10:$Y$17,MATCH($E562,'4. Valuation'!$P$10:$P$17,0),MATCH($S$25,'4. Valuation'!$P$10:$Y$10,0)),0)</f>
        <v>0</v>
      </c>
      <c r="T562" s="312">
        <f>IFERROR(INDEX('4. Valuation'!$P$10:$Y$17,MATCH($E562,'4. Valuation'!$P$10:$P$17,0),MATCH($T$25,'4. Valuation'!$P$10:$Y$10,0)),0)</f>
        <v>0</v>
      </c>
      <c r="U562" s="312">
        <f>IFERROR(INDEX('4. Valuation'!$P$10:$Y$17,MATCH($E562,'4. Valuation'!$P$10:$P$17,0),MATCH($U$25,'4. Valuation'!$P$10:$Y$10,0)),0)</f>
        <v>0</v>
      </c>
      <c r="V562" s="278"/>
      <c r="W562" s="312">
        <f t="shared" si="93"/>
        <v>0</v>
      </c>
      <c r="X562" s="312">
        <f t="shared" si="94"/>
        <v>0</v>
      </c>
      <c r="Y562" s="312">
        <f t="shared" si="95"/>
        <v>0</v>
      </c>
      <c r="Z562" s="278"/>
      <c r="AA562" s="312">
        <f t="shared" si="96"/>
        <v>0</v>
      </c>
      <c r="AB562" s="312">
        <f>'3. GRI Pricing'!Z553</f>
        <v>0</v>
      </c>
      <c r="AC562" s="361">
        <f t="shared" si="97"/>
        <v>0</v>
      </c>
    </row>
    <row r="563" spans="3:29" s="30" customFormat="1" ht="11.4" x14ac:dyDescent="0.2">
      <c r="C563" s="77">
        <f>'1. Accomodation'!N558</f>
        <v>0</v>
      </c>
      <c r="D563" s="77" t="str">
        <f>'3. GRI Pricing'!D554</f>
        <v>[Select]</v>
      </c>
      <c r="E563" s="77" t="str">
        <f>'1. Accomodation'!P558</f>
        <v>[Select]</v>
      </c>
      <c r="F563" s="77">
        <f>'1. Accomodation'!O558</f>
        <v>0</v>
      </c>
      <c r="H563" s="273">
        <v>0</v>
      </c>
      <c r="I563" s="272">
        <f>IFERROR(INDEX('4. Valuation'!$C$10:$J$17,MATCH($E563,'4. Valuation'!$C$10:$C$17,0),MATCH($I$25,'4. Valuation'!$C$10:$J$10,0)),0)</f>
        <v>0</v>
      </c>
      <c r="J563" s="361">
        <f>IFERROR(INDEX('4. Valuation'!$C$10:$J$17,MATCH($E563,'4. Valuation'!$C$10:$C$17,0),MATCH($J$25,'4. Valuation'!$C$10:$J$10,0)),0)</f>
        <v>0</v>
      </c>
      <c r="K563" s="277"/>
      <c r="L563" s="312">
        <f t="shared" si="90"/>
        <v>0</v>
      </c>
      <c r="M563" s="312">
        <f t="shared" si="91"/>
        <v>0</v>
      </c>
      <c r="N563" s="361">
        <f t="shared" si="92"/>
        <v>0</v>
      </c>
      <c r="O563" s="278"/>
      <c r="P563" s="278"/>
      <c r="Q563" s="278"/>
      <c r="R563" s="278"/>
      <c r="S563" s="312">
        <f>IFERROR(INDEX('4. Valuation'!$P$10:$Y$17,MATCH($E563,'4. Valuation'!$P$10:$P$17,0),MATCH($S$25,'4. Valuation'!$P$10:$Y$10,0)),0)</f>
        <v>0</v>
      </c>
      <c r="T563" s="312">
        <f>IFERROR(INDEX('4. Valuation'!$P$10:$Y$17,MATCH($E563,'4. Valuation'!$P$10:$P$17,0),MATCH($T$25,'4. Valuation'!$P$10:$Y$10,0)),0)</f>
        <v>0</v>
      </c>
      <c r="U563" s="312">
        <f>IFERROR(INDEX('4. Valuation'!$P$10:$Y$17,MATCH($E563,'4. Valuation'!$P$10:$P$17,0),MATCH($U$25,'4. Valuation'!$P$10:$Y$10,0)),0)</f>
        <v>0</v>
      </c>
      <c r="V563" s="278"/>
      <c r="W563" s="312">
        <f t="shared" si="93"/>
        <v>0</v>
      </c>
      <c r="X563" s="312">
        <f t="shared" si="94"/>
        <v>0</v>
      </c>
      <c r="Y563" s="312">
        <f t="shared" si="95"/>
        <v>0</v>
      </c>
      <c r="Z563" s="278"/>
      <c r="AA563" s="312">
        <f t="shared" si="96"/>
        <v>0</v>
      </c>
      <c r="AB563" s="312">
        <f>'3. GRI Pricing'!Z554</f>
        <v>0</v>
      </c>
      <c r="AC563" s="361">
        <f t="shared" si="97"/>
        <v>0</v>
      </c>
    </row>
    <row r="564" spans="3:29" s="30" customFormat="1" ht="11.4" x14ac:dyDescent="0.2">
      <c r="C564" s="77">
        <f>'1. Accomodation'!N559</f>
        <v>0</v>
      </c>
      <c r="D564" s="77" t="str">
        <f>'3. GRI Pricing'!D555</f>
        <v>[Select]</v>
      </c>
      <c r="E564" s="77" t="str">
        <f>'1. Accomodation'!P559</f>
        <v>[Select]</v>
      </c>
      <c r="F564" s="77">
        <f>'1. Accomodation'!O559</f>
        <v>0</v>
      </c>
      <c r="H564" s="273">
        <v>0</v>
      </c>
      <c r="I564" s="272">
        <f>IFERROR(INDEX('4. Valuation'!$C$10:$J$17,MATCH($E564,'4. Valuation'!$C$10:$C$17,0),MATCH($I$25,'4. Valuation'!$C$10:$J$10,0)),0)</f>
        <v>0</v>
      </c>
      <c r="J564" s="361">
        <f>IFERROR(INDEX('4. Valuation'!$C$10:$J$17,MATCH($E564,'4. Valuation'!$C$10:$C$17,0),MATCH($J$25,'4. Valuation'!$C$10:$J$10,0)),0)</f>
        <v>0</v>
      </c>
      <c r="K564" s="277"/>
      <c r="L564" s="312">
        <f t="shared" si="90"/>
        <v>0</v>
      </c>
      <c r="M564" s="312">
        <f t="shared" si="91"/>
        <v>0</v>
      </c>
      <c r="N564" s="361">
        <f t="shared" si="92"/>
        <v>0</v>
      </c>
      <c r="O564" s="278"/>
      <c r="P564" s="278"/>
      <c r="Q564" s="278"/>
      <c r="R564" s="278"/>
      <c r="S564" s="312">
        <f>IFERROR(INDEX('4. Valuation'!$P$10:$Y$17,MATCH($E564,'4. Valuation'!$P$10:$P$17,0),MATCH($S$25,'4. Valuation'!$P$10:$Y$10,0)),0)</f>
        <v>0</v>
      </c>
      <c r="T564" s="312">
        <f>IFERROR(INDEX('4. Valuation'!$P$10:$Y$17,MATCH($E564,'4. Valuation'!$P$10:$P$17,0),MATCH($T$25,'4. Valuation'!$P$10:$Y$10,0)),0)</f>
        <v>0</v>
      </c>
      <c r="U564" s="312">
        <f>IFERROR(INDEX('4. Valuation'!$P$10:$Y$17,MATCH($E564,'4. Valuation'!$P$10:$P$17,0),MATCH($U$25,'4. Valuation'!$P$10:$Y$10,0)),0)</f>
        <v>0</v>
      </c>
      <c r="V564" s="278"/>
      <c r="W564" s="312">
        <f t="shared" si="93"/>
        <v>0</v>
      </c>
      <c r="X564" s="312">
        <f t="shared" si="94"/>
        <v>0</v>
      </c>
      <c r="Y564" s="312">
        <f t="shared" si="95"/>
        <v>0</v>
      </c>
      <c r="Z564" s="278"/>
      <c r="AA564" s="312">
        <f t="shared" si="96"/>
        <v>0</v>
      </c>
      <c r="AB564" s="312">
        <f>'3. GRI Pricing'!Z555</f>
        <v>0</v>
      </c>
      <c r="AC564" s="361">
        <f t="shared" si="97"/>
        <v>0</v>
      </c>
    </row>
    <row r="565" spans="3:29" s="30" customFormat="1" ht="11.4" x14ac:dyDescent="0.2">
      <c r="C565" s="77">
        <f>'1. Accomodation'!N560</f>
        <v>0</v>
      </c>
      <c r="D565" s="77" t="str">
        <f>'3. GRI Pricing'!D556</f>
        <v>[Select]</v>
      </c>
      <c r="E565" s="77" t="str">
        <f>'1. Accomodation'!P560</f>
        <v>[Select]</v>
      </c>
      <c r="F565" s="77">
        <f>'1. Accomodation'!O560</f>
        <v>0</v>
      </c>
      <c r="H565" s="273">
        <v>0</v>
      </c>
      <c r="I565" s="272">
        <f>IFERROR(INDEX('4. Valuation'!$C$10:$J$17,MATCH($E565,'4. Valuation'!$C$10:$C$17,0),MATCH($I$25,'4. Valuation'!$C$10:$J$10,0)),0)</f>
        <v>0</v>
      </c>
      <c r="J565" s="361">
        <f>IFERROR(INDEX('4. Valuation'!$C$10:$J$17,MATCH($E565,'4. Valuation'!$C$10:$C$17,0),MATCH($J$25,'4. Valuation'!$C$10:$J$10,0)),0)</f>
        <v>0</v>
      </c>
      <c r="K565" s="277"/>
      <c r="L565" s="312">
        <f t="shared" si="90"/>
        <v>0</v>
      </c>
      <c r="M565" s="312">
        <f t="shared" si="91"/>
        <v>0</v>
      </c>
      <c r="N565" s="361">
        <f t="shared" si="92"/>
        <v>0</v>
      </c>
      <c r="O565" s="278"/>
      <c r="P565" s="278"/>
      <c r="Q565" s="278"/>
      <c r="R565" s="278"/>
      <c r="S565" s="312">
        <f>IFERROR(INDEX('4. Valuation'!$P$10:$Y$17,MATCH($E565,'4. Valuation'!$P$10:$P$17,0),MATCH($S$25,'4. Valuation'!$P$10:$Y$10,0)),0)</f>
        <v>0</v>
      </c>
      <c r="T565" s="312">
        <f>IFERROR(INDEX('4. Valuation'!$P$10:$Y$17,MATCH($E565,'4. Valuation'!$P$10:$P$17,0),MATCH($T$25,'4. Valuation'!$P$10:$Y$10,0)),0)</f>
        <v>0</v>
      </c>
      <c r="U565" s="312">
        <f>IFERROR(INDEX('4. Valuation'!$P$10:$Y$17,MATCH($E565,'4. Valuation'!$P$10:$P$17,0),MATCH($U$25,'4. Valuation'!$P$10:$Y$10,0)),0)</f>
        <v>0</v>
      </c>
      <c r="V565" s="278"/>
      <c r="W565" s="312">
        <f t="shared" si="93"/>
        <v>0</v>
      </c>
      <c r="X565" s="312">
        <f t="shared" si="94"/>
        <v>0</v>
      </c>
      <c r="Y565" s="312">
        <f t="shared" si="95"/>
        <v>0</v>
      </c>
      <c r="Z565" s="278"/>
      <c r="AA565" s="312">
        <f t="shared" si="96"/>
        <v>0</v>
      </c>
      <c r="AB565" s="312">
        <f>'3. GRI Pricing'!Z556</f>
        <v>0</v>
      </c>
      <c r="AC565" s="361">
        <f t="shared" si="97"/>
        <v>0</v>
      </c>
    </row>
    <row r="566" spans="3:29" s="30" customFormat="1" ht="11.4" x14ac:dyDescent="0.2">
      <c r="C566" s="77">
        <f>'1. Accomodation'!N561</f>
        <v>0</v>
      </c>
      <c r="D566" s="77" t="str">
        <f>'3. GRI Pricing'!D557</f>
        <v>[Select]</v>
      </c>
      <c r="E566" s="77" t="str">
        <f>'1. Accomodation'!P561</f>
        <v>[Select]</v>
      </c>
      <c r="F566" s="77">
        <f>'1. Accomodation'!O561</f>
        <v>0</v>
      </c>
      <c r="H566" s="273">
        <v>0</v>
      </c>
      <c r="I566" s="272">
        <f>IFERROR(INDEX('4. Valuation'!$C$10:$J$17,MATCH($E566,'4. Valuation'!$C$10:$C$17,0),MATCH($I$25,'4. Valuation'!$C$10:$J$10,0)),0)</f>
        <v>0</v>
      </c>
      <c r="J566" s="361">
        <f>IFERROR(INDEX('4. Valuation'!$C$10:$J$17,MATCH($E566,'4. Valuation'!$C$10:$C$17,0),MATCH($J$25,'4. Valuation'!$C$10:$J$10,0)),0)</f>
        <v>0</v>
      </c>
      <c r="K566" s="277"/>
      <c r="L566" s="312">
        <f t="shared" si="90"/>
        <v>0</v>
      </c>
      <c r="M566" s="312">
        <f t="shared" si="91"/>
        <v>0</v>
      </c>
      <c r="N566" s="361">
        <f t="shared" si="92"/>
        <v>0</v>
      </c>
      <c r="O566" s="278"/>
      <c r="P566" s="278"/>
      <c r="Q566" s="278"/>
      <c r="R566" s="278"/>
      <c r="S566" s="312">
        <f>IFERROR(INDEX('4. Valuation'!$P$10:$Y$17,MATCH($E566,'4. Valuation'!$P$10:$P$17,0),MATCH($S$25,'4. Valuation'!$P$10:$Y$10,0)),0)</f>
        <v>0</v>
      </c>
      <c r="T566" s="312">
        <f>IFERROR(INDEX('4. Valuation'!$P$10:$Y$17,MATCH($E566,'4. Valuation'!$P$10:$P$17,0),MATCH($T$25,'4. Valuation'!$P$10:$Y$10,0)),0)</f>
        <v>0</v>
      </c>
      <c r="U566" s="312">
        <f>IFERROR(INDEX('4. Valuation'!$P$10:$Y$17,MATCH($E566,'4. Valuation'!$P$10:$P$17,0),MATCH($U$25,'4. Valuation'!$P$10:$Y$10,0)),0)</f>
        <v>0</v>
      </c>
      <c r="V566" s="278"/>
      <c r="W566" s="312">
        <f t="shared" si="93"/>
        <v>0</v>
      </c>
      <c r="X566" s="312">
        <f t="shared" si="94"/>
        <v>0</v>
      </c>
      <c r="Y566" s="312">
        <f t="shared" si="95"/>
        <v>0</v>
      </c>
      <c r="Z566" s="278"/>
      <c r="AA566" s="312">
        <f t="shared" si="96"/>
        <v>0</v>
      </c>
      <c r="AB566" s="312">
        <f>'3. GRI Pricing'!Z557</f>
        <v>0</v>
      </c>
      <c r="AC566" s="361">
        <f t="shared" si="97"/>
        <v>0</v>
      </c>
    </row>
    <row r="567" spans="3:29" s="30" customFormat="1" ht="11.4" x14ac:dyDescent="0.2">
      <c r="C567" s="77">
        <f>'1. Accomodation'!N562</f>
        <v>0</v>
      </c>
      <c r="D567" s="77" t="str">
        <f>'3. GRI Pricing'!D558</f>
        <v>[Select]</v>
      </c>
      <c r="E567" s="77" t="str">
        <f>'1. Accomodation'!P562</f>
        <v>[Select]</v>
      </c>
      <c r="F567" s="77">
        <f>'1. Accomodation'!O562</f>
        <v>0</v>
      </c>
      <c r="H567" s="273">
        <v>0</v>
      </c>
      <c r="I567" s="272">
        <f>IFERROR(INDEX('4. Valuation'!$C$10:$J$17,MATCH($E567,'4. Valuation'!$C$10:$C$17,0),MATCH($I$25,'4. Valuation'!$C$10:$J$10,0)),0)</f>
        <v>0</v>
      </c>
      <c r="J567" s="361">
        <f>IFERROR(INDEX('4. Valuation'!$C$10:$J$17,MATCH($E567,'4. Valuation'!$C$10:$C$17,0),MATCH($J$25,'4. Valuation'!$C$10:$J$10,0)),0)</f>
        <v>0</v>
      </c>
      <c r="K567" s="277"/>
      <c r="L567" s="312">
        <f t="shared" si="90"/>
        <v>0</v>
      </c>
      <c r="M567" s="312">
        <f t="shared" si="91"/>
        <v>0</v>
      </c>
      <c r="N567" s="361">
        <f t="shared" si="92"/>
        <v>0</v>
      </c>
      <c r="O567" s="278"/>
      <c r="P567" s="278"/>
      <c r="Q567" s="278"/>
      <c r="R567" s="278"/>
      <c r="S567" s="312">
        <f>IFERROR(INDEX('4. Valuation'!$P$10:$Y$17,MATCH($E567,'4. Valuation'!$P$10:$P$17,0),MATCH($S$25,'4. Valuation'!$P$10:$Y$10,0)),0)</f>
        <v>0</v>
      </c>
      <c r="T567" s="312">
        <f>IFERROR(INDEX('4. Valuation'!$P$10:$Y$17,MATCH($E567,'4. Valuation'!$P$10:$P$17,0),MATCH($T$25,'4. Valuation'!$P$10:$Y$10,0)),0)</f>
        <v>0</v>
      </c>
      <c r="U567" s="312">
        <f>IFERROR(INDEX('4. Valuation'!$P$10:$Y$17,MATCH($E567,'4. Valuation'!$P$10:$P$17,0),MATCH($U$25,'4. Valuation'!$P$10:$Y$10,0)),0)</f>
        <v>0</v>
      </c>
      <c r="V567" s="278"/>
      <c r="W567" s="312">
        <f t="shared" si="93"/>
        <v>0</v>
      </c>
      <c r="X567" s="312">
        <f t="shared" si="94"/>
        <v>0</v>
      </c>
      <c r="Y567" s="312">
        <f t="shared" si="95"/>
        <v>0</v>
      </c>
      <c r="Z567" s="278"/>
      <c r="AA567" s="312">
        <f t="shared" si="96"/>
        <v>0</v>
      </c>
      <c r="AB567" s="312">
        <f>'3. GRI Pricing'!Z558</f>
        <v>0</v>
      </c>
      <c r="AC567" s="361">
        <f t="shared" si="97"/>
        <v>0</v>
      </c>
    </row>
    <row r="568" spans="3:29" s="30" customFormat="1" ht="11.4" x14ac:dyDescent="0.2">
      <c r="C568" s="77">
        <f>'1. Accomodation'!N563</f>
        <v>0</v>
      </c>
      <c r="D568" s="77" t="str">
        <f>'3. GRI Pricing'!D559</f>
        <v>[Select]</v>
      </c>
      <c r="E568" s="77" t="str">
        <f>'1. Accomodation'!P563</f>
        <v>[Select]</v>
      </c>
      <c r="F568" s="77">
        <f>'1. Accomodation'!O563</f>
        <v>0</v>
      </c>
      <c r="H568" s="273">
        <v>0</v>
      </c>
      <c r="I568" s="272">
        <f>IFERROR(INDEX('4. Valuation'!$C$10:$J$17,MATCH($E568,'4. Valuation'!$C$10:$C$17,0),MATCH($I$25,'4. Valuation'!$C$10:$J$10,0)),0)</f>
        <v>0</v>
      </c>
      <c r="J568" s="361">
        <f>IFERROR(INDEX('4. Valuation'!$C$10:$J$17,MATCH($E568,'4. Valuation'!$C$10:$C$17,0),MATCH($J$25,'4. Valuation'!$C$10:$J$10,0)),0)</f>
        <v>0</v>
      </c>
      <c r="K568" s="277"/>
      <c r="L568" s="312">
        <f t="shared" si="90"/>
        <v>0</v>
      </c>
      <c r="M568" s="312">
        <f t="shared" si="91"/>
        <v>0</v>
      </c>
      <c r="N568" s="361">
        <f t="shared" si="92"/>
        <v>0</v>
      </c>
      <c r="O568" s="278"/>
      <c r="P568" s="278"/>
      <c r="Q568" s="278"/>
      <c r="R568" s="278"/>
      <c r="S568" s="312">
        <f>IFERROR(INDEX('4. Valuation'!$P$10:$Y$17,MATCH($E568,'4. Valuation'!$P$10:$P$17,0),MATCH($S$25,'4. Valuation'!$P$10:$Y$10,0)),0)</f>
        <v>0</v>
      </c>
      <c r="T568" s="312">
        <f>IFERROR(INDEX('4. Valuation'!$P$10:$Y$17,MATCH($E568,'4. Valuation'!$P$10:$P$17,0),MATCH($T$25,'4. Valuation'!$P$10:$Y$10,0)),0)</f>
        <v>0</v>
      </c>
      <c r="U568" s="312">
        <f>IFERROR(INDEX('4. Valuation'!$P$10:$Y$17,MATCH($E568,'4. Valuation'!$P$10:$P$17,0),MATCH($U$25,'4. Valuation'!$P$10:$Y$10,0)),0)</f>
        <v>0</v>
      </c>
      <c r="V568" s="278"/>
      <c r="W568" s="312">
        <f t="shared" si="93"/>
        <v>0</v>
      </c>
      <c r="X568" s="312">
        <f t="shared" si="94"/>
        <v>0</v>
      </c>
      <c r="Y568" s="312">
        <f t="shared" si="95"/>
        <v>0</v>
      </c>
      <c r="Z568" s="278"/>
      <c r="AA568" s="312">
        <f t="shared" si="96"/>
        <v>0</v>
      </c>
      <c r="AB568" s="312">
        <f>'3. GRI Pricing'!Z559</f>
        <v>0</v>
      </c>
      <c r="AC568" s="361">
        <f t="shared" si="97"/>
        <v>0</v>
      </c>
    </row>
    <row r="569" spans="3:29" s="30" customFormat="1" ht="11.4" x14ac:dyDescent="0.2">
      <c r="C569" s="77">
        <f>'1. Accomodation'!N564</f>
        <v>0</v>
      </c>
      <c r="D569" s="77" t="str">
        <f>'3. GRI Pricing'!D560</f>
        <v>[Select]</v>
      </c>
      <c r="E569" s="77" t="str">
        <f>'1. Accomodation'!P564</f>
        <v>[Select]</v>
      </c>
      <c r="F569" s="77">
        <f>'1. Accomodation'!O564</f>
        <v>0</v>
      </c>
      <c r="H569" s="273">
        <v>0</v>
      </c>
      <c r="I569" s="272">
        <f>IFERROR(INDEX('4. Valuation'!$C$10:$J$17,MATCH($E569,'4. Valuation'!$C$10:$C$17,0),MATCH($I$25,'4. Valuation'!$C$10:$J$10,0)),0)</f>
        <v>0</v>
      </c>
      <c r="J569" s="361">
        <f>IFERROR(INDEX('4. Valuation'!$C$10:$J$17,MATCH($E569,'4. Valuation'!$C$10:$C$17,0),MATCH($J$25,'4. Valuation'!$C$10:$J$10,0)),0)</f>
        <v>0</v>
      </c>
      <c r="K569" s="277"/>
      <c r="L569" s="312">
        <f t="shared" si="90"/>
        <v>0</v>
      </c>
      <c r="M569" s="312">
        <f t="shared" si="91"/>
        <v>0</v>
      </c>
      <c r="N569" s="361">
        <f t="shared" si="92"/>
        <v>0</v>
      </c>
      <c r="O569" s="278"/>
      <c r="P569" s="278"/>
      <c r="Q569" s="278"/>
      <c r="R569" s="278"/>
      <c r="S569" s="312">
        <f>IFERROR(INDEX('4. Valuation'!$P$10:$Y$17,MATCH($E569,'4. Valuation'!$P$10:$P$17,0),MATCH($S$25,'4. Valuation'!$P$10:$Y$10,0)),0)</f>
        <v>0</v>
      </c>
      <c r="T569" s="312">
        <f>IFERROR(INDEX('4. Valuation'!$P$10:$Y$17,MATCH($E569,'4. Valuation'!$P$10:$P$17,0),MATCH($T$25,'4. Valuation'!$P$10:$Y$10,0)),0)</f>
        <v>0</v>
      </c>
      <c r="U569" s="312">
        <f>IFERROR(INDEX('4. Valuation'!$P$10:$Y$17,MATCH($E569,'4. Valuation'!$P$10:$P$17,0),MATCH($U$25,'4. Valuation'!$P$10:$Y$10,0)),0)</f>
        <v>0</v>
      </c>
      <c r="V569" s="278"/>
      <c r="W569" s="312">
        <f t="shared" si="93"/>
        <v>0</v>
      </c>
      <c r="X569" s="312">
        <f t="shared" si="94"/>
        <v>0</v>
      </c>
      <c r="Y569" s="312">
        <f t="shared" si="95"/>
        <v>0</v>
      </c>
      <c r="Z569" s="278"/>
      <c r="AA569" s="312">
        <f t="shared" si="96"/>
        <v>0</v>
      </c>
      <c r="AB569" s="312">
        <f>'3. GRI Pricing'!Z560</f>
        <v>0</v>
      </c>
      <c r="AC569" s="361">
        <f t="shared" si="97"/>
        <v>0</v>
      </c>
    </row>
    <row r="570" spans="3:29" s="30" customFormat="1" ht="11.4" x14ac:dyDescent="0.2">
      <c r="C570" s="77">
        <f>'1. Accomodation'!N565</f>
        <v>0</v>
      </c>
      <c r="D570" s="77" t="str">
        <f>'3. GRI Pricing'!D561</f>
        <v>[Select]</v>
      </c>
      <c r="E570" s="77" t="str">
        <f>'1. Accomodation'!P565</f>
        <v>[Select]</v>
      </c>
      <c r="F570" s="77">
        <f>'1. Accomodation'!O565</f>
        <v>0</v>
      </c>
      <c r="H570" s="273">
        <v>0</v>
      </c>
      <c r="I570" s="272">
        <f>IFERROR(INDEX('4. Valuation'!$C$10:$J$17,MATCH($E570,'4. Valuation'!$C$10:$C$17,0),MATCH($I$25,'4. Valuation'!$C$10:$J$10,0)),0)</f>
        <v>0</v>
      </c>
      <c r="J570" s="361">
        <f>IFERROR(INDEX('4. Valuation'!$C$10:$J$17,MATCH($E570,'4. Valuation'!$C$10:$C$17,0),MATCH($J$25,'4. Valuation'!$C$10:$J$10,0)),0)</f>
        <v>0</v>
      </c>
      <c r="K570" s="277"/>
      <c r="L570" s="312">
        <f t="shared" si="90"/>
        <v>0</v>
      </c>
      <c r="M570" s="312">
        <f t="shared" si="91"/>
        <v>0</v>
      </c>
      <c r="N570" s="361">
        <f t="shared" si="92"/>
        <v>0</v>
      </c>
      <c r="O570" s="278"/>
      <c r="P570" s="278"/>
      <c r="Q570" s="278"/>
      <c r="R570" s="278"/>
      <c r="S570" s="312">
        <f>IFERROR(INDEX('4. Valuation'!$P$10:$Y$17,MATCH($E570,'4. Valuation'!$P$10:$P$17,0),MATCH($S$25,'4. Valuation'!$P$10:$Y$10,0)),0)</f>
        <v>0</v>
      </c>
      <c r="T570" s="312">
        <f>IFERROR(INDEX('4. Valuation'!$P$10:$Y$17,MATCH($E570,'4. Valuation'!$P$10:$P$17,0),MATCH($T$25,'4. Valuation'!$P$10:$Y$10,0)),0)</f>
        <v>0</v>
      </c>
      <c r="U570" s="312">
        <f>IFERROR(INDEX('4. Valuation'!$P$10:$Y$17,MATCH($E570,'4. Valuation'!$P$10:$P$17,0),MATCH($U$25,'4. Valuation'!$P$10:$Y$10,0)),0)</f>
        <v>0</v>
      </c>
      <c r="V570" s="278"/>
      <c r="W570" s="312">
        <f t="shared" si="93"/>
        <v>0</v>
      </c>
      <c r="X570" s="312">
        <f t="shared" si="94"/>
        <v>0</v>
      </c>
      <c r="Y570" s="312">
        <f t="shared" si="95"/>
        <v>0</v>
      </c>
      <c r="Z570" s="278"/>
      <c r="AA570" s="312">
        <f t="shared" si="96"/>
        <v>0</v>
      </c>
      <c r="AB570" s="312">
        <f>'3. GRI Pricing'!Z561</f>
        <v>0</v>
      </c>
      <c r="AC570" s="361">
        <f t="shared" si="97"/>
        <v>0</v>
      </c>
    </row>
    <row r="571" spans="3:29" s="30" customFormat="1" ht="11.4" x14ac:dyDescent="0.2">
      <c r="C571" s="77">
        <f>'1. Accomodation'!N566</f>
        <v>0</v>
      </c>
      <c r="D571" s="77" t="str">
        <f>'3. GRI Pricing'!D562</f>
        <v>[Select]</v>
      </c>
      <c r="E571" s="77" t="str">
        <f>'1. Accomodation'!P566</f>
        <v>[Select]</v>
      </c>
      <c r="F571" s="77">
        <f>'1. Accomodation'!O566</f>
        <v>0</v>
      </c>
      <c r="H571" s="273">
        <v>0</v>
      </c>
      <c r="I571" s="272">
        <f>IFERROR(INDEX('4. Valuation'!$C$10:$J$17,MATCH($E571,'4. Valuation'!$C$10:$C$17,0),MATCH($I$25,'4. Valuation'!$C$10:$J$10,0)),0)</f>
        <v>0</v>
      </c>
      <c r="J571" s="361">
        <f>IFERROR(INDEX('4. Valuation'!$C$10:$J$17,MATCH($E571,'4. Valuation'!$C$10:$C$17,0),MATCH($J$25,'4. Valuation'!$C$10:$J$10,0)),0)</f>
        <v>0</v>
      </c>
      <c r="K571" s="277"/>
      <c r="L571" s="312">
        <f t="shared" si="90"/>
        <v>0</v>
      </c>
      <c r="M571" s="312">
        <f t="shared" si="91"/>
        <v>0</v>
      </c>
      <c r="N571" s="361">
        <f t="shared" si="92"/>
        <v>0</v>
      </c>
      <c r="O571" s="278"/>
      <c r="P571" s="278"/>
      <c r="Q571" s="278"/>
      <c r="R571" s="278"/>
      <c r="S571" s="312">
        <f>IFERROR(INDEX('4. Valuation'!$P$10:$Y$17,MATCH($E571,'4. Valuation'!$P$10:$P$17,0),MATCH($S$25,'4. Valuation'!$P$10:$Y$10,0)),0)</f>
        <v>0</v>
      </c>
      <c r="T571" s="312">
        <f>IFERROR(INDEX('4. Valuation'!$P$10:$Y$17,MATCH($E571,'4. Valuation'!$P$10:$P$17,0),MATCH($T$25,'4. Valuation'!$P$10:$Y$10,0)),0)</f>
        <v>0</v>
      </c>
      <c r="U571" s="312">
        <f>IFERROR(INDEX('4. Valuation'!$P$10:$Y$17,MATCH($E571,'4. Valuation'!$P$10:$P$17,0),MATCH($U$25,'4. Valuation'!$P$10:$Y$10,0)),0)</f>
        <v>0</v>
      </c>
      <c r="V571" s="278"/>
      <c r="W571" s="312">
        <f t="shared" si="93"/>
        <v>0</v>
      </c>
      <c r="X571" s="312">
        <f t="shared" si="94"/>
        <v>0</v>
      </c>
      <c r="Y571" s="312">
        <f t="shared" si="95"/>
        <v>0</v>
      </c>
      <c r="Z571" s="278"/>
      <c r="AA571" s="312">
        <f t="shared" si="96"/>
        <v>0</v>
      </c>
      <c r="AB571" s="312">
        <f>'3. GRI Pricing'!Z562</f>
        <v>0</v>
      </c>
      <c r="AC571" s="361">
        <f t="shared" si="97"/>
        <v>0</v>
      </c>
    </row>
    <row r="572" spans="3:29" s="30" customFormat="1" ht="11.4" x14ac:dyDescent="0.2">
      <c r="C572" s="77">
        <f>'1. Accomodation'!N567</f>
        <v>0</v>
      </c>
      <c r="D572" s="77" t="str">
        <f>'3. GRI Pricing'!D563</f>
        <v>[Select]</v>
      </c>
      <c r="E572" s="77" t="str">
        <f>'1. Accomodation'!P567</f>
        <v>[Select]</v>
      </c>
      <c r="F572" s="77">
        <f>'1. Accomodation'!O567</f>
        <v>0</v>
      </c>
      <c r="H572" s="273">
        <v>0</v>
      </c>
      <c r="I572" s="272">
        <f>IFERROR(INDEX('4. Valuation'!$C$10:$J$17,MATCH($E572,'4. Valuation'!$C$10:$C$17,0),MATCH($I$25,'4. Valuation'!$C$10:$J$10,0)),0)</f>
        <v>0</v>
      </c>
      <c r="J572" s="361">
        <f>IFERROR(INDEX('4. Valuation'!$C$10:$J$17,MATCH($E572,'4. Valuation'!$C$10:$C$17,0),MATCH($J$25,'4. Valuation'!$C$10:$J$10,0)),0)</f>
        <v>0</v>
      </c>
      <c r="K572" s="277"/>
      <c r="L572" s="312">
        <f t="shared" si="90"/>
        <v>0</v>
      </c>
      <c r="M572" s="312">
        <f t="shared" si="91"/>
        <v>0</v>
      </c>
      <c r="N572" s="361">
        <f t="shared" si="92"/>
        <v>0</v>
      </c>
      <c r="O572" s="278"/>
      <c r="P572" s="278"/>
      <c r="Q572" s="278"/>
      <c r="R572" s="278"/>
      <c r="S572" s="312">
        <f>IFERROR(INDEX('4. Valuation'!$P$10:$Y$17,MATCH($E572,'4. Valuation'!$P$10:$P$17,0),MATCH($S$25,'4. Valuation'!$P$10:$Y$10,0)),0)</f>
        <v>0</v>
      </c>
      <c r="T572" s="312">
        <f>IFERROR(INDEX('4. Valuation'!$P$10:$Y$17,MATCH($E572,'4. Valuation'!$P$10:$P$17,0),MATCH($T$25,'4. Valuation'!$P$10:$Y$10,0)),0)</f>
        <v>0</v>
      </c>
      <c r="U572" s="312">
        <f>IFERROR(INDEX('4. Valuation'!$P$10:$Y$17,MATCH($E572,'4. Valuation'!$P$10:$P$17,0),MATCH($U$25,'4. Valuation'!$P$10:$Y$10,0)),0)</f>
        <v>0</v>
      </c>
      <c r="V572" s="278"/>
      <c r="W572" s="312">
        <f t="shared" si="93"/>
        <v>0</v>
      </c>
      <c r="X572" s="312">
        <f t="shared" si="94"/>
        <v>0</v>
      </c>
      <c r="Y572" s="312">
        <f t="shared" si="95"/>
        <v>0</v>
      </c>
      <c r="Z572" s="278"/>
      <c r="AA572" s="312">
        <f t="shared" si="96"/>
        <v>0</v>
      </c>
      <c r="AB572" s="312">
        <f>'3. GRI Pricing'!Z563</f>
        <v>0</v>
      </c>
      <c r="AC572" s="361">
        <f t="shared" si="97"/>
        <v>0</v>
      </c>
    </row>
    <row r="573" spans="3:29" s="30" customFormat="1" ht="11.4" x14ac:dyDescent="0.2">
      <c r="C573" s="77">
        <f>'1. Accomodation'!N568</f>
        <v>0</v>
      </c>
      <c r="D573" s="77" t="str">
        <f>'3. GRI Pricing'!D564</f>
        <v>[Select]</v>
      </c>
      <c r="E573" s="77" t="str">
        <f>'1. Accomodation'!P568</f>
        <v>[Select]</v>
      </c>
      <c r="F573" s="77">
        <f>'1. Accomodation'!O568</f>
        <v>0</v>
      </c>
      <c r="H573" s="273">
        <v>0</v>
      </c>
      <c r="I573" s="272">
        <f>IFERROR(INDEX('4. Valuation'!$C$10:$J$17,MATCH($E573,'4. Valuation'!$C$10:$C$17,0),MATCH($I$25,'4. Valuation'!$C$10:$J$10,0)),0)</f>
        <v>0</v>
      </c>
      <c r="J573" s="361">
        <f>IFERROR(INDEX('4. Valuation'!$C$10:$J$17,MATCH($E573,'4. Valuation'!$C$10:$C$17,0),MATCH($J$25,'4. Valuation'!$C$10:$J$10,0)),0)</f>
        <v>0</v>
      </c>
      <c r="K573" s="277"/>
      <c r="L573" s="312">
        <f t="shared" si="90"/>
        <v>0</v>
      </c>
      <c r="M573" s="312">
        <f t="shared" si="91"/>
        <v>0</v>
      </c>
      <c r="N573" s="361">
        <f t="shared" si="92"/>
        <v>0</v>
      </c>
      <c r="O573" s="278"/>
      <c r="P573" s="278"/>
      <c r="Q573" s="278"/>
      <c r="R573" s="278"/>
      <c r="S573" s="312">
        <f>IFERROR(INDEX('4. Valuation'!$P$10:$Y$17,MATCH($E573,'4. Valuation'!$P$10:$P$17,0),MATCH($S$25,'4. Valuation'!$P$10:$Y$10,0)),0)</f>
        <v>0</v>
      </c>
      <c r="T573" s="312">
        <f>IFERROR(INDEX('4. Valuation'!$P$10:$Y$17,MATCH($E573,'4. Valuation'!$P$10:$P$17,0),MATCH($T$25,'4. Valuation'!$P$10:$Y$10,0)),0)</f>
        <v>0</v>
      </c>
      <c r="U573" s="312">
        <f>IFERROR(INDEX('4. Valuation'!$P$10:$Y$17,MATCH($E573,'4. Valuation'!$P$10:$P$17,0),MATCH($U$25,'4. Valuation'!$P$10:$Y$10,0)),0)</f>
        <v>0</v>
      </c>
      <c r="V573" s="278"/>
      <c r="W573" s="312">
        <f t="shared" si="93"/>
        <v>0</v>
      </c>
      <c r="X573" s="312">
        <f t="shared" si="94"/>
        <v>0</v>
      </c>
      <c r="Y573" s="312">
        <f t="shared" si="95"/>
        <v>0</v>
      </c>
      <c r="Z573" s="278"/>
      <c r="AA573" s="312">
        <f t="shared" si="96"/>
        <v>0</v>
      </c>
      <c r="AB573" s="312">
        <f>'3. GRI Pricing'!Z564</f>
        <v>0</v>
      </c>
      <c r="AC573" s="361">
        <f t="shared" si="97"/>
        <v>0</v>
      </c>
    </row>
    <row r="574" spans="3:29" s="30" customFormat="1" ht="11.4" x14ac:dyDescent="0.2">
      <c r="C574" s="77">
        <f>'1. Accomodation'!N569</f>
        <v>0</v>
      </c>
      <c r="D574" s="77" t="str">
        <f>'3. GRI Pricing'!D565</f>
        <v>[Select]</v>
      </c>
      <c r="E574" s="77" t="str">
        <f>'1. Accomodation'!P569</f>
        <v>[Select]</v>
      </c>
      <c r="F574" s="77">
        <f>'1. Accomodation'!O569</f>
        <v>0</v>
      </c>
      <c r="H574" s="273">
        <v>0</v>
      </c>
      <c r="I574" s="272">
        <f>IFERROR(INDEX('4. Valuation'!$C$10:$J$17,MATCH($E574,'4. Valuation'!$C$10:$C$17,0),MATCH($I$25,'4. Valuation'!$C$10:$J$10,0)),0)</f>
        <v>0</v>
      </c>
      <c r="J574" s="361">
        <f>IFERROR(INDEX('4. Valuation'!$C$10:$J$17,MATCH($E574,'4. Valuation'!$C$10:$C$17,0),MATCH($J$25,'4. Valuation'!$C$10:$J$10,0)),0)</f>
        <v>0</v>
      </c>
      <c r="K574" s="277"/>
      <c r="L574" s="312">
        <f t="shared" si="90"/>
        <v>0</v>
      </c>
      <c r="M574" s="312">
        <f t="shared" si="91"/>
        <v>0</v>
      </c>
      <c r="N574" s="361">
        <f t="shared" si="92"/>
        <v>0</v>
      </c>
      <c r="O574" s="278"/>
      <c r="P574" s="278"/>
      <c r="Q574" s="278"/>
      <c r="R574" s="278"/>
      <c r="S574" s="312">
        <f>IFERROR(INDEX('4. Valuation'!$P$10:$Y$17,MATCH($E574,'4. Valuation'!$P$10:$P$17,0),MATCH($S$25,'4. Valuation'!$P$10:$Y$10,0)),0)</f>
        <v>0</v>
      </c>
      <c r="T574" s="312">
        <f>IFERROR(INDEX('4. Valuation'!$P$10:$Y$17,MATCH($E574,'4. Valuation'!$P$10:$P$17,0),MATCH($T$25,'4. Valuation'!$P$10:$Y$10,0)),0)</f>
        <v>0</v>
      </c>
      <c r="U574" s="312">
        <f>IFERROR(INDEX('4. Valuation'!$P$10:$Y$17,MATCH($E574,'4. Valuation'!$P$10:$P$17,0),MATCH($U$25,'4. Valuation'!$P$10:$Y$10,0)),0)</f>
        <v>0</v>
      </c>
      <c r="V574" s="278"/>
      <c r="W574" s="312">
        <f t="shared" si="93"/>
        <v>0</v>
      </c>
      <c r="X574" s="312">
        <f t="shared" si="94"/>
        <v>0</v>
      </c>
      <c r="Y574" s="312">
        <f t="shared" si="95"/>
        <v>0</v>
      </c>
      <c r="Z574" s="278"/>
      <c r="AA574" s="312">
        <f t="shared" si="96"/>
        <v>0</v>
      </c>
      <c r="AB574" s="312">
        <f>'3. GRI Pricing'!Z565</f>
        <v>0</v>
      </c>
      <c r="AC574" s="361">
        <f t="shared" si="97"/>
        <v>0</v>
      </c>
    </row>
    <row r="575" spans="3:29" s="30" customFormat="1" ht="11.4" x14ac:dyDescent="0.2">
      <c r="C575" s="77">
        <f>'1. Accomodation'!N570</f>
        <v>0</v>
      </c>
      <c r="D575" s="77" t="str">
        <f>'3. GRI Pricing'!D566</f>
        <v>[Select]</v>
      </c>
      <c r="E575" s="77" t="str">
        <f>'1. Accomodation'!P570</f>
        <v>[Select]</v>
      </c>
      <c r="F575" s="77">
        <f>'1. Accomodation'!O570</f>
        <v>0</v>
      </c>
      <c r="H575" s="273">
        <v>0</v>
      </c>
      <c r="I575" s="272">
        <f>IFERROR(INDEX('4. Valuation'!$C$10:$J$17,MATCH($E575,'4. Valuation'!$C$10:$C$17,0),MATCH($I$25,'4. Valuation'!$C$10:$J$10,0)),0)</f>
        <v>0</v>
      </c>
      <c r="J575" s="361">
        <f>IFERROR(INDEX('4. Valuation'!$C$10:$J$17,MATCH($E575,'4. Valuation'!$C$10:$C$17,0),MATCH($J$25,'4. Valuation'!$C$10:$J$10,0)),0)</f>
        <v>0</v>
      </c>
      <c r="K575" s="277"/>
      <c r="L575" s="312">
        <f t="shared" si="90"/>
        <v>0</v>
      </c>
      <c r="M575" s="312">
        <f t="shared" si="91"/>
        <v>0</v>
      </c>
      <c r="N575" s="361">
        <f t="shared" si="92"/>
        <v>0</v>
      </c>
      <c r="O575" s="278"/>
      <c r="P575" s="278"/>
      <c r="Q575" s="278"/>
      <c r="R575" s="278"/>
      <c r="S575" s="312">
        <f>IFERROR(INDEX('4. Valuation'!$P$10:$Y$17,MATCH($E575,'4. Valuation'!$P$10:$P$17,0),MATCH($S$25,'4. Valuation'!$P$10:$Y$10,0)),0)</f>
        <v>0</v>
      </c>
      <c r="T575" s="312">
        <f>IFERROR(INDEX('4. Valuation'!$P$10:$Y$17,MATCH($E575,'4. Valuation'!$P$10:$P$17,0),MATCH($T$25,'4. Valuation'!$P$10:$Y$10,0)),0)</f>
        <v>0</v>
      </c>
      <c r="U575" s="312">
        <f>IFERROR(INDEX('4. Valuation'!$P$10:$Y$17,MATCH($E575,'4. Valuation'!$P$10:$P$17,0),MATCH($U$25,'4. Valuation'!$P$10:$Y$10,0)),0)</f>
        <v>0</v>
      </c>
      <c r="V575" s="278"/>
      <c r="W575" s="312">
        <f t="shared" si="93"/>
        <v>0</v>
      </c>
      <c r="X575" s="312">
        <f t="shared" si="94"/>
        <v>0</v>
      </c>
      <c r="Y575" s="312">
        <f t="shared" si="95"/>
        <v>0</v>
      </c>
      <c r="Z575" s="278"/>
      <c r="AA575" s="312">
        <f t="shared" si="96"/>
        <v>0</v>
      </c>
      <c r="AB575" s="312">
        <f>'3. GRI Pricing'!Z566</f>
        <v>0</v>
      </c>
      <c r="AC575" s="361">
        <f t="shared" si="97"/>
        <v>0</v>
      </c>
    </row>
    <row r="576" spans="3:29" s="30" customFormat="1" ht="11.4" x14ac:dyDescent="0.2">
      <c r="C576" s="77">
        <f>'1. Accomodation'!N571</f>
        <v>0</v>
      </c>
      <c r="D576" s="77" t="str">
        <f>'3. GRI Pricing'!D567</f>
        <v>[Select]</v>
      </c>
      <c r="E576" s="77" t="str">
        <f>'1. Accomodation'!P571</f>
        <v>[Select]</v>
      </c>
      <c r="F576" s="77">
        <f>'1. Accomodation'!O571</f>
        <v>0</v>
      </c>
      <c r="H576" s="273">
        <v>0</v>
      </c>
      <c r="I576" s="272">
        <f>IFERROR(INDEX('4. Valuation'!$C$10:$J$17,MATCH($E576,'4. Valuation'!$C$10:$C$17,0),MATCH($I$25,'4. Valuation'!$C$10:$J$10,0)),0)</f>
        <v>0</v>
      </c>
      <c r="J576" s="361">
        <f>IFERROR(INDEX('4. Valuation'!$C$10:$J$17,MATCH($E576,'4. Valuation'!$C$10:$C$17,0),MATCH($J$25,'4. Valuation'!$C$10:$J$10,0)),0)</f>
        <v>0</v>
      </c>
      <c r="K576" s="277"/>
      <c r="L576" s="312">
        <f t="shared" si="90"/>
        <v>0</v>
      </c>
      <c r="M576" s="312">
        <f t="shared" si="91"/>
        <v>0</v>
      </c>
      <c r="N576" s="361">
        <f t="shared" si="92"/>
        <v>0</v>
      </c>
      <c r="O576" s="278"/>
      <c r="P576" s="278"/>
      <c r="Q576" s="278"/>
      <c r="R576" s="278"/>
      <c r="S576" s="312">
        <f>IFERROR(INDEX('4. Valuation'!$P$10:$Y$17,MATCH($E576,'4. Valuation'!$P$10:$P$17,0),MATCH($S$25,'4. Valuation'!$P$10:$Y$10,0)),0)</f>
        <v>0</v>
      </c>
      <c r="T576" s="312">
        <f>IFERROR(INDEX('4. Valuation'!$P$10:$Y$17,MATCH($E576,'4. Valuation'!$P$10:$P$17,0),MATCH($T$25,'4. Valuation'!$P$10:$Y$10,0)),0)</f>
        <v>0</v>
      </c>
      <c r="U576" s="312">
        <f>IFERROR(INDEX('4. Valuation'!$P$10:$Y$17,MATCH($E576,'4. Valuation'!$P$10:$P$17,0),MATCH($U$25,'4. Valuation'!$P$10:$Y$10,0)),0)</f>
        <v>0</v>
      </c>
      <c r="V576" s="278"/>
      <c r="W576" s="312">
        <f t="shared" si="93"/>
        <v>0</v>
      </c>
      <c r="X576" s="312">
        <f t="shared" si="94"/>
        <v>0</v>
      </c>
      <c r="Y576" s="312">
        <f t="shared" si="95"/>
        <v>0</v>
      </c>
      <c r="Z576" s="278"/>
      <c r="AA576" s="312">
        <f t="shared" si="96"/>
        <v>0</v>
      </c>
      <c r="AB576" s="312">
        <f>'3. GRI Pricing'!Z567</f>
        <v>0</v>
      </c>
      <c r="AC576" s="361">
        <f t="shared" si="97"/>
        <v>0</v>
      </c>
    </row>
    <row r="577" spans="3:29" s="30" customFormat="1" ht="11.4" x14ac:dyDescent="0.2">
      <c r="C577" s="77">
        <f>'1. Accomodation'!N572</f>
        <v>0</v>
      </c>
      <c r="D577" s="77" t="str">
        <f>'3. GRI Pricing'!D568</f>
        <v>[Select]</v>
      </c>
      <c r="E577" s="77" t="str">
        <f>'1. Accomodation'!P572</f>
        <v>[Select]</v>
      </c>
      <c r="F577" s="77">
        <f>'1. Accomodation'!O572</f>
        <v>0</v>
      </c>
      <c r="H577" s="273">
        <v>0</v>
      </c>
      <c r="I577" s="272">
        <f>IFERROR(INDEX('4. Valuation'!$C$10:$J$17,MATCH($E577,'4. Valuation'!$C$10:$C$17,0),MATCH($I$25,'4. Valuation'!$C$10:$J$10,0)),0)</f>
        <v>0</v>
      </c>
      <c r="J577" s="361">
        <f>IFERROR(INDEX('4. Valuation'!$C$10:$J$17,MATCH($E577,'4. Valuation'!$C$10:$C$17,0),MATCH($J$25,'4. Valuation'!$C$10:$J$10,0)),0)</f>
        <v>0</v>
      </c>
      <c r="K577" s="277"/>
      <c r="L577" s="312">
        <f t="shared" si="90"/>
        <v>0</v>
      </c>
      <c r="M577" s="312">
        <f t="shared" si="91"/>
        <v>0</v>
      </c>
      <c r="N577" s="361">
        <f t="shared" si="92"/>
        <v>0</v>
      </c>
      <c r="O577" s="278"/>
      <c r="P577" s="278"/>
      <c r="Q577" s="278"/>
      <c r="R577" s="278"/>
      <c r="S577" s="312">
        <f>IFERROR(INDEX('4. Valuation'!$P$10:$Y$17,MATCH($E577,'4. Valuation'!$P$10:$P$17,0),MATCH($S$25,'4. Valuation'!$P$10:$Y$10,0)),0)</f>
        <v>0</v>
      </c>
      <c r="T577" s="312">
        <f>IFERROR(INDEX('4. Valuation'!$P$10:$Y$17,MATCH($E577,'4. Valuation'!$P$10:$P$17,0),MATCH($T$25,'4. Valuation'!$P$10:$Y$10,0)),0)</f>
        <v>0</v>
      </c>
      <c r="U577" s="312">
        <f>IFERROR(INDEX('4. Valuation'!$P$10:$Y$17,MATCH($E577,'4. Valuation'!$P$10:$P$17,0),MATCH($U$25,'4. Valuation'!$P$10:$Y$10,0)),0)</f>
        <v>0</v>
      </c>
      <c r="V577" s="278"/>
      <c r="W577" s="312">
        <f t="shared" si="93"/>
        <v>0</v>
      </c>
      <c r="X577" s="312">
        <f t="shared" si="94"/>
        <v>0</v>
      </c>
      <c r="Y577" s="312">
        <f t="shared" si="95"/>
        <v>0</v>
      </c>
      <c r="Z577" s="278"/>
      <c r="AA577" s="312">
        <f t="shared" si="96"/>
        <v>0</v>
      </c>
      <c r="AB577" s="312">
        <f>'3. GRI Pricing'!Z568</f>
        <v>0</v>
      </c>
      <c r="AC577" s="361">
        <f t="shared" si="97"/>
        <v>0</v>
      </c>
    </row>
    <row r="578" spans="3:29" s="30" customFormat="1" ht="11.4" x14ac:dyDescent="0.2">
      <c r="C578" s="77">
        <f>'1. Accomodation'!N573</f>
        <v>0</v>
      </c>
      <c r="D578" s="77" t="str">
        <f>'3. GRI Pricing'!D569</f>
        <v>[Select]</v>
      </c>
      <c r="E578" s="77" t="str">
        <f>'1. Accomodation'!P573</f>
        <v>[Select]</v>
      </c>
      <c r="F578" s="77">
        <f>'1. Accomodation'!O573</f>
        <v>0</v>
      </c>
      <c r="H578" s="273">
        <v>0</v>
      </c>
      <c r="I578" s="272">
        <f>IFERROR(INDEX('4. Valuation'!$C$10:$J$17,MATCH($E578,'4. Valuation'!$C$10:$C$17,0),MATCH($I$25,'4. Valuation'!$C$10:$J$10,0)),0)</f>
        <v>0</v>
      </c>
      <c r="J578" s="361">
        <f>IFERROR(INDEX('4. Valuation'!$C$10:$J$17,MATCH($E578,'4. Valuation'!$C$10:$C$17,0),MATCH($J$25,'4. Valuation'!$C$10:$J$10,0)),0)</f>
        <v>0</v>
      </c>
      <c r="K578" s="277"/>
      <c r="L578" s="312">
        <f t="shared" si="90"/>
        <v>0</v>
      </c>
      <c r="M578" s="312">
        <f t="shared" si="91"/>
        <v>0</v>
      </c>
      <c r="N578" s="361">
        <f t="shared" si="92"/>
        <v>0</v>
      </c>
      <c r="O578" s="278"/>
      <c r="P578" s="278"/>
      <c r="Q578" s="278"/>
      <c r="R578" s="278"/>
      <c r="S578" s="312">
        <f>IFERROR(INDEX('4. Valuation'!$P$10:$Y$17,MATCH($E578,'4. Valuation'!$P$10:$P$17,0),MATCH($S$25,'4. Valuation'!$P$10:$Y$10,0)),0)</f>
        <v>0</v>
      </c>
      <c r="T578" s="312">
        <f>IFERROR(INDEX('4. Valuation'!$P$10:$Y$17,MATCH($E578,'4. Valuation'!$P$10:$P$17,0),MATCH($T$25,'4. Valuation'!$P$10:$Y$10,0)),0)</f>
        <v>0</v>
      </c>
      <c r="U578" s="312">
        <f>IFERROR(INDEX('4. Valuation'!$P$10:$Y$17,MATCH($E578,'4. Valuation'!$P$10:$P$17,0),MATCH($U$25,'4. Valuation'!$P$10:$Y$10,0)),0)</f>
        <v>0</v>
      </c>
      <c r="V578" s="278"/>
      <c r="W578" s="312">
        <f t="shared" si="93"/>
        <v>0</v>
      </c>
      <c r="X578" s="312">
        <f t="shared" si="94"/>
        <v>0</v>
      </c>
      <c r="Y578" s="312">
        <f t="shared" si="95"/>
        <v>0</v>
      </c>
      <c r="Z578" s="278"/>
      <c r="AA578" s="312">
        <f t="shared" si="96"/>
        <v>0</v>
      </c>
      <c r="AB578" s="312">
        <f>'3. GRI Pricing'!Z569</f>
        <v>0</v>
      </c>
      <c r="AC578" s="361">
        <f t="shared" si="97"/>
        <v>0</v>
      </c>
    </row>
    <row r="579" spans="3:29" s="30" customFormat="1" ht="11.4" x14ac:dyDescent="0.2">
      <c r="C579" s="77">
        <f>'1. Accomodation'!N574</f>
        <v>0</v>
      </c>
      <c r="D579" s="77" t="str">
        <f>'3. GRI Pricing'!D570</f>
        <v>[Select]</v>
      </c>
      <c r="E579" s="77" t="str">
        <f>'1. Accomodation'!P574</f>
        <v>[Select]</v>
      </c>
      <c r="F579" s="77">
        <f>'1. Accomodation'!O574</f>
        <v>0</v>
      </c>
      <c r="H579" s="273">
        <v>0</v>
      </c>
      <c r="I579" s="272">
        <f>IFERROR(INDEX('4. Valuation'!$C$10:$J$17,MATCH($E579,'4. Valuation'!$C$10:$C$17,0),MATCH($I$25,'4. Valuation'!$C$10:$J$10,0)),0)</f>
        <v>0</v>
      </c>
      <c r="J579" s="361">
        <f>IFERROR(INDEX('4. Valuation'!$C$10:$J$17,MATCH($E579,'4. Valuation'!$C$10:$C$17,0),MATCH($J$25,'4. Valuation'!$C$10:$J$10,0)),0)</f>
        <v>0</v>
      </c>
      <c r="K579" s="277"/>
      <c r="L579" s="312">
        <f t="shared" si="90"/>
        <v>0</v>
      </c>
      <c r="M579" s="312">
        <f t="shared" si="91"/>
        <v>0</v>
      </c>
      <c r="N579" s="361">
        <f t="shared" si="92"/>
        <v>0</v>
      </c>
      <c r="O579" s="278"/>
      <c r="P579" s="278"/>
      <c r="Q579" s="278"/>
      <c r="R579" s="278"/>
      <c r="S579" s="312">
        <f>IFERROR(INDEX('4. Valuation'!$P$10:$Y$17,MATCH($E579,'4. Valuation'!$P$10:$P$17,0),MATCH($S$25,'4. Valuation'!$P$10:$Y$10,0)),0)</f>
        <v>0</v>
      </c>
      <c r="T579" s="312">
        <f>IFERROR(INDEX('4. Valuation'!$P$10:$Y$17,MATCH($E579,'4. Valuation'!$P$10:$P$17,0),MATCH($T$25,'4. Valuation'!$P$10:$Y$10,0)),0)</f>
        <v>0</v>
      </c>
      <c r="U579" s="312">
        <f>IFERROR(INDEX('4. Valuation'!$P$10:$Y$17,MATCH($E579,'4. Valuation'!$P$10:$P$17,0),MATCH($U$25,'4. Valuation'!$P$10:$Y$10,0)),0)</f>
        <v>0</v>
      </c>
      <c r="V579" s="278"/>
      <c r="W579" s="312">
        <f t="shared" si="93"/>
        <v>0</v>
      </c>
      <c r="X579" s="312">
        <f t="shared" si="94"/>
        <v>0</v>
      </c>
      <c r="Y579" s="312">
        <f t="shared" si="95"/>
        <v>0</v>
      </c>
      <c r="Z579" s="278"/>
      <c r="AA579" s="312">
        <f t="shared" si="96"/>
        <v>0</v>
      </c>
      <c r="AB579" s="312">
        <f>'3. GRI Pricing'!Z570</f>
        <v>0</v>
      </c>
      <c r="AC579" s="361">
        <f t="shared" si="97"/>
        <v>0</v>
      </c>
    </row>
    <row r="580" spans="3:29" s="30" customFormat="1" ht="11.4" x14ac:dyDescent="0.2">
      <c r="C580" s="77">
        <f>'1. Accomodation'!N575</f>
        <v>0</v>
      </c>
      <c r="D580" s="77" t="str">
        <f>'3. GRI Pricing'!D571</f>
        <v>[Select]</v>
      </c>
      <c r="E580" s="77" t="str">
        <f>'1. Accomodation'!P575</f>
        <v>[Select]</v>
      </c>
      <c r="F580" s="77">
        <f>'1. Accomodation'!O575</f>
        <v>0</v>
      </c>
      <c r="H580" s="273">
        <v>0</v>
      </c>
      <c r="I580" s="272">
        <f>IFERROR(INDEX('4. Valuation'!$C$10:$J$17,MATCH($E580,'4. Valuation'!$C$10:$C$17,0),MATCH($I$25,'4. Valuation'!$C$10:$J$10,0)),0)</f>
        <v>0</v>
      </c>
      <c r="J580" s="361">
        <f>IFERROR(INDEX('4. Valuation'!$C$10:$J$17,MATCH($E580,'4. Valuation'!$C$10:$C$17,0),MATCH($J$25,'4. Valuation'!$C$10:$J$10,0)),0)</f>
        <v>0</v>
      </c>
      <c r="K580" s="277"/>
      <c r="L580" s="312">
        <f t="shared" si="90"/>
        <v>0</v>
      </c>
      <c r="M580" s="312">
        <f t="shared" si="91"/>
        <v>0</v>
      </c>
      <c r="N580" s="361">
        <f t="shared" si="92"/>
        <v>0</v>
      </c>
      <c r="O580" s="278"/>
      <c r="P580" s="278"/>
      <c r="Q580" s="278"/>
      <c r="R580" s="278"/>
      <c r="S580" s="312">
        <f>IFERROR(INDEX('4. Valuation'!$P$10:$Y$17,MATCH($E580,'4. Valuation'!$P$10:$P$17,0),MATCH($S$25,'4. Valuation'!$P$10:$Y$10,0)),0)</f>
        <v>0</v>
      </c>
      <c r="T580" s="312">
        <f>IFERROR(INDEX('4. Valuation'!$P$10:$Y$17,MATCH($E580,'4. Valuation'!$P$10:$P$17,0),MATCH($T$25,'4. Valuation'!$P$10:$Y$10,0)),0)</f>
        <v>0</v>
      </c>
      <c r="U580" s="312">
        <f>IFERROR(INDEX('4. Valuation'!$P$10:$Y$17,MATCH($E580,'4. Valuation'!$P$10:$P$17,0),MATCH($U$25,'4. Valuation'!$P$10:$Y$10,0)),0)</f>
        <v>0</v>
      </c>
      <c r="V580" s="278"/>
      <c r="W580" s="312">
        <f t="shared" si="93"/>
        <v>0</v>
      </c>
      <c r="X580" s="312">
        <f t="shared" si="94"/>
        <v>0</v>
      </c>
      <c r="Y580" s="312">
        <f t="shared" si="95"/>
        <v>0</v>
      </c>
      <c r="Z580" s="278"/>
      <c r="AA580" s="312">
        <f t="shared" si="96"/>
        <v>0</v>
      </c>
      <c r="AB580" s="312">
        <f>'3. GRI Pricing'!Z571</f>
        <v>0</v>
      </c>
      <c r="AC580" s="361">
        <f t="shared" si="97"/>
        <v>0</v>
      </c>
    </row>
    <row r="581" spans="3:29" s="30" customFormat="1" ht="11.4" x14ac:dyDescent="0.2">
      <c r="C581" s="77">
        <f>'1. Accomodation'!N576</f>
        <v>0</v>
      </c>
      <c r="D581" s="77" t="str">
        <f>'3. GRI Pricing'!D572</f>
        <v>[Select]</v>
      </c>
      <c r="E581" s="77" t="str">
        <f>'1. Accomodation'!P576</f>
        <v>[Select]</v>
      </c>
      <c r="F581" s="77">
        <f>'1. Accomodation'!O576</f>
        <v>0</v>
      </c>
      <c r="H581" s="273">
        <v>0</v>
      </c>
      <c r="I581" s="272">
        <f>IFERROR(INDEX('4. Valuation'!$C$10:$J$17,MATCH($E581,'4. Valuation'!$C$10:$C$17,0),MATCH($I$25,'4. Valuation'!$C$10:$J$10,0)),0)</f>
        <v>0</v>
      </c>
      <c r="J581" s="361">
        <f>IFERROR(INDEX('4. Valuation'!$C$10:$J$17,MATCH($E581,'4. Valuation'!$C$10:$C$17,0),MATCH($J$25,'4. Valuation'!$C$10:$J$10,0)),0)</f>
        <v>0</v>
      </c>
      <c r="K581" s="277"/>
      <c r="L581" s="312">
        <f t="shared" si="90"/>
        <v>0</v>
      </c>
      <c r="M581" s="312">
        <f t="shared" si="91"/>
        <v>0</v>
      </c>
      <c r="N581" s="361">
        <f t="shared" si="92"/>
        <v>0</v>
      </c>
      <c r="O581" s="278"/>
      <c r="P581" s="278"/>
      <c r="Q581" s="278"/>
      <c r="R581" s="278"/>
      <c r="S581" s="312">
        <f>IFERROR(INDEX('4. Valuation'!$P$10:$Y$17,MATCH($E581,'4. Valuation'!$P$10:$P$17,0),MATCH($S$25,'4. Valuation'!$P$10:$Y$10,0)),0)</f>
        <v>0</v>
      </c>
      <c r="T581" s="312">
        <f>IFERROR(INDEX('4. Valuation'!$P$10:$Y$17,MATCH($E581,'4. Valuation'!$P$10:$P$17,0),MATCH($T$25,'4. Valuation'!$P$10:$Y$10,0)),0)</f>
        <v>0</v>
      </c>
      <c r="U581" s="312">
        <f>IFERROR(INDEX('4. Valuation'!$P$10:$Y$17,MATCH($E581,'4. Valuation'!$P$10:$P$17,0),MATCH($U$25,'4. Valuation'!$P$10:$Y$10,0)),0)</f>
        <v>0</v>
      </c>
      <c r="V581" s="278"/>
      <c r="W581" s="312">
        <f t="shared" si="93"/>
        <v>0</v>
      </c>
      <c r="X581" s="312">
        <f t="shared" si="94"/>
        <v>0</v>
      </c>
      <c r="Y581" s="312">
        <f t="shared" si="95"/>
        <v>0</v>
      </c>
      <c r="Z581" s="278"/>
      <c r="AA581" s="312">
        <f t="shared" si="96"/>
        <v>0</v>
      </c>
      <c r="AB581" s="312">
        <f>'3. GRI Pricing'!Z572</f>
        <v>0</v>
      </c>
      <c r="AC581" s="361">
        <f t="shared" si="97"/>
        <v>0</v>
      </c>
    </row>
    <row r="582" spans="3:29" s="30" customFormat="1" ht="11.4" x14ac:dyDescent="0.2">
      <c r="C582" s="77">
        <f>'1. Accomodation'!N577</f>
        <v>0</v>
      </c>
      <c r="D582" s="77" t="str">
        <f>'3. GRI Pricing'!D573</f>
        <v>[Select]</v>
      </c>
      <c r="E582" s="77" t="str">
        <f>'1. Accomodation'!P577</f>
        <v>[Select]</v>
      </c>
      <c r="F582" s="77">
        <f>'1. Accomodation'!O577</f>
        <v>0</v>
      </c>
      <c r="H582" s="273">
        <v>0</v>
      </c>
      <c r="I582" s="272">
        <f>IFERROR(INDEX('4. Valuation'!$C$10:$J$17,MATCH($E582,'4. Valuation'!$C$10:$C$17,0),MATCH($I$25,'4. Valuation'!$C$10:$J$10,0)),0)</f>
        <v>0</v>
      </c>
      <c r="J582" s="361">
        <f>IFERROR(INDEX('4. Valuation'!$C$10:$J$17,MATCH($E582,'4. Valuation'!$C$10:$C$17,0),MATCH($J$25,'4. Valuation'!$C$10:$J$10,0)),0)</f>
        <v>0</v>
      </c>
      <c r="K582" s="277"/>
      <c r="L582" s="312">
        <f t="shared" si="90"/>
        <v>0</v>
      </c>
      <c r="M582" s="312">
        <f t="shared" si="91"/>
        <v>0</v>
      </c>
      <c r="N582" s="361">
        <f t="shared" si="92"/>
        <v>0</v>
      </c>
      <c r="O582" s="278"/>
      <c r="P582" s="278"/>
      <c r="Q582" s="278"/>
      <c r="R582" s="278"/>
      <c r="S582" s="312">
        <f>IFERROR(INDEX('4. Valuation'!$P$10:$Y$17,MATCH($E582,'4. Valuation'!$P$10:$P$17,0),MATCH($S$25,'4. Valuation'!$P$10:$Y$10,0)),0)</f>
        <v>0</v>
      </c>
      <c r="T582" s="312">
        <f>IFERROR(INDEX('4. Valuation'!$P$10:$Y$17,MATCH($E582,'4. Valuation'!$P$10:$P$17,0),MATCH($T$25,'4. Valuation'!$P$10:$Y$10,0)),0)</f>
        <v>0</v>
      </c>
      <c r="U582" s="312">
        <f>IFERROR(INDEX('4. Valuation'!$P$10:$Y$17,MATCH($E582,'4. Valuation'!$P$10:$P$17,0),MATCH($U$25,'4. Valuation'!$P$10:$Y$10,0)),0)</f>
        <v>0</v>
      </c>
      <c r="V582" s="278"/>
      <c r="W582" s="312">
        <f t="shared" si="93"/>
        <v>0</v>
      </c>
      <c r="X582" s="312">
        <f t="shared" si="94"/>
        <v>0</v>
      </c>
      <c r="Y582" s="312">
        <f t="shared" si="95"/>
        <v>0</v>
      </c>
      <c r="Z582" s="278"/>
      <c r="AA582" s="312">
        <f t="shared" si="96"/>
        <v>0</v>
      </c>
      <c r="AB582" s="312">
        <f>'3. GRI Pricing'!Z573</f>
        <v>0</v>
      </c>
      <c r="AC582" s="361">
        <f t="shared" si="97"/>
        <v>0</v>
      </c>
    </row>
    <row r="583" spans="3:29" s="30" customFormat="1" ht="11.4" x14ac:dyDescent="0.2">
      <c r="C583" s="77">
        <f>'1. Accomodation'!N578</f>
        <v>0</v>
      </c>
      <c r="D583" s="77" t="str">
        <f>'3. GRI Pricing'!D574</f>
        <v>[Select]</v>
      </c>
      <c r="E583" s="77" t="str">
        <f>'1. Accomodation'!P578</f>
        <v>[Select]</v>
      </c>
      <c r="F583" s="77">
        <f>'1. Accomodation'!O578</f>
        <v>0</v>
      </c>
      <c r="H583" s="273">
        <v>0</v>
      </c>
      <c r="I583" s="272">
        <f>IFERROR(INDEX('4. Valuation'!$C$10:$J$17,MATCH($E583,'4. Valuation'!$C$10:$C$17,0),MATCH($I$25,'4. Valuation'!$C$10:$J$10,0)),0)</f>
        <v>0</v>
      </c>
      <c r="J583" s="361">
        <f>IFERROR(INDEX('4. Valuation'!$C$10:$J$17,MATCH($E583,'4. Valuation'!$C$10:$C$17,0),MATCH($J$25,'4. Valuation'!$C$10:$J$10,0)),0)</f>
        <v>0</v>
      </c>
      <c r="K583" s="277"/>
      <c r="L583" s="312">
        <f t="shared" si="90"/>
        <v>0</v>
      </c>
      <c r="M583" s="312">
        <f t="shared" si="91"/>
        <v>0</v>
      </c>
      <c r="N583" s="361">
        <f t="shared" si="92"/>
        <v>0</v>
      </c>
      <c r="O583" s="278"/>
      <c r="P583" s="278"/>
      <c r="Q583" s="278"/>
      <c r="R583" s="278"/>
      <c r="S583" s="312">
        <f>IFERROR(INDEX('4. Valuation'!$P$10:$Y$17,MATCH($E583,'4. Valuation'!$P$10:$P$17,0),MATCH($S$25,'4. Valuation'!$P$10:$Y$10,0)),0)</f>
        <v>0</v>
      </c>
      <c r="T583" s="312">
        <f>IFERROR(INDEX('4. Valuation'!$P$10:$Y$17,MATCH($E583,'4. Valuation'!$P$10:$P$17,0),MATCH($T$25,'4. Valuation'!$P$10:$Y$10,0)),0)</f>
        <v>0</v>
      </c>
      <c r="U583" s="312">
        <f>IFERROR(INDEX('4. Valuation'!$P$10:$Y$17,MATCH($E583,'4. Valuation'!$P$10:$P$17,0),MATCH($U$25,'4. Valuation'!$P$10:$Y$10,0)),0)</f>
        <v>0</v>
      </c>
      <c r="V583" s="278"/>
      <c r="W583" s="312">
        <f t="shared" si="93"/>
        <v>0</v>
      </c>
      <c r="X583" s="312">
        <f t="shared" si="94"/>
        <v>0</v>
      </c>
      <c r="Y583" s="312">
        <f t="shared" si="95"/>
        <v>0</v>
      </c>
      <c r="Z583" s="278"/>
      <c r="AA583" s="312">
        <f t="shared" si="96"/>
        <v>0</v>
      </c>
      <c r="AB583" s="312">
        <f>'3. GRI Pricing'!Z574</f>
        <v>0</v>
      </c>
      <c r="AC583" s="361">
        <f t="shared" si="97"/>
        <v>0</v>
      </c>
    </row>
    <row r="584" spans="3:29" s="30" customFormat="1" ht="11.4" x14ac:dyDescent="0.2">
      <c r="C584" s="77">
        <f>'1. Accomodation'!N579</f>
        <v>0</v>
      </c>
      <c r="D584" s="77" t="str">
        <f>'3. GRI Pricing'!D575</f>
        <v>[Select]</v>
      </c>
      <c r="E584" s="77" t="str">
        <f>'1. Accomodation'!P579</f>
        <v>[Select]</v>
      </c>
      <c r="F584" s="77">
        <f>'1. Accomodation'!O579</f>
        <v>0</v>
      </c>
      <c r="H584" s="273">
        <v>0</v>
      </c>
      <c r="I584" s="272">
        <f>IFERROR(INDEX('4. Valuation'!$C$10:$J$17,MATCH($E584,'4. Valuation'!$C$10:$C$17,0),MATCH($I$25,'4. Valuation'!$C$10:$J$10,0)),0)</f>
        <v>0</v>
      </c>
      <c r="J584" s="361">
        <f>IFERROR(INDEX('4. Valuation'!$C$10:$J$17,MATCH($E584,'4. Valuation'!$C$10:$C$17,0),MATCH($J$25,'4. Valuation'!$C$10:$J$10,0)),0)</f>
        <v>0</v>
      </c>
      <c r="K584" s="277"/>
      <c r="L584" s="312">
        <f t="shared" si="90"/>
        <v>0</v>
      </c>
      <c r="M584" s="312">
        <f t="shared" si="91"/>
        <v>0</v>
      </c>
      <c r="N584" s="361">
        <f t="shared" si="92"/>
        <v>0</v>
      </c>
      <c r="O584" s="278"/>
      <c r="P584" s="278"/>
      <c r="Q584" s="278"/>
      <c r="R584" s="278"/>
      <c r="S584" s="312">
        <f>IFERROR(INDEX('4. Valuation'!$P$10:$Y$17,MATCH($E584,'4. Valuation'!$P$10:$P$17,0),MATCH($S$25,'4. Valuation'!$P$10:$Y$10,0)),0)</f>
        <v>0</v>
      </c>
      <c r="T584" s="312">
        <f>IFERROR(INDEX('4. Valuation'!$P$10:$Y$17,MATCH($E584,'4. Valuation'!$P$10:$P$17,0),MATCH($T$25,'4. Valuation'!$P$10:$Y$10,0)),0)</f>
        <v>0</v>
      </c>
      <c r="U584" s="312">
        <f>IFERROR(INDEX('4. Valuation'!$P$10:$Y$17,MATCH($E584,'4. Valuation'!$P$10:$P$17,0),MATCH($U$25,'4. Valuation'!$P$10:$Y$10,0)),0)</f>
        <v>0</v>
      </c>
      <c r="V584" s="278"/>
      <c r="W584" s="312">
        <f t="shared" si="93"/>
        <v>0</v>
      </c>
      <c r="X584" s="312">
        <f t="shared" si="94"/>
        <v>0</v>
      </c>
      <c r="Y584" s="312">
        <f t="shared" si="95"/>
        <v>0</v>
      </c>
      <c r="Z584" s="278"/>
      <c r="AA584" s="312">
        <f t="shared" si="96"/>
        <v>0</v>
      </c>
      <c r="AB584" s="312">
        <f>'3. GRI Pricing'!Z575</f>
        <v>0</v>
      </c>
      <c r="AC584" s="361">
        <f t="shared" si="97"/>
        <v>0</v>
      </c>
    </row>
    <row r="585" spans="3:29" s="30" customFormat="1" ht="11.4" x14ac:dyDescent="0.2">
      <c r="C585" s="77">
        <f>'1. Accomodation'!N580</f>
        <v>0</v>
      </c>
      <c r="D585" s="77" t="str">
        <f>'3. GRI Pricing'!D576</f>
        <v>[Select]</v>
      </c>
      <c r="E585" s="77" t="str">
        <f>'1. Accomodation'!P580</f>
        <v>[Select]</v>
      </c>
      <c r="F585" s="77">
        <f>'1. Accomodation'!O580</f>
        <v>0</v>
      </c>
      <c r="H585" s="273">
        <v>0</v>
      </c>
      <c r="I585" s="272">
        <f>IFERROR(INDEX('4. Valuation'!$C$10:$J$17,MATCH($E585,'4. Valuation'!$C$10:$C$17,0),MATCH($I$25,'4. Valuation'!$C$10:$J$10,0)),0)</f>
        <v>0</v>
      </c>
      <c r="J585" s="361">
        <f>IFERROR(INDEX('4. Valuation'!$C$10:$J$17,MATCH($E585,'4. Valuation'!$C$10:$C$17,0),MATCH($J$25,'4. Valuation'!$C$10:$J$10,0)),0)</f>
        <v>0</v>
      </c>
      <c r="K585" s="277"/>
      <c r="L585" s="312">
        <f t="shared" si="90"/>
        <v>0</v>
      </c>
      <c r="M585" s="312">
        <f t="shared" si="91"/>
        <v>0</v>
      </c>
      <c r="N585" s="361">
        <f t="shared" si="92"/>
        <v>0</v>
      </c>
      <c r="O585" s="278"/>
      <c r="P585" s="278"/>
      <c r="Q585" s="278"/>
      <c r="R585" s="278"/>
      <c r="S585" s="312">
        <f>IFERROR(INDEX('4. Valuation'!$P$10:$Y$17,MATCH($E585,'4. Valuation'!$P$10:$P$17,0),MATCH($S$25,'4. Valuation'!$P$10:$Y$10,0)),0)</f>
        <v>0</v>
      </c>
      <c r="T585" s="312">
        <f>IFERROR(INDEX('4. Valuation'!$P$10:$Y$17,MATCH($E585,'4. Valuation'!$P$10:$P$17,0),MATCH($T$25,'4. Valuation'!$P$10:$Y$10,0)),0)</f>
        <v>0</v>
      </c>
      <c r="U585" s="312">
        <f>IFERROR(INDEX('4. Valuation'!$P$10:$Y$17,MATCH($E585,'4. Valuation'!$P$10:$P$17,0),MATCH($U$25,'4. Valuation'!$P$10:$Y$10,0)),0)</f>
        <v>0</v>
      </c>
      <c r="V585" s="278"/>
      <c r="W585" s="312">
        <f t="shared" si="93"/>
        <v>0</v>
      </c>
      <c r="X585" s="312">
        <f t="shared" si="94"/>
        <v>0</v>
      </c>
      <c r="Y585" s="312">
        <f t="shared" si="95"/>
        <v>0</v>
      </c>
      <c r="Z585" s="278"/>
      <c r="AA585" s="312">
        <f t="shared" si="96"/>
        <v>0</v>
      </c>
      <c r="AB585" s="312">
        <f>'3. GRI Pricing'!Z576</f>
        <v>0</v>
      </c>
      <c r="AC585" s="361">
        <f t="shared" si="97"/>
        <v>0</v>
      </c>
    </row>
    <row r="586" spans="3:29" s="30" customFormat="1" ht="11.4" x14ac:dyDescent="0.2">
      <c r="C586" s="77">
        <f>'1. Accomodation'!N581</f>
        <v>0</v>
      </c>
      <c r="D586" s="77" t="str">
        <f>'3. GRI Pricing'!D577</f>
        <v>[Select]</v>
      </c>
      <c r="E586" s="77" t="str">
        <f>'1. Accomodation'!P581</f>
        <v>[Select]</v>
      </c>
      <c r="F586" s="77">
        <f>'1. Accomodation'!O581</f>
        <v>0</v>
      </c>
      <c r="H586" s="273">
        <v>0</v>
      </c>
      <c r="I586" s="272">
        <f>IFERROR(INDEX('4. Valuation'!$C$10:$J$17,MATCH($E586,'4. Valuation'!$C$10:$C$17,0),MATCH($I$25,'4. Valuation'!$C$10:$J$10,0)),0)</f>
        <v>0</v>
      </c>
      <c r="J586" s="361">
        <f>IFERROR(INDEX('4. Valuation'!$C$10:$J$17,MATCH($E586,'4. Valuation'!$C$10:$C$17,0),MATCH($J$25,'4. Valuation'!$C$10:$J$10,0)),0)</f>
        <v>0</v>
      </c>
      <c r="K586" s="277"/>
      <c r="L586" s="312">
        <f t="shared" si="90"/>
        <v>0</v>
      </c>
      <c r="M586" s="312">
        <f t="shared" si="91"/>
        <v>0</v>
      </c>
      <c r="N586" s="361">
        <f t="shared" si="92"/>
        <v>0</v>
      </c>
      <c r="O586" s="278"/>
      <c r="P586" s="278"/>
      <c r="Q586" s="278"/>
      <c r="R586" s="278"/>
      <c r="S586" s="312">
        <f>IFERROR(INDEX('4. Valuation'!$P$10:$Y$17,MATCH($E586,'4. Valuation'!$P$10:$P$17,0),MATCH($S$25,'4. Valuation'!$P$10:$Y$10,0)),0)</f>
        <v>0</v>
      </c>
      <c r="T586" s="312">
        <f>IFERROR(INDEX('4. Valuation'!$P$10:$Y$17,MATCH($E586,'4. Valuation'!$P$10:$P$17,0),MATCH($T$25,'4. Valuation'!$P$10:$Y$10,0)),0)</f>
        <v>0</v>
      </c>
      <c r="U586" s="312">
        <f>IFERROR(INDEX('4. Valuation'!$P$10:$Y$17,MATCH($E586,'4. Valuation'!$P$10:$P$17,0),MATCH($U$25,'4. Valuation'!$P$10:$Y$10,0)),0)</f>
        <v>0</v>
      </c>
      <c r="V586" s="278"/>
      <c r="W586" s="312">
        <f t="shared" si="93"/>
        <v>0</v>
      </c>
      <c r="X586" s="312">
        <f t="shared" si="94"/>
        <v>0</v>
      </c>
      <c r="Y586" s="312">
        <f t="shared" si="95"/>
        <v>0</v>
      </c>
      <c r="Z586" s="278"/>
      <c r="AA586" s="312">
        <f t="shared" si="96"/>
        <v>0</v>
      </c>
      <c r="AB586" s="312">
        <f>'3. GRI Pricing'!Z577</f>
        <v>0</v>
      </c>
      <c r="AC586" s="361">
        <f t="shared" si="97"/>
        <v>0</v>
      </c>
    </row>
    <row r="587" spans="3:29" s="30" customFormat="1" ht="11.4" x14ac:dyDescent="0.2">
      <c r="C587" s="77">
        <f>'1. Accomodation'!N582</f>
        <v>0</v>
      </c>
      <c r="D587" s="77" t="str">
        <f>'3. GRI Pricing'!D578</f>
        <v>[Select]</v>
      </c>
      <c r="E587" s="77" t="str">
        <f>'1. Accomodation'!P582</f>
        <v>[Select]</v>
      </c>
      <c r="F587" s="77">
        <f>'1. Accomodation'!O582</f>
        <v>0</v>
      </c>
      <c r="H587" s="273">
        <v>0</v>
      </c>
      <c r="I587" s="272">
        <f>IFERROR(INDEX('4. Valuation'!$C$10:$J$17,MATCH($E587,'4. Valuation'!$C$10:$C$17,0),MATCH($I$25,'4. Valuation'!$C$10:$J$10,0)),0)</f>
        <v>0</v>
      </c>
      <c r="J587" s="361">
        <f>IFERROR(INDEX('4. Valuation'!$C$10:$J$17,MATCH($E587,'4. Valuation'!$C$10:$C$17,0),MATCH($J$25,'4. Valuation'!$C$10:$J$10,0)),0)</f>
        <v>0</v>
      </c>
      <c r="K587" s="277"/>
      <c r="L587" s="312">
        <f t="shared" si="90"/>
        <v>0</v>
      </c>
      <c r="M587" s="312">
        <f t="shared" si="91"/>
        <v>0</v>
      </c>
      <c r="N587" s="361">
        <f t="shared" si="92"/>
        <v>0</v>
      </c>
      <c r="O587" s="278"/>
      <c r="P587" s="278"/>
      <c r="Q587" s="278"/>
      <c r="R587" s="278"/>
      <c r="S587" s="312">
        <f>IFERROR(INDEX('4. Valuation'!$P$10:$Y$17,MATCH($E587,'4. Valuation'!$P$10:$P$17,0),MATCH($S$25,'4. Valuation'!$P$10:$Y$10,0)),0)</f>
        <v>0</v>
      </c>
      <c r="T587" s="312">
        <f>IFERROR(INDEX('4. Valuation'!$P$10:$Y$17,MATCH($E587,'4. Valuation'!$P$10:$P$17,0),MATCH($T$25,'4. Valuation'!$P$10:$Y$10,0)),0)</f>
        <v>0</v>
      </c>
      <c r="U587" s="312">
        <f>IFERROR(INDEX('4. Valuation'!$P$10:$Y$17,MATCH($E587,'4. Valuation'!$P$10:$P$17,0),MATCH($U$25,'4. Valuation'!$P$10:$Y$10,0)),0)</f>
        <v>0</v>
      </c>
      <c r="V587" s="278"/>
      <c r="W587" s="312">
        <f t="shared" si="93"/>
        <v>0</v>
      </c>
      <c r="X587" s="312">
        <f t="shared" si="94"/>
        <v>0</v>
      </c>
      <c r="Y587" s="312">
        <f t="shared" si="95"/>
        <v>0</v>
      </c>
      <c r="Z587" s="278"/>
      <c r="AA587" s="312">
        <f t="shared" si="96"/>
        <v>0</v>
      </c>
      <c r="AB587" s="312">
        <f>'3. GRI Pricing'!Z578</f>
        <v>0</v>
      </c>
      <c r="AC587" s="361">
        <f t="shared" si="97"/>
        <v>0</v>
      </c>
    </row>
    <row r="588" spans="3:29" s="30" customFormat="1" ht="11.4" x14ac:dyDescent="0.2">
      <c r="C588" s="77">
        <f>'1. Accomodation'!N583</f>
        <v>0</v>
      </c>
      <c r="D588" s="77" t="str">
        <f>'3. GRI Pricing'!D579</f>
        <v>[Select]</v>
      </c>
      <c r="E588" s="77" t="str">
        <f>'1. Accomodation'!P583</f>
        <v>[Select]</v>
      </c>
      <c r="F588" s="77">
        <f>'1. Accomodation'!O583</f>
        <v>0</v>
      </c>
      <c r="H588" s="273">
        <v>0</v>
      </c>
      <c r="I588" s="272">
        <f>IFERROR(INDEX('4. Valuation'!$C$10:$J$17,MATCH($E588,'4. Valuation'!$C$10:$C$17,0),MATCH($I$25,'4. Valuation'!$C$10:$J$10,0)),0)</f>
        <v>0</v>
      </c>
      <c r="J588" s="361">
        <f>IFERROR(INDEX('4. Valuation'!$C$10:$J$17,MATCH($E588,'4. Valuation'!$C$10:$C$17,0),MATCH($J$25,'4. Valuation'!$C$10:$J$10,0)),0)</f>
        <v>0</v>
      </c>
      <c r="K588" s="277"/>
      <c r="L588" s="312">
        <f t="shared" si="90"/>
        <v>0</v>
      </c>
      <c r="M588" s="312">
        <f t="shared" si="91"/>
        <v>0</v>
      </c>
      <c r="N588" s="361">
        <f t="shared" si="92"/>
        <v>0</v>
      </c>
      <c r="O588" s="278"/>
      <c r="P588" s="278"/>
      <c r="Q588" s="278"/>
      <c r="R588" s="278"/>
      <c r="S588" s="312">
        <f>IFERROR(INDEX('4. Valuation'!$P$10:$Y$17,MATCH($E588,'4. Valuation'!$P$10:$P$17,0),MATCH($S$25,'4. Valuation'!$P$10:$Y$10,0)),0)</f>
        <v>0</v>
      </c>
      <c r="T588" s="312">
        <f>IFERROR(INDEX('4. Valuation'!$P$10:$Y$17,MATCH($E588,'4. Valuation'!$P$10:$P$17,0),MATCH($T$25,'4. Valuation'!$P$10:$Y$10,0)),0)</f>
        <v>0</v>
      </c>
      <c r="U588" s="312">
        <f>IFERROR(INDEX('4. Valuation'!$P$10:$Y$17,MATCH($E588,'4. Valuation'!$P$10:$P$17,0),MATCH($U$25,'4. Valuation'!$P$10:$Y$10,0)),0)</f>
        <v>0</v>
      </c>
      <c r="V588" s="278"/>
      <c r="W588" s="312">
        <f t="shared" si="93"/>
        <v>0</v>
      </c>
      <c r="X588" s="312">
        <f t="shared" si="94"/>
        <v>0</v>
      </c>
      <c r="Y588" s="312">
        <f t="shared" si="95"/>
        <v>0</v>
      </c>
      <c r="Z588" s="278"/>
      <c r="AA588" s="312">
        <f t="shared" si="96"/>
        <v>0</v>
      </c>
      <c r="AB588" s="312">
        <f>'3. GRI Pricing'!Z579</f>
        <v>0</v>
      </c>
      <c r="AC588" s="361">
        <f t="shared" si="97"/>
        <v>0</v>
      </c>
    </row>
    <row r="589" spans="3:29" s="30" customFormat="1" ht="11.4" x14ac:dyDescent="0.2">
      <c r="C589" s="77">
        <f>'1. Accomodation'!N584</f>
        <v>0</v>
      </c>
      <c r="D589" s="77" t="str">
        <f>'3. GRI Pricing'!D580</f>
        <v>[Select]</v>
      </c>
      <c r="E589" s="77" t="str">
        <f>'1. Accomodation'!P584</f>
        <v>[Select]</v>
      </c>
      <c r="F589" s="77">
        <f>'1. Accomodation'!O584</f>
        <v>0</v>
      </c>
      <c r="H589" s="273">
        <v>0</v>
      </c>
      <c r="I589" s="272">
        <f>IFERROR(INDEX('4. Valuation'!$C$10:$J$17,MATCH($E589,'4. Valuation'!$C$10:$C$17,0),MATCH($I$25,'4. Valuation'!$C$10:$J$10,0)),0)</f>
        <v>0</v>
      </c>
      <c r="J589" s="361">
        <f>IFERROR(INDEX('4. Valuation'!$C$10:$J$17,MATCH($E589,'4. Valuation'!$C$10:$C$17,0),MATCH($J$25,'4. Valuation'!$C$10:$J$10,0)),0)</f>
        <v>0</v>
      </c>
      <c r="K589" s="277"/>
      <c r="L589" s="312">
        <f t="shared" si="90"/>
        <v>0</v>
      </c>
      <c r="M589" s="312">
        <f t="shared" si="91"/>
        <v>0</v>
      </c>
      <c r="N589" s="361">
        <f t="shared" si="92"/>
        <v>0</v>
      </c>
      <c r="O589" s="278"/>
      <c r="P589" s="278"/>
      <c r="Q589" s="278"/>
      <c r="R589" s="278"/>
      <c r="S589" s="312">
        <f>IFERROR(INDEX('4. Valuation'!$P$10:$Y$17,MATCH($E589,'4. Valuation'!$P$10:$P$17,0),MATCH($S$25,'4. Valuation'!$P$10:$Y$10,0)),0)</f>
        <v>0</v>
      </c>
      <c r="T589" s="312">
        <f>IFERROR(INDEX('4. Valuation'!$P$10:$Y$17,MATCH($E589,'4. Valuation'!$P$10:$P$17,0),MATCH($T$25,'4. Valuation'!$P$10:$Y$10,0)),0)</f>
        <v>0</v>
      </c>
      <c r="U589" s="312">
        <f>IFERROR(INDEX('4. Valuation'!$P$10:$Y$17,MATCH($E589,'4. Valuation'!$P$10:$P$17,0),MATCH($U$25,'4. Valuation'!$P$10:$Y$10,0)),0)</f>
        <v>0</v>
      </c>
      <c r="V589" s="278"/>
      <c r="W589" s="312">
        <f t="shared" si="93"/>
        <v>0</v>
      </c>
      <c r="X589" s="312">
        <f t="shared" si="94"/>
        <v>0</v>
      </c>
      <c r="Y589" s="312">
        <f t="shared" si="95"/>
        <v>0</v>
      </c>
      <c r="Z589" s="278"/>
      <c r="AA589" s="312">
        <f t="shared" si="96"/>
        <v>0</v>
      </c>
      <c r="AB589" s="312">
        <f>'3. GRI Pricing'!Z580</f>
        <v>0</v>
      </c>
      <c r="AC589" s="361">
        <f t="shared" si="97"/>
        <v>0</v>
      </c>
    </row>
    <row r="590" spans="3:29" s="30" customFormat="1" ht="11.4" x14ac:dyDescent="0.2">
      <c r="C590" s="77">
        <f>'1. Accomodation'!N585</f>
        <v>0</v>
      </c>
      <c r="D590" s="77" t="str">
        <f>'3. GRI Pricing'!D581</f>
        <v>[Select]</v>
      </c>
      <c r="E590" s="77" t="str">
        <f>'1. Accomodation'!P585</f>
        <v>[Select]</v>
      </c>
      <c r="F590" s="77">
        <f>'1. Accomodation'!O585</f>
        <v>0</v>
      </c>
      <c r="H590" s="273">
        <v>0</v>
      </c>
      <c r="I590" s="272">
        <f>IFERROR(INDEX('4. Valuation'!$C$10:$J$17,MATCH($E590,'4. Valuation'!$C$10:$C$17,0),MATCH($I$25,'4. Valuation'!$C$10:$J$10,0)),0)</f>
        <v>0</v>
      </c>
      <c r="J590" s="361">
        <f>IFERROR(INDEX('4. Valuation'!$C$10:$J$17,MATCH($E590,'4. Valuation'!$C$10:$C$17,0),MATCH($J$25,'4. Valuation'!$C$10:$J$10,0)),0)</f>
        <v>0</v>
      </c>
      <c r="K590" s="277"/>
      <c r="L590" s="312">
        <f t="shared" si="90"/>
        <v>0</v>
      </c>
      <c r="M590" s="312">
        <f t="shared" si="91"/>
        <v>0</v>
      </c>
      <c r="N590" s="361">
        <f t="shared" si="92"/>
        <v>0</v>
      </c>
      <c r="O590" s="278"/>
      <c r="P590" s="278"/>
      <c r="Q590" s="278"/>
      <c r="R590" s="278"/>
      <c r="S590" s="312">
        <f>IFERROR(INDEX('4. Valuation'!$P$10:$Y$17,MATCH($E590,'4. Valuation'!$P$10:$P$17,0),MATCH($S$25,'4. Valuation'!$P$10:$Y$10,0)),0)</f>
        <v>0</v>
      </c>
      <c r="T590" s="312">
        <f>IFERROR(INDEX('4. Valuation'!$P$10:$Y$17,MATCH($E590,'4. Valuation'!$P$10:$P$17,0),MATCH($T$25,'4. Valuation'!$P$10:$Y$10,0)),0)</f>
        <v>0</v>
      </c>
      <c r="U590" s="312">
        <f>IFERROR(INDEX('4. Valuation'!$P$10:$Y$17,MATCH($E590,'4. Valuation'!$P$10:$P$17,0),MATCH($U$25,'4. Valuation'!$P$10:$Y$10,0)),0)</f>
        <v>0</v>
      </c>
      <c r="V590" s="278"/>
      <c r="W590" s="312">
        <f t="shared" si="93"/>
        <v>0</v>
      </c>
      <c r="X590" s="312">
        <f t="shared" si="94"/>
        <v>0</v>
      </c>
      <c r="Y590" s="312">
        <f t="shared" si="95"/>
        <v>0</v>
      </c>
      <c r="Z590" s="278"/>
      <c r="AA590" s="312">
        <f t="shared" si="96"/>
        <v>0</v>
      </c>
      <c r="AB590" s="312">
        <f>'3. GRI Pricing'!Z581</f>
        <v>0</v>
      </c>
      <c r="AC590" s="361">
        <f t="shared" si="97"/>
        <v>0</v>
      </c>
    </row>
    <row r="591" spans="3:29" s="30" customFormat="1" ht="11.4" x14ac:dyDescent="0.2">
      <c r="C591" s="77">
        <f>'1. Accomodation'!N586</f>
        <v>0</v>
      </c>
      <c r="D591" s="77" t="str">
        <f>'3. GRI Pricing'!D582</f>
        <v>[Select]</v>
      </c>
      <c r="E591" s="77" t="str">
        <f>'1. Accomodation'!P586</f>
        <v>[Select]</v>
      </c>
      <c r="F591" s="77">
        <f>'1. Accomodation'!O586</f>
        <v>0</v>
      </c>
      <c r="H591" s="273">
        <v>0</v>
      </c>
      <c r="I591" s="272">
        <f>IFERROR(INDEX('4. Valuation'!$C$10:$J$17,MATCH($E591,'4. Valuation'!$C$10:$C$17,0),MATCH($I$25,'4. Valuation'!$C$10:$J$10,0)),0)</f>
        <v>0</v>
      </c>
      <c r="J591" s="361">
        <f>IFERROR(INDEX('4. Valuation'!$C$10:$J$17,MATCH($E591,'4. Valuation'!$C$10:$C$17,0),MATCH($J$25,'4. Valuation'!$C$10:$J$10,0)),0)</f>
        <v>0</v>
      </c>
      <c r="K591" s="277"/>
      <c r="L591" s="312">
        <f t="shared" si="90"/>
        <v>0</v>
      </c>
      <c r="M591" s="312">
        <f t="shared" si="91"/>
        <v>0</v>
      </c>
      <c r="N591" s="361">
        <f t="shared" si="92"/>
        <v>0</v>
      </c>
      <c r="O591" s="278"/>
      <c r="P591" s="278"/>
      <c r="Q591" s="278"/>
      <c r="R591" s="278"/>
      <c r="S591" s="312">
        <f>IFERROR(INDEX('4. Valuation'!$P$10:$Y$17,MATCH($E591,'4. Valuation'!$P$10:$P$17,0),MATCH($S$25,'4. Valuation'!$P$10:$Y$10,0)),0)</f>
        <v>0</v>
      </c>
      <c r="T591" s="312">
        <f>IFERROR(INDEX('4. Valuation'!$P$10:$Y$17,MATCH($E591,'4. Valuation'!$P$10:$P$17,0),MATCH($T$25,'4. Valuation'!$P$10:$Y$10,0)),0)</f>
        <v>0</v>
      </c>
      <c r="U591" s="312">
        <f>IFERROR(INDEX('4. Valuation'!$P$10:$Y$17,MATCH($E591,'4. Valuation'!$P$10:$P$17,0),MATCH($U$25,'4. Valuation'!$P$10:$Y$10,0)),0)</f>
        <v>0</v>
      </c>
      <c r="V591" s="278"/>
      <c r="W591" s="312">
        <f t="shared" si="93"/>
        <v>0</v>
      </c>
      <c r="X591" s="312">
        <f t="shared" si="94"/>
        <v>0</v>
      </c>
      <c r="Y591" s="312">
        <f t="shared" si="95"/>
        <v>0</v>
      </c>
      <c r="Z591" s="278"/>
      <c r="AA591" s="312">
        <f t="shared" si="96"/>
        <v>0</v>
      </c>
      <c r="AB591" s="312">
        <f>'3. GRI Pricing'!Z582</f>
        <v>0</v>
      </c>
      <c r="AC591" s="361">
        <f t="shared" si="97"/>
        <v>0</v>
      </c>
    </row>
    <row r="592" spans="3:29" s="30" customFormat="1" ht="11.4" x14ac:dyDescent="0.2">
      <c r="C592" s="77">
        <f>'1. Accomodation'!N587</f>
        <v>0</v>
      </c>
      <c r="D592" s="77" t="str">
        <f>'3. GRI Pricing'!D583</f>
        <v>[Select]</v>
      </c>
      <c r="E592" s="77" t="str">
        <f>'1. Accomodation'!P587</f>
        <v>[Select]</v>
      </c>
      <c r="F592" s="77">
        <f>'1. Accomodation'!O587</f>
        <v>0</v>
      </c>
      <c r="H592" s="273">
        <v>0</v>
      </c>
      <c r="I592" s="272">
        <f>IFERROR(INDEX('4. Valuation'!$C$10:$J$17,MATCH($E592,'4. Valuation'!$C$10:$C$17,0),MATCH($I$25,'4. Valuation'!$C$10:$J$10,0)),0)</f>
        <v>0</v>
      </c>
      <c r="J592" s="361">
        <f>IFERROR(INDEX('4. Valuation'!$C$10:$J$17,MATCH($E592,'4. Valuation'!$C$10:$C$17,0),MATCH($J$25,'4. Valuation'!$C$10:$J$10,0)),0)</f>
        <v>0</v>
      </c>
      <c r="K592" s="277"/>
      <c r="L592" s="312">
        <f t="shared" si="90"/>
        <v>0</v>
      </c>
      <c r="M592" s="312">
        <f t="shared" si="91"/>
        <v>0</v>
      </c>
      <c r="N592" s="361">
        <f t="shared" si="92"/>
        <v>0</v>
      </c>
      <c r="O592" s="278"/>
      <c r="P592" s="278"/>
      <c r="Q592" s="278"/>
      <c r="R592" s="278"/>
      <c r="S592" s="312">
        <f>IFERROR(INDEX('4. Valuation'!$P$10:$Y$17,MATCH($E592,'4. Valuation'!$P$10:$P$17,0),MATCH($S$25,'4. Valuation'!$P$10:$Y$10,0)),0)</f>
        <v>0</v>
      </c>
      <c r="T592" s="312">
        <f>IFERROR(INDEX('4. Valuation'!$P$10:$Y$17,MATCH($E592,'4. Valuation'!$P$10:$P$17,0),MATCH($T$25,'4. Valuation'!$P$10:$Y$10,0)),0)</f>
        <v>0</v>
      </c>
      <c r="U592" s="312">
        <f>IFERROR(INDEX('4. Valuation'!$P$10:$Y$17,MATCH($E592,'4. Valuation'!$P$10:$P$17,0),MATCH($U$25,'4. Valuation'!$P$10:$Y$10,0)),0)</f>
        <v>0</v>
      </c>
      <c r="V592" s="278"/>
      <c r="W592" s="312">
        <f t="shared" si="93"/>
        <v>0</v>
      </c>
      <c r="X592" s="312">
        <f t="shared" si="94"/>
        <v>0</v>
      </c>
      <c r="Y592" s="312">
        <f t="shared" si="95"/>
        <v>0</v>
      </c>
      <c r="Z592" s="278"/>
      <c r="AA592" s="312">
        <f t="shared" si="96"/>
        <v>0</v>
      </c>
      <c r="AB592" s="312">
        <f>'3. GRI Pricing'!Z583</f>
        <v>0</v>
      </c>
      <c r="AC592" s="361">
        <f t="shared" si="97"/>
        <v>0</v>
      </c>
    </row>
    <row r="593" spans="3:29" s="30" customFormat="1" ht="11.4" x14ac:dyDescent="0.2">
      <c r="C593" s="77">
        <f>'1. Accomodation'!N588</f>
        <v>0</v>
      </c>
      <c r="D593" s="77" t="str">
        <f>'3. GRI Pricing'!D584</f>
        <v>[Select]</v>
      </c>
      <c r="E593" s="77" t="str">
        <f>'1. Accomodation'!P588</f>
        <v>[Select]</v>
      </c>
      <c r="F593" s="77">
        <f>'1. Accomodation'!O588</f>
        <v>0</v>
      </c>
      <c r="H593" s="273">
        <v>0</v>
      </c>
      <c r="I593" s="272">
        <f>IFERROR(INDEX('4. Valuation'!$C$10:$J$17,MATCH($E593,'4. Valuation'!$C$10:$C$17,0),MATCH($I$25,'4. Valuation'!$C$10:$J$10,0)),0)</f>
        <v>0</v>
      </c>
      <c r="J593" s="361">
        <f>IFERROR(INDEX('4. Valuation'!$C$10:$J$17,MATCH($E593,'4. Valuation'!$C$10:$C$17,0),MATCH($J$25,'4. Valuation'!$C$10:$J$10,0)),0)</f>
        <v>0</v>
      </c>
      <c r="K593" s="277"/>
      <c r="L593" s="312">
        <f t="shared" si="90"/>
        <v>0</v>
      </c>
      <c r="M593" s="312">
        <f t="shared" si="91"/>
        <v>0</v>
      </c>
      <c r="N593" s="361">
        <f t="shared" si="92"/>
        <v>0</v>
      </c>
      <c r="O593" s="278"/>
      <c r="P593" s="278"/>
      <c r="Q593" s="278"/>
      <c r="R593" s="278"/>
      <c r="S593" s="312">
        <f>IFERROR(INDEX('4. Valuation'!$P$10:$Y$17,MATCH($E593,'4. Valuation'!$P$10:$P$17,0),MATCH($S$25,'4. Valuation'!$P$10:$Y$10,0)),0)</f>
        <v>0</v>
      </c>
      <c r="T593" s="312">
        <f>IFERROR(INDEX('4. Valuation'!$P$10:$Y$17,MATCH($E593,'4. Valuation'!$P$10:$P$17,0),MATCH($T$25,'4. Valuation'!$P$10:$Y$10,0)),0)</f>
        <v>0</v>
      </c>
      <c r="U593" s="312">
        <f>IFERROR(INDEX('4. Valuation'!$P$10:$Y$17,MATCH($E593,'4. Valuation'!$P$10:$P$17,0),MATCH($U$25,'4. Valuation'!$P$10:$Y$10,0)),0)</f>
        <v>0</v>
      </c>
      <c r="V593" s="278"/>
      <c r="W593" s="312">
        <f t="shared" si="93"/>
        <v>0</v>
      </c>
      <c r="X593" s="312">
        <f t="shared" si="94"/>
        <v>0</v>
      </c>
      <c r="Y593" s="312">
        <f t="shared" si="95"/>
        <v>0</v>
      </c>
      <c r="Z593" s="278"/>
      <c r="AA593" s="312">
        <f t="shared" si="96"/>
        <v>0</v>
      </c>
      <c r="AB593" s="312">
        <f>'3. GRI Pricing'!Z584</f>
        <v>0</v>
      </c>
      <c r="AC593" s="361">
        <f t="shared" si="97"/>
        <v>0</v>
      </c>
    </row>
    <row r="594" spans="3:29" s="30" customFormat="1" ht="11.4" x14ac:dyDescent="0.2">
      <c r="C594" s="77">
        <f>'1. Accomodation'!N589</f>
        <v>0</v>
      </c>
      <c r="D594" s="77" t="str">
        <f>'3. GRI Pricing'!D585</f>
        <v>[Select]</v>
      </c>
      <c r="E594" s="77" t="str">
        <f>'1. Accomodation'!P589</f>
        <v>[Select]</v>
      </c>
      <c r="F594" s="77">
        <f>'1. Accomodation'!O589</f>
        <v>0</v>
      </c>
      <c r="H594" s="273">
        <v>0</v>
      </c>
      <c r="I594" s="272">
        <f>IFERROR(INDEX('4. Valuation'!$C$10:$J$17,MATCH($E594,'4. Valuation'!$C$10:$C$17,0),MATCH($I$25,'4. Valuation'!$C$10:$J$10,0)),0)</f>
        <v>0</v>
      </c>
      <c r="J594" s="361">
        <f>IFERROR(INDEX('4. Valuation'!$C$10:$J$17,MATCH($E594,'4. Valuation'!$C$10:$C$17,0),MATCH($J$25,'4. Valuation'!$C$10:$J$10,0)),0)</f>
        <v>0</v>
      </c>
      <c r="K594" s="277"/>
      <c r="L594" s="312">
        <f t="shared" si="90"/>
        <v>0</v>
      </c>
      <c r="M594" s="312">
        <f t="shared" si="91"/>
        <v>0</v>
      </c>
      <c r="N594" s="361">
        <f t="shared" si="92"/>
        <v>0</v>
      </c>
      <c r="O594" s="278"/>
      <c r="P594" s="278"/>
      <c r="Q594" s="278"/>
      <c r="R594" s="278"/>
      <c r="S594" s="312">
        <f>IFERROR(INDEX('4. Valuation'!$P$10:$Y$17,MATCH($E594,'4. Valuation'!$P$10:$P$17,0),MATCH($S$25,'4. Valuation'!$P$10:$Y$10,0)),0)</f>
        <v>0</v>
      </c>
      <c r="T594" s="312">
        <f>IFERROR(INDEX('4. Valuation'!$P$10:$Y$17,MATCH($E594,'4. Valuation'!$P$10:$P$17,0),MATCH($T$25,'4. Valuation'!$P$10:$Y$10,0)),0)</f>
        <v>0</v>
      </c>
      <c r="U594" s="312">
        <f>IFERROR(INDEX('4. Valuation'!$P$10:$Y$17,MATCH($E594,'4. Valuation'!$P$10:$P$17,0),MATCH($U$25,'4. Valuation'!$P$10:$Y$10,0)),0)</f>
        <v>0</v>
      </c>
      <c r="V594" s="278"/>
      <c r="W594" s="312">
        <f t="shared" si="93"/>
        <v>0</v>
      </c>
      <c r="X594" s="312">
        <f t="shared" si="94"/>
        <v>0</v>
      </c>
      <c r="Y594" s="312">
        <f t="shared" si="95"/>
        <v>0</v>
      </c>
      <c r="Z594" s="278"/>
      <c r="AA594" s="312">
        <f t="shared" si="96"/>
        <v>0</v>
      </c>
      <c r="AB594" s="312">
        <f>'3. GRI Pricing'!Z585</f>
        <v>0</v>
      </c>
      <c r="AC594" s="361">
        <f t="shared" si="97"/>
        <v>0</v>
      </c>
    </row>
    <row r="595" spans="3:29" s="30" customFormat="1" ht="11.4" x14ac:dyDescent="0.2">
      <c r="C595" s="77">
        <f>'1. Accomodation'!N590</f>
        <v>0</v>
      </c>
      <c r="D595" s="77" t="str">
        <f>'3. GRI Pricing'!D586</f>
        <v>[Select]</v>
      </c>
      <c r="E595" s="77" t="str">
        <f>'1. Accomodation'!P590</f>
        <v>[Select]</v>
      </c>
      <c r="F595" s="77">
        <f>'1. Accomodation'!O590</f>
        <v>0</v>
      </c>
      <c r="H595" s="273">
        <v>0</v>
      </c>
      <c r="I595" s="272">
        <f>IFERROR(INDEX('4. Valuation'!$C$10:$J$17,MATCH($E595,'4. Valuation'!$C$10:$C$17,0),MATCH($I$25,'4. Valuation'!$C$10:$J$10,0)),0)</f>
        <v>0</v>
      </c>
      <c r="J595" s="361">
        <f>IFERROR(INDEX('4. Valuation'!$C$10:$J$17,MATCH($E595,'4. Valuation'!$C$10:$C$17,0),MATCH($J$25,'4. Valuation'!$C$10:$J$10,0)),0)</f>
        <v>0</v>
      </c>
      <c r="K595" s="277"/>
      <c r="L595" s="312">
        <f t="shared" si="90"/>
        <v>0</v>
      </c>
      <c r="M595" s="312">
        <f t="shared" si="91"/>
        <v>0</v>
      </c>
      <c r="N595" s="361">
        <f t="shared" si="92"/>
        <v>0</v>
      </c>
      <c r="O595" s="278"/>
      <c r="P595" s="278"/>
      <c r="Q595" s="278"/>
      <c r="R595" s="278"/>
      <c r="S595" s="312">
        <f>IFERROR(INDEX('4. Valuation'!$P$10:$Y$17,MATCH($E595,'4. Valuation'!$P$10:$P$17,0),MATCH($S$25,'4. Valuation'!$P$10:$Y$10,0)),0)</f>
        <v>0</v>
      </c>
      <c r="T595" s="312">
        <f>IFERROR(INDEX('4. Valuation'!$P$10:$Y$17,MATCH($E595,'4. Valuation'!$P$10:$P$17,0),MATCH($T$25,'4. Valuation'!$P$10:$Y$10,0)),0)</f>
        <v>0</v>
      </c>
      <c r="U595" s="312">
        <f>IFERROR(INDEX('4. Valuation'!$P$10:$Y$17,MATCH($E595,'4. Valuation'!$P$10:$P$17,0),MATCH($U$25,'4. Valuation'!$P$10:$Y$10,0)),0)</f>
        <v>0</v>
      </c>
      <c r="V595" s="278"/>
      <c r="W595" s="312">
        <f t="shared" si="93"/>
        <v>0</v>
      </c>
      <c r="X595" s="312">
        <f t="shared" si="94"/>
        <v>0</v>
      </c>
      <c r="Y595" s="312">
        <f t="shared" si="95"/>
        <v>0</v>
      </c>
      <c r="Z595" s="278"/>
      <c r="AA595" s="312">
        <f t="shared" si="96"/>
        <v>0</v>
      </c>
      <c r="AB595" s="312">
        <f>'3. GRI Pricing'!Z586</f>
        <v>0</v>
      </c>
      <c r="AC595" s="361">
        <f t="shared" si="97"/>
        <v>0</v>
      </c>
    </row>
    <row r="596" spans="3:29" s="30" customFormat="1" ht="11.4" x14ac:dyDescent="0.2">
      <c r="C596" s="77">
        <f>'1. Accomodation'!N591</f>
        <v>0</v>
      </c>
      <c r="D596" s="77" t="str">
        <f>'3. GRI Pricing'!D587</f>
        <v>[Select]</v>
      </c>
      <c r="E596" s="77" t="str">
        <f>'1. Accomodation'!P591</f>
        <v>[Select]</v>
      </c>
      <c r="F596" s="77">
        <f>'1. Accomodation'!O591</f>
        <v>0</v>
      </c>
      <c r="H596" s="273">
        <v>0</v>
      </c>
      <c r="I596" s="272">
        <f>IFERROR(INDEX('4. Valuation'!$C$10:$J$17,MATCH($E596,'4. Valuation'!$C$10:$C$17,0),MATCH($I$25,'4. Valuation'!$C$10:$J$10,0)),0)</f>
        <v>0</v>
      </c>
      <c r="J596" s="361">
        <f>IFERROR(INDEX('4. Valuation'!$C$10:$J$17,MATCH($E596,'4. Valuation'!$C$10:$C$17,0),MATCH($J$25,'4. Valuation'!$C$10:$J$10,0)),0)</f>
        <v>0</v>
      </c>
      <c r="K596" s="277"/>
      <c r="L596" s="312">
        <f t="shared" si="90"/>
        <v>0</v>
      </c>
      <c r="M596" s="312">
        <f t="shared" si="91"/>
        <v>0</v>
      </c>
      <c r="N596" s="361">
        <f t="shared" si="92"/>
        <v>0</v>
      </c>
      <c r="O596" s="278"/>
      <c r="P596" s="278"/>
      <c r="Q596" s="278"/>
      <c r="R596" s="278"/>
      <c r="S596" s="312">
        <f>IFERROR(INDEX('4. Valuation'!$P$10:$Y$17,MATCH($E596,'4. Valuation'!$P$10:$P$17,0),MATCH($S$25,'4. Valuation'!$P$10:$Y$10,0)),0)</f>
        <v>0</v>
      </c>
      <c r="T596" s="312">
        <f>IFERROR(INDEX('4. Valuation'!$P$10:$Y$17,MATCH($E596,'4. Valuation'!$P$10:$P$17,0),MATCH($T$25,'4. Valuation'!$P$10:$Y$10,0)),0)</f>
        <v>0</v>
      </c>
      <c r="U596" s="312">
        <f>IFERROR(INDEX('4. Valuation'!$P$10:$Y$17,MATCH($E596,'4. Valuation'!$P$10:$P$17,0),MATCH($U$25,'4. Valuation'!$P$10:$Y$10,0)),0)</f>
        <v>0</v>
      </c>
      <c r="V596" s="278"/>
      <c r="W596" s="312">
        <f t="shared" si="93"/>
        <v>0</v>
      </c>
      <c r="X596" s="312">
        <f t="shared" si="94"/>
        <v>0</v>
      </c>
      <c r="Y596" s="312">
        <f t="shared" si="95"/>
        <v>0</v>
      </c>
      <c r="Z596" s="278"/>
      <c r="AA596" s="312">
        <f t="shared" si="96"/>
        <v>0</v>
      </c>
      <c r="AB596" s="312">
        <f>'3. GRI Pricing'!Z587</f>
        <v>0</v>
      </c>
      <c r="AC596" s="361">
        <f t="shared" si="97"/>
        <v>0</v>
      </c>
    </row>
    <row r="597" spans="3:29" s="30" customFormat="1" ht="11.4" x14ac:dyDescent="0.2">
      <c r="C597" s="77">
        <f>'1. Accomodation'!N592</f>
        <v>0</v>
      </c>
      <c r="D597" s="77" t="str">
        <f>'3. GRI Pricing'!D588</f>
        <v>[Select]</v>
      </c>
      <c r="E597" s="77" t="str">
        <f>'1. Accomodation'!P592</f>
        <v>[Select]</v>
      </c>
      <c r="F597" s="77">
        <f>'1. Accomodation'!O592</f>
        <v>0</v>
      </c>
      <c r="H597" s="273">
        <v>0</v>
      </c>
      <c r="I597" s="272">
        <f>IFERROR(INDEX('4. Valuation'!$C$10:$J$17,MATCH($E597,'4. Valuation'!$C$10:$C$17,0),MATCH($I$25,'4. Valuation'!$C$10:$J$10,0)),0)</f>
        <v>0</v>
      </c>
      <c r="J597" s="361">
        <f>IFERROR(INDEX('4. Valuation'!$C$10:$J$17,MATCH($E597,'4. Valuation'!$C$10:$C$17,0),MATCH($J$25,'4. Valuation'!$C$10:$J$10,0)),0)</f>
        <v>0</v>
      </c>
      <c r="K597" s="277"/>
      <c r="L597" s="312">
        <f t="shared" si="90"/>
        <v>0</v>
      </c>
      <c r="M597" s="312">
        <f t="shared" si="91"/>
        <v>0</v>
      </c>
      <c r="N597" s="361">
        <f t="shared" si="92"/>
        <v>0</v>
      </c>
      <c r="O597" s="278"/>
      <c r="P597" s="278"/>
      <c r="Q597" s="278"/>
      <c r="R597" s="278"/>
      <c r="S597" s="312">
        <f>IFERROR(INDEX('4. Valuation'!$P$10:$Y$17,MATCH($E597,'4. Valuation'!$P$10:$P$17,0),MATCH($S$25,'4. Valuation'!$P$10:$Y$10,0)),0)</f>
        <v>0</v>
      </c>
      <c r="T597" s="312">
        <f>IFERROR(INDEX('4. Valuation'!$P$10:$Y$17,MATCH($E597,'4. Valuation'!$P$10:$P$17,0),MATCH($T$25,'4. Valuation'!$P$10:$Y$10,0)),0)</f>
        <v>0</v>
      </c>
      <c r="U597" s="312">
        <f>IFERROR(INDEX('4. Valuation'!$P$10:$Y$17,MATCH($E597,'4. Valuation'!$P$10:$P$17,0),MATCH($U$25,'4. Valuation'!$P$10:$Y$10,0)),0)</f>
        <v>0</v>
      </c>
      <c r="V597" s="278"/>
      <c r="W597" s="312">
        <f t="shared" si="93"/>
        <v>0</v>
      </c>
      <c r="X597" s="312">
        <f t="shared" si="94"/>
        <v>0</v>
      </c>
      <c r="Y597" s="312">
        <f t="shared" si="95"/>
        <v>0</v>
      </c>
      <c r="Z597" s="278"/>
      <c r="AA597" s="312">
        <f t="shared" si="96"/>
        <v>0</v>
      </c>
      <c r="AB597" s="312">
        <f>'3. GRI Pricing'!Z588</f>
        <v>0</v>
      </c>
      <c r="AC597" s="361">
        <f t="shared" si="97"/>
        <v>0</v>
      </c>
    </row>
    <row r="598" spans="3:29" s="30" customFormat="1" ht="11.4" x14ac:dyDescent="0.2">
      <c r="C598" s="77">
        <f>'1. Accomodation'!N593</f>
        <v>0</v>
      </c>
      <c r="D598" s="77" t="str">
        <f>'3. GRI Pricing'!D589</f>
        <v>[Select]</v>
      </c>
      <c r="E598" s="77" t="str">
        <f>'1. Accomodation'!P593</f>
        <v>[Select]</v>
      </c>
      <c r="F598" s="77">
        <f>'1. Accomodation'!O593</f>
        <v>0</v>
      </c>
      <c r="H598" s="273">
        <v>0</v>
      </c>
      <c r="I598" s="272">
        <f>IFERROR(INDEX('4. Valuation'!$C$10:$J$17,MATCH($E598,'4. Valuation'!$C$10:$C$17,0),MATCH($I$25,'4. Valuation'!$C$10:$J$10,0)),0)</f>
        <v>0</v>
      </c>
      <c r="J598" s="361">
        <f>IFERROR(INDEX('4. Valuation'!$C$10:$J$17,MATCH($E598,'4. Valuation'!$C$10:$C$17,0),MATCH($J$25,'4. Valuation'!$C$10:$J$10,0)),0)</f>
        <v>0</v>
      </c>
      <c r="K598" s="277"/>
      <c r="L598" s="312">
        <f t="shared" si="90"/>
        <v>0</v>
      </c>
      <c r="M598" s="312">
        <f t="shared" si="91"/>
        <v>0</v>
      </c>
      <c r="N598" s="361">
        <f t="shared" si="92"/>
        <v>0</v>
      </c>
      <c r="O598" s="278"/>
      <c r="P598" s="278"/>
      <c r="Q598" s="278"/>
      <c r="R598" s="278"/>
      <c r="S598" s="312">
        <f>IFERROR(INDEX('4. Valuation'!$P$10:$Y$17,MATCH($E598,'4. Valuation'!$P$10:$P$17,0),MATCH($S$25,'4. Valuation'!$P$10:$Y$10,0)),0)</f>
        <v>0</v>
      </c>
      <c r="T598" s="312">
        <f>IFERROR(INDEX('4. Valuation'!$P$10:$Y$17,MATCH($E598,'4. Valuation'!$P$10:$P$17,0),MATCH($T$25,'4. Valuation'!$P$10:$Y$10,0)),0)</f>
        <v>0</v>
      </c>
      <c r="U598" s="312">
        <f>IFERROR(INDEX('4. Valuation'!$P$10:$Y$17,MATCH($E598,'4. Valuation'!$P$10:$P$17,0),MATCH($U$25,'4. Valuation'!$P$10:$Y$10,0)),0)</f>
        <v>0</v>
      </c>
      <c r="V598" s="278"/>
      <c r="W598" s="312">
        <f t="shared" si="93"/>
        <v>0</v>
      </c>
      <c r="X598" s="312">
        <f t="shared" si="94"/>
        <v>0</v>
      </c>
      <c r="Y598" s="312">
        <f t="shared" si="95"/>
        <v>0</v>
      </c>
      <c r="Z598" s="278"/>
      <c r="AA598" s="312">
        <f t="shared" si="96"/>
        <v>0</v>
      </c>
      <c r="AB598" s="312">
        <f>'3. GRI Pricing'!Z589</f>
        <v>0</v>
      </c>
      <c r="AC598" s="361">
        <f t="shared" si="97"/>
        <v>0</v>
      </c>
    </row>
    <row r="599" spans="3:29" s="30" customFormat="1" ht="11.4" x14ac:dyDescent="0.2">
      <c r="C599" s="77">
        <f>'1. Accomodation'!N594</f>
        <v>0</v>
      </c>
      <c r="D599" s="77" t="str">
        <f>'3. GRI Pricing'!D590</f>
        <v>[Select]</v>
      </c>
      <c r="E599" s="77" t="str">
        <f>'1. Accomodation'!P594</f>
        <v>[Select]</v>
      </c>
      <c r="F599" s="77">
        <f>'1. Accomodation'!O594</f>
        <v>0</v>
      </c>
      <c r="H599" s="273">
        <v>0</v>
      </c>
      <c r="I599" s="272">
        <f>IFERROR(INDEX('4. Valuation'!$C$10:$J$17,MATCH($E599,'4. Valuation'!$C$10:$C$17,0),MATCH($I$25,'4. Valuation'!$C$10:$J$10,0)),0)</f>
        <v>0</v>
      </c>
      <c r="J599" s="361">
        <f>IFERROR(INDEX('4. Valuation'!$C$10:$J$17,MATCH($E599,'4. Valuation'!$C$10:$C$17,0),MATCH($J$25,'4. Valuation'!$C$10:$J$10,0)),0)</f>
        <v>0</v>
      </c>
      <c r="K599" s="277"/>
      <c r="L599" s="312">
        <f t="shared" si="90"/>
        <v>0</v>
      </c>
      <c r="M599" s="312">
        <f t="shared" si="91"/>
        <v>0</v>
      </c>
      <c r="N599" s="361">
        <f t="shared" si="92"/>
        <v>0</v>
      </c>
      <c r="O599" s="278"/>
      <c r="P599" s="278"/>
      <c r="Q599" s="278"/>
      <c r="R599" s="278"/>
      <c r="S599" s="312">
        <f>IFERROR(INDEX('4. Valuation'!$P$10:$Y$17,MATCH($E599,'4. Valuation'!$P$10:$P$17,0),MATCH($S$25,'4. Valuation'!$P$10:$Y$10,0)),0)</f>
        <v>0</v>
      </c>
      <c r="T599" s="312">
        <f>IFERROR(INDEX('4. Valuation'!$P$10:$Y$17,MATCH($E599,'4. Valuation'!$P$10:$P$17,0),MATCH($T$25,'4. Valuation'!$P$10:$Y$10,0)),0)</f>
        <v>0</v>
      </c>
      <c r="U599" s="312">
        <f>IFERROR(INDEX('4. Valuation'!$P$10:$Y$17,MATCH($E599,'4. Valuation'!$P$10:$P$17,0),MATCH($U$25,'4. Valuation'!$P$10:$Y$10,0)),0)</f>
        <v>0</v>
      </c>
      <c r="V599" s="278"/>
      <c r="W599" s="312">
        <f t="shared" si="93"/>
        <v>0</v>
      </c>
      <c r="X599" s="312">
        <f t="shared" si="94"/>
        <v>0</v>
      </c>
      <c r="Y599" s="312">
        <f t="shared" si="95"/>
        <v>0</v>
      </c>
      <c r="Z599" s="278"/>
      <c r="AA599" s="312">
        <f t="shared" si="96"/>
        <v>0</v>
      </c>
      <c r="AB599" s="312">
        <f>'3. GRI Pricing'!Z590</f>
        <v>0</v>
      </c>
      <c r="AC599" s="361">
        <f t="shared" si="97"/>
        <v>0</v>
      </c>
    </row>
    <row r="600" spans="3:29" s="30" customFormat="1" ht="11.4" x14ac:dyDescent="0.2">
      <c r="C600" s="77">
        <f>'1. Accomodation'!N595</f>
        <v>0</v>
      </c>
      <c r="D600" s="77" t="str">
        <f>'3. GRI Pricing'!D591</f>
        <v>[Select]</v>
      </c>
      <c r="E600" s="77" t="str">
        <f>'1. Accomodation'!P595</f>
        <v>[Select]</v>
      </c>
      <c r="F600" s="77">
        <f>'1. Accomodation'!O595</f>
        <v>0</v>
      </c>
      <c r="H600" s="273">
        <v>0</v>
      </c>
      <c r="I600" s="272">
        <f>IFERROR(INDEX('4. Valuation'!$C$10:$J$17,MATCH($E600,'4. Valuation'!$C$10:$C$17,0),MATCH($I$25,'4. Valuation'!$C$10:$J$10,0)),0)</f>
        <v>0</v>
      </c>
      <c r="J600" s="361">
        <f>IFERROR(INDEX('4. Valuation'!$C$10:$J$17,MATCH($E600,'4. Valuation'!$C$10:$C$17,0),MATCH($J$25,'4. Valuation'!$C$10:$J$10,0)),0)</f>
        <v>0</v>
      </c>
      <c r="K600" s="277"/>
      <c r="L600" s="312">
        <f t="shared" si="90"/>
        <v>0</v>
      </c>
      <c r="M600" s="312">
        <f t="shared" si="91"/>
        <v>0</v>
      </c>
      <c r="N600" s="361">
        <f t="shared" si="92"/>
        <v>0</v>
      </c>
      <c r="O600" s="278"/>
      <c r="P600" s="278"/>
      <c r="Q600" s="278"/>
      <c r="R600" s="278"/>
      <c r="S600" s="312">
        <f>IFERROR(INDEX('4. Valuation'!$P$10:$Y$17,MATCH($E600,'4. Valuation'!$P$10:$P$17,0),MATCH($S$25,'4. Valuation'!$P$10:$Y$10,0)),0)</f>
        <v>0</v>
      </c>
      <c r="T600" s="312">
        <f>IFERROR(INDEX('4. Valuation'!$P$10:$Y$17,MATCH($E600,'4. Valuation'!$P$10:$P$17,0),MATCH($T$25,'4. Valuation'!$P$10:$Y$10,0)),0)</f>
        <v>0</v>
      </c>
      <c r="U600" s="312">
        <f>IFERROR(INDEX('4. Valuation'!$P$10:$Y$17,MATCH($E600,'4. Valuation'!$P$10:$P$17,0),MATCH($U$25,'4. Valuation'!$P$10:$Y$10,0)),0)</f>
        <v>0</v>
      </c>
      <c r="V600" s="278"/>
      <c r="W600" s="312">
        <f t="shared" si="93"/>
        <v>0</v>
      </c>
      <c r="X600" s="312">
        <f t="shared" si="94"/>
        <v>0</v>
      </c>
      <c r="Y600" s="312">
        <f t="shared" si="95"/>
        <v>0</v>
      </c>
      <c r="Z600" s="278"/>
      <c r="AA600" s="312">
        <f t="shared" si="96"/>
        <v>0</v>
      </c>
      <c r="AB600" s="312">
        <f>'3. GRI Pricing'!Z591</f>
        <v>0</v>
      </c>
      <c r="AC600" s="361">
        <f t="shared" si="97"/>
        <v>0</v>
      </c>
    </row>
    <row r="601" spans="3:29" s="30" customFormat="1" ht="11.4" x14ac:dyDescent="0.2">
      <c r="C601" s="77">
        <f>'1. Accomodation'!N596</f>
        <v>0</v>
      </c>
      <c r="D601" s="77" t="str">
        <f>'3. GRI Pricing'!D592</f>
        <v>[Select]</v>
      </c>
      <c r="E601" s="77" t="str">
        <f>'1. Accomodation'!P596</f>
        <v>[Select]</v>
      </c>
      <c r="F601" s="77">
        <f>'1. Accomodation'!O596</f>
        <v>0</v>
      </c>
      <c r="H601" s="273">
        <v>0</v>
      </c>
      <c r="I601" s="272">
        <f>IFERROR(INDEX('4. Valuation'!$C$10:$J$17,MATCH($E601,'4. Valuation'!$C$10:$C$17,0),MATCH($I$25,'4. Valuation'!$C$10:$J$10,0)),0)</f>
        <v>0</v>
      </c>
      <c r="J601" s="361">
        <f>IFERROR(INDEX('4. Valuation'!$C$10:$J$17,MATCH($E601,'4. Valuation'!$C$10:$C$17,0),MATCH($J$25,'4. Valuation'!$C$10:$J$10,0)),0)</f>
        <v>0</v>
      </c>
      <c r="K601" s="277"/>
      <c r="L601" s="312">
        <f t="shared" si="90"/>
        <v>0</v>
      </c>
      <c r="M601" s="312">
        <f t="shared" si="91"/>
        <v>0</v>
      </c>
      <c r="N601" s="361">
        <f t="shared" si="92"/>
        <v>0</v>
      </c>
      <c r="O601" s="278"/>
      <c r="P601" s="278"/>
      <c r="Q601" s="278"/>
      <c r="R601" s="278"/>
      <c r="S601" s="312">
        <f>IFERROR(INDEX('4. Valuation'!$P$10:$Y$17,MATCH($E601,'4. Valuation'!$P$10:$P$17,0),MATCH($S$25,'4. Valuation'!$P$10:$Y$10,0)),0)</f>
        <v>0</v>
      </c>
      <c r="T601" s="312">
        <f>IFERROR(INDEX('4. Valuation'!$P$10:$Y$17,MATCH($E601,'4. Valuation'!$P$10:$P$17,0),MATCH($T$25,'4. Valuation'!$P$10:$Y$10,0)),0)</f>
        <v>0</v>
      </c>
      <c r="U601" s="312">
        <f>IFERROR(INDEX('4. Valuation'!$P$10:$Y$17,MATCH($E601,'4. Valuation'!$P$10:$P$17,0),MATCH($U$25,'4. Valuation'!$P$10:$Y$10,0)),0)</f>
        <v>0</v>
      </c>
      <c r="V601" s="278"/>
      <c r="W601" s="312">
        <f t="shared" si="93"/>
        <v>0</v>
      </c>
      <c r="X601" s="312">
        <f t="shared" si="94"/>
        <v>0</v>
      </c>
      <c r="Y601" s="312">
        <f t="shared" si="95"/>
        <v>0</v>
      </c>
      <c r="Z601" s="278"/>
      <c r="AA601" s="312">
        <f t="shared" si="96"/>
        <v>0</v>
      </c>
      <c r="AB601" s="312">
        <f>'3. GRI Pricing'!Z592</f>
        <v>0</v>
      </c>
      <c r="AC601" s="361">
        <f t="shared" si="97"/>
        <v>0</v>
      </c>
    </row>
    <row r="602" spans="3:29" s="30" customFormat="1" ht="11.4" x14ac:dyDescent="0.2">
      <c r="C602" s="77">
        <f>'1. Accomodation'!N597</f>
        <v>0</v>
      </c>
      <c r="D602" s="77" t="str">
        <f>'3. GRI Pricing'!D593</f>
        <v>[Select]</v>
      </c>
      <c r="E602" s="77" t="str">
        <f>'1. Accomodation'!P597</f>
        <v>[Select]</v>
      </c>
      <c r="F602" s="77">
        <f>'1. Accomodation'!O597</f>
        <v>0</v>
      </c>
      <c r="H602" s="273">
        <v>0</v>
      </c>
      <c r="I602" s="272">
        <f>IFERROR(INDEX('4. Valuation'!$C$10:$J$17,MATCH($E602,'4. Valuation'!$C$10:$C$17,0),MATCH($I$25,'4. Valuation'!$C$10:$J$10,0)),0)</f>
        <v>0</v>
      </c>
      <c r="J602" s="361">
        <f>IFERROR(INDEX('4. Valuation'!$C$10:$J$17,MATCH($E602,'4. Valuation'!$C$10:$C$17,0),MATCH($J$25,'4. Valuation'!$C$10:$J$10,0)),0)</f>
        <v>0</v>
      </c>
      <c r="K602" s="277"/>
      <c r="L602" s="312">
        <f t="shared" si="90"/>
        <v>0</v>
      </c>
      <c r="M602" s="312">
        <f t="shared" si="91"/>
        <v>0</v>
      </c>
      <c r="N602" s="361">
        <f t="shared" si="92"/>
        <v>0</v>
      </c>
      <c r="O602" s="278"/>
      <c r="P602" s="278"/>
      <c r="Q602" s="278"/>
      <c r="R602" s="278"/>
      <c r="S602" s="312">
        <f>IFERROR(INDEX('4. Valuation'!$P$10:$Y$17,MATCH($E602,'4. Valuation'!$P$10:$P$17,0),MATCH($S$25,'4. Valuation'!$P$10:$Y$10,0)),0)</f>
        <v>0</v>
      </c>
      <c r="T602" s="312">
        <f>IFERROR(INDEX('4. Valuation'!$P$10:$Y$17,MATCH($E602,'4. Valuation'!$P$10:$P$17,0),MATCH($T$25,'4. Valuation'!$P$10:$Y$10,0)),0)</f>
        <v>0</v>
      </c>
      <c r="U602" s="312">
        <f>IFERROR(INDEX('4. Valuation'!$P$10:$Y$17,MATCH($E602,'4. Valuation'!$P$10:$P$17,0),MATCH($U$25,'4. Valuation'!$P$10:$Y$10,0)),0)</f>
        <v>0</v>
      </c>
      <c r="V602" s="278"/>
      <c r="W602" s="312">
        <f t="shared" si="93"/>
        <v>0</v>
      </c>
      <c r="X602" s="312">
        <f t="shared" si="94"/>
        <v>0</v>
      </c>
      <c r="Y602" s="312">
        <f t="shared" si="95"/>
        <v>0</v>
      </c>
      <c r="Z602" s="278"/>
      <c r="AA602" s="312">
        <f t="shared" si="96"/>
        <v>0</v>
      </c>
      <c r="AB602" s="312">
        <f>'3. GRI Pricing'!Z593</f>
        <v>0</v>
      </c>
      <c r="AC602" s="361">
        <f t="shared" si="97"/>
        <v>0</v>
      </c>
    </row>
    <row r="603" spans="3:29" s="30" customFormat="1" ht="11.4" x14ac:dyDescent="0.2">
      <c r="C603" s="77">
        <f>'1. Accomodation'!N598</f>
        <v>0</v>
      </c>
      <c r="D603" s="77" t="str">
        <f>'3. GRI Pricing'!D594</f>
        <v>[Select]</v>
      </c>
      <c r="E603" s="77" t="str">
        <f>'1. Accomodation'!P598</f>
        <v>[Select]</v>
      </c>
      <c r="F603" s="77">
        <f>'1. Accomodation'!O598</f>
        <v>0</v>
      </c>
      <c r="H603" s="273">
        <v>0</v>
      </c>
      <c r="I603" s="272">
        <f>IFERROR(INDEX('4. Valuation'!$C$10:$J$17,MATCH($E603,'4. Valuation'!$C$10:$C$17,0),MATCH($I$25,'4. Valuation'!$C$10:$J$10,0)),0)</f>
        <v>0</v>
      </c>
      <c r="J603" s="361">
        <f>IFERROR(INDEX('4. Valuation'!$C$10:$J$17,MATCH($E603,'4. Valuation'!$C$10:$C$17,0),MATCH($J$25,'4. Valuation'!$C$10:$J$10,0)),0)</f>
        <v>0</v>
      </c>
      <c r="K603" s="277"/>
      <c r="L603" s="312">
        <f t="shared" ref="L603:L625" si="98">M603*12</f>
        <v>0</v>
      </c>
      <c r="M603" s="312">
        <f t="shared" ref="M603:M625" si="99">I603*(1+$N$24)^((M$24-L$24)/365)</f>
        <v>0</v>
      </c>
      <c r="N603" s="361">
        <f t="shared" ref="N603:N625" si="100">IFERROR(L603/F603,0)</f>
        <v>0</v>
      </c>
      <c r="O603" s="278"/>
      <c r="P603" s="278"/>
      <c r="Q603" s="278"/>
      <c r="R603" s="278"/>
      <c r="S603" s="312">
        <f>IFERROR(INDEX('4. Valuation'!$P$10:$Y$17,MATCH($E603,'4. Valuation'!$P$10:$P$17,0),MATCH($S$25,'4. Valuation'!$P$10:$Y$10,0)),0)</f>
        <v>0</v>
      </c>
      <c r="T603" s="312">
        <f>IFERROR(INDEX('4. Valuation'!$P$10:$Y$17,MATCH($E603,'4. Valuation'!$P$10:$P$17,0),MATCH($T$25,'4. Valuation'!$P$10:$Y$10,0)),0)</f>
        <v>0</v>
      </c>
      <c r="U603" s="312">
        <f>IFERROR(INDEX('4. Valuation'!$P$10:$Y$17,MATCH($E603,'4. Valuation'!$P$10:$P$17,0),MATCH($U$25,'4. Valuation'!$P$10:$Y$10,0)),0)</f>
        <v>0</v>
      </c>
      <c r="V603" s="278"/>
      <c r="W603" s="312">
        <f t="shared" ref="W603:W625" si="101">X603*12</f>
        <v>0</v>
      </c>
      <c r="X603" s="312">
        <f t="shared" ref="X603:X625" si="102">T603*(1+$N$24)^((X$24-W$24)/365)</f>
        <v>0</v>
      </c>
      <c r="Y603" s="312">
        <f t="shared" ref="Y603:Y625" si="103">IFERROR(W603/F603,0)</f>
        <v>0</v>
      </c>
      <c r="Z603" s="278"/>
      <c r="AA603" s="312">
        <f t="shared" ref="AA603:AA625" si="104">AB603*12</f>
        <v>0</v>
      </c>
      <c r="AB603" s="312">
        <f>'3. GRI Pricing'!Z594</f>
        <v>0</v>
      </c>
      <c r="AC603" s="361">
        <f t="shared" ref="AC603:AC625" si="105">IFERROR(AA603/F603,0)</f>
        <v>0</v>
      </c>
    </row>
    <row r="604" spans="3:29" s="30" customFormat="1" ht="11.4" x14ac:dyDescent="0.2">
      <c r="C604" s="77">
        <f>'1. Accomodation'!N599</f>
        <v>0</v>
      </c>
      <c r="D604" s="77" t="str">
        <f>'3. GRI Pricing'!D595</f>
        <v>[Select]</v>
      </c>
      <c r="E604" s="77" t="str">
        <f>'1. Accomodation'!P599</f>
        <v>[Select]</v>
      </c>
      <c r="F604" s="77">
        <f>'1. Accomodation'!O599</f>
        <v>0</v>
      </c>
      <c r="H604" s="273">
        <v>0</v>
      </c>
      <c r="I604" s="272">
        <f>IFERROR(INDEX('4. Valuation'!$C$10:$J$17,MATCH($E604,'4. Valuation'!$C$10:$C$17,0),MATCH($I$25,'4. Valuation'!$C$10:$J$10,0)),0)</f>
        <v>0</v>
      </c>
      <c r="J604" s="361">
        <f>IFERROR(INDEX('4. Valuation'!$C$10:$J$17,MATCH($E604,'4. Valuation'!$C$10:$C$17,0),MATCH($J$25,'4. Valuation'!$C$10:$J$10,0)),0)</f>
        <v>0</v>
      </c>
      <c r="K604" s="277"/>
      <c r="L604" s="312">
        <f t="shared" si="98"/>
        <v>0</v>
      </c>
      <c r="M604" s="312">
        <f t="shared" si="99"/>
        <v>0</v>
      </c>
      <c r="N604" s="361">
        <f t="shared" si="100"/>
        <v>0</v>
      </c>
      <c r="O604" s="278"/>
      <c r="P604" s="278"/>
      <c r="Q604" s="278"/>
      <c r="R604" s="278"/>
      <c r="S604" s="312">
        <f>IFERROR(INDEX('4. Valuation'!$P$10:$Y$17,MATCH($E604,'4. Valuation'!$P$10:$P$17,0),MATCH($S$25,'4. Valuation'!$P$10:$Y$10,0)),0)</f>
        <v>0</v>
      </c>
      <c r="T604" s="312">
        <f>IFERROR(INDEX('4. Valuation'!$P$10:$Y$17,MATCH($E604,'4. Valuation'!$P$10:$P$17,0),MATCH($T$25,'4. Valuation'!$P$10:$Y$10,0)),0)</f>
        <v>0</v>
      </c>
      <c r="U604" s="312">
        <f>IFERROR(INDEX('4. Valuation'!$P$10:$Y$17,MATCH($E604,'4. Valuation'!$P$10:$P$17,0),MATCH($U$25,'4. Valuation'!$P$10:$Y$10,0)),0)</f>
        <v>0</v>
      </c>
      <c r="V604" s="278"/>
      <c r="W604" s="312">
        <f t="shared" si="101"/>
        <v>0</v>
      </c>
      <c r="X604" s="312">
        <f t="shared" si="102"/>
        <v>0</v>
      </c>
      <c r="Y604" s="312">
        <f t="shared" si="103"/>
        <v>0</v>
      </c>
      <c r="Z604" s="278"/>
      <c r="AA604" s="312">
        <f t="shared" si="104"/>
        <v>0</v>
      </c>
      <c r="AB604" s="312">
        <f>'3. GRI Pricing'!Z595</f>
        <v>0</v>
      </c>
      <c r="AC604" s="361">
        <f t="shared" si="105"/>
        <v>0</v>
      </c>
    </row>
    <row r="605" spans="3:29" s="30" customFormat="1" ht="11.4" x14ac:dyDescent="0.2">
      <c r="C605" s="77">
        <f>'1. Accomodation'!N600</f>
        <v>0</v>
      </c>
      <c r="D605" s="77" t="str">
        <f>'3. GRI Pricing'!D596</f>
        <v>[Select]</v>
      </c>
      <c r="E605" s="77" t="str">
        <f>'1. Accomodation'!P600</f>
        <v>[Select]</v>
      </c>
      <c r="F605" s="77">
        <f>'1. Accomodation'!O600</f>
        <v>0</v>
      </c>
      <c r="H605" s="273">
        <v>0</v>
      </c>
      <c r="I605" s="272">
        <f>IFERROR(INDEX('4. Valuation'!$C$10:$J$17,MATCH($E605,'4. Valuation'!$C$10:$C$17,0),MATCH($I$25,'4. Valuation'!$C$10:$J$10,0)),0)</f>
        <v>0</v>
      </c>
      <c r="J605" s="361">
        <f>IFERROR(INDEX('4. Valuation'!$C$10:$J$17,MATCH($E605,'4. Valuation'!$C$10:$C$17,0),MATCH($J$25,'4. Valuation'!$C$10:$J$10,0)),0)</f>
        <v>0</v>
      </c>
      <c r="K605" s="277"/>
      <c r="L605" s="312">
        <f t="shared" si="98"/>
        <v>0</v>
      </c>
      <c r="M605" s="312">
        <f t="shared" si="99"/>
        <v>0</v>
      </c>
      <c r="N605" s="361">
        <f t="shared" si="100"/>
        <v>0</v>
      </c>
      <c r="O605" s="278"/>
      <c r="P605" s="278"/>
      <c r="Q605" s="278"/>
      <c r="R605" s="278"/>
      <c r="S605" s="312">
        <f>IFERROR(INDEX('4. Valuation'!$P$10:$Y$17,MATCH($E605,'4. Valuation'!$P$10:$P$17,0),MATCH($S$25,'4. Valuation'!$P$10:$Y$10,0)),0)</f>
        <v>0</v>
      </c>
      <c r="T605" s="312">
        <f>IFERROR(INDEX('4. Valuation'!$P$10:$Y$17,MATCH($E605,'4. Valuation'!$P$10:$P$17,0),MATCH($T$25,'4. Valuation'!$P$10:$Y$10,0)),0)</f>
        <v>0</v>
      </c>
      <c r="U605" s="312">
        <f>IFERROR(INDEX('4. Valuation'!$P$10:$Y$17,MATCH($E605,'4. Valuation'!$P$10:$P$17,0),MATCH($U$25,'4. Valuation'!$P$10:$Y$10,0)),0)</f>
        <v>0</v>
      </c>
      <c r="V605" s="278"/>
      <c r="W605" s="312">
        <f t="shared" si="101"/>
        <v>0</v>
      </c>
      <c r="X605" s="312">
        <f t="shared" si="102"/>
        <v>0</v>
      </c>
      <c r="Y605" s="312">
        <f t="shared" si="103"/>
        <v>0</v>
      </c>
      <c r="Z605" s="278"/>
      <c r="AA605" s="312">
        <f t="shared" si="104"/>
        <v>0</v>
      </c>
      <c r="AB605" s="312">
        <f>'3. GRI Pricing'!Z596</f>
        <v>0</v>
      </c>
      <c r="AC605" s="361">
        <f t="shared" si="105"/>
        <v>0</v>
      </c>
    </row>
    <row r="606" spans="3:29" s="30" customFormat="1" ht="11.4" x14ac:dyDescent="0.2">
      <c r="C606" s="77">
        <f>'1. Accomodation'!N601</f>
        <v>0</v>
      </c>
      <c r="D606" s="77" t="str">
        <f>'3. GRI Pricing'!D597</f>
        <v>[Select]</v>
      </c>
      <c r="E606" s="77" t="str">
        <f>'1. Accomodation'!P601</f>
        <v>[Select]</v>
      </c>
      <c r="F606" s="77">
        <f>'1. Accomodation'!O601</f>
        <v>0</v>
      </c>
      <c r="H606" s="273">
        <v>0</v>
      </c>
      <c r="I606" s="272">
        <f>IFERROR(INDEX('4. Valuation'!$C$10:$J$17,MATCH($E606,'4. Valuation'!$C$10:$C$17,0),MATCH($I$25,'4. Valuation'!$C$10:$J$10,0)),0)</f>
        <v>0</v>
      </c>
      <c r="J606" s="361">
        <f>IFERROR(INDEX('4. Valuation'!$C$10:$J$17,MATCH($E606,'4. Valuation'!$C$10:$C$17,0),MATCH($J$25,'4. Valuation'!$C$10:$J$10,0)),0)</f>
        <v>0</v>
      </c>
      <c r="K606" s="277"/>
      <c r="L606" s="312">
        <f t="shared" si="98"/>
        <v>0</v>
      </c>
      <c r="M606" s="312">
        <f t="shared" si="99"/>
        <v>0</v>
      </c>
      <c r="N606" s="361">
        <f t="shared" si="100"/>
        <v>0</v>
      </c>
      <c r="O606" s="278"/>
      <c r="P606" s="278"/>
      <c r="Q606" s="278"/>
      <c r="R606" s="278"/>
      <c r="S606" s="312">
        <f>IFERROR(INDEX('4. Valuation'!$P$10:$Y$17,MATCH($E606,'4. Valuation'!$P$10:$P$17,0),MATCH($S$25,'4. Valuation'!$P$10:$Y$10,0)),0)</f>
        <v>0</v>
      </c>
      <c r="T606" s="312">
        <f>IFERROR(INDEX('4. Valuation'!$P$10:$Y$17,MATCH($E606,'4. Valuation'!$P$10:$P$17,0),MATCH($T$25,'4. Valuation'!$P$10:$Y$10,0)),0)</f>
        <v>0</v>
      </c>
      <c r="U606" s="312">
        <f>IFERROR(INDEX('4. Valuation'!$P$10:$Y$17,MATCH($E606,'4. Valuation'!$P$10:$P$17,0),MATCH($U$25,'4. Valuation'!$P$10:$Y$10,0)),0)</f>
        <v>0</v>
      </c>
      <c r="V606" s="278"/>
      <c r="W606" s="312">
        <f t="shared" si="101"/>
        <v>0</v>
      </c>
      <c r="X606" s="312">
        <f t="shared" si="102"/>
        <v>0</v>
      </c>
      <c r="Y606" s="312">
        <f t="shared" si="103"/>
        <v>0</v>
      </c>
      <c r="Z606" s="278"/>
      <c r="AA606" s="312">
        <f t="shared" si="104"/>
        <v>0</v>
      </c>
      <c r="AB606" s="312">
        <f>'3. GRI Pricing'!Z597</f>
        <v>0</v>
      </c>
      <c r="AC606" s="361">
        <f t="shared" si="105"/>
        <v>0</v>
      </c>
    </row>
    <row r="607" spans="3:29" s="30" customFormat="1" ht="11.4" x14ac:dyDescent="0.2">
      <c r="C607" s="77">
        <f>'1. Accomodation'!N602</f>
        <v>0</v>
      </c>
      <c r="D607" s="77" t="str">
        <f>'3. GRI Pricing'!D598</f>
        <v>[Select]</v>
      </c>
      <c r="E607" s="77" t="str">
        <f>'1. Accomodation'!P602</f>
        <v>[Select]</v>
      </c>
      <c r="F607" s="77">
        <f>'1. Accomodation'!O602</f>
        <v>0</v>
      </c>
      <c r="H607" s="273">
        <v>0</v>
      </c>
      <c r="I607" s="272">
        <f>IFERROR(INDEX('4. Valuation'!$C$10:$J$17,MATCH($E607,'4. Valuation'!$C$10:$C$17,0),MATCH($I$25,'4. Valuation'!$C$10:$J$10,0)),0)</f>
        <v>0</v>
      </c>
      <c r="J607" s="361">
        <f>IFERROR(INDEX('4. Valuation'!$C$10:$J$17,MATCH($E607,'4. Valuation'!$C$10:$C$17,0),MATCH($J$25,'4. Valuation'!$C$10:$J$10,0)),0)</f>
        <v>0</v>
      </c>
      <c r="K607" s="277"/>
      <c r="L607" s="312">
        <f t="shared" si="98"/>
        <v>0</v>
      </c>
      <c r="M607" s="312">
        <f t="shared" si="99"/>
        <v>0</v>
      </c>
      <c r="N607" s="361">
        <f t="shared" si="100"/>
        <v>0</v>
      </c>
      <c r="O607" s="278"/>
      <c r="P607" s="278"/>
      <c r="Q607" s="278"/>
      <c r="R607" s="278"/>
      <c r="S607" s="312">
        <f>IFERROR(INDEX('4. Valuation'!$P$10:$Y$17,MATCH($E607,'4. Valuation'!$P$10:$P$17,0),MATCH($S$25,'4. Valuation'!$P$10:$Y$10,0)),0)</f>
        <v>0</v>
      </c>
      <c r="T607" s="312">
        <f>IFERROR(INDEX('4. Valuation'!$P$10:$Y$17,MATCH($E607,'4. Valuation'!$P$10:$P$17,0),MATCH($T$25,'4. Valuation'!$P$10:$Y$10,0)),0)</f>
        <v>0</v>
      </c>
      <c r="U607" s="312">
        <f>IFERROR(INDEX('4. Valuation'!$P$10:$Y$17,MATCH($E607,'4. Valuation'!$P$10:$P$17,0),MATCH($U$25,'4. Valuation'!$P$10:$Y$10,0)),0)</f>
        <v>0</v>
      </c>
      <c r="V607" s="278"/>
      <c r="W607" s="312">
        <f t="shared" si="101"/>
        <v>0</v>
      </c>
      <c r="X607" s="312">
        <f t="shared" si="102"/>
        <v>0</v>
      </c>
      <c r="Y607" s="312">
        <f t="shared" si="103"/>
        <v>0</v>
      </c>
      <c r="Z607" s="278"/>
      <c r="AA607" s="312">
        <f t="shared" si="104"/>
        <v>0</v>
      </c>
      <c r="AB607" s="312">
        <f>'3. GRI Pricing'!Z598</f>
        <v>0</v>
      </c>
      <c r="AC607" s="361">
        <f t="shared" si="105"/>
        <v>0</v>
      </c>
    </row>
    <row r="608" spans="3:29" s="30" customFormat="1" ht="11.4" x14ac:dyDescent="0.2">
      <c r="C608" s="77">
        <f>'1. Accomodation'!N603</f>
        <v>0</v>
      </c>
      <c r="D608" s="77" t="str">
        <f>'3. GRI Pricing'!D599</f>
        <v>[Select]</v>
      </c>
      <c r="E608" s="77" t="str">
        <f>'1. Accomodation'!P603</f>
        <v>[Select]</v>
      </c>
      <c r="F608" s="77">
        <f>'1. Accomodation'!O603</f>
        <v>0</v>
      </c>
      <c r="H608" s="273">
        <v>0</v>
      </c>
      <c r="I608" s="272">
        <f>IFERROR(INDEX('4. Valuation'!$C$10:$J$17,MATCH($E608,'4. Valuation'!$C$10:$C$17,0),MATCH($I$25,'4. Valuation'!$C$10:$J$10,0)),0)</f>
        <v>0</v>
      </c>
      <c r="J608" s="361">
        <f>IFERROR(INDEX('4. Valuation'!$C$10:$J$17,MATCH($E608,'4. Valuation'!$C$10:$C$17,0),MATCH($J$25,'4. Valuation'!$C$10:$J$10,0)),0)</f>
        <v>0</v>
      </c>
      <c r="K608" s="277"/>
      <c r="L608" s="312">
        <f t="shared" si="98"/>
        <v>0</v>
      </c>
      <c r="M608" s="312">
        <f t="shared" si="99"/>
        <v>0</v>
      </c>
      <c r="N608" s="361">
        <f t="shared" si="100"/>
        <v>0</v>
      </c>
      <c r="O608" s="278"/>
      <c r="P608" s="278"/>
      <c r="Q608" s="278"/>
      <c r="R608" s="278"/>
      <c r="S608" s="312">
        <f>IFERROR(INDEX('4. Valuation'!$P$10:$Y$17,MATCH($E608,'4. Valuation'!$P$10:$P$17,0),MATCH($S$25,'4. Valuation'!$P$10:$Y$10,0)),0)</f>
        <v>0</v>
      </c>
      <c r="T608" s="312">
        <f>IFERROR(INDEX('4. Valuation'!$P$10:$Y$17,MATCH($E608,'4. Valuation'!$P$10:$P$17,0),MATCH($T$25,'4. Valuation'!$P$10:$Y$10,0)),0)</f>
        <v>0</v>
      </c>
      <c r="U608" s="312">
        <f>IFERROR(INDEX('4. Valuation'!$P$10:$Y$17,MATCH($E608,'4. Valuation'!$P$10:$P$17,0),MATCH($U$25,'4. Valuation'!$P$10:$Y$10,0)),0)</f>
        <v>0</v>
      </c>
      <c r="V608" s="278"/>
      <c r="W608" s="312">
        <f t="shared" si="101"/>
        <v>0</v>
      </c>
      <c r="X608" s="312">
        <f t="shared" si="102"/>
        <v>0</v>
      </c>
      <c r="Y608" s="312">
        <f t="shared" si="103"/>
        <v>0</v>
      </c>
      <c r="Z608" s="278"/>
      <c r="AA608" s="312">
        <f t="shared" si="104"/>
        <v>0</v>
      </c>
      <c r="AB608" s="312">
        <f>'3. GRI Pricing'!Z599</f>
        <v>0</v>
      </c>
      <c r="AC608" s="361">
        <f t="shared" si="105"/>
        <v>0</v>
      </c>
    </row>
    <row r="609" spans="3:29" s="30" customFormat="1" ht="11.4" x14ac:dyDescent="0.2">
      <c r="C609" s="77">
        <f>'1. Accomodation'!N604</f>
        <v>0</v>
      </c>
      <c r="D609" s="77" t="str">
        <f>'3. GRI Pricing'!D600</f>
        <v>[Select]</v>
      </c>
      <c r="E609" s="77" t="str">
        <f>'1. Accomodation'!P604</f>
        <v>[Select]</v>
      </c>
      <c r="F609" s="77">
        <f>'1. Accomodation'!O604</f>
        <v>0</v>
      </c>
      <c r="H609" s="273">
        <v>0</v>
      </c>
      <c r="I609" s="272">
        <f>IFERROR(INDEX('4. Valuation'!$C$10:$J$17,MATCH($E609,'4. Valuation'!$C$10:$C$17,0),MATCH($I$25,'4. Valuation'!$C$10:$J$10,0)),0)</f>
        <v>0</v>
      </c>
      <c r="J609" s="361">
        <f>IFERROR(INDEX('4. Valuation'!$C$10:$J$17,MATCH($E609,'4. Valuation'!$C$10:$C$17,0),MATCH($J$25,'4. Valuation'!$C$10:$J$10,0)),0)</f>
        <v>0</v>
      </c>
      <c r="K609" s="277"/>
      <c r="L609" s="312">
        <f t="shared" si="98"/>
        <v>0</v>
      </c>
      <c r="M609" s="312">
        <f t="shared" si="99"/>
        <v>0</v>
      </c>
      <c r="N609" s="361">
        <f t="shared" si="100"/>
        <v>0</v>
      </c>
      <c r="O609" s="278"/>
      <c r="P609" s="278"/>
      <c r="Q609" s="278"/>
      <c r="R609" s="278"/>
      <c r="S609" s="312">
        <f>IFERROR(INDEX('4. Valuation'!$P$10:$Y$17,MATCH($E609,'4. Valuation'!$P$10:$P$17,0),MATCH($S$25,'4. Valuation'!$P$10:$Y$10,0)),0)</f>
        <v>0</v>
      </c>
      <c r="T609" s="312">
        <f>IFERROR(INDEX('4. Valuation'!$P$10:$Y$17,MATCH($E609,'4. Valuation'!$P$10:$P$17,0),MATCH($T$25,'4. Valuation'!$P$10:$Y$10,0)),0)</f>
        <v>0</v>
      </c>
      <c r="U609" s="312">
        <f>IFERROR(INDEX('4. Valuation'!$P$10:$Y$17,MATCH($E609,'4. Valuation'!$P$10:$P$17,0),MATCH($U$25,'4. Valuation'!$P$10:$Y$10,0)),0)</f>
        <v>0</v>
      </c>
      <c r="V609" s="278"/>
      <c r="W609" s="312">
        <f t="shared" si="101"/>
        <v>0</v>
      </c>
      <c r="X609" s="312">
        <f t="shared" si="102"/>
        <v>0</v>
      </c>
      <c r="Y609" s="312">
        <f t="shared" si="103"/>
        <v>0</v>
      </c>
      <c r="Z609" s="278"/>
      <c r="AA609" s="312">
        <f t="shared" si="104"/>
        <v>0</v>
      </c>
      <c r="AB609" s="312">
        <f>'3. GRI Pricing'!Z600</f>
        <v>0</v>
      </c>
      <c r="AC609" s="361">
        <f t="shared" si="105"/>
        <v>0</v>
      </c>
    </row>
    <row r="610" spans="3:29" s="30" customFormat="1" ht="11.4" x14ac:dyDescent="0.2">
      <c r="C610" s="77">
        <f>'1. Accomodation'!N605</f>
        <v>0</v>
      </c>
      <c r="D610" s="77" t="str">
        <f>'3. GRI Pricing'!D601</f>
        <v>[Select]</v>
      </c>
      <c r="E610" s="77" t="str">
        <f>'1. Accomodation'!P605</f>
        <v>[Select]</v>
      </c>
      <c r="F610" s="77">
        <f>'1. Accomodation'!O605</f>
        <v>0</v>
      </c>
      <c r="H610" s="273">
        <v>0</v>
      </c>
      <c r="I610" s="272">
        <f>IFERROR(INDEX('4. Valuation'!$C$10:$J$17,MATCH($E610,'4. Valuation'!$C$10:$C$17,0),MATCH($I$25,'4. Valuation'!$C$10:$J$10,0)),0)</f>
        <v>0</v>
      </c>
      <c r="J610" s="361">
        <f>IFERROR(INDEX('4. Valuation'!$C$10:$J$17,MATCH($E610,'4. Valuation'!$C$10:$C$17,0),MATCH($J$25,'4. Valuation'!$C$10:$J$10,0)),0)</f>
        <v>0</v>
      </c>
      <c r="K610" s="277"/>
      <c r="L610" s="312">
        <f t="shared" si="98"/>
        <v>0</v>
      </c>
      <c r="M610" s="312">
        <f t="shared" si="99"/>
        <v>0</v>
      </c>
      <c r="N610" s="361">
        <f t="shared" si="100"/>
        <v>0</v>
      </c>
      <c r="O610" s="278"/>
      <c r="P610" s="278"/>
      <c r="Q610" s="278"/>
      <c r="R610" s="278"/>
      <c r="S610" s="312">
        <f>IFERROR(INDEX('4. Valuation'!$P$10:$Y$17,MATCH($E610,'4. Valuation'!$P$10:$P$17,0),MATCH($S$25,'4. Valuation'!$P$10:$Y$10,0)),0)</f>
        <v>0</v>
      </c>
      <c r="T610" s="312">
        <f>IFERROR(INDEX('4. Valuation'!$P$10:$Y$17,MATCH($E610,'4. Valuation'!$P$10:$P$17,0),MATCH($T$25,'4. Valuation'!$P$10:$Y$10,0)),0)</f>
        <v>0</v>
      </c>
      <c r="U610" s="312">
        <f>IFERROR(INDEX('4. Valuation'!$P$10:$Y$17,MATCH($E610,'4. Valuation'!$P$10:$P$17,0),MATCH($U$25,'4. Valuation'!$P$10:$Y$10,0)),0)</f>
        <v>0</v>
      </c>
      <c r="V610" s="278"/>
      <c r="W610" s="312">
        <f t="shared" si="101"/>
        <v>0</v>
      </c>
      <c r="X610" s="312">
        <f t="shared" si="102"/>
        <v>0</v>
      </c>
      <c r="Y610" s="312">
        <f t="shared" si="103"/>
        <v>0</v>
      </c>
      <c r="Z610" s="278"/>
      <c r="AA610" s="312">
        <f t="shared" si="104"/>
        <v>0</v>
      </c>
      <c r="AB610" s="312">
        <f>'3. GRI Pricing'!Z601</f>
        <v>0</v>
      </c>
      <c r="AC610" s="361">
        <f t="shared" si="105"/>
        <v>0</v>
      </c>
    </row>
    <row r="611" spans="3:29" s="30" customFormat="1" ht="11.4" x14ac:dyDescent="0.2">
      <c r="C611" s="77">
        <f>'1. Accomodation'!N606</f>
        <v>0</v>
      </c>
      <c r="D611" s="77" t="str">
        <f>'3. GRI Pricing'!D602</f>
        <v>[Select]</v>
      </c>
      <c r="E611" s="77" t="str">
        <f>'1. Accomodation'!P606</f>
        <v>[Select]</v>
      </c>
      <c r="F611" s="77">
        <f>'1. Accomodation'!O606</f>
        <v>0</v>
      </c>
      <c r="H611" s="273">
        <v>0</v>
      </c>
      <c r="I611" s="272">
        <f>IFERROR(INDEX('4. Valuation'!$C$10:$J$17,MATCH($E611,'4. Valuation'!$C$10:$C$17,0),MATCH($I$25,'4. Valuation'!$C$10:$J$10,0)),0)</f>
        <v>0</v>
      </c>
      <c r="J611" s="361">
        <f>IFERROR(INDEX('4. Valuation'!$C$10:$J$17,MATCH($E611,'4. Valuation'!$C$10:$C$17,0),MATCH($J$25,'4. Valuation'!$C$10:$J$10,0)),0)</f>
        <v>0</v>
      </c>
      <c r="K611" s="277"/>
      <c r="L611" s="312">
        <f t="shared" si="98"/>
        <v>0</v>
      </c>
      <c r="M611" s="312">
        <f t="shared" si="99"/>
        <v>0</v>
      </c>
      <c r="N611" s="361">
        <f t="shared" si="100"/>
        <v>0</v>
      </c>
      <c r="O611" s="278"/>
      <c r="P611" s="278"/>
      <c r="Q611" s="278"/>
      <c r="R611" s="278"/>
      <c r="S611" s="312">
        <f>IFERROR(INDEX('4. Valuation'!$P$10:$Y$17,MATCH($E611,'4. Valuation'!$P$10:$P$17,0),MATCH($S$25,'4. Valuation'!$P$10:$Y$10,0)),0)</f>
        <v>0</v>
      </c>
      <c r="T611" s="312">
        <f>IFERROR(INDEX('4. Valuation'!$P$10:$Y$17,MATCH($E611,'4. Valuation'!$P$10:$P$17,0),MATCH($T$25,'4. Valuation'!$P$10:$Y$10,0)),0)</f>
        <v>0</v>
      </c>
      <c r="U611" s="312">
        <f>IFERROR(INDEX('4. Valuation'!$P$10:$Y$17,MATCH($E611,'4. Valuation'!$P$10:$P$17,0),MATCH($U$25,'4. Valuation'!$P$10:$Y$10,0)),0)</f>
        <v>0</v>
      </c>
      <c r="V611" s="278"/>
      <c r="W611" s="312">
        <f t="shared" si="101"/>
        <v>0</v>
      </c>
      <c r="X611" s="312">
        <f t="shared" si="102"/>
        <v>0</v>
      </c>
      <c r="Y611" s="312">
        <f t="shared" si="103"/>
        <v>0</v>
      </c>
      <c r="Z611" s="278"/>
      <c r="AA611" s="312">
        <f t="shared" si="104"/>
        <v>0</v>
      </c>
      <c r="AB611" s="312">
        <f>'3. GRI Pricing'!Z602</f>
        <v>0</v>
      </c>
      <c r="AC611" s="361">
        <f t="shared" si="105"/>
        <v>0</v>
      </c>
    </row>
    <row r="612" spans="3:29" s="30" customFormat="1" ht="11.4" x14ac:dyDescent="0.2">
      <c r="C612" s="77">
        <f>'1. Accomodation'!N607</f>
        <v>0</v>
      </c>
      <c r="D612" s="77" t="str">
        <f>'3. GRI Pricing'!D603</f>
        <v>[Select]</v>
      </c>
      <c r="E612" s="77" t="str">
        <f>'1. Accomodation'!P607</f>
        <v>[Select]</v>
      </c>
      <c r="F612" s="77">
        <f>'1. Accomodation'!O607</f>
        <v>0</v>
      </c>
      <c r="H612" s="273">
        <v>0</v>
      </c>
      <c r="I612" s="272">
        <f>IFERROR(INDEX('4. Valuation'!$C$10:$J$17,MATCH($E612,'4. Valuation'!$C$10:$C$17,0),MATCH($I$25,'4. Valuation'!$C$10:$J$10,0)),0)</f>
        <v>0</v>
      </c>
      <c r="J612" s="361">
        <f>IFERROR(INDEX('4. Valuation'!$C$10:$J$17,MATCH($E612,'4. Valuation'!$C$10:$C$17,0),MATCH($J$25,'4. Valuation'!$C$10:$J$10,0)),0)</f>
        <v>0</v>
      </c>
      <c r="K612" s="277"/>
      <c r="L612" s="312">
        <f t="shared" si="98"/>
        <v>0</v>
      </c>
      <c r="M612" s="312">
        <f t="shared" si="99"/>
        <v>0</v>
      </c>
      <c r="N612" s="361">
        <f t="shared" si="100"/>
        <v>0</v>
      </c>
      <c r="O612" s="278"/>
      <c r="P612" s="278"/>
      <c r="Q612" s="278"/>
      <c r="R612" s="278"/>
      <c r="S612" s="312">
        <f>IFERROR(INDEX('4. Valuation'!$P$10:$Y$17,MATCH($E612,'4. Valuation'!$P$10:$P$17,0),MATCH($S$25,'4. Valuation'!$P$10:$Y$10,0)),0)</f>
        <v>0</v>
      </c>
      <c r="T612" s="312">
        <f>IFERROR(INDEX('4. Valuation'!$P$10:$Y$17,MATCH($E612,'4. Valuation'!$P$10:$P$17,0),MATCH($T$25,'4. Valuation'!$P$10:$Y$10,0)),0)</f>
        <v>0</v>
      </c>
      <c r="U612" s="312">
        <f>IFERROR(INDEX('4. Valuation'!$P$10:$Y$17,MATCH($E612,'4. Valuation'!$P$10:$P$17,0),MATCH($U$25,'4. Valuation'!$P$10:$Y$10,0)),0)</f>
        <v>0</v>
      </c>
      <c r="V612" s="278"/>
      <c r="W612" s="312">
        <f t="shared" si="101"/>
        <v>0</v>
      </c>
      <c r="X612" s="312">
        <f t="shared" si="102"/>
        <v>0</v>
      </c>
      <c r="Y612" s="312">
        <f t="shared" si="103"/>
        <v>0</v>
      </c>
      <c r="Z612" s="278"/>
      <c r="AA612" s="312">
        <f t="shared" si="104"/>
        <v>0</v>
      </c>
      <c r="AB612" s="312">
        <f>'3. GRI Pricing'!Z603</f>
        <v>0</v>
      </c>
      <c r="AC612" s="361">
        <f t="shared" si="105"/>
        <v>0</v>
      </c>
    </row>
    <row r="613" spans="3:29" s="30" customFormat="1" ht="11.4" x14ac:dyDescent="0.2">
      <c r="C613" s="77">
        <f>'1. Accomodation'!N608</f>
        <v>0</v>
      </c>
      <c r="D613" s="77" t="str">
        <f>'3. GRI Pricing'!D604</f>
        <v>[Select]</v>
      </c>
      <c r="E613" s="77" t="str">
        <f>'1. Accomodation'!P608</f>
        <v>[Select]</v>
      </c>
      <c r="F613" s="77">
        <f>'1. Accomodation'!O608</f>
        <v>0</v>
      </c>
      <c r="H613" s="273">
        <v>0</v>
      </c>
      <c r="I613" s="272">
        <f>IFERROR(INDEX('4. Valuation'!$C$10:$J$17,MATCH($E613,'4. Valuation'!$C$10:$C$17,0),MATCH($I$25,'4. Valuation'!$C$10:$J$10,0)),0)</f>
        <v>0</v>
      </c>
      <c r="J613" s="361">
        <f>IFERROR(INDEX('4. Valuation'!$C$10:$J$17,MATCH($E613,'4. Valuation'!$C$10:$C$17,0),MATCH($J$25,'4. Valuation'!$C$10:$J$10,0)),0)</f>
        <v>0</v>
      </c>
      <c r="K613" s="277"/>
      <c r="L613" s="312">
        <f t="shared" si="98"/>
        <v>0</v>
      </c>
      <c r="M613" s="312">
        <f t="shared" si="99"/>
        <v>0</v>
      </c>
      <c r="N613" s="361">
        <f t="shared" si="100"/>
        <v>0</v>
      </c>
      <c r="O613" s="278"/>
      <c r="P613" s="278"/>
      <c r="Q613" s="278"/>
      <c r="R613" s="278"/>
      <c r="S613" s="312">
        <f>IFERROR(INDEX('4. Valuation'!$P$10:$Y$17,MATCH($E613,'4. Valuation'!$P$10:$P$17,0),MATCH($S$25,'4. Valuation'!$P$10:$Y$10,0)),0)</f>
        <v>0</v>
      </c>
      <c r="T613" s="312">
        <f>IFERROR(INDEX('4. Valuation'!$P$10:$Y$17,MATCH($E613,'4. Valuation'!$P$10:$P$17,0),MATCH($T$25,'4. Valuation'!$P$10:$Y$10,0)),0)</f>
        <v>0</v>
      </c>
      <c r="U613" s="312">
        <f>IFERROR(INDEX('4. Valuation'!$P$10:$Y$17,MATCH($E613,'4. Valuation'!$P$10:$P$17,0),MATCH($U$25,'4. Valuation'!$P$10:$Y$10,0)),0)</f>
        <v>0</v>
      </c>
      <c r="V613" s="278"/>
      <c r="W613" s="312">
        <f t="shared" si="101"/>
        <v>0</v>
      </c>
      <c r="X613" s="312">
        <f t="shared" si="102"/>
        <v>0</v>
      </c>
      <c r="Y613" s="312">
        <f t="shared" si="103"/>
        <v>0</v>
      </c>
      <c r="Z613" s="278"/>
      <c r="AA613" s="312">
        <f t="shared" si="104"/>
        <v>0</v>
      </c>
      <c r="AB613" s="312">
        <f>'3. GRI Pricing'!Z604</f>
        <v>0</v>
      </c>
      <c r="AC613" s="361">
        <f t="shared" si="105"/>
        <v>0</v>
      </c>
    </row>
    <row r="614" spans="3:29" s="30" customFormat="1" ht="11.4" x14ac:dyDescent="0.2">
      <c r="C614" s="77">
        <f>'1. Accomodation'!N609</f>
        <v>0</v>
      </c>
      <c r="D614" s="77" t="str">
        <f>'3. GRI Pricing'!D605</f>
        <v>[Select]</v>
      </c>
      <c r="E614" s="77" t="str">
        <f>'1. Accomodation'!P609</f>
        <v>[Select]</v>
      </c>
      <c r="F614" s="77">
        <f>'1. Accomodation'!O609</f>
        <v>0</v>
      </c>
      <c r="H614" s="273">
        <v>0</v>
      </c>
      <c r="I614" s="272">
        <f>IFERROR(INDEX('4. Valuation'!$C$10:$J$17,MATCH($E614,'4. Valuation'!$C$10:$C$17,0),MATCH($I$25,'4. Valuation'!$C$10:$J$10,0)),0)</f>
        <v>0</v>
      </c>
      <c r="J614" s="361">
        <f>IFERROR(INDEX('4. Valuation'!$C$10:$J$17,MATCH($E614,'4. Valuation'!$C$10:$C$17,0),MATCH($J$25,'4. Valuation'!$C$10:$J$10,0)),0)</f>
        <v>0</v>
      </c>
      <c r="K614" s="277"/>
      <c r="L614" s="312">
        <f t="shared" si="98"/>
        <v>0</v>
      </c>
      <c r="M614" s="312">
        <f t="shared" si="99"/>
        <v>0</v>
      </c>
      <c r="N614" s="361">
        <f t="shared" si="100"/>
        <v>0</v>
      </c>
      <c r="O614" s="278"/>
      <c r="P614" s="278"/>
      <c r="Q614" s="278"/>
      <c r="R614" s="278"/>
      <c r="S614" s="312">
        <f>IFERROR(INDEX('4. Valuation'!$P$10:$Y$17,MATCH($E614,'4. Valuation'!$P$10:$P$17,0),MATCH($S$25,'4. Valuation'!$P$10:$Y$10,0)),0)</f>
        <v>0</v>
      </c>
      <c r="T614" s="312">
        <f>IFERROR(INDEX('4. Valuation'!$P$10:$Y$17,MATCH($E614,'4. Valuation'!$P$10:$P$17,0),MATCH($T$25,'4. Valuation'!$P$10:$Y$10,0)),0)</f>
        <v>0</v>
      </c>
      <c r="U614" s="312">
        <f>IFERROR(INDEX('4. Valuation'!$P$10:$Y$17,MATCH($E614,'4. Valuation'!$P$10:$P$17,0),MATCH($U$25,'4. Valuation'!$P$10:$Y$10,0)),0)</f>
        <v>0</v>
      </c>
      <c r="V614" s="278"/>
      <c r="W614" s="312">
        <f t="shared" si="101"/>
        <v>0</v>
      </c>
      <c r="X614" s="312">
        <f t="shared" si="102"/>
        <v>0</v>
      </c>
      <c r="Y614" s="312">
        <f t="shared" si="103"/>
        <v>0</v>
      </c>
      <c r="Z614" s="278"/>
      <c r="AA614" s="312">
        <f t="shared" si="104"/>
        <v>0</v>
      </c>
      <c r="AB614" s="312">
        <f>'3. GRI Pricing'!Z605</f>
        <v>0</v>
      </c>
      <c r="AC614" s="361">
        <f t="shared" si="105"/>
        <v>0</v>
      </c>
    </row>
    <row r="615" spans="3:29" s="30" customFormat="1" ht="11.4" x14ac:dyDescent="0.2">
      <c r="C615" s="77">
        <f>'1. Accomodation'!N610</f>
        <v>0</v>
      </c>
      <c r="D615" s="77" t="str">
        <f>'3. GRI Pricing'!D606</f>
        <v>[Select]</v>
      </c>
      <c r="E615" s="77" t="str">
        <f>'1. Accomodation'!P610</f>
        <v>[Select]</v>
      </c>
      <c r="F615" s="77">
        <f>'1. Accomodation'!O610</f>
        <v>0</v>
      </c>
      <c r="H615" s="273">
        <v>0</v>
      </c>
      <c r="I615" s="272">
        <f>IFERROR(INDEX('4. Valuation'!$C$10:$J$17,MATCH($E615,'4. Valuation'!$C$10:$C$17,0),MATCH($I$25,'4. Valuation'!$C$10:$J$10,0)),0)</f>
        <v>0</v>
      </c>
      <c r="J615" s="361">
        <f>IFERROR(INDEX('4. Valuation'!$C$10:$J$17,MATCH($E615,'4. Valuation'!$C$10:$C$17,0),MATCH($J$25,'4. Valuation'!$C$10:$J$10,0)),0)</f>
        <v>0</v>
      </c>
      <c r="K615" s="277"/>
      <c r="L615" s="312">
        <f t="shared" si="98"/>
        <v>0</v>
      </c>
      <c r="M615" s="312">
        <f t="shared" si="99"/>
        <v>0</v>
      </c>
      <c r="N615" s="361">
        <f t="shared" si="100"/>
        <v>0</v>
      </c>
      <c r="O615" s="278"/>
      <c r="P615" s="278"/>
      <c r="Q615" s="278"/>
      <c r="R615" s="278"/>
      <c r="S615" s="312">
        <f>IFERROR(INDEX('4. Valuation'!$P$10:$Y$17,MATCH($E615,'4. Valuation'!$P$10:$P$17,0),MATCH($S$25,'4. Valuation'!$P$10:$Y$10,0)),0)</f>
        <v>0</v>
      </c>
      <c r="T615" s="312">
        <f>IFERROR(INDEX('4. Valuation'!$P$10:$Y$17,MATCH($E615,'4. Valuation'!$P$10:$P$17,0),MATCH($T$25,'4. Valuation'!$P$10:$Y$10,0)),0)</f>
        <v>0</v>
      </c>
      <c r="U615" s="312">
        <f>IFERROR(INDEX('4. Valuation'!$P$10:$Y$17,MATCH($E615,'4. Valuation'!$P$10:$P$17,0),MATCH($U$25,'4. Valuation'!$P$10:$Y$10,0)),0)</f>
        <v>0</v>
      </c>
      <c r="V615" s="278"/>
      <c r="W615" s="312">
        <f t="shared" si="101"/>
        <v>0</v>
      </c>
      <c r="X615" s="312">
        <f t="shared" si="102"/>
        <v>0</v>
      </c>
      <c r="Y615" s="312">
        <f t="shared" si="103"/>
        <v>0</v>
      </c>
      <c r="Z615" s="278"/>
      <c r="AA615" s="312">
        <f t="shared" si="104"/>
        <v>0</v>
      </c>
      <c r="AB615" s="312">
        <f>'3. GRI Pricing'!Z606</f>
        <v>0</v>
      </c>
      <c r="AC615" s="361">
        <f t="shared" si="105"/>
        <v>0</v>
      </c>
    </row>
    <row r="616" spans="3:29" s="30" customFormat="1" ht="11.4" x14ac:dyDescent="0.2">
      <c r="C616" s="77">
        <f>'1. Accomodation'!N611</f>
        <v>0</v>
      </c>
      <c r="D616" s="77" t="str">
        <f>'3. GRI Pricing'!D607</f>
        <v>[Select]</v>
      </c>
      <c r="E616" s="77" t="str">
        <f>'1. Accomodation'!P611</f>
        <v>[Select]</v>
      </c>
      <c r="F616" s="77">
        <f>'1. Accomodation'!O611</f>
        <v>0</v>
      </c>
      <c r="H616" s="273">
        <v>0</v>
      </c>
      <c r="I616" s="272">
        <f>IFERROR(INDEX('4. Valuation'!$C$10:$J$17,MATCH($E616,'4. Valuation'!$C$10:$C$17,0),MATCH($I$25,'4. Valuation'!$C$10:$J$10,0)),0)</f>
        <v>0</v>
      </c>
      <c r="J616" s="361">
        <f>IFERROR(INDEX('4. Valuation'!$C$10:$J$17,MATCH($E616,'4. Valuation'!$C$10:$C$17,0),MATCH($J$25,'4. Valuation'!$C$10:$J$10,0)),0)</f>
        <v>0</v>
      </c>
      <c r="K616" s="277"/>
      <c r="L616" s="312">
        <f t="shared" si="98"/>
        <v>0</v>
      </c>
      <c r="M616" s="312">
        <f t="shared" si="99"/>
        <v>0</v>
      </c>
      <c r="N616" s="361">
        <f t="shared" si="100"/>
        <v>0</v>
      </c>
      <c r="O616" s="278"/>
      <c r="P616" s="278"/>
      <c r="Q616" s="278"/>
      <c r="R616" s="278"/>
      <c r="S616" s="312">
        <f>IFERROR(INDEX('4. Valuation'!$P$10:$Y$17,MATCH($E616,'4. Valuation'!$P$10:$P$17,0),MATCH($S$25,'4. Valuation'!$P$10:$Y$10,0)),0)</f>
        <v>0</v>
      </c>
      <c r="T616" s="312">
        <f>IFERROR(INDEX('4. Valuation'!$P$10:$Y$17,MATCH($E616,'4. Valuation'!$P$10:$P$17,0),MATCH($T$25,'4. Valuation'!$P$10:$Y$10,0)),0)</f>
        <v>0</v>
      </c>
      <c r="U616" s="312">
        <f>IFERROR(INDEX('4. Valuation'!$P$10:$Y$17,MATCH($E616,'4. Valuation'!$P$10:$P$17,0),MATCH($U$25,'4. Valuation'!$P$10:$Y$10,0)),0)</f>
        <v>0</v>
      </c>
      <c r="V616" s="278"/>
      <c r="W616" s="312">
        <f t="shared" si="101"/>
        <v>0</v>
      </c>
      <c r="X616" s="312">
        <f t="shared" si="102"/>
        <v>0</v>
      </c>
      <c r="Y616" s="312">
        <f t="shared" si="103"/>
        <v>0</v>
      </c>
      <c r="Z616" s="278"/>
      <c r="AA616" s="312">
        <f t="shared" si="104"/>
        <v>0</v>
      </c>
      <c r="AB616" s="312">
        <f>'3. GRI Pricing'!Z607</f>
        <v>0</v>
      </c>
      <c r="AC616" s="361">
        <f t="shared" si="105"/>
        <v>0</v>
      </c>
    </row>
    <row r="617" spans="3:29" s="30" customFormat="1" ht="11.4" x14ac:dyDescent="0.2">
      <c r="C617" s="77">
        <f>'1. Accomodation'!N612</f>
        <v>0</v>
      </c>
      <c r="D617" s="77" t="str">
        <f>'3. GRI Pricing'!D608</f>
        <v>[Select]</v>
      </c>
      <c r="E617" s="77" t="str">
        <f>'1. Accomodation'!P612</f>
        <v>[Select]</v>
      </c>
      <c r="F617" s="77">
        <f>'1. Accomodation'!O612</f>
        <v>0</v>
      </c>
      <c r="H617" s="273">
        <v>0</v>
      </c>
      <c r="I617" s="272">
        <f>IFERROR(INDEX('4. Valuation'!$C$10:$J$17,MATCH($E617,'4. Valuation'!$C$10:$C$17,0),MATCH($I$25,'4. Valuation'!$C$10:$J$10,0)),0)</f>
        <v>0</v>
      </c>
      <c r="J617" s="361">
        <f>IFERROR(INDEX('4. Valuation'!$C$10:$J$17,MATCH($E617,'4. Valuation'!$C$10:$C$17,0),MATCH($J$25,'4. Valuation'!$C$10:$J$10,0)),0)</f>
        <v>0</v>
      </c>
      <c r="K617" s="277"/>
      <c r="L617" s="312">
        <f t="shared" si="98"/>
        <v>0</v>
      </c>
      <c r="M617" s="312">
        <f t="shared" si="99"/>
        <v>0</v>
      </c>
      <c r="N617" s="361">
        <f t="shared" si="100"/>
        <v>0</v>
      </c>
      <c r="O617" s="278"/>
      <c r="P617" s="278"/>
      <c r="Q617" s="278"/>
      <c r="R617" s="278"/>
      <c r="S617" s="312">
        <f>IFERROR(INDEX('4. Valuation'!$P$10:$Y$17,MATCH($E617,'4. Valuation'!$P$10:$P$17,0),MATCH($S$25,'4. Valuation'!$P$10:$Y$10,0)),0)</f>
        <v>0</v>
      </c>
      <c r="T617" s="312">
        <f>IFERROR(INDEX('4. Valuation'!$P$10:$Y$17,MATCH($E617,'4. Valuation'!$P$10:$P$17,0),MATCH($T$25,'4. Valuation'!$P$10:$Y$10,0)),0)</f>
        <v>0</v>
      </c>
      <c r="U617" s="312">
        <f>IFERROR(INDEX('4. Valuation'!$P$10:$Y$17,MATCH($E617,'4. Valuation'!$P$10:$P$17,0),MATCH($U$25,'4. Valuation'!$P$10:$Y$10,0)),0)</f>
        <v>0</v>
      </c>
      <c r="V617" s="278"/>
      <c r="W617" s="312">
        <f t="shared" si="101"/>
        <v>0</v>
      </c>
      <c r="X617" s="312">
        <f t="shared" si="102"/>
        <v>0</v>
      </c>
      <c r="Y617" s="312">
        <f t="shared" si="103"/>
        <v>0</v>
      </c>
      <c r="Z617" s="278"/>
      <c r="AA617" s="312">
        <f t="shared" si="104"/>
        <v>0</v>
      </c>
      <c r="AB617" s="312">
        <f>'3. GRI Pricing'!Z608</f>
        <v>0</v>
      </c>
      <c r="AC617" s="361">
        <f t="shared" si="105"/>
        <v>0</v>
      </c>
    </row>
    <row r="618" spans="3:29" s="30" customFormat="1" ht="11.4" x14ac:dyDescent="0.2">
      <c r="C618" s="77">
        <f>'1. Accomodation'!N613</f>
        <v>0</v>
      </c>
      <c r="D618" s="77" t="str">
        <f>'3. GRI Pricing'!D609</f>
        <v>[Select]</v>
      </c>
      <c r="E618" s="77" t="str">
        <f>'1. Accomodation'!P613</f>
        <v>[Select]</v>
      </c>
      <c r="F618" s="77">
        <f>'1. Accomodation'!O613</f>
        <v>0</v>
      </c>
      <c r="H618" s="273">
        <v>0</v>
      </c>
      <c r="I618" s="272">
        <f>IFERROR(INDEX('4. Valuation'!$C$10:$J$17,MATCH($E618,'4. Valuation'!$C$10:$C$17,0),MATCH($I$25,'4. Valuation'!$C$10:$J$10,0)),0)</f>
        <v>0</v>
      </c>
      <c r="J618" s="361">
        <f>IFERROR(INDEX('4. Valuation'!$C$10:$J$17,MATCH($E618,'4. Valuation'!$C$10:$C$17,0),MATCH($J$25,'4. Valuation'!$C$10:$J$10,0)),0)</f>
        <v>0</v>
      </c>
      <c r="K618" s="277"/>
      <c r="L618" s="312">
        <f t="shared" si="98"/>
        <v>0</v>
      </c>
      <c r="M618" s="312">
        <f t="shared" si="99"/>
        <v>0</v>
      </c>
      <c r="N618" s="361">
        <f t="shared" si="100"/>
        <v>0</v>
      </c>
      <c r="O618" s="278"/>
      <c r="P618" s="278"/>
      <c r="Q618" s="278"/>
      <c r="R618" s="278"/>
      <c r="S618" s="312">
        <f>IFERROR(INDEX('4. Valuation'!$P$10:$Y$17,MATCH($E618,'4. Valuation'!$P$10:$P$17,0),MATCH($S$25,'4. Valuation'!$P$10:$Y$10,0)),0)</f>
        <v>0</v>
      </c>
      <c r="T618" s="312">
        <f>IFERROR(INDEX('4. Valuation'!$P$10:$Y$17,MATCH($E618,'4. Valuation'!$P$10:$P$17,0),MATCH($T$25,'4. Valuation'!$P$10:$Y$10,0)),0)</f>
        <v>0</v>
      </c>
      <c r="U618" s="312">
        <f>IFERROR(INDEX('4. Valuation'!$P$10:$Y$17,MATCH($E618,'4. Valuation'!$P$10:$P$17,0),MATCH($U$25,'4. Valuation'!$P$10:$Y$10,0)),0)</f>
        <v>0</v>
      </c>
      <c r="V618" s="278"/>
      <c r="W618" s="312">
        <f t="shared" si="101"/>
        <v>0</v>
      </c>
      <c r="X618" s="312">
        <f t="shared" si="102"/>
        <v>0</v>
      </c>
      <c r="Y618" s="312">
        <f t="shared" si="103"/>
        <v>0</v>
      </c>
      <c r="Z618" s="278"/>
      <c r="AA618" s="312">
        <f t="shared" si="104"/>
        <v>0</v>
      </c>
      <c r="AB618" s="312">
        <f>'3. GRI Pricing'!Z609</f>
        <v>0</v>
      </c>
      <c r="AC618" s="361">
        <f t="shared" si="105"/>
        <v>0</v>
      </c>
    </row>
    <row r="619" spans="3:29" s="30" customFormat="1" ht="11.4" x14ac:dyDescent="0.2">
      <c r="C619" s="77">
        <f>'1. Accomodation'!N614</f>
        <v>0</v>
      </c>
      <c r="D619" s="77" t="str">
        <f>'3. GRI Pricing'!D610</f>
        <v>[Select]</v>
      </c>
      <c r="E619" s="77" t="str">
        <f>'1. Accomodation'!P614</f>
        <v>[Select]</v>
      </c>
      <c r="F619" s="77">
        <f>'1. Accomodation'!O614</f>
        <v>0</v>
      </c>
      <c r="H619" s="273">
        <v>0</v>
      </c>
      <c r="I619" s="272">
        <f>IFERROR(INDEX('4. Valuation'!$C$10:$J$17,MATCH($E619,'4. Valuation'!$C$10:$C$17,0),MATCH($I$25,'4. Valuation'!$C$10:$J$10,0)),0)</f>
        <v>0</v>
      </c>
      <c r="J619" s="361">
        <f>IFERROR(INDEX('4. Valuation'!$C$10:$J$17,MATCH($E619,'4. Valuation'!$C$10:$C$17,0),MATCH($J$25,'4. Valuation'!$C$10:$J$10,0)),0)</f>
        <v>0</v>
      </c>
      <c r="K619" s="277"/>
      <c r="L619" s="312">
        <f t="shared" si="98"/>
        <v>0</v>
      </c>
      <c r="M619" s="312">
        <f t="shared" si="99"/>
        <v>0</v>
      </c>
      <c r="N619" s="361">
        <f t="shared" si="100"/>
        <v>0</v>
      </c>
      <c r="O619" s="278"/>
      <c r="P619" s="278"/>
      <c r="Q619" s="278"/>
      <c r="R619" s="278"/>
      <c r="S619" s="312">
        <f>IFERROR(INDEX('4. Valuation'!$P$10:$Y$17,MATCH($E619,'4. Valuation'!$P$10:$P$17,0),MATCH($S$25,'4. Valuation'!$P$10:$Y$10,0)),0)</f>
        <v>0</v>
      </c>
      <c r="T619" s="312">
        <f>IFERROR(INDEX('4. Valuation'!$P$10:$Y$17,MATCH($E619,'4. Valuation'!$P$10:$P$17,0),MATCH($T$25,'4. Valuation'!$P$10:$Y$10,0)),0)</f>
        <v>0</v>
      </c>
      <c r="U619" s="312">
        <f>IFERROR(INDEX('4. Valuation'!$P$10:$Y$17,MATCH($E619,'4. Valuation'!$P$10:$P$17,0),MATCH($U$25,'4. Valuation'!$P$10:$Y$10,0)),0)</f>
        <v>0</v>
      </c>
      <c r="V619" s="278"/>
      <c r="W619" s="312">
        <f t="shared" si="101"/>
        <v>0</v>
      </c>
      <c r="X619" s="312">
        <f t="shared" si="102"/>
        <v>0</v>
      </c>
      <c r="Y619" s="312">
        <f t="shared" si="103"/>
        <v>0</v>
      </c>
      <c r="Z619" s="278"/>
      <c r="AA619" s="312">
        <f t="shared" si="104"/>
        <v>0</v>
      </c>
      <c r="AB619" s="312">
        <f>'3. GRI Pricing'!Z610</f>
        <v>0</v>
      </c>
      <c r="AC619" s="361">
        <f t="shared" si="105"/>
        <v>0</v>
      </c>
    </row>
    <row r="620" spans="3:29" s="30" customFormat="1" ht="11.4" x14ac:dyDescent="0.2">
      <c r="C620" s="77">
        <f>'1. Accomodation'!N615</f>
        <v>0</v>
      </c>
      <c r="D620" s="77" t="str">
        <f>'3. GRI Pricing'!D611</f>
        <v>[Select]</v>
      </c>
      <c r="E620" s="77" t="str">
        <f>'1. Accomodation'!P615</f>
        <v>[Select]</v>
      </c>
      <c r="F620" s="77">
        <f>'1. Accomodation'!O615</f>
        <v>0</v>
      </c>
      <c r="H620" s="273">
        <v>0</v>
      </c>
      <c r="I620" s="272">
        <f>IFERROR(INDEX('4. Valuation'!$C$10:$J$17,MATCH($E620,'4. Valuation'!$C$10:$C$17,0),MATCH($I$25,'4. Valuation'!$C$10:$J$10,0)),0)</f>
        <v>0</v>
      </c>
      <c r="J620" s="361">
        <f>IFERROR(INDEX('4. Valuation'!$C$10:$J$17,MATCH($E620,'4. Valuation'!$C$10:$C$17,0),MATCH($J$25,'4. Valuation'!$C$10:$J$10,0)),0)</f>
        <v>0</v>
      </c>
      <c r="K620" s="277"/>
      <c r="L620" s="312">
        <f t="shared" si="98"/>
        <v>0</v>
      </c>
      <c r="M620" s="312">
        <f t="shared" si="99"/>
        <v>0</v>
      </c>
      <c r="N620" s="361">
        <f t="shared" si="100"/>
        <v>0</v>
      </c>
      <c r="O620" s="278"/>
      <c r="P620" s="278"/>
      <c r="Q620" s="278"/>
      <c r="R620" s="278"/>
      <c r="S620" s="312">
        <f>IFERROR(INDEX('4. Valuation'!$P$10:$Y$17,MATCH($E620,'4. Valuation'!$P$10:$P$17,0),MATCH($S$25,'4. Valuation'!$P$10:$Y$10,0)),0)</f>
        <v>0</v>
      </c>
      <c r="T620" s="312">
        <f>IFERROR(INDEX('4. Valuation'!$P$10:$Y$17,MATCH($E620,'4. Valuation'!$P$10:$P$17,0),MATCH($T$25,'4. Valuation'!$P$10:$Y$10,0)),0)</f>
        <v>0</v>
      </c>
      <c r="U620" s="312">
        <f>IFERROR(INDEX('4. Valuation'!$P$10:$Y$17,MATCH($E620,'4. Valuation'!$P$10:$P$17,0),MATCH($U$25,'4. Valuation'!$P$10:$Y$10,0)),0)</f>
        <v>0</v>
      </c>
      <c r="V620" s="278"/>
      <c r="W620" s="312">
        <f t="shared" si="101"/>
        <v>0</v>
      </c>
      <c r="X620" s="312">
        <f t="shared" si="102"/>
        <v>0</v>
      </c>
      <c r="Y620" s="312">
        <f t="shared" si="103"/>
        <v>0</v>
      </c>
      <c r="Z620" s="278"/>
      <c r="AA620" s="312">
        <f t="shared" si="104"/>
        <v>0</v>
      </c>
      <c r="AB620" s="312">
        <f>'3. GRI Pricing'!Z611</f>
        <v>0</v>
      </c>
      <c r="AC620" s="361">
        <f t="shared" si="105"/>
        <v>0</v>
      </c>
    </row>
    <row r="621" spans="3:29" s="30" customFormat="1" ht="11.4" x14ac:dyDescent="0.2">
      <c r="C621" s="77">
        <f>'1. Accomodation'!N616</f>
        <v>0</v>
      </c>
      <c r="D621" s="77" t="str">
        <f>'3. GRI Pricing'!D612</f>
        <v>[Select]</v>
      </c>
      <c r="E621" s="77" t="str">
        <f>'1. Accomodation'!P616</f>
        <v>[Select]</v>
      </c>
      <c r="F621" s="77">
        <f>'1. Accomodation'!O616</f>
        <v>0</v>
      </c>
      <c r="H621" s="273">
        <v>0</v>
      </c>
      <c r="I621" s="272">
        <f>IFERROR(INDEX('4. Valuation'!$C$10:$J$17,MATCH($E621,'4. Valuation'!$C$10:$C$17,0),MATCH($I$25,'4. Valuation'!$C$10:$J$10,0)),0)</f>
        <v>0</v>
      </c>
      <c r="J621" s="361">
        <f>IFERROR(INDEX('4. Valuation'!$C$10:$J$17,MATCH($E621,'4. Valuation'!$C$10:$C$17,0),MATCH($J$25,'4. Valuation'!$C$10:$J$10,0)),0)</f>
        <v>0</v>
      </c>
      <c r="K621" s="277"/>
      <c r="L621" s="312">
        <f t="shared" si="98"/>
        <v>0</v>
      </c>
      <c r="M621" s="312">
        <f t="shared" si="99"/>
        <v>0</v>
      </c>
      <c r="N621" s="361">
        <f t="shared" si="100"/>
        <v>0</v>
      </c>
      <c r="O621" s="278"/>
      <c r="P621" s="278"/>
      <c r="Q621" s="278"/>
      <c r="R621" s="278"/>
      <c r="S621" s="312">
        <f>IFERROR(INDEX('4. Valuation'!$P$10:$Y$17,MATCH($E621,'4. Valuation'!$P$10:$P$17,0),MATCH($S$25,'4. Valuation'!$P$10:$Y$10,0)),0)</f>
        <v>0</v>
      </c>
      <c r="T621" s="312">
        <f>IFERROR(INDEX('4. Valuation'!$P$10:$Y$17,MATCH($E621,'4. Valuation'!$P$10:$P$17,0),MATCH($T$25,'4. Valuation'!$P$10:$Y$10,0)),0)</f>
        <v>0</v>
      </c>
      <c r="U621" s="312">
        <f>IFERROR(INDEX('4. Valuation'!$P$10:$Y$17,MATCH($E621,'4. Valuation'!$P$10:$P$17,0),MATCH($U$25,'4. Valuation'!$P$10:$Y$10,0)),0)</f>
        <v>0</v>
      </c>
      <c r="V621" s="278"/>
      <c r="W621" s="312">
        <f t="shared" si="101"/>
        <v>0</v>
      </c>
      <c r="X621" s="312">
        <f t="shared" si="102"/>
        <v>0</v>
      </c>
      <c r="Y621" s="312">
        <f t="shared" si="103"/>
        <v>0</v>
      </c>
      <c r="Z621" s="278"/>
      <c r="AA621" s="312">
        <f t="shared" si="104"/>
        <v>0</v>
      </c>
      <c r="AB621" s="312">
        <f>'3. GRI Pricing'!Z612</f>
        <v>0</v>
      </c>
      <c r="AC621" s="361">
        <f t="shared" si="105"/>
        <v>0</v>
      </c>
    </row>
    <row r="622" spans="3:29" s="30" customFormat="1" ht="11.4" x14ac:dyDescent="0.2">
      <c r="C622" s="77">
        <f>'1. Accomodation'!N617</f>
        <v>0</v>
      </c>
      <c r="D622" s="77" t="str">
        <f>'3. GRI Pricing'!D613</f>
        <v>[Select]</v>
      </c>
      <c r="E622" s="77" t="str">
        <f>'1. Accomodation'!P617</f>
        <v>[Select]</v>
      </c>
      <c r="F622" s="77">
        <f>'1. Accomodation'!O617</f>
        <v>0</v>
      </c>
      <c r="H622" s="273">
        <v>0</v>
      </c>
      <c r="I622" s="272">
        <f>IFERROR(INDEX('4. Valuation'!$C$10:$J$17,MATCH($E622,'4. Valuation'!$C$10:$C$17,0),MATCH($I$25,'4. Valuation'!$C$10:$J$10,0)),0)</f>
        <v>0</v>
      </c>
      <c r="J622" s="361">
        <f>IFERROR(INDEX('4. Valuation'!$C$10:$J$17,MATCH($E622,'4. Valuation'!$C$10:$C$17,0),MATCH($J$25,'4. Valuation'!$C$10:$J$10,0)),0)</f>
        <v>0</v>
      </c>
      <c r="K622" s="277"/>
      <c r="L622" s="312">
        <f t="shared" si="98"/>
        <v>0</v>
      </c>
      <c r="M622" s="312">
        <f t="shared" si="99"/>
        <v>0</v>
      </c>
      <c r="N622" s="361">
        <f t="shared" si="100"/>
        <v>0</v>
      </c>
      <c r="O622" s="278"/>
      <c r="P622" s="278"/>
      <c r="Q622" s="278"/>
      <c r="R622" s="278"/>
      <c r="S622" s="312">
        <f>IFERROR(INDEX('4. Valuation'!$P$10:$Y$17,MATCH($E622,'4. Valuation'!$P$10:$P$17,0),MATCH($S$25,'4. Valuation'!$P$10:$Y$10,0)),0)</f>
        <v>0</v>
      </c>
      <c r="T622" s="312">
        <f>IFERROR(INDEX('4. Valuation'!$P$10:$Y$17,MATCH($E622,'4. Valuation'!$P$10:$P$17,0),MATCH($T$25,'4. Valuation'!$P$10:$Y$10,0)),0)</f>
        <v>0</v>
      </c>
      <c r="U622" s="312">
        <f>IFERROR(INDEX('4. Valuation'!$P$10:$Y$17,MATCH($E622,'4. Valuation'!$P$10:$P$17,0),MATCH($U$25,'4. Valuation'!$P$10:$Y$10,0)),0)</f>
        <v>0</v>
      </c>
      <c r="V622" s="278"/>
      <c r="W622" s="312">
        <f t="shared" si="101"/>
        <v>0</v>
      </c>
      <c r="X622" s="312">
        <f t="shared" si="102"/>
        <v>0</v>
      </c>
      <c r="Y622" s="312">
        <f t="shared" si="103"/>
        <v>0</v>
      </c>
      <c r="Z622" s="278"/>
      <c r="AA622" s="312">
        <f t="shared" si="104"/>
        <v>0</v>
      </c>
      <c r="AB622" s="312">
        <f>'3. GRI Pricing'!Z613</f>
        <v>0</v>
      </c>
      <c r="AC622" s="361">
        <f t="shared" si="105"/>
        <v>0</v>
      </c>
    </row>
    <row r="623" spans="3:29" s="30" customFormat="1" ht="11.4" x14ac:dyDescent="0.2">
      <c r="C623" s="77">
        <f>'1. Accomodation'!N618</f>
        <v>0</v>
      </c>
      <c r="D623" s="77" t="str">
        <f>'3. GRI Pricing'!D614</f>
        <v>[Select]</v>
      </c>
      <c r="E623" s="77" t="str">
        <f>'1. Accomodation'!P618</f>
        <v>[Select]</v>
      </c>
      <c r="F623" s="77">
        <f>'1. Accomodation'!O618</f>
        <v>0</v>
      </c>
      <c r="H623" s="273">
        <v>0</v>
      </c>
      <c r="I623" s="272">
        <f>IFERROR(INDEX('4. Valuation'!$C$10:$J$17,MATCH($E623,'4. Valuation'!$C$10:$C$17,0),MATCH($I$25,'4. Valuation'!$C$10:$J$10,0)),0)</f>
        <v>0</v>
      </c>
      <c r="J623" s="361">
        <f>IFERROR(INDEX('4. Valuation'!$C$10:$J$17,MATCH($E623,'4. Valuation'!$C$10:$C$17,0),MATCH($J$25,'4. Valuation'!$C$10:$J$10,0)),0)</f>
        <v>0</v>
      </c>
      <c r="K623" s="277"/>
      <c r="L623" s="312">
        <f t="shared" si="98"/>
        <v>0</v>
      </c>
      <c r="M623" s="312">
        <f t="shared" si="99"/>
        <v>0</v>
      </c>
      <c r="N623" s="361">
        <f t="shared" si="100"/>
        <v>0</v>
      </c>
      <c r="O623" s="278"/>
      <c r="P623" s="278"/>
      <c r="Q623" s="278"/>
      <c r="R623" s="278"/>
      <c r="S623" s="312">
        <f>IFERROR(INDEX('4. Valuation'!$P$10:$Y$17,MATCH($E623,'4. Valuation'!$P$10:$P$17,0),MATCH($S$25,'4. Valuation'!$P$10:$Y$10,0)),0)</f>
        <v>0</v>
      </c>
      <c r="T623" s="312">
        <f>IFERROR(INDEX('4. Valuation'!$P$10:$Y$17,MATCH($E623,'4. Valuation'!$P$10:$P$17,0),MATCH($T$25,'4. Valuation'!$P$10:$Y$10,0)),0)</f>
        <v>0</v>
      </c>
      <c r="U623" s="312">
        <f>IFERROR(INDEX('4. Valuation'!$P$10:$Y$17,MATCH($E623,'4. Valuation'!$P$10:$P$17,0),MATCH($U$25,'4. Valuation'!$P$10:$Y$10,0)),0)</f>
        <v>0</v>
      </c>
      <c r="V623" s="278"/>
      <c r="W623" s="312">
        <f t="shared" si="101"/>
        <v>0</v>
      </c>
      <c r="X623" s="312">
        <f t="shared" si="102"/>
        <v>0</v>
      </c>
      <c r="Y623" s="312">
        <f t="shared" si="103"/>
        <v>0</v>
      </c>
      <c r="Z623" s="278"/>
      <c r="AA623" s="312">
        <f t="shared" si="104"/>
        <v>0</v>
      </c>
      <c r="AB623" s="312">
        <f>'3. GRI Pricing'!Z614</f>
        <v>0</v>
      </c>
      <c r="AC623" s="361">
        <f t="shared" si="105"/>
        <v>0</v>
      </c>
    </row>
    <row r="624" spans="3:29" s="30" customFormat="1" ht="11.4" x14ac:dyDescent="0.2">
      <c r="C624" s="77">
        <f>'1. Accomodation'!N619</f>
        <v>0</v>
      </c>
      <c r="D624" s="77" t="str">
        <f>'3. GRI Pricing'!D615</f>
        <v>[Select]</v>
      </c>
      <c r="E624" s="77" t="str">
        <f>'1. Accomodation'!P619</f>
        <v>[Select]</v>
      </c>
      <c r="F624" s="77">
        <f>'1. Accomodation'!O619</f>
        <v>0</v>
      </c>
      <c r="H624" s="273">
        <v>0</v>
      </c>
      <c r="I624" s="272">
        <f>IFERROR(INDEX('4. Valuation'!$C$10:$J$17,MATCH($E624,'4. Valuation'!$C$10:$C$17,0),MATCH($I$25,'4. Valuation'!$C$10:$J$10,0)),0)</f>
        <v>0</v>
      </c>
      <c r="J624" s="361">
        <f>IFERROR(INDEX('4. Valuation'!$C$10:$J$17,MATCH($E624,'4. Valuation'!$C$10:$C$17,0),MATCH($J$25,'4. Valuation'!$C$10:$J$10,0)),0)</f>
        <v>0</v>
      </c>
      <c r="K624" s="277"/>
      <c r="L624" s="312">
        <f t="shared" si="98"/>
        <v>0</v>
      </c>
      <c r="M624" s="312">
        <f t="shared" si="99"/>
        <v>0</v>
      </c>
      <c r="N624" s="361">
        <f t="shared" si="100"/>
        <v>0</v>
      </c>
      <c r="O624" s="278"/>
      <c r="P624" s="278"/>
      <c r="Q624" s="278"/>
      <c r="R624" s="278"/>
      <c r="S624" s="312">
        <f>IFERROR(INDEX('4. Valuation'!$P$10:$Y$17,MATCH($E624,'4. Valuation'!$P$10:$P$17,0),MATCH($S$25,'4. Valuation'!$P$10:$Y$10,0)),0)</f>
        <v>0</v>
      </c>
      <c r="T624" s="312">
        <f>IFERROR(INDEX('4. Valuation'!$P$10:$Y$17,MATCH($E624,'4. Valuation'!$P$10:$P$17,0),MATCH($T$25,'4. Valuation'!$P$10:$Y$10,0)),0)</f>
        <v>0</v>
      </c>
      <c r="U624" s="312">
        <f>IFERROR(INDEX('4. Valuation'!$P$10:$Y$17,MATCH($E624,'4. Valuation'!$P$10:$P$17,0),MATCH($U$25,'4. Valuation'!$P$10:$Y$10,0)),0)</f>
        <v>0</v>
      </c>
      <c r="V624" s="278"/>
      <c r="W624" s="312">
        <f t="shared" si="101"/>
        <v>0</v>
      </c>
      <c r="X624" s="312">
        <f t="shared" si="102"/>
        <v>0</v>
      </c>
      <c r="Y624" s="312">
        <f t="shared" si="103"/>
        <v>0</v>
      </c>
      <c r="Z624" s="278"/>
      <c r="AA624" s="312">
        <f t="shared" si="104"/>
        <v>0</v>
      </c>
      <c r="AB624" s="312">
        <f>'3. GRI Pricing'!Z615</f>
        <v>0</v>
      </c>
      <c r="AC624" s="361">
        <f t="shared" si="105"/>
        <v>0</v>
      </c>
    </row>
    <row r="625" spans="3:29" s="30" customFormat="1" ht="11.4" x14ac:dyDescent="0.2">
      <c r="C625" s="77">
        <f>'1. Accomodation'!N620</f>
        <v>0</v>
      </c>
      <c r="D625" s="77" t="str">
        <f>'3. GRI Pricing'!D616</f>
        <v>[Select]</v>
      </c>
      <c r="E625" s="77" t="str">
        <f>'1. Accomodation'!P620</f>
        <v>[Select]</v>
      </c>
      <c r="F625" s="77">
        <f>'1. Accomodation'!O620</f>
        <v>0</v>
      </c>
      <c r="H625" s="273">
        <v>0</v>
      </c>
      <c r="I625" s="272">
        <f>IFERROR(INDEX('4. Valuation'!$C$10:$J$17,MATCH($E625,'4. Valuation'!$C$10:$C$17,0),MATCH($I$25,'4. Valuation'!$C$10:$J$10,0)),0)</f>
        <v>0</v>
      </c>
      <c r="J625" s="361">
        <f>IFERROR(INDEX('4. Valuation'!$C$10:$J$17,MATCH($E625,'4. Valuation'!$C$10:$C$17,0),MATCH($J$25,'4. Valuation'!$C$10:$J$10,0)),0)</f>
        <v>0</v>
      </c>
      <c r="K625" s="277"/>
      <c r="L625" s="312">
        <f t="shared" si="98"/>
        <v>0</v>
      </c>
      <c r="M625" s="312">
        <f t="shared" si="99"/>
        <v>0</v>
      </c>
      <c r="N625" s="361">
        <f t="shared" si="100"/>
        <v>0</v>
      </c>
      <c r="O625" s="278"/>
      <c r="P625" s="278"/>
      <c r="Q625" s="278"/>
      <c r="R625" s="278"/>
      <c r="S625" s="312">
        <f>IFERROR(INDEX('4. Valuation'!$P$10:$Y$17,MATCH($E625,'4. Valuation'!$P$10:$P$17,0),MATCH($S$25,'4. Valuation'!$P$10:$Y$10,0)),0)</f>
        <v>0</v>
      </c>
      <c r="T625" s="312">
        <f>IFERROR(INDEX('4. Valuation'!$P$10:$Y$17,MATCH($E625,'4. Valuation'!$P$10:$P$17,0),MATCH($T$25,'4. Valuation'!$P$10:$Y$10,0)),0)</f>
        <v>0</v>
      </c>
      <c r="U625" s="312">
        <f>IFERROR(INDEX('4. Valuation'!$P$10:$Y$17,MATCH($E625,'4. Valuation'!$P$10:$P$17,0),MATCH($U$25,'4. Valuation'!$P$10:$Y$10,0)),0)</f>
        <v>0</v>
      </c>
      <c r="V625" s="278"/>
      <c r="W625" s="312">
        <f t="shared" si="101"/>
        <v>0</v>
      </c>
      <c r="X625" s="312">
        <f t="shared" si="102"/>
        <v>0</v>
      </c>
      <c r="Y625" s="312">
        <f t="shared" si="103"/>
        <v>0</v>
      </c>
      <c r="Z625" s="278"/>
      <c r="AA625" s="312">
        <f t="shared" si="104"/>
        <v>0</v>
      </c>
      <c r="AB625" s="312">
        <f>'3. GRI Pricing'!Z616</f>
        <v>0</v>
      </c>
      <c r="AC625" s="361">
        <f t="shared" si="105"/>
        <v>0</v>
      </c>
    </row>
    <row r="626" spans="3:29" s="30" customFormat="1" ht="11.4" x14ac:dyDescent="0.2">
      <c r="J626" s="361"/>
      <c r="L626" s="31"/>
      <c r="M626" s="31"/>
      <c r="N626" s="361"/>
    </row>
    <row r="627" spans="3:29" s="138" customFormat="1" ht="12" x14ac:dyDescent="0.25">
      <c r="H627" s="19">
        <f>SUM(H26:H625)</f>
        <v>4819724</v>
      </c>
      <c r="I627" s="19"/>
      <c r="J627" s="361"/>
      <c r="K627" s="163"/>
      <c r="L627" s="19">
        <f>SUM(L26:L625)</f>
        <v>4819723.9999999907</v>
      </c>
      <c r="M627" s="19"/>
      <c r="N627" s="361"/>
      <c r="S627" s="19">
        <f>SUM(S26:S625)</f>
        <v>0</v>
      </c>
      <c r="T627" s="19"/>
      <c r="U627" s="19"/>
      <c r="W627" s="19">
        <f>SUM(W26:W625)</f>
        <v>0</v>
      </c>
      <c r="X627" s="19"/>
      <c r="Y627" s="19"/>
      <c r="AA627" s="19">
        <f>SUM(AA26:AA625)</f>
        <v>4606500</v>
      </c>
      <c r="AB627" s="15"/>
      <c r="AC627" s="19"/>
    </row>
    <row r="628" spans="3:29" s="30" customFormat="1" ht="12" x14ac:dyDescent="0.25">
      <c r="H628" s="31"/>
      <c r="I628" s="31"/>
      <c r="J628" s="361"/>
      <c r="K628" s="31"/>
      <c r="L628" s="161"/>
      <c r="M628" s="161"/>
      <c r="N628" s="361"/>
      <c r="S628" s="161"/>
      <c r="T628" s="161"/>
      <c r="U628" s="161"/>
      <c r="W628" s="161"/>
      <c r="X628" s="161"/>
    </row>
    <row r="629" spans="3:29" s="30" customFormat="1" ht="12" x14ac:dyDescent="0.25">
      <c r="H629" s="31"/>
      <c r="I629" s="31"/>
      <c r="J629" s="361"/>
      <c r="K629" s="31"/>
      <c r="L629" s="161"/>
      <c r="M629" s="161"/>
      <c r="N629" s="361"/>
      <c r="S629" s="161"/>
      <c r="T629" s="161"/>
      <c r="U629" s="161"/>
      <c r="W629" s="161"/>
      <c r="X629" s="161"/>
    </row>
    <row r="630" spans="3:29" s="30" customFormat="1" ht="12" x14ac:dyDescent="0.25">
      <c r="H630" s="31"/>
      <c r="I630" s="31"/>
      <c r="J630" s="361"/>
      <c r="K630" s="31"/>
      <c r="L630" s="161"/>
      <c r="M630" s="161"/>
      <c r="N630" s="361"/>
      <c r="S630" s="161"/>
      <c r="T630" s="161"/>
      <c r="U630" s="161"/>
      <c r="W630" s="161"/>
      <c r="X630" s="161"/>
    </row>
    <row r="631" spans="3:29" s="30" customFormat="1" ht="12" x14ac:dyDescent="0.25">
      <c r="H631" s="31"/>
      <c r="I631" s="31"/>
      <c r="J631" s="361"/>
      <c r="K631" s="31"/>
      <c r="L631" s="161"/>
      <c r="M631" s="161"/>
      <c r="N631" s="361"/>
      <c r="S631" s="161"/>
      <c r="T631" s="161"/>
      <c r="U631" s="161"/>
      <c r="W631" s="161"/>
      <c r="X631" s="161"/>
    </row>
    <row r="632" spans="3:29" s="30" customFormat="1" ht="12" x14ac:dyDescent="0.25">
      <c r="H632" s="31"/>
      <c r="I632" s="31"/>
      <c r="J632" s="361"/>
      <c r="K632" s="31"/>
      <c r="L632" s="161"/>
      <c r="M632" s="161"/>
      <c r="N632" s="361"/>
      <c r="S632" s="161"/>
      <c r="T632" s="161"/>
      <c r="U632" s="161"/>
      <c r="W632" s="161"/>
      <c r="X632" s="161"/>
    </row>
    <row r="633" spans="3:29" s="30" customFormat="1" ht="12" x14ac:dyDescent="0.25">
      <c r="H633" s="31"/>
      <c r="I633" s="31"/>
      <c r="J633" s="361"/>
      <c r="K633" s="31"/>
      <c r="L633" s="161"/>
      <c r="M633" s="161"/>
      <c r="N633" s="361"/>
      <c r="S633" s="161"/>
      <c r="T633" s="161"/>
      <c r="U633" s="161"/>
      <c r="W633" s="161"/>
      <c r="X633" s="161"/>
    </row>
    <row r="634" spans="3:29" s="30" customFormat="1" ht="12" x14ac:dyDescent="0.25">
      <c r="H634" s="31"/>
      <c r="I634" s="31"/>
      <c r="J634" s="361"/>
      <c r="K634" s="31"/>
      <c r="L634" s="161"/>
      <c r="M634" s="161"/>
      <c r="N634" s="361"/>
      <c r="O634" s="161"/>
      <c r="P634" s="161"/>
      <c r="Q634" s="161"/>
      <c r="R634" s="161"/>
      <c r="S634" s="161"/>
      <c r="T634" s="161"/>
      <c r="U634" s="161"/>
      <c r="W634" s="161"/>
      <c r="X634" s="161"/>
    </row>
    <row r="635" spans="3:29" s="30" customFormat="1" ht="12" x14ac:dyDescent="0.25">
      <c r="H635" s="31"/>
      <c r="I635" s="31"/>
      <c r="J635" s="361"/>
      <c r="K635" s="31"/>
      <c r="L635" s="161"/>
      <c r="M635" s="161"/>
      <c r="N635" s="361"/>
      <c r="O635" s="161"/>
      <c r="P635" s="161"/>
      <c r="Q635" s="161"/>
      <c r="R635" s="161"/>
      <c r="S635" s="161"/>
      <c r="T635" s="161"/>
      <c r="U635" s="161"/>
      <c r="W635" s="161"/>
      <c r="X635" s="161"/>
    </row>
    <row r="636" spans="3:29" s="30" customFormat="1" ht="12" x14ac:dyDescent="0.25">
      <c r="H636" s="31"/>
      <c r="I636" s="31"/>
      <c r="J636" s="361"/>
      <c r="K636" s="31"/>
      <c r="L636" s="161"/>
      <c r="M636" s="161"/>
      <c r="N636" s="361"/>
      <c r="O636" s="161"/>
      <c r="P636" s="161"/>
      <c r="Q636" s="161"/>
      <c r="R636" s="161"/>
      <c r="S636" s="161"/>
      <c r="T636" s="161"/>
      <c r="U636" s="161"/>
      <c r="W636" s="161"/>
      <c r="X636" s="161"/>
    </row>
    <row r="637" spans="3:29" s="30" customFormat="1" ht="12" x14ac:dyDescent="0.25">
      <c r="H637" s="31"/>
      <c r="I637" s="31"/>
      <c r="J637" s="361"/>
      <c r="K637" s="31"/>
      <c r="L637" s="161"/>
      <c r="M637" s="161"/>
      <c r="N637" s="361"/>
      <c r="O637" s="161"/>
      <c r="P637" s="161"/>
      <c r="Q637" s="161"/>
      <c r="R637" s="161"/>
      <c r="S637" s="161"/>
      <c r="T637" s="161"/>
      <c r="U637" s="161"/>
      <c r="W637" s="161"/>
      <c r="X637" s="161"/>
    </row>
    <row r="638" spans="3:29" s="30" customFormat="1" ht="12" x14ac:dyDescent="0.25">
      <c r="H638" s="31"/>
      <c r="I638" s="31"/>
      <c r="J638" s="361"/>
      <c r="K638" s="31"/>
      <c r="L638" s="161"/>
      <c r="M638" s="161"/>
      <c r="N638" s="361"/>
      <c r="O638" s="161"/>
      <c r="P638" s="161"/>
      <c r="Q638" s="161"/>
      <c r="R638" s="161"/>
      <c r="S638" s="161"/>
      <c r="T638" s="161"/>
      <c r="U638" s="161"/>
      <c r="W638" s="161"/>
      <c r="X638" s="161"/>
    </row>
    <row r="639" spans="3:29" s="30" customFormat="1" ht="12" x14ac:dyDescent="0.25">
      <c r="H639" s="31"/>
      <c r="I639" s="31"/>
      <c r="J639" s="361"/>
      <c r="K639" s="31"/>
      <c r="L639" s="161"/>
      <c r="M639" s="161"/>
      <c r="N639" s="361"/>
      <c r="O639" s="161"/>
      <c r="P639" s="161"/>
      <c r="Q639" s="161"/>
      <c r="R639" s="161"/>
      <c r="S639" s="161"/>
      <c r="T639" s="161"/>
      <c r="U639" s="161"/>
      <c r="W639" s="161"/>
      <c r="X639" s="161"/>
    </row>
    <row r="640" spans="3:29" s="30" customFormat="1" ht="12" x14ac:dyDescent="0.25">
      <c r="H640" s="31"/>
      <c r="I640" s="31"/>
      <c r="J640" s="361"/>
      <c r="K640" s="31"/>
      <c r="L640" s="161"/>
      <c r="M640" s="161"/>
      <c r="N640" s="361"/>
      <c r="O640" s="161"/>
      <c r="P640" s="161"/>
      <c r="Q640" s="161"/>
      <c r="R640" s="161"/>
      <c r="S640" s="161"/>
      <c r="T640" s="161"/>
      <c r="U640" s="161"/>
      <c r="W640" s="161"/>
      <c r="X640" s="161"/>
    </row>
    <row r="641" spans="8:24" s="30" customFormat="1" ht="12" x14ac:dyDescent="0.25">
      <c r="H641" s="31"/>
      <c r="I641" s="31"/>
      <c r="J641" s="361"/>
      <c r="K641" s="31"/>
      <c r="L641" s="161"/>
      <c r="M641" s="161"/>
      <c r="N641" s="361"/>
      <c r="O641" s="161"/>
      <c r="P641" s="161"/>
      <c r="Q641" s="161"/>
      <c r="R641" s="161"/>
      <c r="S641" s="161"/>
      <c r="T641" s="161"/>
      <c r="U641" s="161"/>
      <c r="W641" s="161"/>
      <c r="X641" s="161"/>
    </row>
    <row r="642" spans="8:24" s="30" customFormat="1" ht="12" x14ac:dyDescent="0.25">
      <c r="H642" s="31"/>
      <c r="I642" s="31"/>
      <c r="J642" s="361"/>
      <c r="K642" s="31"/>
      <c r="L642" s="161"/>
      <c r="M642" s="161"/>
      <c r="N642" s="361"/>
      <c r="O642" s="161"/>
      <c r="P642" s="161"/>
      <c r="Q642" s="161"/>
      <c r="R642" s="161"/>
      <c r="S642" s="161"/>
      <c r="T642" s="161"/>
      <c r="U642" s="161"/>
      <c r="W642" s="161"/>
      <c r="X642" s="161"/>
    </row>
    <row r="643" spans="8:24" s="30" customFormat="1" ht="12" x14ac:dyDescent="0.25">
      <c r="H643" s="31"/>
      <c r="I643" s="31"/>
      <c r="J643" s="361"/>
      <c r="K643" s="31"/>
      <c r="L643" s="161"/>
      <c r="M643" s="161"/>
      <c r="N643" s="361"/>
      <c r="O643" s="161"/>
      <c r="P643" s="161"/>
      <c r="Q643" s="161"/>
      <c r="R643" s="161"/>
      <c r="S643" s="161"/>
      <c r="T643" s="161"/>
      <c r="U643" s="161"/>
      <c r="W643" s="161"/>
      <c r="X643" s="161"/>
    </row>
    <row r="644" spans="8:24" s="30" customFormat="1" ht="12" x14ac:dyDescent="0.25">
      <c r="H644" s="31"/>
      <c r="I644" s="31"/>
      <c r="J644" s="361"/>
      <c r="K644" s="31"/>
      <c r="L644" s="161"/>
      <c r="M644" s="161"/>
      <c r="N644" s="361"/>
      <c r="O644" s="161"/>
      <c r="P644" s="161"/>
      <c r="Q644" s="161"/>
      <c r="R644" s="161"/>
      <c r="S644" s="161"/>
      <c r="T644" s="161"/>
      <c r="U644" s="161"/>
      <c r="W644" s="161"/>
      <c r="X644" s="161"/>
    </row>
    <row r="645" spans="8:24" s="30" customFormat="1" ht="12" x14ac:dyDescent="0.25">
      <c r="H645" s="31"/>
      <c r="I645" s="31"/>
      <c r="J645" s="361"/>
      <c r="K645" s="31"/>
      <c r="L645" s="161"/>
      <c r="M645" s="161"/>
      <c r="N645" s="361"/>
      <c r="O645" s="161"/>
      <c r="P645" s="161"/>
      <c r="Q645" s="161"/>
      <c r="R645" s="161"/>
      <c r="S645" s="161"/>
      <c r="T645" s="161"/>
      <c r="U645" s="161"/>
      <c r="W645" s="161"/>
      <c r="X645" s="161"/>
    </row>
    <row r="646" spans="8:24" s="30" customFormat="1" ht="12" x14ac:dyDescent="0.25">
      <c r="H646" s="31"/>
      <c r="I646" s="31"/>
      <c r="J646" s="361"/>
      <c r="K646" s="31"/>
      <c r="L646" s="161"/>
      <c r="M646" s="161"/>
      <c r="N646" s="361"/>
      <c r="O646" s="161"/>
      <c r="P646" s="161"/>
      <c r="Q646" s="161"/>
      <c r="R646" s="161"/>
      <c r="S646" s="161"/>
      <c r="T646" s="161"/>
      <c r="U646" s="161"/>
      <c r="W646" s="161"/>
      <c r="X646" s="161"/>
    </row>
    <row r="647" spans="8:24" s="30" customFormat="1" ht="12" x14ac:dyDescent="0.25">
      <c r="H647" s="31"/>
      <c r="I647" s="31"/>
      <c r="J647" s="361"/>
      <c r="K647" s="31"/>
      <c r="L647" s="161"/>
      <c r="M647" s="161"/>
      <c r="N647" s="361"/>
      <c r="O647" s="161"/>
      <c r="P647" s="161"/>
      <c r="Q647" s="161"/>
      <c r="R647" s="161"/>
      <c r="S647" s="161"/>
      <c r="T647" s="161"/>
      <c r="U647" s="161"/>
      <c r="W647" s="161"/>
      <c r="X647" s="161"/>
    </row>
    <row r="648" spans="8:24" s="30" customFormat="1" ht="12" x14ac:dyDescent="0.25">
      <c r="H648" s="31"/>
      <c r="I648" s="31"/>
      <c r="J648" s="361"/>
      <c r="K648" s="31"/>
      <c r="L648" s="161"/>
      <c r="M648" s="161"/>
      <c r="N648" s="361"/>
      <c r="O648" s="161"/>
      <c r="P648" s="161"/>
      <c r="Q648" s="161"/>
      <c r="R648" s="161"/>
      <c r="S648" s="161"/>
      <c r="T648" s="161"/>
      <c r="U648" s="161"/>
      <c r="W648" s="161"/>
      <c r="X648" s="161"/>
    </row>
    <row r="649" spans="8:24" s="30" customFormat="1" ht="12" x14ac:dyDescent="0.25">
      <c r="H649" s="31"/>
      <c r="I649" s="31"/>
      <c r="J649" s="361"/>
      <c r="K649" s="31"/>
      <c r="L649" s="161"/>
      <c r="M649" s="161"/>
      <c r="N649" s="361"/>
      <c r="O649" s="161"/>
      <c r="P649" s="161"/>
      <c r="Q649" s="161"/>
      <c r="R649" s="161"/>
      <c r="S649" s="161"/>
      <c r="T649" s="161"/>
      <c r="U649" s="161"/>
      <c r="W649" s="161"/>
      <c r="X649" s="161"/>
    </row>
    <row r="650" spans="8:24" s="30" customFormat="1" ht="12" x14ac:dyDescent="0.25">
      <c r="H650" s="31"/>
      <c r="I650" s="31"/>
      <c r="J650" s="361"/>
      <c r="K650" s="31"/>
      <c r="L650" s="161"/>
      <c r="M650" s="161"/>
      <c r="N650" s="361"/>
      <c r="O650" s="161"/>
      <c r="P650" s="161"/>
      <c r="Q650" s="161"/>
      <c r="R650" s="161"/>
      <c r="S650" s="161"/>
      <c r="T650" s="161"/>
      <c r="U650" s="161"/>
      <c r="W650" s="161"/>
      <c r="X650" s="161"/>
    </row>
    <row r="651" spans="8:24" s="30" customFormat="1" ht="12" x14ac:dyDescent="0.25">
      <c r="H651" s="31"/>
      <c r="I651" s="31"/>
      <c r="J651" s="361"/>
      <c r="K651" s="31"/>
      <c r="L651" s="161"/>
      <c r="M651" s="161"/>
      <c r="N651" s="361"/>
      <c r="O651" s="161"/>
      <c r="P651" s="161"/>
      <c r="Q651" s="161"/>
      <c r="R651" s="161"/>
      <c r="S651" s="161"/>
      <c r="T651" s="161"/>
      <c r="U651" s="161"/>
      <c r="W651" s="161"/>
      <c r="X651" s="161"/>
    </row>
    <row r="652" spans="8:24" s="30" customFormat="1" ht="12" x14ac:dyDescent="0.25">
      <c r="H652" s="31"/>
      <c r="I652" s="31"/>
      <c r="J652" s="361"/>
      <c r="K652" s="31"/>
      <c r="L652" s="161"/>
      <c r="M652" s="161"/>
      <c r="N652" s="361"/>
      <c r="O652" s="161"/>
      <c r="P652" s="161"/>
      <c r="Q652" s="161"/>
      <c r="R652" s="161"/>
      <c r="S652" s="161"/>
      <c r="T652" s="161"/>
      <c r="U652" s="161"/>
      <c r="W652" s="161"/>
      <c r="X652" s="161"/>
    </row>
    <row r="653" spans="8:24" s="30" customFormat="1" ht="12" x14ac:dyDescent="0.25">
      <c r="H653" s="31"/>
      <c r="I653" s="31"/>
      <c r="J653" s="361"/>
      <c r="K653" s="31"/>
      <c r="L653" s="161"/>
      <c r="M653" s="161"/>
      <c r="N653" s="361"/>
      <c r="O653" s="161"/>
      <c r="P653" s="161"/>
      <c r="Q653" s="161"/>
      <c r="R653" s="161"/>
      <c r="S653" s="161"/>
      <c r="T653" s="161"/>
      <c r="U653" s="161"/>
      <c r="W653" s="161"/>
      <c r="X653" s="161"/>
    </row>
    <row r="654" spans="8:24" s="30" customFormat="1" ht="12" x14ac:dyDescent="0.25">
      <c r="H654" s="31"/>
      <c r="I654" s="31"/>
      <c r="J654" s="361"/>
      <c r="K654" s="31"/>
      <c r="L654" s="161"/>
      <c r="M654" s="161"/>
      <c r="N654" s="361"/>
      <c r="O654" s="161"/>
      <c r="P654" s="161"/>
      <c r="Q654" s="161"/>
      <c r="R654" s="161"/>
      <c r="S654" s="161"/>
      <c r="T654" s="161"/>
      <c r="U654" s="161"/>
      <c r="W654" s="161"/>
      <c r="X654" s="161"/>
    </row>
    <row r="655" spans="8:24" s="30" customFormat="1" ht="12" x14ac:dyDescent="0.25">
      <c r="H655" s="31"/>
      <c r="I655" s="31"/>
      <c r="J655" s="361"/>
      <c r="K655" s="31"/>
      <c r="L655" s="161"/>
      <c r="M655" s="161"/>
      <c r="N655" s="361"/>
      <c r="O655" s="161"/>
      <c r="P655" s="161"/>
      <c r="Q655" s="161"/>
      <c r="R655" s="161"/>
      <c r="S655" s="161"/>
      <c r="T655" s="161"/>
      <c r="U655" s="161"/>
      <c r="W655" s="161"/>
      <c r="X655" s="161"/>
    </row>
    <row r="656" spans="8:24" s="30" customFormat="1" ht="12" x14ac:dyDescent="0.25">
      <c r="H656" s="31"/>
      <c r="I656" s="31"/>
      <c r="J656" s="361"/>
      <c r="K656" s="31"/>
      <c r="L656" s="161"/>
      <c r="M656" s="161"/>
      <c r="N656" s="361"/>
      <c r="O656" s="161"/>
      <c r="P656" s="161"/>
      <c r="Q656" s="161"/>
      <c r="R656" s="161"/>
      <c r="S656" s="161"/>
      <c r="T656" s="161"/>
      <c r="U656" s="161"/>
      <c r="W656" s="161"/>
      <c r="X656" s="161"/>
    </row>
    <row r="657" spans="8:24" s="30" customFormat="1" ht="12" x14ac:dyDescent="0.25">
      <c r="H657" s="31"/>
      <c r="I657" s="31"/>
      <c r="J657" s="361"/>
      <c r="K657" s="31"/>
      <c r="L657" s="161"/>
      <c r="M657" s="161"/>
      <c r="N657" s="361"/>
      <c r="O657" s="161"/>
      <c r="P657" s="161"/>
      <c r="Q657" s="161"/>
      <c r="R657" s="161"/>
      <c r="S657" s="161"/>
      <c r="T657" s="161"/>
      <c r="U657" s="161"/>
      <c r="W657" s="161"/>
      <c r="X657" s="161"/>
    </row>
    <row r="658" spans="8:24" s="30" customFormat="1" ht="12" x14ac:dyDescent="0.25">
      <c r="H658" s="31"/>
      <c r="I658" s="31"/>
      <c r="J658" s="361"/>
      <c r="K658" s="31"/>
      <c r="L658" s="161"/>
      <c r="M658" s="161"/>
      <c r="N658" s="361"/>
      <c r="O658" s="161"/>
      <c r="P658" s="161"/>
      <c r="Q658" s="161"/>
      <c r="R658" s="161"/>
      <c r="S658" s="161"/>
      <c r="T658" s="161"/>
      <c r="U658" s="161"/>
      <c r="W658" s="161"/>
      <c r="X658" s="161"/>
    </row>
    <row r="659" spans="8:24" s="30" customFormat="1" ht="12" x14ac:dyDescent="0.25">
      <c r="H659" s="31"/>
      <c r="I659" s="31"/>
      <c r="J659" s="361"/>
      <c r="K659" s="31"/>
      <c r="L659" s="161"/>
      <c r="M659" s="161"/>
      <c r="N659" s="361"/>
      <c r="O659" s="161"/>
      <c r="P659" s="161"/>
      <c r="Q659" s="161"/>
      <c r="R659" s="161"/>
      <c r="S659" s="161"/>
      <c r="T659" s="161"/>
      <c r="U659" s="161"/>
      <c r="W659" s="161"/>
      <c r="X659" s="161"/>
    </row>
    <row r="660" spans="8:24" s="30" customFormat="1" ht="12" x14ac:dyDescent="0.25">
      <c r="H660" s="31"/>
      <c r="I660" s="31"/>
      <c r="J660" s="361"/>
      <c r="K660" s="31"/>
      <c r="L660" s="161"/>
      <c r="M660" s="161"/>
      <c r="N660" s="361"/>
      <c r="O660" s="161"/>
      <c r="P660" s="161"/>
      <c r="Q660" s="161"/>
      <c r="R660" s="161"/>
      <c r="S660" s="161"/>
      <c r="T660" s="161"/>
      <c r="U660" s="161"/>
      <c r="W660" s="161"/>
      <c r="X660" s="161"/>
    </row>
    <row r="661" spans="8:24" s="30" customFormat="1" ht="12" x14ac:dyDescent="0.25">
      <c r="H661" s="31"/>
      <c r="I661" s="31"/>
      <c r="J661" s="361"/>
      <c r="K661" s="31"/>
      <c r="L661" s="161"/>
      <c r="M661" s="161"/>
      <c r="N661" s="361"/>
      <c r="O661" s="161"/>
      <c r="P661" s="161"/>
      <c r="Q661" s="161"/>
      <c r="R661" s="161"/>
      <c r="S661" s="161"/>
      <c r="T661" s="161"/>
      <c r="U661" s="161"/>
      <c r="W661" s="161"/>
      <c r="X661" s="161"/>
    </row>
    <row r="662" spans="8:24" s="30" customFormat="1" ht="12" x14ac:dyDescent="0.25">
      <c r="H662" s="31"/>
      <c r="I662" s="31"/>
      <c r="J662" s="361"/>
      <c r="K662" s="31"/>
      <c r="L662" s="161"/>
      <c r="M662" s="161"/>
      <c r="N662" s="361"/>
      <c r="O662" s="161"/>
      <c r="P662" s="161"/>
      <c r="Q662" s="161"/>
      <c r="R662" s="161"/>
      <c r="S662" s="161"/>
      <c r="T662" s="161"/>
      <c r="U662" s="161"/>
      <c r="W662" s="161"/>
      <c r="X662" s="161"/>
    </row>
    <row r="663" spans="8:24" s="30" customFormat="1" ht="12" x14ac:dyDescent="0.25">
      <c r="H663" s="31"/>
      <c r="I663" s="31"/>
      <c r="J663" s="361"/>
      <c r="K663" s="31"/>
      <c r="L663" s="161"/>
      <c r="M663" s="161"/>
      <c r="N663" s="361"/>
      <c r="O663" s="161"/>
      <c r="P663" s="161"/>
      <c r="Q663" s="161"/>
      <c r="R663" s="161"/>
      <c r="S663" s="161"/>
      <c r="T663" s="161"/>
      <c r="U663" s="161"/>
      <c r="W663" s="161"/>
      <c r="X663" s="161"/>
    </row>
    <row r="664" spans="8:24" s="30" customFormat="1" ht="12" x14ac:dyDescent="0.25">
      <c r="H664" s="31"/>
      <c r="I664" s="31"/>
      <c r="J664" s="361"/>
      <c r="K664" s="31"/>
      <c r="L664" s="161"/>
      <c r="M664" s="161"/>
      <c r="N664" s="361"/>
      <c r="O664" s="161"/>
      <c r="P664" s="161"/>
      <c r="Q664" s="161"/>
      <c r="R664" s="161"/>
      <c r="S664" s="161"/>
      <c r="T664" s="161"/>
      <c r="U664" s="161"/>
      <c r="W664" s="161"/>
      <c r="X664" s="161"/>
    </row>
    <row r="665" spans="8:24" s="30" customFormat="1" ht="12" x14ac:dyDescent="0.25">
      <c r="H665" s="31"/>
      <c r="I665" s="31"/>
      <c r="J665" s="361"/>
      <c r="K665" s="31"/>
      <c r="L665" s="161"/>
      <c r="M665" s="161"/>
      <c r="N665" s="361"/>
      <c r="O665" s="161"/>
      <c r="P665" s="161"/>
      <c r="Q665" s="161"/>
      <c r="R665" s="161"/>
      <c r="S665" s="161"/>
      <c r="T665" s="161"/>
      <c r="U665" s="161"/>
      <c r="W665" s="161"/>
      <c r="X665" s="161"/>
    </row>
    <row r="666" spans="8:24" s="30" customFormat="1" ht="12" x14ac:dyDescent="0.25">
      <c r="H666" s="31"/>
      <c r="I666" s="31"/>
      <c r="J666" s="361"/>
      <c r="K666" s="31"/>
      <c r="L666" s="161"/>
      <c r="M666" s="161"/>
      <c r="N666" s="361"/>
      <c r="O666" s="161"/>
      <c r="P666" s="161"/>
      <c r="Q666" s="161"/>
      <c r="R666" s="161"/>
      <c r="S666" s="161"/>
      <c r="T666" s="161"/>
      <c r="U666" s="161"/>
      <c r="W666" s="161"/>
      <c r="X666" s="161"/>
    </row>
    <row r="667" spans="8:24" s="30" customFormat="1" ht="12" x14ac:dyDescent="0.25">
      <c r="H667" s="31"/>
      <c r="I667" s="31"/>
      <c r="J667" s="361"/>
      <c r="K667" s="31"/>
      <c r="L667" s="161"/>
      <c r="M667" s="161"/>
      <c r="N667" s="361"/>
      <c r="O667" s="161"/>
      <c r="P667" s="161"/>
      <c r="Q667" s="161"/>
      <c r="R667" s="161"/>
      <c r="S667" s="161"/>
      <c r="T667" s="161"/>
      <c r="U667" s="161"/>
      <c r="W667" s="161"/>
      <c r="X667" s="161"/>
    </row>
    <row r="668" spans="8:24" s="30" customFormat="1" ht="12" x14ac:dyDescent="0.25">
      <c r="H668" s="31"/>
      <c r="I668" s="31"/>
      <c r="J668" s="361"/>
      <c r="K668" s="31"/>
      <c r="L668" s="161"/>
      <c r="M668" s="161"/>
      <c r="N668" s="361"/>
      <c r="O668" s="161"/>
      <c r="P668" s="161"/>
      <c r="Q668" s="161"/>
      <c r="R668" s="161"/>
      <c r="S668" s="161"/>
      <c r="T668" s="161"/>
      <c r="U668" s="161"/>
      <c r="W668" s="161"/>
      <c r="X668" s="161"/>
    </row>
    <row r="669" spans="8:24" s="30" customFormat="1" ht="12" x14ac:dyDescent="0.25">
      <c r="H669" s="31"/>
      <c r="I669" s="31"/>
      <c r="J669" s="361"/>
      <c r="K669" s="31"/>
      <c r="L669" s="161"/>
      <c r="M669" s="161"/>
      <c r="N669" s="361"/>
      <c r="O669" s="161"/>
      <c r="P669" s="161"/>
      <c r="Q669" s="161"/>
      <c r="R669" s="161"/>
      <c r="S669" s="161"/>
      <c r="T669" s="161"/>
      <c r="U669" s="161"/>
      <c r="W669" s="161"/>
      <c r="X669" s="161"/>
    </row>
    <row r="670" spans="8:24" s="30" customFormat="1" ht="12" x14ac:dyDescent="0.25">
      <c r="H670" s="31"/>
      <c r="I670" s="31"/>
      <c r="J670" s="361"/>
      <c r="K670" s="31"/>
      <c r="L670" s="161"/>
      <c r="M670" s="161"/>
      <c r="N670" s="361"/>
      <c r="O670" s="161"/>
      <c r="P670" s="161"/>
      <c r="Q670" s="161"/>
      <c r="R670" s="161"/>
      <c r="S670" s="161"/>
      <c r="T670" s="161"/>
      <c r="U670" s="161"/>
      <c r="W670" s="161"/>
      <c r="X670" s="161"/>
    </row>
    <row r="671" spans="8:24" s="30" customFormat="1" ht="12" x14ac:dyDescent="0.25">
      <c r="H671" s="31"/>
      <c r="I671" s="31"/>
      <c r="J671" s="361"/>
      <c r="K671" s="31"/>
      <c r="L671" s="161"/>
      <c r="M671" s="161"/>
      <c r="N671" s="361"/>
      <c r="O671" s="161"/>
      <c r="P671" s="161"/>
      <c r="Q671" s="161"/>
      <c r="R671" s="161"/>
      <c r="S671" s="161"/>
      <c r="T671" s="161"/>
      <c r="U671" s="161"/>
      <c r="W671" s="161"/>
      <c r="X671" s="161"/>
    </row>
    <row r="672" spans="8:24" s="30" customFormat="1" ht="12" x14ac:dyDescent="0.25">
      <c r="H672" s="31"/>
      <c r="I672" s="31"/>
      <c r="J672" s="361"/>
      <c r="K672" s="31"/>
      <c r="L672" s="161"/>
      <c r="M672" s="161"/>
      <c r="N672" s="361"/>
      <c r="O672" s="161"/>
      <c r="P672" s="161"/>
      <c r="Q672" s="161"/>
      <c r="R672" s="161"/>
      <c r="S672" s="161"/>
      <c r="T672" s="161"/>
      <c r="U672" s="161"/>
      <c r="W672" s="161"/>
      <c r="X672" s="161"/>
    </row>
    <row r="673" spans="8:24" s="30" customFormat="1" ht="12" x14ac:dyDescent="0.25">
      <c r="H673" s="31"/>
      <c r="I673" s="31"/>
      <c r="J673" s="361"/>
      <c r="K673" s="31"/>
      <c r="L673" s="161"/>
      <c r="M673" s="161"/>
      <c r="N673" s="361"/>
      <c r="O673" s="161"/>
      <c r="P673" s="161"/>
      <c r="Q673" s="161"/>
      <c r="R673" s="161"/>
      <c r="S673" s="161"/>
      <c r="T673" s="161"/>
      <c r="U673" s="161"/>
      <c r="W673" s="161"/>
      <c r="X673" s="161"/>
    </row>
    <row r="674" spans="8:24" s="30" customFormat="1" ht="12" x14ac:dyDescent="0.25">
      <c r="H674" s="31"/>
      <c r="I674" s="31"/>
      <c r="J674" s="361"/>
      <c r="K674" s="31"/>
      <c r="L674" s="161"/>
      <c r="M674" s="161"/>
      <c r="N674" s="361"/>
      <c r="O674" s="161"/>
      <c r="P674" s="161"/>
      <c r="Q674" s="161"/>
      <c r="R674" s="161"/>
      <c r="S674" s="161"/>
      <c r="T674" s="161"/>
      <c r="U674" s="161"/>
      <c r="W674" s="161"/>
      <c r="X674" s="161"/>
    </row>
    <row r="675" spans="8:24" s="30" customFormat="1" ht="12" x14ac:dyDescent="0.25">
      <c r="H675" s="31"/>
      <c r="I675" s="31"/>
      <c r="J675" s="361"/>
      <c r="K675" s="31"/>
      <c r="L675" s="161"/>
      <c r="M675" s="161"/>
      <c r="N675" s="361"/>
      <c r="O675" s="161"/>
      <c r="P675" s="161"/>
      <c r="Q675" s="161"/>
      <c r="R675" s="161"/>
      <c r="S675" s="161"/>
      <c r="T675" s="161"/>
      <c r="U675" s="161"/>
      <c r="W675" s="161"/>
      <c r="X675" s="161"/>
    </row>
    <row r="676" spans="8:24" s="30" customFormat="1" ht="12" x14ac:dyDescent="0.25">
      <c r="H676" s="31"/>
      <c r="I676" s="31"/>
      <c r="J676" s="361"/>
      <c r="K676" s="31"/>
      <c r="L676" s="161"/>
      <c r="M676" s="161"/>
      <c r="N676" s="361"/>
      <c r="O676" s="161"/>
      <c r="P676" s="161"/>
      <c r="Q676" s="161"/>
      <c r="R676" s="161"/>
      <c r="S676" s="161"/>
      <c r="T676" s="161"/>
      <c r="U676" s="161"/>
      <c r="W676" s="161"/>
      <c r="X676" s="161"/>
    </row>
    <row r="677" spans="8:24" s="30" customFormat="1" ht="12" x14ac:dyDescent="0.25">
      <c r="H677" s="31"/>
      <c r="I677" s="31"/>
      <c r="J677" s="361"/>
      <c r="K677" s="31"/>
      <c r="L677" s="161"/>
      <c r="M677" s="161"/>
      <c r="N677" s="361"/>
      <c r="O677" s="161"/>
      <c r="P677" s="161"/>
      <c r="Q677" s="161"/>
      <c r="R677" s="161"/>
      <c r="S677" s="161"/>
      <c r="T677" s="161"/>
      <c r="U677" s="161"/>
      <c r="W677" s="161"/>
      <c r="X677" s="161"/>
    </row>
    <row r="678" spans="8:24" s="30" customFormat="1" ht="12" x14ac:dyDescent="0.25">
      <c r="H678" s="31"/>
      <c r="I678" s="31"/>
      <c r="J678" s="361"/>
      <c r="K678" s="31"/>
      <c r="L678" s="161"/>
      <c r="M678" s="161"/>
      <c r="N678" s="361"/>
      <c r="O678" s="161"/>
      <c r="P678" s="161"/>
      <c r="Q678" s="161"/>
      <c r="R678" s="161"/>
      <c r="S678" s="161"/>
      <c r="T678" s="161"/>
      <c r="U678" s="161"/>
      <c r="W678" s="161"/>
      <c r="X678" s="161"/>
    </row>
    <row r="679" spans="8:24" s="30" customFormat="1" ht="12" x14ac:dyDescent="0.25">
      <c r="H679" s="31"/>
      <c r="I679" s="31"/>
      <c r="J679" s="361"/>
      <c r="K679" s="31"/>
      <c r="L679" s="161"/>
      <c r="M679" s="161"/>
      <c r="N679" s="361"/>
      <c r="O679" s="161"/>
      <c r="P679" s="161"/>
      <c r="Q679" s="161"/>
      <c r="R679" s="161"/>
      <c r="S679" s="161"/>
      <c r="T679" s="161"/>
      <c r="U679" s="161"/>
      <c r="W679" s="161"/>
      <c r="X679" s="161"/>
    </row>
    <row r="680" spans="8:24" s="30" customFormat="1" ht="12" x14ac:dyDescent="0.25">
      <c r="H680" s="31"/>
      <c r="I680" s="31"/>
      <c r="J680" s="361"/>
      <c r="K680" s="31"/>
      <c r="L680" s="161"/>
      <c r="M680" s="161"/>
      <c r="N680" s="361"/>
      <c r="O680" s="161"/>
      <c r="P680" s="161"/>
      <c r="Q680" s="161"/>
      <c r="R680" s="161"/>
      <c r="S680" s="161"/>
      <c r="T680" s="161"/>
      <c r="U680" s="161"/>
      <c r="W680" s="161"/>
      <c r="X680" s="161"/>
    </row>
    <row r="681" spans="8:24" s="30" customFormat="1" ht="12" x14ac:dyDescent="0.25">
      <c r="H681" s="31"/>
      <c r="I681" s="31"/>
      <c r="J681" s="361"/>
      <c r="K681" s="31"/>
      <c r="L681" s="161"/>
      <c r="M681" s="161"/>
      <c r="N681" s="361"/>
      <c r="O681" s="161"/>
      <c r="P681" s="161"/>
      <c r="Q681" s="161"/>
      <c r="R681" s="161"/>
      <c r="S681" s="161"/>
      <c r="T681" s="161"/>
      <c r="U681" s="161"/>
      <c r="W681" s="161"/>
      <c r="X681" s="161"/>
    </row>
    <row r="682" spans="8:24" s="30" customFormat="1" ht="12" x14ac:dyDescent="0.25">
      <c r="H682" s="31"/>
      <c r="I682" s="31"/>
      <c r="J682" s="361"/>
      <c r="K682" s="31"/>
      <c r="L682" s="161"/>
      <c r="M682" s="161"/>
      <c r="N682" s="361"/>
      <c r="O682" s="161"/>
      <c r="P682" s="161"/>
      <c r="Q682" s="161"/>
      <c r="R682" s="161"/>
      <c r="S682" s="161"/>
      <c r="T682" s="161"/>
      <c r="U682" s="161"/>
      <c r="W682" s="161"/>
      <c r="X682" s="161"/>
    </row>
    <row r="683" spans="8:24" s="30" customFormat="1" ht="12" x14ac:dyDescent="0.25">
      <c r="H683" s="31"/>
      <c r="I683" s="31"/>
      <c r="J683" s="361"/>
      <c r="K683" s="31"/>
      <c r="L683" s="161"/>
      <c r="M683" s="161"/>
      <c r="N683" s="361"/>
      <c r="O683" s="161"/>
      <c r="P683" s="161"/>
      <c r="Q683" s="161"/>
      <c r="R683" s="161"/>
      <c r="S683" s="161"/>
      <c r="T683" s="161"/>
      <c r="U683" s="161"/>
      <c r="W683" s="161"/>
      <c r="X683" s="161"/>
    </row>
    <row r="684" spans="8:24" s="30" customFormat="1" ht="12" x14ac:dyDescent="0.25">
      <c r="H684" s="31"/>
      <c r="I684" s="31"/>
      <c r="J684" s="361"/>
      <c r="K684" s="31"/>
      <c r="L684" s="161"/>
      <c r="M684" s="161"/>
      <c r="N684" s="361"/>
      <c r="O684" s="161"/>
      <c r="P684" s="161"/>
      <c r="Q684" s="161"/>
      <c r="R684" s="161"/>
      <c r="S684" s="161"/>
      <c r="T684" s="161"/>
      <c r="U684" s="161"/>
      <c r="W684" s="161"/>
      <c r="X684" s="161"/>
    </row>
    <row r="685" spans="8:24" s="30" customFormat="1" ht="12" x14ac:dyDescent="0.25">
      <c r="H685" s="31"/>
      <c r="I685" s="31"/>
      <c r="J685" s="361"/>
      <c r="K685" s="31"/>
      <c r="L685" s="161"/>
      <c r="M685" s="161"/>
      <c r="N685" s="361"/>
      <c r="O685" s="161"/>
      <c r="P685" s="161"/>
      <c r="Q685" s="161"/>
      <c r="R685" s="161"/>
      <c r="S685" s="161"/>
      <c r="T685" s="161"/>
      <c r="U685" s="161"/>
      <c r="W685" s="161"/>
      <c r="X685" s="161"/>
    </row>
    <row r="686" spans="8:24" s="30" customFormat="1" ht="12" x14ac:dyDescent="0.25">
      <c r="H686" s="31"/>
      <c r="I686" s="31"/>
      <c r="J686" s="361"/>
      <c r="K686" s="31"/>
      <c r="L686" s="161"/>
      <c r="M686" s="161"/>
      <c r="N686" s="361"/>
      <c r="O686" s="161"/>
      <c r="P686" s="161"/>
      <c r="Q686" s="161"/>
      <c r="R686" s="161"/>
      <c r="S686" s="161"/>
      <c r="T686" s="161"/>
      <c r="U686" s="161"/>
      <c r="W686" s="161"/>
      <c r="X686" s="161"/>
    </row>
    <row r="687" spans="8:24" s="30" customFormat="1" ht="12" x14ac:dyDescent="0.25">
      <c r="H687" s="31"/>
      <c r="I687" s="31"/>
      <c r="J687" s="361"/>
      <c r="K687" s="31"/>
      <c r="L687" s="161"/>
      <c r="M687" s="161"/>
      <c r="N687" s="361"/>
      <c r="O687" s="161"/>
      <c r="P687" s="161"/>
      <c r="Q687" s="161"/>
      <c r="R687" s="161"/>
      <c r="S687" s="161"/>
      <c r="T687" s="161"/>
      <c r="U687" s="161"/>
      <c r="W687" s="161"/>
      <c r="X687" s="161"/>
    </row>
    <row r="688" spans="8:24" s="30" customFormat="1" ht="12" x14ac:dyDescent="0.25">
      <c r="H688" s="31"/>
      <c r="I688" s="31"/>
      <c r="J688" s="361"/>
      <c r="K688" s="31"/>
      <c r="L688" s="161"/>
      <c r="M688" s="161"/>
      <c r="N688" s="361"/>
      <c r="O688" s="161"/>
      <c r="P688" s="161"/>
      <c r="Q688" s="161"/>
      <c r="R688" s="161"/>
      <c r="S688" s="161"/>
      <c r="T688" s="161"/>
      <c r="U688" s="161"/>
      <c r="W688" s="161"/>
      <c r="X688" s="161"/>
    </row>
    <row r="689" spans="8:25" s="30" customFormat="1" ht="12" x14ac:dyDescent="0.25">
      <c r="H689" s="31"/>
      <c r="I689" s="31"/>
      <c r="J689" s="361"/>
      <c r="K689" s="31"/>
      <c r="L689" s="161"/>
      <c r="M689" s="161"/>
      <c r="N689" s="361"/>
      <c r="O689" s="161"/>
      <c r="P689" s="161"/>
      <c r="Q689" s="161"/>
      <c r="R689" s="161"/>
      <c r="S689" s="161"/>
      <c r="T689" s="161"/>
      <c r="U689" s="161"/>
      <c r="W689" s="161"/>
      <c r="X689" s="161"/>
    </row>
    <row r="690" spans="8:25" s="30" customFormat="1" ht="12" x14ac:dyDescent="0.25">
      <c r="H690" s="31"/>
      <c r="I690" s="31"/>
      <c r="J690" s="361"/>
      <c r="K690" s="31"/>
      <c r="L690" s="161"/>
      <c r="M690" s="161"/>
      <c r="N690" s="361"/>
      <c r="O690" s="161"/>
      <c r="P690" s="161"/>
      <c r="Q690" s="161"/>
      <c r="R690" s="161"/>
      <c r="S690" s="161"/>
      <c r="T690" s="161"/>
      <c r="U690" s="161"/>
      <c r="W690" s="161"/>
      <c r="X690" s="161"/>
    </row>
    <row r="691" spans="8:25" s="30" customFormat="1" ht="12" x14ac:dyDescent="0.25">
      <c r="H691" s="31"/>
      <c r="I691" s="31"/>
      <c r="J691" s="361"/>
      <c r="K691" s="31"/>
      <c r="L691" s="161"/>
      <c r="M691" s="161"/>
      <c r="N691" s="361"/>
      <c r="O691" s="161"/>
      <c r="P691" s="161"/>
      <c r="Q691" s="161"/>
      <c r="R691" s="161"/>
      <c r="S691" s="161"/>
      <c r="T691" s="161"/>
      <c r="U691" s="161"/>
      <c r="W691" s="161"/>
      <c r="X691" s="161"/>
      <c r="Y691" s="161"/>
    </row>
    <row r="692" spans="8:25" s="30" customFormat="1" ht="12" x14ac:dyDescent="0.25">
      <c r="H692" s="31"/>
      <c r="I692" s="31"/>
      <c r="J692" s="361"/>
      <c r="K692" s="31"/>
      <c r="L692" s="161"/>
      <c r="M692" s="161"/>
      <c r="N692" s="361"/>
      <c r="O692" s="161"/>
      <c r="P692" s="161"/>
      <c r="Q692" s="161"/>
      <c r="R692" s="161"/>
      <c r="S692" s="161"/>
      <c r="T692" s="161"/>
      <c r="U692" s="161"/>
      <c r="W692" s="161"/>
      <c r="X692" s="161"/>
      <c r="Y692" s="161"/>
    </row>
    <row r="693" spans="8:25" s="30" customFormat="1" ht="12" x14ac:dyDescent="0.25">
      <c r="H693" s="31"/>
      <c r="I693" s="31"/>
      <c r="J693" s="361"/>
      <c r="K693" s="31"/>
      <c r="L693" s="161"/>
      <c r="M693" s="161"/>
      <c r="N693" s="361"/>
      <c r="O693" s="161"/>
      <c r="P693" s="161"/>
      <c r="Q693" s="161"/>
      <c r="R693" s="161"/>
      <c r="S693" s="161"/>
      <c r="T693" s="161"/>
      <c r="U693" s="161"/>
      <c r="W693" s="161"/>
      <c r="X693" s="161"/>
      <c r="Y693" s="161"/>
    </row>
    <row r="694" spans="8:25" s="30" customFormat="1" ht="12" x14ac:dyDescent="0.25">
      <c r="H694" s="31"/>
      <c r="I694" s="31"/>
      <c r="J694" s="361"/>
      <c r="K694" s="31"/>
      <c r="L694" s="161"/>
      <c r="M694" s="161"/>
      <c r="N694" s="361"/>
      <c r="O694" s="161"/>
      <c r="P694" s="161"/>
      <c r="Q694" s="161"/>
      <c r="R694" s="161"/>
      <c r="S694" s="161"/>
      <c r="T694" s="161"/>
      <c r="U694" s="161"/>
      <c r="W694" s="161"/>
      <c r="X694" s="161"/>
      <c r="Y694" s="161"/>
    </row>
    <row r="695" spans="8:25" s="30" customFormat="1" ht="12" x14ac:dyDescent="0.25">
      <c r="H695" s="31"/>
      <c r="I695" s="31"/>
      <c r="J695" s="361"/>
      <c r="K695" s="31"/>
      <c r="L695" s="161"/>
      <c r="M695" s="161"/>
      <c r="N695" s="361"/>
      <c r="O695" s="161"/>
      <c r="P695" s="161"/>
      <c r="Q695" s="161"/>
      <c r="R695" s="161"/>
      <c r="S695" s="161"/>
      <c r="T695" s="161"/>
      <c r="U695" s="161"/>
      <c r="W695" s="161"/>
      <c r="X695" s="161"/>
      <c r="Y695" s="161"/>
    </row>
    <row r="696" spans="8:25" s="30" customFormat="1" ht="12" x14ac:dyDescent="0.25">
      <c r="H696" s="31"/>
      <c r="I696" s="31"/>
      <c r="J696" s="361"/>
      <c r="K696" s="31"/>
      <c r="L696" s="161"/>
      <c r="M696" s="161"/>
      <c r="N696" s="361"/>
      <c r="O696" s="161"/>
      <c r="P696" s="161"/>
      <c r="Q696" s="161"/>
      <c r="R696" s="161"/>
      <c r="S696" s="161"/>
      <c r="T696" s="161"/>
      <c r="U696" s="161"/>
      <c r="W696" s="161"/>
      <c r="X696" s="161"/>
      <c r="Y696" s="161"/>
    </row>
    <row r="697" spans="8:25" s="30" customFormat="1" ht="12" x14ac:dyDescent="0.25">
      <c r="H697" s="31"/>
      <c r="I697" s="31"/>
      <c r="J697" s="361"/>
      <c r="K697" s="31"/>
      <c r="L697" s="161"/>
      <c r="M697" s="161"/>
      <c r="N697" s="361"/>
      <c r="O697" s="161"/>
      <c r="P697" s="161"/>
      <c r="Q697" s="161"/>
      <c r="R697" s="161"/>
      <c r="S697" s="161"/>
      <c r="T697" s="161"/>
      <c r="U697" s="161"/>
      <c r="W697" s="161"/>
      <c r="X697" s="161"/>
      <c r="Y697" s="161"/>
    </row>
    <row r="698" spans="8:25" s="30" customFormat="1" ht="12" x14ac:dyDescent="0.25">
      <c r="H698" s="31"/>
      <c r="I698" s="31"/>
      <c r="J698" s="361"/>
      <c r="K698" s="31"/>
      <c r="L698" s="161"/>
      <c r="M698" s="161"/>
      <c r="N698" s="361"/>
      <c r="O698" s="161"/>
      <c r="P698" s="161"/>
      <c r="Q698" s="161"/>
      <c r="R698" s="161"/>
      <c r="S698" s="161"/>
      <c r="T698" s="161"/>
      <c r="U698" s="161"/>
      <c r="W698" s="161"/>
      <c r="X698" s="161"/>
      <c r="Y698" s="161"/>
    </row>
    <row r="699" spans="8:25" s="30" customFormat="1" ht="12" x14ac:dyDescent="0.25">
      <c r="H699" s="31"/>
      <c r="I699" s="31"/>
      <c r="J699" s="361"/>
      <c r="K699" s="31"/>
      <c r="L699" s="161"/>
      <c r="M699" s="161"/>
      <c r="N699" s="361"/>
      <c r="O699" s="161"/>
      <c r="P699" s="161"/>
      <c r="Q699" s="161"/>
      <c r="R699" s="161"/>
      <c r="S699" s="161"/>
      <c r="T699" s="161"/>
      <c r="U699" s="161"/>
      <c r="W699" s="161"/>
      <c r="X699" s="161"/>
      <c r="Y699" s="161"/>
    </row>
    <row r="700" spans="8:25" s="30" customFormat="1" ht="12" x14ac:dyDescent="0.25">
      <c r="H700" s="31"/>
      <c r="I700" s="31"/>
      <c r="J700" s="361"/>
      <c r="K700" s="31"/>
      <c r="L700" s="161"/>
      <c r="M700" s="161"/>
      <c r="N700" s="361"/>
      <c r="O700" s="161"/>
      <c r="P700" s="161"/>
      <c r="Q700" s="161"/>
      <c r="R700" s="161"/>
      <c r="S700" s="161"/>
      <c r="T700" s="161"/>
      <c r="U700" s="161"/>
      <c r="W700" s="161"/>
      <c r="X700" s="161"/>
      <c r="Y700" s="161"/>
    </row>
    <row r="701" spans="8:25" s="30" customFormat="1" ht="12" x14ac:dyDescent="0.25">
      <c r="H701" s="31"/>
      <c r="I701" s="31"/>
      <c r="J701" s="361"/>
      <c r="K701" s="31"/>
      <c r="L701" s="161"/>
      <c r="M701" s="161"/>
      <c r="N701" s="361"/>
      <c r="O701" s="161"/>
      <c r="P701" s="161"/>
      <c r="Q701" s="161"/>
      <c r="R701" s="161"/>
      <c r="S701" s="161"/>
      <c r="T701" s="161"/>
      <c r="U701" s="161"/>
      <c r="W701" s="161"/>
      <c r="X701" s="161"/>
      <c r="Y701" s="161"/>
    </row>
    <row r="702" spans="8:25" s="30" customFormat="1" ht="12" x14ac:dyDescent="0.25">
      <c r="H702" s="31"/>
      <c r="I702" s="31"/>
      <c r="J702" s="361"/>
      <c r="K702" s="31"/>
      <c r="L702" s="161"/>
      <c r="M702" s="161"/>
      <c r="N702" s="361"/>
      <c r="O702" s="161"/>
      <c r="P702" s="161"/>
      <c r="Q702" s="161"/>
      <c r="R702" s="161"/>
      <c r="S702" s="161"/>
      <c r="T702" s="161"/>
      <c r="U702" s="161"/>
      <c r="W702" s="161"/>
      <c r="X702" s="161"/>
      <c r="Y702" s="161"/>
    </row>
    <row r="703" spans="8:25" s="30" customFormat="1" ht="12" x14ac:dyDescent="0.25">
      <c r="H703" s="31"/>
      <c r="I703" s="31"/>
      <c r="J703" s="361"/>
      <c r="K703" s="31"/>
      <c r="L703" s="161"/>
      <c r="M703" s="161"/>
      <c r="N703" s="361"/>
      <c r="O703" s="161"/>
      <c r="P703" s="161"/>
      <c r="Q703" s="161"/>
      <c r="R703" s="161"/>
      <c r="S703" s="161"/>
      <c r="T703" s="161"/>
      <c r="U703" s="161"/>
      <c r="W703" s="161"/>
      <c r="X703" s="161"/>
      <c r="Y703" s="161"/>
    </row>
    <row r="704" spans="8:25" s="30" customFormat="1" ht="12" x14ac:dyDescent="0.25">
      <c r="H704" s="31"/>
      <c r="I704" s="31"/>
      <c r="J704" s="361"/>
      <c r="K704" s="31"/>
      <c r="L704" s="161"/>
      <c r="M704" s="161"/>
      <c r="N704" s="361"/>
      <c r="O704" s="161"/>
      <c r="P704" s="161"/>
      <c r="Q704" s="161"/>
      <c r="R704" s="161"/>
      <c r="S704" s="161"/>
      <c r="T704" s="161"/>
      <c r="U704" s="161"/>
      <c r="W704" s="161"/>
      <c r="X704" s="161"/>
      <c r="Y704" s="161"/>
    </row>
    <row r="705" spans="8:25" s="30" customFormat="1" ht="12" x14ac:dyDescent="0.25">
      <c r="H705" s="31"/>
      <c r="I705" s="31"/>
      <c r="J705" s="361"/>
      <c r="K705" s="31"/>
      <c r="L705" s="161"/>
      <c r="M705" s="161"/>
      <c r="N705" s="361"/>
      <c r="O705" s="161"/>
      <c r="P705" s="161"/>
      <c r="Q705" s="161"/>
      <c r="R705" s="161"/>
      <c r="S705" s="161"/>
      <c r="T705" s="161"/>
      <c r="U705" s="161"/>
      <c r="W705" s="161"/>
      <c r="X705" s="161"/>
      <c r="Y705" s="161"/>
    </row>
    <row r="706" spans="8:25" s="30" customFormat="1" ht="12" x14ac:dyDescent="0.25">
      <c r="H706" s="31"/>
      <c r="I706" s="31"/>
      <c r="J706" s="361"/>
      <c r="K706" s="31"/>
      <c r="L706" s="161"/>
      <c r="M706" s="161"/>
      <c r="N706" s="361"/>
      <c r="O706" s="161"/>
      <c r="P706" s="161"/>
      <c r="Q706" s="161"/>
      <c r="R706" s="161"/>
      <c r="S706" s="161"/>
      <c r="T706" s="161"/>
      <c r="U706" s="161"/>
      <c r="W706" s="161"/>
      <c r="X706" s="161"/>
      <c r="Y706" s="161"/>
    </row>
    <row r="707" spans="8:25" s="30" customFormat="1" ht="12" x14ac:dyDescent="0.25">
      <c r="H707" s="31"/>
      <c r="I707" s="31"/>
      <c r="J707" s="361"/>
      <c r="K707" s="31"/>
      <c r="L707" s="161"/>
      <c r="M707" s="161"/>
      <c r="N707" s="361"/>
      <c r="O707" s="161"/>
      <c r="P707" s="161"/>
      <c r="Q707" s="161"/>
      <c r="R707" s="161"/>
      <c r="S707" s="161"/>
      <c r="T707" s="161"/>
      <c r="U707" s="161"/>
      <c r="W707" s="161"/>
      <c r="X707" s="161"/>
      <c r="Y707" s="161"/>
    </row>
    <row r="708" spans="8:25" s="30" customFormat="1" ht="12" x14ac:dyDescent="0.25">
      <c r="H708" s="31"/>
      <c r="I708" s="31"/>
      <c r="J708" s="361"/>
      <c r="K708" s="31"/>
      <c r="L708" s="161"/>
      <c r="M708" s="161"/>
      <c r="N708" s="361"/>
      <c r="O708" s="161"/>
      <c r="P708" s="161"/>
      <c r="Q708" s="161"/>
      <c r="R708" s="161"/>
      <c r="S708" s="161"/>
      <c r="T708" s="161"/>
      <c r="U708" s="161"/>
      <c r="W708" s="161"/>
      <c r="X708" s="161"/>
      <c r="Y708" s="161"/>
    </row>
    <row r="709" spans="8:25" s="30" customFormat="1" ht="12" x14ac:dyDescent="0.25">
      <c r="H709" s="31"/>
      <c r="I709" s="31"/>
      <c r="J709" s="361"/>
      <c r="K709" s="31"/>
      <c r="L709" s="161"/>
      <c r="M709" s="161"/>
      <c r="N709" s="361"/>
      <c r="O709" s="161"/>
      <c r="P709" s="161"/>
      <c r="Q709" s="161"/>
      <c r="R709" s="161"/>
      <c r="S709" s="161"/>
      <c r="T709" s="161"/>
      <c r="U709" s="161"/>
      <c r="W709" s="161"/>
      <c r="X709" s="161"/>
      <c r="Y709" s="161"/>
    </row>
    <row r="710" spans="8:25" s="30" customFormat="1" ht="12" x14ac:dyDescent="0.25">
      <c r="H710" s="31"/>
      <c r="I710" s="31"/>
      <c r="J710" s="361"/>
      <c r="K710" s="31"/>
      <c r="L710" s="161"/>
      <c r="M710" s="161"/>
      <c r="N710" s="361"/>
      <c r="O710" s="161"/>
      <c r="P710" s="161"/>
      <c r="Q710" s="161"/>
      <c r="R710" s="161"/>
      <c r="S710" s="161"/>
      <c r="T710" s="161"/>
      <c r="U710" s="161"/>
      <c r="W710" s="161"/>
      <c r="X710" s="161"/>
      <c r="Y710" s="161"/>
    </row>
    <row r="711" spans="8:25" s="30" customFormat="1" ht="12" x14ac:dyDescent="0.25">
      <c r="H711" s="31"/>
      <c r="I711" s="31"/>
      <c r="J711" s="361"/>
      <c r="K711" s="31"/>
      <c r="L711" s="161"/>
      <c r="M711" s="161"/>
      <c r="N711" s="361"/>
      <c r="O711" s="161"/>
      <c r="P711" s="161"/>
      <c r="Q711" s="161"/>
      <c r="R711" s="161"/>
      <c r="S711" s="161"/>
      <c r="T711" s="161"/>
      <c r="U711" s="161"/>
      <c r="W711" s="161"/>
      <c r="X711" s="161"/>
      <c r="Y711" s="161"/>
    </row>
    <row r="712" spans="8:25" s="30" customFormat="1" ht="12" x14ac:dyDescent="0.25">
      <c r="H712" s="31"/>
      <c r="I712" s="31"/>
      <c r="J712" s="361"/>
      <c r="K712" s="31"/>
      <c r="L712" s="161"/>
      <c r="M712" s="161"/>
      <c r="N712" s="361"/>
      <c r="O712" s="161"/>
      <c r="P712" s="161"/>
      <c r="Q712" s="161"/>
      <c r="R712" s="161"/>
      <c r="S712" s="161"/>
      <c r="T712" s="161"/>
      <c r="U712" s="161"/>
      <c r="W712" s="161"/>
      <c r="X712" s="161"/>
      <c r="Y712" s="161"/>
    </row>
    <row r="713" spans="8:25" s="30" customFormat="1" ht="12" x14ac:dyDescent="0.25">
      <c r="H713" s="31"/>
      <c r="I713" s="31"/>
      <c r="J713" s="361"/>
      <c r="K713" s="31"/>
      <c r="L713" s="161"/>
      <c r="M713" s="161"/>
      <c r="N713" s="361"/>
      <c r="O713" s="161"/>
      <c r="P713" s="161"/>
      <c r="Q713" s="161"/>
      <c r="R713" s="161"/>
      <c r="S713" s="161"/>
      <c r="T713" s="161"/>
      <c r="U713" s="161"/>
      <c r="W713" s="161"/>
      <c r="X713" s="161"/>
      <c r="Y713" s="161"/>
    </row>
    <row r="714" spans="8:25" s="30" customFormat="1" ht="12" x14ac:dyDescent="0.25">
      <c r="H714" s="31"/>
      <c r="I714" s="31"/>
      <c r="J714" s="361"/>
      <c r="K714" s="31"/>
      <c r="L714" s="161"/>
      <c r="M714" s="161"/>
      <c r="N714" s="361"/>
      <c r="O714" s="161"/>
      <c r="P714" s="161"/>
      <c r="Q714" s="161"/>
      <c r="R714" s="161"/>
      <c r="S714" s="161"/>
      <c r="T714" s="161"/>
      <c r="U714" s="161"/>
      <c r="W714" s="161"/>
      <c r="X714" s="161"/>
      <c r="Y714" s="161"/>
    </row>
    <row r="715" spans="8:25" s="30" customFormat="1" ht="12" x14ac:dyDescent="0.25">
      <c r="H715" s="31"/>
      <c r="I715" s="31"/>
      <c r="J715" s="361"/>
      <c r="K715" s="31"/>
      <c r="L715" s="161"/>
      <c r="M715" s="161"/>
      <c r="N715" s="361"/>
      <c r="O715" s="161"/>
      <c r="P715" s="161"/>
      <c r="Q715" s="161"/>
      <c r="R715" s="161"/>
      <c r="S715" s="161"/>
      <c r="T715" s="161"/>
      <c r="U715" s="161"/>
      <c r="W715" s="161"/>
      <c r="X715" s="161"/>
      <c r="Y715" s="161"/>
    </row>
    <row r="716" spans="8:25" s="30" customFormat="1" ht="12" x14ac:dyDescent="0.25">
      <c r="H716" s="31"/>
      <c r="I716" s="31"/>
      <c r="J716" s="361"/>
      <c r="K716" s="31"/>
      <c r="L716" s="161"/>
      <c r="M716" s="161"/>
      <c r="N716" s="361"/>
      <c r="O716" s="161"/>
      <c r="P716" s="161"/>
      <c r="Q716" s="161"/>
      <c r="R716" s="161"/>
      <c r="S716" s="161"/>
      <c r="T716" s="161"/>
      <c r="U716" s="161"/>
      <c r="W716" s="161"/>
      <c r="X716" s="161"/>
      <c r="Y716" s="161"/>
    </row>
    <row r="717" spans="8:25" s="30" customFormat="1" ht="12" x14ac:dyDescent="0.25">
      <c r="H717" s="31"/>
      <c r="I717" s="31"/>
      <c r="J717" s="361"/>
      <c r="K717" s="31"/>
      <c r="L717" s="161"/>
      <c r="M717" s="161"/>
      <c r="N717" s="361"/>
      <c r="O717" s="161"/>
      <c r="P717" s="161"/>
      <c r="Q717" s="161"/>
      <c r="R717" s="161"/>
      <c r="S717" s="161"/>
      <c r="T717" s="161"/>
      <c r="U717" s="161"/>
      <c r="W717" s="161"/>
      <c r="X717" s="161"/>
      <c r="Y717" s="161"/>
    </row>
    <row r="718" spans="8:25" s="30" customFormat="1" ht="12" x14ac:dyDescent="0.25">
      <c r="H718" s="31"/>
      <c r="I718" s="31"/>
      <c r="J718" s="361"/>
      <c r="K718" s="31"/>
      <c r="L718" s="161"/>
      <c r="M718" s="161"/>
      <c r="N718" s="361"/>
      <c r="O718" s="161"/>
      <c r="P718" s="161"/>
      <c r="Q718" s="161"/>
      <c r="R718" s="161"/>
      <c r="S718" s="161"/>
      <c r="T718" s="161"/>
      <c r="U718" s="161"/>
      <c r="W718" s="161"/>
      <c r="X718" s="161"/>
      <c r="Y718" s="161"/>
    </row>
    <row r="719" spans="8:25" s="30" customFormat="1" ht="12" x14ac:dyDescent="0.25">
      <c r="H719" s="31"/>
      <c r="I719" s="31"/>
      <c r="J719" s="361"/>
      <c r="K719" s="31"/>
      <c r="L719" s="161"/>
      <c r="M719" s="161"/>
      <c r="N719" s="361"/>
      <c r="O719" s="161"/>
      <c r="P719" s="161"/>
      <c r="Q719" s="161"/>
      <c r="R719" s="161"/>
      <c r="S719" s="161"/>
      <c r="T719" s="161"/>
      <c r="U719" s="161"/>
      <c r="W719" s="161"/>
      <c r="X719" s="161"/>
      <c r="Y719" s="161"/>
    </row>
    <row r="720" spans="8:25" s="30" customFormat="1" ht="12" x14ac:dyDescent="0.25">
      <c r="H720" s="31"/>
      <c r="I720" s="31"/>
      <c r="J720" s="361"/>
      <c r="K720" s="31"/>
      <c r="L720" s="161"/>
      <c r="M720" s="161"/>
      <c r="N720" s="361"/>
      <c r="O720" s="161"/>
      <c r="P720" s="161"/>
      <c r="Q720" s="161"/>
      <c r="R720" s="161"/>
      <c r="S720" s="161"/>
      <c r="T720" s="161"/>
      <c r="U720" s="161"/>
      <c r="W720" s="161"/>
      <c r="X720" s="161"/>
      <c r="Y720" s="161"/>
    </row>
    <row r="721" spans="8:25" s="30" customFormat="1" ht="12" x14ac:dyDescent="0.25">
      <c r="H721" s="31"/>
      <c r="I721" s="31"/>
      <c r="J721" s="361"/>
      <c r="K721" s="31"/>
      <c r="L721" s="161"/>
      <c r="M721" s="161"/>
      <c r="N721" s="361"/>
      <c r="O721" s="161"/>
      <c r="P721" s="161"/>
      <c r="Q721" s="161"/>
      <c r="R721" s="161"/>
      <c r="S721" s="161"/>
      <c r="T721" s="161"/>
      <c r="U721" s="161"/>
      <c r="W721" s="161"/>
      <c r="X721" s="161"/>
      <c r="Y721" s="161"/>
    </row>
    <row r="722" spans="8:25" s="30" customFormat="1" ht="12" x14ac:dyDescent="0.25">
      <c r="H722" s="31"/>
      <c r="I722" s="31"/>
      <c r="J722" s="361"/>
      <c r="K722" s="31"/>
      <c r="L722" s="161"/>
      <c r="M722" s="161"/>
      <c r="N722" s="361"/>
      <c r="O722" s="161"/>
      <c r="P722" s="161"/>
      <c r="Q722" s="161"/>
      <c r="R722" s="161"/>
      <c r="S722" s="161"/>
      <c r="T722" s="161"/>
      <c r="U722" s="161"/>
      <c r="W722" s="161"/>
      <c r="X722" s="161"/>
      <c r="Y722" s="161"/>
    </row>
    <row r="723" spans="8:25" s="30" customFormat="1" ht="12" x14ac:dyDescent="0.25">
      <c r="H723" s="31"/>
      <c r="I723" s="31"/>
      <c r="J723" s="361"/>
      <c r="K723" s="31"/>
      <c r="L723" s="161"/>
      <c r="M723" s="161"/>
      <c r="N723" s="361"/>
      <c r="O723" s="161"/>
      <c r="P723" s="161"/>
      <c r="Q723" s="161"/>
      <c r="R723" s="161"/>
      <c r="S723" s="161"/>
      <c r="T723" s="161"/>
      <c r="U723" s="161"/>
      <c r="W723" s="161"/>
      <c r="X723" s="161"/>
      <c r="Y723" s="161"/>
    </row>
    <row r="724" spans="8:25" s="30" customFormat="1" ht="12" x14ac:dyDescent="0.25">
      <c r="H724" s="31"/>
      <c r="I724" s="31"/>
      <c r="J724" s="361"/>
      <c r="K724" s="31"/>
      <c r="L724" s="161"/>
      <c r="M724" s="161"/>
      <c r="N724" s="361"/>
      <c r="O724" s="161"/>
      <c r="P724" s="161"/>
      <c r="Q724" s="161"/>
      <c r="R724" s="161"/>
      <c r="S724" s="161"/>
      <c r="T724" s="161"/>
      <c r="U724" s="161"/>
      <c r="W724" s="161"/>
      <c r="X724" s="161"/>
      <c r="Y724" s="161"/>
    </row>
    <row r="725" spans="8:25" s="30" customFormat="1" ht="12" x14ac:dyDescent="0.25">
      <c r="H725" s="31"/>
      <c r="I725" s="31"/>
      <c r="J725" s="361"/>
      <c r="K725" s="31"/>
      <c r="L725" s="161"/>
      <c r="M725" s="161"/>
      <c r="N725" s="3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</row>
    <row r="726" spans="8:25" s="30" customFormat="1" ht="12" x14ac:dyDescent="0.25">
      <c r="H726" s="31"/>
      <c r="I726" s="31"/>
      <c r="J726" s="361"/>
      <c r="K726" s="31"/>
      <c r="L726" s="161"/>
      <c r="M726" s="161"/>
      <c r="N726" s="3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</row>
    <row r="727" spans="8:25" s="30" customFormat="1" ht="12" x14ac:dyDescent="0.25">
      <c r="H727" s="31"/>
      <c r="I727" s="31"/>
      <c r="J727" s="361"/>
      <c r="K727" s="31"/>
      <c r="L727" s="161"/>
      <c r="M727" s="161"/>
      <c r="N727" s="3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</row>
    <row r="728" spans="8:25" s="30" customFormat="1" ht="12" x14ac:dyDescent="0.25">
      <c r="H728" s="31"/>
      <c r="I728" s="31"/>
      <c r="J728" s="361"/>
      <c r="K728" s="31"/>
      <c r="L728" s="161"/>
      <c r="M728" s="161"/>
      <c r="N728" s="3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</row>
    <row r="729" spans="8:25" s="30" customFormat="1" ht="12" x14ac:dyDescent="0.25">
      <c r="H729" s="31"/>
      <c r="I729" s="31"/>
      <c r="J729" s="361"/>
      <c r="K729" s="31"/>
      <c r="L729" s="161"/>
      <c r="M729" s="161"/>
      <c r="N729" s="3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</row>
    <row r="730" spans="8:25" s="30" customFormat="1" ht="12" x14ac:dyDescent="0.25">
      <c r="H730" s="31"/>
      <c r="I730" s="31"/>
      <c r="J730" s="361"/>
      <c r="K730" s="31"/>
      <c r="L730" s="161"/>
      <c r="M730" s="161"/>
      <c r="N730" s="3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</row>
    <row r="731" spans="8:25" s="30" customFormat="1" ht="12" x14ac:dyDescent="0.25">
      <c r="H731" s="31"/>
      <c r="I731" s="31"/>
      <c r="J731" s="361"/>
      <c r="K731" s="31"/>
      <c r="L731" s="161"/>
      <c r="M731" s="161"/>
      <c r="N731" s="3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</row>
    <row r="732" spans="8:25" s="30" customFormat="1" ht="12" x14ac:dyDescent="0.25">
      <c r="H732" s="31"/>
      <c r="I732" s="31"/>
      <c r="J732" s="361"/>
      <c r="K732" s="31"/>
      <c r="L732" s="161"/>
      <c r="M732" s="161"/>
      <c r="N732" s="3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</row>
    <row r="733" spans="8:25" s="30" customFormat="1" ht="12" x14ac:dyDescent="0.25">
      <c r="H733" s="31"/>
      <c r="I733" s="31"/>
      <c r="J733" s="361"/>
      <c r="K733" s="31"/>
      <c r="L733" s="161"/>
      <c r="M733" s="161"/>
      <c r="N733" s="3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</row>
    <row r="734" spans="8:25" s="30" customFormat="1" ht="12" x14ac:dyDescent="0.25">
      <c r="H734" s="31"/>
      <c r="I734" s="31"/>
      <c r="J734" s="361"/>
      <c r="K734" s="31"/>
      <c r="L734" s="161"/>
      <c r="M734" s="161"/>
      <c r="N734" s="3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</row>
    <row r="735" spans="8:25" s="30" customFormat="1" ht="12" x14ac:dyDescent="0.25">
      <c r="H735" s="31"/>
      <c r="I735" s="31"/>
      <c r="J735" s="361"/>
      <c r="K735" s="31"/>
      <c r="L735" s="161"/>
      <c r="M735" s="161"/>
      <c r="N735" s="3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</row>
    <row r="736" spans="8:25" s="30" customFormat="1" ht="12" x14ac:dyDescent="0.25">
      <c r="H736" s="31"/>
      <c r="I736" s="31"/>
      <c r="J736" s="361"/>
      <c r="K736" s="31"/>
      <c r="L736" s="161"/>
      <c r="M736" s="161"/>
      <c r="N736" s="3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</row>
    <row r="737" spans="8:25" s="30" customFormat="1" ht="12" x14ac:dyDescent="0.25">
      <c r="H737" s="31"/>
      <c r="I737" s="31"/>
      <c r="J737" s="361"/>
      <c r="K737" s="31"/>
      <c r="L737" s="161"/>
      <c r="M737" s="161"/>
      <c r="N737" s="3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</row>
    <row r="738" spans="8:25" s="30" customFormat="1" ht="12" x14ac:dyDescent="0.25">
      <c r="H738" s="31"/>
      <c r="I738" s="31"/>
      <c r="J738" s="361"/>
      <c r="K738" s="31"/>
      <c r="L738" s="161"/>
      <c r="M738" s="161"/>
      <c r="N738" s="3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</row>
    <row r="739" spans="8:25" s="30" customFormat="1" ht="12" x14ac:dyDescent="0.25">
      <c r="H739" s="31"/>
      <c r="I739" s="31"/>
      <c r="J739" s="361"/>
      <c r="K739" s="31"/>
      <c r="L739" s="161"/>
      <c r="M739" s="161"/>
      <c r="N739" s="3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</row>
    <row r="740" spans="8:25" s="30" customFormat="1" ht="12" x14ac:dyDescent="0.25">
      <c r="H740" s="31"/>
      <c r="I740" s="31"/>
      <c r="J740" s="361"/>
      <c r="K740" s="31"/>
      <c r="L740" s="161"/>
      <c r="M740" s="161"/>
      <c r="N740" s="3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</row>
    <row r="741" spans="8:25" s="30" customFormat="1" ht="12" x14ac:dyDescent="0.25">
      <c r="H741" s="31"/>
      <c r="I741" s="31"/>
      <c r="J741" s="361"/>
      <c r="K741" s="31"/>
      <c r="L741" s="161"/>
      <c r="M741" s="161"/>
      <c r="N741" s="3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</row>
    <row r="742" spans="8:25" s="30" customFormat="1" ht="12" x14ac:dyDescent="0.25">
      <c r="H742" s="31"/>
      <c r="I742" s="31"/>
      <c r="J742" s="361"/>
      <c r="K742" s="31"/>
      <c r="L742" s="161"/>
      <c r="M742" s="161"/>
      <c r="N742" s="3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</row>
    <row r="743" spans="8:25" s="30" customFormat="1" ht="12" x14ac:dyDescent="0.25">
      <c r="H743" s="31"/>
      <c r="I743" s="31"/>
      <c r="J743" s="361"/>
      <c r="K743" s="31"/>
      <c r="L743" s="161"/>
      <c r="M743" s="161"/>
      <c r="N743" s="3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</row>
    <row r="744" spans="8:25" s="30" customFormat="1" ht="12" x14ac:dyDescent="0.25">
      <c r="H744" s="31"/>
      <c r="I744" s="31"/>
      <c r="J744" s="361"/>
      <c r="K744" s="31"/>
      <c r="L744" s="161"/>
      <c r="M744" s="161"/>
      <c r="N744" s="3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</row>
    <row r="745" spans="8:25" s="30" customFormat="1" ht="12" x14ac:dyDescent="0.25">
      <c r="H745" s="31"/>
      <c r="I745" s="31"/>
      <c r="J745" s="361"/>
      <c r="K745" s="31"/>
      <c r="L745" s="161"/>
      <c r="M745" s="161"/>
      <c r="N745" s="3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</row>
    <row r="746" spans="8:25" s="30" customFormat="1" ht="12" x14ac:dyDescent="0.25">
      <c r="H746" s="31"/>
      <c r="I746" s="31"/>
      <c r="J746" s="361"/>
      <c r="K746" s="31"/>
      <c r="L746" s="161"/>
      <c r="M746" s="161"/>
      <c r="N746" s="3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</row>
    <row r="747" spans="8:25" s="30" customFormat="1" ht="12" x14ac:dyDescent="0.25">
      <c r="H747" s="31"/>
      <c r="I747" s="31"/>
      <c r="J747" s="361"/>
      <c r="K747" s="31"/>
      <c r="L747" s="161"/>
      <c r="M747" s="161"/>
      <c r="N747" s="3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</row>
    <row r="748" spans="8:25" s="30" customFormat="1" ht="12" x14ac:dyDescent="0.25">
      <c r="H748" s="31"/>
      <c r="I748" s="31"/>
      <c r="J748" s="361"/>
      <c r="K748" s="31"/>
      <c r="L748" s="161"/>
      <c r="M748" s="161"/>
      <c r="N748" s="3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</row>
    <row r="749" spans="8:25" s="30" customFormat="1" ht="12" x14ac:dyDescent="0.25">
      <c r="H749" s="31"/>
      <c r="I749" s="31"/>
      <c r="J749" s="361"/>
      <c r="K749" s="31"/>
      <c r="L749" s="161"/>
      <c r="M749" s="161"/>
      <c r="N749" s="3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</row>
    <row r="750" spans="8:25" s="30" customFormat="1" ht="12" x14ac:dyDescent="0.25">
      <c r="H750" s="31"/>
      <c r="I750" s="31"/>
      <c r="J750" s="361"/>
      <c r="K750" s="31"/>
      <c r="L750" s="161"/>
      <c r="M750" s="161"/>
      <c r="N750" s="3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</row>
    <row r="751" spans="8:25" s="30" customFormat="1" ht="12" x14ac:dyDescent="0.25">
      <c r="H751" s="31"/>
      <c r="I751" s="31"/>
      <c r="J751" s="361"/>
      <c r="K751" s="31"/>
      <c r="L751" s="161"/>
      <c r="M751" s="161"/>
      <c r="N751" s="3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</row>
    <row r="752" spans="8:25" s="30" customFormat="1" ht="12" x14ac:dyDescent="0.25">
      <c r="H752" s="31"/>
      <c r="I752" s="31"/>
      <c r="J752" s="361"/>
      <c r="K752" s="31"/>
      <c r="L752" s="161"/>
      <c r="M752" s="161"/>
      <c r="N752" s="3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</row>
    <row r="753" spans="8:25" s="30" customFormat="1" ht="12" x14ac:dyDescent="0.25">
      <c r="H753" s="31"/>
      <c r="I753" s="31"/>
      <c r="J753" s="361"/>
      <c r="K753" s="31"/>
      <c r="L753" s="161"/>
      <c r="M753" s="161"/>
      <c r="N753" s="3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</row>
    <row r="754" spans="8:25" s="30" customFormat="1" ht="12" x14ac:dyDescent="0.25">
      <c r="H754" s="31"/>
      <c r="I754" s="31"/>
      <c r="J754" s="361"/>
      <c r="K754" s="31"/>
      <c r="L754" s="161"/>
      <c r="M754" s="161"/>
      <c r="N754" s="3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</row>
    <row r="755" spans="8:25" s="30" customFormat="1" ht="12" x14ac:dyDescent="0.25">
      <c r="H755" s="31"/>
      <c r="I755" s="31"/>
      <c r="J755" s="361"/>
      <c r="K755" s="31"/>
      <c r="L755" s="161"/>
      <c r="M755" s="161"/>
      <c r="N755" s="3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</row>
    <row r="756" spans="8:25" s="30" customFormat="1" ht="12" x14ac:dyDescent="0.25">
      <c r="H756" s="31"/>
      <c r="I756" s="31"/>
      <c r="J756" s="361"/>
      <c r="K756" s="31"/>
      <c r="L756" s="161"/>
      <c r="M756" s="161"/>
      <c r="N756" s="3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</row>
    <row r="757" spans="8:25" s="30" customFormat="1" ht="12" x14ac:dyDescent="0.25">
      <c r="H757" s="31"/>
      <c r="I757" s="31"/>
      <c r="J757" s="361"/>
      <c r="K757" s="31"/>
      <c r="L757" s="161"/>
      <c r="M757" s="161"/>
      <c r="N757" s="3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</row>
    <row r="758" spans="8:25" s="30" customFormat="1" ht="12" x14ac:dyDescent="0.25">
      <c r="H758" s="31"/>
      <c r="I758" s="31"/>
      <c r="J758" s="361"/>
      <c r="K758" s="31"/>
      <c r="L758" s="161"/>
      <c r="M758" s="161"/>
      <c r="N758" s="3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</row>
    <row r="759" spans="8:25" s="30" customFormat="1" ht="12" x14ac:dyDescent="0.25">
      <c r="H759" s="31"/>
      <c r="I759" s="31"/>
      <c r="J759" s="361"/>
      <c r="K759" s="31"/>
      <c r="L759" s="161"/>
      <c r="M759" s="161"/>
      <c r="N759" s="3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</row>
    <row r="760" spans="8:25" s="30" customFormat="1" ht="12" x14ac:dyDescent="0.25">
      <c r="H760" s="31"/>
      <c r="I760" s="31"/>
      <c r="J760" s="361"/>
      <c r="K760" s="31"/>
      <c r="L760" s="161"/>
      <c r="M760" s="161"/>
      <c r="N760" s="3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</row>
    <row r="761" spans="8:25" s="30" customFormat="1" ht="12" x14ac:dyDescent="0.25">
      <c r="H761" s="31"/>
      <c r="I761" s="31"/>
      <c r="J761" s="361"/>
      <c r="K761" s="31"/>
      <c r="L761" s="161"/>
      <c r="M761" s="161"/>
      <c r="N761" s="3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</row>
    <row r="762" spans="8:25" s="30" customFormat="1" ht="12" x14ac:dyDescent="0.25">
      <c r="H762" s="31"/>
      <c r="I762" s="31"/>
      <c r="J762" s="361"/>
      <c r="K762" s="31"/>
      <c r="L762" s="161"/>
      <c r="M762" s="161"/>
      <c r="N762" s="3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</row>
    <row r="763" spans="8:25" s="30" customFormat="1" ht="12" x14ac:dyDescent="0.25">
      <c r="H763" s="31"/>
      <c r="I763" s="31"/>
      <c r="J763" s="361"/>
      <c r="K763" s="31"/>
      <c r="L763" s="161"/>
      <c r="M763" s="161"/>
      <c r="N763" s="3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</row>
    <row r="764" spans="8:25" s="30" customFormat="1" ht="12" x14ac:dyDescent="0.25">
      <c r="H764" s="31"/>
      <c r="I764" s="31"/>
      <c r="J764" s="361"/>
      <c r="K764" s="31"/>
      <c r="L764" s="161"/>
      <c r="M764" s="161"/>
      <c r="N764" s="3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</row>
    <row r="765" spans="8:25" s="30" customFormat="1" ht="12" x14ac:dyDescent="0.25">
      <c r="H765" s="31"/>
      <c r="I765" s="31"/>
      <c r="J765" s="361"/>
      <c r="K765" s="31"/>
      <c r="L765" s="161"/>
      <c r="M765" s="161"/>
      <c r="N765" s="3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</row>
    <row r="766" spans="8:25" x14ac:dyDescent="0.25">
      <c r="H766" s="6"/>
      <c r="I766" s="6"/>
      <c r="J766" s="361"/>
      <c r="K766" s="6"/>
      <c r="L766" s="5"/>
      <c r="M766" s="5"/>
      <c r="N766" s="361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8:25" x14ac:dyDescent="0.25">
      <c r="H767" s="6"/>
      <c r="I767" s="6"/>
      <c r="J767" s="361"/>
      <c r="K767" s="6"/>
      <c r="L767" s="5"/>
      <c r="M767" s="5"/>
      <c r="N767" s="361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8:25" x14ac:dyDescent="0.25">
      <c r="H768" s="6"/>
      <c r="I768" s="6"/>
      <c r="J768" s="361"/>
      <c r="K768" s="6"/>
      <c r="L768" s="5"/>
      <c r="M768" s="5"/>
      <c r="N768" s="361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8:25" x14ac:dyDescent="0.25">
      <c r="H769" s="6"/>
      <c r="I769" s="6"/>
      <c r="J769" s="361"/>
      <c r="K769" s="6"/>
      <c r="L769" s="5"/>
      <c r="M769" s="5"/>
      <c r="N769" s="361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8:25" x14ac:dyDescent="0.25">
      <c r="H770" s="6"/>
      <c r="I770" s="6"/>
      <c r="J770" s="361"/>
      <c r="K770" s="6"/>
      <c r="L770" s="5"/>
      <c r="M770" s="5"/>
      <c r="N770" s="361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8:25" x14ac:dyDescent="0.25">
      <c r="H771" s="6"/>
      <c r="I771" s="6"/>
      <c r="J771" s="361"/>
      <c r="K771" s="6"/>
      <c r="L771" s="5"/>
      <c r="M771" s="5"/>
      <c r="N771" s="361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8:25" x14ac:dyDescent="0.25">
      <c r="H772" s="6"/>
      <c r="I772" s="6"/>
      <c r="J772" s="361"/>
      <c r="K772" s="6"/>
      <c r="L772" s="5"/>
      <c r="M772" s="5"/>
      <c r="N772" s="361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8:25" x14ac:dyDescent="0.25">
      <c r="H773" s="6"/>
      <c r="I773" s="6"/>
      <c r="J773" s="361"/>
      <c r="K773" s="6"/>
      <c r="L773" s="5"/>
      <c r="M773" s="5"/>
      <c r="N773" s="361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8:25" x14ac:dyDescent="0.25">
      <c r="H774" s="6"/>
      <c r="I774" s="6"/>
      <c r="J774" s="361"/>
      <c r="K774" s="6"/>
      <c r="L774" s="5"/>
      <c r="M774" s="5"/>
      <c r="N774" s="361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8:25" x14ac:dyDescent="0.25">
      <c r="H775" s="6"/>
      <c r="I775" s="6"/>
      <c r="J775" s="361"/>
      <c r="K775" s="6"/>
      <c r="L775" s="5"/>
      <c r="M775" s="5"/>
      <c r="N775" s="361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8:25" x14ac:dyDescent="0.25">
      <c r="H776" s="6"/>
      <c r="I776" s="6"/>
      <c r="J776" s="361"/>
      <c r="K776" s="6"/>
      <c r="L776" s="5"/>
      <c r="M776" s="5"/>
      <c r="N776" s="361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8:25" x14ac:dyDescent="0.25">
      <c r="H777" s="6"/>
      <c r="I777" s="6"/>
      <c r="J777" s="361"/>
      <c r="K777" s="6"/>
      <c r="L777" s="5"/>
      <c r="M777" s="5"/>
      <c r="N777" s="361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8:25" x14ac:dyDescent="0.25">
      <c r="H778" s="6"/>
      <c r="I778" s="6"/>
      <c r="J778" s="361"/>
      <c r="K778" s="6"/>
      <c r="L778" s="5"/>
      <c r="M778" s="5"/>
      <c r="N778" s="361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8:25" x14ac:dyDescent="0.25">
      <c r="H779" s="6"/>
      <c r="I779" s="6"/>
      <c r="J779" s="361"/>
      <c r="K779" s="6"/>
      <c r="L779" s="5"/>
      <c r="M779" s="5"/>
      <c r="N779" s="361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8:25" x14ac:dyDescent="0.25">
      <c r="H780" s="6"/>
      <c r="I780" s="6"/>
      <c r="J780" s="361"/>
      <c r="K780" s="6"/>
      <c r="L780" s="5"/>
      <c r="M780" s="5"/>
      <c r="N780" s="361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8:25" x14ac:dyDescent="0.25">
      <c r="H781" s="6"/>
      <c r="I781" s="6"/>
      <c r="J781" s="361"/>
      <c r="K781" s="6"/>
      <c r="L781" s="5"/>
      <c r="M781" s="5"/>
      <c r="N781" s="361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8:25" x14ac:dyDescent="0.25">
      <c r="H782" s="6"/>
      <c r="I782" s="6"/>
      <c r="J782" s="361"/>
      <c r="K782" s="6"/>
      <c r="L782" s="5"/>
      <c r="M782" s="5"/>
      <c r="N782" s="361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8:25" x14ac:dyDescent="0.25">
      <c r="H783" s="6"/>
      <c r="I783" s="6"/>
      <c r="J783" s="361"/>
      <c r="K783" s="6"/>
      <c r="L783" s="5"/>
      <c r="M783" s="5"/>
      <c r="N783" s="361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8:25" x14ac:dyDescent="0.25">
      <c r="H784" s="6"/>
      <c r="I784" s="6"/>
      <c r="J784" s="361"/>
      <c r="K784" s="6"/>
      <c r="L784" s="5"/>
      <c r="M784" s="5"/>
      <c r="N784" s="361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8:25" x14ac:dyDescent="0.25">
      <c r="H785" s="6"/>
      <c r="I785" s="6"/>
      <c r="J785" s="361"/>
      <c r="K785" s="6"/>
      <c r="L785" s="5"/>
      <c r="M785" s="5"/>
      <c r="N785" s="361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8:25" x14ac:dyDescent="0.25">
      <c r="H786" s="6"/>
      <c r="I786" s="6"/>
      <c r="J786" s="361"/>
      <c r="K786" s="6"/>
      <c r="L786" s="5"/>
      <c r="M786" s="5"/>
      <c r="N786" s="361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8:25" x14ac:dyDescent="0.25">
      <c r="H787" s="6"/>
      <c r="I787" s="6"/>
      <c r="J787" s="361"/>
      <c r="K787" s="6"/>
      <c r="L787" s="5"/>
      <c r="M787" s="5"/>
      <c r="N787" s="361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8:25" x14ac:dyDescent="0.25">
      <c r="H788" s="6"/>
      <c r="I788" s="6"/>
      <c r="J788" s="361"/>
      <c r="K788" s="6"/>
      <c r="L788" s="5"/>
      <c r="M788" s="5"/>
      <c r="N788" s="361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8:25" x14ac:dyDescent="0.25">
      <c r="H789" s="6"/>
      <c r="I789" s="6"/>
      <c r="J789" s="361"/>
      <c r="K789" s="6"/>
      <c r="L789" s="5"/>
      <c r="M789" s="5"/>
      <c r="N789" s="361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8:25" x14ac:dyDescent="0.25">
      <c r="H790" s="6"/>
      <c r="I790" s="6"/>
      <c r="J790" s="361"/>
      <c r="K790" s="6"/>
      <c r="L790" s="5"/>
      <c r="M790" s="5"/>
      <c r="N790" s="361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8:25" x14ac:dyDescent="0.25">
      <c r="H791" s="6"/>
      <c r="I791" s="6"/>
      <c r="J791" s="361"/>
      <c r="K791" s="6"/>
      <c r="L791" s="5"/>
      <c r="M791" s="5"/>
      <c r="N791" s="361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8:25" x14ac:dyDescent="0.25">
      <c r="H792" s="6"/>
      <c r="I792" s="6"/>
      <c r="J792" s="361"/>
      <c r="K792" s="6"/>
      <c r="L792" s="5"/>
      <c r="M792" s="5"/>
      <c r="N792" s="361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8:25" x14ac:dyDescent="0.25">
      <c r="H793" s="6"/>
      <c r="I793" s="6"/>
      <c r="J793" s="361"/>
      <c r="K793" s="6"/>
      <c r="L793" s="5"/>
      <c r="M793" s="5"/>
      <c r="N793" s="361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8:25" x14ac:dyDescent="0.25">
      <c r="H794" s="6"/>
      <c r="I794" s="6"/>
      <c r="J794" s="361"/>
      <c r="K794" s="6"/>
      <c r="L794" s="5"/>
      <c r="M794" s="5"/>
      <c r="N794" s="361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8:25" x14ac:dyDescent="0.25">
      <c r="H795" s="6"/>
      <c r="I795" s="6"/>
      <c r="J795" s="361"/>
      <c r="K795" s="6"/>
      <c r="L795" s="5"/>
      <c r="M795" s="5"/>
      <c r="N795" s="361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8:25" x14ac:dyDescent="0.25">
      <c r="H796" s="6"/>
      <c r="I796" s="6"/>
      <c r="J796" s="6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</sheetData>
  <sheetProtection algorithmName="SHA-512" hashValue="PfAP18nZsq5VTB97Lvmzn7eHO+l8eg5zjUm8M/ftzP1uZXHQqT+wJ4p5FOkPdkbkpgT2seGB4ccJG0GY2zmZEg==" saltValue="jJk/QeEL3ep41cKb+Yv5kQ==" spinCount="100000" sheet="1" objects="1" scenarios="1"/>
  <mergeCells count="13">
    <mergeCell ref="AA22:AC22"/>
    <mergeCell ref="AA9:AC9"/>
    <mergeCell ref="AA23:AC24"/>
    <mergeCell ref="H22:J22"/>
    <mergeCell ref="H23:J24"/>
    <mergeCell ref="L9:N9"/>
    <mergeCell ref="H9:J9"/>
    <mergeCell ref="L22:N22"/>
    <mergeCell ref="S22:U22"/>
    <mergeCell ref="W22:Y22"/>
    <mergeCell ref="S23:U24"/>
    <mergeCell ref="S9:U9"/>
    <mergeCell ref="W9:Y9"/>
  </mergeCells>
  <pageMargins left="0.70866141732283472" right="0.70866141732283472" top="0.74803149606299213" bottom="0.74803149606299213" header="0.31496062992125984" footer="0.31496062992125984"/>
  <pageSetup paperSize="9" scale="36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258E-06E3-4FAA-9F0C-9C813D3B7545}">
  <sheetPr codeName="Sheet6">
    <tabColor theme="6" tint="0.39997558519241921"/>
    <pageSetUpPr fitToPage="1"/>
  </sheetPr>
  <dimension ref="B2:X47"/>
  <sheetViews>
    <sheetView showGridLines="0" view="pageBreakPreview" topLeftCell="A33" zoomScale="70" zoomScaleNormal="100" zoomScaleSheetLayoutView="70" workbookViewId="0">
      <selection activeCell="I34" sqref="I34"/>
    </sheetView>
  </sheetViews>
  <sheetFormatPr defaultColWidth="9" defaultRowHeight="13.8" outlineLevelRow="1" x14ac:dyDescent="0.25"/>
  <cols>
    <col min="1" max="1" width="1.59765625" style="1" customWidth="1"/>
    <col min="2" max="2" width="3" style="1" customWidth="1"/>
    <col min="3" max="3" width="14.8984375" style="1" customWidth="1"/>
    <col min="4" max="7" width="13.09765625" style="1" customWidth="1"/>
    <col min="8" max="8" width="8.59765625" style="1" customWidth="1"/>
    <col min="9" max="9" width="13.09765625" style="1" customWidth="1"/>
    <col min="10" max="10" width="10.09765625" style="1" customWidth="1"/>
    <col min="11" max="11" width="12.59765625" style="1" bestFit="1" customWidth="1"/>
    <col min="12" max="13" width="9" style="1"/>
    <col min="14" max="14" width="10.3984375" style="1" bestFit="1" customWidth="1"/>
    <col min="15" max="23" width="7.09765625" style="1" customWidth="1"/>
    <col min="24" max="16384" width="9" style="1"/>
  </cols>
  <sheetData>
    <row r="2" spans="2:24" x14ac:dyDescent="0.25"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2:24" ht="28.5" customHeight="1" x14ac:dyDescent="0.25">
      <c r="B3" s="40"/>
      <c r="C3" s="164" t="s">
        <v>212</v>
      </c>
      <c r="D3" s="164"/>
      <c r="E3" s="165"/>
      <c r="F3" s="357" t="str">
        <f>'1. Accomodation'!$I$5</f>
        <v>Enigma Square</v>
      </c>
      <c r="G3" s="165"/>
      <c r="H3" s="165"/>
      <c r="I3" s="165" t="s">
        <v>213</v>
      </c>
      <c r="J3" s="334"/>
      <c r="K3" s="334">
        <f>'4. Valuation'!D6</f>
        <v>45536</v>
      </c>
      <c r="L3" s="13"/>
    </row>
    <row r="4" spans="2:24" x14ac:dyDescent="0.25">
      <c r="B4" s="40"/>
      <c r="C4" s="125"/>
      <c r="D4" s="125"/>
      <c r="E4" s="125"/>
      <c r="F4" s="125"/>
      <c r="G4" s="125"/>
      <c r="H4" s="40"/>
      <c r="I4" s="125"/>
      <c r="J4" s="125"/>
      <c r="K4" s="125"/>
      <c r="L4" s="40"/>
    </row>
    <row r="5" spans="2:24" x14ac:dyDescent="0.25">
      <c r="B5" s="40"/>
      <c r="C5" s="86" t="s">
        <v>214</v>
      </c>
      <c r="D5" s="86"/>
      <c r="E5" s="10"/>
      <c r="F5" s="10"/>
      <c r="G5" s="10"/>
      <c r="H5" s="40"/>
      <c r="I5" s="10"/>
      <c r="J5" s="10"/>
      <c r="K5" s="10"/>
      <c r="L5" s="110"/>
      <c r="M5" s="21"/>
    </row>
    <row r="6" spans="2:24" x14ac:dyDescent="0.25">
      <c r="B6" s="40"/>
      <c r="C6" s="86"/>
      <c r="D6" s="86"/>
      <c r="E6" s="10"/>
      <c r="F6" s="10"/>
      <c r="G6" s="10"/>
      <c r="H6" s="40"/>
      <c r="I6" s="10"/>
      <c r="J6" s="10"/>
      <c r="K6" s="10"/>
      <c r="L6" s="110"/>
      <c r="M6" s="21"/>
    </row>
    <row r="7" spans="2:24" s="67" customFormat="1" x14ac:dyDescent="0.25">
      <c r="B7" s="111"/>
      <c r="C7" s="473" t="s">
        <v>51</v>
      </c>
      <c r="D7" s="189" t="s">
        <v>215</v>
      </c>
      <c r="E7" s="180" t="s">
        <v>216</v>
      </c>
      <c r="F7" s="470" t="str">
        <f>TEXT('4. Valuation'!$D$5,0)&amp;" "&amp;TEXT('4. Valuation'!$M$24,"mmm-yy")</f>
        <v>Allsop/CBRE Sep-24</v>
      </c>
      <c r="G7" s="471"/>
      <c r="H7" s="472"/>
      <c r="I7" s="467" t="str">
        <f>"FY"&amp;TEXT('4. Valuation'!D8,"yy")&amp;" "&amp;"Budget"</f>
        <v>FY25 Budget</v>
      </c>
      <c r="J7" s="468"/>
      <c r="K7" s="469"/>
      <c r="L7" s="11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2:24" s="67" customFormat="1" x14ac:dyDescent="0.25">
      <c r="B8" s="111"/>
      <c r="C8" s="474" t="str">
        <f>'3. GRI Pricing'!C5</f>
        <v>Bedroom</v>
      </c>
      <c r="D8" s="191"/>
      <c r="E8" s="181">
        <f>$K$3</f>
        <v>45536</v>
      </c>
      <c r="F8" s="115">
        <f>'4. Valuation'!M24</f>
        <v>45536</v>
      </c>
      <c r="G8" s="116" t="s">
        <v>217</v>
      </c>
      <c r="H8" s="117" t="s">
        <v>218</v>
      </c>
      <c r="I8" s="112">
        <f>'4. Valuation'!$D$8</f>
        <v>45901</v>
      </c>
      <c r="J8" s="113" t="s">
        <v>217</v>
      </c>
      <c r="K8" s="114" t="s">
        <v>218</v>
      </c>
      <c r="L8" s="11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2:24" ht="14.25" customHeight="1" x14ac:dyDescent="0.25">
      <c r="B9" s="40"/>
      <c r="C9" s="87" t="str">
        <f>'3. GRI Pricing'!C6</f>
        <v>Studio</v>
      </c>
      <c r="D9" s="178">
        <f>'3. GRI Pricing'!D6</f>
        <v>13</v>
      </c>
      <c r="E9" s="182">
        <f>'3. GRI Pricing'!F6</f>
        <v>1216.5384615384614</v>
      </c>
      <c r="F9" s="87">
        <f ca="1">'4. Valuation'!L11</f>
        <v>1218</v>
      </c>
      <c r="G9" s="93">
        <f t="shared" ref="G9:G16" ca="1" si="0">IFERROR((E9-F9)/F9,0)</f>
        <v>-1.1999494758116308E-3</v>
      </c>
      <c r="H9" s="118">
        <f t="shared" ref="H9:H12" ca="1" si="1">G9</f>
        <v>-1.1999494758116308E-3</v>
      </c>
      <c r="I9" s="343">
        <v>0</v>
      </c>
      <c r="J9" s="93">
        <f>IFERROR((E9-I9)/I9,0)</f>
        <v>0</v>
      </c>
      <c r="K9" s="118">
        <f t="shared" ref="K9:K16" si="2">J9</f>
        <v>0</v>
      </c>
      <c r="L9" s="110"/>
      <c r="M9" s="21"/>
    </row>
    <row r="10" spans="2:24" ht="14.25" customHeight="1" x14ac:dyDescent="0.25">
      <c r="B10" s="40"/>
      <c r="C10" s="88" t="str">
        <f>'3. GRI Pricing'!C7</f>
        <v>1 Bed</v>
      </c>
      <c r="D10" s="179">
        <f>'3. GRI Pricing'!D7</f>
        <v>182</v>
      </c>
      <c r="E10" s="183">
        <f>'3. GRI Pricing'!F7</f>
        <v>1360.467032967033</v>
      </c>
      <c r="F10" s="88">
        <f ca="1">'4. Valuation'!L12</f>
        <v>1435.1428571428628</v>
      </c>
      <c r="G10" s="94">
        <f t="shared" ca="1" si="0"/>
        <v>-5.2033721802787834E-2</v>
      </c>
      <c r="H10" s="119">
        <f t="shared" ca="1" si="1"/>
        <v>-5.2033721802787834E-2</v>
      </c>
      <c r="I10" s="343">
        <v>0</v>
      </c>
      <c r="J10" s="94">
        <f t="shared" ref="J10" si="3">IFERROR((E10-I10)/I10,0)</f>
        <v>0</v>
      </c>
      <c r="K10" s="119">
        <f t="shared" si="2"/>
        <v>0</v>
      </c>
      <c r="L10" s="110"/>
      <c r="M10" s="21"/>
    </row>
    <row r="11" spans="2:24" ht="14.25" customHeight="1" outlineLevel="1" x14ac:dyDescent="0.25">
      <c r="B11" s="40"/>
      <c r="C11" s="88" t="str">
        <f>'3. GRI Pricing'!C8</f>
        <v>2 Bed</v>
      </c>
      <c r="D11" s="179">
        <f>'3. GRI Pricing'!D8</f>
        <v>54</v>
      </c>
      <c r="E11" s="183">
        <f>'3. GRI Pricing'!F8</f>
        <v>1770.8333333333333</v>
      </c>
      <c r="F11" s="88">
        <f ca="1">'4. Valuation'!L13</f>
        <v>1845.0370370370367</v>
      </c>
      <c r="G11" s="94">
        <f t="shared" ca="1" si="0"/>
        <v>-4.0218002248273529E-2</v>
      </c>
      <c r="H11" s="119">
        <f t="shared" ca="1" si="1"/>
        <v>-4.0218002248273529E-2</v>
      </c>
      <c r="I11" s="343">
        <v>0</v>
      </c>
      <c r="J11" s="94">
        <f t="shared" ref="J11:J12" si="4">IFERROR((E11-I11)/I11,0)</f>
        <v>0</v>
      </c>
      <c r="K11" s="119">
        <f t="shared" si="2"/>
        <v>0</v>
      </c>
      <c r="L11" s="110"/>
      <c r="M11" s="21"/>
    </row>
    <row r="12" spans="2:24" ht="14.25" customHeight="1" outlineLevel="1" x14ac:dyDescent="0.25">
      <c r="B12" s="40"/>
      <c r="C12" s="88" t="str">
        <f>'3. GRI Pricing'!C9</f>
        <v>3 bed</v>
      </c>
      <c r="D12" s="179">
        <f>'3. GRI Pricing'!D9</f>
        <v>12</v>
      </c>
      <c r="E12" s="183">
        <f>'3. GRI Pricing'!F9</f>
        <v>2069.1666666666665</v>
      </c>
      <c r="F12" s="88">
        <f ca="1">'4. Valuation'!L14</f>
        <v>2081.8055555555552</v>
      </c>
      <c r="G12" s="94">
        <f t="shared" ca="1" si="0"/>
        <v>-6.0711188204682475E-3</v>
      </c>
      <c r="H12" s="119">
        <f t="shared" ca="1" si="1"/>
        <v>-6.0711188204682475E-3</v>
      </c>
      <c r="I12" s="343">
        <v>0</v>
      </c>
      <c r="J12" s="94">
        <f t="shared" si="4"/>
        <v>0</v>
      </c>
      <c r="K12" s="119">
        <f t="shared" si="2"/>
        <v>0</v>
      </c>
      <c r="L12" s="110"/>
      <c r="M12" s="21"/>
    </row>
    <row r="13" spans="2:24" ht="14.25" customHeight="1" outlineLevel="1" x14ac:dyDescent="0.25">
      <c r="B13" s="40"/>
      <c r="C13" s="88">
        <f>'3. GRI Pricing'!C10</f>
        <v>0</v>
      </c>
      <c r="D13" s="179">
        <f>'3. GRI Pricing'!D10</f>
        <v>0</v>
      </c>
      <c r="E13" s="183">
        <f>'3. GRI Pricing'!F10</f>
        <v>0</v>
      </c>
      <c r="F13" s="88">
        <f ca="1">'4. Valuation'!L15</f>
        <v>0</v>
      </c>
      <c r="G13" s="94">
        <f t="shared" ca="1" si="0"/>
        <v>0</v>
      </c>
      <c r="H13" s="119">
        <f t="shared" ref="H13:H14" ca="1" si="5">G13</f>
        <v>0</v>
      </c>
      <c r="I13" s="343">
        <v>0</v>
      </c>
      <c r="J13" s="94">
        <f t="shared" ref="J13:J14" si="6">IFERROR((E13-I13)/I13,0)</f>
        <v>0</v>
      </c>
      <c r="K13" s="119">
        <f t="shared" ref="K13:K14" si="7">J13</f>
        <v>0</v>
      </c>
      <c r="L13" s="110"/>
      <c r="M13" s="21"/>
    </row>
    <row r="14" spans="2:24" ht="14.25" customHeight="1" outlineLevel="1" x14ac:dyDescent="0.25">
      <c r="B14" s="40"/>
      <c r="C14" s="88">
        <f>'3. GRI Pricing'!C11</f>
        <v>0</v>
      </c>
      <c r="D14" s="179">
        <f>'3. GRI Pricing'!D11</f>
        <v>0</v>
      </c>
      <c r="E14" s="183">
        <f>'3. GRI Pricing'!F11</f>
        <v>0</v>
      </c>
      <c r="F14" s="88">
        <f ca="1">'4. Valuation'!L16</f>
        <v>0</v>
      </c>
      <c r="G14" s="94">
        <f t="shared" ca="1" si="0"/>
        <v>0</v>
      </c>
      <c r="H14" s="119">
        <f t="shared" ca="1" si="5"/>
        <v>0</v>
      </c>
      <c r="I14" s="343">
        <v>0</v>
      </c>
      <c r="J14" s="94">
        <f t="shared" si="6"/>
        <v>0</v>
      </c>
      <c r="K14" s="119">
        <f t="shared" si="7"/>
        <v>0</v>
      </c>
      <c r="L14" s="110"/>
      <c r="M14" s="21"/>
    </row>
    <row r="15" spans="2:24" ht="14.25" customHeight="1" x14ac:dyDescent="0.25">
      <c r="B15" s="40"/>
      <c r="C15" s="89" t="s">
        <v>219</v>
      </c>
      <c r="D15" s="365">
        <f>SUM(D9:D13)</f>
        <v>261</v>
      </c>
      <c r="E15" s="184">
        <f>'3. GRI Pricing'!F12</f>
        <v>1470.7854406130266</v>
      </c>
      <c r="F15" s="89">
        <f>'4. Valuation'!L17</f>
        <v>1538.8646232439305</v>
      </c>
      <c r="G15" s="95">
        <f t="shared" si="0"/>
        <v>-4.4239877636145036E-2</v>
      </c>
      <c r="H15" s="120">
        <f>G15</f>
        <v>-4.4239877636145036E-2</v>
      </c>
      <c r="I15" s="366">
        <f>IFERROR(I34/D15,0)</f>
        <v>0</v>
      </c>
      <c r="J15" s="95">
        <f>IFERROR((E15-I15)/I15,0)</f>
        <v>0</v>
      </c>
      <c r="K15" s="120">
        <f t="shared" si="2"/>
        <v>0</v>
      </c>
      <c r="L15" s="110"/>
      <c r="M15" s="21"/>
    </row>
    <row r="16" spans="2:24" ht="14.25" customHeight="1" x14ac:dyDescent="0.25">
      <c r="B16" s="40"/>
      <c r="C16" s="108" t="s">
        <v>71</v>
      </c>
      <c r="D16" s="175">
        <f>'3. GRI Pricing'!D13</f>
        <v>178</v>
      </c>
      <c r="E16" s="185">
        <f>'2. GRI Pricing Inputs'!D122</f>
        <v>0</v>
      </c>
      <c r="F16" s="121">
        <f>'4. Valuation'!L18</f>
        <v>0</v>
      </c>
      <c r="G16" s="97">
        <f t="shared" si="0"/>
        <v>0</v>
      </c>
      <c r="H16" s="120">
        <f t="shared" ref="H16" si="8">G16</f>
        <v>0</v>
      </c>
      <c r="I16" s="367">
        <f>I35/12/D16</f>
        <v>0</v>
      </c>
      <c r="J16" s="97">
        <f>IFERROR((E16-I16)/I16,0)</f>
        <v>0</v>
      </c>
      <c r="K16" s="120">
        <f t="shared" si="2"/>
        <v>0</v>
      </c>
      <c r="L16" s="110"/>
      <c r="M16" s="21"/>
    </row>
    <row r="17" spans="2:24" ht="14.25" customHeight="1" x14ac:dyDescent="0.25">
      <c r="B17" s="40"/>
      <c r="C17" s="11"/>
      <c r="D17" s="11"/>
      <c r="E17" s="11"/>
      <c r="F17" s="12"/>
      <c r="G17" s="12"/>
      <c r="H17" s="62"/>
      <c r="I17" s="12"/>
      <c r="J17" s="12"/>
      <c r="K17" s="12"/>
      <c r="L17" s="110"/>
      <c r="M17" s="21"/>
    </row>
    <row r="18" spans="2:24" x14ac:dyDescent="0.25">
      <c r="B18" s="40"/>
      <c r="C18" s="86" t="s">
        <v>220</v>
      </c>
      <c r="D18" s="86"/>
      <c r="E18" s="10"/>
      <c r="F18" s="10"/>
      <c r="G18" s="10"/>
      <c r="H18" s="62"/>
      <c r="I18" s="10"/>
      <c r="J18" s="10"/>
      <c r="K18" s="10"/>
      <c r="L18" s="110"/>
      <c r="M18" s="21"/>
    </row>
    <row r="19" spans="2:24" x14ac:dyDescent="0.25">
      <c r="B19" s="40"/>
      <c r="C19" s="86"/>
      <c r="D19" s="86"/>
      <c r="E19" s="10"/>
      <c r="F19" s="10"/>
      <c r="G19" s="10"/>
      <c r="H19" s="62"/>
      <c r="I19" s="10"/>
      <c r="J19" s="10"/>
      <c r="K19" s="10"/>
      <c r="L19" s="110"/>
      <c r="M19" s="21"/>
    </row>
    <row r="20" spans="2:24" x14ac:dyDescent="0.25">
      <c r="B20" s="40"/>
      <c r="C20" s="473" t="s">
        <v>51</v>
      </c>
      <c r="D20" s="189" t="s">
        <v>221</v>
      </c>
      <c r="E20" s="180" t="str">
        <f>E7</f>
        <v>Proposed Rent</v>
      </c>
      <c r="F20" s="470" t="str">
        <f>F7</f>
        <v>Allsop/CBRE Sep-24</v>
      </c>
      <c r="G20" s="471"/>
      <c r="H20" s="472"/>
      <c r="I20" s="467" t="str">
        <f>I7</f>
        <v>FY25 Budget</v>
      </c>
      <c r="J20" s="468"/>
      <c r="K20" s="469"/>
      <c r="L20" s="110"/>
      <c r="M20" s="21"/>
    </row>
    <row r="21" spans="2:24" s="67" customFormat="1" x14ac:dyDescent="0.25">
      <c r="B21" s="111"/>
      <c r="C21" s="474">
        <f>'3. GRI Pricing'!C18</f>
        <v>102</v>
      </c>
      <c r="D21" s="190"/>
      <c r="E21" s="181">
        <f>$K$3</f>
        <v>45536</v>
      </c>
      <c r="F21" s="115">
        <f>F8</f>
        <v>45536</v>
      </c>
      <c r="G21" s="116" t="str">
        <f>G8</f>
        <v>Variance</v>
      </c>
      <c r="H21" s="117" t="str">
        <f>H8</f>
        <v>RAG</v>
      </c>
      <c r="I21" s="112">
        <f>I8</f>
        <v>45901</v>
      </c>
      <c r="J21" s="113" t="str">
        <f>J8</f>
        <v>Variance</v>
      </c>
      <c r="K21" s="114" t="str">
        <f>K8</f>
        <v>RAG</v>
      </c>
      <c r="L21" s="22"/>
      <c r="M21" s="8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24" ht="14.25" customHeight="1" x14ac:dyDescent="0.25">
      <c r="B22" s="40"/>
      <c r="C22" s="88" t="str">
        <f>'3. GRI Pricing'!C6</f>
        <v>Studio</v>
      </c>
      <c r="D22" s="176">
        <f>'3. GRI Pricing'!E6</f>
        <v>389.98461538461538</v>
      </c>
      <c r="E22" s="186">
        <f>'3. GRI Pricing'!H6</f>
        <v>37.433429326600653</v>
      </c>
      <c r="F22" s="91">
        <f ca="1">'4. Valuation'!N11</f>
        <v>37.478401514852656</v>
      </c>
      <c r="G22" s="93">
        <f t="shared" ref="G22:G28" ca="1" si="9">IFERROR((E22-F22)/F22,0)</f>
        <v>-1.1999494758115907E-3</v>
      </c>
      <c r="H22" s="122">
        <f t="shared" ref="H22:H28" ca="1" si="10">G22</f>
        <v>-1.1999494758115907E-3</v>
      </c>
      <c r="I22" s="91">
        <f>IFERROR((I9*12/D22),0)</f>
        <v>0</v>
      </c>
      <c r="J22" s="93">
        <f>IFERROR((E22-I22)/I22,0)</f>
        <v>0</v>
      </c>
      <c r="K22" s="122">
        <f t="shared" ref="K22:K28" si="11">J22</f>
        <v>0</v>
      </c>
      <c r="L22" s="110"/>
      <c r="M22" s="21"/>
    </row>
    <row r="23" spans="2:24" ht="14.25" customHeight="1" x14ac:dyDescent="0.25">
      <c r="B23" s="40"/>
      <c r="C23" s="88" t="str">
        <f>'3. GRI Pricing'!C7</f>
        <v>1 Bed</v>
      </c>
      <c r="D23" s="176">
        <f>'3. GRI Pricing'!E7</f>
        <v>504.70417582417559</v>
      </c>
      <c r="E23" s="187">
        <f>'3. GRI Pricing'!H7</f>
        <v>32.346877988367915</v>
      </c>
      <c r="F23" s="92">
        <f ca="1">'4. Valuation'!N12</f>
        <v>34.122393098078717</v>
      </c>
      <c r="G23" s="94">
        <f t="shared" ca="1" si="9"/>
        <v>-5.2033721802788035E-2</v>
      </c>
      <c r="H23" s="123">
        <f t="shared" ca="1" si="10"/>
        <v>-5.2033721802788035E-2</v>
      </c>
      <c r="I23" s="92">
        <f t="shared" ref="I23:I28" si="12">IFERROR((I10*12/D23),0)</f>
        <v>0</v>
      </c>
      <c r="J23" s="94">
        <f t="shared" ref="J23:J28" si="13">IFERROR((E23-I23)/I23,0)</f>
        <v>0</v>
      </c>
      <c r="K23" s="123">
        <f t="shared" si="11"/>
        <v>0</v>
      </c>
      <c r="L23" s="110"/>
      <c r="M23" s="21"/>
    </row>
    <row r="24" spans="2:24" ht="14.25" customHeight="1" outlineLevel="1" x14ac:dyDescent="0.25">
      <c r="B24" s="40"/>
      <c r="C24" s="88" t="str">
        <f>'3. GRI Pricing'!C8</f>
        <v>2 Bed</v>
      </c>
      <c r="D24" s="176">
        <f>'3. GRI Pricing'!E8</f>
        <v>734.66111111111104</v>
      </c>
      <c r="E24" s="187">
        <f>'3. GRI Pricing'!H8</f>
        <v>28.924901125991578</v>
      </c>
      <c r="F24" s="92">
        <f ca="1">'4. Valuation'!N13</f>
        <v>30.136949008991294</v>
      </c>
      <c r="G24" s="94">
        <f t="shared" ca="1" si="9"/>
        <v>-4.0218002248273516E-2</v>
      </c>
      <c r="H24" s="123">
        <f t="shared" ca="1" si="10"/>
        <v>-4.0218002248273516E-2</v>
      </c>
      <c r="I24" s="92">
        <f t="shared" si="12"/>
        <v>0</v>
      </c>
      <c r="J24" s="94">
        <f t="shared" si="13"/>
        <v>0</v>
      </c>
      <c r="K24" s="123">
        <f t="shared" si="11"/>
        <v>0</v>
      </c>
      <c r="L24" s="40"/>
    </row>
    <row r="25" spans="2:24" ht="14.25" customHeight="1" outlineLevel="1" x14ac:dyDescent="0.25">
      <c r="B25" s="40"/>
      <c r="C25" s="88" t="str">
        <f>'3. GRI Pricing'!C9</f>
        <v>3 bed</v>
      </c>
      <c r="D25" s="176">
        <f>'3. GRI Pricing'!E9</f>
        <v>1007.4291666666667</v>
      </c>
      <c r="E25" s="187">
        <f>'3. GRI Pricing'!H9</f>
        <v>24.646894115798052</v>
      </c>
      <c r="F25" s="92">
        <f ca="1">'4. Valuation'!N14</f>
        <v>24.797442334655454</v>
      </c>
      <c r="G25" s="94">
        <f t="shared" ca="1" si="9"/>
        <v>-6.0711188204682189E-3</v>
      </c>
      <c r="H25" s="123">
        <f t="shared" ca="1" si="10"/>
        <v>-6.0711188204682189E-3</v>
      </c>
      <c r="I25" s="92">
        <f t="shared" si="12"/>
        <v>0</v>
      </c>
      <c r="J25" s="94">
        <f t="shared" si="13"/>
        <v>0</v>
      </c>
      <c r="K25" s="123">
        <f t="shared" si="11"/>
        <v>0</v>
      </c>
      <c r="L25" s="40"/>
    </row>
    <row r="26" spans="2:24" ht="14.25" customHeight="1" outlineLevel="1" x14ac:dyDescent="0.25">
      <c r="B26" s="40"/>
      <c r="C26" s="88">
        <f>'3. GRI Pricing'!C10</f>
        <v>0</v>
      </c>
      <c r="D26" s="176" t="str">
        <f>'3. GRI Pricing'!E10</f>
        <v>-</v>
      </c>
      <c r="E26" s="187">
        <f>'3. GRI Pricing'!H10</f>
        <v>0</v>
      </c>
      <c r="F26" s="92" t="str">
        <f ca="1">'4. Valuation'!N15</f>
        <v>-</v>
      </c>
      <c r="G26" s="94">
        <f t="shared" ca="1" si="9"/>
        <v>0</v>
      </c>
      <c r="H26" s="123">
        <f t="shared" ref="H26:H27" ca="1" si="14">G26</f>
        <v>0</v>
      </c>
      <c r="I26" s="92">
        <f t="shared" si="12"/>
        <v>0</v>
      </c>
      <c r="J26" s="94">
        <f t="shared" ref="J26:J27" si="15">IFERROR((E26-I26)/I26,0)</f>
        <v>0</v>
      </c>
      <c r="K26" s="123">
        <f t="shared" ref="K26:K27" si="16">J26</f>
        <v>0</v>
      </c>
      <c r="L26" s="40"/>
    </row>
    <row r="27" spans="2:24" ht="14.25" customHeight="1" outlineLevel="1" x14ac:dyDescent="0.25">
      <c r="B27" s="40"/>
      <c r="C27" s="88">
        <f>'3. GRI Pricing'!C11</f>
        <v>0</v>
      </c>
      <c r="D27" s="176" t="str">
        <f>'3. GRI Pricing'!E11</f>
        <v>-</v>
      </c>
      <c r="E27" s="187">
        <f>'3. GRI Pricing'!H11</f>
        <v>0</v>
      </c>
      <c r="F27" s="92" t="str">
        <f ca="1">'4. Valuation'!N16</f>
        <v>-</v>
      </c>
      <c r="G27" s="94">
        <f t="shared" ca="1" si="9"/>
        <v>0</v>
      </c>
      <c r="H27" s="123">
        <f t="shared" ca="1" si="14"/>
        <v>0</v>
      </c>
      <c r="I27" s="92">
        <f t="shared" si="12"/>
        <v>0</v>
      </c>
      <c r="J27" s="94">
        <f t="shared" si="15"/>
        <v>0</v>
      </c>
      <c r="K27" s="123">
        <f t="shared" si="16"/>
        <v>0</v>
      </c>
      <c r="L27" s="40"/>
    </row>
    <row r="28" spans="2:24" x14ac:dyDescent="0.25">
      <c r="B28" s="40"/>
      <c r="C28" s="89" t="str">
        <f>C15</f>
        <v>Total / Average</v>
      </c>
      <c r="D28" s="177">
        <f>'3. GRI Pricing'!E12</f>
        <v>569.68126436781677</v>
      </c>
      <c r="E28" s="188">
        <f>'3. GRI Pricing'!H12</f>
        <v>30.981228260933126</v>
      </c>
      <c r="F28" s="96">
        <f>'4. Valuation'!N17</f>
        <v>32.415276109562001</v>
      </c>
      <c r="G28" s="97">
        <f t="shared" si="9"/>
        <v>-4.4239877636144939E-2</v>
      </c>
      <c r="H28" s="124">
        <f t="shared" si="10"/>
        <v>-4.4239877636144939E-2</v>
      </c>
      <c r="I28" s="96">
        <f t="shared" si="12"/>
        <v>0</v>
      </c>
      <c r="J28" s="95">
        <f t="shared" si="13"/>
        <v>0</v>
      </c>
      <c r="K28" s="124">
        <f t="shared" si="11"/>
        <v>0</v>
      </c>
      <c r="L28" s="40"/>
      <c r="Q28" s="83"/>
    </row>
    <row r="29" spans="2:24" x14ac:dyDescent="0.25">
      <c r="B29" s="40"/>
      <c r="C29" s="125"/>
      <c r="D29" s="125"/>
      <c r="E29" s="125"/>
      <c r="F29" s="10"/>
      <c r="G29" s="10"/>
      <c r="H29" s="62"/>
      <c r="I29" s="10"/>
      <c r="J29" s="10"/>
      <c r="K29" s="10"/>
      <c r="L29" s="40"/>
      <c r="Q29" s="83"/>
    </row>
    <row r="30" spans="2:24" s="85" customFormat="1" x14ac:dyDescent="0.25">
      <c r="B30" s="126"/>
      <c r="C30" s="86" t="s">
        <v>222</v>
      </c>
      <c r="D30" s="86"/>
      <c r="E30" s="84"/>
      <c r="F30" s="127"/>
      <c r="G30" s="127"/>
      <c r="H30" s="127"/>
      <c r="I30" s="127"/>
      <c r="J30" s="127"/>
      <c r="K30" s="127"/>
      <c r="L30" s="126"/>
    </row>
    <row r="31" spans="2:24" s="85" customFormat="1" x14ac:dyDescent="0.25">
      <c r="B31" s="126"/>
      <c r="C31" s="84"/>
      <c r="D31" s="84"/>
      <c r="E31" s="84"/>
      <c r="F31" s="127"/>
      <c r="G31" s="127"/>
      <c r="H31" s="127"/>
      <c r="I31" s="127"/>
      <c r="J31" s="127"/>
      <c r="K31" s="127"/>
      <c r="L31" s="126"/>
    </row>
    <row r="32" spans="2:24" s="67" customFormat="1" x14ac:dyDescent="0.25">
      <c r="B32" s="111"/>
      <c r="C32" s="473" t="s">
        <v>51</v>
      </c>
      <c r="D32" s="189" t="s">
        <v>215</v>
      </c>
      <c r="E32" s="180" t="str">
        <f>E20</f>
        <v>Proposed Rent</v>
      </c>
      <c r="F32" s="470" t="str">
        <f>F20</f>
        <v>Allsop/CBRE Sep-24</v>
      </c>
      <c r="G32" s="471"/>
      <c r="H32" s="472"/>
      <c r="I32" s="467" t="str">
        <f>I20</f>
        <v>FY25 Budget</v>
      </c>
      <c r="J32" s="468"/>
      <c r="K32" s="469"/>
      <c r="L32" s="111"/>
    </row>
    <row r="33" spans="2:12" s="67" customFormat="1" x14ac:dyDescent="0.25">
      <c r="B33" s="111"/>
      <c r="C33" s="474">
        <f>'3. GRI Pricing'!C29</f>
        <v>201</v>
      </c>
      <c r="D33" s="190"/>
      <c r="E33" s="181">
        <f>$K$3</f>
        <v>45536</v>
      </c>
      <c r="F33" s="115">
        <f>F21</f>
        <v>45536</v>
      </c>
      <c r="G33" s="116" t="str">
        <f>G21</f>
        <v>Variance</v>
      </c>
      <c r="H33" s="117" t="str">
        <f>H21</f>
        <v>RAG</v>
      </c>
      <c r="I33" s="112">
        <f>I21</f>
        <v>45901</v>
      </c>
      <c r="J33" s="113" t="str">
        <f>J21</f>
        <v>Variance</v>
      </c>
      <c r="K33" s="114" t="str">
        <f>K21</f>
        <v>RAG</v>
      </c>
      <c r="L33" s="111"/>
    </row>
    <row r="34" spans="2:12" x14ac:dyDescent="0.25">
      <c r="B34" s="40"/>
      <c r="C34" s="88" t="s">
        <v>172</v>
      </c>
      <c r="D34" s="105">
        <f>D15</f>
        <v>261</v>
      </c>
      <c r="E34" s="183">
        <f>'3. GRI Pricing'!$Z$617</f>
        <v>4606500</v>
      </c>
      <c r="F34" s="87">
        <f>'4. Valuation'!L627</f>
        <v>4819723.9999999907</v>
      </c>
      <c r="G34" s="93">
        <f>IFERROR((E34-F34)/F34,0)</f>
        <v>-4.4239877636144953E-2</v>
      </c>
      <c r="H34" s="118">
        <f t="shared" ref="H34" si="17">G34</f>
        <v>-4.4239877636144953E-2</v>
      </c>
      <c r="I34" s="343">
        <v>0</v>
      </c>
      <c r="J34" s="93">
        <f>IFERROR((E34-I34)/I34,0)</f>
        <v>0</v>
      </c>
      <c r="K34" s="118">
        <f t="shared" ref="K34" si="18">J34</f>
        <v>0</v>
      </c>
      <c r="L34" s="171"/>
    </row>
    <row r="35" spans="2:12" x14ac:dyDescent="0.25">
      <c r="B35" s="40"/>
      <c r="C35" s="108" t="s">
        <v>184</v>
      </c>
      <c r="D35" s="175">
        <f>D16</f>
        <v>178</v>
      </c>
      <c r="E35" s="185">
        <f>'2. GRI Pricing Inputs'!$D$121*'2. GRI Pricing Inputs'!$D$122*12</f>
        <v>0</v>
      </c>
      <c r="F35" s="108">
        <f>'4. Valuation'!M18*'4. Valuation'!D18</f>
        <v>0</v>
      </c>
      <c r="G35" s="172">
        <f>IFERROR((E35-F35)/F35,0)</f>
        <v>0</v>
      </c>
      <c r="H35" s="173">
        <f t="shared" ref="H35" si="19">G35</f>
        <v>0</v>
      </c>
      <c r="I35" s="363">
        <v>0</v>
      </c>
      <c r="J35" s="172">
        <f>IFERROR((E35-I35)/I35,0)</f>
        <v>0</v>
      </c>
      <c r="K35" s="173">
        <f t="shared" ref="K35" si="20">J35</f>
        <v>0</v>
      </c>
      <c r="L35" s="40"/>
    </row>
    <row r="36" spans="2:12" x14ac:dyDescent="0.25">
      <c r="B36" s="40"/>
      <c r="C36" s="108" t="s">
        <v>223</v>
      </c>
      <c r="D36" s="108" t="s">
        <v>224</v>
      </c>
      <c r="E36" s="185">
        <f>SUM(E34:E35)</f>
        <v>4606500</v>
      </c>
      <c r="F36" s="108">
        <f>SUM(F34:F35)</f>
        <v>4819723.9999999907</v>
      </c>
      <c r="G36" s="172">
        <f>IFERROR((E36-F36)/F36,0)</f>
        <v>-4.4239877636144953E-2</v>
      </c>
      <c r="H36" s="173">
        <f t="shared" ref="H36" si="21">G36</f>
        <v>-4.4239877636144953E-2</v>
      </c>
      <c r="I36" s="364">
        <f>SUM(I34:I35)</f>
        <v>0</v>
      </c>
      <c r="J36" s="172">
        <f>IFERROR((E36-I36)/I36,0)</f>
        <v>0</v>
      </c>
      <c r="K36" s="173">
        <f t="shared" ref="K36" si="22">J36</f>
        <v>0</v>
      </c>
      <c r="L36" s="40"/>
    </row>
    <row r="37" spans="2:12" x14ac:dyDescent="0.25">
      <c r="B37" s="40"/>
      <c r="C37" s="174" t="s">
        <v>225</v>
      </c>
      <c r="D37" s="174"/>
      <c r="E37" s="86"/>
      <c r="F37" s="62"/>
      <c r="G37" s="62"/>
      <c r="H37" s="62"/>
      <c r="I37" s="62"/>
      <c r="J37" s="62"/>
      <c r="K37" s="62"/>
    </row>
    <row r="38" spans="2:12" x14ac:dyDescent="0.25">
      <c r="F38" s="63"/>
      <c r="G38" s="63"/>
      <c r="H38" s="63"/>
      <c r="I38" s="63"/>
      <c r="J38" s="63"/>
      <c r="K38" s="63"/>
    </row>
    <row r="39" spans="2:12" x14ac:dyDescent="0.25">
      <c r="F39" s="63"/>
      <c r="G39" s="63"/>
      <c r="H39" s="63"/>
      <c r="I39" s="63"/>
      <c r="J39" s="63"/>
      <c r="K39" s="63"/>
    </row>
    <row r="40" spans="2:12" x14ac:dyDescent="0.25">
      <c r="C40" s="169"/>
      <c r="D40" s="169"/>
      <c r="E40" s="169" t="s">
        <v>215</v>
      </c>
      <c r="F40" s="169" t="s">
        <v>226</v>
      </c>
      <c r="G40" s="169" t="s">
        <v>227</v>
      </c>
      <c r="H40" s="63"/>
      <c r="K40" s="63"/>
    </row>
    <row r="41" spans="2:12" x14ac:dyDescent="0.25">
      <c r="C41" s="166" t="str">
        <f>'3. GRI Pricing'!C6</f>
        <v>Studio</v>
      </c>
      <c r="D41" s="166"/>
      <c r="E41" s="166">
        <f>'3. GRI Pricing'!D6</f>
        <v>13</v>
      </c>
      <c r="F41" s="167">
        <f>E9</f>
        <v>1216.5384615384614</v>
      </c>
      <c r="G41" s="167">
        <f>F41*12*E41</f>
        <v>189779.99999999997</v>
      </c>
    </row>
    <row r="42" spans="2:12" x14ac:dyDescent="0.25">
      <c r="C42" s="166" t="str">
        <f>'3. GRI Pricing'!C7</f>
        <v>1 Bed</v>
      </c>
      <c r="D42" s="166"/>
      <c r="E42" s="166">
        <f>'3. GRI Pricing'!D7</f>
        <v>182</v>
      </c>
      <c r="F42" s="167">
        <f>E10</f>
        <v>1360.467032967033</v>
      </c>
      <c r="G42" s="167">
        <f>F42*12*E42</f>
        <v>2971260</v>
      </c>
    </row>
    <row r="43" spans="2:12" x14ac:dyDescent="0.25">
      <c r="C43" s="166" t="str">
        <f>'3. GRI Pricing'!C8</f>
        <v>2 Bed</v>
      </c>
      <c r="D43" s="166"/>
      <c r="E43" s="166">
        <f>'3. GRI Pricing'!D8</f>
        <v>54</v>
      </c>
      <c r="F43" s="167">
        <f>E11</f>
        <v>1770.8333333333333</v>
      </c>
      <c r="G43" s="167">
        <f>F43*12*E43</f>
        <v>1147500</v>
      </c>
    </row>
    <row r="44" spans="2:12" x14ac:dyDescent="0.25">
      <c r="C44" s="166" t="str">
        <f>'3. GRI Pricing'!C9</f>
        <v>3 bed</v>
      </c>
      <c r="D44" s="166"/>
      <c r="E44" s="166">
        <f>'3. GRI Pricing'!D9</f>
        <v>12</v>
      </c>
      <c r="F44" s="167">
        <f>E12</f>
        <v>2069.1666666666665</v>
      </c>
      <c r="G44" s="167">
        <f>F44*12*E44</f>
        <v>297960</v>
      </c>
    </row>
    <row r="45" spans="2:12" x14ac:dyDescent="0.25">
      <c r="C45" s="166">
        <f>'3. GRI Pricing'!C10</f>
        <v>0</v>
      </c>
      <c r="D45" s="166"/>
      <c r="E45" s="166">
        <f>'3. GRI Pricing'!D10</f>
        <v>0</v>
      </c>
      <c r="F45" s="167">
        <f>E13</f>
        <v>0</v>
      </c>
      <c r="G45" s="167">
        <f>F45*12*E45</f>
        <v>0</v>
      </c>
    </row>
    <row r="46" spans="2:12" x14ac:dyDescent="0.25">
      <c r="C46" s="166"/>
      <c r="D46" s="166"/>
      <c r="E46" s="166">
        <f>SUM(E41:E45)</f>
        <v>261</v>
      </c>
      <c r="F46" s="167">
        <f>E15</f>
        <v>1470.7854406130266</v>
      </c>
      <c r="G46" s="168">
        <f>SUM(G41:G45)</f>
        <v>4606500</v>
      </c>
    </row>
    <row r="47" spans="2:12" x14ac:dyDescent="0.25">
      <c r="F47" s="170">
        <f>IF(F46=E15,1,0)</f>
        <v>1</v>
      </c>
      <c r="G47" s="170">
        <f>IF(G46=E34,1,0)</f>
        <v>1</v>
      </c>
    </row>
  </sheetData>
  <sheetProtection algorithmName="SHA-512" hashValue="4VrDRG7os/WLMag0eNzyPqp3RyidhDwkQ+Fb/zxHsqzNic8EXau/WKKpIRaXOHEiV6ejvIO0ZCZO8hhdaHTD+Q==" saltValue="H7nxKnivbC1RfmkIinlZhQ==" spinCount="100000" sheet="1" selectLockedCells="1"/>
  <mergeCells count="9">
    <mergeCell ref="I32:K32"/>
    <mergeCell ref="F32:H32"/>
    <mergeCell ref="C32:C33"/>
    <mergeCell ref="C7:C8"/>
    <mergeCell ref="I7:K7"/>
    <mergeCell ref="F7:H7"/>
    <mergeCell ref="C20:C21"/>
    <mergeCell ref="I20:K20"/>
    <mergeCell ref="F20:H20"/>
  </mergeCells>
  <conditionalFormatting sqref="F47:G47">
    <cfRule type="iconSet" priority="6">
      <iconSet iconSet="3Symbols" showValue="0">
        <cfvo type="percent" val="0"/>
        <cfvo type="num" val="0"/>
        <cfvo type="num" val="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65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57F190C9-5A9D-425D-9162-12053D1A000F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H9:H15</xm:sqref>
        </x14:conditionalFormatting>
        <x14:conditionalFormatting xmlns:xm="http://schemas.microsoft.com/office/excel/2006/main">
          <x14:cfRule type="iconSet" priority="11" id="{88B92E23-7FE1-4649-93A1-E3910090B808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H16</xm:sqref>
        </x14:conditionalFormatting>
        <x14:conditionalFormatting xmlns:xm="http://schemas.microsoft.com/office/excel/2006/main">
          <x14:cfRule type="iconSet" priority="20" id="{FB1311BF-5959-41C4-B548-68696E5D9A22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H22:H28</xm:sqref>
        </x14:conditionalFormatting>
        <x14:conditionalFormatting xmlns:xm="http://schemas.microsoft.com/office/excel/2006/main">
          <x14:cfRule type="iconSet" priority="23" id="{134F53B4-F3E9-4525-BF2B-C67C977490E1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H34</xm:sqref>
        </x14:conditionalFormatting>
        <x14:conditionalFormatting xmlns:xm="http://schemas.microsoft.com/office/excel/2006/main">
          <x14:cfRule type="iconSet" priority="17" id="{3F1075A1-5EBE-410E-BE83-9F032ABA6599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H35</xm:sqref>
        </x14:conditionalFormatting>
        <x14:conditionalFormatting xmlns:xm="http://schemas.microsoft.com/office/excel/2006/main">
          <x14:cfRule type="iconSet" priority="1" id="{C87EBE4B-4E00-4722-8F8A-8FDC91A32489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H36</xm:sqref>
        </x14:conditionalFormatting>
        <x14:conditionalFormatting xmlns:xm="http://schemas.microsoft.com/office/excel/2006/main">
          <x14:cfRule type="iconSet" priority="21" id="{1771B60C-4CDF-44CA-8501-5766CE46D278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K9:K15</xm:sqref>
        </x14:conditionalFormatting>
        <x14:conditionalFormatting xmlns:xm="http://schemas.microsoft.com/office/excel/2006/main">
          <x14:cfRule type="iconSet" priority="12" id="{A55EAC05-75D1-4D53-ADB8-F863534DA23F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K16</xm:sqref>
        </x14:conditionalFormatting>
        <x14:conditionalFormatting xmlns:xm="http://schemas.microsoft.com/office/excel/2006/main">
          <x14:cfRule type="iconSet" priority="19" id="{E09BED1F-415D-4FD9-B227-51BED9A0EFB1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K22:K28</xm:sqref>
        </x14:conditionalFormatting>
        <x14:conditionalFormatting xmlns:xm="http://schemas.microsoft.com/office/excel/2006/main">
          <x14:cfRule type="iconSet" priority="24" id="{B9652EE4-25EA-426C-A487-86CBB9396DA0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K34</xm:sqref>
        </x14:conditionalFormatting>
        <x14:conditionalFormatting xmlns:xm="http://schemas.microsoft.com/office/excel/2006/main">
          <x14:cfRule type="iconSet" priority="18" id="{E15A4E06-B58D-4FB7-9544-416D83AFBA95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K35</xm:sqref>
        </x14:conditionalFormatting>
        <x14:conditionalFormatting xmlns:xm="http://schemas.microsoft.com/office/excel/2006/main">
          <x14:cfRule type="iconSet" priority="3" id="{AF6322A8-9798-4FCA-9B1D-3A1C64006F65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K36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FFE3-5D45-454C-8EC9-CF53D2BD8ACD}">
  <sheetPr>
    <tabColor theme="6" tint="0.39997558519241921"/>
    <pageSetUpPr fitToPage="1"/>
  </sheetPr>
  <dimension ref="B2:Q27"/>
  <sheetViews>
    <sheetView showGridLines="0" view="pageBreakPreview" zoomScale="80" zoomScaleNormal="100" zoomScaleSheetLayoutView="80" workbookViewId="0">
      <selection activeCell="Q19" sqref="Q19"/>
    </sheetView>
  </sheetViews>
  <sheetFormatPr defaultColWidth="9" defaultRowHeight="13.8" outlineLevelRow="1" x14ac:dyDescent="0.25"/>
  <cols>
    <col min="1" max="1" width="1.59765625" style="1" customWidth="1"/>
    <col min="2" max="2" width="3" style="1" customWidth="1"/>
    <col min="3" max="3" width="12.8984375" style="1" customWidth="1"/>
    <col min="4" max="5" width="13.09765625" style="1" customWidth="1"/>
    <col min="6" max="6" width="9.3984375" style="1" bestFit="1" customWidth="1"/>
    <col min="7" max="7" width="13.09765625" style="1" customWidth="1"/>
    <col min="8" max="8" width="7" style="1" bestFit="1" customWidth="1"/>
    <col min="9" max="9" width="12.09765625" style="1" bestFit="1" customWidth="1"/>
    <col min="10" max="12" width="9.3984375" style="1" customWidth="1"/>
    <col min="13" max="20" width="7.09765625" style="1" customWidth="1"/>
    <col min="21" max="16384" width="9" style="1"/>
  </cols>
  <sheetData>
    <row r="2" spans="2:17" x14ac:dyDescent="0.25">
      <c r="B2" s="40"/>
      <c r="C2" s="40"/>
      <c r="D2" s="40"/>
      <c r="E2" s="40"/>
      <c r="F2" s="40"/>
      <c r="G2" s="40"/>
      <c r="H2" s="40"/>
      <c r="J2" s="40"/>
      <c r="K2" s="40"/>
      <c r="L2" s="40"/>
    </row>
    <row r="3" spans="2:17" ht="28.5" customHeight="1" x14ac:dyDescent="0.25">
      <c r="B3" s="40"/>
      <c r="C3" s="164" t="s">
        <v>212</v>
      </c>
      <c r="D3" s="164"/>
      <c r="E3" s="164"/>
      <c r="F3" s="164"/>
      <c r="G3" s="334"/>
      <c r="H3" s="164"/>
      <c r="I3" s="164" t="str">
        <f>'1. Accomodation'!$I$5</f>
        <v>Enigma Square</v>
      </c>
      <c r="J3" s="334"/>
      <c r="K3" s="164"/>
      <c r="L3" s="164"/>
      <c r="M3" s="21"/>
      <c r="N3" s="21"/>
    </row>
    <row r="4" spans="2:17" x14ac:dyDescent="0.25">
      <c r="B4" s="40"/>
      <c r="C4" s="125"/>
      <c r="D4" s="125"/>
      <c r="E4" s="125"/>
      <c r="F4" s="125"/>
      <c r="G4" s="125"/>
      <c r="H4" s="40"/>
      <c r="I4" s="40"/>
      <c r="J4" s="125"/>
      <c r="K4" s="125"/>
      <c r="L4" s="125"/>
      <c r="M4" s="21"/>
      <c r="N4" s="21"/>
    </row>
    <row r="5" spans="2:17" x14ac:dyDescent="0.25">
      <c r="B5" s="40"/>
      <c r="C5" s="86" t="s">
        <v>228</v>
      </c>
      <c r="D5" s="86"/>
      <c r="E5" s="10"/>
      <c r="F5" s="10"/>
      <c r="G5" s="10"/>
      <c r="H5" s="40"/>
      <c r="I5" s="110"/>
      <c r="J5" s="10"/>
      <c r="K5" s="10"/>
      <c r="L5" s="10"/>
      <c r="M5" s="21"/>
      <c r="N5" s="21"/>
    </row>
    <row r="6" spans="2:17" x14ac:dyDescent="0.25">
      <c r="B6" s="40"/>
      <c r="C6" s="86"/>
      <c r="D6" s="86"/>
      <c r="E6" s="10"/>
      <c r="F6" s="10"/>
      <c r="G6" s="10"/>
      <c r="H6" s="40"/>
      <c r="I6" s="110"/>
      <c r="J6" s="10"/>
      <c r="K6" s="10"/>
      <c r="L6" s="10"/>
      <c r="M6" s="21"/>
      <c r="N6" s="21"/>
    </row>
    <row r="7" spans="2:17" x14ac:dyDescent="0.25">
      <c r="B7" s="40"/>
      <c r="C7" s="335" t="s">
        <v>51</v>
      </c>
      <c r="D7" s="475" t="s">
        <v>229</v>
      </c>
      <c r="E7" s="476"/>
      <c r="F7" s="477"/>
      <c r="G7" s="478" t="str">
        <f>TEXT('4. Valuation'!$D$5,0)</f>
        <v>Allsop/CBRE</v>
      </c>
      <c r="H7" s="479"/>
      <c r="I7" s="480"/>
      <c r="J7" s="481" t="str">
        <f>'5a. Dashboard'!I7</f>
        <v>FY25 Budget</v>
      </c>
      <c r="K7" s="482"/>
      <c r="L7" s="483"/>
      <c r="M7" s="21"/>
      <c r="O7" s="21"/>
      <c r="P7" s="21"/>
      <c r="Q7" s="83"/>
    </row>
    <row r="8" spans="2:17" x14ac:dyDescent="0.25">
      <c r="B8" s="40"/>
      <c r="C8" s="336"/>
      <c r="D8" s="232">
        <f>'5a. Dashboard'!$E$8</f>
        <v>45536</v>
      </c>
      <c r="E8" s="233">
        <f>EOMONTH(D8,6)</f>
        <v>45747</v>
      </c>
      <c r="F8" s="234">
        <f>EOMONTH(E8,6)</f>
        <v>45930</v>
      </c>
      <c r="G8" s="235">
        <f>'5a. Dashboard'!F8</f>
        <v>45536</v>
      </c>
      <c r="H8" s="236">
        <f>EOMONTH(G8,6)</f>
        <v>45747</v>
      </c>
      <c r="I8" s="237">
        <f>EOMONTH(H8,6)</f>
        <v>45930</v>
      </c>
      <c r="J8" s="246">
        <f>G8</f>
        <v>45536</v>
      </c>
      <c r="K8" s="376">
        <f>EOMONTH(J8,6)</f>
        <v>45747</v>
      </c>
      <c r="L8" s="247">
        <f>EOMONTH(K8,6)</f>
        <v>45930</v>
      </c>
      <c r="M8" s="21"/>
      <c r="O8" s="21"/>
      <c r="P8" s="21"/>
      <c r="Q8" s="83"/>
    </row>
    <row r="9" spans="2:17" s="67" customFormat="1" x14ac:dyDescent="0.25">
      <c r="B9" s="111"/>
      <c r="C9" s="248" t="str">
        <f>'3. GRI Pricing'!C6</f>
        <v>Studio</v>
      </c>
      <c r="D9" s="238">
        <f>'3. GRI Pricing'!$F6</f>
        <v>1216.5384615384614</v>
      </c>
      <c r="E9" s="238">
        <f>$D9*(1+'2. GRI Pricing Inputs'!$D$115)^(($E$8-$D$8)/365)</f>
        <v>1258.2145816955372</v>
      </c>
      <c r="F9" s="239">
        <f>$E9*(1+'2. GRI Pricing Inputs'!$D$115)^(($F$8-$E$8)/365)</f>
        <v>1295.5146015087594</v>
      </c>
      <c r="G9" s="238">
        <f ca="1">'4. Valuation'!L11</f>
        <v>1218</v>
      </c>
      <c r="H9" s="238">
        <f ca="1">$G9*(1+'4. Valuation'!$I$7)^(($H$8-$G$8)/365)</f>
        <v>1238.9913069920344</v>
      </c>
      <c r="I9" s="239">
        <f ca="1">$H9*(1+'4. Valuation'!$I$7)^(($I$8-$H$8)/365)</f>
        <v>1257.4897591036067</v>
      </c>
      <c r="J9" s="238">
        <f>'5a. Dashboard'!I9*(1+'2. GRI Pricing Inputs'!$D$115)^(('5b. Dashboard '!$J$8-'5a. Dashboard'!$I$8)/365)</f>
        <v>0</v>
      </c>
      <c r="K9" s="238">
        <f>'5a. Dashboard'!I9*(1+'2. GRI Pricing Inputs'!$D$115)^(($K$8-'5a. Dashboard'!$I$8)/365)</f>
        <v>0</v>
      </c>
      <c r="L9" s="239">
        <f>'5a. Dashboard'!I9*(1+'2. GRI Pricing Inputs'!$D$115)^(($L$8-'5a. Dashboard'!$I$8)/365)</f>
        <v>0</v>
      </c>
      <c r="M9" s="83"/>
      <c r="O9" s="83"/>
      <c r="P9" s="83"/>
      <c r="Q9" s="83"/>
    </row>
    <row r="10" spans="2:17" ht="14.25" customHeight="1" x14ac:dyDescent="0.25">
      <c r="B10" s="40"/>
      <c r="C10" s="249" t="str">
        <f>'3. GRI Pricing'!C7</f>
        <v>1 Bed</v>
      </c>
      <c r="D10" s="240">
        <f>'3. GRI Pricing'!$F7</f>
        <v>1360.467032967033</v>
      </c>
      <c r="E10" s="240">
        <f>$D10*(1+'2. GRI Pricing Inputs'!$D$115)^(($E$8-$D$8)/365)</f>
        <v>1407.0738516811505</v>
      </c>
      <c r="F10" s="241">
        <f>$E10*(1+'2. GRI Pricing Inputs'!$D$115)^(($F$8-$E$8)/365)</f>
        <v>1448.7868339577094</v>
      </c>
      <c r="G10" s="240">
        <f ca="1">'4. Valuation'!L12</f>
        <v>1435.1428571428628</v>
      </c>
      <c r="H10" s="240">
        <f ca="1">$G10*(1+'4. Valuation'!$I$7)^(($H$8-$G$8)/365)</f>
        <v>1459.8764567255487</v>
      </c>
      <c r="I10" s="241">
        <f ca="1">$H10*(1+'4. Valuation'!$I$7)^(($I$8-$H$8)/365)</f>
        <v>1481.6727797272913</v>
      </c>
      <c r="J10" s="240">
        <f>'5a. Dashboard'!I10*(1+'2. GRI Pricing Inputs'!$D$115)^(('5b. Dashboard '!$J$8-'5a. Dashboard'!$I$8)/365)</f>
        <v>0</v>
      </c>
      <c r="K10" s="240">
        <f>'5a. Dashboard'!I10*(1+'2. GRI Pricing Inputs'!$D$115)^(($K$8-'5a. Dashboard'!$I$8)/365)</f>
        <v>0</v>
      </c>
      <c r="L10" s="241">
        <f>'5a. Dashboard'!I10*(1+'2. GRI Pricing Inputs'!$D$115)^(($L$8-'5a. Dashboard'!$I$8)/365)</f>
        <v>0</v>
      </c>
      <c r="M10" s="21"/>
      <c r="O10" s="21"/>
      <c r="P10" s="21"/>
      <c r="Q10" s="83"/>
    </row>
    <row r="11" spans="2:17" ht="14.25" customHeight="1" x14ac:dyDescent="0.25">
      <c r="B11" s="40"/>
      <c r="C11" s="249" t="str">
        <f>'3. GRI Pricing'!C8</f>
        <v>2 Bed</v>
      </c>
      <c r="D11" s="240">
        <f>'3. GRI Pricing'!$F8</f>
        <v>1770.8333333333333</v>
      </c>
      <c r="E11" s="240">
        <f>$D11*(1+'2. GRI Pricing Inputs'!$D$115)^(($E$8-$D$8)/365)</f>
        <v>1831.498462395364</v>
      </c>
      <c r="F11" s="241">
        <f>$E11*(1+'2. GRI Pricing Inputs'!$D$115)^(($F$8-$E$8)/365)</f>
        <v>1885.7935960943978</v>
      </c>
      <c r="G11" s="240">
        <f ca="1">'4. Valuation'!L13</f>
        <v>1845.0370370370367</v>
      </c>
      <c r="H11" s="240">
        <f ca="1">$G11*(1+'4. Valuation'!$I$7)^(($H$8-$G$8)/365)</f>
        <v>1876.8348521898431</v>
      </c>
      <c r="I11" s="241">
        <f ca="1">$H11*(1+'4. Valuation'!$I$7)^(($I$8-$H$8)/365)</f>
        <v>1904.8564689991263</v>
      </c>
      <c r="J11" s="240">
        <f>'5a. Dashboard'!I11*(1+'2. GRI Pricing Inputs'!$D$115)^(('5b. Dashboard '!$J$8-'5a. Dashboard'!$I$8)/365)</f>
        <v>0</v>
      </c>
      <c r="K11" s="240">
        <f>'5a. Dashboard'!I11*(1+'2. GRI Pricing Inputs'!$D$115)^(($K$8-'5a. Dashboard'!$I$8)/365)</f>
        <v>0</v>
      </c>
      <c r="L11" s="241">
        <f>'5a. Dashboard'!I11*(1+'2. GRI Pricing Inputs'!$D$115)^(($L$8-'5a. Dashboard'!$I$8)/365)</f>
        <v>0</v>
      </c>
      <c r="M11" s="21"/>
      <c r="O11" s="21"/>
      <c r="P11" s="21"/>
      <c r="Q11" s="83"/>
    </row>
    <row r="12" spans="2:17" ht="14.25" customHeight="1" outlineLevel="1" x14ac:dyDescent="0.25">
      <c r="B12" s="40"/>
      <c r="C12" s="249" t="str">
        <f>'3. GRI Pricing'!C9</f>
        <v>3 bed</v>
      </c>
      <c r="D12" s="240">
        <f>'3. GRI Pricing'!$F9</f>
        <v>2069.1666666666665</v>
      </c>
      <c r="E12" s="240">
        <f>$D12*(1+'2. GRI Pricing Inputs'!$D$115)^(($E$8-$D$8)/365)</f>
        <v>2140.0520857071474</v>
      </c>
      <c r="F12" s="241">
        <f>$E12*(1+'2. GRI Pricing Inputs'!$D$115)^(($F$8-$E$8)/365)</f>
        <v>2203.4943525187714</v>
      </c>
      <c r="G12" s="240">
        <f ca="1">'4. Valuation'!L14</f>
        <v>2081.8055555555552</v>
      </c>
      <c r="H12" s="240">
        <f ca="1">$G12*(1+'4. Valuation'!$I$7)^(($H$8-$G$8)/365)</f>
        <v>2117.6838967003741</v>
      </c>
      <c r="I12" s="241">
        <f ca="1">$H12*(1+'4. Valuation'!$I$7)^(($I$8-$H$8)/365)</f>
        <v>2149.3014503744707</v>
      </c>
      <c r="J12" s="240">
        <f>'5a. Dashboard'!I12*(1+'2. GRI Pricing Inputs'!$D$115)^(('5b. Dashboard '!$J$8-'5a. Dashboard'!$I$8)/365)</f>
        <v>0</v>
      </c>
      <c r="K12" s="240">
        <f>'5a. Dashboard'!I12*(1+'2. GRI Pricing Inputs'!$D$115)^(($K$8-'5a. Dashboard'!$I$8)/365)</f>
        <v>0</v>
      </c>
      <c r="L12" s="241">
        <f>'5a. Dashboard'!I12*(1+'2. GRI Pricing Inputs'!$D$115)^(($L$8-'5a. Dashboard'!$I$8)/365)</f>
        <v>0</v>
      </c>
      <c r="Q12" s="83"/>
    </row>
    <row r="13" spans="2:17" ht="14.25" customHeight="1" outlineLevel="1" x14ac:dyDescent="0.25">
      <c r="B13" s="40"/>
      <c r="C13" s="249">
        <f>'3. GRI Pricing'!C10</f>
        <v>0</v>
      </c>
      <c r="D13" s="240">
        <f>'3. GRI Pricing'!$F10</f>
        <v>0</v>
      </c>
      <c r="E13" s="240">
        <f>$D13*(1+'2. GRI Pricing Inputs'!$D$115)^(($E$8-$D$8)/365)</f>
        <v>0</v>
      </c>
      <c r="F13" s="241">
        <f>$E13*(1+'2. GRI Pricing Inputs'!$D$115)^(($F$8-$E$8)/365)</f>
        <v>0</v>
      </c>
      <c r="G13" s="240">
        <f ca="1">'4. Valuation'!L15</f>
        <v>0</v>
      </c>
      <c r="H13" s="240">
        <f ca="1">$G13*(1+'4. Valuation'!$I$7)^(($H$8-$G$8)/365)</f>
        <v>0</v>
      </c>
      <c r="I13" s="241">
        <f ca="1">$H13*(1+'4. Valuation'!$I$7)^(($I$8-$H$8)/365)</f>
        <v>0</v>
      </c>
      <c r="J13" s="240">
        <f>'5a. Dashboard'!I13*(1+'2. GRI Pricing Inputs'!$D$115)^(('5b. Dashboard '!$J$8-'5a. Dashboard'!$I$8)/365)</f>
        <v>0</v>
      </c>
      <c r="K13" s="240">
        <f>'5a. Dashboard'!I13*(1+'2. GRI Pricing Inputs'!$D$115)^(($K$8-'5a. Dashboard'!$I$8)/365)</f>
        <v>0</v>
      </c>
      <c r="L13" s="241">
        <f>'5a. Dashboard'!I13*(1+'2. GRI Pricing Inputs'!$D$115)^(($L$8-'5a. Dashboard'!$I$8)/365)</f>
        <v>0</v>
      </c>
      <c r="Q13" s="83"/>
    </row>
    <row r="14" spans="2:17" ht="14.25" customHeight="1" outlineLevel="1" x14ac:dyDescent="0.25">
      <c r="B14" s="40"/>
      <c r="C14" s="359" t="str">
        <f>'3. GRI Pricing'!C12</f>
        <v>AVERAGE</v>
      </c>
      <c r="D14" s="244">
        <f>'3. GRI Pricing'!$F12</f>
        <v>1470.7854406130266</v>
      </c>
      <c r="E14" s="244">
        <f>$D14*(1+'2. GRI Pricing Inputs'!$D$115)^(($E$8-$D$8)/365)</f>
        <v>1521.1715423978801</v>
      </c>
      <c r="F14" s="245">
        <f>$E14*(1+'2. GRI Pricing Inputs'!$D$115)^(($F$8-$E$8)/365)</f>
        <v>1566.2669732537918</v>
      </c>
      <c r="G14" s="244">
        <f>'4. Valuation'!$L17</f>
        <v>1538.8646232439305</v>
      </c>
      <c r="H14" s="244">
        <f>$G14*(1+'4. Valuation'!$I$7)^(($H$8-$G$8)/365)</f>
        <v>1565.3857888643695</v>
      </c>
      <c r="I14" s="245">
        <f>$H14*(1+'4. Valuation'!$I$7)^(($I$8-$H$8)/365)</f>
        <v>1588.7573927553963</v>
      </c>
      <c r="J14" s="244">
        <f>'5a. Dashboard'!I14*(1+'2. GRI Pricing Inputs'!$D$115)^(('5b. Dashboard '!$J$8-'5a. Dashboard'!$I$8)/365)</f>
        <v>0</v>
      </c>
      <c r="K14" s="244">
        <f>'5a. Dashboard'!I14*(1+'2. GRI Pricing Inputs'!$D$115)^(($K$8-'5a. Dashboard'!$I$8)/365)</f>
        <v>0</v>
      </c>
      <c r="L14" s="245">
        <f>'5a. Dashboard'!I14*(1+'2. GRI Pricing Inputs'!$D$115)^(($L$8-'5a. Dashboard'!$I$8)/365)</f>
        <v>0</v>
      </c>
      <c r="Q14" s="83"/>
    </row>
    <row r="15" spans="2:17" x14ac:dyDescent="0.25">
      <c r="B15" s="40"/>
      <c r="C15" s="250" t="str">
        <f>'3. GRI Pricing'!C13</f>
        <v>Car park</v>
      </c>
      <c r="D15" s="242">
        <f>'3. GRI Pricing'!$F13</f>
        <v>0</v>
      </c>
      <c r="E15" s="242">
        <f>$D15*(1+'2. GRI Pricing Inputs'!$D$115)^(($E$8-$D$8)/365)</f>
        <v>0</v>
      </c>
      <c r="F15" s="243">
        <f>$E15*(1+'2. GRI Pricing Inputs'!$D$115)^(($F$8-$E$8)/365)</f>
        <v>0</v>
      </c>
      <c r="G15" s="242">
        <f>'4. Valuation'!$L18</f>
        <v>0</v>
      </c>
      <c r="H15" s="242">
        <f>$G15*(1+'4. Valuation'!$I$7)^(($H$8-$G$8)/365)</f>
        <v>0</v>
      </c>
      <c r="I15" s="243">
        <f>$H15*(1+'4. Valuation'!$I$7)^(($I$8-$H$8)/365)</f>
        <v>0</v>
      </c>
      <c r="J15" s="242">
        <f>'5a. Dashboard'!I15*(1+'2. GRI Pricing Inputs'!$D$115)^(('5b. Dashboard '!$J$8-'5a. Dashboard'!$I$8)/365)</f>
        <v>0</v>
      </c>
      <c r="K15" s="242">
        <f>'5a. Dashboard'!I15*(1+'2. GRI Pricing Inputs'!$D$115)^(($K$8-'5a. Dashboard'!$I$8)/365)</f>
        <v>0</v>
      </c>
      <c r="L15" s="243">
        <f>'5a. Dashboard'!I15*(1+'2. GRI Pricing Inputs'!$D$115)^(($L$8-'5a. Dashboard'!$I$8)/365)</f>
        <v>0</v>
      </c>
      <c r="Q15" s="83"/>
    </row>
    <row r="16" spans="2:17" x14ac:dyDescent="0.25">
      <c r="B16" s="40"/>
      <c r="C16" s="10"/>
      <c r="D16" s="10"/>
      <c r="E16" s="10"/>
      <c r="F16" s="10"/>
      <c r="G16" s="10"/>
      <c r="H16" s="10"/>
      <c r="I16" s="40"/>
      <c r="J16" s="10"/>
      <c r="K16" s="10"/>
      <c r="L16" s="10"/>
      <c r="N16" s="83"/>
    </row>
    <row r="17" spans="2:12" s="85" customFormat="1" x14ac:dyDescent="0.25">
      <c r="B17" s="126"/>
      <c r="C17" s="10"/>
      <c r="D17" s="10"/>
      <c r="E17" s="10"/>
      <c r="F17" s="10"/>
      <c r="J17" s="10"/>
      <c r="K17" s="10"/>
      <c r="L17" s="10"/>
    </row>
    <row r="18" spans="2:12" s="85" customFormat="1" x14ac:dyDescent="0.25">
      <c r="B18" s="126"/>
      <c r="C18" s="10"/>
      <c r="D18" s="10"/>
      <c r="E18" s="10"/>
      <c r="F18" s="10"/>
      <c r="J18" s="10"/>
      <c r="K18" s="10"/>
      <c r="L18" s="10"/>
    </row>
    <row r="19" spans="2:12" s="67" customFormat="1" x14ac:dyDescent="0.25">
      <c r="B19" s="111"/>
      <c r="C19" s="10"/>
      <c r="D19" s="10"/>
      <c r="E19" s="10"/>
      <c r="F19" s="10"/>
      <c r="J19" s="10"/>
      <c r="K19" s="10"/>
      <c r="L19" s="10"/>
    </row>
    <row r="20" spans="2:12" s="67" customFormat="1" x14ac:dyDescent="0.25">
      <c r="B20" s="111"/>
      <c r="C20" s="10"/>
      <c r="D20" s="10"/>
      <c r="E20" s="10"/>
      <c r="F20" s="10"/>
      <c r="J20" s="10"/>
      <c r="K20" s="10"/>
      <c r="L20" s="10"/>
    </row>
    <row r="21" spans="2:12" x14ac:dyDescent="0.25">
      <c r="B21" s="40"/>
      <c r="C21" s="10"/>
      <c r="D21" s="10"/>
      <c r="E21" s="10"/>
      <c r="F21" s="10"/>
      <c r="J21" s="10"/>
      <c r="K21" s="10"/>
      <c r="L21" s="10"/>
    </row>
    <row r="22" spans="2:12" x14ac:dyDescent="0.25">
      <c r="B22" s="40"/>
      <c r="C22" s="10"/>
      <c r="D22" s="10"/>
      <c r="E22" s="10"/>
      <c r="F22" s="10"/>
      <c r="J22" s="10"/>
      <c r="K22" s="10"/>
      <c r="L22" s="10"/>
    </row>
    <row r="23" spans="2:12" x14ac:dyDescent="0.25">
      <c r="B23" s="40"/>
      <c r="C23" s="10"/>
      <c r="D23" s="10"/>
      <c r="E23" s="10"/>
      <c r="F23" s="10"/>
      <c r="J23" s="10"/>
      <c r="K23" s="10"/>
      <c r="L23" s="10"/>
    </row>
    <row r="24" spans="2:12" x14ac:dyDescent="0.25">
      <c r="B24" s="40"/>
      <c r="C24" s="10"/>
      <c r="D24" s="10"/>
      <c r="E24" s="10"/>
      <c r="F24" s="10"/>
      <c r="J24" s="10"/>
      <c r="K24" s="10"/>
      <c r="L24" s="10"/>
    </row>
    <row r="25" spans="2:12" x14ac:dyDescent="0.25">
      <c r="F25" s="63"/>
      <c r="J25" s="63"/>
      <c r="K25" s="63"/>
      <c r="L25" s="63"/>
    </row>
    <row r="26" spans="2:12" x14ac:dyDescent="0.25">
      <c r="G26" s="63"/>
      <c r="H26" s="63"/>
    </row>
    <row r="27" spans="2:12" x14ac:dyDescent="0.25">
      <c r="G27" s="63"/>
      <c r="H27" s="63"/>
    </row>
  </sheetData>
  <sheetProtection algorithmName="SHA-512" hashValue="tOyiJSLE9ey8o16hwqjHd3GKwPWN5bks/CPKQUnkorNuC9H8pLHro2zRGz6xeHZaFJS0ej4TvBPqUjDv9foEKQ==" saltValue="6TaL99+Ira0xn1GgeUddkg==" spinCount="100000" sheet="1" selectLockedCells="1"/>
  <mergeCells count="3">
    <mergeCell ref="D7:F7"/>
    <mergeCell ref="G7:I7"/>
    <mergeCell ref="J7:L7"/>
  </mergeCells>
  <conditionalFormatting sqref="F34 J34:L34">
    <cfRule type="iconSet" priority="25">
      <iconSet iconSet="3Symbols" showValue="0">
        <cfvo type="percent" val="0"/>
        <cfvo type="num" val="0"/>
        <cfvo type="num" val="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6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E9E9-D770-4525-B2D4-7196515067EC}">
  <sheetPr codeName="Sheet7">
    <tabColor theme="8" tint="0.89999084444715716"/>
    <pageSetUpPr fitToPage="1"/>
  </sheetPr>
  <dimension ref="C3:V607"/>
  <sheetViews>
    <sheetView showGridLines="0" view="pageBreakPreview" zoomScale="90" zoomScaleNormal="100" zoomScaleSheetLayoutView="90" workbookViewId="0">
      <selection activeCell="Q19" sqref="Q19"/>
    </sheetView>
  </sheetViews>
  <sheetFormatPr defaultColWidth="8.8984375" defaultRowHeight="13.8" x14ac:dyDescent="0.25"/>
  <cols>
    <col min="1" max="1" width="2" customWidth="1"/>
    <col min="2" max="2" width="2.3984375" customWidth="1"/>
    <col min="3" max="4" width="7.09765625" customWidth="1"/>
    <col min="5" max="5" width="8.59765625" customWidth="1"/>
    <col min="6" max="7" width="7.09765625" customWidth="1"/>
    <col min="8" max="8" width="7.8984375" bestFit="1" customWidth="1"/>
    <col min="9" max="9" width="6.5" customWidth="1"/>
    <col min="10" max="20" width="8.8984375" customWidth="1"/>
    <col min="21" max="22" width="12.5" customWidth="1"/>
    <col min="23" max="23" width="3.5" customWidth="1"/>
  </cols>
  <sheetData>
    <row r="3" spans="3:22" ht="21.6" thickBot="1" x14ac:dyDescent="0.45">
      <c r="C3" s="24" t="s">
        <v>230</v>
      </c>
      <c r="D3" s="24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6" t="str">
        <f>'1. Accomodation'!I5</f>
        <v>Enigma Square</v>
      </c>
    </row>
    <row r="4" spans="3:22" ht="15" thickTop="1" thickBot="1" x14ac:dyDescent="0.3">
      <c r="C4" s="8"/>
      <c r="D4" s="8"/>
    </row>
    <row r="5" spans="3:22" ht="14.4" thickBot="1" x14ac:dyDescent="0.3">
      <c r="C5" s="484" t="s">
        <v>231</v>
      </c>
      <c r="D5" s="485"/>
      <c r="E5" s="485"/>
      <c r="F5" s="485"/>
      <c r="G5" s="485"/>
      <c r="H5" s="485"/>
      <c r="I5" s="485"/>
      <c r="J5" s="484" t="s">
        <v>232</v>
      </c>
      <c r="K5" s="485"/>
      <c r="L5" s="485"/>
      <c r="M5" s="485"/>
      <c r="N5" s="485"/>
      <c r="O5" s="485"/>
      <c r="P5" s="485"/>
      <c r="Q5" s="485"/>
      <c r="R5" s="485"/>
      <c r="S5" s="485"/>
      <c r="T5" s="485"/>
      <c r="U5" s="485"/>
      <c r="V5" s="486"/>
    </row>
    <row r="6" spans="3:22" s="17" customFormat="1" ht="36" customHeight="1" x14ac:dyDescent="0.25">
      <c r="C6" s="27" t="str">
        <f>'3. GRI Pricing'!C16</f>
        <v>Door Number</v>
      </c>
      <c r="D6" s="373" t="str">
        <f>'1. Accomodation'!L20</f>
        <v>Block Name</v>
      </c>
      <c r="E6" s="28" t="str">
        <f>'3. GRI Pricing'!E16</f>
        <v>Bedroom</v>
      </c>
      <c r="F6" s="28" t="str">
        <f>'3. GRI Pricing'!F16</f>
        <v>Bath</v>
      </c>
      <c r="G6" s="28" t="str">
        <f>'3. GRI Pricing'!G16</f>
        <v>Size (sq.ft)</v>
      </c>
      <c r="H6" s="28" t="str">
        <f>'3. GRI Pricing'!H16</f>
        <v>Floor</v>
      </c>
      <c r="I6" s="28" t="str">
        <f>'3. GRI Pricing'!I16</f>
        <v>Aspect</v>
      </c>
      <c r="J6" s="27" t="str">
        <f>'3. GRI Pricing'!L16</f>
        <v>Base Price 
(£pm)</v>
      </c>
      <c r="K6" s="28" t="str">
        <f>'3. GRI Pricing'!P16</f>
        <v>Floor premium</v>
      </c>
      <c r="L6" s="28" t="str">
        <f>'3. GRI Pricing'!M16</f>
        <v>Bath Premium</v>
      </c>
      <c r="M6" s="28" t="str">
        <f>'3. GRI Pricing'!Q16</f>
        <v>Aspect premium</v>
      </c>
      <c r="N6" s="28" t="str">
        <f>'3. GRI Pricing'!S16</f>
        <v>Balcony premium</v>
      </c>
      <c r="O6" s="28" t="str">
        <f>'3. GRI Pricing'!T16</f>
        <v>Amenity premium</v>
      </c>
      <c r="P6" s="28" t="str">
        <f>'3. GRI Pricing'!R16</f>
        <v>Storage premium</v>
      </c>
      <c r="Q6" s="28" t="str">
        <f>'3. GRI Pricing'!U16</f>
        <v>Additional Toilet</v>
      </c>
      <c r="R6" s="28" t="str">
        <f>'3. GRI Pricing'!V16</f>
        <v>Larger Master Bedroom</v>
      </c>
      <c r="S6" s="28">
        <f>'3. GRI Pricing'!W16</f>
        <v>0</v>
      </c>
      <c r="T6" s="28">
        <f>'3. GRI Pricing'!X16</f>
        <v>0</v>
      </c>
      <c r="U6" s="28" t="str">
        <f>'3. GRI Pricing'!Y16</f>
        <v>Manual Adjustment (must provide reason)</v>
      </c>
      <c r="V6" s="29" t="str">
        <f>'3. GRI Pricing'!Z16</f>
        <v>Proposed Rent (pcm)</v>
      </c>
    </row>
    <row r="7" spans="3:22" x14ac:dyDescent="0.25">
      <c r="C7" s="23">
        <f>'3. GRI Pricing'!C17</f>
        <v>101</v>
      </c>
      <c r="D7" s="374" t="str">
        <f>'1. Accomodation'!L21</f>
        <v>C</v>
      </c>
      <c r="E7" s="16" t="str">
        <f>'3. GRI Pricing'!E17</f>
        <v>1 Bed</v>
      </c>
      <c r="F7" s="16">
        <f>'3. GRI Pricing'!F17</f>
        <v>1</v>
      </c>
      <c r="G7" s="16">
        <f>'3. GRI Pricing'!G17</f>
        <v>517.1</v>
      </c>
      <c r="H7" s="16">
        <f>'3. GRI Pricing'!H17</f>
        <v>1</v>
      </c>
      <c r="I7" s="16" t="str">
        <f>'3. GRI Pricing'!I17</f>
        <v>North Row below Treeline</v>
      </c>
      <c r="J7" s="280">
        <f>'3. GRI Pricing'!L17</f>
        <v>1275</v>
      </c>
      <c r="K7" s="281">
        <f>'3. GRI Pricing'!P17</f>
        <v>20</v>
      </c>
      <c r="L7" s="281">
        <f>'3. GRI Pricing'!M17</f>
        <v>0</v>
      </c>
      <c r="M7" s="281">
        <f>'3. GRI Pricing'!Q17</f>
        <v>30</v>
      </c>
      <c r="N7" s="281">
        <f>'3. GRI Pricing'!S17</f>
        <v>30</v>
      </c>
      <c r="O7" s="281">
        <f>'3. GRI Pricing'!T17</f>
        <v>0</v>
      </c>
      <c r="P7" s="281">
        <f>'3. GRI Pricing'!R17</f>
        <v>0</v>
      </c>
      <c r="Q7" s="281">
        <f>'3. GRI Pricing'!U17</f>
        <v>0</v>
      </c>
      <c r="R7" s="281">
        <f>'3. GRI Pricing'!V17</f>
        <v>0</v>
      </c>
      <c r="S7" s="281">
        <f>'3. GRI Pricing'!W17</f>
        <v>0</v>
      </c>
      <c r="T7" s="281">
        <f>'3. GRI Pricing'!X17</f>
        <v>0</v>
      </c>
      <c r="U7" s="281">
        <f>'3. GRI Pricing'!Y17</f>
        <v>0</v>
      </c>
      <c r="V7" s="282">
        <f>'3. GRI Pricing'!Z17</f>
        <v>1365</v>
      </c>
    </row>
    <row r="8" spans="3:22" x14ac:dyDescent="0.25">
      <c r="C8" s="23">
        <f>'3. GRI Pricing'!C18</f>
        <v>102</v>
      </c>
      <c r="D8" s="374" t="str">
        <f>'1. Accomodation'!L22</f>
        <v>C</v>
      </c>
      <c r="E8" s="16" t="str">
        <f>'3. GRI Pricing'!E18</f>
        <v>Studio</v>
      </c>
      <c r="F8" s="16">
        <f>'3. GRI Pricing'!F18</f>
        <v>1</v>
      </c>
      <c r="G8" s="16">
        <f>'3. GRI Pricing'!G18</f>
        <v>385.46</v>
      </c>
      <c r="H8" s="16">
        <f>'3. GRI Pricing'!H18</f>
        <v>1</v>
      </c>
      <c r="I8" s="16" t="str">
        <f>'3. GRI Pricing'!I18</f>
        <v>Nursery and mixed other buildings</v>
      </c>
      <c r="J8" s="280">
        <f>'3. GRI Pricing'!L18</f>
        <v>1175</v>
      </c>
      <c r="K8" s="281">
        <f>'3. GRI Pricing'!P18</f>
        <v>20</v>
      </c>
      <c r="L8" s="281">
        <f>'3. GRI Pricing'!M18</f>
        <v>0</v>
      </c>
      <c r="M8" s="281">
        <f>'3. GRI Pricing'!Q18</f>
        <v>0</v>
      </c>
      <c r="N8" s="281">
        <f>'3. GRI Pricing'!S18</f>
        <v>0</v>
      </c>
      <c r="O8" s="281">
        <f>'3. GRI Pricing'!T18</f>
        <v>0</v>
      </c>
      <c r="P8" s="281">
        <f>'3. GRI Pricing'!R18</f>
        <v>0</v>
      </c>
      <c r="Q8" s="281">
        <f>'3. GRI Pricing'!U18</f>
        <v>0</v>
      </c>
      <c r="R8" s="281">
        <f>'3. GRI Pricing'!V18</f>
        <v>0</v>
      </c>
      <c r="S8" s="281">
        <f>'3. GRI Pricing'!W18</f>
        <v>0</v>
      </c>
      <c r="T8" s="281">
        <f>'3. GRI Pricing'!X18</f>
        <v>0</v>
      </c>
      <c r="U8" s="281">
        <f>'3. GRI Pricing'!Y18</f>
        <v>0</v>
      </c>
      <c r="V8" s="282">
        <f>'3. GRI Pricing'!Z18</f>
        <v>1195</v>
      </c>
    </row>
    <row r="9" spans="3:22" x14ac:dyDescent="0.25">
      <c r="C9" s="23">
        <f>'3. GRI Pricing'!C19</f>
        <v>103</v>
      </c>
      <c r="D9" s="374" t="str">
        <f>'1. Accomodation'!L23</f>
        <v>C</v>
      </c>
      <c r="E9" s="16" t="str">
        <f>'3. GRI Pricing'!E19</f>
        <v>Studio</v>
      </c>
      <c r="F9" s="16">
        <f>'3. GRI Pricing'!F19</f>
        <v>1</v>
      </c>
      <c r="G9" s="16">
        <f>'3. GRI Pricing'!G19</f>
        <v>394.17</v>
      </c>
      <c r="H9" s="16">
        <f>'3. GRI Pricing'!H19</f>
        <v>1</v>
      </c>
      <c r="I9" s="16" t="str">
        <f>'3. GRI Pricing'!I19</f>
        <v>Nursery and mixed other buildings</v>
      </c>
      <c r="J9" s="280">
        <f>'3. GRI Pricing'!L19</f>
        <v>1175</v>
      </c>
      <c r="K9" s="281">
        <f>'3. GRI Pricing'!P19</f>
        <v>20</v>
      </c>
      <c r="L9" s="281">
        <f>'3. GRI Pricing'!M19</f>
        <v>0</v>
      </c>
      <c r="M9" s="281">
        <f>'3. GRI Pricing'!Q19</f>
        <v>0</v>
      </c>
      <c r="N9" s="281">
        <f>'3. GRI Pricing'!S19</f>
        <v>0</v>
      </c>
      <c r="O9" s="281">
        <f>'3. GRI Pricing'!T19</f>
        <v>0</v>
      </c>
      <c r="P9" s="281">
        <f>'3. GRI Pricing'!R19</f>
        <v>0</v>
      </c>
      <c r="Q9" s="281">
        <f>'3. GRI Pricing'!U19</f>
        <v>0</v>
      </c>
      <c r="R9" s="281">
        <f>'3. GRI Pricing'!V19</f>
        <v>0</v>
      </c>
      <c r="S9" s="281">
        <f>'3. GRI Pricing'!W19</f>
        <v>0</v>
      </c>
      <c r="T9" s="281">
        <f>'3. GRI Pricing'!X19</f>
        <v>0</v>
      </c>
      <c r="U9" s="281">
        <f>'3. GRI Pricing'!Y19</f>
        <v>0</v>
      </c>
      <c r="V9" s="282">
        <f>'3. GRI Pricing'!Z19</f>
        <v>1195</v>
      </c>
    </row>
    <row r="10" spans="3:22" x14ac:dyDescent="0.25">
      <c r="C10" s="23">
        <f>'3. GRI Pricing'!C20</f>
        <v>104</v>
      </c>
      <c r="D10" s="374" t="str">
        <f>'1. Accomodation'!L24</f>
        <v>C</v>
      </c>
      <c r="E10" s="16" t="str">
        <f>'3. GRI Pricing'!E20</f>
        <v>1 Bed</v>
      </c>
      <c r="F10" s="16">
        <f>'3. GRI Pricing'!F20</f>
        <v>1</v>
      </c>
      <c r="G10" s="16">
        <f>'3. GRI Pricing'!G20</f>
        <v>521.51</v>
      </c>
      <c r="H10" s="16">
        <f>'3. GRI Pricing'!H20</f>
        <v>1</v>
      </c>
      <c r="I10" s="16" t="str">
        <f>'3. GRI Pricing'!I20</f>
        <v>North Row below Treeline</v>
      </c>
      <c r="J10" s="280">
        <f>'3. GRI Pricing'!L20</f>
        <v>1275</v>
      </c>
      <c r="K10" s="281">
        <f>'3. GRI Pricing'!P20</f>
        <v>20</v>
      </c>
      <c r="L10" s="281">
        <f>'3. GRI Pricing'!M20</f>
        <v>0</v>
      </c>
      <c r="M10" s="281">
        <f>'3. GRI Pricing'!Q20</f>
        <v>30</v>
      </c>
      <c r="N10" s="281">
        <f>'3. GRI Pricing'!S20</f>
        <v>30</v>
      </c>
      <c r="O10" s="281">
        <f>'3. GRI Pricing'!T20</f>
        <v>0</v>
      </c>
      <c r="P10" s="281">
        <f>'3. GRI Pricing'!R20</f>
        <v>0</v>
      </c>
      <c r="Q10" s="281">
        <f>'3. GRI Pricing'!U20</f>
        <v>0</v>
      </c>
      <c r="R10" s="281">
        <f>'3. GRI Pricing'!V20</f>
        <v>0</v>
      </c>
      <c r="S10" s="281">
        <f>'3. GRI Pricing'!W20</f>
        <v>0</v>
      </c>
      <c r="T10" s="281">
        <f>'3. GRI Pricing'!X20</f>
        <v>0</v>
      </c>
      <c r="U10" s="281">
        <f>'3. GRI Pricing'!Y20</f>
        <v>0</v>
      </c>
      <c r="V10" s="282">
        <f>'3. GRI Pricing'!Z20</f>
        <v>1365</v>
      </c>
    </row>
    <row r="11" spans="3:22" x14ac:dyDescent="0.25">
      <c r="C11" s="23">
        <f>'3. GRI Pricing'!C21</f>
        <v>105</v>
      </c>
      <c r="D11" s="374" t="str">
        <f>'1. Accomodation'!L25</f>
        <v>C</v>
      </c>
      <c r="E11" s="16" t="str">
        <f>'3. GRI Pricing'!E21</f>
        <v>1 Bed</v>
      </c>
      <c r="F11" s="16">
        <f>'3. GRI Pricing'!F21</f>
        <v>1</v>
      </c>
      <c r="G11" s="16">
        <f>'3. GRI Pricing'!G21</f>
        <v>532.49</v>
      </c>
      <c r="H11" s="16">
        <f>'3. GRI Pricing'!H21</f>
        <v>1</v>
      </c>
      <c r="I11" s="16" t="str">
        <f>'3. GRI Pricing'!I21</f>
        <v>North Row below Treeline</v>
      </c>
      <c r="J11" s="280">
        <f>'3. GRI Pricing'!L21</f>
        <v>1275</v>
      </c>
      <c r="K11" s="281">
        <f>'3. GRI Pricing'!P21</f>
        <v>20</v>
      </c>
      <c r="L11" s="281">
        <f>'3. GRI Pricing'!M21</f>
        <v>0</v>
      </c>
      <c r="M11" s="281">
        <f>'3. GRI Pricing'!Q21</f>
        <v>30</v>
      </c>
      <c r="N11" s="281">
        <f>'3. GRI Pricing'!S21</f>
        <v>30</v>
      </c>
      <c r="O11" s="281">
        <f>'3. GRI Pricing'!T21</f>
        <v>0</v>
      </c>
      <c r="P11" s="281">
        <f>'3. GRI Pricing'!R21</f>
        <v>0</v>
      </c>
      <c r="Q11" s="281">
        <f>'3. GRI Pricing'!U21</f>
        <v>0</v>
      </c>
      <c r="R11" s="281">
        <f>'3. GRI Pricing'!V21</f>
        <v>0</v>
      </c>
      <c r="S11" s="281">
        <f>'3. GRI Pricing'!W21</f>
        <v>0</v>
      </c>
      <c r="T11" s="281">
        <f>'3. GRI Pricing'!X21</f>
        <v>0</v>
      </c>
      <c r="U11" s="281">
        <f>'3. GRI Pricing'!Y21</f>
        <v>0</v>
      </c>
      <c r="V11" s="282">
        <f>'3. GRI Pricing'!Z21</f>
        <v>1355</v>
      </c>
    </row>
    <row r="12" spans="3:22" x14ac:dyDescent="0.25">
      <c r="C12" s="23">
        <f>'3. GRI Pricing'!C22</f>
        <v>106</v>
      </c>
      <c r="D12" s="374" t="str">
        <f>'1. Accomodation'!L26</f>
        <v>C</v>
      </c>
      <c r="E12" s="16" t="str">
        <f>'3. GRI Pricing'!E22</f>
        <v>2 Bed</v>
      </c>
      <c r="F12" s="16">
        <f>'3. GRI Pricing'!F22</f>
        <v>2</v>
      </c>
      <c r="G12" s="16">
        <f>'3. GRI Pricing'!G22</f>
        <v>728.18</v>
      </c>
      <c r="H12" s="16">
        <f>'3. GRI Pricing'!H22</f>
        <v>1</v>
      </c>
      <c r="I12" s="16" t="str">
        <f>'3. GRI Pricing'!I22</f>
        <v>Carpark and other block</v>
      </c>
      <c r="J12" s="280">
        <f>'3. GRI Pricing'!L22</f>
        <v>1665</v>
      </c>
      <c r="K12" s="281">
        <f>'3. GRI Pricing'!P22</f>
        <v>20</v>
      </c>
      <c r="L12" s="281">
        <f>'3. GRI Pricing'!M22</f>
        <v>0</v>
      </c>
      <c r="M12" s="281">
        <f>'3. GRI Pricing'!Q22</f>
        <v>5</v>
      </c>
      <c r="N12" s="281">
        <f>'3. GRI Pricing'!S22</f>
        <v>55</v>
      </c>
      <c r="O12" s="281">
        <f>'3. GRI Pricing'!T22</f>
        <v>0</v>
      </c>
      <c r="P12" s="281">
        <f>'3. GRI Pricing'!R22</f>
        <v>0</v>
      </c>
      <c r="Q12" s="281">
        <f>'3. GRI Pricing'!U22</f>
        <v>0</v>
      </c>
      <c r="R12" s="281">
        <f>'3. GRI Pricing'!V22</f>
        <v>0</v>
      </c>
      <c r="S12" s="281">
        <f>'3. GRI Pricing'!W22</f>
        <v>0</v>
      </c>
      <c r="T12" s="281">
        <f>'3. GRI Pricing'!X22</f>
        <v>0</v>
      </c>
      <c r="U12" s="281">
        <f>'3. GRI Pricing'!Y22</f>
        <v>0</v>
      </c>
      <c r="V12" s="282">
        <f>'3. GRI Pricing'!Z22</f>
        <v>1745</v>
      </c>
    </row>
    <row r="13" spans="3:22" x14ac:dyDescent="0.25">
      <c r="C13" s="23">
        <f>'3. GRI Pricing'!C23</f>
        <v>107</v>
      </c>
      <c r="D13" s="374" t="str">
        <f>'1. Accomodation'!L27</f>
        <v>C</v>
      </c>
      <c r="E13" s="16" t="str">
        <f>'3. GRI Pricing'!E23</f>
        <v>1 Bed</v>
      </c>
      <c r="F13" s="16">
        <f>'3. GRI Pricing'!F23</f>
        <v>1</v>
      </c>
      <c r="G13" s="16">
        <f>'3. GRI Pricing'!G23</f>
        <v>489.44</v>
      </c>
      <c r="H13" s="16">
        <f>'3. GRI Pricing'!H23</f>
        <v>1</v>
      </c>
      <c r="I13" s="16" t="str">
        <f>'3. GRI Pricing'!I23</f>
        <v>Nursery and mixed other buildings</v>
      </c>
      <c r="J13" s="280">
        <f>'3. GRI Pricing'!L23</f>
        <v>1275</v>
      </c>
      <c r="K13" s="281">
        <f>'3. GRI Pricing'!P23</f>
        <v>20</v>
      </c>
      <c r="L13" s="281">
        <f>'3. GRI Pricing'!M23</f>
        <v>0</v>
      </c>
      <c r="M13" s="281">
        <f>'3. GRI Pricing'!Q23</f>
        <v>0</v>
      </c>
      <c r="N13" s="281">
        <f>'3. GRI Pricing'!S23</f>
        <v>0</v>
      </c>
      <c r="O13" s="281">
        <f>'3. GRI Pricing'!T23</f>
        <v>0</v>
      </c>
      <c r="P13" s="281">
        <f>'3. GRI Pricing'!R23</f>
        <v>0</v>
      </c>
      <c r="Q13" s="281">
        <f>'3. GRI Pricing'!U23</f>
        <v>0</v>
      </c>
      <c r="R13" s="281">
        <f>'3. GRI Pricing'!V23</f>
        <v>0</v>
      </c>
      <c r="S13" s="281">
        <f>'3. GRI Pricing'!W23</f>
        <v>0</v>
      </c>
      <c r="T13" s="281">
        <f>'3. GRI Pricing'!X23</f>
        <v>0</v>
      </c>
      <c r="U13" s="281">
        <f>'3. GRI Pricing'!Y23</f>
        <v>0</v>
      </c>
      <c r="V13" s="282">
        <f>'3. GRI Pricing'!Z23</f>
        <v>1295</v>
      </c>
    </row>
    <row r="14" spans="3:22" x14ac:dyDescent="0.25">
      <c r="C14" s="23">
        <f>'3. GRI Pricing'!C24</f>
        <v>108</v>
      </c>
      <c r="D14" s="374" t="str">
        <f>'1. Accomodation'!L28</f>
        <v>C</v>
      </c>
      <c r="E14" s="16" t="str">
        <f>'3. GRI Pricing'!E24</f>
        <v>1 Bed</v>
      </c>
      <c r="F14" s="16">
        <f>'3. GRI Pricing'!F24</f>
        <v>1</v>
      </c>
      <c r="G14" s="16">
        <f>'3. GRI Pricing'!G24</f>
        <v>509.56</v>
      </c>
      <c r="H14" s="16">
        <f>'3. GRI Pricing'!H24</f>
        <v>1</v>
      </c>
      <c r="I14" s="16" t="str">
        <f>'3. GRI Pricing'!I24</f>
        <v>Carpark and other block</v>
      </c>
      <c r="J14" s="280">
        <f>'3. GRI Pricing'!L24</f>
        <v>1275</v>
      </c>
      <c r="K14" s="281">
        <f>'3. GRI Pricing'!P24</f>
        <v>20</v>
      </c>
      <c r="L14" s="281">
        <f>'3. GRI Pricing'!M24</f>
        <v>0</v>
      </c>
      <c r="M14" s="281">
        <f>'3. GRI Pricing'!Q24</f>
        <v>5</v>
      </c>
      <c r="N14" s="281">
        <f>'3. GRI Pricing'!S24</f>
        <v>30</v>
      </c>
      <c r="O14" s="281">
        <f>'3. GRI Pricing'!T24</f>
        <v>0</v>
      </c>
      <c r="P14" s="281">
        <f>'3. GRI Pricing'!R24</f>
        <v>0</v>
      </c>
      <c r="Q14" s="281">
        <f>'3. GRI Pricing'!U24</f>
        <v>0</v>
      </c>
      <c r="R14" s="281">
        <f>'3. GRI Pricing'!V24</f>
        <v>0</v>
      </c>
      <c r="S14" s="281">
        <f>'3. GRI Pricing'!W24</f>
        <v>0</v>
      </c>
      <c r="T14" s="281">
        <f>'3. GRI Pricing'!X24</f>
        <v>0</v>
      </c>
      <c r="U14" s="281">
        <f>'3. GRI Pricing'!Y24</f>
        <v>0</v>
      </c>
      <c r="V14" s="282">
        <f>'3. GRI Pricing'!Z24</f>
        <v>1335</v>
      </c>
    </row>
    <row r="15" spans="3:22" x14ac:dyDescent="0.25">
      <c r="C15" s="23">
        <f>'3. GRI Pricing'!C25</f>
        <v>109</v>
      </c>
      <c r="D15" s="374" t="str">
        <f>'1. Accomodation'!L29</f>
        <v>C</v>
      </c>
      <c r="E15" s="16" t="str">
        <f>'3. GRI Pricing'!E25</f>
        <v>1 Bed</v>
      </c>
      <c r="F15" s="16">
        <f>'3. GRI Pricing'!F25</f>
        <v>1</v>
      </c>
      <c r="G15" s="16">
        <f>'3. GRI Pricing'!G25</f>
        <v>506.87</v>
      </c>
      <c r="H15" s="16">
        <f>'3. GRI Pricing'!H25</f>
        <v>1</v>
      </c>
      <c r="I15" s="16" t="str">
        <f>'3. GRI Pricing'!I25</f>
        <v>Nursery and mixed other buildings</v>
      </c>
      <c r="J15" s="280">
        <f>'3. GRI Pricing'!L25</f>
        <v>1275</v>
      </c>
      <c r="K15" s="281">
        <f>'3. GRI Pricing'!P25</f>
        <v>20</v>
      </c>
      <c r="L15" s="281">
        <f>'3. GRI Pricing'!M25</f>
        <v>0</v>
      </c>
      <c r="M15" s="281">
        <f>'3. GRI Pricing'!Q25</f>
        <v>0</v>
      </c>
      <c r="N15" s="281">
        <f>'3. GRI Pricing'!S25</f>
        <v>0</v>
      </c>
      <c r="O15" s="281">
        <f>'3. GRI Pricing'!T25</f>
        <v>0</v>
      </c>
      <c r="P15" s="281">
        <f>'3. GRI Pricing'!R25</f>
        <v>0</v>
      </c>
      <c r="Q15" s="281">
        <f>'3. GRI Pricing'!U25</f>
        <v>0</v>
      </c>
      <c r="R15" s="281">
        <f>'3. GRI Pricing'!V25</f>
        <v>0</v>
      </c>
      <c r="S15" s="281">
        <f>'3. GRI Pricing'!W25</f>
        <v>0</v>
      </c>
      <c r="T15" s="281">
        <f>'3. GRI Pricing'!X25</f>
        <v>0</v>
      </c>
      <c r="U15" s="281">
        <f>'3. GRI Pricing'!Y25</f>
        <v>0</v>
      </c>
      <c r="V15" s="282">
        <f>'3. GRI Pricing'!Z25</f>
        <v>1300</v>
      </c>
    </row>
    <row r="16" spans="3:22" x14ac:dyDescent="0.25">
      <c r="C16" s="23">
        <f>'3. GRI Pricing'!C26</f>
        <v>110</v>
      </c>
      <c r="D16" s="374" t="str">
        <f>'1. Accomodation'!L30</f>
        <v>C</v>
      </c>
      <c r="E16" s="16" t="str">
        <f>'3. GRI Pricing'!E26</f>
        <v>1 Bed</v>
      </c>
      <c r="F16" s="16">
        <f>'3. GRI Pricing'!F26</f>
        <v>1</v>
      </c>
      <c r="G16" s="16">
        <f>'3. GRI Pricing'!G26</f>
        <v>509.56</v>
      </c>
      <c r="H16" s="16">
        <f>'3. GRI Pricing'!H26</f>
        <v>1</v>
      </c>
      <c r="I16" s="16" t="str">
        <f>'3. GRI Pricing'!I26</f>
        <v>Carpark and other block</v>
      </c>
      <c r="J16" s="280">
        <f>'3. GRI Pricing'!L26</f>
        <v>1275</v>
      </c>
      <c r="K16" s="281">
        <f>'3. GRI Pricing'!P26</f>
        <v>20</v>
      </c>
      <c r="L16" s="281">
        <f>'3. GRI Pricing'!M26</f>
        <v>0</v>
      </c>
      <c r="M16" s="281">
        <f>'3. GRI Pricing'!Q26</f>
        <v>5</v>
      </c>
      <c r="N16" s="281">
        <f>'3. GRI Pricing'!S26</f>
        <v>30</v>
      </c>
      <c r="O16" s="281">
        <f>'3. GRI Pricing'!T26</f>
        <v>0</v>
      </c>
      <c r="P16" s="281">
        <f>'3. GRI Pricing'!R26</f>
        <v>0</v>
      </c>
      <c r="Q16" s="281">
        <f>'3. GRI Pricing'!U26</f>
        <v>0</v>
      </c>
      <c r="R16" s="281">
        <f>'3. GRI Pricing'!V26</f>
        <v>0</v>
      </c>
      <c r="S16" s="281">
        <f>'3. GRI Pricing'!W26</f>
        <v>0</v>
      </c>
      <c r="T16" s="281">
        <f>'3. GRI Pricing'!X26</f>
        <v>0</v>
      </c>
      <c r="U16" s="281">
        <f>'3. GRI Pricing'!Y26</f>
        <v>0</v>
      </c>
      <c r="V16" s="282">
        <f>'3. GRI Pricing'!Z26</f>
        <v>1335</v>
      </c>
    </row>
    <row r="17" spans="3:22" x14ac:dyDescent="0.25">
      <c r="C17" s="23">
        <f>'3. GRI Pricing'!C27</f>
        <v>111</v>
      </c>
      <c r="D17" s="374" t="str">
        <f>'1. Accomodation'!L31</f>
        <v>C</v>
      </c>
      <c r="E17" s="16" t="str">
        <f>'3. GRI Pricing'!E27</f>
        <v>2 Bed</v>
      </c>
      <c r="F17" s="16">
        <f>'3. GRI Pricing'!F27</f>
        <v>2</v>
      </c>
      <c r="G17" s="16">
        <f>'3. GRI Pricing'!G27</f>
        <v>747.02</v>
      </c>
      <c r="H17" s="16">
        <f>'3. GRI Pricing'!H27</f>
        <v>1</v>
      </c>
      <c r="I17" s="16" t="str">
        <f>'3. GRI Pricing'!I27</f>
        <v>Carpark and other block</v>
      </c>
      <c r="J17" s="280">
        <f>'3. GRI Pricing'!L27</f>
        <v>1665</v>
      </c>
      <c r="K17" s="281">
        <f>'3. GRI Pricing'!P27</f>
        <v>20</v>
      </c>
      <c r="L17" s="281">
        <f>'3. GRI Pricing'!M27</f>
        <v>0</v>
      </c>
      <c r="M17" s="281">
        <f>'3. GRI Pricing'!Q27</f>
        <v>5</v>
      </c>
      <c r="N17" s="281">
        <f>'3. GRI Pricing'!S27</f>
        <v>0</v>
      </c>
      <c r="O17" s="281">
        <f>'3. GRI Pricing'!T27</f>
        <v>0</v>
      </c>
      <c r="P17" s="281">
        <f>'3. GRI Pricing'!R27</f>
        <v>0</v>
      </c>
      <c r="Q17" s="281">
        <f>'3. GRI Pricing'!U27</f>
        <v>0</v>
      </c>
      <c r="R17" s="281">
        <f>'3. GRI Pricing'!V27</f>
        <v>0</v>
      </c>
      <c r="S17" s="281">
        <f>'3. GRI Pricing'!W27</f>
        <v>0</v>
      </c>
      <c r="T17" s="281">
        <f>'3. GRI Pricing'!X27</f>
        <v>0</v>
      </c>
      <c r="U17" s="281">
        <f>'3. GRI Pricing'!Y27</f>
        <v>0</v>
      </c>
      <c r="V17" s="282">
        <f>'3. GRI Pricing'!Z27</f>
        <v>1705</v>
      </c>
    </row>
    <row r="18" spans="3:22" x14ac:dyDescent="0.25">
      <c r="C18" s="23">
        <f>'3. GRI Pricing'!C28</f>
        <v>112</v>
      </c>
      <c r="D18" s="374" t="str">
        <f>'1. Accomodation'!L32</f>
        <v>C</v>
      </c>
      <c r="E18" s="16" t="str">
        <f>'3. GRI Pricing'!E28</f>
        <v>1 Bed</v>
      </c>
      <c r="F18" s="16">
        <f>'3. GRI Pricing'!F28</f>
        <v>1</v>
      </c>
      <c r="G18" s="16">
        <f>'3. GRI Pricing'!G28</f>
        <v>506.76</v>
      </c>
      <c r="H18" s="16">
        <f>'3. GRI Pricing'!H28</f>
        <v>1</v>
      </c>
      <c r="I18" s="16" t="str">
        <f>'3. GRI Pricing'!I28</f>
        <v>Carpark and other block</v>
      </c>
      <c r="J18" s="280">
        <f>'3. GRI Pricing'!L28</f>
        <v>1275</v>
      </c>
      <c r="K18" s="281">
        <f>'3. GRI Pricing'!P28</f>
        <v>20</v>
      </c>
      <c r="L18" s="281">
        <f>'3. GRI Pricing'!M28</f>
        <v>0</v>
      </c>
      <c r="M18" s="281">
        <f>'3. GRI Pricing'!Q28</f>
        <v>5</v>
      </c>
      <c r="N18" s="281">
        <f>'3. GRI Pricing'!S28</f>
        <v>30</v>
      </c>
      <c r="O18" s="281">
        <f>'3. GRI Pricing'!T28</f>
        <v>0</v>
      </c>
      <c r="P18" s="281">
        <f>'3. GRI Pricing'!R28</f>
        <v>0</v>
      </c>
      <c r="Q18" s="281">
        <f>'3. GRI Pricing'!U28</f>
        <v>0</v>
      </c>
      <c r="R18" s="281">
        <f>'3. GRI Pricing'!V28</f>
        <v>0</v>
      </c>
      <c r="S18" s="281">
        <f>'3. GRI Pricing'!W28</f>
        <v>0</v>
      </c>
      <c r="T18" s="281">
        <f>'3. GRI Pricing'!X28</f>
        <v>0</v>
      </c>
      <c r="U18" s="281">
        <f>'3. GRI Pricing'!Y28</f>
        <v>0</v>
      </c>
      <c r="V18" s="282">
        <f>'3. GRI Pricing'!Z28</f>
        <v>1335</v>
      </c>
    </row>
    <row r="19" spans="3:22" x14ac:dyDescent="0.25">
      <c r="C19" s="23">
        <f>'3. GRI Pricing'!C29</f>
        <v>201</v>
      </c>
      <c r="D19" s="374" t="str">
        <f>'1. Accomodation'!L33</f>
        <v>C</v>
      </c>
      <c r="E19" s="16" t="str">
        <f>'3. GRI Pricing'!E29</f>
        <v>1 Bed</v>
      </c>
      <c r="F19" s="16">
        <f>'3. GRI Pricing'!F29</f>
        <v>1</v>
      </c>
      <c r="G19" s="16">
        <f>'3. GRI Pricing'!G29</f>
        <v>517.1</v>
      </c>
      <c r="H19" s="16">
        <f>'3. GRI Pricing'!H29</f>
        <v>2</v>
      </c>
      <c r="I19" s="16" t="str">
        <f>'3. GRI Pricing'!I29</f>
        <v>North Row below Treeline</v>
      </c>
      <c r="J19" s="280">
        <f>'3. GRI Pricing'!L29</f>
        <v>1275</v>
      </c>
      <c r="K19" s="281">
        <f>'3. GRI Pricing'!P29</f>
        <v>25</v>
      </c>
      <c r="L19" s="281">
        <f>'3. GRI Pricing'!M29</f>
        <v>0</v>
      </c>
      <c r="M19" s="281">
        <f>'3. GRI Pricing'!Q29</f>
        <v>30</v>
      </c>
      <c r="N19" s="281">
        <f>'3. GRI Pricing'!S29</f>
        <v>40</v>
      </c>
      <c r="O19" s="281">
        <f>'3. GRI Pricing'!T29</f>
        <v>0</v>
      </c>
      <c r="P19" s="281">
        <f>'3. GRI Pricing'!R29</f>
        <v>0</v>
      </c>
      <c r="Q19" s="281">
        <f>'3. GRI Pricing'!U29</f>
        <v>0</v>
      </c>
      <c r="R19" s="281">
        <f>'3. GRI Pricing'!V29</f>
        <v>0</v>
      </c>
      <c r="S19" s="281">
        <f>'3. GRI Pricing'!W29</f>
        <v>0</v>
      </c>
      <c r="T19" s="281">
        <f>'3. GRI Pricing'!X29</f>
        <v>0</v>
      </c>
      <c r="U19" s="281">
        <f>'3. GRI Pricing'!Y29</f>
        <v>0</v>
      </c>
      <c r="V19" s="282">
        <f>'3. GRI Pricing'!Z29</f>
        <v>1380</v>
      </c>
    </row>
    <row r="20" spans="3:22" x14ac:dyDescent="0.25">
      <c r="C20" s="23">
        <f>'3. GRI Pricing'!C30</f>
        <v>202</v>
      </c>
      <c r="D20" s="374" t="str">
        <f>'1. Accomodation'!L34</f>
        <v>C</v>
      </c>
      <c r="E20" s="16" t="str">
        <f>'3. GRI Pricing'!E30</f>
        <v>Studio</v>
      </c>
      <c r="F20" s="16">
        <f>'3. GRI Pricing'!F30</f>
        <v>1</v>
      </c>
      <c r="G20" s="16">
        <f>'3. GRI Pricing'!G30</f>
        <v>385.46</v>
      </c>
      <c r="H20" s="16">
        <f>'3. GRI Pricing'!H30</f>
        <v>2</v>
      </c>
      <c r="I20" s="16" t="str">
        <f>'3. GRI Pricing'!I30</f>
        <v>Nursery and mixed other buildings</v>
      </c>
      <c r="J20" s="280">
        <f>'3. GRI Pricing'!L30</f>
        <v>1175</v>
      </c>
      <c r="K20" s="281">
        <f>'3. GRI Pricing'!P30</f>
        <v>25</v>
      </c>
      <c r="L20" s="281">
        <f>'3. GRI Pricing'!M30</f>
        <v>0</v>
      </c>
      <c r="M20" s="281">
        <f>'3. GRI Pricing'!Q30</f>
        <v>0</v>
      </c>
      <c r="N20" s="281">
        <f>'3. GRI Pricing'!S30</f>
        <v>10</v>
      </c>
      <c r="O20" s="281">
        <f>'3. GRI Pricing'!T30</f>
        <v>0</v>
      </c>
      <c r="P20" s="281">
        <f>'3. GRI Pricing'!R30</f>
        <v>0</v>
      </c>
      <c r="Q20" s="281">
        <f>'3. GRI Pricing'!U30</f>
        <v>0</v>
      </c>
      <c r="R20" s="281">
        <f>'3. GRI Pricing'!V30</f>
        <v>0</v>
      </c>
      <c r="S20" s="281">
        <f>'3. GRI Pricing'!W30</f>
        <v>0</v>
      </c>
      <c r="T20" s="281">
        <f>'3. GRI Pricing'!X30</f>
        <v>0</v>
      </c>
      <c r="U20" s="281">
        <f>'3. GRI Pricing'!Y30</f>
        <v>0</v>
      </c>
      <c r="V20" s="282">
        <f>'3. GRI Pricing'!Z30</f>
        <v>1210</v>
      </c>
    </row>
    <row r="21" spans="3:22" x14ac:dyDescent="0.25">
      <c r="C21" s="23">
        <f>'3. GRI Pricing'!C31</f>
        <v>203</v>
      </c>
      <c r="D21" s="374" t="str">
        <f>'1. Accomodation'!L35</f>
        <v>C</v>
      </c>
      <c r="E21" s="16" t="str">
        <f>'3. GRI Pricing'!E31</f>
        <v>Studio</v>
      </c>
      <c r="F21" s="16">
        <f>'3. GRI Pricing'!F31</f>
        <v>1</v>
      </c>
      <c r="G21" s="16">
        <f>'3. GRI Pricing'!G31</f>
        <v>394.17</v>
      </c>
      <c r="H21" s="16">
        <f>'3. GRI Pricing'!H31</f>
        <v>2</v>
      </c>
      <c r="I21" s="16" t="str">
        <f>'3. GRI Pricing'!I31</f>
        <v>Nursery and mixed other buildings</v>
      </c>
      <c r="J21" s="280">
        <f>'3. GRI Pricing'!L31</f>
        <v>1175</v>
      </c>
      <c r="K21" s="281">
        <f>'3. GRI Pricing'!P31</f>
        <v>25</v>
      </c>
      <c r="L21" s="281">
        <f>'3. GRI Pricing'!M31</f>
        <v>0</v>
      </c>
      <c r="M21" s="281">
        <f>'3. GRI Pricing'!Q31</f>
        <v>0</v>
      </c>
      <c r="N21" s="281">
        <f>'3. GRI Pricing'!S31</f>
        <v>10</v>
      </c>
      <c r="O21" s="281">
        <f>'3. GRI Pricing'!T31</f>
        <v>0</v>
      </c>
      <c r="P21" s="281">
        <f>'3. GRI Pricing'!R31</f>
        <v>0</v>
      </c>
      <c r="Q21" s="281">
        <f>'3. GRI Pricing'!U31</f>
        <v>0</v>
      </c>
      <c r="R21" s="281">
        <f>'3. GRI Pricing'!V31</f>
        <v>0</v>
      </c>
      <c r="S21" s="281">
        <f>'3. GRI Pricing'!W31</f>
        <v>0</v>
      </c>
      <c r="T21" s="281">
        <f>'3. GRI Pricing'!X31</f>
        <v>0</v>
      </c>
      <c r="U21" s="281">
        <f>'3. GRI Pricing'!Y31</f>
        <v>0</v>
      </c>
      <c r="V21" s="282">
        <f>'3. GRI Pricing'!Z31</f>
        <v>1210</v>
      </c>
    </row>
    <row r="22" spans="3:22" x14ac:dyDescent="0.25">
      <c r="C22" s="23">
        <f>'3. GRI Pricing'!C32</f>
        <v>204</v>
      </c>
      <c r="D22" s="374" t="str">
        <f>'1. Accomodation'!L36</f>
        <v>C</v>
      </c>
      <c r="E22" s="16" t="str">
        <f>'3. GRI Pricing'!E32</f>
        <v>1 Bed</v>
      </c>
      <c r="F22" s="16">
        <f>'3. GRI Pricing'!F32</f>
        <v>1</v>
      </c>
      <c r="G22" s="16">
        <f>'3. GRI Pricing'!G32</f>
        <v>521.51</v>
      </c>
      <c r="H22" s="16">
        <f>'3. GRI Pricing'!H32</f>
        <v>2</v>
      </c>
      <c r="I22" s="16" t="str">
        <f>'3. GRI Pricing'!I32</f>
        <v>North Row below Treeline</v>
      </c>
      <c r="J22" s="280">
        <f>'3. GRI Pricing'!L32</f>
        <v>1275</v>
      </c>
      <c r="K22" s="281">
        <f>'3. GRI Pricing'!P32</f>
        <v>25</v>
      </c>
      <c r="L22" s="281">
        <f>'3. GRI Pricing'!M32</f>
        <v>0</v>
      </c>
      <c r="M22" s="281">
        <f>'3. GRI Pricing'!Q32</f>
        <v>30</v>
      </c>
      <c r="N22" s="281">
        <f>'3. GRI Pricing'!S32</f>
        <v>40</v>
      </c>
      <c r="O22" s="281">
        <f>'3. GRI Pricing'!T32</f>
        <v>0</v>
      </c>
      <c r="P22" s="281">
        <f>'3. GRI Pricing'!R32</f>
        <v>0</v>
      </c>
      <c r="Q22" s="281">
        <f>'3. GRI Pricing'!U32</f>
        <v>0</v>
      </c>
      <c r="R22" s="281">
        <f>'3. GRI Pricing'!V32</f>
        <v>0</v>
      </c>
      <c r="S22" s="281">
        <f>'3. GRI Pricing'!W32</f>
        <v>0</v>
      </c>
      <c r="T22" s="281">
        <f>'3. GRI Pricing'!X32</f>
        <v>0</v>
      </c>
      <c r="U22" s="281">
        <f>'3. GRI Pricing'!Y32</f>
        <v>0</v>
      </c>
      <c r="V22" s="282">
        <f>'3. GRI Pricing'!Z32</f>
        <v>1380</v>
      </c>
    </row>
    <row r="23" spans="3:22" x14ac:dyDescent="0.25">
      <c r="C23" s="23">
        <f>'3. GRI Pricing'!C33</f>
        <v>205</v>
      </c>
      <c r="D23" s="374" t="str">
        <f>'1. Accomodation'!L37</f>
        <v>C</v>
      </c>
      <c r="E23" s="16" t="str">
        <f>'3. GRI Pricing'!E33</f>
        <v>2 Bed</v>
      </c>
      <c r="F23" s="16">
        <f>'3. GRI Pricing'!F33</f>
        <v>2</v>
      </c>
      <c r="G23" s="16">
        <f>'3. GRI Pricing'!G33</f>
        <v>762.95</v>
      </c>
      <c r="H23" s="16">
        <f>'3. GRI Pricing'!H33</f>
        <v>2</v>
      </c>
      <c r="I23" s="16" t="str">
        <f>'3. GRI Pricing'!I33</f>
        <v>North Row below Treeline</v>
      </c>
      <c r="J23" s="280">
        <f>'3. GRI Pricing'!L33</f>
        <v>1665</v>
      </c>
      <c r="K23" s="281">
        <f>'3. GRI Pricing'!P33</f>
        <v>25</v>
      </c>
      <c r="L23" s="281">
        <f>'3. GRI Pricing'!M33</f>
        <v>0</v>
      </c>
      <c r="M23" s="281">
        <f>'3. GRI Pricing'!Q33</f>
        <v>30</v>
      </c>
      <c r="N23" s="281">
        <f>'3. GRI Pricing'!S33</f>
        <v>0</v>
      </c>
      <c r="O23" s="281">
        <f>'3. GRI Pricing'!T33</f>
        <v>0</v>
      </c>
      <c r="P23" s="281">
        <f>'3. GRI Pricing'!R33</f>
        <v>10</v>
      </c>
      <c r="Q23" s="281">
        <f>'3. GRI Pricing'!U33</f>
        <v>0</v>
      </c>
      <c r="R23" s="281">
        <f>'3. GRI Pricing'!V33</f>
        <v>0</v>
      </c>
      <c r="S23" s="281">
        <f>'3. GRI Pricing'!W33</f>
        <v>0</v>
      </c>
      <c r="T23" s="281">
        <f>'3. GRI Pricing'!X33</f>
        <v>0</v>
      </c>
      <c r="U23" s="281">
        <f>'3. GRI Pricing'!Y33</f>
        <v>0</v>
      </c>
      <c r="V23" s="282">
        <f>'3. GRI Pricing'!Z33</f>
        <v>1760</v>
      </c>
    </row>
    <row r="24" spans="3:22" x14ac:dyDescent="0.25">
      <c r="C24" s="23">
        <f>'3. GRI Pricing'!C34</f>
        <v>206</v>
      </c>
      <c r="D24" s="374" t="str">
        <f>'1. Accomodation'!L38</f>
        <v>C</v>
      </c>
      <c r="E24" s="16" t="str">
        <f>'3. GRI Pricing'!E34</f>
        <v>1 Bed</v>
      </c>
      <c r="F24" s="16">
        <f>'3. GRI Pricing'!F34</f>
        <v>1</v>
      </c>
      <c r="G24" s="16">
        <f>'3. GRI Pricing'!G34</f>
        <v>529.79999999999995</v>
      </c>
      <c r="H24" s="16">
        <f>'3. GRI Pricing'!H34</f>
        <v>2</v>
      </c>
      <c r="I24" s="16" t="str">
        <f>'3. GRI Pricing'!I34</f>
        <v>Amenity Pebble Roof</v>
      </c>
      <c r="J24" s="280">
        <f>'3. GRI Pricing'!L34</f>
        <v>1275</v>
      </c>
      <c r="K24" s="281">
        <f>'3. GRI Pricing'!P34</f>
        <v>25</v>
      </c>
      <c r="L24" s="281">
        <f>'3. GRI Pricing'!M34</f>
        <v>0</v>
      </c>
      <c r="M24" s="281">
        <f>'3. GRI Pricing'!Q34</f>
        <v>10</v>
      </c>
      <c r="N24" s="281">
        <f>'3. GRI Pricing'!S34</f>
        <v>10</v>
      </c>
      <c r="O24" s="281">
        <f>'3. GRI Pricing'!T34</f>
        <v>0</v>
      </c>
      <c r="P24" s="281">
        <f>'3. GRI Pricing'!R34</f>
        <v>0</v>
      </c>
      <c r="Q24" s="281">
        <f>'3. GRI Pricing'!U34</f>
        <v>0</v>
      </c>
      <c r="R24" s="281">
        <f>'3. GRI Pricing'!V34</f>
        <v>0</v>
      </c>
      <c r="S24" s="281">
        <f>'3. GRI Pricing'!W34</f>
        <v>0</v>
      </c>
      <c r="T24" s="281">
        <f>'3. GRI Pricing'!X34</f>
        <v>0</v>
      </c>
      <c r="U24" s="281">
        <f>'3. GRI Pricing'!Y34</f>
        <v>0</v>
      </c>
      <c r="V24" s="282">
        <f>'3. GRI Pricing'!Z34</f>
        <v>1340</v>
      </c>
    </row>
    <row r="25" spans="3:22" x14ac:dyDescent="0.25">
      <c r="C25" s="23">
        <f>'3. GRI Pricing'!C35</f>
        <v>207</v>
      </c>
      <c r="D25" s="374" t="str">
        <f>'1. Accomodation'!L39</f>
        <v>C</v>
      </c>
      <c r="E25" s="16" t="str">
        <f>'3. GRI Pricing'!E35</f>
        <v>1 Bed</v>
      </c>
      <c r="F25" s="16">
        <f>'3. GRI Pricing'!F35</f>
        <v>1</v>
      </c>
      <c r="G25" s="16">
        <f>'3. GRI Pricing'!G35</f>
        <v>509.56</v>
      </c>
      <c r="H25" s="16">
        <f>'3. GRI Pricing'!H35</f>
        <v>2</v>
      </c>
      <c r="I25" s="16" t="str">
        <f>'3. GRI Pricing'!I35</f>
        <v>Carpark and other block</v>
      </c>
      <c r="J25" s="280">
        <f>'3. GRI Pricing'!L35</f>
        <v>1275</v>
      </c>
      <c r="K25" s="281">
        <f>'3. GRI Pricing'!P35</f>
        <v>25</v>
      </c>
      <c r="L25" s="281">
        <f>'3. GRI Pricing'!M35</f>
        <v>0</v>
      </c>
      <c r="M25" s="281">
        <f>'3. GRI Pricing'!Q35</f>
        <v>5</v>
      </c>
      <c r="N25" s="281">
        <f>'3. GRI Pricing'!S35</f>
        <v>10</v>
      </c>
      <c r="O25" s="281">
        <f>'3. GRI Pricing'!T35</f>
        <v>0</v>
      </c>
      <c r="P25" s="281">
        <f>'3. GRI Pricing'!R35</f>
        <v>0</v>
      </c>
      <c r="Q25" s="281">
        <f>'3. GRI Pricing'!U35</f>
        <v>0</v>
      </c>
      <c r="R25" s="281">
        <f>'3. GRI Pricing'!V35</f>
        <v>0</v>
      </c>
      <c r="S25" s="281">
        <f>'3. GRI Pricing'!W35</f>
        <v>0</v>
      </c>
      <c r="T25" s="281">
        <f>'3. GRI Pricing'!X35</f>
        <v>0</v>
      </c>
      <c r="U25" s="281">
        <f>'3. GRI Pricing'!Y35</f>
        <v>0</v>
      </c>
      <c r="V25" s="282">
        <f>'3. GRI Pricing'!Z35</f>
        <v>1320</v>
      </c>
    </row>
    <row r="26" spans="3:22" x14ac:dyDescent="0.25">
      <c r="C26" s="23">
        <f>'3. GRI Pricing'!C36</f>
        <v>208</v>
      </c>
      <c r="D26" s="374" t="str">
        <f>'1. Accomodation'!L40</f>
        <v>C</v>
      </c>
      <c r="E26" s="16" t="str">
        <f>'3. GRI Pricing'!E36</f>
        <v>1 Bed</v>
      </c>
      <c r="F26" s="16">
        <f>'3. GRI Pricing'!F36</f>
        <v>1</v>
      </c>
      <c r="G26" s="16">
        <f>'3. GRI Pricing'!G36</f>
        <v>489.44</v>
      </c>
      <c r="H26" s="16">
        <f>'3. GRI Pricing'!H36</f>
        <v>2</v>
      </c>
      <c r="I26" s="16" t="str">
        <f>'3. GRI Pricing'!I36</f>
        <v>Nursery and mixed other buildings</v>
      </c>
      <c r="J26" s="280">
        <f>'3. GRI Pricing'!L36</f>
        <v>1275</v>
      </c>
      <c r="K26" s="281">
        <f>'3. GRI Pricing'!P36</f>
        <v>25</v>
      </c>
      <c r="L26" s="281">
        <f>'3. GRI Pricing'!M36</f>
        <v>0</v>
      </c>
      <c r="M26" s="281">
        <f>'3. GRI Pricing'!Q36</f>
        <v>0</v>
      </c>
      <c r="N26" s="281">
        <f>'3. GRI Pricing'!S36</f>
        <v>40</v>
      </c>
      <c r="O26" s="281">
        <f>'3. GRI Pricing'!T36</f>
        <v>0</v>
      </c>
      <c r="P26" s="281">
        <f>'3. GRI Pricing'!R36</f>
        <v>0</v>
      </c>
      <c r="Q26" s="281">
        <f>'3. GRI Pricing'!U36</f>
        <v>0</v>
      </c>
      <c r="R26" s="281">
        <f>'3. GRI Pricing'!V36</f>
        <v>0</v>
      </c>
      <c r="S26" s="281">
        <f>'3. GRI Pricing'!W36</f>
        <v>0</v>
      </c>
      <c r="T26" s="281">
        <f>'3. GRI Pricing'!X36</f>
        <v>0</v>
      </c>
      <c r="U26" s="281">
        <f>'3. GRI Pricing'!Y36</f>
        <v>0</v>
      </c>
      <c r="V26" s="282">
        <f>'3. GRI Pricing'!Z36</f>
        <v>1340</v>
      </c>
    </row>
    <row r="27" spans="3:22" x14ac:dyDescent="0.25">
      <c r="C27" s="23">
        <f>'3. GRI Pricing'!C37</f>
        <v>209</v>
      </c>
      <c r="D27" s="374" t="str">
        <f>'1. Accomodation'!L41</f>
        <v>C</v>
      </c>
      <c r="E27" s="16" t="str">
        <f>'3. GRI Pricing'!E37</f>
        <v>1 Bed</v>
      </c>
      <c r="F27" s="16">
        <f>'3. GRI Pricing'!F37</f>
        <v>1</v>
      </c>
      <c r="G27" s="16">
        <f>'3. GRI Pricing'!G37</f>
        <v>509.56</v>
      </c>
      <c r="H27" s="16">
        <f>'3. GRI Pricing'!H37</f>
        <v>2</v>
      </c>
      <c r="I27" s="16" t="str">
        <f>'3. GRI Pricing'!I37</f>
        <v>Carpark and other block</v>
      </c>
      <c r="J27" s="280">
        <f>'3. GRI Pricing'!L37</f>
        <v>1275</v>
      </c>
      <c r="K27" s="281">
        <f>'3. GRI Pricing'!P37</f>
        <v>25</v>
      </c>
      <c r="L27" s="281">
        <f>'3. GRI Pricing'!M37</f>
        <v>0</v>
      </c>
      <c r="M27" s="281">
        <f>'3. GRI Pricing'!Q37</f>
        <v>5</v>
      </c>
      <c r="N27" s="281">
        <f>'3. GRI Pricing'!S37</f>
        <v>10</v>
      </c>
      <c r="O27" s="281">
        <f>'3. GRI Pricing'!T37</f>
        <v>0</v>
      </c>
      <c r="P27" s="281">
        <f>'3. GRI Pricing'!R37</f>
        <v>0</v>
      </c>
      <c r="Q27" s="281">
        <f>'3. GRI Pricing'!U37</f>
        <v>0</v>
      </c>
      <c r="R27" s="281">
        <f>'3. GRI Pricing'!V37</f>
        <v>0</v>
      </c>
      <c r="S27" s="281">
        <f>'3. GRI Pricing'!W37</f>
        <v>0</v>
      </c>
      <c r="T27" s="281">
        <f>'3. GRI Pricing'!X37</f>
        <v>0</v>
      </c>
      <c r="U27" s="281">
        <f>'3. GRI Pricing'!Y37</f>
        <v>0</v>
      </c>
      <c r="V27" s="282">
        <f>'3. GRI Pricing'!Z37</f>
        <v>1320</v>
      </c>
    </row>
    <row r="28" spans="3:22" x14ac:dyDescent="0.25">
      <c r="C28" s="23">
        <f>'3. GRI Pricing'!C38</f>
        <v>210</v>
      </c>
      <c r="D28" s="374" t="str">
        <f>'1. Accomodation'!L42</f>
        <v>C</v>
      </c>
      <c r="E28" s="16" t="str">
        <f>'3. GRI Pricing'!E38</f>
        <v>1 Bed</v>
      </c>
      <c r="F28" s="16">
        <f>'3. GRI Pricing'!F38</f>
        <v>1</v>
      </c>
      <c r="G28" s="16">
        <f>'3. GRI Pricing'!G38</f>
        <v>506.87</v>
      </c>
      <c r="H28" s="16">
        <f>'3. GRI Pricing'!H38</f>
        <v>2</v>
      </c>
      <c r="I28" s="16" t="str">
        <f>'3. GRI Pricing'!I38</f>
        <v>Nursery and mixed other buildings</v>
      </c>
      <c r="J28" s="280">
        <f>'3. GRI Pricing'!L38</f>
        <v>1275</v>
      </c>
      <c r="K28" s="281">
        <f>'3. GRI Pricing'!P38</f>
        <v>25</v>
      </c>
      <c r="L28" s="281">
        <f>'3. GRI Pricing'!M38</f>
        <v>0</v>
      </c>
      <c r="M28" s="281">
        <f>'3. GRI Pricing'!Q38</f>
        <v>0</v>
      </c>
      <c r="N28" s="281">
        <f>'3. GRI Pricing'!S38</f>
        <v>40</v>
      </c>
      <c r="O28" s="281">
        <f>'3. GRI Pricing'!T38</f>
        <v>0</v>
      </c>
      <c r="P28" s="281">
        <f>'3. GRI Pricing'!R38</f>
        <v>0</v>
      </c>
      <c r="Q28" s="281">
        <f>'3. GRI Pricing'!U38</f>
        <v>0</v>
      </c>
      <c r="R28" s="281">
        <f>'3. GRI Pricing'!V38</f>
        <v>0</v>
      </c>
      <c r="S28" s="281">
        <f>'3. GRI Pricing'!W38</f>
        <v>0</v>
      </c>
      <c r="T28" s="281">
        <f>'3. GRI Pricing'!X38</f>
        <v>0</v>
      </c>
      <c r="U28" s="281">
        <f>'3. GRI Pricing'!Y38</f>
        <v>0</v>
      </c>
      <c r="V28" s="282">
        <f>'3. GRI Pricing'!Z38</f>
        <v>1345</v>
      </c>
    </row>
    <row r="29" spans="3:22" x14ac:dyDescent="0.25">
      <c r="C29" s="23">
        <f>'3. GRI Pricing'!C39</f>
        <v>211</v>
      </c>
      <c r="D29" s="374" t="str">
        <f>'1. Accomodation'!L43</f>
        <v>C</v>
      </c>
      <c r="E29" s="16" t="str">
        <f>'3. GRI Pricing'!E39</f>
        <v>1 Bed</v>
      </c>
      <c r="F29" s="16">
        <f>'3. GRI Pricing'!F39</f>
        <v>1</v>
      </c>
      <c r="G29" s="16">
        <f>'3. GRI Pricing'!G39</f>
        <v>509.56</v>
      </c>
      <c r="H29" s="16">
        <f>'3. GRI Pricing'!H39</f>
        <v>2</v>
      </c>
      <c r="I29" s="16" t="str">
        <f>'3. GRI Pricing'!I39</f>
        <v>Carpark and other block</v>
      </c>
      <c r="J29" s="280">
        <f>'3. GRI Pricing'!L39</f>
        <v>1275</v>
      </c>
      <c r="K29" s="281">
        <f>'3. GRI Pricing'!P39</f>
        <v>25</v>
      </c>
      <c r="L29" s="281">
        <f>'3. GRI Pricing'!M39</f>
        <v>0</v>
      </c>
      <c r="M29" s="281">
        <f>'3. GRI Pricing'!Q39</f>
        <v>5</v>
      </c>
      <c r="N29" s="281">
        <f>'3. GRI Pricing'!S39</f>
        <v>10</v>
      </c>
      <c r="O29" s="281">
        <f>'3. GRI Pricing'!T39</f>
        <v>0</v>
      </c>
      <c r="P29" s="281">
        <f>'3. GRI Pricing'!R39</f>
        <v>0</v>
      </c>
      <c r="Q29" s="281">
        <f>'3. GRI Pricing'!U39</f>
        <v>0</v>
      </c>
      <c r="R29" s="281">
        <f>'3. GRI Pricing'!V39</f>
        <v>0</v>
      </c>
      <c r="S29" s="281">
        <f>'3. GRI Pricing'!W39</f>
        <v>0</v>
      </c>
      <c r="T29" s="281">
        <f>'3. GRI Pricing'!X39</f>
        <v>0</v>
      </c>
      <c r="U29" s="281">
        <f>'3. GRI Pricing'!Y39</f>
        <v>0</v>
      </c>
      <c r="V29" s="282">
        <f>'3. GRI Pricing'!Z39</f>
        <v>1320</v>
      </c>
    </row>
    <row r="30" spans="3:22" x14ac:dyDescent="0.25">
      <c r="C30" s="23">
        <f>'3. GRI Pricing'!C40</f>
        <v>212</v>
      </c>
      <c r="D30" s="374" t="str">
        <f>'1. Accomodation'!L44</f>
        <v>C</v>
      </c>
      <c r="E30" s="16" t="str">
        <f>'3. GRI Pricing'!E40</f>
        <v>2 Bed</v>
      </c>
      <c r="F30" s="16">
        <f>'3. GRI Pricing'!F40</f>
        <v>2</v>
      </c>
      <c r="G30" s="16">
        <f>'3. GRI Pricing'!G40</f>
        <v>747.02</v>
      </c>
      <c r="H30" s="16">
        <f>'3. GRI Pricing'!H40</f>
        <v>2</v>
      </c>
      <c r="I30" s="16" t="str">
        <f>'3. GRI Pricing'!I40</f>
        <v>Nursery and mixed other buildings</v>
      </c>
      <c r="J30" s="280">
        <f>'3. GRI Pricing'!L40</f>
        <v>1665</v>
      </c>
      <c r="K30" s="281">
        <f>'3. GRI Pricing'!P40</f>
        <v>25</v>
      </c>
      <c r="L30" s="281">
        <f>'3. GRI Pricing'!M40</f>
        <v>0</v>
      </c>
      <c r="M30" s="281">
        <f>'3. GRI Pricing'!Q40</f>
        <v>0</v>
      </c>
      <c r="N30" s="281">
        <f>'3. GRI Pricing'!S40</f>
        <v>40</v>
      </c>
      <c r="O30" s="281">
        <f>'3. GRI Pricing'!T40</f>
        <v>0</v>
      </c>
      <c r="P30" s="281">
        <f>'3. GRI Pricing'!R40</f>
        <v>0</v>
      </c>
      <c r="Q30" s="281">
        <f>'3. GRI Pricing'!U40</f>
        <v>0</v>
      </c>
      <c r="R30" s="281">
        <f>'3. GRI Pricing'!V40</f>
        <v>0</v>
      </c>
      <c r="S30" s="281">
        <f>'3. GRI Pricing'!W40</f>
        <v>0</v>
      </c>
      <c r="T30" s="281">
        <f>'3. GRI Pricing'!X40</f>
        <v>0</v>
      </c>
      <c r="U30" s="281">
        <f>'3. GRI Pricing'!Y40</f>
        <v>0</v>
      </c>
      <c r="V30" s="282">
        <f>'3. GRI Pricing'!Z40</f>
        <v>1745</v>
      </c>
    </row>
    <row r="31" spans="3:22" x14ac:dyDescent="0.25">
      <c r="C31" s="23">
        <f>'3. GRI Pricing'!C41</f>
        <v>213</v>
      </c>
      <c r="D31" s="374" t="str">
        <f>'1. Accomodation'!L45</f>
        <v>C</v>
      </c>
      <c r="E31" s="16" t="str">
        <f>'3. GRI Pricing'!E41</f>
        <v>1 Bed</v>
      </c>
      <c r="F31" s="16">
        <f>'3. GRI Pricing'!F41</f>
        <v>1</v>
      </c>
      <c r="G31" s="16">
        <f>'3. GRI Pricing'!G41</f>
        <v>506.76</v>
      </c>
      <c r="H31" s="16">
        <f>'3. GRI Pricing'!H41</f>
        <v>2</v>
      </c>
      <c r="I31" s="16" t="str">
        <f>'3. GRI Pricing'!I41</f>
        <v>Carpark and other block</v>
      </c>
      <c r="J31" s="280">
        <f>'3. GRI Pricing'!L41</f>
        <v>1275</v>
      </c>
      <c r="K31" s="281">
        <f>'3. GRI Pricing'!P41</f>
        <v>25</v>
      </c>
      <c r="L31" s="281">
        <f>'3. GRI Pricing'!M41</f>
        <v>0</v>
      </c>
      <c r="M31" s="281">
        <f>'3. GRI Pricing'!Q41</f>
        <v>5</v>
      </c>
      <c r="N31" s="281">
        <f>'3. GRI Pricing'!S41</f>
        <v>10</v>
      </c>
      <c r="O31" s="281">
        <f>'3. GRI Pricing'!T41</f>
        <v>0</v>
      </c>
      <c r="P31" s="281">
        <f>'3. GRI Pricing'!R41</f>
        <v>0</v>
      </c>
      <c r="Q31" s="281">
        <f>'3. GRI Pricing'!U41</f>
        <v>0</v>
      </c>
      <c r="R31" s="281">
        <f>'3. GRI Pricing'!V41</f>
        <v>0</v>
      </c>
      <c r="S31" s="281">
        <f>'3. GRI Pricing'!W41</f>
        <v>0</v>
      </c>
      <c r="T31" s="281">
        <f>'3. GRI Pricing'!X41</f>
        <v>0</v>
      </c>
      <c r="U31" s="281">
        <f>'3. GRI Pricing'!Y41</f>
        <v>0</v>
      </c>
      <c r="V31" s="282">
        <f>'3. GRI Pricing'!Z41</f>
        <v>1320</v>
      </c>
    </row>
    <row r="32" spans="3:22" x14ac:dyDescent="0.25">
      <c r="C32" s="23">
        <f>'3. GRI Pricing'!C42</f>
        <v>214</v>
      </c>
      <c r="D32" s="374" t="str">
        <f>'1. Accomodation'!L46</f>
        <v>D</v>
      </c>
      <c r="E32" s="16" t="str">
        <f>'3. GRI Pricing'!E42</f>
        <v>1 Bed</v>
      </c>
      <c r="F32" s="16">
        <f>'3. GRI Pricing'!F42</f>
        <v>1</v>
      </c>
      <c r="G32" s="16">
        <f>'3. GRI Pricing'!G42</f>
        <v>507.41</v>
      </c>
      <c r="H32" s="16">
        <f>'3. GRI Pricing'!H42</f>
        <v>2</v>
      </c>
      <c r="I32" s="16" t="str">
        <f>'3. GRI Pricing'!I42</f>
        <v>Carpark and other block</v>
      </c>
      <c r="J32" s="280">
        <f>'3. GRI Pricing'!L42</f>
        <v>1275</v>
      </c>
      <c r="K32" s="281">
        <f>'3. GRI Pricing'!P42</f>
        <v>25</v>
      </c>
      <c r="L32" s="281">
        <f>'3. GRI Pricing'!M42</f>
        <v>0</v>
      </c>
      <c r="M32" s="281">
        <f>'3. GRI Pricing'!Q42</f>
        <v>5</v>
      </c>
      <c r="N32" s="281">
        <f>'3. GRI Pricing'!S42</f>
        <v>30</v>
      </c>
      <c r="O32" s="281">
        <f>'3. GRI Pricing'!T42</f>
        <v>0</v>
      </c>
      <c r="P32" s="281">
        <f>'3. GRI Pricing'!R42</f>
        <v>0</v>
      </c>
      <c r="Q32" s="281">
        <f>'3. GRI Pricing'!U42</f>
        <v>0</v>
      </c>
      <c r="R32" s="281">
        <f>'3. GRI Pricing'!V42</f>
        <v>0</v>
      </c>
      <c r="S32" s="281">
        <f>'3. GRI Pricing'!W42</f>
        <v>0</v>
      </c>
      <c r="T32" s="281">
        <f>'3. GRI Pricing'!X42</f>
        <v>0</v>
      </c>
      <c r="U32" s="281">
        <f>'3. GRI Pricing'!Y42</f>
        <v>0</v>
      </c>
      <c r="V32" s="282">
        <f>'3. GRI Pricing'!Z42</f>
        <v>1340</v>
      </c>
    </row>
    <row r="33" spans="3:22" x14ac:dyDescent="0.25">
      <c r="C33" s="23">
        <f>'3. GRI Pricing'!C43</f>
        <v>215</v>
      </c>
      <c r="D33" s="374" t="str">
        <f>'1. Accomodation'!L47</f>
        <v>D</v>
      </c>
      <c r="E33" s="16" t="str">
        <f>'3. GRI Pricing'!E43</f>
        <v>2 Bed</v>
      </c>
      <c r="F33" s="16">
        <f>'3. GRI Pricing'!F43</f>
        <v>2</v>
      </c>
      <c r="G33" s="16">
        <f>'3. GRI Pricing'!G43</f>
        <v>749.38</v>
      </c>
      <c r="H33" s="16">
        <f>'3. GRI Pricing'!H43</f>
        <v>2</v>
      </c>
      <c r="I33" s="16" t="str">
        <f>'3. GRI Pricing'!I43</f>
        <v>Private patio / Internal Courtyard</v>
      </c>
      <c r="J33" s="280">
        <f>'3. GRI Pricing'!L43</f>
        <v>1665</v>
      </c>
      <c r="K33" s="281">
        <f>'3. GRI Pricing'!P43</f>
        <v>25</v>
      </c>
      <c r="L33" s="281">
        <f>'3. GRI Pricing'!M43</f>
        <v>0</v>
      </c>
      <c r="M33" s="281">
        <f>'3. GRI Pricing'!Q43</f>
        <v>10</v>
      </c>
      <c r="N33" s="281">
        <f>'3. GRI Pricing'!S43</f>
        <v>15</v>
      </c>
      <c r="O33" s="281">
        <f>'3. GRI Pricing'!T43</f>
        <v>0</v>
      </c>
      <c r="P33" s="281">
        <f>'3. GRI Pricing'!R43</f>
        <v>0</v>
      </c>
      <c r="Q33" s="281">
        <f>'3. GRI Pricing'!U43</f>
        <v>0</v>
      </c>
      <c r="R33" s="281">
        <f>'3. GRI Pricing'!V43</f>
        <v>0</v>
      </c>
      <c r="S33" s="281">
        <f>'3. GRI Pricing'!W43</f>
        <v>0</v>
      </c>
      <c r="T33" s="281">
        <f>'3. GRI Pricing'!X43</f>
        <v>0</v>
      </c>
      <c r="U33" s="281">
        <f>'3. GRI Pricing'!Y43</f>
        <v>0</v>
      </c>
      <c r="V33" s="282">
        <f>'3. GRI Pricing'!Z43</f>
        <v>1715</v>
      </c>
    </row>
    <row r="34" spans="3:22" x14ac:dyDescent="0.25">
      <c r="C34" s="23">
        <f>'3. GRI Pricing'!C44</f>
        <v>216</v>
      </c>
      <c r="D34" s="374" t="str">
        <f>'1. Accomodation'!L48</f>
        <v>D</v>
      </c>
      <c r="E34" s="16" t="str">
        <f>'3. GRI Pricing'!E44</f>
        <v>1 Bed</v>
      </c>
      <c r="F34" s="16">
        <f>'3. GRI Pricing'!F44</f>
        <v>1</v>
      </c>
      <c r="G34" s="16">
        <f>'3. GRI Pricing'!G44</f>
        <v>510.21</v>
      </c>
      <c r="H34" s="16">
        <f>'3. GRI Pricing'!H44</f>
        <v>2</v>
      </c>
      <c r="I34" s="16" t="str">
        <f>'3. GRI Pricing'!I44</f>
        <v>Carpark and other block</v>
      </c>
      <c r="J34" s="280">
        <f>'3. GRI Pricing'!L44</f>
        <v>1275</v>
      </c>
      <c r="K34" s="281">
        <f>'3. GRI Pricing'!P44</f>
        <v>25</v>
      </c>
      <c r="L34" s="281">
        <f>'3. GRI Pricing'!M44</f>
        <v>0</v>
      </c>
      <c r="M34" s="281">
        <f>'3. GRI Pricing'!Q44</f>
        <v>5</v>
      </c>
      <c r="N34" s="281">
        <f>'3. GRI Pricing'!S44</f>
        <v>30</v>
      </c>
      <c r="O34" s="281">
        <f>'3. GRI Pricing'!T44</f>
        <v>0</v>
      </c>
      <c r="P34" s="281">
        <f>'3. GRI Pricing'!R44</f>
        <v>0</v>
      </c>
      <c r="Q34" s="281">
        <f>'3. GRI Pricing'!U44</f>
        <v>0</v>
      </c>
      <c r="R34" s="281">
        <f>'3. GRI Pricing'!V44</f>
        <v>0</v>
      </c>
      <c r="S34" s="281">
        <f>'3. GRI Pricing'!W44</f>
        <v>0</v>
      </c>
      <c r="T34" s="281">
        <f>'3. GRI Pricing'!X44</f>
        <v>0</v>
      </c>
      <c r="U34" s="281">
        <f>'3. GRI Pricing'!Y44</f>
        <v>0</v>
      </c>
      <c r="V34" s="282">
        <f>'3. GRI Pricing'!Z44</f>
        <v>1340</v>
      </c>
    </row>
    <row r="35" spans="3:22" x14ac:dyDescent="0.25">
      <c r="C35" s="23">
        <f>'3. GRI Pricing'!C45</f>
        <v>217</v>
      </c>
      <c r="D35" s="374" t="str">
        <f>'1. Accomodation'!L49</f>
        <v>D</v>
      </c>
      <c r="E35" s="16" t="str">
        <f>'3. GRI Pricing'!E45</f>
        <v>1 Bed</v>
      </c>
      <c r="F35" s="16">
        <f>'3. GRI Pricing'!F45</f>
        <v>1</v>
      </c>
      <c r="G35" s="16">
        <f>'3. GRI Pricing'!G45</f>
        <v>506.87</v>
      </c>
      <c r="H35" s="16">
        <f>'3. GRI Pricing'!H45</f>
        <v>2</v>
      </c>
      <c r="I35" s="16" t="str">
        <f>'3. GRI Pricing'!I45</f>
        <v>Private patio / Internal Courtyard</v>
      </c>
      <c r="J35" s="280">
        <f>'3. GRI Pricing'!L45</f>
        <v>1275</v>
      </c>
      <c r="K35" s="281">
        <f>'3. GRI Pricing'!P45</f>
        <v>25</v>
      </c>
      <c r="L35" s="281">
        <f>'3. GRI Pricing'!M45</f>
        <v>0</v>
      </c>
      <c r="M35" s="281">
        <f>'3. GRI Pricing'!Q45</f>
        <v>10</v>
      </c>
      <c r="N35" s="281">
        <f>'3. GRI Pricing'!S45</f>
        <v>15</v>
      </c>
      <c r="O35" s="281">
        <f>'3. GRI Pricing'!T45</f>
        <v>0</v>
      </c>
      <c r="P35" s="281">
        <f>'3. GRI Pricing'!R45</f>
        <v>0</v>
      </c>
      <c r="Q35" s="281">
        <f>'3. GRI Pricing'!U45</f>
        <v>0</v>
      </c>
      <c r="R35" s="281">
        <f>'3. GRI Pricing'!V45</f>
        <v>10</v>
      </c>
      <c r="S35" s="281">
        <f>'3. GRI Pricing'!W45</f>
        <v>0</v>
      </c>
      <c r="T35" s="281">
        <f>'3. GRI Pricing'!X45</f>
        <v>0</v>
      </c>
      <c r="U35" s="281">
        <f>'3. GRI Pricing'!Y45</f>
        <v>0</v>
      </c>
      <c r="V35" s="282">
        <f>'3. GRI Pricing'!Z45</f>
        <v>1340</v>
      </c>
    </row>
    <row r="36" spans="3:22" x14ac:dyDescent="0.25">
      <c r="C36" s="23">
        <f>'3. GRI Pricing'!C46</f>
        <v>218</v>
      </c>
      <c r="D36" s="374" t="str">
        <f>'1. Accomodation'!L50</f>
        <v>D</v>
      </c>
      <c r="E36" s="16" t="str">
        <f>'3. GRI Pricing'!E46</f>
        <v>1 Bed</v>
      </c>
      <c r="F36" s="16">
        <f>'3. GRI Pricing'!F46</f>
        <v>1</v>
      </c>
      <c r="G36" s="16">
        <f>'3. GRI Pricing'!G46</f>
        <v>510.21</v>
      </c>
      <c r="H36" s="16">
        <f>'3. GRI Pricing'!H46</f>
        <v>2</v>
      </c>
      <c r="I36" s="16" t="str">
        <f>'3. GRI Pricing'!I46</f>
        <v>Carpark and other block</v>
      </c>
      <c r="J36" s="280">
        <f>'3. GRI Pricing'!L46</f>
        <v>1275</v>
      </c>
      <c r="K36" s="281">
        <f>'3. GRI Pricing'!P46</f>
        <v>25</v>
      </c>
      <c r="L36" s="281">
        <f>'3. GRI Pricing'!M46</f>
        <v>0</v>
      </c>
      <c r="M36" s="281">
        <f>'3. GRI Pricing'!Q46</f>
        <v>5</v>
      </c>
      <c r="N36" s="281">
        <f>'3. GRI Pricing'!S46</f>
        <v>30</v>
      </c>
      <c r="O36" s="281">
        <f>'3. GRI Pricing'!T46</f>
        <v>0</v>
      </c>
      <c r="P36" s="281">
        <f>'3. GRI Pricing'!R46</f>
        <v>0</v>
      </c>
      <c r="Q36" s="281">
        <f>'3. GRI Pricing'!U46</f>
        <v>0</v>
      </c>
      <c r="R36" s="281">
        <f>'3. GRI Pricing'!V46</f>
        <v>0</v>
      </c>
      <c r="S36" s="281">
        <f>'3. GRI Pricing'!W46</f>
        <v>0</v>
      </c>
      <c r="T36" s="281">
        <f>'3. GRI Pricing'!X46</f>
        <v>0</v>
      </c>
      <c r="U36" s="281">
        <f>'3. GRI Pricing'!Y46</f>
        <v>0</v>
      </c>
      <c r="V36" s="282">
        <f>'3. GRI Pricing'!Z46</f>
        <v>1340</v>
      </c>
    </row>
    <row r="37" spans="3:22" x14ac:dyDescent="0.25">
      <c r="C37" s="23">
        <f>'3. GRI Pricing'!C47</f>
        <v>219</v>
      </c>
      <c r="D37" s="374" t="str">
        <f>'1. Accomodation'!L51</f>
        <v>D</v>
      </c>
      <c r="E37" s="16" t="str">
        <f>'3. GRI Pricing'!E47</f>
        <v>Studio</v>
      </c>
      <c r="F37" s="16">
        <f>'3. GRI Pricing'!F47</f>
        <v>1</v>
      </c>
      <c r="G37" s="16">
        <f>'3. GRI Pricing'!G47</f>
        <v>392.02</v>
      </c>
      <c r="H37" s="16">
        <f>'3. GRI Pricing'!H47</f>
        <v>2</v>
      </c>
      <c r="I37" s="16" t="str">
        <f>'3. GRI Pricing'!I47</f>
        <v>Private patio / Internal Courtyard</v>
      </c>
      <c r="J37" s="280">
        <f>'3. GRI Pricing'!L47</f>
        <v>1175</v>
      </c>
      <c r="K37" s="281">
        <f>'3. GRI Pricing'!P47</f>
        <v>25</v>
      </c>
      <c r="L37" s="281">
        <f>'3. GRI Pricing'!M47</f>
        <v>0</v>
      </c>
      <c r="M37" s="281">
        <f>'3. GRI Pricing'!Q47</f>
        <v>10</v>
      </c>
      <c r="N37" s="281">
        <f>'3. GRI Pricing'!S47</f>
        <v>15</v>
      </c>
      <c r="O37" s="281">
        <f>'3. GRI Pricing'!T47</f>
        <v>0</v>
      </c>
      <c r="P37" s="281">
        <f>'3. GRI Pricing'!R47</f>
        <v>0</v>
      </c>
      <c r="Q37" s="281">
        <f>'3. GRI Pricing'!U47</f>
        <v>0</v>
      </c>
      <c r="R37" s="281">
        <f>'3. GRI Pricing'!V47</f>
        <v>0</v>
      </c>
      <c r="S37" s="281">
        <f>'3. GRI Pricing'!W47</f>
        <v>0</v>
      </c>
      <c r="T37" s="281">
        <f>'3. GRI Pricing'!X47</f>
        <v>0</v>
      </c>
      <c r="U37" s="281">
        <f>'3. GRI Pricing'!Y47</f>
        <v>0</v>
      </c>
      <c r="V37" s="282">
        <f>'3. GRI Pricing'!Z47</f>
        <v>1225</v>
      </c>
    </row>
    <row r="38" spans="3:22" x14ac:dyDescent="0.25">
      <c r="C38" s="23">
        <f>'3. GRI Pricing'!C48</f>
        <v>220</v>
      </c>
      <c r="D38" s="374" t="str">
        <f>'1. Accomodation'!L52</f>
        <v>D</v>
      </c>
      <c r="E38" s="16" t="str">
        <f>'3. GRI Pricing'!E48</f>
        <v>1 Bed</v>
      </c>
      <c r="F38" s="16">
        <f>'3. GRI Pricing'!F48</f>
        <v>1</v>
      </c>
      <c r="G38" s="16">
        <f>'3. GRI Pricing'!G48</f>
        <v>510.21</v>
      </c>
      <c r="H38" s="16">
        <f>'3. GRI Pricing'!H48</f>
        <v>2</v>
      </c>
      <c r="I38" s="16" t="str">
        <f>'3. GRI Pricing'!I48</f>
        <v>Carpark and other block</v>
      </c>
      <c r="J38" s="280">
        <f>'3. GRI Pricing'!L48</f>
        <v>1275</v>
      </c>
      <c r="K38" s="281">
        <f>'3. GRI Pricing'!P48</f>
        <v>25</v>
      </c>
      <c r="L38" s="281">
        <f>'3. GRI Pricing'!M48</f>
        <v>0</v>
      </c>
      <c r="M38" s="281">
        <f>'3. GRI Pricing'!Q48</f>
        <v>5</v>
      </c>
      <c r="N38" s="281">
        <f>'3. GRI Pricing'!S48</f>
        <v>30</v>
      </c>
      <c r="O38" s="281">
        <f>'3. GRI Pricing'!T48</f>
        <v>0</v>
      </c>
      <c r="P38" s="281">
        <f>'3. GRI Pricing'!R48</f>
        <v>0</v>
      </c>
      <c r="Q38" s="281">
        <f>'3. GRI Pricing'!U48</f>
        <v>0</v>
      </c>
      <c r="R38" s="281">
        <f>'3. GRI Pricing'!V48</f>
        <v>0</v>
      </c>
      <c r="S38" s="281">
        <f>'3. GRI Pricing'!W48</f>
        <v>0</v>
      </c>
      <c r="T38" s="281">
        <f>'3. GRI Pricing'!X48</f>
        <v>0</v>
      </c>
      <c r="U38" s="281">
        <f>'3. GRI Pricing'!Y48</f>
        <v>0</v>
      </c>
      <c r="V38" s="282">
        <f>'3. GRI Pricing'!Z48</f>
        <v>1340</v>
      </c>
    </row>
    <row r="39" spans="3:22" x14ac:dyDescent="0.25">
      <c r="C39" s="23">
        <f>'3. GRI Pricing'!C49</f>
        <v>221</v>
      </c>
      <c r="D39" s="374" t="str">
        <f>'1. Accomodation'!L53</f>
        <v>D</v>
      </c>
      <c r="E39" s="16" t="str">
        <f>'3. GRI Pricing'!E49</f>
        <v>1 Bed</v>
      </c>
      <c r="F39" s="16">
        <f>'3. GRI Pricing'!F49</f>
        <v>1</v>
      </c>
      <c r="G39" s="16">
        <f>'3. GRI Pricing'!G49</f>
        <v>530.54999999999995</v>
      </c>
      <c r="H39" s="16">
        <f>'3. GRI Pricing'!H49</f>
        <v>2</v>
      </c>
      <c r="I39" s="16" t="str">
        <f>'3. GRI Pricing'!I49</f>
        <v>Amenity Pebble Roof</v>
      </c>
      <c r="J39" s="280">
        <f>'3. GRI Pricing'!L49</f>
        <v>1275</v>
      </c>
      <c r="K39" s="281">
        <f>'3. GRI Pricing'!P49</f>
        <v>25</v>
      </c>
      <c r="L39" s="281">
        <f>'3. GRI Pricing'!M49</f>
        <v>0</v>
      </c>
      <c r="M39" s="281">
        <f>'3. GRI Pricing'!Q49</f>
        <v>10</v>
      </c>
      <c r="N39" s="281">
        <f>'3. GRI Pricing'!S49</f>
        <v>30</v>
      </c>
      <c r="O39" s="281">
        <f>'3. GRI Pricing'!T49</f>
        <v>0</v>
      </c>
      <c r="P39" s="281">
        <f>'3. GRI Pricing'!R49</f>
        <v>0</v>
      </c>
      <c r="Q39" s="281">
        <f>'3. GRI Pricing'!U49</f>
        <v>0</v>
      </c>
      <c r="R39" s="281">
        <f>'3. GRI Pricing'!V49</f>
        <v>0</v>
      </c>
      <c r="S39" s="281">
        <f>'3. GRI Pricing'!W49</f>
        <v>0</v>
      </c>
      <c r="T39" s="281">
        <f>'3. GRI Pricing'!X49</f>
        <v>0</v>
      </c>
      <c r="U39" s="281">
        <f>'3. GRI Pricing'!Y49</f>
        <v>0</v>
      </c>
      <c r="V39" s="282">
        <f>'3. GRI Pricing'!Z49</f>
        <v>1360</v>
      </c>
    </row>
    <row r="40" spans="3:22" x14ac:dyDescent="0.25">
      <c r="C40" s="23">
        <f>'3. GRI Pricing'!C50</f>
        <v>222</v>
      </c>
      <c r="D40" s="374" t="str">
        <f>'1. Accomodation'!L54</f>
        <v>D</v>
      </c>
      <c r="E40" s="16" t="str">
        <f>'3. GRI Pricing'!E50</f>
        <v>2 Bed</v>
      </c>
      <c r="F40" s="16">
        <f>'3. GRI Pricing'!F50</f>
        <v>2</v>
      </c>
      <c r="G40" s="16">
        <f>'3. GRI Pricing'!G50</f>
        <v>759.93</v>
      </c>
      <c r="H40" s="16">
        <f>'3. GRI Pricing'!H50</f>
        <v>2</v>
      </c>
      <c r="I40" s="16" t="str">
        <f>'3. GRI Pricing'!I50</f>
        <v>North Row below Treeline</v>
      </c>
      <c r="J40" s="280">
        <f>'3. GRI Pricing'!L50</f>
        <v>1665</v>
      </c>
      <c r="K40" s="281">
        <f>'3. GRI Pricing'!P50</f>
        <v>25</v>
      </c>
      <c r="L40" s="281">
        <f>'3. GRI Pricing'!M50</f>
        <v>0</v>
      </c>
      <c r="M40" s="281">
        <f>'3. GRI Pricing'!Q50</f>
        <v>30</v>
      </c>
      <c r="N40" s="281">
        <f>'3. GRI Pricing'!S50</f>
        <v>30</v>
      </c>
      <c r="O40" s="281">
        <f>'3. GRI Pricing'!T50</f>
        <v>0</v>
      </c>
      <c r="P40" s="281">
        <f>'3. GRI Pricing'!R50</f>
        <v>10</v>
      </c>
      <c r="Q40" s="281">
        <f>'3. GRI Pricing'!U50</f>
        <v>0</v>
      </c>
      <c r="R40" s="281">
        <f>'3. GRI Pricing'!V50</f>
        <v>0</v>
      </c>
      <c r="S40" s="281">
        <f>'3. GRI Pricing'!W50</f>
        <v>0</v>
      </c>
      <c r="T40" s="281">
        <f>'3. GRI Pricing'!X50</f>
        <v>0</v>
      </c>
      <c r="U40" s="281">
        <f>'3. GRI Pricing'!Y50</f>
        <v>0</v>
      </c>
      <c r="V40" s="282">
        <f>'3. GRI Pricing'!Z50</f>
        <v>1790</v>
      </c>
    </row>
    <row r="41" spans="3:22" x14ac:dyDescent="0.25">
      <c r="C41" s="23">
        <f>'3. GRI Pricing'!C51</f>
        <v>223</v>
      </c>
      <c r="D41" s="374" t="str">
        <f>'1. Accomodation'!L55</f>
        <v>D</v>
      </c>
      <c r="E41" s="16" t="str">
        <f>'3. GRI Pricing'!E51</f>
        <v>1 Bed</v>
      </c>
      <c r="F41" s="16">
        <f>'3. GRI Pricing'!F51</f>
        <v>1</v>
      </c>
      <c r="G41" s="16">
        <f>'3. GRI Pricing'!G51</f>
        <v>521.51</v>
      </c>
      <c r="H41" s="16">
        <f>'3. GRI Pricing'!H51</f>
        <v>2</v>
      </c>
      <c r="I41" s="16" t="str">
        <f>'3. GRI Pricing'!I51</f>
        <v>North Row below Treeline</v>
      </c>
      <c r="J41" s="280">
        <f>'3. GRI Pricing'!L51</f>
        <v>1275</v>
      </c>
      <c r="K41" s="281">
        <f>'3. GRI Pricing'!P51</f>
        <v>25</v>
      </c>
      <c r="L41" s="281">
        <f>'3. GRI Pricing'!M51</f>
        <v>0</v>
      </c>
      <c r="M41" s="281">
        <f>'3. GRI Pricing'!Q51</f>
        <v>30</v>
      </c>
      <c r="N41" s="281">
        <f>'3. GRI Pricing'!S51</f>
        <v>30</v>
      </c>
      <c r="O41" s="281">
        <f>'3. GRI Pricing'!T51</f>
        <v>0</v>
      </c>
      <c r="P41" s="281">
        <f>'3. GRI Pricing'!R51</f>
        <v>0</v>
      </c>
      <c r="Q41" s="281">
        <f>'3. GRI Pricing'!U51</f>
        <v>0</v>
      </c>
      <c r="R41" s="281">
        <f>'3. GRI Pricing'!V51</f>
        <v>0</v>
      </c>
      <c r="S41" s="281">
        <f>'3. GRI Pricing'!W51</f>
        <v>0</v>
      </c>
      <c r="T41" s="281">
        <f>'3. GRI Pricing'!X51</f>
        <v>0</v>
      </c>
      <c r="U41" s="281">
        <f>'3. GRI Pricing'!Y51</f>
        <v>0</v>
      </c>
      <c r="V41" s="282">
        <f>'3. GRI Pricing'!Z51</f>
        <v>1370</v>
      </c>
    </row>
    <row r="42" spans="3:22" x14ac:dyDescent="0.25">
      <c r="C42" s="23">
        <f>'3. GRI Pricing'!C52</f>
        <v>224</v>
      </c>
      <c r="D42" s="374" t="str">
        <f>'1. Accomodation'!L56</f>
        <v>D</v>
      </c>
      <c r="E42" s="16" t="str">
        <f>'3. GRI Pricing'!E52</f>
        <v>1 Bed</v>
      </c>
      <c r="F42" s="16">
        <f>'3. GRI Pricing'!F52</f>
        <v>1</v>
      </c>
      <c r="G42" s="16">
        <f>'3. GRI Pricing'!G52</f>
        <v>517.53</v>
      </c>
      <c r="H42" s="16">
        <f>'3. GRI Pricing'!H52</f>
        <v>2</v>
      </c>
      <c r="I42" s="16" t="str">
        <f>'3. GRI Pricing'!I52</f>
        <v>Private patio / Internal Courtyard</v>
      </c>
      <c r="J42" s="280">
        <f>'3. GRI Pricing'!L52</f>
        <v>1275</v>
      </c>
      <c r="K42" s="281">
        <f>'3. GRI Pricing'!P52</f>
        <v>25</v>
      </c>
      <c r="L42" s="281">
        <f>'3. GRI Pricing'!M52</f>
        <v>0</v>
      </c>
      <c r="M42" s="281">
        <f>'3. GRI Pricing'!Q52</f>
        <v>10</v>
      </c>
      <c r="N42" s="281">
        <f>'3. GRI Pricing'!S52</f>
        <v>15</v>
      </c>
      <c r="O42" s="281">
        <f>'3. GRI Pricing'!T52</f>
        <v>0</v>
      </c>
      <c r="P42" s="281">
        <f>'3. GRI Pricing'!R52</f>
        <v>0</v>
      </c>
      <c r="Q42" s="281">
        <f>'3. GRI Pricing'!U52</f>
        <v>0</v>
      </c>
      <c r="R42" s="281">
        <f>'3. GRI Pricing'!V52</f>
        <v>10</v>
      </c>
      <c r="S42" s="281">
        <f>'3. GRI Pricing'!W52</f>
        <v>0</v>
      </c>
      <c r="T42" s="281">
        <f>'3. GRI Pricing'!X52</f>
        <v>0</v>
      </c>
      <c r="U42" s="281">
        <f>'3. GRI Pricing'!Y52</f>
        <v>0</v>
      </c>
      <c r="V42" s="282">
        <f>'3. GRI Pricing'!Z52</f>
        <v>1345</v>
      </c>
    </row>
    <row r="43" spans="3:22" x14ac:dyDescent="0.25">
      <c r="C43" s="23">
        <f>'3. GRI Pricing'!C53</f>
        <v>225</v>
      </c>
      <c r="D43" s="374" t="str">
        <f>'1. Accomodation'!L57</f>
        <v>D</v>
      </c>
      <c r="E43" s="16" t="str">
        <f>'3. GRI Pricing'!E53</f>
        <v>2 Bed</v>
      </c>
      <c r="F43" s="16">
        <f>'3. GRI Pricing'!F53</f>
        <v>2</v>
      </c>
      <c r="G43" s="16">
        <f>'3. GRI Pricing'!G53</f>
        <v>761.44</v>
      </c>
      <c r="H43" s="16">
        <f>'3. GRI Pricing'!H53</f>
        <v>2</v>
      </c>
      <c r="I43" s="16" t="str">
        <f>'3. GRI Pricing'!I53</f>
        <v>North Row below Treeline</v>
      </c>
      <c r="J43" s="280">
        <f>'3. GRI Pricing'!L53</f>
        <v>1665</v>
      </c>
      <c r="K43" s="281">
        <f>'3. GRI Pricing'!P53</f>
        <v>25</v>
      </c>
      <c r="L43" s="281">
        <f>'3. GRI Pricing'!M53</f>
        <v>0</v>
      </c>
      <c r="M43" s="281">
        <f>'3. GRI Pricing'!Q53</f>
        <v>30</v>
      </c>
      <c r="N43" s="281">
        <f>'3. GRI Pricing'!S53</f>
        <v>30</v>
      </c>
      <c r="O43" s="281">
        <f>'3. GRI Pricing'!T53</f>
        <v>0</v>
      </c>
      <c r="P43" s="281">
        <f>'3. GRI Pricing'!R53</f>
        <v>0</v>
      </c>
      <c r="Q43" s="281">
        <f>'3. GRI Pricing'!U53</f>
        <v>0</v>
      </c>
      <c r="R43" s="281">
        <f>'3. GRI Pricing'!V53</f>
        <v>0</v>
      </c>
      <c r="S43" s="281">
        <f>'3. GRI Pricing'!W53</f>
        <v>0</v>
      </c>
      <c r="T43" s="281">
        <f>'3. GRI Pricing'!X53</f>
        <v>0</v>
      </c>
      <c r="U43" s="281">
        <f>'3. GRI Pricing'!Y53</f>
        <v>0</v>
      </c>
      <c r="V43" s="282">
        <f>'3. GRI Pricing'!Z53</f>
        <v>1780</v>
      </c>
    </row>
    <row r="44" spans="3:22" x14ac:dyDescent="0.25">
      <c r="C44" s="23">
        <f>'3. GRI Pricing'!C54</f>
        <v>226</v>
      </c>
      <c r="D44" s="374" t="str">
        <f>'1. Accomodation'!L58</f>
        <v>D</v>
      </c>
      <c r="E44" s="16" t="str">
        <f>'3. GRI Pricing'!E54</f>
        <v>1 Bed</v>
      </c>
      <c r="F44" s="16">
        <f>'3. GRI Pricing'!F54</f>
        <v>1</v>
      </c>
      <c r="G44" s="16">
        <f>'3. GRI Pricing'!G54</f>
        <v>497.72</v>
      </c>
      <c r="H44" s="16">
        <f>'3. GRI Pricing'!H54</f>
        <v>2</v>
      </c>
      <c r="I44" s="16" t="str">
        <f>'3. GRI Pricing'!I54</f>
        <v>Private patio / Internal Courtyard</v>
      </c>
      <c r="J44" s="280">
        <f>'3. GRI Pricing'!L54</f>
        <v>1275</v>
      </c>
      <c r="K44" s="281">
        <f>'3. GRI Pricing'!P54</f>
        <v>25</v>
      </c>
      <c r="L44" s="281">
        <f>'3. GRI Pricing'!M54</f>
        <v>0</v>
      </c>
      <c r="M44" s="281">
        <f>'3. GRI Pricing'!Q54</f>
        <v>10</v>
      </c>
      <c r="N44" s="281">
        <f>'3. GRI Pricing'!S54</f>
        <v>15</v>
      </c>
      <c r="O44" s="281">
        <f>'3. GRI Pricing'!T54</f>
        <v>0</v>
      </c>
      <c r="P44" s="281">
        <f>'3. GRI Pricing'!R54</f>
        <v>0</v>
      </c>
      <c r="Q44" s="281">
        <f>'3. GRI Pricing'!U54</f>
        <v>0</v>
      </c>
      <c r="R44" s="281">
        <f>'3. GRI Pricing'!V54</f>
        <v>10</v>
      </c>
      <c r="S44" s="281">
        <f>'3. GRI Pricing'!W54</f>
        <v>0</v>
      </c>
      <c r="T44" s="281">
        <f>'3. GRI Pricing'!X54</f>
        <v>0</v>
      </c>
      <c r="U44" s="281">
        <f>'3. GRI Pricing'!Y54</f>
        <v>0</v>
      </c>
      <c r="V44" s="282">
        <f>'3. GRI Pricing'!Z54</f>
        <v>1335</v>
      </c>
    </row>
    <row r="45" spans="3:22" x14ac:dyDescent="0.25">
      <c r="C45" s="23">
        <f>'3. GRI Pricing'!C55</f>
        <v>227</v>
      </c>
      <c r="D45" s="374" t="str">
        <f>'1. Accomodation'!L59</f>
        <v>D</v>
      </c>
      <c r="E45" s="16" t="str">
        <f>'3. GRI Pricing'!E55</f>
        <v>1 Bed</v>
      </c>
      <c r="F45" s="16">
        <f>'3. GRI Pricing'!F55</f>
        <v>1</v>
      </c>
      <c r="G45" s="16">
        <f>'3. GRI Pricing'!G55</f>
        <v>512.04</v>
      </c>
      <c r="H45" s="16">
        <f>'3. GRI Pricing'!H55</f>
        <v>2</v>
      </c>
      <c r="I45" s="16" t="str">
        <f>'3. GRI Pricing'!I55</f>
        <v>Private patio / Internal Courtyard</v>
      </c>
      <c r="J45" s="280">
        <f>'3. GRI Pricing'!L55</f>
        <v>1275</v>
      </c>
      <c r="K45" s="281">
        <f>'3. GRI Pricing'!P55</f>
        <v>25</v>
      </c>
      <c r="L45" s="281">
        <f>'3. GRI Pricing'!M55</f>
        <v>0</v>
      </c>
      <c r="M45" s="281">
        <f>'3. GRI Pricing'!Q55</f>
        <v>10</v>
      </c>
      <c r="N45" s="281">
        <f>'3. GRI Pricing'!S55</f>
        <v>15</v>
      </c>
      <c r="O45" s="281">
        <f>'3. GRI Pricing'!T55</f>
        <v>0</v>
      </c>
      <c r="P45" s="281">
        <f>'3. GRI Pricing'!R55</f>
        <v>0</v>
      </c>
      <c r="Q45" s="281">
        <f>'3. GRI Pricing'!U55</f>
        <v>0</v>
      </c>
      <c r="R45" s="281">
        <f>'3. GRI Pricing'!V55</f>
        <v>10</v>
      </c>
      <c r="S45" s="281">
        <f>'3. GRI Pricing'!W55</f>
        <v>0</v>
      </c>
      <c r="T45" s="281">
        <f>'3. GRI Pricing'!X55</f>
        <v>0</v>
      </c>
      <c r="U45" s="281">
        <f>'3. GRI Pricing'!Y55</f>
        <v>0</v>
      </c>
      <c r="V45" s="282">
        <f>'3. GRI Pricing'!Z55</f>
        <v>1335</v>
      </c>
    </row>
    <row r="46" spans="3:22" x14ac:dyDescent="0.25">
      <c r="C46" s="23">
        <f>'3. GRI Pricing'!C56</f>
        <v>228</v>
      </c>
      <c r="D46" s="374" t="str">
        <f>'1. Accomodation'!L60</f>
        <v>D</v>
      </c>
      <c r="E46" s="16" t="str">
        <f>'3. GRI Pricing'!E56</f>
        <v>2 Bed</v>
      </c>
      <c r="F46" s="16">
        <f>'3. GRI Pricing'!F56</f>
        <v>2</v>
      </c>
      <c r="G46" s="16">
        <f>'3. GRI Pricing'!G56</f>
        <v>761.44</v>
      </c>
      <c r="H46" s="16">
        <f>'3. GRI Pricing'!H56</f>
        <v>2</v>
      </c>
      <c r="I46" s="16" t="str">
        <f>'3. GRI Pricing'!I56</f>
        <v>North Row below Treeline</v>
      </c>
      <c r="J46" s="280">
        <f>'3. GRI Pricing'!L56</f>
        <v>1665</v>
      </c>
      <c r="K46" s="281">
        <f>'3. GRI Pricing'!P56</f>
        <v>25</v>
      </c>
      <c r="L46" s="281">
        <f>'3. GRI Pricing'!M56</f>
        <v>0</v>
      </c>
      <c r="M46" s="281">
        <f>'3. GRI Pricing'!Q56</f>
        <v>30</v>
      </c>
      <c r="N46" s="281">
        <f>'3. GRI Pricing'!S56</f>
        <v>30</v>
      </c>
      <c r="O46" s="281">
        <f>'3. GRI Pricing'!T56</f>
        <v>0</v>
      </c>
      <c r="P46" s="281">
        <f>'3. GRI Pricing'!R56</f>
        <v>0</v>
      </c>
      <c r="Q46" s="281">
        <f>'3. GRI Pricing'!U56</f>
        <v>0</v>
      </c>
      <c r="R46" s="281">
        <f>'3. GRI Pricing'!V56</f>
        <v>0</v>
      </c>
      <c r="S46" s="281">
        <f>'3. GRI Pricing'!W56</f>
        <v>0</v>
      </c>
      <c r="T46" s="281">
        <f>'3. GRI Pricing'!X56</f>
        <v>0</v>
      </c>
      <c r="U46" s="281">
        <f>'3. GRI Pricing'!Y56</f>
        <v>0</v>
      </c>
      <c r="V46" s="282">
        <f>'3. GRI Pricing'!Z56</f>
        <v>1780</v>
      </c>
    </row>
    <row r="47" spans="3:22" x14ac:dyDescent="0.25">
      <c r="C47" s="23">
        <f>'3. GRI Pricing'!C57</f>
        <v>229</v>
      </c>
      <c r="D47" s="374" t="str">
        <f>'1. Accomodation'!L61</f>
        <v>D</v>
      </c>
      <c r="E47" s="16" t="str">
        <f>'3. GRI Pricing'!E57</f>
        <v>1 Bed</v>
      </c>
      <c r="F47" s="16">
        <f>'3. GRI Pricing'!F57</f>
        <v>1</v>
      </c>
      <c r="G47" s="16">
        <f>'3. GRI Pricing'!G57</f>
        <v>517.53</v>
      </c>
      <c r="H47" s="16">
        <f>'3. GRI Pricing'!H57</f>
        <v>2</v>
      </c>
      <c r="I47" s="16" t="str">
        <f>'3. GRI Pricing'!I57</f>
        <v>Private patio / Internal Courtyard</v>
      </c>
      <c r="J47" s="280">
        <f>'3. GRI Pricing'!L57</f>
        <v>1275</v>
      </c>
      <c r="K47" s="281">
        <f>'3. GRI Pricing'!P57</f>
        <v>25</v>
      </c>
      <c r="L47" s="281">
        <f>'3. GRI Pricing'!M57</f>
        <v>0</v>
      </c>
      <c r="M47" s="281">
        <f>'3. GRI Pricing'!Q57</f>
        <v>10</v>
      </c>
      <c r="N47" s="281">
        <f>'3. GRI Pricing'!S57</f>
        <v>15</v>
      </c>
      <c r="O47" s="281">
        <f>'3. GRI Pricing'!T57</f>
        <v>0</v>
      </c>
      <c r="P47" s="281">
        <f>'3. GRI Pricing'!R57</f>
        <v>0</v>
      </c>
      <c r="Q47" s="281">
        <f>'3. GRI Pricing'!U57</f>
        <v>0</v>
      </c>
      <c r="R47" s="281">
        <f>'3. GRI Pricing'!V57</f>
        <v>10</v>
      </c>
      <c r="S47" s="281">
        <f>'3. GRI Pricing'!W57</f>
        <v>0</v>
      </c>
      <c r="T47" s="281">
        <f>'3. GRI Pricing'!X57</f>
        <v>0</v>
      </c>
      <c r="U47" s="281">
        <f>'3. GRI Pricing'!Y57</f>
        <v>0</v>
      </c>
      <c r="V47" s="282">
        <f>'3. GRI Pricing'!Z57</f>
        <v>1345</v>
      </c>
    </row>
    <row r="48" spans="3:22" x14ac:dyDescent="0.25">
      <c r="C48" s="23">
        <f>'3. GRI Pricing'!C58</f>
        <v>230</v>
      </c>
      <c r="D48" s="374" t="str">
        <f>'1. Accomodation'!L62</f>
        <v>D</v>
      </c>
      <c r="E48" s="16" t="str">
        <f>'3. GRI Pricing'!E58</f>
        <v>1 Bed</v>
      </c>
      <c r="F48" s="16">
        <f>'3. GRI Pricing'!F58</f>
        <v>1</v>
      </c>
      <c r="G48" s="16">
        <f>'3. GRI Pricing'!G58</f>
        <v>521.51</v>
      </c>
      <c r="H48" s="16">
        <f>'3. GRI Pricing'!H58</f>
        <v>2</v>
      </c>
      <c r="I48" s="16" t="str">
        <f>'3. GRI Pricing'!I58</f>
        <v>North Row below Treeline</v>
      </c>
      <c r="J48" s="280">
        <f>'3. GRI Pricing'!L58</f>
        <v>1275</v>
      </c>
      <c r="K48" s="281">
        <f>'3. GRI Pricing'!P58</f>
        <v>25</v>
      </c>
      <c r="L48" s="281">
        <f>'3. GRI Pricing'!M58</f>
        <v>0</v>
      </c>
      <c r="M48" s="281">
        <f>'3. GRI Pricing'!Q58</f>
        <v>30</v>
      </c>
      <c r="N48" s="281">
        <f>'3. GRI Pricing'!S58</f>
        <v>30</v>
      </c>
      <c r="O48" s="281">
        <f>'3. GRI Pricing'!T58</f>
        <v>0</v>
      </c>
      <c r="P48" s="281">
        <f>'3. GRI Pricing'!R58</f>
        <v>0</v>
      </c>
      <c r="Q48" s="281">
        <f>'3. GRI Pricing'!U58</f>
        <v>0</v>
      </c>
      <c r="R48" s="281">
        <f>'3. GRI Pricing'!V58</f>
        <v>0</v>
      </c>
      <c r="S48" s="281">
        <f>'3. GRI Pricing'!W58</f>
        <v>0</v>
      </c>
      <c r="T48" s="281">
        <f>'3. GRI Pricing'!X58</f>
        <v>0</v>
      </c>
      <c r="U48" s="281">
        <f>'3. GRI Pricing'!Y58</f>
        <v>0</v>
      </c>
      <c r="V48" s="282">
        <f>'3. GRI Pricing'!Z58</f>
        <v>1370</v>
      </c>
    </row>
    <row r="49" spans="3:22" x14ac:dyDescent="0.25">
      <c r="C49" s="23">
        <f>'3. GRI Pricing'!C59</f>
        <v>231</v>
      </c>
      <c r="D49" s="374" t="str">
        <f>'1. Accomodation'!L63</f>
        <v>D</v>
      </c>
      <c r="E49" s="16" t="str">
        <f>'3. GRI Pricing'!E59</f>
        <v>2 Bed</v>
      </c>
      <c r="F49" s="16">
        <f>'3. GRI Pricing'!F59</f>
        <v>2</v>
      </c>
      <c r="G49" s="16">
        <f>'3. GRI Pricing'!G59</f>
        <v>760.9</v>
      </c>
      <c r="H49" s="16">
        <f>'3. GRI Pricing'!H59</f>
        <v>2</v>
      </c>
      <c r="I49" s="16" t="str">
        <f>'3. GRI Pricing'!I59</f>
        <v>North Row below Treeline</v>
      </c>
      <c r="J49" s="280">
        <f>'3. GRI Pricing'!L59</f>
        <v>1665</v>
      </c>
      <c r="K49" s="281">
        <f>'3. GRI Pricing'!P59</f>
        <v>25</v>
      </c>
      <c r="L49" s="281">
        <f>'3. GRI Pricing'!M59</f>
        <v>0</v>
      </c>
      <c r="M49" s="281">
        <f>'3. GRI Pricing'!Q59</f>
        <v>30</v>
      </c>
      <c r="N49" s="281">
        <f>'3. GRI Pricing'!S59</f>
        <v>30</v>
      </c>
      <c r="O49" s="281">
        <f>'3. GRI Pricing'!T59</f>
        <v>0</v>
      </c>
      <c r="P49" s="281">
        <f>'3. GRI Pricing'!R59</f>
        <v>10</v>
      </c>
      <c r="Q49" s="281">
        <f>'3. GRI Pricing'!U59</f>
        <v>0</v>
      </c>
      <c r="R49" s="281">
        <f>'3. GRI Pricing'!V59</f>
        <v>0</v>
      </c>
      <c r="S49" s="281">
        <f>'3. GRI Pricing'!W59</f>
        <v>0</v>
      </c>
      <c r="T49" s="281">
        <f>'3. GRI Pricing'!X59</f>
        <v>0</v>
      </c>
      <c r="U49" s="281">
        <f>'3. GRI Pricing'!Y59</f>
        <v>0</v>
      </c>
      <c r="V49" s="282">
        <f>'3. GRI Pricing'!Z59</f>
        <v>1790</v>
      </c>
    </row>
    <row r="50" spans="3:22" x14ac:dyDescent="0.25">
      <c r="C50" s="23">
        <f>'3. GRI Pricing'!C60</f>
        <v>232</v>
      </c>
      <c r="D50" s="374" t="str">
        <f>'1. Accomodation'!L64</f>
        <v>D</v>
      </c>
      <c r="E50" s="16" t="str">
        <f>'3. GRI Pricing'!E60</f>
        <v>1 Bed</v>
      </c>
      <c r="F50" s="16">
        <f>'3. GRI Pricing'!F60</f>
        <v>1</v>
      </c>
      <c r="G50" s="16">
        <f>'3. GRI Pricing'!G60</f>
        <v>524.74</v>
      </c>
      <c r="H50" s="16">
        <f>'3. GRI Pricing'!H60</f>
        <v>2</v>
      </c>
      <c r="I50" s="16" t="str">
        <f>'3. GRI Pricing'!I60</f>
        <v>Saxon Gate below Treeline</v>
      </c>
      <c r="J50" s="280">
        <f>'3. GRI Pricing'!L60</f>
        <v>1275</v>
      </c>
      <c r="K50" s="281">
        <f>'3. GRI Pricing'!P60</f>
        <v>25</v>
      </c>
      <c r="L50" s="281">
        <f>'3. GRI Pricing'!M60</f>
        <v>0</v>
      </c>
      <c r="M50" s="281">
        <f>'3. GRI Pricing'!Q60</f>
        <v>30</v>
      </c>
      <c r="N50" s="281">
        <f>'3. GRI Pricing'!S60</f>
        <v>30</v>
      </c>
      <c r="O50" s="281">
        <f>'3. GRI Pricing'!T60</f>
        <v>0</v>
      </c>
      <c r="P50" s="281">
        <f>'3. GRI Pricing'!R60</f>
        <v>0</v>
      </c>
      <c r="Q50" s="281">
        <f>'3. GRI Pricing'!U60</f>
        <v>0</v>
      </c>
      <c r="R50" s="281">
        <f>'3. GRI Pricing'!V60</f>
        <v>0</v>
      </c>
      <c r="S50" s="281">
        <f>'3. GRI Pricing'!W60</f>
        <v>0</v>
      </c>
      <c r="T50" s="281">
        <f>'3. GRI Pricing'!X60</f>
        <v>0</v>
      </c>
      <c r="U50" s="281">
        <f>'3. GRI Pricing'!Y60</f>
        <v>0</v>
      </c>
      <c r="V50" s="282">
        <f>'3. GRI Pricing'!Z60</f>
        <v>1360</v>
      </c>
    </row>
    <row r="51" spans="3:22" x14ac:dyDescent="0.25">
      <c r="C51" s="23">
        <f>'3. GRI Pricing'!C61</f>
        <v>233</v>
      </c>
      <c r="D51" s="374" t="str">
        <f>'1. Accomodation'!L65</f>
        <v>D</v>
      </c>
      <c r="E51" s="16" t="str">
        <f>'3. GRI Pricing'!E61</f>
        <v>1 Bed</v>
      </c>
      <c r="F51" s="16">
        <f>'3. GRI Pricing'!F61</f>
        <v>1</v>
      </c>
      <c r="G51" s="16">
        <f>'3. GRI Pricing'!G61</f>
        <v>510.96</v>
      </c>
      <c r="H51" s="16">
        <f>'3. GRI Pricing'!H61</f>
        <v>2</v>
      </c>
      <c r="I51" s="16" t="str">
        <f>'3. GRI Pricing'!I61</f>
        <v>Saxon Gate below Treeline</v>
      </c>
      <c r="J51" s="280">
        <f>'3. GRI Pricing'!L61</f>
        <v>1275</v>
      </c>
      <c r="K51" s="281">
        <f>'3. GRI Pricing'!P61</f>
        <v>25</v>
      </c>
      <c r="L51" s="281">
        <f>'3. GRI Pricing'!M61</f>
        <v>0</v>
      </c>
      <c r="M51" s="281">
        <f>'3. GRI Pricing'!Q61</f>
        <v>30</v>
      </c>
      <c r="N51" s="281">
        <f>'3. GRI Pricing'!S61</f>
        <v>30</v>
      </c>
      <c r="O51" s="281">
        <f>'3. GRI Pricing'!T61</f>
        <v>0</v>
      </c>
      <c r="P51" s="281">
        <f>'3. GRI Pricing'!R61</f>
        <v>0</v>
      </c>
      <c r="Q51" s="281">
        <f>'3. GRI Pricing'!U61</f>
        <v>0</v>
      </c>
      <c r="R51" s="281">
        <f>'3. GRI Pricing'!V61</f>
        <v>0</v>
      </c>
      <c r="S51" s="281">
        <f>'3. GRI Pricing'!W61</f>
        <v>0</v>
      </c>
      <c r="T51" s="281">
        <f>'3. GRI Pricing'!X61</f>
        <v>0</v>
      </c>
      <c r="U51" s="281">
        <f>'3. GRI Pricing'!Y61</f>
        <v>0</v>
      </c>
      <c r="V51" s="282">
        <f>'3. GRI Pricing'!Z61</f>
        <v>1365</v>
      </c>
    </row>
    <row r="52" spans="3:22" x14ac:dyDescent="0.25">
      <c r="C52" s="23">
        <f>'3. GRI Pricing'!C62</f>
        <v>234</v>
      </c>
      <c r="D52" s="374" t="str">
        <f>'1. Accomodation'!L66</f>
        <v>D</v>
      </c>
      <c r="E52" s="16" t="str">
        <f>'3. GRI Pricing'!E62</f>
        <v>1 Bed</v>
      </c>
      <c r="F52" s="16">
        <f>'3. GRI Pricing'!F62</f>
        <v>1</v>
      </c>
      <c r="G52" s="16">
        <f>'3. GRI Pricing'!G62</f>
        <v>492.56</v>
      </c>
      <c r="H52" s="16">
        <f>'3. GRI Pricing'!H62</f>
        <v>2</v>
      </c>
      <c r="I52" s="16" t="str">
        <f>'3. GRI Pricing'!I62</f>
        <v>Private patio / Internal Courtyard</v>
      </c>
      <c r="J52" s="280">
        <f>'3. GRI Pricing'!L62</f>
        <v>1275</v>
      </c>
      <c r="K52" s="281">
        <f>'3. GRI Pricing'!P62</f>
        <v>25</v>
      </c>
      <c r="L52" s="281">
        <f>'3. GRI Pricing'!M62</f>
        <v>0</v>
      </c>
      <c r="M52" s="281">
        <f>'3. GRI Pricing'!Q62</f>
        <v>10</v>
      </c>
      <c r="N52" s="281">
        <f>'3. GRI Pricing'!S62</f>
        <v>15</v>
      </c>
      <c r="O52" s="281">
        <f>'3. GRI Pricing'!T62</f>
        <v>0</v>
      </c>
      <c r="P52" s="281">
        <f>'3. GRI Pricing'!R62</f>
        <v>0</v>
      </c>
      <c r="Q52" s="281">
        <f>'3. GRI Pricing'!U62</f>
        <v>0</v>
      </c>
      <c r="R52" s="281">
        <f>'3. GRI Pricing'!V62</f>
        <v>10</v>
      </c>
      <c r="S52" s="281">
        <f>'3. GRI Pricing'!W62</f>
        <v>0</v>
      </c>
      <c r="T52" s="281">
        <f>'3. GRI Pricing'!X62</f>
        <v>0</v>
      </c>
      <c r="U52" s="281">
        <f>'3. GRI Pricing'!Y62</f>
        <v>0</v>
      </c>
      <c r="V52" s="282">
        <f>'3. GRI Pricing'!Z62</f>
        <v>1335</v>
      </c>
    </row>
    <row r="53" spans="3:22" x14ac:dyDescent="0.25">
      <c r="C53" s="23">
        <f>'3. GRI Pricing'!C63</f>
        <v>235</v>
      </c>
      <c r="D53" s="374" t="str">
        <f>'1. Accomodation'!L67</f>
        <v>D</v>
      </c>
      <c r="E53" s="16" t="str">
        <f>'3. GRI Pricing'!E63</f>
        <v>1 Bed</v>
      </c>
      <c r="F53" s="16">
        <f>'3. GRI Pricing'!F63</f>
        <v>1</v>
      </c>
      <c r="G53" s="16">
        <f>'3. GRI Pricing'!G63</f>
        <v>510.96</v>
      </c>
      <c r="H53" s="16">
        <f>'3. GRI Pricing'!H63</f>
        <v>2</v>
      </c>
      <c r="I53" s="16" t="str">
        <f>'3. GRI Pricing'!I63</f>
        <v>Saxon Gate below Treeline</v>
      </c>
      <c r="J53" s="280">
        <f>'3. GRI Pricing'!L63</f>
        <v>1275</v>
      </c>
      <c r="K53" s="281">
        <f>'3. GRI Pricing'!P63</f>
        <v>25</v>
      </c>
      <c r="L53" s="281">
        <f>'3. GRI Pricing'!M63</f>
        <v>0</v>
      </c>
      <c r="M53" s="281">
        <f>'3. GRI Pricing'!Q63</f>
        <v>30</v>
      </c>
      <c r="N53" s="281">
        <f>'3. GRI Pricing'!S63</f>
        <v>30</v>
      </c>
      <c r="O53" s="281">
        <f>'3. GRI Pricing'!T63</f>
        <v>0</v>
      </c>
      <c r="P53" s="281">
        <f>'3. GRI Pricing'!R63</f>
        <v>0</v>
      </c>
      <c r="Q53" s="281">
        <f>'3. GRI Pricing'!U63</f>
        <v>0</v>
      </c>
      <c r="R53" s="281">
        <f>'3. GRI Pricing'!V63</f>
        <v>0</v>
      </c>
      <c r="S53" s="281">
        <f>'3. GRI Pricing'!W63</f>
        <v>0</v>
      </c>
      <c r="T53" s="281">
        <f>'3. GRI Pricing'!X63</f>
        <v>0</v>
      </c>
      <c r="U53" s="281">
        <f>'3. GRI Pricing'!Y63</f>
        <v>0</v>
      </c>
      <c r="V53" s="282">
        <f>'3. GRI Pricing'!Z63</f>
        <v>1365</v>
      </c>
    </row>
    <row r="54" spans="3:22" x14ac:dyDescent="0.25">
      <c r="C54" s="23">
        <f>'3. GRI Pricing'!C64</f>
        <v>236</v>
      </c>
      <c r="D54" s="374" t="str">
        <f>'1. Accomodation'!L68</f>
        <v>D</v>
      </c>
      <c r="E54" s="16" t="str">
        <f>'3. GRI Pricing'!E64</f>
        <v>1 Bed</v>
      </c>
      <c r="F54" s="16">
        <f>'3. GRI Pricing'!F64</f>
        <v>1</v>
      </c>
      <c r="G54" s="16">
        <f>'3. GRI Pricing'!G64</f>
        <v>506.87</v>
      </c>
      <c r="H54" s="16">
        <f>'3. GRI Pricing'!H64</f>
        <v>2</v>
      </c>
      <c r="I54" s="16" t="str">
        <f>'3. GRI Pricing'!I64</f>
        <v>Private patio / Internal Courtyard</v>
      </c>
      <c r="J54" s="280">
        <f>'3. GRI Pricing'!L64</f>
        <v>1275</v>
      </c>
      <c r="K54" s="281">
        <f>'3. GRI Pricing'!P64</f>
        <v>25</v>
      </c>
      <c r="L54" s="281">
        <f>'3. GRI Pricing'!M64</f>
        <v>0</v>
      </c>
      <c r="M54" s="281">
        <f>'3. GRI Pricing'!Q64</f>
        <v>10</v>
      </c>
      <c r="N54" s="281">
        <f>'3. GRI Pricing'!S64</f>
        <v>15</v>
      </c>
      <c r="O54" s="281">
        <f>'3. GRI Pricing'!T64</f>
        <v>0</v>
      </c>
      <c r="P54" s="281">
        <f>'3. GRI Pricing'!R64</f>
        <v>0</v>
      </c>
      <c r="Q54" s="281">
        <f>'3. GRI Pricing'!U64</f>
        <v>0</v>
      </c>
      <c r="R54" s="281">
        <f>'3. GRI Pricing'!V64</f>
        <v>10</v>
      </c>
      <c r="S54" s="281">
        <f>'3. GRI Pricing'!W64</f>
        <v>0</v>
      </c>
      <c r="T54" s="281">
        <f>'3. GRI Pricing'!X64</f>
        <v>0</v>
      </c>
      <c r="U54" s="281">
        <f>'3. GRI Pricing'!Y64</f>
        <v>0</v>
      </c>
      <c r="V54" s="282">
        <f>'3. GRI Pricing'!Z64</f>
        <v>1340</v>
      </c>
    </row>
    <row r="55" spans="3:22" x14ac:dyDescent="0.25">
      <c r="C55" s="23">
        <f>'3. GRI Pricing'!C65</f>
        <v>237</v>
      </c>
      <c r="D55" s="374" t="str">
        <f>'1. Accomodation'!L69</f>
        <v>D</v>
      </c>
      <c r="E55" s="16" t="str">
        <f>'3. GRI Pricing'!E65</f>
        <v>1 Bed</v>
      </c>
      <c r="F55" s="16">
        <f>'3. GRI Pricing'!F65</f>
        <v>1</v>
      </c>
      <c r="G55" s="16">
        <f>'3. GRI Pricing'!G65</f>
        <v>510.96</v>
      </c>
      <c r="H55" s="16">
        <f>'3. GRI Pricing'!H65</f>
        <v>2</v>
      </c>
      <c r="I55" s="16" t="str">
        <f>'3. GRI Pricing'!I65</f>
        <v>Saxon Gate below Treeline</v>
      </c>
      <c r="J55" s="280">
        <f>'3. GRI Pricing'!L65</f>
        <v>1275</v>
      </c>
      <c r="K55" s="281">
        <f>'3. GRI Pricing'!P65</f>
        <v>25</v>
      </c>
      <c r="L55" s="281">
        <f>'3. GRI Pricing'!M65</f>
        <v>0</v>
      </c>
      <c r="M55" s="281">
        <f>'3. GRI Pricing'!Q65</f>
        <v>30</v>
      </c>
      <c r="N55" s="281">
        <f>'3. GRI Pricing'!S65</f>
        <v>30</v>
      </c>
      <c r="O55" s="281">
        <f>'3. GRI Pricing'!T65</f>
        <v>0</v>
      </c>
      <c r="P55" s="281">
        <f>'3. GRI Pricing'!R65</f>
        <v>0</v>
      </c>
      <c r="Q55" s="281">
        <f>'3. GRI Pricing'!U65</f>
        <v>0</v>
      </c>
      <c r="R55" s="281">
        <f>'3. GRI Pricing'!V65</f>
        <v>0</v>
      </c>
      <c r="S55" s="281">
        <f>'3. GRI Pricing'!W65</f>
        <v>0</v>
      </c>
      <c r="T55" s="281">
        <f>'3. GRI Pricing'!X65</f>
        <v>0</v>
      </c>
      <c r="U55" s="281">
        <f>'3. GRI Pricing'!Y65</f>
        <v>0</v>
      </c>
      <c r="V55" s="282">
        <f>'3. GRI Pricing'!Z65</f>
        <v>1365</v>
      </c>
    </row>
    <row r="56" spans="3:22" x14ac:dyDescent="0.25">
      <c r="C56" s="23">
        <f>'3. GRI Pricing'!C66</f>
        <v>238</v>
      </c>
      <c r="D56" s="374" t="str">
        <f>'1. Accomodation'!L70</f>
        <v>D</v>
      </c>
      <c r="E56" s="16" t="str">
        <f>'3. GRI Pricing'!E66</f>
        <v>2 Bed</v>
      </c>
      <c r="F56" s="16">
        <f>'3. GRI Pricing'!F66</f>
        <v>2</v>
      </c>
      <c r="G56" s="16">
        <f>'3. GRI Pricing'!G66</f>
        <v>749.38</v>
      </c>
      <c r="H56" s="16">
        <f>'3. GRI Pricing'!H66</f>
        <v>2</v>
      </c>
      <c r="I56" s="16" t="str">
        <f>'3. GRI Pricing'!I66</f>
        <v>Private patio / Internal Courtyard</v>
      </c>
      <c r="J56" s="280">
        <f>'3. GRI Pricing'!L66</f>
        <v>1665</v>
      </c>
      <c r="K56" s="281">
        <f>'3. GRI Pricing'!P66</f>
        <v>25</v>
      </c>
      <c r="L56" s="281">
        <f>'3. GRI Pricing'!M66</f>
        <v>0</v>
      </c>
      <c r="M56" s="281">
        <f>'3. GRI Pricing'!Q66</f>
        <v>10</v>
      </c>
      <c r="N56" s="281">
        <f>'3. GRI Pricing'!S66</f>
        <v>15</v>
      </c>
      <c r="O56" s="281">
        <f>'3. GRI Pricing'!T66</f>
        <v>0</v>
      </c>
      <c r="P56" s="281">
        <f>'3. GRI Pricing'!R66</f>
        <v>0</v>
      </c>
      <c r="Q56" s="281">
        <f>'3. GRI Pricing'!U66</f>
        <v>0</v>
      </c>
      <c r="R56" s="281">
        <f>'3. GRI Pricing'!V66</f>
        <v>0</v>
      </c>
      <c r="S56" s="281">
        <f>'3. GRI Pricing'!W66</f>
        <v>0</v>
      </c>
      <c r="T56" s="281">
        <f>'3. GRI Pricing'!X66</f>
        <v>0</v>
      </c>
      <c r="U56" s="281">
        <f>'3. GRI Pricing'!Y66</f>
        <v>0</v>
      </c>
      <c r="V56" s="282">
        <f>'3. GRI Pricing'!Z66</f>
        <v>1715</v>
      </c>
    </row>
    <row r="57" spans="3:22" x14ac:dyDescent="0.25">
      <c r="C57" s="23">
        <f>'3. GRI Pricing'!C67</f>
        <v>239</v>
      </c>
      <c r="D57" s="374" t="str">
        <f>'1. Accomodation'!L71</f>
        <v>D</v>
      </c>
      <c r="E57" s="16" t="str">
        <f>'3. GRI Pricing'!E67</f>
        <v>1 Bed</v>
      </c>
      <c r="F57" s="16">
        <f>'3. GRI Pricing'!F67</f>
        <v>1</v>
      </c>
      <c r="G57" s="16">
        <f>'3. GRI Pricing'!G67</f>
        <v>508.16</v>
      </c>
      <c r="H57" s="16">
        <f>'3. GRI Pricing'!H67</f>
        <v>2</v>
      </c>
      <c r="I57" s="16" t="str">
        <f>'3. GRI Pricing'!I67</f>
        <v>Saxon Gate below Treeline</v>
      </c>
      <c r="J57" s="280">
        <f>'3. GRI Pricing'!L67</f>
        <v>1275</v>
      </c>
      <c r="K57" s="281">
        <f>'3. GRI Pricing'!P67</f>
        <v>25</v>
      </c>
      <c r="L57" s="281">
        <f>'3. GRI Pricing'!M67</f>
        <v>0</v>
      </c>
      <c r="M57" s="281">
        <f>'3. GRI Pricing'!Q67</f>
        <v>30</v>
      </c>
      <c r="N57" s="281">
        <f>'3. GRI Pricing'!S67</f>
        <v>30</v>
      </c>
      <c r="O57" s="281">
        <f>'3. GRI Pricing'!T67</f>
        <v>0</v>
      </c>
      <c r="P57" s="281">
        <f>'3. GRI Pricing'!R67</f>
        <v>0</v>
      </c>
      <c r="Q57" s="281">
        <f>'3. GRI Pricing'!U67</f>
        <v>0</v>
      </c>
      <c r="R57" s="281">
        <f>'3. GRI Pricing'!V67</f>
        <v>0</v>
      </c>
      <c r="S57" s="281">
        <f>'3. GRI Pricing'!W67</f>
        <v>0</v>
      </c>
      <c r="T57" s="281">
        <f>'3. GRI Pricing'!X67</f>
        <v>0</v>
      </c>
      <c r="U57" s="281">
        <f>'3. GRI Pricing'!Y67</f>
        <v>0</v>
      </c>
      <c r="V57" s="282">
        <f>'3. GRI Pricing'!Z67</f>
        <v>1365</v>
      </c>
    </row>
    <row r="58" spans="3:22" x14ac:dyDescent="0.25">
      <c r="C58" s="23">
        <f>'3. GRI Pricing'!C68</f>
        <v>301</v>
      </c>
      <c r="D58" s="374" t="str">
        <f>'1. Accomodation'!L72</f>
        <v>C</v>
      </c>
      <c r="E58" s="16" t="str">
        <f>'3. GRI Pricing'!E68</f>
        <v>1 Bed</v>
      </c>
      <c r="F58" s="16">
        <f>'3. GRI Pricing'!F68</f>
        <v>1</v>
      </c>
      <c r="G58" s="16">
        <f>'3. GRI Pricing'!G68</f>
        <v>517.1</v>
      </c>
      <c r="H58" s="16">
        <f>'3. GRI Pricing'!H68</f>
        <v>3</v>
      </c>
      <c r="I58" s="16" t="str">
        <f>'3. GRI Pricing'!I68</f>
        <v>North Row below Treeline</v>
      </c>
      <c r="J58" s="280">
        <f>'3. GRI Pricing'!L68</f>
        <v>1275</v>
      </c>
      <c r="K58" s="281">
        <f>'3. GRI Pricing'!P68</f>
        <v>30</v>
      </c>
      <c r="L58" s="281">
        <f>'3. GRI Pricing'!M68</f>
        <v>0</v>
      </c>
      <c r="M58" s="281">
        <f>'3. GRI Pricing'!Q68</f>
        <v>30</v>
      </c>
      <c r="N58" s="281">
        <f>'3. GRI Pricing'!S68</f>
        <v>40</v>
      </c>
      <c r="O58" s="281">
        <f>'3. GRI Pricing'!T68</f>
        <v>0</v>
      </c>
      <c r="P58" s="281">
        <f>'3. GRI Pricing'!R68</f>
        <v>0</v>
      </c>
      <c r="Q58" s="281">
        <f>'3. GRI Pricing'!U68</f>
        <v>0</v>
      </c>
      <c r="R58" s="281">
        <f>'3. GRI Pricing'!V68</f>
        <v>0</v>
      </c>
      <c r="S58" s="281">
        <f>'3. GRI Pricing'!W68</f>
        <v>0</v>
      </c>
      <c r="T58" s="281">
        <f>'3. GRI Pricing'!X68</f>
        <v>0</v>
      </c>
      <c r="U58" s="281">
        <f>'3. GRI Pricing'!Y68</f>
        <v>0</v>
      </c>
      <c r="V58" s="282">
        <f>'3. GRI Pricing'!Z68</f>
        <v>1385</v>
      </c>
    </row>
    <row r="59" spans="3:22" x14ac:dyDescent="0.25">
      <c r="C59" s="23">
        <f>'3. GRI Pricing'!C69</f>
        <v>302</v>
      </c>
      <c r="D59" s="374" t="str">
        <f>'1. Accomodation'!L73</f>
        <v>C</v>
      </c>
      <c r="E59" s="16" t="str">
        <f>'3. GRI Pricing'!E69</f>
        <v>Studio</v>
      </c>
      <c r="F59" s="16">
        <f>'3. GRI Pricing'!F69</f>
        <v>1</v>
      </c>
      <c r="G59" s="16">
        <f>'3. GRI Pricing'!G69</f>
        <v>385.46</v>
      </c>
      <c r="H59" s="16">
        <f>'3. GRI Pricing'!H69</f>
        <v>3</v>
      </c>
      <c r="I59" s="16" t="str">
        <f>'3. GRI Pricing'!I69</f>
        <v>Nursery and mixed other buildings</v>
      </c>
      <c r="J59" s="280">
        <f>'3. GRI Pricing'!L69</f>
        <v>1175</v>
      </c>
      <c r="K59" s="281">
        <f>'3. GRI Pricing'!P69</f>
        <v>30</v>
      </c>
      <c r="L59" s="281">
        <f>'3. GRI Pricing'!M69</f>
        <v>0</v>
      </c>
      <c r="M59" s="281">
        <f>'3. GRI Pricing'!Q69</f>
        <v>0</v>
      </c>
      <c r="N59" s="281">
        <f>'3. GRI Pricing'!S69</f>
        <v>10</v>
      </c>
      <c r="O59" s="281">
        <f>'3. GRI Pricing'!T69</f>
        <v>0</v>
      </c>
      <c r="P59" s="281">
        <f>'3. GRI Pricing'!R69</f>
        <v>0</v>
      </c>
      <c r="Q59" s="281">
        <f>'3. GRI Pricing'!U69</f>
        <v>0</v>
      </c>
      <c r="R59" s="281">
        <f>'3. GRI Pricing'!V69</f>
        <v>0</v>
      </c>
      <c r="S59" s="281">
        <f>'3. GRI Pricing'!W69</f>
        <v>0</v>
      </c>
      <c r="T59" s="281">
        <f>'3. GRI Pricing'!X69</f>
        <v>0</v>
      </c>
      <c r="U59" s="281">
        <f>'3. GRI Pricing'!Y69</f>
        <v>0</v>
      </c>
      <c r="V59" s="282">
        <f>'3. GRI Pricing'!Z69</f>
        <v>1215</v>
      </c>
    </row>
    <row r="60" spans="3:22" x14ac:dyDescent="0.25">
      <c r="C60" s="23">
        <f>'3. GRI Pricing'!C70</f>
        <v>303</v>
      </c>
      <c r="D60" s="374" t="str">
        <f>'1. Accomodation'!L74</f>
        <v>C</v>
      </c>
      <c r="E60" s="16" t="str">
        <f>'3. GRI Pricing'!E70</f>
        <v>Studio</v>
      </c>
      <c r="F60" s="16">
        <f>'3. GRI Pricing'!F70</f>
        <v>1</v>
      </c>
      <c r="G60" s="16">
        <f>'3. GRI Pricing'!G70</f>
        <v>394.17</v>
      </c>
      <c r="H60" s="16">
        <f>'3. GRI Pricing'!H70</f>
        <v>3</v>
      </c>
      <c r="I60" s="16" t="str">
        <f>'3. GRI Pricing'!I70</f>
        <v>Nursery and mixed other buildings</v>
      </c>
      <c r="J60" s="280">
        <f>'3. GRI Pricing'!L70</f>
        <v>1175</v>
      </c>
      <c r="K60" s="281">
        <f>'3. GRI Pricing'!P70</f>
        <v>30</v>
      </c>
      <c r="L60" s="281">
        <f>'3. GRI Pricing'!M70</f>
        <v>0</v>
      </c>
      <c r="M60" s="281">
        <f>'3. GRI Pricing'!Q70</f>
        <v>0</v>
      </c>
      <c r="N60" s="281">
        <f>'3. GRI Pricing'!S70</f>
        <v>10</v>
      </c>
      <c r="O60" s="281">
        <f>'3. GRI Pricing'!T70</f>
        <v>0</v>
      </c>
      <c r="P60" s="281">
        <f>'3. GRI Pricing'!R70</f>
        <v>0</v>
      </c>
      <c r="Q60" s="281">
        <f>'3. GRI Pricing'!U70</f>
        <v>0</v>
      </c>
      <c r="R60" s="281">
        <f>'3. GRI Pricing'!V70</f>
        <v>0</v>
      </c>
      <c r="S60" s="281">
        <f>'3. GRI Pricing'!W70</f>
        <v>0</v>
      </c>
      <c r="T60" s="281">
        <f>'3. GRI Pricing'!X70</f>
        <v>0</v>
      </c>
      <c r="U60" s="281">
        <f>'3. GRI Pricing'!Y70</f>
        <v>0</v>
      </c>
      <c r="V60" s="282">
        <f>'3. GRI Pricing'!Z70</f>
        <v>1215</v>
      </c>
    </row>
    <row r="61" spans="3:22" x14ac:dyDescent="0.25">
      <c r="C61" s="23">
        <f>'3. GRI Pricing'!C71</f>
        <v>304</v>
      </c>
      <c r="D61" s="374" t="str">
        <f>'1. Accomodation'!L75</f>
        <v>C</v>
      </c>
      <c r="E61" s="16" t="str">
        <f>'3. GRI Pricing'!E71</f>
        <v>1 Bed</v>
      </c>
      <c r="F61" s="16">
        <f>'3. GRI Pricing'!F71</f>
        <v>1</v>
      </c>
      <c r="G61" s="16">
        <f>'3. GRI Pricing'!G71</f>
        <v>521.51</v>
      </c>
      <c r="H61" s="16">
        <f>'3. GRI Pricing'!H71</f>
        <v>3</v>
      </c>
      <c r="I61" s="16" t="str">
        <f>'3. GRI Pricing'!I71</f>
        <v>North Row below Treeline</v>
      </c>
      <c r="J61" s="280">
        <f>'3. GRI Pricing'!L71</f>
        <v>1275</v>
      </c>
      <c r="K61" s="281">
        <f>'3. GRI Pricing'!P71</f>
        <v>30</v>
      </c>
      <c r="L61" s="281">
        <f>'3. GRI Pricing'!M71</f>
        <v>0</v>
      </c>
      <c r="M61" s="281">
        <f>'3. GRI Pricing'!Q71</f>
        <v>30</v>
      </c>
      <c r="N61" s="281">
        <f>'3. GRI Pricing'!S71</f>
        <v>40</v>
      </c>
      <c r="O61" s="281">
        <f>'3. GRI Pricing'!T71</f>
        <v>0</v>
      </c>
      <c r="P61" s="281">
        <f>'3. GRI Pricing'!R71</f>
        <v>0</v>
      </c>
      <c r="Q61" s="281">
        <f>'3. GRI Pricing'!U71</f>
        <v>0</v>
      </c>
      <c r="R61" s="281">
        <f>'3. GRI Pricing'!V71</f>
        <v>0</v>
      </c>
      <c r="S61" s="281">
        <f>'3. GRI Pricing'!W71</f>
        <v>0</v>
      </c>
      <c r="T61" s="281">
        <f>'3. GRI Pricing'!X71</f>
        <v>0</v>
      </c>
      <c r="U61" s="281">
        <f>'3. GRI Pricing'!Y71</f>
        <v>0</v>
      </c>
      <c r="V61" s="282">
        <f>'3. GRI Pricing'!Z71</f>
        <v>1385</v>
      </c>
    </row>
    <row r="62" spans="3:22" x14ac:dyDescent="0.25">
      <c r="C62" s="23">
        <f>'3. GRI Pricing'!C72</f>
        <v>305</v>
      </c>
      <c r="D62" s="374" t="str">
        <f>'1. Accomodation'!L76</f>
        <v>C</v>
      </c>
      <c r="E62" s="16" t="str">
        <f>'3. GRI Pricing'!E72</f>
        <v>2 Bed</v>
      </c>
      <c r="F62" s="16">
        <f>'3. GRI Pricing'!F72</f>
        <v>2</v>
      </c>
      <c r="G62" s="16">
        <f>'3. GRI Pricing'!G72</f>
        <v>762.95</v>
      </c>
      <c r="H62" s="16">
        <f>'3. GRI Pricing'!H72</f>
        <v>3</v>
      </c>
      <c r="I62" s="16" t="str">
        <f>'3. GRI Pricing'!I72</f>
        <v>North Row below Treeline</v>
      </c>
      <c r="J62" s="280">
        <f>'3. GRI Pricing'!L72</f>
        <v>1665</v>
      </c>
      <c r="K62" s="281">
        <f>'3. GRI Pricing'!P72</f>
        <v>30</v>
      </c>
      <c r="L62" s="281">
        <f>'3. GRI Pricing'!M72</f>
        <v>0</v>
      </c>
      <c r="M62" s="281">
        <f>'3. GRI Pricing'!Q72</f>
        <v>30</v>
      </c>
      <c r="N62" s="281">
        <f>'3. GRI Pricing'!S72</f>
        <v>40</v>
      </c>
      <c r="O62" s="281">
        <f>'3. GRI Pricing'!T72</f>
        <v>0</v>
      </c>
      <c r="P62" s="281">
        <f>'3. GRI Pricing'!R72</f>
        <v>10</v>
      </c>
      <c r="Q62" s="281">
        <f>'3. GRI Pricing'!U72</f>
        <v>0</v>
      </c>
      <c r="R62" s="281">
        <f>'3. GRI Pricing'!V72</f>
        <v>0</v>
      </c>
      <c r="S62" s="281">
        <f>'3. GRI Pricing'!W72</f>
        <v>0</v>
      </c>
      <c r="T62" s="281">
        <f>'3. GRI Pricing'!X72</f>
        <v>0</v>
      </c>
      <c r="U62" s="281">
        <f>'3. GRI Pricing'!Y72</f>
        <v>0</v>
      </c>
      <c r="V62" s="282">
        <f>'3. GRI Pricing'!Z72</f>
        <v>1805</v>
      </c>
    </row>
    <row r="63" spans="3:22" x14ac:dyDescent="0.25">
      <c r="C63" s="23">
        <f>'3. GRI Pricing'!C73</f>
        <v>306</v>
      </c>
      <c r="D63" s="374" t="str">
        <f>'1. Accomodation'!L77</f>
        <v>C</v>
      </c>
      <c r="E63" s="16" t="str">
        <f>'3. GRI Pricing'!E73</f>
        <v>1 Bed</v>
      </c>
      <c r="F63" s="16">
        <f>'3. GRI Pricing'!F73</f>
        <v>1</v>
      </c>
      <c r="G63" s="16">
        <f>'3. GRI Pricing'!G73</f>
        <v>529.79999999999995</v>
      </c>
      <c r="H63" s="16">
        <f>'3. GRI Pricing'!H73</f>
        <v>3</v>
      </c>
      <c r="I63" s="16" t="str">
        <f>'3. GRI Pricing'!I73</f>
        <v>Amenity Pebble Roof</v>
      </c>
      <c r="J63" s="280">
        <f>'3. GRI Pricing'!L73</f>
        <v>1275</v>
      </c>
      <c r="K63" s="281">
        <f>'3. GRI Pricing'!P73</f>
        <v>30</v>
      </c>
      <c r="L63" s="281">
        <f>'3. GRI Pricing'!M73</f>
        <v>0</v>
      </c>
      <c r="M63" s="281">
        <f>'3. GRI Pricing'!Q73</f>
        <v>10</v>
      </c>
      <c r="N63" s="281">
        <f>'3. GRI Pricing'!S73</f>
        <v>10</v>
      </c>
      <c r="O63" s="281">
        <f>'3. GRI Pricing'!T73</f>
        <v>0</v>
      </c>
      <c r="P63" s="281">
        <f>'3. GRI Pricing'!R73</f>
        <v>0</v>
      </c>
      <c r="Q63" s="281">
        <f>'3. GRI Pricing'!U73</f>
        <v>0</v>
      </c>
      <c r="R63" s="281">
        <f>'3. GRI Pricing'!V73</f>
        <v>0</v>
      </c>
      <c r="S63" s="281">
        <f>'3. GRI Pricing'!W73</f>
        <v>0</v>
      </c>
      <c r="T63" s="281">
        <f>'3. GRI Pricing'!X73</f>
        <v>0</v>
      </c>
      <c r="U63" s="281">
        <f>'3. GRI Pricing'!Y73</f>
        <v>0</v>
      </c>
      <c r="V63" s="282">
        <f>'3. GRI Pricing'!Z73</f>
        <v>1345</v>
      </c>
    </row>
    <row r="64" spans="3:22" x14ac:dyDescent="0.25">
      <c r="C64" s="23">
        <f>'3. GRI Pricing'!C74</f>
        <v>307</v>
      </c>
      <c r="D64" s="374" t="str">
        <f>'1. Accomodation'!L78</f>
        <v>C</v>
      </c>
      <c r="E64" s="16" t="str">
        <f>'3. GRI Pricing'!E74</f>
        <v>1 Bed</v>
      </c>
      <c r="F64" s="16">
        <f>'3. GRI Pricing'!F74</f>
        <v>1</v>
      </c>
      <c r="G64" s="16">
        <f>'3. GRI Pricing'!G74</f>
        <v>509.56</v>
      </c>
      <c r="H64" s="16">
        <f>'3. GRI Pricing'!H74</f>
        <v>3</v>
      </c>
      <c r="I64" s="16" t="str">
        <f>'3. GRI Pricing'!I74</f>
        <v>Carpark and other block</v>
      </c>
      <c r="J64" s="280">
        <f>'3. GRI Pricing'!L74</f>
        <v>1275</v>
      </c>
      <c r="K64" s="281">
        <f>'3. GRI Pricing'!P74</f>
        <v>30</v>
      </c>
      <c r="L64" s="281">
        <f>'3. GRI Pricing'!M74</f>
        <v>0</v>
      </c>
      <c r="M64" s="281">
        <f>'3. GRI Pricing'!Q74</f>
        <v>5</v>
      </c>
      <c r="N64" s="281">
        <f>'3. GRI Pricing'!S74</f>
        <v>10</v>
      </c>
      <c r="O64" s="281">
        <f>'3. GRI Pricing'!T74</f>
        <v>0</v>
      </c>
      <c r="P64" s="281">
        <f>'3. GRI Pricing'!R74</f>
        <v>0</v>
      </c>
      <c r="Q64" s="281">
        <f>'3. GRI Pricing'!U74</f>
        <v>0</v>
      </c>
      <c r="R64" s="281">
        <f>'3. GRI Pricing'!V74</f>
        <v>0</v>
      </c>
      <c r="S64" s="281">
        <f>'3. GRI Pricing'!W74</f>
        <v>0</v>
      </c>
      <c r="T64" s="281">
        <f>'3. GRI Pricing'!X74</f>
        <v>0</v>
      </c>
      <c r="U64" s="281">
        <f>'3. GRI Pricing'!Y74</f>
        <v>0</v>
      </c>
      <c r="V64" s="282">
        <f>'3. GRI Pricing'!Z74</f>
        <v>1325</v>
      </c>
    </row>
    <row r="65" spans="3:22" x14ac:dyDescent="0.25">
      <c r="C65" s="23">
        <f>'3. GRI Pricing'!C75</f>
        <v>308</v>
      </c>
      <c r="D65" s="374" t="str">
        <f>'1. Accomodation'!L79</f>
        <v>C</v>
      </c>
      <c r="E65" s="16" t="str">
        <f>'3. GRI Pricing'!E75</f>
        <v>1 Bed</v>
      </c>
      <c r="F65" s="16">
        <f>'3. GRI Pricing'!F75</f>
        <v>1</v>
      </c>
      <c r="G65" s="16">
        <f>'3. GRI Pricing'!G75</f>
        <v>489.44</v>
      </c>
      <c r="H65" s="16">
        <f>'3. GRI Pricing'!H75</f>
        <v>3</v>
      </c>
      <c r="I65" s="16" t="str">
        <f>'3. GRI Pricing'!I75</f>
        <v>Nursery and mixed other buildings</v>
      </c>
      <c r="J65" s="280">
        <f>'3. GRI Pricing'!L75</f>
        <v>1275</v>
      </c>
      <c r="K65" s="281">
        <f>'3. GRI Pricing'!P75</f>
        <v>30</v>
      </c>
      <c r="L65" s="281">
        <f>'3. GRI Pricing'!M75</f>
        <v>0</v>
      </c>
      <c r="M65" s="281">
        <f>'3. GRI Pricing'!Q75</f>
        <v>0</v>
      </c>
      <c r="N65" s="281">
        <f>'3. GRI Pricing'!S75</f>
        <v>40</v>
      </c>
      <c r="O65" s="281">
        <f>'3. GRI Pricing'!T75</f>
        <v>0</v>
      </c>
      <c r="P65" s="281">
        <f>'3. GRI Pricing'!R75</f>
        <v>0</v>
      </c>
      <c r="Q65" s="281">
        <f>'3. GRI Pricing'!U75</f>
        <v>0</v>
      </c>
      <c r="R65" s="281">
        <f>'3. GRI Pricing'!V75</f>
        <v>10</v>
      </c>
      <c r="S65" s="281">
        <f>'3. GRI Pricing'!W75</f>
        <v>0</v>
      </c>
      <c r="T65" s="281">
        <f>'3. GRI Pricing'!X75</f>
        <v>0</v>
      </c>
      <c r="U65" s="281">
        <f>'3. GRI Pricing'!Y75</f>
        <v>0</v>
      </c>
      <c r="V65" s="282">
        <f>'3. GRI Pricing'!Z75</f>
        <v>1355</v>
      </c>
    </row>
    <row r="66" spans="3:22" x14ac:dyDescent="0.25">
      <c r="C66" s="23">
        <f>'3. GRI Pricing'!C76</f>
        <v>309</v>
      </c>
      <c r="D66" s="374" t="str">
        <f>'1. Accomodation'!L80</f>
        <v>C</v>
      </c>
      <c r="E66" s="16" t="str">
        <f>'3. GRI Pricing'!E76</f>
        <v>1 Bed</v>
      </c>
      <c r="F66" s="16">
        <f>'3. GRI Pricing'!F76</f>
        <v>1</v>
      </c>
      <c r="G66" s="16">
        <f>'3. GRI Pricing'!G76</f>
        <v>509.56</v>
      </c>
      <c r="H66" s="16">
        <f>'3. GRI Pricing'!H76</f>
        <v>3</v>
      </c>
      <c r="I66" s="16" t="str">
        <f>'3. GRI Pricing'!I76</f>
        <v>Carpark and other block</v>
      </c>
      <c r="J66" s="280">
        <f>'3. GRI Pricing'!L76</f>
        <v>1275</v>
      </c>
      <c r="K66" s="281">
        <f>'3. GRI Pricing'!P76</f>
        <v>30</v>
      </c>
      <c r="L66" s="281">
        <f>'3. GRI Pricing'!M76</f>
        <v>0</v>
      </c>
      <c r="M66" s="281">
        <f>'3. GRI Pricing'!Q76</f>
        <v>5</v>
      </c>
      <c r="N66" s="281">
        <f>'3. GRI Pricing'!S76</f>
        <v>10</v>
      </c>
      <c r="O66" s="281">
        <f>'3. GRI Pricing'!T76</f>
        <v>0</v>
      </c>
      <c r="P66" s="281">
        <f>'3. GRI Pricing'!R76</f>
        <v>0</v>
      </c>
      <c r="Q66" s="281">
        <f>'3. GRI Pricing'!U76</f>
        <v>0</v>
      </c>
      <c r="R66" s="281">
        <f>'3. GRI Pricing'!V76</f>
        <v>0</v>
      </c>
      <c r="S66" s="281">
        <f>'3. GRI Pricing'!W76</f>
        <v>0</v>
      </c>
      <c r="T66" s="281">
        <f>'3. GRI Pricing'!X76</f>
        <v>0</v>
      </c>
      <c r="U66" s="281">
        <f>'3. GRI Pricing'!Y76</f>
        <v>0</v>
      </c>
      <c r="V66" s="282">
        <f>'3. GRI Pricing'!Z76</f>
        <v>1325</v>
      </c>
    </row>
    <row r="67" spans="3:22" x14ac:dyDescent="0.25">
      <c r="C67" s="23">
        <f>'3. GRI Pricing'!C77</f>
        <v>310</v>
      </c>
      <c r="D67" s="374" t="str">
        <f>'1. Accomodation'!L81</f>
        <v>C</v>
      </c>
      <c r="E67" s="16" t="str">
        <f>'3. GRI Pricing'!E77</f>
        <v>1 Bed</v>
      </c>
      <c r="F67" s="16">
        <f>'3. GRI Pricing'!F77</f>
        <v>1</v>
      </c>
      <c r="G67" s="16">
        <f>'3. GRI Pricing'!G77</f>
        <v>506.87</v>
      </c>
      <c r="H67" s="16">
        <f>'3. GRI Pricing'!H77</f>
        <v>3</v>
      </c>
      <c r="I67" s="16" t="str">
        <f>'3. GRI Pricing'!I77</f>
        <v>Nursery and mixed other buildings</v>
      </c>
      <c r="J67" s="280">
        <f>'3. GRI Pricing'!L77</f>
        <v>1275</v>
      </c>
      <c r="K67" s="281">
        <f>'3. GRI Pricing'!P77</f>
        <v>30</v>
      </c>
      <c r="L67" s="281">
        <f>'3. GRI Pricing'!M77</f>
        <v>0</v>
      </c>
      <c r="M67" s="281">
        <f>'3. GRI Pricing'!Q77</f>
        <v>0</v>
      </c>
      <c r="N67" s="281">
        <f>'3. GRI Pricing'!S77</f>
        <v>40</v>
      </c>
      <c r="O67" s="281">
        <f>'3. GRI Pricing'!T77</f>
        <v>0</v>
      </c>
      <c r="P67" s="281">
        <f>'3. GRI Pricing'!R77</f>
        <v>0</v>
      </c>
      <c r="Q67" s="281">
        <f>'3. GRI Pricing'!U77</f>
        <v>0</v>
      </c>
      <c r="R67" s="281">
        <f>'3. GRI Pricing'!V77</f>
        <v>10</v>
      </c>
      <c r="S67" s="281">
        <f>'3. GRI Pricing'!W77</f>
        <v>0</v>
      </c>
      <c r="T67" s="281">
        <f>'3. GRI Pricing'!X77</f>
        <v>0</v>
      </c>
      <c r="U67" s="281">
        <f>'3. GRI Pricing'!Y77</f>
        <v>0</v>
      </c>
      <c r="V67" s="282">
        <f>'3. GRI Pricing'!Z77</f>
        <v>1360</v>
      </c>
    </row>
    <row r="68" spans="3:22" x14ac:dyDescent="0.25">
      <c r="C68" s="23">
        <f>'3. GRI Pricing'!C78</f>
        <v>311</v>
      </c>
      <c r="D68" s="374" t="str">
        <f>'1. Accomodation'!L82</f>
        <v>C</v>
      </c>
      <c r="E68" s="16" t="str">
        <f>'3. GRI Pricing'!E78</f>
        <v>1 Bed</v>
      </c>
      <c r="F68" s="16">
        <f>'3. GRI Pricing'!F78</f>
        <v>1</v>
      </c>
      <c r="G68" s="16">
        <f>'3. GRI Pricing'!G78</f>
        <v>509.56</v>
      </c>
      <c r="H68" s="16">
        <f>'3. GRI Pricing'!H78</f>
        <v>3</v>
      </c>
      <c r="I68" s="16" t="str">
        <f>'3. GRI Pricing'!I78</f>
        <v>Carpark and other block</v>
      </c>
      <c r="J68" s="280">
        <f>'3. GRI Pricing'!L78</f>
        <v>1275</v>
      </c>
      <c r="K68" s="281">
        <f>'3. GRI Pricing'!P78</f>
        <v>30</v>
      </c>
      <c r="L68" s="281">
        <f>'3. GRI Pricing'!M78</f>
        <v>0</v>
      </c>
      <c r="M68" s="281">
        <f>'3. GRI Pricing'!Q78</f>
        <v>5</v>
      </c>
      <c r="N68" s="281">
        <f>'3. GRI Pricing'!S78</f>
        <v>10</v>
      </c>
      <c r="O68" s="281">
        <f>'3. GRI Pricing'!T78</f>
        <v>0</v>
      </c>
      <c r="P68" s="281">
        <f>'3. GRI Pricing'!R78</f>
        <v>0</v>
      </c>
      <c r="Q68" s="281">
        <f>'3. GRI Pricing'!U78</f>
        <v>0</v>
      </c>
      <c r="R68" s="281">
        <f>'3. GRI Pricing'!V78</f>
        <v>0</v>
      </c>
      <c r="S68" s="281">
        <f>'3. GRI Pricing'!W78</f>
        <v>0</v>
      </c>
      <c r="T68" s="281">
        <f>'3. GRI Pricing'!X78</f>
        <v>0</v>
      </c>
      <c r="U68" s="281">
        <f>'3. GRI Pricing'!Y78</f>
        <v>0</v>
      </c>
      <c r="V68" s="282">
        <f>'3. GRI Pricing'!Z78</f>
        <v>1325</v>
      </c>
    </row>
    <row r="69" spans="3:22" x14ac:dyDescent="0.25">
      <c r="C69" s="23">
        <f>'3. GRI Pricing'!C79</f>
        <v>312</v>
      </c>
      <c r="D69" s="374" t="str">
        <f>'1. Accomodation'!L83</f>
        <v>C</v>
      </c>
      <c r="E69" s="16" t="str">
        <f>'3. GRI Pricing'!E79</f>
        <v>2 Bed</v>
      </c>
      <c r="F69" s="16">
        <f>'3. GRI Pricing'!F79</f>
        <v>2</v>
      </c>
      <c r="G69" s="16">
        <f>'3. GRI Pricing'!G79</f>
        <v>747.02</v>
      </c>
      <c r="H69" s="16">
        <f>'3. GRI Pricing'!H79</f>
        <v>3</v>
      </c>
      <c r="I69" s="16" t="str">
        <f>'3. GRI Pricing'!I79</f>
        <v>Nursery and mixed other buildings</v>
      </c>
      <c r="J69" s="280">
        <f>'3. GRI Pricing'!L79</f>
        <v>1665</v>
      </c>
      <c r="K69" s="281">
        <f>'3. GRI Pricing'!P79</f>
        <v>30</v>
      </c>
      <c r="L69" s="281">
        <f>'3. GRI Pricing'!M79</f>
        <v>0</v>
      </c>
      <c r="M69" s="281">
        <f>'3. GRI Pricing'!Q79</f>
        <v>0</v>
      </c>
      <c r="N69" s="281">
        <f>'3. GRI Pricing'!S79</f>
        <v>40</v>
      </c>
      <c r="O69" s="281">
        <f>'3. GRI Pricing'!T79</f>
        <v>0</v>
      </c>
      <c r="P69" s="281">
        <f>'3. GRI Pricing'!R79</f>
        <v>0</v>
      </c>
      <c r="Q69" s="281">
        <f>'3. GRI Pricing'!U79</f>
        <v>0</v>
      </c>
      <c r="R69" s="281">
        <f>'3. GRI Pricing'!V79</f>
        <v>0</v>
      </c>
      <c r="S69" s="281">
        <f>'3. GRI Pricing'!W79</f>
        <v>0</v>
      </c>
      <c r="T69" s="281">
        <f>'3. GRI Pricing'!X79</f>
        <v>0</v>
      </c>
      <c r="U69" s="281">
        <f>'3. GRI Pricing'!Y79</f>
        <v>0</v>
      </c>
      <c r="V69" s="282">
        <f>'3. GRI Pricing'!Z79</f>
        <v>1750</v>
      </c>
    </row>
    <row r="70" spans="3:22" x14ac:dyDescent="0.25">
      <c r="C70" s="23">
        <f>'3. GRI Pricing'!C80</f>
        <v>313</v>
      </c>
      <c r="D70" s="374" t="str">
        <f>'1. Accomodation'!L84</f>
        <v>C</v>
      </c>
      <c r="E70" s="16" t="str">
        <f>'3. GRI Pricing'!E80</f>
        <v>1 Bed</v>
      </c>
      <c r="F70" s="16">
        <f>'3. GRI Pricing'!F80</f>
        <v>1</v>
      </c>
      <c r="G70" s="16">
        <f>'3. GRI Pricing'!G80</f>
        <v>506.76</v>
      </c>
      <c r="H70" s="16">
        <f>'3. GRI Pricing'!H80</f>
        <v>3</v>
      </c>
      <c r="I70" s="16" t="str">
        <f>'3. GRI Pricing'!I80</f>
        <v>Carpark and other block</v>
      </c>
      <c r="J70" s="280">
        <f>'3. GRI Pricing'!L80</f>
        <v>1275</v>
      </c>
      <c r="K70" s="281">
        <f>'3. GRI Pricing'!P80</f>
        <v>30</v>
      </c>
      <c r="L70" s="281">
        <f>'3. GRI Pricing'!M80</f>
        <v>0</v>
      </c>
      <c r="M70" s="281">
        <f>'3. GRI Pricing'!Q80</f>
        <v>5</v>
      </c>
      <c r="N70" s="281">
        <f>'3. GRI Pricing'!S80</f>
        <v>10</v>
      </c>
      <c r="O70" s="281">
        <f>'3. GRI Pricing'!T80</f>
        <v>0</v>
      </c>
      <c r="P70" s="281">
        <f>'3. GRI Pricing'!R80</f>
        <v>0</v>
      </c>
      <c r="Q70" s="281">
        <f>'3. GRI Pricing'!U80</f>
        <v>0</v>
      </c>
      <c r="R70" s="281">
        <f>'3. GRI Pricing'!V80</f>
        <v>0</v>
      </c>
      <c r="S70" s="281">
        <f>'3. GRI Pricing'!W80</f>
        <v>0</v>
      </c>
      <c r="T70" s="281">
        <f>'3. GRI Pricing'!X80</f>
        <v>0</v>
      </c>
      <c r="U70" s="281">
        <f>'3. GRI Pricing'!Y80</f>
        <v>0</v>
      </c>
      <c r="V70" s="282">
        <f>'3. GRI Pricing'!Z80</f>
        <v>1325</v>
      </c>
    </row>
    <row r="71" spans="3:22" x14ac:dyDescent="0.25">
      <c r="C71" s="23">
        <f>'3. GRI Pricing'!C81</f>
        <v>314</v>
      </c>
      <c r="D71" s="374" t="str">
        <f>'1. Accomodation'!L85</f>
        <v>D</v>
      </c>
      <c r="E71" s="16" t="str">
        <f>'3. GRI Pricing'!E81</f>
        <v>1 Bed</v>
      </c>
      <c r="F71" s="16">
        <f>'3. GRI Pricing'!F81</f>
        <v>1</v>
      </c>
      <c r="G71" s="16">
        <f>'3. GRI Pricing'!G81</f>
        <v>507.41</v>
      </c>
      <c r="H71" s="16">
        <f>'3. GRI Pricing'!H81</f>
        <v>3</v>
      </c>
      <c r="I71" s="16" t="str">
        <f>'3. GRI Pricing'!I81</f>
        <v>Carpark and other block</v>
      </c>
      <c r="J71" s="280">
        <f>'3. GRI Pricing'!L81</f>
        <v>1275</v>
      </c>
      <c r="K71" s="281">
        <f>'3. GRI Pricing'!P81</f>
        <v>30</v>
      </c>
      <c r="L71" s="281">
        <f>'3. GRI Pricing'!M81</f>
        <v>0</v>
      </c>
      <c r="M71" s="281">
        <f>'3. GRI Pricing'!Q81</f>
        <v>5</v>
      </c>
      <c r="N71" s="281">
        <f>'3. GRI Pricing'!S81</f>
        <v>10</v>
      </c>
      <c r="O71" s="281">
        <f>'3. GRI Pricing'!T81</f>
        <v>0</v>
      </c>
      <c r="P71" s="281">
        <f>'3. GRI Pricing'!R81</f>
        <v>0</v>
      </c>
      <c r="Q71" s="281">
        <f>'3. GRI Pricing'!U81</f>
        <v>0</v>
      </c>
      <c r="R71" s="281">
        <f>'3. GRI Pricing'!V81</f>
        <v>0</v>
      </c>
      <c r="S71" s="281">
        <f>'3. GRI Pricing'!W81</f>
        <v>0</v>
      </c>
      <c r="T71" s="281">
        <f>'3. GRI Pricing'!X81</f>
        <v>0</v>
      </c>
      <c r="U71" s="281">
        <f>'3. GRI Pricing'!Y81</f>
        <v>0</v>
      </c>
      <c r="V71" s="282">
        <f>'3. GRI Pricing'!Z81</f>
        <v>1325</v>
      </c>
    </row>
    <row r="72" spans="3:22" x14ac:dyDescent="0.25">
      <c r="C72" s="23">
        <f>'3. GRI Pricing'!C82</f>
        <v>315</v>
      </c>
      <c r="D72" s="374" t="str">
        <f>'1. Accomodation'!L86</f>
        <v>D</v>
      </c>
      <c r="E72" s="16" t="str">
        <f>'3. GRI Pricing'!E82</f>
        <v>2 Bed</v>
      </c>
      <c r="F72" s="16">
        <f>'3. GRI Pricing'!F82</f>
        <v>2</v>
      </c>
      <c r="G72" s="16">
        <f>'3. GRI Pricing'!G82</f>
        <v>749.38</v>
      </c>
      <c r="H72" s="16">
        <f>'3. GRI Pricing'!H82</f>
        <v>3</v>
      </c>
      <c r="I72" s="16" t="str">
        <f>'3. GRI Pricing'!I82</f>
        <v>Internal Courtyard</v>
      </c>
      <c r="J72" s="280">
        <f>'3. GRI Pricing'!L82</f>
        <v>1665</v>
      </c>
      <c r="K72" s="281">
        <f>'3. GRI Pricing'!P82</f>
        <v>30</v>
      </c>
      <c r="L72" s="281">
        <f>'3. GRI Pricing'!M82</f>
        <v>0</v>
      </c>
      <c r="M72" s="281">
        <f>'3. GRI Pricing'!Q82</f>
        <v>15</v>
      </c>
      <c r="N72" s="281">
        <f>'3. GRI Pricing'!S82</f>
        <v>40</v>
      </c>
      <c r="O72" s="281">
        <f>'3. GRI Pricing'!T82</f>
        <v>0</v>
      </c>
      <c r="P72" s="281">
        <f>'3. GRI Pricing'!R82</f>
        <v>0</v>
      </c>
      <c r="Q72" s="281">
        <f>'3. GRI Pricing'!U82</f>
        <v>0</v>
      </c>
      <c r="R72" s="281">
        <f>'3. GRI Pricing'!V82</f>
        <v>0</v>
      </c>
      <c r="S72" s="281">
        <f>'3. GRI Pricing'!W82</f>
        <v>0</v>
      </c>
      <c r="T72" s="281">
        <f>'3. GRI Pricing'!X82</f>
        <v>0</v>
      </c>
      <c r="U72" s="281">
        <f>'3. GRI Pricing'!Y82</f>
        <v>0</v>
      </c>
      <c r="V72" s="282">
        <f>'3. GRI Pricing'!Z82</f>
        <v>1750</v>
      </c>
    </row>
    <row r="73" spans="3:22" x14ac:dyDescent="0.25">
      <c r="C73" s="23">
        <f>'3. GRI Pricing'!C83</f>
        <v>316</v>
      </c>
      <c r="D73" s="374" t="str">
        <f>'1. Accomodation'!L87</f>
        <v>D</v>
      </c>
      <c r="E73" s="16" t="str">
        <f>'3. GRI Pricing'!E83</f>
        <v>1 Bed</v>
      </c>
      <c r="F73" s="16">
        <f>'3. GRI Pricing'!F83</f>
        <v>1</v>
      </c>
      <c r="G73" s="16">
        <f>'3. GRI Pricing'!G83</f>
        <v>510.21</v>
      </c>
      <c r="H73" s="16">
        <f>'3. GRI Pricing'!H83</f>
        <v>3</v>
      </c>
      <c r="I73" s="16" t="str">
        <f>'3. GRI Pricing'!I83</f>
        <v>Carpark and other block</v>
      </c>
      <c r="J73" s="280">
        <f>'3. GRI Pricing'!L83</f>
        <v>1275</v>
      </c>
      <c r="K73" s="281">
        <f>'3. GRI Pricing'!P83</f>
        <v>30</v>
      </c>
      <c r="L73" s="281">
        <f>'3. GRI Pricing'!M83</f>
        <v>0</v>
      </c>
      <c r="M73" s="281">
        <f>'3. GRI Pricing'!Q83</f>
        <v>5</v>
      </c>
      <c r="N73" s="281">
        <f>'3. GRI Pricing'!S83</f>
        <v>10</v>
      </c>
      <c r="O73" s="281">
        <f>'3. GRI Pricing'!T83</f>
        <v>0</v>
      </c>
      <c r="P73" s="281">
        <f>'3. GRI Pricing'!R83</f>
        <v>0</v>
      </c>
      <c r="Q73" s="281">
        <f>'3. GRI Pricing'!U83</f>
        <v>0</v>
      </c>
      <c r="R73" s="281">
        <f>'3. GRI Pricing'!V83</f>
        <v>0</v>
      </c>
      <c r="S73" s="281">
        <f>'3. GRI Pricing'!W83</f>
        <v>0</v>
      </c>
      <c r="T73" s="281">
        <f>'3. GRI Pricing'!X83</f>
        <v>0</v>
      </c>
      <c r="U73" s="281">
        <f>'3. GRI Pricing'!Y83</f>
        <v>0</v>
      </c>
      <c r="V73" s="282">
        <f>'3. GRI Pricing'!Z83</f>
        <v>1325</v>
      </c>
    </row>
    <row r="74" spans="3:22" x14ac:dyDescent="0.25">
      <c r="C74" s="23">
        <f>'3. GRI Pricing'!C84</f>
        <v>317</v>
      </c>
      <c r="D74" s="374" t="str">
        <f>'1. Accomodation'!L88</f>
        <v>D</v>
      </c>
      <c r="E74" s="16" t="str">
        <f>'3. GRI Pricing'!E84</f>
        <v>1 Bed</v>
      </c>
      <c r="F74" s="16">
        <f>'3. GRI Pricing'!F84</f>
        <v>1</v>
      </c>
      <c r="G74" s="16">
        <f>'3. GRI Pricing'!G84</f>
        <v>506.87</v>
      </c>
      <c r="H74" s="16">
        <f>'3. GRI Pricing'!H84</f>
        <v>3</v>
      </c>
      <c r="I74" s="16" t="str">
        <f>'3. GRI Pricing'!I84</f>
        <v>Internal Courtyard</v>
      </c>
      <c r="J74" s="280">
        <f>'3. GRI Pricing'!L84</f>
        <v>1275</v>
      </c>
      <c r="K74" s="281">
        <f>'3. GRI Pricing'!P84</f>
        <v>30</v>
      </c>
      <c r="L74" s="281">
        <f>'3. GRI Pricing'!M84</f>
        <v>0</v>
      </c>
      <c r="M74" s="281">
        <f>'3. GRI Pricing'!Q84</f>
        <v>15</v>
      </c>
      <c r="N74" s="281">
        <f>'3. GRI Pricing'!S84</f>
        <v>40</v>
      </c>
      <c r="O74" s="281">
        <f>'3. GRI Pricing'!T84</f>
        <v>0</v>
      </c>
      <c r="P74" s="281">
        <f>'3. GRI Pricing'!R84</f>
        <v>0</v>
      </c>
      <c r="Q74" s="281">
        <f>'3. GRI Pricing'!U84</f>
        <v>0</v>
      </c>
      <c r="R74" s="281">
        <f>'3. GRI Pricing'!V84</f>
        <v>10</v>
      </c>
      <c r="S74" s="281">
        <f>'3. GRI Pricing'!W84</f>
        <v>0</v>
      </c>
      <c r="T74" s="281">
        <f>'3. GRI Pricing'!X84</f>
        <v>0</v>
      </c>
      <c r="U74" s="281">
        <f>'3. GRI Pricing'!Y84</f>
        <v>0</v>
      </c>
      <c r="V74" s="282">
        <f>'3. GRI Pricing'!Z84</f>
        <v>1375</v>
      </c>
    </row>
    <row r="75" spans="3:22" x14ac:dyDescent="0.25">
      <c r="C75" s="23">
        <f>'3. GRI Pricing'!C85</f>
        <v>318</v>
      </c>
      <c r="D75" s="374" t="str">
        <f>'1. Accomodation'!L89</f>
        <v>D</v>
      </c>
      <c r="E75" s="16" t="str">
        <f>'3. GRI Pricing'!E85</f>
        <v>1 Bed</v>
      </c>
      <c r="F75" s="16">
        <f>'3. GRI Pricing'!F85</f>
        <v>1</v>
      </c>
      <c r="G75" s="16">
        <f>'3. GRI Pricing'!G85</f>
        <v>510.21</v>
      </c>
      <c r="H75" s="16">
        <f>'3. GRI Pricing'!H85</f>
        <v>3</v>
      </c>
      <c r="I75" s="16" t="str">
        <f>'3. GRI Pricing'!I85</f>
        <v>Carpark and other block</v>
      </c>
      <c r="J75" s="280">
        <f>'3. GRI Pricing'!L85</f>
        <v>1275</v>
      </c>
      <c r="K75" s="281">
        <f>'3. GRI Pricing'!P85</f>
        <v>30</v>
      </c>
      <c r="L75" s="281">
        <f>'3. GRI Pricing'!M85</f>
        <v>0</v>
      </c>
      <c r="M75" s="281">
        <f>'3. GRI Pricing'!Q85</f>
        <v>5</v>
      </c>
      <c r="N75" s="281">
        <f>'3. GRI Pricing'!S85</f>
        <v>10</v>
      </c>
      <c r="O75" s="281">
        <f>'3. GRI Pricing'!T85</f>
        <v>0</v>
      </c>
      <c r="P75" s="281">
        <f>'3. GRI Pricing'!R85</f>
        <v>0</v>
      </c>
      <c r="Q75" s="281">
        <f>'3. GRI Pricing'!U85</f>
        <v>0</v>
      </c>
      <c r="R75" s="281">
        <f>'3. GRI Pricing'!V85</f>
        <v>0</v>
      </c>
      <c r="S75" s="281">
        <f>'3. GRI Pricing'!W85</f>
        <v>0</v>
      </c>
      <c r="T75" s="281">
        <f>'3. GRI Pricing'!X85</f>
        <v>0</v>
      </c>
      <c r="U75" s="281">
        <f>'3. GRI Pricing'!Y85</f>
        <v>0</v>
      </c>
      <c r="V75" s="282">
        <f>'3. GRI Pricing'!Z85</f>
        <v>1325</v>
      </c>
    </row>
    <row r="76" spans="3:22" x14ac:dyDescent="0.25">
      <c r="C76" s="23">
        <f>'3. GRI Pricing'!C86</f>
        <v>319</v>
      </c>
      <c r="D76" s="374" t="str">
        <f>'1. Accomodation'!L90</f>
        <v>D</v>
      </c>
      <c r="E76" s="16" t="str">
        <f>'3. GRI Pricing'!E86</f>
        <v>1 Bed</v>
      </c>
      <c r="F76" s="16">
        <f>'3. GRI Pricing'!F86</f>
        <v>1</v>
      </c>
      <c r="G76" s="16">
        <f>'3. GRI Pricing'!G86</f>
        <v>492.56</v>
      </c>
      <c r="H76" s="16">
        <f>'3. GRI Pricing'!H86</f>
        <v>3</v>
      </c>
      <c r="I76" s="16" t="str">
        <f>'3. GRI Pricing'!I86</f>
        <v>Internal Courtyard</v>
      </c>
      <c r="J76" s="280">
        <f>'3. GRI Pricing'!L86</f>
        <v>1275</v>
      </c>
      <c r="K76" s="281">
        <f>'3. GRI Pricing'!P86</f>
        <v>30</v>
      </c>
      <c r="L76" s="281">
        <f>'3. GRI Pricing'!M86</f>
        <v>0</v>
      </c>
      <c r="M76" s="281">
        <f>'3. GRI Pricing'!Q86</f>
        <v>15</v>
      </c>
      <c r="N76" s="281">
        <f>'3. GRI Pricing'!S86</f>
        <v>40</v>
      </c>
      <c r="O76" s="281">
        <f>'3. GRI Pricing'!T86</f>
        <v>0</v>
      </c>
      <c r="P76" s="281">
        <f>'3. GRI Pricing'!R86</f>
        <v>0</v>
      </c>
      <c r="Q76" s="281">
        <f>'3. GRI Pricing'!U86</f>
        <v>0</v>
      </c>
      <c r="R76" s="281">
        <f>'3. GRI Pricing'!V86</f>
        <v>10</v>
      </c>
      <c r="S76" s="281">
        <f>'3. GRI Pricing'!W86</f>
        <v>0</v>
      </c>
      <c r="T76" s="281">
        <f>'3. GRI Pricing'!X86</f>
        <v>0</v>
      </c>
      <c r="U76" s="281">
        <f>'3. GRI Pricing'!Y86</f>
        <v>0</v>
      </c>
      <c r="V76" s="282">
        <f>'3. GRI Pricing'!Z86</f>
        <v>1370</v>
      </c>
    </row>
    <row r="77" spans="3:22" x14ac:dyDescent="0.25">
      <c r="C77" s="23">
        <f>'3. GRI Pricing'!C87</f>
        <v>320</v>
      </c>
      <c r="D77" s="374" t="str">
        <f>'1. Accomodation'!L91</f>
        <v>D</v>
      </c>
      <c r="E77" s="16" t="str">
        <f>'3. GRI Pricing'!E87</f>
        <v>1 Bed</v>
      </c>
      <c r="F77" s="16">
        <f>'3. GRI Pricing'!F87</f>
        <v>1</v>
      </c>
      <c r="G77" s="16">
        <f>'3. GRI Pricing'!G87</f>
        <v>510.21</v>
      </c>
      <c r="H77" s="16">
        <f>'3. GRI Pricing'!H87</f>
        <v>3</v>
      </c>
      <c r="I77" s="16" t="str">
        <f>'3. GRI Pricing'!I87</f>
        <v>Carpark and other block</v>
      </c>
      <c r="J77" s="280">
        <f>'3. GRI Pricing'!L87</f>
        <v>1275</v>
      </c>
      <c r="K77" s="281">
        <f>'3. GRI Pricing'!P87</f>
        <v>30</v>
      </c>
      <c r="L77" s="281">
        <f>'3. GRI Pricing'!M87</f>
        <v>0</v>
      </c>
      <c r="M77" s="281">
        <f>'3. GRI Pricing'!Q87</f>
        <v>5</v>
      </c>
      <c r="N77" s="281">
        <f>'3. GRI Pricing'!S87</f>
        <v>10</v>
      </c>
      <c r="O77" s="281">
        <f>'3. GRI Pricing'!T87</f>
        <v>0</v>
      </c>
      <c r="P77" s="281">
        <f>'3. GRI Pricing'!R87</f>
        <v>0</v>
      </c>
      <c r="Q77" s="281">
        <f>'3. GRI Pricing'!U87</f>
        <v>0</v>
      </c>
      <c r="R77" s="281">
        <f>'3. GRI Pricing'!V87</f>
        <v>0</v>
      </c>
      <c r="S77" s="281">
        <f>'3. GRI Pricing'!W87</f>
        <v>0</v>
      </c>
      <c r="T77" s="281">
        <f>'3. GRI Pricing'!X87</f>
        <v>0</v>
      </c>
      <c r="U77" s="281">
        <f>'3. GRI Pricing'!Y87</f>
        <v>0</v>
      </c>
      <c r="V77" s="282">
        <f>'3. GRI Pricing'!Z87</f>
        <v>1325</v>
      </c>
    </row>
    <row r="78" spans="3:22" x14ac:dyDescent="0.25">
      <c r="C78" s="23">
        <f>'3. GRI Pricing'!C88</f>
        <v>321</v>
      </c>
      <c r="D78" s="374" t="str">
        <f>'1. Accomodation'!L92</f>
        <v>D</v>
      </c>
      <c r="E78" s="16" t="str">
        <f>'3. GRI Pricing'!E88</f>
        <v>1 Bed</v>
      </c>
      <c r="F78" s="16">
        <f>'3. GRI Pricing'!F88</f>
        <v>1</v>
      </c>
      <c r="G78" s="16">
        <f>'3. GRI Pricing'!G88</f>
        <v>530.54999999999995</v>
      </c>
      <c r="H78" s="16">
        <f>'3. GRI Pricing'!H88</f>
        <v>3</v>
      </c>
      <c r="I78" s="16" t="str">
        <f>'3. GRI Pricing'!I88</f>
        <v>Amenity Pebble Roof</v>
      </c>
      <c r="J78" s="280">
        <f>'3. GRI Pricing'!L88</f>
        <v>1275</v>
      </c>
      <c r="K78" s="281">
        <f>'3. GRI Pricing'!P88</f>
        <v>30</v>
      </c>
      <c r="L78" s="281">
        <f>'3. GRI Pricing'!M88</f>
        <v>0</v>
      </c>
      <c r="M78" s="281">
        <f>'3. GRI Pricing'!Q88</f>
        <v>10</v>
      </c>
      <c r="N78" s="281">
        <f>'3. GRI Pricing'!S88</f>
        <v>10</v>
      </c>
      <c r="O78" s="281">
        <f>'3. GRI Pricing'!T88</f>
        <v>0</v>
      </c>
      <c r="P78" s="281">
        <f>'3. GRI Pricing'!R88</f>
        <v>0</v>
      </c>
      <c r="Q78" s="281">
        <f>'3. GRI Pricing'!U88</f>
        <v>0</v>
      </c>
      <c r="R78" s="281">
        <f>'3. GRI Pricing'!V88</f>
        <v>0</v>
      </c>
      <c r="S78" s="281">
        <f>'3. GRI Pricing'!W88</f>
        <v>0</v>
      </c>
      <c r="T78" s="281">
        <f>'3. GRI Pricing'!X88</f>
        <v>0</v>
      </c>
      <c r="U78" s="281">
        <f>'3. GRI Pricing'!Y88</f>
        <v>0</v>
      </c>
      <c r="V78" s="282">
        <f>'3. GRI Pricing'!Z88</f>
        <v>1345</v>
      </c>
    </row>
    <row r="79" spans="3:22" x14ac:dyDescent="0.25">
      <c r="C79" s="23">
        <f>'3. GRI Pricing'!C89</f>
        <v>322</v>
      </c>
      <c r="D79" s="374" t="str">
        <f>'1. Accomodation'!L93</f>
        <v>D</v>
      </c>
      <c r="E79" s="16" t="str">
        <f>'3. GRI Pricing'!E89</f>
        <v>2 Bed</v>
      </c>
      <c r="F79" s="16">
        <f>'3. GRI Pricing'!F89</f>
        <v>2</v>
      </c>
      <c r="G79" s="16">
        <f>'3. GRI Pricing'!G89</f>
        <v>759.93</v>
      </c>
      <c r="H79" s="16">
        <f>'3. GRI Pricing'!H89</f>
        <v>3</v>
      </c>
      <c r="I79" s="16" t="str">
        <f>'3. GRI Pricing'!I89</f>
        <v>North Row below Treeline</v>
      </c>
      <c r="J79" s="280">
        <f>'3. GRI Pricing'!L89</f>
        <v>1665</v>
      </c>
      <c r="K79" s="281">
        <f>'3. GRI Pricing'!P89</f>
        <v>30</v>
      </c>
      <c r="L79" s="281">
        <f>'3. GRI Pricing'!M89</f>
        <v>0</v>
      </c>
      <c r="M79" s="281">
        <f>'3. GRI Pricing'!Q89</f>
        <v>30</v>
      </c>
      <c r="N79" s="281">
        <f>'3. GRI Pricing'!S89</f>
        <v>40</v>
      </c>
      <c r="O79" s="281">
        <f>'3. GRI Pricing'!T89</f>
        <v>0</v>
      </c>
      <c r="P79" s="281">
        <f>'3. GRI Pricing'!R89</f>
        <v>10</v>
      </c>
      <c r="Q79" s="281">
        <f>'3. GRI Pricing'!U89</f>
        <v>0</v>
      </c>
      <c r="R79" s="281">
        <f>'3. GRI Pricing'!V89</f>
        <v>0</v>
      </c>
      <c r="S79" s="281">
        <f>'3. GRI Pricing'!W89</f>
        <v>0</v>
      </c>
      <c r="T79" s="281">
        <f>'3. GRI Pricing'!X89</f>
        <v>0</v>
      </c>
      <c r="U79" s="281">
        <f>'3. GRI Pricing'!Y89</f>
        <v>0</v>
      </c>
      <c r="V79" s="282">
        <f>'3. GRI Pricing'!Z89</f>
        <v>1805</v>
      </c>
    </row>
    <row r="80" spans="3:22" x14ac:dyDescent="0.25">
      <c r="C80" s="23">
        <f>'3. GRI Pricing'!C90</f>
        <v>323</v>
      </c>
      <c r="D80" s="374" t="str">
        <f>'1. Accomodation'!L94</f>
        <v>D</v>
      </c>
      <c r="E80" s="16" t="str">
        <f>'3. GRI Pricing'!E90</f>
        <v>1 Bed</v>
      </c>
      <c r="F80" s="16">
        <f>'3. GRI Pricing'!F90</f>
        <v>1</v>
      </c>
      <c r="G80" s="16">
        <f>'3. GRI Pricing'!G90</f>
        <v>521.51</v>
      </c>
      <c r="H80" s="16">
        <f>'3. GRI Pricing'!H90</f>
        <v>3</v>
      </c>
      <c r="I80" s="16" t="str">
        <f>'3. GRI Pricing'!I90</f>
        <v>North Row below Treeline</v>
      </c>
      <c r="J80" s="280">
        <f>'3. GRI Pricing'!L90</f>
        <v>1275</v>
      </c>
      <c r="K80" s="281">
        <f>'3. GRI Pricing'!P90</f>
        <v>30</v>
      </c>
      <c r="L80" s="281">
        <f>'3. GRI Pricing'!M90</f>
        <v>0</v>
      </c>
      <c r="M80" s="281">
        <f>'3. GRI Pricing'!Q90</f>
        <v>30</v>
      </c>
      <c r="N80" s="281">
        <f>'3. GRI Pricing'!S90</f>
        <v>40</v>
      </c>
      <c r="O80" s="281">
        <f>'3. GRI Pricing'!T90</f>
        <v>0</v>
      </c>
      <c r="P80" s="281">
        <f>'3. GRI Pricing'!R90</f>
        <v>0</v>
      </c>
      <c r="Q80" s="281">
        <f>'3. GRI Pricing'!U90</f>
        <v>0</v>
      </c>
      <c r="R80" s="281">
        <f>'3. GRI Pricing'!V90</f>
        <v>0</v>
      </c>
      <c r="S80" s="281">
        <f>'3. GRI Pricing'!W90</f>
        <v>0</v>
      </c>
      <c r="T80" s="281">
        <f>'3. GRI Pricing'!X90</f>
        <v>0</v>
      </c>
      <c r="U80" s="281">
        <f>'3. GRI Pricing'!Y90</f>
        <v>0</v>
      </c>
      <c r="V80" s="282">
        <f>'3. GRI Pricing'!Z90</f>
        <v>1385</v>
      </c>
    </row>
    <row r="81" spans="3:22" x14ac:dyDescent="0.25">
      <c r="C81" s="23">
        <f>'3. GRI Pricing'!C91</f>
        <v>324</v>
      </c>
      <c r="D81" s="374" t="str">
        <f>'1. Accomodation'!L95</f>
        <v>D</v>
      </c>
      <c r="E81" s="16" t="str">
        <f>'3. GRI Pricing'!E91</f>
        <v>1 Bed</v>
      </c>
      <c r="F81" s="16">
        <f>'3. GRI Pricing'!F91</f>
        <v>1</v>
      </c>
      <c r="G81" s="16">
        <f>'3. GRI Pricing'!G91</f>
        <v>517.53</v>
      </c>
      <c r="H81" s="16">
        <f>'3. GRI Pricing'!H91</f>
        <v>3</v>
      </c>
      <c r="I81" s="16" t="str">
        <f>'3. GRI Pricing'!I91</f>
        <v>Internal Courtyard</v>
      </c>
      <c r="J81" s="280">
        <f>'3. GRI Pricing'!L91</f>
        <v>1275</v>
      </c>
      <c r="K81" s="281">
        <f>'3. GRI Pricing'!P91</f>
        <v>30</v>
      </c>
      <c r="L81" s="281">
        <f>'3. GRI Pricing'!M91</f>
        <v>0</v>
      </c>
      <c r="M81" s="281">
        <f>'3. GRI Pricing'!Q91</f>
        <v>15</v>
      </c>
      <c r="N81" s="281">
        <f>'3. GRI Pricing'!S91</f>
        <v>10</v>
      </c>
      <c r="O81" s="281">
        <f>'3. GRI Pricing'!T91</f>
        <v>0</v>
      </c>
      <c r="P81" s="281">
        <f>'3. GRI Pricing'!R91</f>
        <v>0</v>
      </c>
      <c r="Q81" s="281">
        <f>'3. GRI Pricing'!U91</f>
        <v>0</v>
      </c>
      <c r="R81" s="281">
        <f>'3. GRI Pricing'!V91</f>
        <v>10</v>
      </c>
      <c r="S81" s="281">
        <f>'3. GRI Pricing'!W91</f>
        <v>0</v>
      </c>
      <c r="T81" s="281">
        <f>'3. GRI Pricing'!X91</f>
        <v>0</v>
      </c>
      <c r="U81" s="281">
        <f>'3. GRI Pricing'!Y91</f>
        <v>0</v>
      </c>
      <c r="V81" s="282">
        <f>'3. GRI Pricing'!Z91</f>
        <v>1350</v>
      </c>
    </row>
    <row r="82" spans="3:22" x14ac:dyDescent="0.25">
      <c r="C82" s="23">
        <f>'3. GRI Pricing'!C92</f>
        <v>325</v>
      </c>
      <c r="D82" s="374" t="str">
        <f>'1. Accomodation'!L96</f>
        <v>D</v>
      </c>
      <c r="E82" s="16" t="str">
        <f>'3. GRI Pricing'!E92</f>
        <v>2 Bed</v>
      </c>
      <c r="F82" s="16">
        <f>'3. GRI Pricing'!F92</f>
        <v>2</v>
      </c>
      <c r="G82" s="16">
        <f>'3. GRI Pricing'!G92</f>
        <v>761.44</v>
      </c>
      <c r="H82" s="16">
        <f>'3. GRI Pricing'!H92</f>
        <v>3</v>
      </c>
      <c r="I82" s="16" t="str">
        <f>'3. GRI Pricing'!I92</f>
        <v>North Row below Treeline</v>
      </c>
      <c r="J82" s="280">
        <f>'3. GRI Pricing'!L92</f>
        <v>1665</v>
      </c>
      <c r="K82" s="281">
        <f>'3. GRI Pricing'!P92</f>
        <v>30</v>
      </c>
      <c r="L82" s="281">
        <f>'3. GRI Pricing'!M92</f>
        <v>0</v>
      </c>
      <c r="M82" s="281">
        <f>'3. GRI Pricing'!Q92</f>
        <v>30</v>
      </c>
      <c r="N82" s="281">
        <f>'3. GRI Pricing'!S92</f>
        <v>40</v>
      </c>
      <c r="O82" s="281">
        <f>'3. GRI Pricing'!T92</f>
        <v>0</v>
      </c>
      <c r="P82" s="281">
        <f>'3. GRI Pricing'!R92</f>
        <v>0</v>
      </c>
      <c r="Q82" s="281">
        <f>'3. GRI Pricing'!U92</f>
        <v>0</v>
      </c>
      <c r="R82" s="281">
        <f>'3. GRI Pricing'!V92</f>
        <v>0</v>
      </c>
      <c r="S82" s="281">
        <f>'3. GRI Pricing'!W92</f>
        <v>0</v>
      </c>
      <c r="T82" s="281">
        <f>'3. GRI Pricing'!X92</f>
        <v>0</v>
      </c>
      <c r="U82" s="281">
        <f>'3. GRI Pricing'!Y92</f>
        <v>0</v>
      </c>
      <c r="V82" s="282">
        <f>'3. GRI Pricing'!Z92</f>
        <v>1795</v>
      </c>
    </row>
    <row r="83" spans="3:22" x14ac:dyDescent="0.25">
      <c r="C83" s="23">
        <f>'3. GRI Pricing'!C93</f>
        <v>326</v>
      </c>
      <c r="D83" s="374" t="str">
        <f>'1. Accomodation'!L97</f>
        <v>D</v>
      </c>
      <c r="E83" s="16" t="str">
        <f>'3. GRI Pricing'!E93</f>
        <v>1 Bed</v>
      </c>
      <c r="F83" s="16">
        <f>'3. GRI Pricing'!F93</f>
        <v>1</v>
      </c>
      <c r="G83" s="16">
        <f>'3. GRI Pricing'!G93</f>
        <v>497.72</v>
      </c>
      <c r="H83" s="16">
        <f>'3. GRI Pricing'!H93</f>
        <v>3</v>
      </c>
      <c r="I83" s="16" t="str">
        <f>'3. GRI Pricing'!I93</f>
        <v>Internal Courtyard</v>
      </c>
      <c r="J83" s="280">
        <f>'3. GRI Pricing'!L93</f>
        <v>1275</v>
      </c>
      <c r="K83" s="281">
        <f>'3. GRI Pricing'!P93</f>
        <v>30</v>
      </c>
      <c r="L83" s="281">
        <f>'3. GRI Pricing'!M93</f>
        <v>0</v>
      </c>
      <c r="M83" s="281">
        <f>'3. GRI Pricing'!Q93</f>
        <v>15</v>
      </c>
      <c r="N83" s="281">
        <f>'3. GRI Pricing'!S93</f>
        <v>10</v>
      </c>
      <c r="O83" s="281">
        <f>'3. GRI Pricing'!T93</f>
        <v>0</v>
      </c>
      <c r="P83" s="281">
        <f>'3. GRI Pricing'!R93</f>
        <v>0</v>
      </c>
      <c r="Q83" s="281">
        <f>'3. GRI Pricing'!U93</f>
        <v>0</v>
      </c>
      <c r="R83" s="281">
        <f>'3. GRI Pricing'!V93</f>
        <v>10</v>
      </c>
      <c r="S83" s="281">
        <f>'3. GRI Pricing'!W93</f>
        <v>0</v>
      </c>
      <c r="T83" s="281">
        <f>'3. GRI Pricing'!X93</f>
        <v>0</v>
      </c>
      <c r="U83" s="281">
        <f>'3. GRI Pricing'!Y93</f>
        <v>0</v>
      </c>
      <c r="V83" s="282">
        <f>'3. GRI Pricing'!Z93</f>
        <v>1340</v>
      </c>
    </row>
    <row r="84" spans="3:22" x14ac:dyDescent="0.25">
      <c r="C84" s="23">
        <f>'3. GRI Pricing'!C94</f>
        <v>327</v>
      </c>
      <c r="D84" s="374" t="str">
        <f>'1. Accomodation'!L98</f>
        <v>D</v>
      </c>
      <c r="E84" s="16" t="str">
        <f>'3. GRI Pricing'!E94</f>
        <v>1 Bed</v>
      </c>
      <c r="F84" s="16">
        <f>'3. GRI Pricing'!F94</f>
        <v>1</v>
      </c>
      <c r="G84" s="16">
        <f>'3. GRI Pricing'!G94</f>
        <v>512.04</v>
      </c>
      <c r="H84" s="16">
        <f>'3. GRI Pricing'!H94</f>
        <v>3</v>
      </c>
      <c r="I84" s="16" t="str">
        <f>'3. GRI Pricing'!I94</f>
        <v>Internal Courtyard</v>
      </c>
      <c r="J84" s="280">
        <f>'3. GRI Pricing'!L94</f>
        <v>1275</v>
      </c>
      <c r="K84" s="281">
        <f>'3. GRI Pricing'!P94</f>
        <v>30</v>
      </c>
      <c r="L84" s="281">
        <f>'3. GRI Pricing'!M94</f>
        <v>0</v>
      </c>
      <c r="M84" s="281">
        <f>'3. GRI Pricing'!Q94</f>
        <v>15</v>
      </c>
      <c r="N84" s="281">
        <f>'3. GRI Pricing'!S94</f>
        <v>10</v>
      </c>
      <c r="O84" s="281">
        <f>'3. GRI Pricing'!T94</f>
        <v>0</v>
      </c>
      <c r="P84" s="281">
        <f>'3. GRI Pricing'!R94</f>
        <v>0</v>
      </c>
      <c r="Q84" s="281">
        <f>'3. GRI Pricing'!U94</f>
        <v>0</v>
      </c>
      <c r="R84" s="281">
        <f>'3. GRI Pricing'!V94</f>
        <v>10</v>
      </c>
      <c r="S84" s="281">
        <f>'3. GRI Pricing'!W94</f>
        <v>0</v>
      </c>
      <c r="T84" s="281">
        <f>'3. GRI Pricing'!X94</f>
        <v>0</v>
      </c>
      <c r="U84" s="281">
        <f>'3. GRI Pricing'!Y94</f>
        <v>0</v>
      </c>
      <c r="V84" s="282">
        <f>'3. GRI Pricing'!Z94</f>
        <v>1340</v>
      </c>
    </row>
    <row r="85" spans="3:22" x14ac:dyDescent="0.25">
      <c r="C85" s="23">
        <f>'3. GRI Pricing'!C95</f>
        <v>328</v>
      </c>
      <c r="D85" s="374" t="str">
        <f>'1. Accomodation'!L99</f>
        <v>D</v>
      </c>
      <c r="E85" s="16" t="str">
        <f>'3. GRI Pricing'!E95</f>
        <v>2 Bed</v>
      </c>
      <c r="F85" s="16">
        <f>'3. GRI Pricing'!F95</f>
        <v>2</v>
      </c>
      <c r="G85" s="16">
        <f>'3. GRI Pricing'!G95</f>
        <v>761.44</v>
      </c>
      <c r="H85" s="16">
        <f>'3. GRI Pricing'!H95</f>
        <v>3</v>
      </c>
      <c r="I85" s="16" t="str">
        <f>'3. GRI Pricing'!I95</f>
        <v>North Row below Treeline</v>
      </c>
      <c r="J85" s="280">
        <f>'3. GRI Pricing'!L95</f>
        <v>1665</v>
      </c>
      <c r="K85" s="281">
        <f>'3. GRI Pricing'!P95</f>
        <v>30</v>
      </c>
      <c r="L85" s="281">
        <f>'3. GRI Pricing'!M95</f>
        <v>0</v>
      </c>
      <c r="M85" s="281">
        <f>'3. GRI Pricing'!Q95</f>
        <v>30</v>
      </c>
      <c r="N85" s="281">
        <f>'3. GRI Pricing'!S95</f>
        <v>40</v>
      </c>
      <c r="O85" s="281">
        <f>'3. GRI Pricing'!T95</f>
        <v>0</v>
      </c>
      <c r="P85" s="281">
        <f>'3. GRI Pricing'!R95</f>
        <v>0</v>
      </c>
      <c r="Q85" s="281">
        <f>'3. GRI Pricing'!U95</f>
        <v>0</v>
      </c>
      <c r="R85" s="281">
        <f>'3. GRI Pricing'!V95</f>
        <v>0</v>
      </c>
      <c r="S85" s="281">
        <f>'3. GRI Pricing'!W95</f>
        <v>0</v>
      </c>
      <c r="T85" s="281">
        <f>'3. GRI Pricing'!X95</f>
        <v>0</v>
      </c>
      <c r="U85" s="281">
        <f>'3. GRI Pricing'!Y95</f>
        <v>0</v>
      </c>
      <c r="V85" s="282">
        <f>'3. GRI Pricing'!Z95</f>
        <v>1795</v>
      </c>
    </row>
    <row r="86" spans="3:22" x14ac:dyDescent="0.25">
      <c r="C86" s="23">
        <f>'3. GRI Pricing'!C96</f>
        <v>329</v>
      </c>
      <c r="D86" s="374" t="str">
        <f>'1. Accomodation'!L100</f>
        <v>D</v>
      </c>
      <c r="E86" s="16" t="str">
        <f>'3. GRI Pricing'!E96</f>
        <v>1 Bed</v>
      </c>
      <c r="F86" s="16">
        <f>'3. GRI Pricing'!F96</f>
        <v>1</v>
      </c>
      <c r="G86" s="16">
        <f>'3. GRI Pricing'!G96</f>
        <v>517.53</v>
      </c>
      <c r="H86" s="16">
        <f>'3. GRI Pricing'!H96</f>
        <v>3</v>
      </c>
      <c r="I86" s="16" t="str">
        <f>'3. GRI Pricing'!I96</f>
        <v>Internal Courtyard</v>
      </c>
      <c r="J86" s="280">
        <f>'3. GRI Pricing'!L96</f>
        <v>1275</v>
      </c>
      <c r="K86" s="281">
        <f>'3. GRI Pricing'!P96</f>
        <v>30</v>
      </c>
      <c r="L86" s="281">
        <f>'3. GRI Pricing'!M96</f>
        <v>0</v>
      </c>
      <c r="M86" s="281">
        <f>'3. GRI Pricing'!Q96</f>
        <v>15</v>
      </c>
      <c r="N86" s="281">
        <f>'3. GRI Pricing'!S96</f>
        <v>10</v>
      </c>
      <c r="O86" s="281">
        <f>'3. GRI Pricing'!T96</f>
        <v>0</v>
      </c>
      <c r="P86" s="281">
        <f>'3. GRI Pricing'!R96</f>
        <v>0</v>
      </c>
      <c r="Q86" s="281">
        <f>'3. GRI Pricing'!U96</f>
        <v>0</v>
      </c>
      <c r="R86" s="281">
        <f>'3. GRI Pricing'!V96</f>
        <v>10</v>
      </c>
      <c r="S86" s="281">
        <f>'3. GRI Pricing'!W96</f>
        <v>0</v>
      </c>
      <c r="T86" s="281">
        <f>'3. GRI Pricing'!X96</f>
        <v>0</v>
      </c>
      <c r="U86" s="281">
        <f>'3. GRI Pricing'!Y96</f>
        <v>0</v>
      </c>
      <c r="V86" s="282">
        <f>'3. GRI Pricing'!Z96</f>
        <v>1350</v>
      </c>
    </row>
    <row r="87" spans="3:22" x14ac:dyDescent="0.25">
      <c r="C87" s="23">
        <f>'3. GRI Pricing'!C97</f>
        <v>330</v>
      </c>
      <c r="D87" s="374" t="str">
        <f>'1. Accomodation'!L101</f>
        <v>D</v>
      </c>
      <c r="E87" s="16" t="str">
        <f>'3. GRI Pricing'!E97</f>
        <v>1 Bed</v>
      </c>
      <c r="F87" s="16">
        <f>'3. GRI Pricing'!F97</f>
        <v>1</v>
      </c>
      <c r="G87" s="16">
        <f>'3. GRI Pricing'!G97</f>
        <v>521.51</v>
      </c>
      <c r="H87" s="16">
        <f>'3. GRI Pricing'!H97</f>
        <v>3</v>
      </c>
      <c r="I87" s="16" t="str">
        <f>'3. GRI Pricing'!I97</f>
        <v>North Row below Treeline</v>
      </c>
      <c r="J87" s="280">
        <f>'3. GRI Pricing'!L97</f>
        <v>1275</v>
      </c>
      <c r="K87" s="281">
        <f>'3. GRI Pricing'!P97</f>
        <v>30</v>
      </c>
      <c r="L87" s="281">
        <f>'3. GRI Pricing'!M97</f>
        <v>0</v>
      </c>
      <c r="M87" s="281">
        <f>'3. GRI Pricing'!Q97</f>
        <v>30</v>
      </c>
      <c r="N87" s="281">
        <f>'3. GRI Pricing'!S97</f>
        <v>40</v>
      </c>
      <c r="O87" s="281">
        <f>'3. GRI Pricing'!T97</f>
        <v>0</v>
      </c>
      <c r="P87" s="281">
        <f>'3. GRI Pricing'!R97</f>
        <v>0</v>
      </c>
      <c r="Q87" s="281">
        <f>'3. GRI Pricing'!U97</f>
        <v>0</v>
      </c>
      <c r="R87" s="281">
        <f>'3. GRI Pricing'!V97</f>
        <v>0</v>
      </c>
      <c r="S87" s="281">
        <f>'3. GRI Pricing'!W97</f>
        <v>0</v>
      </c>
      <c r="T87" s="281">
        <f>'3. GRI Pricing'!X97</f>
        <v>0</v>
      </c>
      <c r="U87" s="281">
        <f>'3. GRI Pricing'!Y97</f>
        <v>0</v>
      </c>
      <c r="V87" s="282">
        <f>'3. GRI Pricing'!Z97</f>
        <v>1385</v>
      </c>
    </row>
    <row r="88" spans="3:22" x14ac:dyDescent="0.25">
      <c r="C88" s="23">
        <f>'3. GRI Pricing'!C98</f>
        <v>331</v>
      </c>
      <c r="D88" s="374" t="str">
        <f>'1. Accomodation'!L102</f>
        <v>D</v>
      </c>
      <c r="E88" s="16" t="str">
        <f>'3. GRI Pricing'!E98</f>
        <v>2 Bed</v>
      </c>
      <c r="F88" s="16">
        <f>'3. GRI Pricing'!F98</f>
        <v>2</v>
      </c>
      <c r="G88" s="16">
        <f>'3. GRI Pricing'!G98</f>
        <v>760.9</v>
      </c>
      <c r="H88" s="16">
        <f>'3. GRI Pricing'!H98</f>
        <v>3</v>
      </c>
      <c r="I88" s="16" t="str">
        <f>'3. GRI Pricing'!I98</f>
        <v>North Row below Treeline</v>
      </c>
      <c r="J88" s="280">
        <f>'3. GRI Pricing'!L98</f>
        <v>1665</v>
      </c>
      <c r="K88" s="281">
        <f>'3. GRI Pricing'!P98</f>
        <v>30</v>
      </c>
      <c r="L88" s="281">
        <f>'3. GRI Pricing'!M98</f>
        <v>0</v>
      </c>
      <c r="M88" s="281">
        <f>'3. GRI Pricing'!Q98</f>
        <v>30</v>
      </c>
      <c r="N88" s="281">
        <f>'3. GRI Pricing'!S98</f>
        <v>40</v>
      </c>
      <c r="O88" s="281">
        <f>'3. GRI Pricing'!T98</f>
        <v>0</v>
      </c>
      <c r="P88" s="281">
        <f>'3. GRI Pricing'!R98</f>
        <v>10</v>
      </c>
      <c r="Q88" s="281">
        <f>'3. GRI Pricing'!U98</f>
        <v>0</v>
      </c>
      <c r="R88" s="281">
        <f>'3. GRI Pricing'!V98</f>
        <v>0</v>
      </c>
      <c r="S88" s="281">
        <f>'3. GRI Pricing'!W98</f>
        <v>0</v>
      </c>
      <c r="T88" s="281">
        <f>'3. GRI Pricing'!X98</f>
        <v>0</v>
      </c>
      <c r="U88" s="281">
        <f>'3. GRI Pricing'!Y98</f>
        <v>0</v>
      </c>
      <c r="V88" s="282">
        <f>'3. GRI Pricing'!Z98</f>
        <v>1805</v>
      </c>
    </row>
    <row r="89" spans="3:22" x14ac:dyDescent="0.25">
      <c r="C89" s="23">
        <f>'3. GRI Pricing'!C99</f>
        <v>332</v>
      </c>
      <c r="D89" s="374" t="str">
        <f>'1. Accomodation'!L103</f>
        <v>D</v>
      </c>
      <c r="E89" s="16" t="str">
        <f>'3. GRI Pricing'!E99</f>
        <v>1 Bed</v>
      </c>
      <c r="F89" s="16">
        <f>'3. GRI Pricing'!F99</f>
        <v>1</v>
      </c>
      <c r="G89" s="16">
        <f>'3. GRI Pricing'!G99</f>
        <v>524.74</v>
      </c>
      <c r="H89" s="16">
        <f>'3. GRI Pricing'!H99</f>
        <v>3</v>
      </c>
      <c r="I89" s="16" t="str">
        <f>'3. GRI Pricing'!I99</f>
        <v>Saxon Gate below Treeline</v>
      </c>
      <c r="J89" s="280">
        <f>'3. GRI Pricing'!L99</f>
        <v>1275</v>
      </c>
      <c r="K89" s="281">
        <f>'3. GRI Pricing'!P99</f>
        <v>30</v>
      </c>
      <c r="L89" s="281">
        <f>'3. GRI Pricing'!M99</f>
        <v>0</v>
      </c>
      <c r="M89" s="281">
        <f>'3. GRI Pricing'!Q99</f>
        <v>30</v>
      </c>
      <c r="N89" s="281">
        <f>'3. GRI Pricing'!S99</f>
        <v>40</v>
      </c>
      <c r="O89" s="281">
        <f>'3. GRI Pricing'!T99</f>
        <v>0</v>
      </c>
      <c r="P89" s="281">
        <f>'3. GRI Pricing'!R99</f>
        <v>0</v>
      </c>
      <c r="Q89" s="281">
        <f>'3. GRI Pricing'!U99</f>
        <v>0</v>
      </c>
      <c r="R89" s="281">
        <f>'3. GRI Pricing'!V99</f>
        <v>0</v>
      </c>
      <c r="S89" s="281">
        <f>'3. GRI Pricing'!W99</f>
        <v>0</v>
      </c>
      <c r="T89" s="281">
        <f>'3. GRI Pricing'!X99</f>
        <v>0</v>
      </c>
      <c r="U89" s="281">
        <f>'3. GRI Pricing'!Y99</f>
        <v>0</v>
      </c>
      <c r="V89" s="282">
        <f>'3. GRI Pricing'!Z99</f>
        <v>1375</v>
      </c>
    </row>
    <row r="90" spans="3:22" x14ac:dyDescent="0.25">
      <c r="C90" s="23">
        <f>'3. GRI Pricing'!C100</f>
        <v>333</v>
      </c>
      <c r="D90" s="374" t="str">
        <f>'1. Accomodation'!L104</f>
        <v>D</v>
      </c>
      <c r="E90" s="16" t="str">
        <f>'3. GRI Pricing'!E100</f>
        <v>1 Bed</v>
      </c>
      <c r="F90" s="16">
        <f>'3. GRI Pricing'!F100</f>
        <v>1</v>
      </c>
      <c r="G90" s="16">
        <f>'3. GRI Pricing'!G100</f>
        <v>510.96</v>
      </c>
      <c r="H90" s="16">
        <f>'3. GRI Pricing'!H100</f>
        <v>3</v>
      </c>
      <c r="I90" s="16" t="str">
        <f>'3. GRI Pricing'!I100</f>
        <v>Saxon Gate below Treeline</v>
      </c>
      <c r="J90" s="280">
        <f>'3. GRI Pricing'!L100</f>
        <v>1275</v>
      </c>
      <c r="K90" s="281">
        <f>'3. GRI Pricing'!P100</f>
        <v>30</v>
      </c>
      <c r="L90" s="281">
        <f>'3. GRI Pricing'!M100</f>
        <v>0</v>
      </c>
      <c r="M90" s="281">
        <f>'3. GRI Pricing'!Q100</f>
        <v>30</v>
      </c>
      <c r="N90" s="281">
        <f>'3. GRI Pricing'!S100</f>
        <v>40</v>
      </c>
      <c r="O90" s="281">
        <f>'3. GRI Pricing'!T100</f>
        <v>0</v>
      </c>
      <c r="P90" s="281">
        <f>'3. GRI Pricing'!R100</f>
        <v>0</v>
      </c>
      <c r="Q90" s="281">
        <f>'3. GRI Pricing'!U100</f>
        <v>0</v>
      </c>
      <c r="R90" s="281">
        <f>'3. GRI Pricing'!V100</f>
        <v>0</v>
      </c>
      <c r="S90" s="281">
        <f>'3. GRI Pricing'!W100</f>
        <v>0</v>
      </c>
      <c r="T90" s="281">
        <f>'3. GRI Pricing'!X100</f>
        <v>0</v>
      </c>
      <c r="U90" s="281">
        <f>'3. GRI Pricing'!Y100</f>
        <v>0</v>
      </c>
      <c r="V90" s="282">
        <f>'3. GRI Pricing'!Z100</f>
        <v>1380</v>
      </c>
    </row>
    <row r="91" spans="3:22" x14ac:dyDescent="0.25">
      <c r="C91" s="23">
        <f>'3. GRI Pricing'!C101</f>
        <v>334</v>
      </c>
      <c r="D91" s="374" t="str">
        <f>'1. Accomodation'!L105</f>
        <v>D</v>
      </c>
      <c r="E91" s="16" t="str">
        <f>'3. GRI Pricing'!E101</f>
        <v>1 Bed</v>
      </c>
      <c r="F91" s="16">
        <f>'3. GRI Pricing'!F101</f>
        <v>1</v>
      </c>
      <c r="G91" s="16">
        <f>'3. GRI Pricing'!G101</f>
        <v>492.56</v>
      </c>
      <c r="H91" s="16">
        <f>'3. GRI Pricing'!H101</f>
        <v>3</v>
      </c>
      <c r="I91" s="16" t="str">
        <f>'3. GRI Pricing'!I101</f>
        <v>Internal Courtyard</v>
      </c>
      <c r="J91" s="280">
        <f>'3. GRI Pricing'!L101</f>
        <v>1275</v>
      </c>
      <c r="K91" s="281">
        <f>'3. GRI Pricing'!P101</f>
        <v>30</v>
      </c>
      <c r="L91" s="281">
        <f>'3. GRI Pricing'!M101</f>
        <v>0</v>
      </c>
      <c r="M91" s="281">
        <f>'3. GRI Pricing'!Q101</f>
        <v>15</v>
      </c>
      <c r="N91" s="281">
        <f>'3. GRI Pricing'!S101</f>
        <v>10</v>
      </c>
      <c r="O91" s="281">
        <f>'3. GRI Pricing'!T101</f>
        <v>0</v>
      </c>
      <c r="P91" s="281">
        <f>'3. GRI Pricing'!R101</f>
        <v>0</v>
      </c>
      <c r="Q91" s="281">
        <f>'3. GRI Pricing'!U101</f>
        <v>0</v>
      </c>
      <c r="R91" s="281">
        <f>'3. GRI Pricing'!V101</f>
        <v>10</v>
      </c>
      <c r="S91" s="281">
        <f>'3. GRI Pricing'!W101</f>
        <v>0</v>
      </c>
      <c r="T91" s="281">
        <f>'3. GRI Pricing'!X101</f>
        <v>0</v>
      </c>
      <c r="U91" s="281">
        <f>'3. GRI Pricing'!Y101</f>
        <v>0</v>
      </c>
      <c r="V91" s="282">
        <f>'3. GRI Pricing'!Z101</f>
        <v>1340</v>
      </c>
    </row>
    <row r="92" spans="3:22" x14ac:dyDescent="0.25">
      <c r="C92" s="23">
        <f>'3. GRI Pricing'!C102</f>
        <v>335</v>
      </c>
      <c r="D92" s="374" t="str">
        <f>'1. Accomodation'!L106</f>
        <v>D</v>
      </c>
      <c r="E92" s="16" t="str">
        <f>'3. GRI Pricing'!E102</f>
        <v>1 Bed</v>
      </c>
      <c r="F92" s="16">
        <f>'3. GRI Pricing'!F102</f>
        <v>1</v>
      </c>
      <c r="G92" s="16">
        <f>'3. GRI Pricing'!G102</f>
        <v>510.96</v>
      </c>
      <c r="H92" s="16">
        <f>'3. GRI Pricing'!H102</f>
        <v>3</v>
      </c>
      <c r="I92" s="16" t="str">
        <f>'3. GRI Pricing'!I102</f>
        <v>Saxon Gate below Treeline</v>
      </c>
      <c r="J92" s="280">
        <f>'3. GRI Pricing'!L102</f>
        <v>1275</v>
      </c>
      <c r="K92" s="281">
        <f>'3. GRI Pricing'!P102</f>
        <v>30</v>
      </c>
      <c r="L92" s="281">
        <f>'3. GRI Pricing'!M102</f>
        <v>0</v>
      </c>
      <c r="M92" s="281">
        <f>'3. GRI Pricing'!Q102</f>
        <v>30</v>
      </c>
      <c r="N92" s="281">
        <f>'3. GRI Pricing'!S102</f>
        <v>40</v>
      </c>
      <c r="O92" s="281">
        <f>'3. GRI Pricing'!T102</f>
        <v>0</v>
      </c>
      <c r="P92" s="281">
        <f>'3. GRI Pricing'!R102</f>
        <v>0</v>
      </c>
      <c r="Q92" s="281">
        <f>'3. GRI Pricing'!U102</f>
        <v>0</v>
      </c>
      <c r="R92" s="281">
        <f>'3. GRI Pricing'!V102</f>
        <v>0</v>
      </c>
      <c r="S92" s="281">
        <f>'3. GRI Pricing'!W102</f>
        <v>0</v>
      </c>
      <c r="T92" s="281">
        <f>'3. GRI Pricing'!X102</f>
        <v>0</v>
      </c>
      <c r="U92" s="281">
        <f>'3. GRI Pricing'!Y102</f>
        <v>0</v>
      </c>
      <c r="V92" s="282">
        <f>'3. GRI Pricing'!Z102</f>
        <v>1380</v>
      </c>
    </row>
    <row r="93" spans="3:22" x14ac:dyDescent="0.25">
      <c r="C93" s="23">
        <f>'3. GRI Pricing'!C103</f>
        <v>336</v>
      </c>
      <c r="D93" s="374" t="str">
        <f>'1. Accomodation'!L107</f>
        <v>D</v>
      </c>
      <c r="E93" s="16" t="str">
        <f>'3. GRI Pricing'!E103</f>
        <v>1 Bed</v>
      </c>
      <c r="F93" s="16">
        <f>'3. GRI Pricing'!F103</f>
        <v>1</v>
      </c>
      <c r="G93" s="16">
        <f>'3. GRI Pricing'!G103</f>
        <v>506.87</v>
      </c>
      <c r="H93" s="16">
        <f>'3. GRI Pricing'!H103</f>
        <v>3</v>
      </c>
      <c r="I93" s="16" t="str">
        <f>'3. GRI Pricing'!I103</f>
        <v>Internal Courtyard</v>
      </c>
      <c r="J93" s="280">
        <f>'3. GRI Pricing'!L103</f>
        <v>1275</v>
      </c>
      <c r="K93" s="281">
        <f>'3. GRI Pricing'!P103</f>
        <v>30</v>
      </c>
      <c r="L93" s="281">
        <f>'3. GRI Pricing'!M103</f>
        <v>0</v>
      </c>
      <c r="M93" s="281">
        <f>'3. GRI Pricing'!Q103</f>
        <v>15</v>
      </c>
      <c r="N93" s="281">
        <f>'3. GRI Pricing'!S103</f>
        <v>10</v>
      </c>
      <c r="O93" s="281">
        <f>'3. GRI Pricing'!T103</f>
        <v>0</v>
      </c>
      <c r="P93" s="281">
        <f>'3. GRI Pricing'!R103</f>
        <v>0</v>
      </c>
      <c r="Q93" s="281">
        <f>'3. GRI Pricing'!U103</f>
        <v>0</v>
      </c>
      <c r="R93" s="281">
        <f>'3. GRI Pricing'!V103</f>
        <v>10</v>
      </c>
      <c r="S93" s="281">
        <f>'3. GRI Pricing'!W103</f>
        <v>0</v>
      </c>
      <c r="T93" s="281">
        <f>'3. GRI Pricing'!X103</f>
        <v>0</v>
      </c>
      <c r="U93" s="281">
        <f>'3. GRI Pricing'!Y103</f>
        <v>0</v>
      </c>
      <c r="V93" s="282">
        <f>'3. GRI Pricing'!Z103</f>
        <v>1345</v>
      </c>
    </row>
    <row r="94" spans="3:22" x14ac:dyDescent="0.25">
      <c r="C94" s="23">
        <f>'3. GRI Pricing'!C104</f>
        <v>337</v>
      </c>
      <c r="D94" s="374" t="str">
        <f>'1. Accomodation'!L108</f>
        <v>D</v>
      </c>
      <c r="E94" s="16" t="str">
        <f>'3. GRI Pricing'!E104</f>
        <v>1 Bed</v>
      </c>
      <c r="F94" s="16">
        <f>'3. GRI Pricing'!F104</f>
        <v>1</v>
      </c>
      <c r="G94" s="16">
        <f>'3. GRI Pricing'!G104</f>
        <v>510.96</v>
      </c>
      <c r="H94" s="16">
        <f>'3. GRI Pricing'!H104</f>
        <v>3</v>
      </c>
      <c r="I94" s="16" t="str">
        <f>'3. GRI Pricing'!I104</f>
        <v>Saxon Gate below Treeline</v>
      </c>
      <c r="J94" s="280">
        <f>'3. GRI Pricing'!L104</f>
        <v>1275</v>
      </c>
      <c r="K94" s="281">
        <f>'3. GRI Pricing'!P104</f>
        <v>30</v>
      </c>
      <c r="L94" s="281">
        <f>'3. GRI Pricing'!M104</f>
        <v>0</v>
      </c>
      <c r="M94" s="281">
        <f>'3. GRI Pricing'!Q104</f>
        <v>30</v>
      </c>
      <c r="N94" s="281">
        <f>'3. GRI Pricing'!S104</f>
        <v>40</v>
      </c>
      <c r="O94" s="281">
        <f>'3. GRI Pricing'!T104</f>
        <v>0</v>
      </c>
      <c r="P94" s="281">
        <f>'3. GRI Pricing'!R104</f>
        <v>0</v>
      </c>
      <c r="Q94" s="281">
        <f>'3. GRI Pricing'!U104</f>
        <v>0</v>
      </c>
      <c r="R94" s="281">
        <f>'3. GRI Pricing'!V104</f>
        <v>0</v>
      </c>
      <c r="S94" s="281">
        <f>'3. GRI Pricing'!W104</f>
        <v>0</v>
      </c>
      <c r="T94" s="281">
        <f>'3. GRI Pricing'!X104</f>
        <v>0</v>
      </c>
      <c r="U94" s="281">
        <f>'3. GRI Pricing'!Y104</f>
        <v>0</v>
      </c>
      <c r="V94" s="282">
        <f>'3. GRI Pricing'!Z104</f>
        <v>1380</v>
      </c>
    </row>
    <row r="95" spans="3:22" x14ac:dyDescent="0.25">
      <c r="C95" s="23">
        <f>'3. GRI Pricing'!C105</f>
        <v>338</v>
      </c>
      <c r="D95" s="374" t="str">
        <f>'1. Accomodation'!L109</f>
        <v>D</v>
      </c>
      <c r="E95" s="16" t="str">
        <f>'3. GRI Pricing'!E105</f>
        <v>2 Bed</v>
      </c>
      <c r="F95" s="16">
        <f>'3. GRI Pricing'!F105</f>
        <v>2</v>
      </c>
      <c r="G95" s="16">
        <f>'3. GRI Pricing'!G105</f>
        <v>749.38</v>
      </c>
      <c r="H95" s="16">
        <f>'3. GRI Pricing'!H105</f>
        <v>3</v>
      </c>
      <c r="I95" s="16" t="str">
        <f>'3. GRI Pricing'!I105</f>
        <v>Internal Courtyard</v>
      </c>
      <c r="J95" s="280">
        <f>'3. GRI Pricing'!L105</f>
        <v>1665</v>
      </c>
      <c r="K95" s="281">
        <f>'3. GRI Pricing'!P105</f>
        <v>30</v>
      </c>
      <c r="L95" s="281">
        <f>'3. GRI Pricing'!M105</f>
        <v>0</v>
      </c>
      <c r="M95" s="281">
        <f>'3. GRI Pricing'!Q105</f>
        <v>15</v>
      </c>
      <c r="N95" s="281">
        <f>'3. GRI Pricing'!S105</f>
        <v>10</v>
      </c>
      <c r="O95" s="281">
        <f>'3. GRI Pricing'!T105</f>
        <v>0</v>
      </c>
      <c r="P95" s="281">
        <f>'3. GRI Pricing'!R105</f>
        <v>0</v>
      </c>
      <c r="Q95" s="281">
        <f>'3. GRI Pricing'!U105</f>
        <v>0</v>
      </c>
      <c r="R95" s="281">
        <f>'3. GRI Pricing'!V105</f>
        <v>0</v>
      </c>
      <c r="S95" s="281">
        <f>'3. GRI Pricing'!W105</f>
        <v>0</v>
      </c>
      <c r="T95" s="281">
        <f>'3. GRI Pricing'!X105</f>
        <v>0</v>
      </c>
      <c r="U95" s="281">
        <f>'3. GRI Pricing'!Y105</f>
        <v>0</v>
      </c>
      <c r="V95" s="282">
        <f>'3. GRI Pricing'!Z105</f>
        <v>1720</v>
      </c>
    </row>
    <row r="96" spans="3:22" x14ac:dyDescent="0.25">
      <c r="C96" s="23">
        <f>'3. GRI Pricing'!C106</f>
        <v>339</v>
      </c>
      <c r="D96" s="374" t="str">
        <f>'1. Accomodation'!L110</f>
        <v>D</v>
      </c>
      <c r="E96" s="16" t="str">
        <f>'3. GRI Pricing'!E106</f>
        <v>1 Bed</v>
      </c>
      <c r="F96" s="16">
        <f>'3. GRI Pricing'!F106</f>
        <v>1</v>
      </c>
      <c r="G96" s="16">
        <f>'3. GRI Pricing'!G106</f>
        <v>508.16</v>
      </c>
      <c r="H96" s="16">
        <f>'3. GRI Pricing'!H106</f>
        <v>3</v>
      </c>
      <c r="I96" s="16" t="str">
        <f>'3. GRI Pricing'!I106</f>
        <v>Saxon Gate below Treeline</v>
      </c>
      <c r="J96" s="280">
        <f>'3. GRI Pricing'!L106</f>
        <v>1275</v>
      </c>
      <c r="K96" s="281">
        <f>'3. GRI Pricing'!P106</f>
        <v>30</v>
      </c>
      <c r="L96" s="281">
        <f>'3. GRI Pricing'!M106</f>
        <v>0</v>
      </c>
      <c r="M96" s="281">
        <f>'3. GRI Pricing'!Q106</f>
        <v>30</v>
      </c>
      <c r="N96" s="281">
        <f>'3. GRI Pricing'!S106</f>
        <v>40</v>
      </c>
      <c r="O96" s="281">
        <f>'3. GRI Pricing'!T106</f>
        <v>0</v>
      </c>
      <c r="P96" s="281">
        <f>'3. GRI Pricing'!R106</f>
        <v>0</v>
      </c>
      <c r="Q96" s="281">
        <f>'3. GRI Pricing'!U106</f>
        <v>0</v>
      </c>
      <c r="R96" s="281">
        <f>'3. GRI Pricing'!V106</f>
        <v>0</v>
      </c>
      <c r="S96" s="281">
        <f>'3. GRI Pricing'!W106</f>
        <v>0</v>
      </c>
      <c r="T96" s="281">
        <f>'3. GRI Pricing'!X106</f>
        <v>0</v>
      </c>
      <c r="U96" s="281">
        <f>'3. GRI Pricing'!Y106</f>
        <v>0</v>
      </c>
      <c r="V96" s="282">
        <f>'3. GRI Pricing'!Z106</f>
        <v>1380</v>
      </c>
    </row>
    <row r="97" spans="3:22" x14ac:dyDescent="0.25">
      <c r="C97" s="23">
        <f>'3. GRI Pricing'!C107</f>
        <v>401</v>
      </c>
      <c r="D97" s="374" t="str">
        <f>'1. Accomodation'!L111</f>
        <v>C</v>
      </c>
      <c r="E97" s="16" t="str">
        <f>'3. GRI Pricing'!E107</f>
        <v>1 Bed</v>
      </c>
      <c r="F97" s="16">
        <f>'3. GRI Pricing'!F107</f>
        <v>1</v>
      </c>
      <c r="G97" s="16">
        <f>'3. GRI Pricing'!G107</f>
        <v>517.1</v>
      </c>
      <c r="H97" s="16">
        <f>'3. GRI Pricing'!H107</f>
        <v>4</v>
      </c>
      <c r="I97" s="16" t="str">
        <f>'3. GRI Pricing'!I107</f>
        <v>North Row below Treeline</v>
      </c>
      <c r="J97" s="280">
        <f>'3. GRI Pricing'!L107</f>
        <v>1275</v>
      </c>
      <c r="K97" s="281">
        <f>'3. GRI Pricing'!P107</f>
        <v>35</v>
      </c>
      <c r="L97" s="281">
        <f>'3. GRI Pricing'!M107</f>
        <v>0</v>
      </c>
      <c r="M97" s="281">
        <f>'3. GRI Pricing'!Q107</f>
        <v>30</v>
      </c>
      <c r="N97" s="281">
        <f>'3. GRI Pricing'!S107</f>
        <v>40</v>
      </c>
      <c r="O97" s="281">
        <f>'3. GRI Pricing'!T107</f>
        <v>0</v>
      </c>
      <c r="P97" s="281">
        <f>'3. GRI Pricing'!R107</f>
        <v>0</v>
      </c>
      <c r="Q97" s="281">
        <f>'3. GRI Pricing'!U107</f>
        <v>0</v>
      </c>
      <c r="R97" s="281">
        <f>'3. GRI Pricing'!V107</f>
        <v>0</v>
      </c>
      <c r="S97" s="281">
        <f>'3. GRI Pricing'!W107</f>
        <v>0</v>
      </c>
      <c r="T97" s="281">
        <f>'3. GRI Pricing'!X107</f>
        <v>0</v>
      </c>
      <c r="U97" s="281">
        <f>'3. GRI Pricing'!Y107</f>
        <v>0</v>
      </c>
      <c r="V97" s="282">
        <f>'3. GRI Pricing'!Z107</f>
        <v>1390</v>
      </c>
    </row>
    <row r="98" spans="3:22" x14ac:dyDescent="0.25">
      <c r="C98" s="23">
        <f>'3. GRI Pricing'!C108</f>
        <v>402</v>
      </c>
      <c r="D98" s="374" t="str">
        <f>'1. Accomodation'!L112</f>
        <v>C</v>
      </c>
      <c r="E98" s="16" t="str">
        <f>'3. GRI Pricing'!E108</f>
        <v>Studio</v>
      </c>
      <c r="F98" s="16">
        <f>'3. GRI Pricing'!F108</f>
        <v>1</v>
      </c>
      <c r="G98" s="16">
        <f>'3. GRI Pricing'!G108</f>
        <v>385.46</v>
      </c>
      <c r="H98" s="16">
        <f>'3. GRI Pricing'!H108</f>
        <v>4</v>
      </c>
      <c r="I98" s="16" t="str">
        <f>'3. GRI Pricing'!I108</f>
        <v>Nursery and mixed other buildings</v>
      </c>
      <c r="J98" s="280">
        <f>'3. GRI Pricing'!L108</f>
        <v>1175</v>
      </c>
      <c r="K98" s="281">
        <f>'3. GRI Pricing'!P108</f>
        <v>35</v>
      </c>
      <c r="L98" s="281">
        <f>'3. GRI Pricing'!M108</f>
        <v>0</v>
      </c>
      <c r="M98" s="281">
        <f>'3. GRI Pricing'!Q108</f>
        <v>0</v>
      </c>
      <c r="N98" s="281">
        <f>'3. GRI Pricing'!S108</f>
        <v>10</v>
      </c>
      <c r="O98" s="281">
        <f>'3. GRI Pricing'!T108</f>
        <v>0</v>
      </c>
      <c r="P98" s="281">
        <f>'3. GRI Pricing'!R108</f>
        <v>0</v>
      </c>
      <c r="Q98" s="281">
        <f>'3. GRI Pricing'!U108</f>
        <v>0</v>
      </c>
      <c r="R98" s="281">
        <f>'3. GRI Pricing'!V108</f>
        <v>0</v>
      </c>
      <c r="S98" s="281">
        <f>'3. GRI Pricing'!W108</f>
        <v>0</v>
      </c>
      <c r="T98" s="281">
        <f>'3. GRI Pricing'!X108</f>
        <v>0</v>
      </c>
      <c r="U98" s="281">
        <f>'3. GRI Pricing'!Y108</f>
        <v>0</v>
      </c>
      <c r="V98" s="282">
        <f>'3. GRI Pricing'!Z108</f>
        <v>1220</v>
      </c>
    </row>
    <row r="99" spans="3:22" x14ac:dyDescent="0.25">
      <c r="C99" s="23">
        <f>'3. GRI Pricing'!C109</f>
        <v>403</v>
      </c>
      <c r="D99" s="374" t="str">
        <f>'1. Accomodation'!L113</f>
        <v>C</v>
      </c>
      <c r="E99" s="16" t="str">
        <f>'3. GRI Pricing'!E109</f>
        <v>Studio</v>
      </c>
      <c r="F99" s="16">
        <f>'3. GRI Pricing'!F109</f>
        <v>1</v>
      </c>
      <c r="G99" s="16">
        <f>'3. GRI Pricing'!G109</f>
        <v>394.17</v>
      </c>
      <c r="H99" s="16">
        <f>'3. GRI Pricing'!H109</f>
        <v>4</v>
      </c>
      <c r="I99" s="16" t="str">
        <f>'3. GRI Pricing'!I109</f>
        <v>Nursery and mixed other buildings</v>
      </c>
      <c r="J99" s="280">
        <f>'3. GRI Pricing'!L109</f>
        <v>1175</v>
      </c>
      <c r="K99" s="281">
        <f>'3. GRI Pricing'!P109</f>
        <v>35</v>
      </c>
      <c r="L99" s="281">
        <f>'3. GRI Pricing'!M109</f>
        <v>0</v>
      </c>
      <c r="M99" s="281">
        <f>'3. GRI Pricing'!Q109</f>
        <v>0</v>
      </c>
      <c r="N99" s="281">
        <f>'3. GRI Pricing'!S109</f>
        <v>10</v>
      </c>
      <c r="O99" s="281">
        <f>'3. GRI Pricing'!T109</f>
        <v>0</v>
      </c>
      <c r="P99" s="281">
        <f>'3. GRI Pricing'!R109</f>
        <v>0</v>
      </c>
      <c r="Q99" s="281">
        <f>'3. GRI Pricing'!U109</f>
        <v>0</v>
      </c>
      <c r="R99" s="281">
        <f>'3. GRI Pricing'!V109</f>
        <v>0</v>
      </c>
      <c r="S99" s="281">
        <f>'3. GRI Pricing'!W109</f>
        <v>0</v>
      </c>
      <c r="T99" s="281">
        <f>'3. GRI Pricing'!X109</f>
        <v>0</v>
      </c>
      <c r="U99" s="281">
        <f>'3. GRI Pricing'!Y109</f>
        <v>0</v>
      </c>
      <c r="V99" s="282">
        <f>'3. GRI Pricing'!Z109</f>
        <v>1220</v>
      </c>
    </row>
    <row r="100" spans="3:22" x14ac:dyDescent="0.25">
      <c r="C100" s="23">
        <f>'3. GRI Pricing'!C110</f>
        <v>404</v>
      </c>
      <c r="D100" s="374" t="str">
        <f>'1. Accomodation'!L114</f>
        <v>C</v>
      </c>
      <c r="E100" s="16" t="str">
        <f>'3. GRI Pricing'!E110</f>
        <v>1 Bed</v>
      </c>
      <c r="F100" s="16">
        <f>'3. GRI Pricing'!F110</f>
        <v>1</v>
      </c>
      <c r="G100" s="16">
        <f>'3. GRI Pricing'!G110</f>
        <v>521.51</v>
      </c>
      <c r="H100" s="16">
        <f>'3. GRI Pricing'!H110</f>
        <v>4</v>
      </c>
      <c r="I100" s="16" t="str">
        <f>'3. GRI Pricing'!I110</f>
        <v>North Row below Treeline</v>
      </c>
      <c r="J100" s="280">
        <f>'3. GRI Pricing'!L110</f>
        <v>1275</v>
      </c>
      <c r="K100" s="281">
        <f>'3. GRI Pricing'!P110</f>
        <v>35</v>
      </c>
      <c r="L100" s="281">
        <f>'3. GRI Pricing'!M110</f>
        <v>0</v>
      </c>
      <c r="M100" s="281">
        <f>'3. GRI Pricing'!Q110</f>
        <v>30</v>
      </c>
      <c r="N100" s="281">
        <f>'3. GRI Pricing'!S110</f>
        <v>40</v>
      </c>
      <c r="O100" s="281">
        <f>'3. GRI Pricing'!T110</f>
        <v>0</v>
      </c>
      <c r="P100" s="281">
        <f>'3. GRI Pricing'!R110</f>
        <v>0</v>
      </c>
      <c r="Q100" s="281">
        <f>'3. GRI Pricing'!U110</f>
        <v>0</v>
      </c>
      <c r="R100" s="281">
        <f>'3. GRI Pricing'!V110</f>
        <v>0</v>
      </c>
      <c r="S100" s="281">
        <f>'3. GRI Pricing'!W110</f>
        <v>0</v>
      </c>
      <c r="T100" s="281">
        <f>'3. GRI Pricing'!X110</f>
        <v>0</v>
      </c>
      <c r="U100" s="281">
        <f>'3. GRI Pricing'!Y110</f>
        <v>0</v>
      </c>
      <c r="V100" s="282">
        <f>'3. GRI Pricing'!Z110</f>
        <v>1390</v>
      </c>
    </row>
    <row r="101" spans="3:22" x14ac:dyDescent="0.25">
      <c r="C101" s="23">
        <f>'3. GRI Pricing'!C111</f>
        <v>405</v>
      </c>
      <c r="D101" s="374" t="str">
        <f>'1. Accomodation'!L115</f>
        <v>C</v>
      </c>
      <c r="E101" s="16" t="str">
        <f>'3. GRI Pricing'!E111</f>
        <v>2 Bed</v>
      </c>
      <c r="F101" s="16">
        <f>'3. GRI Pricing'!F111</f>
        <v>2</v>
      </c>
      <c r="G101" s="16">
        <f>'3. GRI Pricing'!G111</f>
        <v>762.95</v>
      </c>
      <c r="H101" s="16">
        <f>'3. GRI Pricing'!H111</f>
        <v>4</v>
      </c>
      <c r="I101" s="16" t="str">
        <f>'3. GRI Pricing'!I111</f>
        <v>North Row below Treeline</v>
      </c>
      <c r="J101" s="280">
        <f>'3. GRI Pricing'!L111</f>
        <v>1665</v>
      </c>
      <c r="K101" s="281">
        <f>'3. GRI Pricing'!P111</f>
        <v>35</v>
      </c>
      <c r="L101" s="281">
        <f>'3. GRI Pricing'!M111</f>
        <v>0</v>
      </c>
      <c r="M101" s="281">
        <f>'3. GRI Pricing'!Q111</f>
        <v>30</v>
      </c>
      <c r="N101" s="281">
        <f>'3. GRI Pricing'!S111</f>
        <v>40</v>
      </c>
      <c r="O101" s="281">
        <f>'3. GRI Pricing'!T111</f>
        <v>0</v>
      </c>
      <c r="P101" s="281">
        <f>'3. GRI Pricing'!R111</f>
        <v>10</v>
      </c>
      <c r="Q101" s="281">
        <f>'3. GRI Pricing'!U111</f>
        <v>0</v>
      </c>
      <c r="R101" s="281">
        <f>'3. GRI Pricing'!V111</f>
        <v>0</v>
      </c>
      <c r="S101" s="281">
        <f>'3. GRI Pricing'!W111</f>
        <v>0</v>
      </c>
      <c r="T101" s="281">
        <f>'3. GRI Pricing'!X111</f>
        <v>0</v>
      </c>
      <c r="U101" s="281">
        <f>'3. GRI Pricing'!Y111</f>
        <v>0</v>
      </c>
      <c r="V101" s="282">
        <f>'3. GRI Pricing'!Z111</f>
        <v>1810</v>
      </c>
    </row>
    <row r="102" spans="3:22" x14ac:dyDescent="0.25">
      <c r="C102" s="23">
        <f>'3. GRI Pricing'!C112</f>
        <v>406</v>
      </c>
      <c r="D102" s="374" t="str">
        <f>'1. Accomodation'!L116</f>
        <v>C</v>
      </c>
      <c r="E102" s="16" t="str">
        <f>'3. GRI Pricing'!E112</f>
        <v>1 Bed</v>
      </c>
      <c r="F102" s="16">
        <f>'3. GRI Pricing'!F112</f>
        <v>1</v>
      </c>
      <c r="G102" s="16">
        <f>'3. GRI Pricing'!G112</f>
        <v>529.79999999999995</v>
      </c>
      <c r="H102" s="16">
        <f>'3. GRI Pricing'!H112</f>
        <v>4</v>
      </c>
      <c r="I102" s="16" t="str">
        <f>'3. GRI Pricing'!I112</f>
        <v>Amenity Pebble Roof</v>
      </c>
      <c r="J102" s="280">
        <f>'3. GRI Pricing'!L112</f>
        <v>1275</v>
      </c>
      <c r="K102" s="281">
        <f>'3. GRI Pricing'!P112</f>
        <v>35</v>
      </c>
      <c r="L102" s="281">
        <f>'3. GRI Pricing'!M112</f>
        <v>0</v>
      </c>
      <c r="M102" s="281">
        <f>'3. GRI Pricing'!Q112</f>
        <v>10</v>
      </c>
      <c r="N102" s="281">
        <f>'3. GRI Pricing'!S112</f>
        <v>10</v>
      </c>
      <c r="O102" s="281">
        <f>'3. GRI Pricing'!T112</f>
        <v>0</v>
      </c>
      <c r="P102" s="281">
        <f>'3. GRI Pricing'!R112</f>
        <v>0</v>
      </c>
      <c r="Q102" s="281">
        <f>'3. GRI Pricing'!U112</f>
        <v>0</v>
      </c>
      <c r="R102" s="281">
        <f>'3. GRI Pricing'!V112</f>
        <v>0</v>
      </c>
      <c r="S102" s="281">
        <f>'3. GRI Pricing'!W112</f>
        <v>0</v>
      </c>
      <c r="T102" s="281">
        <f>'3. GRI Pricing'!X112</f>
        <v>0</v>
      </c>
      <c r="U102" s="281">
        <f>'3. GRI Pricing'!Y112</f>
        <v>0</v>
      </c>
      <c r="V102" s="282">
        <f>'3. GRI Pricing'!Z112</f>
        <v>1350</v>
      </c>
    </row>
    <row r="103" spans="3:22" x14ac:dyDescent="0.25">
      <c r="C103" s="23">
        <f>'3. GRI Pricing'!C113</f>
        <v>407</v>
      </c>
      <c r="D103" s="374" t="str">
        <f>'1. Accomodation'!L117</f>
        <v>C</v>
      </c>
      <c r="E103" s="16" t="str">
        <f>'3. GRI Pricing'!E113</f>
        <v>1 Bed</v>
      </c>
      <c r="F103" s="16">
        <f>'3. GRI Pricing'!F113</f>
        <v>1</v>
      </c>
      <c r="G103" s="16">
        <f>'3. GRI Pricing'!G113</f>
        <v>509.56</v>
      </c>
      <c r="H103" s="16">
        <f>'3. GRI Pricing'!H113</f>
        <v>4</v>
      </c>
      <c r="I103" s="16" t="str">
        <f>'3. GRI Pricing'!I113</f>
        <v>Carpark and other block</v>
      </c>
      <c r="J103" s="280">
        <f>'3. GRI Pricing'!L113</f>
        <v>1275</v>
      </c>
      <c r="K103" s="281">
        <f>'3. GRI Pricing'!P113</f>
        <v>35</v>
      </c>
      <c r="L103" s="281">
        <f>'3. GRI Pricing'!M113</f>
        <v>0</v>
      </c>
      <c r="M103" s="281">
        <f>'3. GRI Pricing'!Q113</f>
        <v>5</v>
      </c>
      <c r="N103" s="281">
        <f>'3. GRI Pricing'!S113</f>
        <v>10</v>
      </c>
      <c r="O103" s="281">
        <f>'3. GRI Pricing'!T113</f>
        <v>0</v>
      </c>
      <c r="P103" s="281">
        <f>'3. GRI Pricing'!R113</f>
        <v>0</v>
      </c>
      <c r="Q103" s="281">
        <f>'3. GRI Pricing'!U113</f>
        <v>0</v>
      </c>
      <c r="R103" s="281">
        <f>'3. GRI Pricing'!V113</f>
        <v>0</v>
      </c>
      <c r="S103" s="281">
        <f>'3. GRI Pricing'!W113</f>
        <v>0</v>
      </c>
      <c r="T103" s="281">
        <f>'3. GRI Pricing'!X113</f>
        <v>0</v>
      </c>
      <c r="U103" s="281">
        <f>'3. GRI Pricing'!Y113</f>
        <v>0</v>
      </c>
      <c r="V103" s="282">
        <f>'3. GRI Pricing'!Z113</f>
        <v>1330</v>
      </c>
    </row>
    <row r="104" spans="3:22" x14ac:dyDescent="0.25">
      <c r="C104" s="23">
        <f>'3. GRI Pricing'!C114</f>
        <v>408</v>
      </c>
      <c r="D104" s="374" t="str">
        <f>'1. Accomodation'!L118</f>
        <v>C</v>
      </c>
      <c r="E104" s="16" t="str">
        <f>'3. GRI Pricing'!E114</f>
        <v>1 Bed</v>
      </c>
      <c r="F104" s="16">
        <f>'3. GRI Pricing'!F114</f>
        <v>1</v>
      </c>
      <c r="G104" s="16">
        <f>'3. GRI Pricing'!G114</f>
        <v>489.44</v>
      </c>
      <c r="H104" s="16">
        <f>'3. GRI Pricing'!H114</f>
        <v>4</v>
      </c>
      <c r="I104" s="16" t="str">
        <f>'3. GRI Pricing'!I114</f>
        <v>Nursery and mixed other buildings</v>
      </c>
      <c r="J104" s="280">
        <f>'3. GRI Pricing'!L114</f>
        <v>1275</v>
      </c>
      <c r="K104" s="281">
        <f>'3. GRI Pricing'!P114</f>
        <v>35</v>
      </c>
      <c r="L104" s="281">
        <f>'3. GRI Pricing'!M114</f>
        <v>0</v>
      </c>
      <c r="M104" s="281">
        <f>'3. GRI Pricing'!Q114</f>
        <v>0</v>
      </c>
      <c r="N104" s="281">
        <f>'3. GRI Pricing'!S114</f>
        <v>40</v>
      </c>
      <c r="O104" s="281">
        <f>'3. GRI Pricing'!T114</f>
        <v>0</v>
      </c>
      <c r="P104" s="281">
        <f>'3. GRI Pricing'!R114</f>
        <v>0</v>
      </c>
      <c r="Q104" s="281">
        <f>'3. GRI Pricing'!U114</f>
        <v>0</v>
      </c>
      <c r="R104" s="281">
        <f>'3. GRI Pricing'!V114</f>
        <v>10</v>
      </c>
      <c r="S104" s="281">
        <f>'3. GRI Pricing'!W114</f>
        <v>0</v>
      </c>
      <c r="T104" s="281">
        <f>'3. GRI Pricing'!X114</f>
        <v>0</v>
      </c>
      <c r="U104" s="281">
        <f>'3. GRI Pricing'!Y114</f>
        <v>0</v>
      </c>
      <c r="V104" s="282">
        <f>'3. GRI Pricing'!Z114</f>
        <v>1360</v>
      </c>
    </row>
    <row r="105" spans="3:22" x14ac:dyDescent="0.25">
      <c r="C105" s="23">
        <f>'3. GRI Pricing'!C115</f>
        <v>409</v>
      </c>
      <c r="D105" s="374" t="str">
        <f>'1. Accomodation'!L119</f>
        <v>C</v>
      </c>
      <c r="E105" s="16" t="str">
        <f>'3. GRI Pricing'!E115</f>
        <v>1 Bed</v>
      </c>
      <c r="F105" s="16">
        <f>'3. GRI Pricing'!F115</f>
        <v>1</v>
      </c>
      <c r="G105" s="16">
        <f>'3. GRI Pricing'!G115</f>
        <v>509.56</v>
      </c>
      <c r="H105" s="16">
        <f>'3. GRI Pricing'!H115</f>
        <v>4</v>
      </c>
      <c r="I105" s="16" t="str">
        <f>'3. GRI Pricing'!I115</f>
        <v>Carpark and other block</v>
      </c>
      <c r="J105" s="280">
        <f>'3. GRI Pricing'!L115</f>
        <v>1275</v>
      </c>
      <c r="K105" s="281">
        <f>'3. GRI Pricing'!P115</f>
        <v>35</v>
      </c>
      <c r="L105" s="281">
        <f>'3. GRI Pricing'!M115</f>
        <v>0</v>
      </c>
      <c r="M105" s="281">
        <f>'3. GRI Pricing'!Q115</f>
        <v>5</v>
      </c>
      <c r="N105" s="281">
        <f>'3. GRI Pricing'!S115</f>
        <v>10</v>
      </c>
      <c r="O105" s="281">
        <f>'3. GRI Pricing'!T115</f>
        <v>0</v>
      </c>
      <c r="P105" s="281">
        <f>'3. GRI Pricing'!R115</f>
        <v>0</v>
      </c>
      <c r="Q105" s="281">
        <f>'3. GRI Pricing'!U115</f>
        <v>0</v>
      </c>
      <c r="R105" s="281">
        <f>'3. GRI Pricing'!V115</f>
        <v>0</v>
      </c>
      <c r="S105" s="281">
        <f>'3. GRI Pricing'!W115</f>
        <v>0</v>
      </c>
      <c r="T105" s="281">
        <f>'3. GRI Pricing'!X115</f>
        <v>0</v>
      </c>
      <c r="U105" s="281">
        <f>'3. GRI Pricing'!Y115</f>
        <v>0</v>
      </c>
      <c r="V105" s="282">
        <f>'3. GRI Pricing'!Z115</f>
        <v>1330</v>
      </c>
    </row>
    <row r="106" spans="3:22" x14ac:dyDescent="0.25">
      <c r="C106" s="23">
        <f>'3. GRI Pricing'!C116</f>
        <v>410</v>
      </c>
      <c r="D106" s="374" t="str">
        <f>'1. Accomodation'!L120</f>
        <v>C</v>
      </c>
      <c r="E106" s="16" t="str">
        <f>'3. GRI Pricing'!E116</f>
        <v>1 Bed</v>
      </c>
      <c r="F106" s="16">
        <f>'3. GRI Pricing'!F116</f>
        <v>1</v>
      </c>
      <c r="G106" s="16">
        <f>'3. GRI Pricing'!G116</f>
        <v>506.87</v>
      </c>
      <c r="H106" s="16">
        <f>'3. GRI Pricing'!H116</f>
        <v>4</v>
      </c>
      <c r="I106" s="16" t="str">
        <f>'3. GRI Pricing'!I116</f>
        <v>Nursery and mixed other buildings</v>
      </c>
      <c r="J106" s="280">
        <f>'3. GRI Pricing'!L116</f>
        <v>1275</v>
      </c>
      <c r="K106" s="281">
        <f>'3. GRI Pricing'!P116</f>
        <v>35</v>
      </c>
      <c r="L106" s="281">
        <f>'3. GRI Pricing'!M116</f>
        <v>0</v>
      </c>
      <c r="M106" s="281">
        <f>'3. GRI Pricing'!Q116</f>
        <v>0</v>
      </c>
      <c r="N106" s="281">
        <f>'3. GRI Pricing'!S116</f>
        <v>40</v>
      </c>
      <c r="O106" s="281">
        <f>'3. GRI Pricing'!T116</f>
        <v>0</v>
      </c>
      <c r="P106" s="281">
        <f>'3. GRI Pricing'!R116</f>
        <v>0</v>
      </c>
      <c r="Q106" s="281">
        <f>'3. GRI Pricing'!U116</f>
        <v>0</v>
      </c>
      <c r="R106" s="281">
        <f>'3. GRI Pricing'!V116</f>
        <v>10</v>
      </c>
      <c r="S106" s="281">
        <f>'3. GRI Pricing'!W116</f>
        <v>0</v>
      </c>
      <c r="T106" s="281">
        <f>'3. GRI Pricing'!X116</f>
        <v>0</v>
      </c>
      <c r="U106" s="281">
        <f>'3. GRI Pricing'!Y116</f>
        <v>0</v>
      </c>
      <c r="V106" s="282">
        <f>'3. GRI Pricing'!Z116</f>
        <v>1365</v>
      </c>
    </row>
    <row r="107" spans="3:22" x14ac:dyDescent="0.25">
      <c r="C107" s="23">
        <f>'3. GRI Pricing'!C117</f>
        <v>411</v>
      </c>
      <c r="D107" s="374" t="str">
        <f>'1. Accomodation'!L121</f>
        <v>C</v>
      </c>
      <c r="E107" s="16" t="str">
        <f>'3. GRI Pricing'!E117</f>
        <v>1 Bed</v>
      </c>
      <c r="F107" s="16">
        <f>'3. GRI Pricing'!F117</f>
        <v>1</v>
      </c>
      <c r="G107" s="16">
        <f>'3. GRI Pricing'!G117</f>
        <v>509.56</v>
      </c>
      <c r="H107" s="16">
        <f>'3. GRI Pricing'!H117</f>
        <v>4</v>
      </c>
      <c r="I107" s="16" t="str">
        <f>'3. GRI Pricing'!I117</f>
        <v>Carpark and other block</v>
      </c>
      <c r="J107" s="280">
        <f>'3. GRI Pricing'!L117</f>
        <v>1275</v>
      </c>
      <c r="K107" s="281">
        <f>'3. GRI Pricing'!P117</f>
        <v>35</v>
      </c>
      <c r="L107" s="281">
        <f>'3. GRI Pricing'!M117</f>
        <v>0</v>
      </c>
      <c r="M107" s="281">
        <f>'3. GRI Pricing'!Q117</f>
        <v>5</v>
      </c>
      <c r="N107" s="281">
        <f>'3. GRI Pricing'!S117</f>
        <v>10</v>
      </c>
      <c r="O107" s="281">
        <f>'3. GRI Pricing'!T117</f>
        <v>0</v>
      </c>
      <c r="P107" s="281">
        <f>'3. GRI Pricing'!R117</f>
        <v>0</v>
      </c>
      <c r="Q107" s="281">
        <f>'3. GRI Pricing'!U117</f>
        <v>0</v>
      </c>
      <c r="R107" s="281">
        <f>'3. GRI Pricing'!V117</f>
        <v>0</v>
      </c>
      <c r="S107" s="281">
        <f>'3. GRI Pricing'!W117</f>
        <v>0</v>
      </c>
      <c r="T107" s="281">
        <f>'3. GRI Pricing'!X117</f>
        <v>0</v>
      </c>
      <c r="U107" s="281">
        <f>'3. GRI Pricing'!Y117</f>
        <v>0</v>
      </c>
      <c r="V107" s="282">
        <f>'3. GRI Pricing'!Z117</f>
        <v>1330</v>
      </c>
    </row>
    <row r="108" spans="3:22" x14ac:dyDescent="0.25">
      <c r="C108" s="23">
        <f>'3. GRI Pricing'!C118</f>
        <v>412</v>
      </c>
      <c r="D108" s="374" t="str">
        <f>'1. Accomodation'!L122</f>
        <v>C</v>
      </c>
      <c r="E108" s="16" t="str">
        <f>'3. GRI Pricing'!E118</f>
        <v>2 Bed</v>
      </c>
      <c r="F108" s="16">
        <f>'3. GRI Pricing'!F118</f>
        <v>2</v>
      </c>
      <c r="G108" s="16">
        <f>'3. GRI Pricing'!G118</f>
        <v>747.02</v>
      </c>
      <c r="H108" s="16">
        <f>'3. GRI Pricing'!H118</f>
        <v>4</v>
      </c>
      <c r="I108" s="16" t="str">
        <f>'3. GRI Pricing'!I118</f>
        <v>Nursery and mixed other buildings</v>
      </c>
      <c r="J108" s="280">
        <f>'3. GRI Pricing'!L118</f>
        <v>1665</v>
      </c>
      <c r="K108" s="281">
        <f>'3. GRI Pricing'!P118</f>
        <v>35</v>
      </c>
      <c r="L108" s="281">
        <f>'3. GRI Pricing'!M118</f>
        <v>0</v>
      </c>
      <c r="M108" s="281">
        <f>'3. GRI Pricing'!Q118</f>
        <v>0</v>
      </c>
      <c r="N108" s="281">
        <f>'3. GRI Pricing'!S118</f>
        <v>40</v>
      </c>
      <c r="O108" s="281">
        <f>'3. GRI Pricing'!T118</f>
        <v>0</v>
      </c>
      <c r="P108" s="281">
        <f>'3. GRI Pricing'!R118</f>
        <v>0</v>
      </c>
      <c r="Q108" s="281">
        <f>'3. GRI Pricing'!U118</f>
        <v>0</v>
      </c>
      <c r="R108" s="281">
        <f>'3. GRI Pricing'!V118</f>
        <v>0</v>
      </c>
      <c r="S108" s="281">
        <f>'3. GRI Pricing'!W118</f>
        <v>0</v>
      </c>
      <c r="T108" s="281">
        <f>'3. GRI Pricing'!X118</f>
        <v>0</v>
      </c>
      <c r="U108" s="281">
        <f>'3. GRI Pricing'!Y118</f>
        <v>0</v>
      </c>
      <c r="V108" s="282">
        <f>'3. GRI Pricing'!Z118</f>
        <v>1755</v>
      </c>
    </row>
    <row r="109" spans="3:22" x14ac:dyDescent="0.25">
      <c r="C109" s="23">
        <f>'3. GRI Pricing'!C119</f>
        <v>413</v>
      </c>
      <c r="D109" s="374" t="str">
        <f>'1. Accomodation'!L123</f>
        <v>C</v>
      </c>
      <c r="E109" s="16" t="str">
        <f>'3. GRI Pricing'!E119</f>
        <v>1 Bed</v>
      </c>
      <c r="F109" s="16">
        <f>'3. GRI Pricing'!F119</f>
        <v>1</v>
      </c>
      <c r="G109" s="16">
        <f>'3. GRI Pricing'!G119</f>
        <v>506.76</v>
      </c>
      <c r="H109" s="16">
        <f>'3. GRI Pricing'!H119</f>
        <v>4</v>
      </c>
      <c r="I109" s="16" t="str">
        <f>'3. GRI Pricing'!I119</f>
        <v>Carpark and other block</v>
      </c>
      <c r="J109" s="280">
        <f>'3. GRI Pricing'!L119</f>
        <v>1275</v>
      </c>
      <c r="K109" s="281">
        <f>'3. GRI Pricing'!P119</f>
        <v>35</v>
      </c>
      <c r="L109" s="281">
        <f>'3. GRI Pricing'!M119</f>
        <v>0</v>
      </c>
      <c r="M109" s="281">
        <f>'3. GRI Pricing'!Q119</f>
        <v>5</v>
      </c>
      <c r="N109" s="281">
        <f>'3. GRI Pricing'!S119</f>
        <v>10</v>
      </c>
      <c r="O109" s="281">
        <f>'3. GRI Pricing'!T119</f>
        <v>0</v>
      </c>
      <c r="P109" s="281">
        <f>'3. GRI Pricing'!R119</f>
        <v>0</v>
      </c>
      <c r="Q109" s="281">
        <f>'3. GRI Pricing'!U119</f>
        <v>0</v>
      </c>
      <c r="R109" s="281">
        <f>'3. GRI Pricing'!V119</f>
        <v>0</v>
      </c>
      <c r="S109" s="281">
        <f>'3. GRI Pricing'!W119</f>
        <v>0</v>
      </c>
      <c r="T109" s="281">
        <f>'3. GRI Pricing'!X119</f>
        <v>0</v>
      </c>
      <c r="U109" s="281">
        <f>'3. GRI Pricing'!Y119</f>
        <v>0</v>
      </c>
      <c r="V109" s="282">
        <f>'3. GRI Pricing'!Z119</f>
        <v>1330</v>
      </c>
    </row>
    <row r="110" spans="3:22" x14ac:dyDescent="0.25">
      <c r="C110" s="23">
        <f>'3. GRI Pricing'!C120</f>
        <v>414</v>
      </c>
      <c r="D110" s="374" t="str">
        <f>'1. Accomodation'!L124</f>
        <v>D</v>
      </c>
      <c r="E110" s="16" t="str">
        <f>'3. GRI Pricing'!E120</f>
        <v>1 Bed</v>
      </c>
      <c r="F110" s="16">
        <f>'3. GRI Pricing'!F120</f>
        <v>1</v>
      </c>
      <c r="G110" s="16">
        <f>'3. GRI Pricing'!G120</f>
        <v>507.41</v>
      </c>
      <c r="H110" s="16">
        <f>'3. GRI Pricing'!H120</f>
        <v>4</v>
      </c>
      <c r="I110" s="16" t="str">
        <f>'3. GRI Pricing'!I120</f>
        <v>Carpark and other block</v>
      </c>
      <c r="J110" s="280">
        <f>'3. GRI Pricing'!L120</f>
        <v>1275</v>
      </c>
      <c r="K110" s="281">
        <f>'3. GRI Pricing'!P120</f>
        <v>35</v>
      </c>
      <c r="L110" s="281">
        <f>'3. GRI Pricing'!M120</f>
        <v>0</v>
      </c>
      <c r="M110" s="281">
        <f>'3. GRI Pricing'!Q120</f>
        <v>5</v>
      </c>
      <c r="N110" s="281">
        <f>'3. GRI Pricing'!S120</f>
        <v>10</v>
      </c>
      <c r="O110" s="281">
        <f>'3. GRI Pricing'!T120</f>
        <v>0</v>
      </c>
      <c r="P110" s="281">
        <f>'3. GRI Pricing'!R120</f>
        <v>0</v>
      </c>
      <c r="Q110" s="281">
        <f>'3. GRI Pricing'!U120</f>
        <v>0</v>
      </c>
      <c r="R110" s="281">
        <f>'3. GRI Pricing'!V120</f>
        <v>0</v>
      </c>
      <c r="S110" s="281">
        <f>'3. GRI Pricing'!W120</f>
        <v>0</v>
      </c>
      <c r="T110" s="281">
        <f>'3. GRI Pricing'!X120</f>
        <v>0</v>
      </c>
      <c r="U110" s="281">
        <f>'3. GRI Pricing'!Y120</f>
        <v>0</v>
      </c>
      <c r="V110" s="282">
        <f>'3. GRI Pricing'!Z120</f>
        <v>1330</v>
      </c>
    </row>
    <row r="111" spans="3:22" x14ac:dyDescent="0.25">
      <c r="C111" s="23">
        <f>'3. GRI Pricing'!C121</f>
        <v>415</v>
      </c>
      <c r="D111" s="374" t="str">
        <f>'1. Accomodation'!L125</f>
        <v>D</v>
      </c>
      <c r="E111" s="16" t="str">
        <f>'3. GRI Pricing'!E121</f>
        <v>2 Bed</v>
      </c>
      <c r="F111" s="16">
        <f>'3. GRI Pricing'!F121</f>
        <v>2</v>
      </c>
      <c r="G111" s="16">
        <f>'3. GRI Pricing'!G121</f>
        <v>749.38</v>
      </c>
      <c r="H111" s="16">
        <f>'3. GRI Pricing'!H121</f>
        <v>4</v>
      </c>
      <c r="I111" s="16" t="str">
        <f>'3. GRI Pricing'!I121</f>
        <v>Internal Courtyard</v>
      </c>
      <c r="J111" s="280">
        <f>'3. GRI Pricing'!L121</f>
        <v>1665</v>
      </c>
      <c r="K111" s="281">
        <f>'3. GRI Pricing'!P121</f>
        <v>35</v>
      </c>
      <c r="L111" s="281">
        <f>'3. GRI Pricing'!M121</f>
        <v>0</v>
      </c>
      <c r="M111" s="281">
        <f>'3. GRI Pricing'!Q121</f>
        <v>15</v>
      </c>
      <c r="N111" s="281">
        <f>'3. GRI Pricing'!S121</f>
        <v>40</v>
      </c>
      <c r="O111" s="281">
        <f>'3. GRI Pricing'!T121</f>
        <v>0</v>
      </c>
      <c r="P111" s="281">
        <f>'3. GRI Pricing'!R121</f>
        <v>0</v>
      </c>
      <c r="Q111" s="281">
        <f>'3. GRI Pricing'!U121</f>
        <v>0</v>
      </c>
      <c r="R111" s="281">
        <f>'3. GRI Pricing'!V121</f>
        <v>0</v>
      </c>
      <c r="S111" s="281">
        <f>'3. GRI Pricing'!W121</f>
        <v>0</v>
      </c>
      <c r="T111" s="281">
        <f>'3. GRI Pricing'!X121</f>
        <v>0</v>
      </c>
      <c r="U111" s="281">
        <f>'3. GRI Pricing'!Y121</f>
        <v>0</v>
      </c>
      <c r="V111" s="282">
        <f>'3. GRI Pricing'!Z121</f>
        <v>1755</v>
      </c>
    </row>
    <row r="112" spans="3:22" x14ac:dyDescent="0.25">
      <c r="C112" s="23">
        <f>'3. GRI Pricing'!C122</f>
        <v>416</v>
      </c>
      <c r="D112" s="374" t="str">
        <f>'1. Accomodation'!L126</f>
        <v>D</v>
      </c>
      <c r="E112" s="16" t="str">
        <f>'3. GRI Pricing'!E122</f>
        <v>1 Bed</v>
      </c>
      <c r="F112" s="16">
        <f>'3. GRI Pricing'!F122</f>
        <v>1</v>
      </c>
      <c r="G112" s="16">
        <f>'3. GRI Pricing'!G122</f>
        <v>510.21</v>
      </c>
      <c r="H112" s="16">
        <f>'3. GRI Pricing'!H122</f>
        <v>4</v>
      </c>
      <c r="I112" s="16" t="str">
        <f>'3. GRI Pricing'!I122</f>
        <v>Carpark and other block</v>
      </c>
      <c r="J112" s="280">
        <f>'3. GRI Pricing'!L122</f>
        <v>1275</v>
      </c>
      <c r="K112" s="281">
        <f>'3. GRI Pricing'!P122</f>
        <v>35</v>
      </c>
      <c r="L112" s="281">
        <f>'3. GRI Pricing'!M122</f>
        <v>0</v>
      </c>
      <c r="M112" s="281">
        <f>'3. GRI Pricing'!Q122</f>
        <v>5</v>
      </c>
      <c r="N112" s="281">
        <f>'3. GRI Pricing'!S122</f>
        <v>10</v>
      </c>
      <c r="O112" s="281">
        <f>'3. GRI Pricing'!T122</f>
        <v>0</v>
      </c>
      <c r="P112" s="281">
        <f>'3. GRI Pricing'!R122</f>
        <v>0</v>
      </c>
      <c r="Q112" s="281">
        <f>'3. GRI Pricing'!U122</f>
        <v>0</v>
      </c>
      <c r="R112" s="281">
        <f>'3. GRI Pricing'!V122</f>
        <v>0</v>
      </c>
      <c r="S112" s="281">
        <f>'3. GRI Pricing'!W122</f>
        <v>0</v>
      </c>
      <c r="T112" s="281">
        <f>'3. GRI Pricing'!X122</f>
        <v>0</v>
      </c>
      <c r="U112" s="281">
        <f>'3. GRI Pricing'!Y122</f>
        <v>0</v>
      </c>
      <c r="V112" s="282">
        <f>'3. GRI Pricing'!Z122</f>
        <v>1330</v>
      </c>
    </row>
    <row r="113" spans="3:22" x14ac:dyDescent="0.25">
      <c r="C113" s="23">
        <f>'3. GRI Pricing'!C123</f>
        <v>417</v>
      </c>
      <c r="D113" s="374" t="str">
        <f>'1. Accomodation'!L127</f>
        <v>D</v>
      </c>
      <c r="E113" s="16" t="str">
        <f>'3. GRI Pricing'!E123</f>
        <v>1 Bed</v>
      </c>
      <c r="F113" s="16">
        <f>'3. GRI Pricing'!F123</f>
        <v>1</v>
      </c>
      <c r="G113" s="16">
        <f>'3. GRI Pricing'!G123</f>
        <v>506.87</v>
      </c>
      <c r="H113" s="16">
        <f>'3. GRI Pricing'!H123</f>
        <v>4</v>
      </c>
      <c r="I113" s="16" t="str">
        <f>'3. GRI Pricing'!I123</f>
        <v>Internal Courtyard</v>
      </c>
      <c r="J113" s="280">
        <f>'3. GRI Pricing'!L123</f>
        <v>1275</v>
      </c>
      <c r="K113" s="281">
        <f>'3. GRI Pricing'!P123</f>
        <v>35</v>
      </c>
      <c r="L113" s="281">
        <f>'3. GRI Pricing'!M123</f>
        <v>0</v>
      </c>
      <c r="M113" s="281">
        <f>'3. GRI Pricing'!Q123</f>
        <v>15</v>
      </c>
      <c r="N113" s="281">
        <f>'3. GRI Pricing'!S123</f>
        <v>40</v>
      </c>
      <c r="O113" s="281">
        <f>'3. GRI Pricing'!T123</f>
        <v>0</v>
      </c>
      <c r="P113" s="281">
        <f>'3. GRI Pricing'!R123</f>
        <v>0</v>
      </c>
      <c r="Q113" s="281">
        <f>'3. GRI Pricing'!U123</f>
        <v>0</v>
      </c>
      <c r="R113" s="281">
        <f>'3. GRI Pricing'!V123</f>
        <v>10</v>
      </c>
      <c r="S113" s="281">
        <f>'3. GRI Pricing'!W123</f>
        <v>0</v>
      </c>
      <c r="T113" s="281">
        <f>'3. GRI Pricing'!X123</f>
        <v>0</v>
      </c>
      <c r="U113" s="281">
        <f>'3. GRI Pricing'!Y123</f>
        <v>0</v>
      </c>
      <c r="V113" s="282">
        <f>'3. GRI Pricing'!Z123</f>
        <v>1380</v>
      </c>
    </row>
    <row r="114" spans="3:22" x14ac:dyDescent="0.25">
      <c r="C114" s="23">
        <f>'3. GRI Pricing'!C124</f>
        <v>418</v>
      </c>
      <c r="D114" s="374" t="str">
        <f>'1. Accomodation'!L128</f>
        <v>D</v>
      </c>
      <c r="E114" s="16" t="str">
        <f>'3. GRI Pricing'!E124</f>
        <v>1 Bed</v>
      </c>
      <c r="F114" s="16">
        <f>'3. GRI Pricing'!F124</f>
        <v>1</v>
      </c>
      <c r="G114" s="16">
        <f>'3. GRI Pricing'!G124</f>
        <v>510.21</v>
      </c>
      <c r="H114" s="16">
        <f>'3. GRI Pricing'!H124</f>
        <v>4</v>
      </c>
      <c r="I114" s="16" t="str">
        <f>'3. GRI Pricing'!I124</f>
        <v>Carpark and other block</v>
      </c>
      <c r="J114" s="280">
        <f>'3. GRI Pricing'!L124</f>
        <v>1275</v>
      </c>
      <c r="K114" s="281">
        <f>'3. GRI Pricing'!P124</f>
        <v>35</v>
      </c>
      <c r="L114" s="281">
        <f>'3. GRI Pricing'!M124</f>
        <v>0</v>
      </c>
      <c r="M114" s="281">
        <f>'3. GRI Pricing'!Q124</f>
        <v>5</v>
      </c>
      <c r="N114" s="281">
        <f>'3. GRI Pricing'!S124</f>
        <v>10</v>
      </c>
      <c r="O114" s="281">
        <f>'3. GRI Pricing'!T124</f>
        <v>0</v>
      </c>
      <c r="P114" s="281">
        <f>'3. GRI Pricing'!R124</f>
        <v>0</v>
      </c>
      <c r="Q114" s="281">
        <f>'3. GRI Pricing'!U124</f>
        <v>0</v>
      </c>
      <c r="R114" s="281">
        <f>'3. GRI Pricing'!V124</f>
        <v>0</v>
      </c>
      <c r="S114" s="281">
        <f>'3. GRI Pricing'!W124</f>
        <v>0</v>
      </c>
      <c r="T114" s="281">
        <f>'3. GRI Pricing'!X124</f>
        <v>0</v>
      </c>
      <c r="U114" s="281">
        <f>'3. GRI Pricing'!Y124</f>
        <v>0</v>
      </c>
      <c r="V114" s="282">
        <f>'3. GRI Pricing'!Z124</f>
        <v>1330</v>
      </c>
    </row>
    <row r="115" spans="3:22" x14ac:dyDescent="0.25">
      <c r="C115" s="23">
        <f>'3. GRI Pricing'!C125</f>
        <v>419</v>
      </c>
      <c r="D115" s="374" t="str">
        <f>'1. Accomodation'!L129</f>
        <v>D</v>
      </c>
      <c r="E115" s="16" t="str">
        <f>'3. GRI Pricing'!E125</f>
        <v>1 Bed</v>
      </c>
      <c r="F115" s="16">
        <f>'3. GRI Pricing'!F125</f>
        <v>1</v>
      </c>
      <c r="G115" s="16">
        <f>'3. GRI Pricing'!G125</f>
        <v>492.56</v>
      </c>
      <c r="H115" s="16">
        <f>'3. GRI Pricing'!H125</f>
        <v>4</v>
      </c>
      <c r="I115" s="16" t="str">
        <f>'3. GRI Pricing'!I125</f>
        <v>Internal Courtyard</v>
      </c>
      <c r="J115" s="280">
        <f>'3. GRI Pricing'!L125</f>
        <v>1275</v>
      </c>
      <c r="K115" s="281">
        <f>'3. GRI Pricing'!P125</f>
        <v>35</v>
      </c>
      <c r="L115" s="281">
        <f>'3. GRI Pricing'!M125</f>
        <v>0</v>
      </c>
      <c r="M115" s="281">
        <f>'3. GRI Pricing'!Q125</f>
        <v>15</v>
      </c>
      <c r="N115" s="281">
        <f>'3. GRI Pricing'!S125</f>
        <v>40</v>
      </c>
      <c r="O115" s="281">
        <f>'3. GRI Pricing'!T125</f>
        <v>0</v>
      </c>
      <c r="P115" s="281">
        <f>'3. GRI Pricing'!R125</f>
        <v>0</v>
      </c>
      <c r="Q115" s="281">
        <f>'3. GRI Pricing'!U125</f>
        <v>0</v>
      </c>
      <c r="R115" s="281">
        <f>'3. GRI Pricing'!V125</f>
        <v>10</v>
      </c>
      <c r="S115" s="281">
        <f>'3. GRI Pricing'!W125</f>
        <v>0</v>
      </c>
      <c r="T115" s="281">
        <f>'3. GRI Pricing'!X125</f>
        <v>0</v>
      </c>
      <c r="U115" s="281">
        <f>'3. GRI Pricing'!Y125</f>
        <v>0</v>
      </c>
      <c r="V115" s="282">
        <f>'3. GRI Pricing'!Z125</f>
        <v>1375</v>
      </c>
    </row>
    <row r="116" spans="3:22" x14ac:dyDescent="0.25">
      <c r="C116" s="23">
        <f>'3. GRI Pricing'!C126</f>
        <v>420</v>
      </c>
      <c r="D116" s="374" t="str">
        <f>'1. Accomodation'!L130</f>
        <v>D</v>
      </c>
      <c r="E116" s="16" t="str">
        <f>'3. GRI Pricing'!E126</f>
        <v>1 Bed</v>
      </c>
      <c r="F116" s="16">
        <f>'3. GRI Pricing'!F126</f>
        <v>1</v>
      </c>
      <c r="G116" s="16">
        <f>'3. GRI Pricing'!G126</f>
        <v>510.21</v>
      </c>
      <c r="H116" s="16">
        <f>'3. GRI Pricing'!H126</f>
        <v>4</v>
      </c>
      <c r="I116" s="16" t="str">
        <f>'3. GRI Pricing'!I126</f>
        <v>Carpark and other block</v>
      </c>
      <c r="J116" s="280">
        <f>'3. GRI Pricing'!L126</f>
        <v>1275</v>
      </c>
      <c r="K116" s="281">
        <f>'3. GRI Pricing'!P126</f>
        <v>35</v>
      </c>
      <c r="L116" s="281">
        <f>'3. GRI Pricing'!M126</f>
        <v>0</v>
      </c>
      <c r="M116" s="281">
        <f>'3. GRI Pricing'!Q126</f>
        <v>5</v>
      </c>
      <c r="N116" s="281">
        <f>'3. GRI Pricing'!S126</f>
        <v>10</v>
      </c>
      <c r="O116" s="281">
        <f>'3. GRI Pricing'!T126</f>
        <v>0</v>
      </c>
      <c r="P116" s="281">
        <f>'3. GRI Pricing'!R126</f>
        <v>0</v>
      </c>
      <c r="Q116" s="281">
        <f>'3. GRI Pricing'!U126</f>
        <v>0</v>
      </c>
      <c r="R116" s="281">
        <f>'3. GRI Pricing'!V126</f>
        <v>0</v>
      </c>
      <c r="S116" s="281">
        <f>'3. GRI Pricing'!W126</f>
        <v>0</v>
      </c>
      <c r="T116" s="281">
        <f>'3. GRI Pricing'!X126</f>
        <v>0</v>
      </c>
      <c r="U116" s="281">
        <f>'3. GRI Pricing'!Y126</f>
        <v>0</v>
      </c>
      <c r="V116" s="282">
        <f>'3. GRI Pricing'!Z126</f>
        <v>1330</v>
      </c>
    </row>
    <row r="117" spans="3:22" x14ac:dyDescent="0.25">
      <c r="C117" s="23">
        <f>'3. GRI Pricing'!C127</f>
        <v>421</v>
      </c>
      <c r="D117" s="374" t="str">
        <f>'1. Accomodation'!L131</f>
        <v>D</v>
      </c>
      <c r="E117" s="16" t="str">
        <f>'3. GRI Pricing'!E127</f>
        <v>1 Bed</v>
      </c>
      <c r="F117" s="16">
        <f>'3. GRI Pricing'!F127</f>
        <v>1</v>
      </c>
      <c r="G117" s="16">
        <f>'3. GRI Pricing'!G127</f>
        <v>531.95000000000005</v>
      </c>
      <c r="H117" s="16">
        <f>'3. GRI Pricing'!H127</f>
        <v>4</v>
      </c>
      <c r="I117" s="16" t="str">
        <f>'3. GRI Pricing'!I127</f>
        <v>Amenity Pebble Roof</v>
      </c>
      <c r="J117" s="280">
        <f>'3. GRI Pricing'!L127</f>
        <v>1275</v>
      </c>
      <c r="K117" s="281">
        <f>'3. GRI Pricing'!P127</f>
        <v>35</v>
      </c>
      <c r="L117" s="281">
        <f>'3. GRI Pricing'!M127</f>
        <v>0</v>
      </c>
      <c r="M117" s="281">
        <f>'3. GRI Pricing'!Q127</f>
        <v>10</v>
      </c>
      <c r="N117" s="281">
        <f>'3. GRI Pricing'!S127</f>
        <v>10</v>
      </c>
      <c r="O117" s="281">
        <f>'3. GRI Pricing'!T127</f>
        <v>0</v>
      </c>
      <c r="P117" s="281">
        <f>'3. GRI Pricing'!R127</f>
        <v>0</v>
      </c>
      <c r="Q117" s="281">
        <f>'3. GRI Pricing'!U127</f>
        <v>0</v>
      </c>
      <c r="R117" s="281">
        <f>'3. GRI Pricing'!V127</f>
        <v>0</v>
      </c>
      <c r="S117" s="281">
        <f>'3. GRI Pricing'!W127</f>
        <v>0</v>
      </c>
      <c r="T117" s="281">
        <f>'3. GRI Pricing'!X127</f>
        <v>0</v>
      </c>
      <c r="U117" s="281">
        <f>'3. GRI Pricing'!Y127</f>
        <v>0</v>
      </c>
      <c r="V117" s="282">
        <f>'3. GRI Pricing'!Z127</f>
        <v>1350</v>
      </c>
    </row>
    <row r="118" spans="3:22" x14ac:dyDescent="0.25">
      <c r="C118" s="23">
        <f>'3. GRI Pricing'!C128</f>
        <v>422</v>
      </c>
      <c r="D118" s="374" t="str">
        <f>'1. Accomodation'!L132</f>
        <v>D</v>
      </c>
      <c r="E118" s="16" t="str">
        <f>'3. GRI Pricing'!E128</f>
        <v>2 Bed</v>
      </c>
      <c r="F118" s="16">
        <f>'3. GRI Pricing'!F128</f>
        <v>2</v>
      </c>
      <c r="G118" s="16">
        <f>'3. GRI Pricing'!G128</f>
        <v>759.93</v>
      </c>
      <c r="H118" s="16">
        <f>'3. GRI Pricing'!H128</f>
        <v>4</v>
      </c>
      <c r="I118" s="16" t="str">
        <f>'3. GRI Pricing'!I128</f>
        <v>North Row below Treeline</v>
      </c>
      <c r="J118" s="280">
        <f>'3. GRI Pricing'!L128</f>
        <v>1665</v>
      </c>
      <c r="K118" s="281">
        <f>'3. GRI Pricing'!P128</f>
        <v>35</v>
      </c>
      <c r="L118" s="281">
        <f>'3. GRI Pricing'!M128</f>
        <v>0</v>
      </c>
      <c r="M118" s="281">
        <f>'3. GRI Pricing'!Q128</f>
        <v>30</v>
      </c>
      <c r="N118" s="281">
        <f>'3. GRI Pricing'!S128</f>
        <v>40</v>
      </c>
      <c r="O118" s="281">
        <f>'3. GRI Pricing'!T128</f>
        <v>0</v>
      </c>
      <c r="P118" s="281">
        <f>'3. GRI Pricing'!R128</f>
        <v>10</v>
      </c>
      <c r="Q118" s="281">
        <f>'3. GRI Pricing'!U128</f>
        <v>0</v>
      </c>
      <c r="R118" s="281">
        <f>'3. GRI Pricing'!V128</f>
        <v>0</v>
      </c>
      <c r="S118" s="281">
        <f>'3. GRI Pricing'!W128</f>
        <v>0</v>
      </c>
      <c r="T118" s="281">
        <f>'3. GRI Pricing'!X128</f>
        <v>0</v>
      </c>
      <c r="U118" s="281">
        <f>'3. GRI Pricing'!Y128</f>
        <v>0</v>
      </c>
      <c r="V118" s="282">
        <f>'3. GRI Pricing'!Z128</f>
        <v>1810</v>
      </c>
    </row>
    <row r="119" spans="3:22" x14ac:dyDescent="0.25">
      <c r="C119" s="23">
        <f>'3. GRI Pricing'!C129</f>
        <v>423</v>
      </c>
      <c r="D119" s="374" t="str">
        <f>'1. Accomodation'!L133</f>
        <v>D</v>
      </c>
      <c r="E119" s="16" t="str">
        <f>'3. GRI Pricing'!E129</f>
        <v>1 Bed</v>
      </c>
      <c r="F119" s="16">
        <f>'3. GRI Pricing'!F129</f>
        <v>1</v>
      </c>
      <c r="G119" s="16">
        <f>'3. GRI Pricing'!G129</f>
        <v>521.51</v>
      </c>
      <c r="H119" s="16">
        <f>'3. GRI Pricing'!H129</f>
        <v>4</v>
      </c>
      <c r="I119" s="16" t="str">
        <f>'3. GRI Pricing'!I129</f>
        <v>North Row below Treeline</v>
      </c>
      <c r="J119" s="280">
        <f>'3. GRI Pricing'!L129</f>
        <v>1275</v>
      </c>
      <c r="K119" s="281">
        <f>'3. GRI Pricing'!P129</f>
        <v>35</v>
      </c>
      <c r="L119" s="281">
        <f>'3. GRI Pricing'!M129</f>
        <v>0</v>
      </c>
      <c r="M119" s="281">
        <f>'3. GRI Pricing'!Q129</f>
        <v>30</v>
      </c>
      <c r="N119" s="281">
        <f>'3. GRI Pricing'!S129</f>
        <v>40</v>
      </c>
      <c r="O119" s="281">
        <f>'3. GRI Pricing'!T129</f>
        <v>0</v>
      </c>
      <c r="P119" s="281">
        <f>'3. GRI Pricing'!R129</f>
        <v>0</v>
      </c>
      <c r="Q119" s="281">
        <f>'3. GRI Pricing'!U129</f>
        <v>0</v>
      </c>
      <c r="R119" s="281">
        <f>'3. GRI Pricing'!V129</f>
        <v>0</v>
      </c>
      <c r="S119" s="281">
        <f>'3. GRI Pricing'!W129</f>
        <v>0</v>
      </c>
      <c r="T119" s="281">
        <f>'3. GRI Pricing'!X129</f>
        <v>0</v>
      </c>
      <c r="U119" s="281">
        <f>'3. GRI Pricing'!Y129</f>
        <v>0</v>
      </c>
      <c r="V119" s="282">
        <f>'3. GRI Pricing'!Z129</f>
        <v>1390</v>
      </c>
    </row>
    <row r="120" spans="3:22" x14ac:dyDescent="0.25">
      <c r="C120" s="23">
        <f>'3. GRI Pricing'!C130</f>
        <v>424</v>
      </c>
      <c r="D120" s="374" t="str">
        <f>'1. Accomodation'!L134</f>
        <v>D</v>
      </c>
      <c r="E120" s="16" t="str">
        <f>'3. GRI Pricing'!E130</f>
        <v>1 Bed</v>
      </c>
      <c r="F120" s="16">
        <f>'3. GRI Pricing'!F130</f>
        <v>1</v>
      </c>
      <c r="G120" s="16">
        <f>'3. GRI Pricing'!G130</f>
        <v>517.53</v>
      </c>
      <c r="H120" s="16">
        <f>'3. GRI Pricing'!H130</f>
        <v>4</v>
      </c>
      <c r="I120" s="16" t="str">
        <f>'3. GRI Pricing'!I130</f>
        <v>Internal Courtyard</v>
      </c>
      <c r="J120" s="280">
        <f>'3. GRI Pricing'!L130</f>
        <v>1275</v>
      </c>
      <c r="K120" s="281">
        <f>'3. GRI Pricing'!P130</f>
        <v>35</v>
      </c>
      <c r="L120" s="281">
        <f>'3. GRI Pricing'!M130</f>
        <v>0</v>
      </c>
      <c r="M120" s="281">
        <f>'3. GRI Pricing'!Q130</f>
        <v>15</v>
      </c>
      <c r="N120" s="281">
        <f>'3. GRI Pricing'!S130</f>
        <v>10</v>
      </c>
      <c r="O120" s="281">
        <f>'3. GRI Pricing'!T130</f>
        <v>0</v>
      </c>
      <c r="P120" s="281">
        <f>'3. GRI Pricing'!R130</f>
        <v>0</v>
      </c>
      <c r="Q120" s="281">
        <f>'3. GRI Pricing'!U130</f>
        <v>0</v>
      </c>
      <c r="R120" s="281">
        <f>'3. GRI Pricing'!V130</f>
        <v>10</v>
      </c>
      <c r="S120" s="281">
        <f>'3. GRI Pricing'!W130</f>
        <v>0</v>
      </c>
      <c r="T120" s="281">
        <f>'3. GRI Pricing'!X130</f>
        <v>0</v>
      </c>
      <c r="U120" s="281">
        <f>'3. GRI Pricing'!Y130</f>
        <v>0</v>
      </c>
      <c r="V120" s="282">
        <f>'3. GRI Pricing'!Z130</f>
        <v>1355</v>
      </c>
    </row>
    <row r="121" spans="3:22" x14ac:dyDescent="0.25">
      <c r="C121" s="23">
        <f>'3. GRI Pricing'!C131</f>
        <v>425</v>
      </c>
      <c r="D121" s="374" t="str">
        <f>'1. Accomodation'!L135</f>
        <v>D</v>
      </c>
      <c r="E121" s="16" t="str">
        <f>'3. GRI Pricing'!E131</f>
        <v>2 Bed</v>
      </c>
      <c r="F121" s="16">
        <f>'3. GRI Pricing'!F131</f>
        <v>2</v>
      </c>
      <c r="G121" s="16">
        <f>'3. GRI Pricing'!G131</f>
        <v>761.44</v>
      </c>
      <c r="H121" s="16">
        <f>'3. GRI Pricing'!H131</f>
        <v>4</v>
      </c>
      <c r="I121" s="16" t="str">
        <f>'3. GRI Pricing'!I131</f>
        <v>North Row below Treeline</v>
      </c>
      <c r="J121" s="280">
        <f>'3. GRI Pricing'!L131</f>
        <v>1665</v>
      </c>
      <c r="K121" s="281">
        <f>'3. GRI Pricing'!P131</f>
        <v>35</v>
      </c>
      <c r="L121" s="281">
        <f>'3. GRI Pricing'!M131</f>
        <v>0</v>
      </c>
      <c r="M121" s="281">
        <f>'3. GRI Pricing'!Q131</f>
        <v>30</v>
      </c>
      <c r="N121" s="281">
        <f>'3. GRI Pricing'!S131</f>
        <v>40</v>
      </c>
      <c r="O121" s="281">
        <f>'3. GRI Pricing'!T131</f>
        <v>0</v>
      </c>
      <c r="P121" s="281">
        <f>'3. GRI Pricing'!R131</f>
        <v>0</v>
      </c>
      <c r="Q121" s="281">
        <f>'3. GRI Pricing'!U131</f>
        <v>0</v>
      </c>
      <c r="R121" s="281">
        <f>'3. GRI Pricing'!V131</f>
        <v>0</v>
      </c>
      <c r="S121" s="281">
        <f>'3. GRI Pricing'!W131</f>
        <v>0</v>
      </c>
      <c r="T121" s="281">
        <f>'3. GRI Pricing'!X131</f>
        <v>0</v>
      </c>
      <c r="U121" s="281">
        <f>'3. GRI Pricing'!Y131</f>
        <v>0</v>
      </c>
      <c r="V121" s="282">
        <f>'3. GRI Pricing'!Z131</f>
        <v>1800</v>
      </c>
    </row>
    <row r="122" spans="3:22" x14ac:dyDescent="0.25">
      <c r="C122" s="23">
        <f>'3. GRI Pricing'!C132</f>
        <v>426</v>
      </c>
      <c r="D122" s="374" t="str">
        <f>'1. Accomodation'!L136</f>
        <v>D</v>
      </c>
      <c r="E122" s="16" t="str">
        <f>'3. GRI Pricing'!E132</f>
        <v>1 Bed</v>
      </c>
      <c r="F122" s="16">
        <f>'3. GRI Pricing'!F132</f>
        <v>1</v>
      </c>
      <c r="G122" s="16">
        <f>'3. GRI Pricing'!G132</f>
        <v>497.72</v>
      </c>
      <c r="H122" s="16">
        <f>'3. GRI Pricing'!H132</f>
        <v>4</v>
      </c>
      <c r="I122" s="16" t="str">
        <f>'3. GRI Pricing'!I132</f>
        <v>Internal Courtyard</v>
      </c>
      <c r="J122" s="280">
        <f>'3. GRI Pricing'!L132</f>
        <v>1275</v>
      </c>
      <c r="K122" s="281">
        <f>'3. GRI Pricing'!P132</f>
        <v>35</v>
      </c>
      <c r="L122" s="281">
        <f>'3. GRI Pricing'!M132</f>
        <v>0</v>
      </c>
      <c r="M122" s="281">
        <f>'3. GRI Pricing'!Q132</f>
        <v>15</v>
      </c>
      <c r="N122" s="281">
        <f>'3. GRI Pricing'!S132</f>
        <v>10</v>
      </c>
      <c r="O122" s="281">
        <f>'3. GRI Pricing'!T132</f>
        <v>0</v>
      </c>
      <c r="P122" s="281">
        <f>'3. GRI Pricing'!R132</f>
        <v>0</v>
      </c>
      <c r="Q122" s="281">
        <f>'3. GRI Pricing'!U132</f>
        <v>0</v>
      </c>
      <c r="R122" s="281">
        <f>'3. GRI Pricing'!V132</f>
        <v>10</v>
      </c>
      <c r="S122" s="281">
        <f>'3. GRI Pricing'!W132</f>
        <v>0</v>
      </c>
      <c r="T122" s="281">
        <f>'3. GRI Pricing'!X132</f>
        <v>0</v>
      </c>
      <c r="U122" s="281">
        <f>'3. GRI Pricing'!Y132</f>
        <v>0</v>
      </c>
      <c r="V122" s="282">
        <f>'3. GRI Pricing'!Z132</f>
        <v>1345</v>
      </c>
    </row>
    <row r="123" spans="3:22" x14ac:dyDescent="0.25">
      <c r="C123" s="23">
        <f>'3. GRI Pricing'!C133</f>
        <v>427</v>
      </c>
      <c r="D123" s="374" t="str">
        <f>'1. Accomodation'!L137</f>
        <v>D</v>
      </c>
      <c r="E123" s="16" t="str">
        <f>'3. GRI Pricing'!E133</f>
        <v>1 Bed</v>
      </c>
      <c r="F123" s="16">
        <f>'3. GRI Pricing'!F133</f>
        <v>1</v>
      </c>
      <c r="G123" s="16">
        <f>'3. GRI Pricing'!G133</f>
        <v>512.04</v>
      </c>
      <c r="H123" s="16">
        <f>'3. GRI Pricing'!H133</f>
        <v>4</v>
      </c>
      <c r="I123" s="16" t="str">
        <f>'3. GRI Pricing'!I133</f>
        <v>Internal Courtyard</v>
      </c>
      <c r="J123" s="280">
        <f>'3. GRI Pricing'!L133</f>
        <v>1275</v>
      </c>
      <c r="K123" s="281">
        <f>'3. GRI Pricing'!P133</f>
        <v>35</v>
      </c>
      <c r="L123" s="281">
        <f>'3. GRI Pricing'!M133</f>
        <v>0</v>
      </c>
      <c r="M123" s="281">
        <f>'3. GRI Pricing'!Q133</f>
        <v>15</v>
      </c>
      <c r="N123" s="281">
        <f>'3. GRI Pricing'!S133</f>
        <v>10</v>
      </c>
      <c r="O123" s="281">
        <f>'3. GRI Pricing'!T133</f>
        <v>0</v>
      </c>
      <c r="P123" s="281">
        <f>'3. GRI Pricing'!R133</f>
        <v>0</v>
      </c>
      <c r="Q123" s="281">
        <f>'3. GRI Pricing'!U133</f>
        <v>0</v>
      </c>
      <c r="R123" s="281">
        <f>'3. GRI Pricing'!V133</f>
        <v>10</v>
      </c>
      <c r="S123" s="281">
        <f>'3. GRI Pricing'!W133</f>
        <v>0</v>
      </c>
      <c r="T123" s="281">
        <f>'3. GRI Pricing'!X133</f>
        <v>0</v>
      </c>
      <c r="U123" s="281">
        <f>'3. GRI Pricing'!Y133</f>
        <v>0</v>
      </c>
      <c r="V123" s="282">
        <f>'3. GRI Pricing'!Z133</f>
        <v>1345</v>
      </c>
    </row>
    <row r="124" spans="3:22" x14ac:dyDescent="0.25">
      <c r="C124" s="23">
        <f>'3. GRI Pricing'!C134</f>
        <v>428</v>
      </c>
      <c r="D124" s="374" t="str">
        <f>'1. Accomodation'!L138</f>
        <v>D</v>
      </c>
      <c r="E124" s="16" t="str">
        <f>'3. GRI Pricing'!E134</f>
        <v>2 Bed</v>
      </c>
      <c r="F124" s="16">
        <f>'3. GRI Pricing'!F134</f>
        <v>2</v>
      </c>
      <c r="G124" s="16">
        <f>'3. GRI Pricing'!G134</f>
        <v>761.44</v>
      </c>
      <c r="H124" s="16">
        <f>'3. GRI Pricing'!H134</f>
        <v>4</v>
      </c>
      <c r="I124" s="16" t="str">
        <f>'3. GRI Pricing'!I134</f>
        <v>North Row below Treeline</v>
      </c>
      <c r="J124" s="280">
        <f>'3. GRI Pricing'!L134</f>
        <v>1665</v>
      </c>
      <c r="K124" s="281">
        <f>'3. GRI Pricing'!P134</f>
        <v>35</v>
      </c>
      <c r="L124" s="281">
        <f>'3. GRI Pricing'!M134</f>
        <v>0</v>
      </c>
      <c r="M124" s="281">
        <f>'3. GRI Pricing'!Q134</f>
        <v>30</v>
      </c>
      <c r="N124" s="281">
        <f>'3. GRI Pricing'!S134</f>
        <v>40</v>
      </c>
      <c r="O124" s="281">
        <f>'3. GRI Pricing'!T134</f>
        <v>0</v>
      </c>
      <c r="P124" s="281">
        <f>'3. GRI Pricing'!R134</f>
        <v>0</v>
      </c>
      <c r="Q124" s="281">
        <f>'3. GRI Pricing'!U134</f>
        <v>0</v>
      </c>
      <c r="R124" s="281">
        <f>'3. GRI Pricing'!V134</f>
        <v>0</v>
      </c>
      <c r="S124" s="281">
        <f>'3. GRI Pricing'!W134</f>
        <v>0</v>
      </c>
      <c r="T124" s="281">
        <f>'3. GRI Pricing'!X134</f>
        <v>0</v>
      </c>
      <c r="U124" s="281">
        <f>'3. GRI Pricing'!Y134</f>
        <v>0</v>
      </c>
      <c r="V124" s="282">
        <f>'3. GRI Pricing'!Z134</f>
        <v>1800</v>
      </c>
    </row>
    <row r="125" spans="3:22" x14ac:dyDescent="0.25">
      <c r="C125" s="23">
        <f>'3. GRI Pricing'!C135</f>
        <v>429</v>
      </c>
      <c r="D125" s="374" t="str">
        <f>'1. Accomodation'!L139</f>
        <v>D</v>
      </c>
      <c r="E125" s="16" t="str">
        <f>'3. GRI Pricing'!E135</f>
        <v>1 Bed</v>
      </c>
      <c r="F125" s="16">
        <f>'3. GRI Pricing'!F135</f>
        <v>1</v>
      </c>
      <c r="G125" s="16">
        <f>'3. GRI Pricing'!G135</f>
        <v>517.53</v>
      </c>
      <c r="H125" s="16">
        <f>'3. GRI Pricing'!H135</f>
        <v>4</v>
      </c>
      <c r="I125" s="16" t="str">
        <f>'3. GRI Pricing'!I135</f>
        <v>Internal Courtyard</v>
      </c>
      <c r="J125" s="280">
        <f>'3. GRI Pricing'!L135</f>
        <v>1275</v>
      </c>
      <c r="K125" s="281">
        <f>'3. GRI Pricing'!P135</f>
        <v>35</v>
      </c>
      <c r="L125" s="281">
        <f>'3. GRI Pricing'!M135</f>
        <v>0</v>
      </c>
      <c r="M125" s="281">
        <f>'3. GRI Pricing'!Q135</f>
        <v>15</v>
      </c>
      <c r="N125" s="281">
        <f>'3. GRI Pricing'!S135</f>
        <v>10</v>
      </c>
      <c r="O125" s="281">
        <f>'3. GRI Pricing'!T135</f>
        <v>0</v>
      </c>
      <c r="P125" s="281">
        <f>'3. GRI Pricing'!R135</f>
        <v>0</v>
      </c>
      <c r="Q125" s="281">
        <f>'3. GRI Pricing'!U135</f>
        <v>0</v>
      </c>
      <c r="R125" s="281">
        <f>'3. GRI Pricing'!V135</f>
        <v>10</v>
      </c>
      <c r="S125" s="281">
        <f>'3. GRI Pricing'!W135</f>
        <v>0</v>
      </c>
      <c r="T125" s="281">
        <f>'3. GRI Pricing'!X135</f>
        <v>0</v>
      </c>
      <c r="U125" s="281">
        <f>'3. GRI Pricing'!Y135</f>
        <v>0</v>
      </c>
      <c r="V125" s="282">
        <f>'3. GRI Pricing'!Z135</f>
        <v>1355</v>
      </c>
    </row>
    <row r="126" spans="3:22" x14ac:dyDescent="0.25">
      <c r="C126" s="23">
        <f>'3. GRI Pricing'!C136</f>
        <v>430</v>
      </c>
      <c r="D126" s="374" t="str">
        <f>'1. Accomodation'!L140</f>
        <v>D</v>
      </c>
      <c r="E126" s="16" t="str">
        <f>'3. GRI Pricing'!E136</f>
        <v>1 Bed</v>
      </c>
      <c r="F126" s="16">
        <f>'3. GRI Pricing'!F136</f>
        <v>1</v>
      </c>
      <c r="G126" s="16">
        <f>'3. GRI Pricing'!G136</f>
        <v>521.51</v>
      </c>
      <c r="H126" s="16">
        <f>'3. GRI Pricing'!H136</f>
        <v>4</v>
      </c>
      <c r="I126" s="16" t="str">
        <f>'3. GRI Pricing'!I136</f>
        <v>North Row below Treeline</v>
      </c>
      <c r="J126" s="280">
        <f>'3. GRI Pricing'!L136</f>
        <v>1275</v>
      </c>
      <c r="K126" s="281">
        <f>'3. GRI Pricing'!P136</f>
        <v>35</v>
      </c>
      <c r="L126" s="281">
        <f>'3. GRI Pricing'!M136</f>
        <v>0</v>
      </c>
      <c r="M126" s="281">
        <f>'3. GRI Pricing'!Q136</f>
        <v>30</v>
      </c>
      <c r="N126" s="281">
        <f>'3. GRI Pricing'!S136</f>
        <v>40</v>
      </c>
      <c r="O126" s="281">
        <f>'3. GRI Pricing'!T136</f>
        <v>0</v>
      </c>
      <c r="P126" s="281">
        <f>'3. GRI Pricing'!R136</f>
        <v>0</v>
      </c>
      <c r="Q126" s="281">
        <f>'3. GRI Pricing'!U136</f>
        <v>0</v>
      </c>
      <c r="R126" s="281">
        <f>'3. GRI Pricing'!V136</f>
        <v>0</v>
      </c>
      <c r="S126" s="281">
        <f>'3. GRI Pricing'!W136</f>
        <v>0</v>
      </c>
      <c r="T126" s="281">
        <f>'3. GRI Pricing'!X136</f>
        <v>0</v>
      </c>
      <c r="U126" s="281">
        <f>'3. GRI Pricing'!Y136</f>
        <v>0</v>
      </c>
      <c r="V126" s="282">
        <f>'3. GRI Pricing'!Z136</f>
        <v>1390</v>
      </c>
    </row>
    <row r="127" spans="3:22" x14ac:dyDescent="0.25">
      <c r="C127" s="23">
        <f>'3. GRI Pricing'!C137</f>
        <v>431</v>
      </c>
      <c r="D127" s="374" t="str">
        <f>'1. Accomodation'!L141</f>
        <v>D</v>
      </c>
      <c r="E127" s="16" t="str">
        <f>'3. GRI Pricing'!E137</f>
        <v>2 Bed</v>
      </c>
      <c r="F127" s="16">
        <f>'3. GRI Pricing'!F137</f>
        <v>2</v>
      </c>
      <c r="G127" s="16">
        <f>'3. GRI Pricing'!G137</f>
        <v>760.9</v>
      </c>
      <c r="H127" s="16">
        <f>'3. GRI Pricing'!H137</f>
        <v>4</v>
      </c>
      <c r="I127" s="16" t="str">
        <f>'3. GRI Pricing'!I137</f>
        <v>North Row below Treeline</v>
      </c>
      <c r="J127" s="280">
        <f>'3. GRI Pricing'!L137</f>
        <v>1665</v>
      </c>
      <c r="K127" s="281">
        <f>'3. GRI Pricing'!P137</f>
        <v>35</v>
      </c>
      <c r="L127" s="281">
        <f>'3. GRI Pricing'!M137</f>
        <v>0</v>
      </c>
      <c r="M127" s="281">
        <f>'3. GRI Pricing'!Q137</f>
        <v>30</v>
      </c>
      <c r="N127" s="281">
        <f>'3. GRI Pricing'!S137</f>
        <v>40</v>
      </c>
      <c r="O127" s="281">
        <f>'3. GRI Pricing'!T137</f>
        <v>0</v>
      </c>
      <c r="P127" s="281">
        <f>'3. GRI Pricing'!R137</f>
        <v>10</v>
      </c>
      <c r="Q127" s="281">
        <f>'3. GRI Pricing'!U137</f>
        <v>0</v>
      </c>
      <c r="R127" s="281">
        <f>'3. GRI Pricing'!V137</f>
        <v>0</v>
      </c>
      <c r="S127" s="281">
        <f>'3. GRI Pricing'!W137</f>
        <v>0</v>
      </c>
      <c r="T127" s="281">
        <f>'3. GRI Pricing'!X137</f>
        <v>0</v>
      </c>
      <c r="U127" s="281">
        <f>'3. GRI Pricing'!Y137</f>
        <v>0</v>
      </c>
      <c r="V127" s="282">
        <f>'3. GRI Pricing'!Z137</f>
        <v>1810</v>
      </c>
    </row>
    <row r="128" spans="3:22" x14ac:dyDescent="0.25">
      <c r="C128" s="23">
        <f>'3. GRI Pricing'!C138</f>
        <v>432</v>
      </c>
      <c r="D128" s="374" t="str">
        <f>'1. Accomodation'!L142</f>
        <v>D</v>
      </c>
      <c r="E128" s="16" t="str">
        <f>'3. GRI Pricing'!E138</f>
        <v>1 Bed</v>
      </c>
      <c r="F128" s="16">
        <f>'3. GRI Pricing'!F138</f>
        <v>1</v>
      </c>
      <c r="G128" s="16">
        <f>'3. GRI Pricing'!G138</f>
        <v>524.74</v>
      </c>
      <c r="H128" s="16">
        <f>'3. GRI Pricing'!H138</f>
        <v>4</v>
      </c>
      <c r="I128" s="16" t="str">
        <f>'3. GRI Pricing'!I138</f>
        <v>Saxon Gate below Treeline</v>
      </c>
      <c r="J128" s="280">
        <f>'3. GRI Pricing'!L138</f>
        <v>1275</v>
      </c>
      <c r="K128" s="281">
        <f>'3. GRI Pricing'!P138</f>
        <v>35</v>
      </c>
      <c r="L128" s="281">
        <f>'3. GRI Pricing'!M138</f>
        <v>0</v>
      </c>
      <c r="M128" s="281">
        <f>'3. GRI Pricing'!Q138</f>
        <v>30</v>
      </c>
      <c r="N128" s="281">
        <f>'3. GRI Pricing'!S138</f>
        <v>40</v>
      </c>
      <c r="O128" s="281">
        <f>'3. GRI Pricing'!T138</f>
        <v>0</v>
      </c>
      <c r="P128" s="281">
        <f>'3. GRI Pricing'!R138</f>
        <v>0</v>
      </c>
      <c r="Q128" s="281">
        <f>'3. GRI Pricing'!U138</f>
        <v>0</v>
      </c>
      <c r="R128" s="281">
        <f>'3. GRI Pricing'!V138</f>
        <v>0</v>
      </c>
      <c r="S128" s="281">
        <f>'3. GRI Pricing'!W138</f>
        <v>0</v>
      </c>
      <c r="T128" s="281">
        <f>'3. GRI Pricing'!X138</f>
        <v>0</v>
      </c>
      <c r="U128" s="281">
        <f>'3. GRI Pricing'!Y138</f>
        <v>0</v>
      </c>
      <c r="V128" s="282">
        <f>'3. GRI Pricing'!Z138</f>
        <v>1380</v>
      </c>
    </row>
    <row r="129" spans="3:22" x14ac:dyDescent="0.25">
      <c r="C129" s="23">
        <f>'3. GRI Pricing'!C139</f>
        <v>433</v>
      </c>
      <c r="D129" s="374" t="str">
        <f>'1. Accomodation'!L143</f>
        <v>D</v>
      </c>
      <c r="E129" s="16" t="str">
        <f>'3. GRI Pricing'!E139</f>
        <v>1 Bed</v>
      </c>
      <c r="F129" s="16">
        <f>'3. GRI Pricing'!F139</f>
        <v>1</v>
      </c>
      <c r="G129" s="16">
        <f>'3. GRI Pricing'!G139</f>
        <v>510.96</v>
      </c>
      <c r="H129" s="16">
        <f>'3. GRI Pricing'!H139</f>
        <v>4</v>
      </c>
      <c r="I129" s="16" t="str">
        <f>'3. GRI Pricing'!I139</f>
        <v>Saxon Gate below Treeline</v>
      </c>
      <c r="J129" s="280">
        <f>'3. GRI Pricing'!L139</f>
        <v>1275</v>
      </c>
      <c r="K129" s="281">
        <f>'3. GRI Pricing'!P139</f>
        <v>35</v>
      </c>
      <c r="L129" s="281">
        <f>'3. GRI Pricing'!M139</f>
        <v>0</v>
      </c>
      <c r="M129" s="281">
        <f>'3. GRI Pricing'!Q139</f>
        <v>30</v>
      </c>
      <c r="N129" s="281">
        <f>'3. GRI Pricing'!S139</f>
        <v>40</v>
      </c>
      <c r="O129" s="281">
        <f>'3. GRI Pricing'!T139</f>
        <v>0</v>
      </c>
      <c r="P129" s="281">
        <f>'3. GRI Pricing'!R139</f>
        <v>0</v>
      </c>
      <c r="Q129" s="281">
        <f>'3. GRI Pricing'!U139</f>
        <v>0</v>
      </c>
      <c r="R129" s="281">
        <f>'3. GRI Pricing'!V139</f>
        <v>0</v>
      </c>
      <c r="S129" s="281">
        <f>'3. GRI Pricing'!W139</f>
        <v>0</v>
      </c>
      <c r="T129" s="281">
        <f>'3. GRI Pricing'!X139</f>
        <v>0</v>
      </c>
      <c r="U129" s="281">
        <f>'3. GRI Pricing'!Y139</f>
        <v>0</v>
      </c>
      <c r="V129" s="282">
        <f>'3. GRI Pricing'!Z139</f>
        <v>1385</v>
      </c>
    </row>
    <row r="130" spans="3:22" x14ac:dyDescent="0.25">
      <c r="C130" s="23">
        <f>'3. GRI Pricing'!C140</f>
        <v>434</v>
      </c>
      <c r="D130" s="374" t="str">
        <f>'1. Accomodation'!L144</f>
        <v>D</v>
      </c>
      <c r="E130" s="16" t="str">
        <f>'3. GRI Pricing'!E140</f>
        <v>1 Bed</v>
      </c>
      <c r="F130" s="16">
        <f>'3. GRI Pricing'!F140</f>
        <v>1</v>
      </c>
      <c r="G130" s="16">
        <f>'3. GRI Pricing'!G140</f>
        <v>492.56</v>
      </c>
      <c r="H130" s="16">
        <f>'3. GRI Pricing'!H140</f>
        <v>4</v>
      </c>
      <c r="I130" s="16" t="str">
        <f>'3. GRI Pricing'!I140</f>
        <v>Internal Courtyard</v>
      </c>
      <c r="J130" s="280">
        <f>'3. GRI Pricing'!L140</f>
        <v>1275</v>
      </c>
      <c r="K130" s="281">
        <f>'3. GRI Pricing'!P140</f>
        <v>35</v>
      </c>
      <c r="L130" s="281">
        <f>'3. GRI Pricing'!M140</f>
        <v>0</v>
      </c>
      <c r="M130" s="281">
        <f>'3. GRI Pricing'!Q140</f>
        <v>15</v>
      </c>
      <c r="N130" s="281">
        <f>'3. GRI Pricing'!S140</f>
        <v>10</v>
      </c>
      <c r="O130" s="281">
        <f>'3. GRI Pricing'!T140</f>
        <v>0</v>
      </c>
      <c r="P130" s="281">
        <f>'3. GRI Pricing'!R140</f>
        <v>0</v>
      </c>
      <c r="Q130" s="281">
        <f>'3. GRI Pricing'!U140</f>
        <v>0</v>
      </c>
      <c r="R130" s="281">
        <f>'3. GRI Pricing'!V140</f>
        <v>10</v>
      </c>
      <c r="S130" s="281">
        <f>'3. GRI Pricing'!W140</f>
        <v>0</v>
      </c>
      <c r="T130" s="281">
        <f>'3. GRI Pricing'!X140</f>
        <v>0</v>
      </c>
      <c r="U130" s="281">
        <f>'3. GRI Pricing'!Y140</f>
        <v>0</v>
      </c>
      <c r="V130" s="282">
        <f>'3. GRI Pricing'!Z140</f>
        <v>1345</v>
      </c>
    </row>
    <row r="131" spans="3:22" x14ac:dyDescent="0.25">
      <c r="C131" s="23">
        <f>'3. GRI Pricing'!C141</f>
        <v>435</v>
      </c>
      <c r="D131" s="374" t="str">
        <f>'1. Accomodation'!L145</f>
        <v>D</v>
      </c>
      <c r="E131" s="16" t="str">
        <f>'3. GRI Pricing'!E141</f>
        <v>1 Bed</v>
      </c>
      <c r="F131" s="16">
        <f>'3. GRI Pricing'!F141</f>
        <v>1</v>
      </c>
      <c r="G131" s="16">
        <f>'3. GRI Pricing'!G141</f>
        <v>510.96</v>
      </c>
      <c r="H131" s="16">
        <f>'3. GRI Pricing'!H141</f>
        <v>4</v>
      </c>
      <c r="I131" s="16" t="str">
        <f>'3. GRI Pricing'!I141</f>
        <v>Saxon Gate below Treeline</v>
      </c>
      <c r="J131" s="280">
        <f>'3. GRI Pricing'!L141</f>
        <v>1275</v>
      </c>
      <c r="K131" s="281">
        <f>'3. GRI Pricing'!P141</f>
        <v>35</v>
      </c>
      <c r="L131" s="281">
        <f>'3. GRI Pricing'!M141</f>
        <v>0</v>
      </c>
      <c r="M131" s="281">
        <f>'3. GRI Pricing'!Q141</f>
        <v>30</v>
      </c>
      <c r="N131" s="281">
        <f>'3. GRI Pricing'!S141</f>
        <v>40</v>
      </c>
      <c r="O131" s="281">
        <f>'3. GRI Pricing'!T141</f>
        <v>0</v>
      </c>
      <c r="P131" s="281">
        <f>'3. GRI Pricing'!R141</f>
        <v>0</v>
      </c>
      <c r="Q131" s="281">
        <f>'3. GRI Pricing'!U141</f>
        <v>0</v>
      </c>
      <c r="R131" s="281">
        <f>'3. GRI Pricing'!V141</f>
        <v>0</v>
      </c>
      <c r="S131" s="281">
        <f>'3. GRI Pricing'!W141</f>
        <v>0</v>
      </c>
      <c r="T131" s="281">
        <f>'3. GRI Pricing'!X141</f>
        <v>0</v>
      </c>
      <c r="U131" s="281">
        <f>'3. GRI Pricing'!Y141</f>
        <v>0</v>
      </c>
      <c r="V131" s="282">
        <f>'3. GRI Pricing'!Z141</f>
        <v>1385</v>
      </c>
    </row>
    <row r="132" spans="3:22" x14ac:dyDescent="0.25">
      <c r="C132" s="23">
        <f>'3. GRI Pricing'!C142</f>
        <v>436</v>
      </c>
      <c r="D132" s="374" t="str">
        <f>'1. Accomodation'!L146</f>
        <v>D</v>
      </c>
      <c r="E132" s="16" t="str">
        <f>'3. GRI Pricing'!E142</f>
        <v>1 Bed</v>
      </c>
      <c r="F132" s="16">
        <f>'3. GRI Pricing'!F142</f>
        <v>1</v>
      </c>
      <c r="G132" s="16">
        <f>'3. GRI Pricing'!G142</f>
        <v>506.87</v>
      </c>
      <c r="H132" s="16">
        <f>'3. GRI Pricing'!H142</f>
        <v>4</v>
      </c>
      <c r="I132" s="16" t="str">
        <f>'3. GRI Pricing'!I142</f>
        <v>Internal Courtyard</v>
      </c>
      <c r="J132" s="280">
        <f>'3. GRI Pricing'!L142</f>
        <v>1275</v>
      </c>
      <c r="K132" s="281">
        <f>'3. GRI Pricing'!P142</f>
        <v>35</v>
      </c>
      <c r="L132" s="281">
        <f>'3. GRI Pricing'!M142</f>
        <v>0</v>
      </c>
      <c r="M132" s="281">
        <f>'3. GRI Pricing'!Q142</f>
        <v>15</v>
      </c>
      <c r="N132" s="281">
        <f>'3. GRI Pricing'!S142</f>
        <v>10</v>
      </c>
      <c r="O132" s="281">
        <f>'3. GRI Pricing'!T142</f>
        <v>0</v>
      </c>
      <c r="P132" s="281">
        <f>'3. GRI Pricing'!R142</f>
        <v>0</v>
      </c>
      <c r="Q132" s="281">
        <f>'3. GRI Pricing'!U142</f>
        <v>0</v>
      </c>
      <c r="R132" s="281">
        <f>'3. GRI Pricing'!V142</f>
        <v>10</v>
      </c>
      <c r="S132" s="281">
        <f>'3. GRI Pricing'!W142</f>
        <v>0</v>
      </c>
      <c r="T132" s="281">
        <f>'3. GRI Pricing'!X142</f>
        <v>0</v>
      </c>
      <c r="U132" s="281">
        <f>'3. GRI Pricing'!Y142</f>
        <v>0</v>
      </c>
      <c r="V132" s="282">
        <f>'3. GRI Pricing'!Z142</f>
        <v>1350</v>
      </c>
    </row>
    <row r="133" spans="3:22" x14ac:dyDescent="0.25">
      <c r="C133" s="23">
        <f>'3. GRI Pricing'!C143</f>
        <v>437</v>
      </c>
      <c r="D133" s="374" t="str">
        <f>'1. Accomodation'!L147</f>
        <v>D</v>
      </c>
      <c r="E133" s="16" t="str">
        <f>'3. GRI Pricing'!E143</f>
        <v>1 Bed</v>
      </c>
      <c r="F133" s="16">
        <f>'3. GRI Pricing'!F143</f>
        <v>1</v>
      </c>
      <c r="G133" s="16">
        <f>'3. GRI Pricing'!G143</f>
        <v>510.96</v>
      </c>
      <c r="H133" s="16">
        <f>'3. GRI Pricing'!H143</f>
        <v>4</v>
      </c>
      <c r="I133" s="16" t="str">
        <f>'3. GRI Pricing'!I143</f>
        <v>Saxon Gate below Treeline</v>
      </c>
      <c r="J133" s="280">
        <f>'3. GRI Pricing'!L143</f>
        <v>1275</v>
      </c>
      <c r="K133" s="281">
        <f>'3. GRI Pricing'!P143</f>
        <v>35</v>
      </c>
      <c r="L133" s="281">
        <f>'3. GRI Pricing'!M143</f>
        <v>0</v>
      </c>
      <c r="M133" s="281">
        <f>'3. GRI Pricing'!Q143</f>
        <v>30</v>
      </c>
      <c r="N133" s="281">
        <f>'3. GRI Pricing'!S143</f>
        <v>40</v>
      </c>
      <c r="O133" s="281">
        <f>'3. GRI Pricing'!T143</f>
        <v>0</v>
      </c>
      <c r="P133" s="281">
        <f>'3. GRI Pricing'!R143</f>
        <v>0</v>
      </c>
      <c r="Q133" s="281">
        <f>'3. GRI Pricing'!U143</f>
        <v>0</v>
      </c>
      <c r="R133" s="281">
        <f>'3. GRI Pricing'!V143</f>
        <v>0</v>
      </c>
      <c r="S133" s="281">
        <f>'3. GRI Pricing'!W143</f>
        <v>0</v>
      </c>
      <c r="T133" s="281">
        <f>'3. GRI Pricing'!X143</f>
        <v>0</v>
      </c>
      <c r="U133" s="281">
        <f>'3. GRI Pricing'!Y143</f>
        <v>0</v>
      </c>
      <c r="V133" s="282">
        <f>'3. GRI Pricing'!Z143</f>
        <v>1385</v>
      </c>
    </row>
    <row r="134" spans="3:22" x14ac:dyDescent="0.25">
      <c r="C134" s="23">
        <f>'3. GRI Pricing'!C144</f>
        <v>438</v>
      </c>
      <c r="D134" s="374" t="str">
        <f>'1. Accomodation'!L148</f>
        <v>D</v>
      </c>
      <c r="E134" s="16" t="str">
        <f>'3. GRI Pricing'!E144</f>
        <v>2 Bed</v>
      </c>
      <c r="F134" s="16">
        <f>'3. GRI Pricing'!F144</f>
        <v>2</v>
      </c>
      <c r="G134" s="16">
        <f>'3. GRI Pricing'!G144</f>
        <v>749.38</v>
      </c>
      <c r="H134" s="16">
        <f>'3. GRI Pricing'!H144</f>
        <v>4</v>
      </c>
      <c r="I134" s="16" t="str">
        <f>'3. GRI Pricing'!I144</f>
        <v>Internal Courtyard</v>
      </c>
      <c r="J134" s="280">
        <f>'3. GRI Pricing'!L144</f>
        <v>1665</v>
      </c>
      <c r="K134" s="281">
        <f>'3. GRI Pricing'!P144</f>
        <v>35</v>
      </c>
      <c r="L134" s="281">
        <f>'3. GRI Pricing'!M144</f>
        <v>0</v>
      </c>
      <c r="M134" s="281">
        <f>'3. GRI Pricing'!Q144</f>
        <v>15</v>
      </c>
      <c r="N134" s="281">
        <f>'3. GRI Pricing'!S144</f>
        <v>10</v>
      </c>
      <c r="O134" s="281">
        <f>'3. GRI Pricing'!T144</f>
        <v>0</v>
      </c>
      <c r="P134" s="281">
        <f>'3. GRI Pricing'!R144</f>
        <v>0</v>
      </c>
      <c r="Q134" s="281">
        <f>'3. GRI Pricing'!U144</f>
        <v>0</v>
      </c>
      <c r="R134" s="281">
        <f>'3. GRI Pricing'!V144</f>
        <v>0</v>
      </c>
      <c r="S134" s="281">
        <f>'3. GRI Pricing'!W144</f>
        <v>0</v>
      </c>
      <c r="T134" s="281">
        <f>'3. GRI Pricing'!X144</f>
        <v>0</v>
      </c>
      <c r="U134" s="281">
        <f>'3. GRI Pricing'!Y144</f>
        <v>0</v>
      </c>
      <c r="V134" s="282">
        <f>'3. GRI Pricing'!Z144</f>
        <v>1725</v>
      </c>
    </row>
    <row r="135" spans="3:22" x14ac:dyDescent="0.25">
      <c r="C135" s="23">
        <f>'3. GRI Pricing'!C145</f>
        <v>439</v>
      </c>
      <c r="D135" s="374" t="str">
        <f>'1. Accomodation'!L149</f>
        <v>D</v>
      </c>
      <c r="E135" s="16" t="str">
        <f>'3. GRI Pricing'!E145</f>
        <v>1 Bed</v>
      </c>
      <c r="F135" s="16">
        <f>'3. GRI Pricing'!F145</f>
        <v>1</v>
      </c>
      <c r="G135" s="16">
        <f>'3. GRI Pricing'!G145</f>
        <v>508.16</v>
      </c>
      <c r="H135" s="16">
        <f>'3. GRI Pricing'!H145</f>
        <v>4</v>
      </c>
      <c r="I135" s="16" t="str">
        <f>'3. GRI Pricing'!I145</f>
        <v>Saxon Gate below Treeline</v>
      </c>
      <c r="J135" s="280">
        <f>'3. GRI Pricing'!L145</f>
        <v>1275</v>
      </c>
      <c r="K135" s="281">
        <f>'3. GRI Pricing'!P145</f>
        <v>35</v>
      </c>
      <c r="L135" s="281">
        <f>'3. GRI Pricing'!M145</f>
        <v>0</v>
      </c>
      <c r="M135" s="281">
        <f>'3. GRI Pricing'!Q145</f>
        <v>30</v>
      </c>
      <c r="N135" s="281">
        <f>'3. GRI Pricing'!S145</f>
        <v>40</v>
      </c>
      <c r="O135" s="281">
        <f>'3. GRI Pricing'!T145</f>
        <v>0</v>
      </c>
      <c r="P135" s="281">
        <f>'3. GRI Pricing'!R145</f>
        <v>0</v>
      </c>
      <c r="Q135" s="281">
        <f>'3. GRI Pricing'!U145</f>
        <v>0</v>
      </c>
      <c r="R135" s="281">
        <f>'3. GRI Pricing'!V145</f>
        <v>0</v>
      </c>
      <c r="S135" s="281">
        <f>'3. GRI Pricing'!W145</f>
        <v>0</v>
      </c>
      <c r="T135" s="281">
        <f>'3. GRI Pricing'!X145</f>
        <v>0</v>
      </c>
      <c r="U135" s="281">
        <f>'3. GRI Pricing'!Y145</f>
        <v>0</v>
      </c>
      <c r="V135" s="282">
        <f>'3. GRI Pricing'!Z145</f>
        <v>1385</v>
      </c>
    </row>
    <row r="136" spans="3:22" x14ac:dyDescent="0.25">
      <c r="C136" s="23">
        <f>'3. GRI Pricing'!C146</f>
        <v>501</v>
      </c>
      <c r="D136" s="374" t="str">
        <f>'1. Accomodation'!L150</f>
        <v>C</v>
      </c>
      <c r="E136" s="16" t="str">
        <f>'3. GRI Pricing'!E146</f>
        <v>1 Bed</v>
      </c>
      <c r="F136" s="16">
        <f>'3. GRI Pricing'!F146</f>
        <v>1</v>
      </c>
      <c r="G136" s="16">
        <f>'3. GRI Pricing'!G146</f>
        <v>517.1</v>
      </c>
      <c r="H136" s="16">
        <f>'3. GRI Pricing'!H146</f>
        <v>5</v>
      </c>
      <c r="I136" s="16" t="str">
        <f>'3. GRI Pricing'!I146</f>
        <v>North Row below Treeline</v>
      </c>
      <c r="J136" s="280">
        <f>'3. GRI Pricing'!L146</f>
        <v>1275</v>
      </c>
      <c r="K136" s="281">
        <f>'3. GRI Pricing'!P146</f>
        <v>40</v>
      </c>
      <c r="L136" s="281">
        <f>'3. GRI Pricing'!M146</f>
        <v>0</v>
      </c>
      <c r="M136" s="281">
        <f>'3. GRI Pricing'!Q146</f>
        <v>30</v>
      </c>
      <c r="N136" s="281">
        <f>'3. GRI Pricing'!S146</f>
        <v>40</v>
      </c>
      <c r="O136" s="281">
        <f>'3. GRI Pricing'!T146</f>
        <v>0</v>
      </c>
      <c r="P136" s="281">
        <f>'3. GRI Pricing'!R146</f>
        <v>0</v>
      </c>
      <c r="Q136" s="281">
        <f>'3. GRI Pricing'!U146</f>
        <v>0</v>
      </c>
      <c r="R136" s="281">
        <f>'3. GRI Pricing'!V146</f>
        <v>0</v>
      </c>
      <c r="S136" s="281">
        <f>'3. GRI Pricing'!W146</f>
        <v>0</v>
      </c>
      <c r="T136" s="281">
        <f>'3. GRI Pricing'!X146</f>
        <v>0</v>
      </c>
      <c r="U136" s="281">
        <f>'3. GRI Pricing'!Y146</f>
        <v>0</v>
      </c>
      <c r="V136" s="282">
        <f>'3. GRI Pricing'!Z146</f>
        <v>1395</v>
      </c>
    </row>
    <row r="137" spans="3:22" x14ac:dyDescent="0.25">
      <c r="C137" s="23">
        <f>'3. GRI Pricing'!C147</f>
        <v>502</v>
      </c>
      <c r="D137" s="374" t="str">
        <f>'1. Accomodation'!L151</f>
        <v>C</v>
      </c>
      <c r="E137" s="16" t="str">
        <f>'3. GRI Pricing'!E147</f>
        <v>Studio</v>
      </c>
      <c r="F137" s="16">
        <f>'3. GRI Pricing'!F147</f>
        <v>1</v>
      </c>
      <c r="G137" s="16">
        <f>'3. GRI Pricing'!G147</f>
        <v>385.46</v>
      </c>
      <c r="H137" s="16">
        <f>'3. GRI Pricing'!H147</f>
        <v>5</v>
      </c>
      <c r="I137" s="16" t="str">
        <f>'3. GRI Pricing'!I147</f>
        <v>Nursery and mixed other buildings</v>
      </c>
      <c r="J137" s="280">
        <f>'3. GRI Pricing'!L147</f>
        <v>1175</v>
      </c>
      <c r="K137" s="281">
        <f>'3. GRI Pricing'!P147</f>
        <v>40</v>
      </c>
      <c r="L137" s="281">
        <f>'3. GRI Pricing'!M147</f>
        <v>0</v>
      </c>
      <c r="M137" s="281">
        <f>'3. GRI Pricing'!Q147</f>
        <v>0</v>
      </c>
      <c r="N137" s="281">
        <f>'3. GRI Pricing'!S147</f>
        <v>10</v>
      </c>
      <c r="O137" s="281">
        <f>'3. GRI Pricing'!T147</f>
        <v>0</v>
      </c>
      <c r="P137" s="281">
        <f>'3. GRI Pricing'!R147</f>
        <v>0</v>
      </c>
      <c r="Q137" s="281">
        <f>'3. GRI Pricing'!U147</f>
        <v>0</v>
      </c>
      <c r="R137" s="281">
        <f>'3. GRI Pricing'!V147</f>
        <v>0</v>
      </c>
      <c r="S137" s="281">
        <f>'3. GRI Pricing'!W147</f>
        <v>0</v>
      </c>
      <c r="T137" s="281">
        <f>'3. GRI Pricing'!X147</f>
        <v>0</v>
      </c>
      <c r="U137" s="281">
        <f>'3. GRI Pricing'!Y147</f>
        <v>0</v>
      </c>
      <c r="V137" s="282">
        <f>'3. GRI Pricing'!Z147</f>
        <v>1225</v>
      </c>
    </row>
    <row r="138" spans="3:22" x14ac:dyDescent="0.25">
      <c r="C138" s="23">
        <f>'3. GRI Pricing'!C148</f>
        <v>503</v>
      </c>
      <c r="D138" s="374" t="str">
        <f>'1. Accomodation'!L152</f>
        <v>C</v>
      </c>
      <c r="E138" s="16" t="str">
        <f>'3. GRI Pricing'!E148</f>
        <v>Studio</v>
      </c>
      <c r="F138" s="16">
        <f>'3. GRI Pricing'!F148</f>
        <v>1</v>
      </c>
      <c r="G138" s="16">
        <f>'3. GRI Pricing'!G148</f>
        <v>394.17</v>
      </c>
      <c r="H138" s="16">
        <f>'3. GRI Pricing'!H148</f>
        <v>5</v>
      </c>
      <c r="I138" s="16" t="str">
        <f>'3. GRI Pricing'!I148</f>
        <v>Nursery and mixed other buildings</v>
      </c>
      <c r="J138" s="280">
        <f>'3. GRI Pricing'!L148</f>
        <v>1175</v>
      </c>
      <c r="K138" s="281">
        <f>'3. GRI Pricing'!P148</f>
        <v>40</v>
      </c>
      <c r="L138" s="281">
        <f>'3. GRI Pricing'!M148</f>
        <v>0</v>
      </c>
      <c r="M138" s="281">
        <f>'3. GRI Pricing'!Q148</f>
        <v>0</v>
      </c>
      <c r="N138" s="281">
        <f>'3. GRI Pricing'!S148</f>
        <v>10</v>
      </c>
      <c r="O138" s="281">
        <f>'3. GRI Pricing'!T148</f>
        <v>0</v>
      </c>
      <c r="P138" s="281">
        <f>'3. GRI Pricing'!R148</f>
        <v>0</v>
      </c>
      <c r="Q138" s="281">
        <f>'3. GRI Pricing'!U148</f>
        <v>0</v>
      </c>
      <c r="R138" s="281">
        <f>'3. GRI Pricing'!V148</f>
        <v>0</v>
      </c>
      <c r="S138" s="281">
        <f>'3. GRI Pricing'!W148</f>
        <v>0</v>
      </c>
      <c r="T138" s="281">
        <f>'3. GRI Pricing'!X148</f>
        <v>0</v>
      </c>
      <c r="U138" s="281">
        <f>'3. GRI Pricing'!Y148</f>
        <v>0</v>
      </c>
      <c r="V138" s="282">
        <f>'3. GRI Pricing'!Z148</f>
        <v>1225</v>
      </c>
    </row>
    <row r="139" spans="3:22" x14ac:dyDescent="0.25">
      <c r="C139" s="23">
        <f>'3. GRI Pricing'!C149</f>
        <v>504</v>
      </c>
      <c r="D139" s="374" t="str">
        <f>'1. Accomodation'!L153</f>
        <v>C</v>
      </c>
      <c r="E139" s="16" t="str">
        <f>'3. GRI Pricing'!E149</f>
        <v>1 Bed</v>
      </c>
      <c r="F139" s="16">
        <f>'3. GRI Pricing'!F149</f>
        <v>1</v>
      </c>
      <c r="G139" s="16">
        <f>'3. GRI Pricing'!G149</f>
        <v>521.51</v>
      </c>
      <c r="H139" s="16">
        <f>'3. GRI Pricing'!H149</f>
        <v>5</v>
      </c>
      <c r="I139" s="16" t="str">
        <f>'3. GRI Pricing'!I149</f>
        <v>North Row below Treeline</v>
      </c>
      <c r="J139" s="280">
        <f>'3. GRI Pricing'!L149</f>
        <v>1275</v>
      </c>
      <c r="K139" s="281">
        <f>'3. GRI Pricing'!P149</f>
        <v>40</v>
      </c>
      <c r="L139" s="281">
        <f>'3. GRI Pricing'!M149</f>
        <v>0</v>
      </c>
      <c r="M139" s="281">
        <f>'3. GRI Pricing'!Q149</f>
        <v>30</v>
      </c>
      <c r="N139" s="281">
        <f>'3. GRI Pricing'!S149</f>
        <v>40</v>
      </c>
      <c r="O139" s="281">
        <f>'3. GRI Pricing'!T149</f>
        <v>0</v>
      </c>
      <c r="P139" s="281">
        <f>'3. GRI Pricing'!R149</f>
        <v>0</v>
      </c>
      <c r="Q139" s="281">
        <f>'3. GRI Pricing'!U149</f>
        <v>0</v>
      </c>
      <c r="R139" s="281">
        <f>'3. GRI Pricing'!V149</f>
        <v>0</v>
      </c>
      <c r="S139" s="281">
        <f>'3. GRI Pricing'!W149</f>
        <v>0</v>
      </c>
      <c r="T139" s="281">
        <f>'3. GRI Pricing'!X149</f>
        <v>0</v>
      </c>
      <c r="U139" s="281">
        <f>'3. GRI Pricing'!Y149</f>
        <v>0</v>
      </c>
      <c r="V139" s="282">
        <f>'3. GRI Pricing'!Z149</f>
        <v>1395</v>
      </c>
    </row>
    <row r="140" spans="3:22" x14ac:dyDescent="0.25">
      <c r="C140" s="23">
        <f>'3. GRI Pricing'!C150</f>
        <v>505</v>
      </c>
      <c r="D140" s="374" t="str">
        <f>'1. Accomodation'!L154</f>
        <v>C</v>
      </c>
      <c r="E140" s="16" t="str">
        <f>'3. GRI Pricing'!E150</f>
        <v>2 Bed</v>
      </c>
      <c r="F140" s="16">
        <f>'3. GRI Pricing'!F150</f>
        <v>2</v>
      </c>
      <c r="G140" s="16">
        <f>'3. GRI Pricing'!G150</f>
        <v>762.95</v>
      </c>
      <c r="H140" s="16">
        <f>'3. GRI Pricing'!H150</f>
        <v>5</v>
      </c>
      <c r="I140" s="16" t="str">
        <f>'3. GRI Pricing'!I150</f>
        <v>North Row below Treeline</v>
      </c>
      <c r="J140" s="280">
        <f>'3. GRI Pricing'!L150</f>
        <v>1665</v>
      </c>
      <c r="K140" s="281">
        <f>'3. GRI Pricing'!P150</f>
        <v>40</v>
      </c>
      <c r="L140" s="281">
        <f>'3. GRI Pricing'!M150</f>
        <v>0</v>
      </c>
      <c r="M140" s="281">
        <f>'3. GRI Pricing'!Q150</f>
        <v>30</v>
      </c>
      <c r="N140" s="281">
        <f>'3. GRI Pricing'!S150</f>
        <v>40</v>
      </c>
      <c r="O140" s="281">
        <f>'3. GRI Pricing'!T150</f>
        <v>0</v>
      </c>
      <c r="P140" s="281">
        <f>'3. GRI Pricing'!R150</f>
        <v>10</v>
      </c>
      <c r="Q140" s="281">
        <f>'3. GRI Pricing'!U150</f>
        <v>0</v>
      </c>
      <c r="R140" s="281">
        <f>'3. GRI Pricing'!V150</f>
        <v>0</v>
      </c>
      <c r="S140" s="281">
        <f>'3. GRI Pricing'!W150</f>
        <v>0</v>
      </c>
      <c r="T140" s="281">
        <f>'3. GRI Pricing'!X150</f>
        <v>0</v>
      </c>
      <c r="U140" s="281">
        <f>'3. GRI Pricing'!Y150</f>
        <v>0</v>
      </c>
      <c r="V140" s="282">
        <f>'3. GRI Pricing'!Z150</f>
        <v>1815</v>
      </c>
    </row>
    <row r="141" spans="3:22" x14ac:dyDescent="0.25">
      <c r="C141" s="23">
        <f>'3. GRI Pricing'!C151</f>
        <v>506</v>
      </c>
      <c r="D141" s="374" t="str">
        <f>'1. Accomodation'!L155</f>
        <v>C</v>
      </c>
      <c r="E141" s="16" t="str">
        <f>'3. GRI Pricing'!E151</f>
        <v>1 Bed</v>
      </c>
      <c r="F141" s="16">
        <f>'3. GRI Pricing'!F151</f>
        <v>1</v>
      </c>
      <c r="G141" s="16">
        <f>'3. GRI Pricing'!G151</f>
        <v>529.79999999999995</v>
      </c>
      <c r="H141" s="16">
        <f>'3. GRI Pricing'!H151</f>
        <v>5</v>
      </c>
      <c r="I141" s="16" t="str">
        <f>'3. GRI Pricing'!I151</f>
        <v>Amenity Pebble Roof</v>
      </c>
      <c r="J141" s="280">
        <f>'3. GRI Pricing'!L151</f>
        <v>1275</v>
      </c>
      <c r="K141" s="281">
        <f>'3. GRI Pricing'!P151</f>
        <v>40</v>
      </c>
      <c r="L141" s="281">
        <f>'3. GRI Pricing'!M151</f>
        <v>0</v>
      </c>
      <c r="M141" s="281">
        <f>'3. GRI Pricing'!Q151</f>
        <v>10</v>
      </c>
      <c r="N141" s="281">
        <f>'3. GRI Pricing'!S151</f>
        <v>10</v>
      </c>
      <c r="O141" s="281">
        <f>'3. GRI Pricing'!T151</f>
        <v>0</v>
      </c>
      <c r="P141" s="281">
        <f>'3. GRI Pricing'!R151</f>
        <v>0</v>
      </c>
      <c r="Q141" s="281">
        <f>'3. GRI Pricing'!U151</f>
        <v>0</v>
      </c>
      <c r="R141" s="281">
        <f>'3. GRI Pricing'!V151</f>
        <v>0</v>
      </c>
      <c r="S141" s="281">
        <f>'3. GRI Pricing'!W151</f>
        <v>0</v>
      </c>
      <c r="T141" s="281">
        <f>'3. GRI Pricing'!X151</f>
        <v>0</v>
      </c>
      <c r="U141" s="281">
        <f>'3. GRI Pricing'!Y151</f>
        <v>0</v>
      </c>
      <c r="V141" s="282">
        <f>'3. GRI Pricing'!Z151</f>
        <v>1355</v>
      </c>
    </row>
    <row r="142" spans="3:22" x14ac:dyDescent="0.25">
      <c r="C142" s="23">
        <f>'3. GRI Pricing'!C152</f>
        <v>507</v>
      </c>
      <c r="D142" s="374" t="str">
        <f>'1. Accomodation'!L156</f>
        <v>C</v>
      </c>
      <c r="E142" s="16" t="str">
        <f>'3. GRI Pricing'!E152</f>
        <v>1 Bed</v>
      </c>
      <c r="F142" s="16">
        <f>'3. GRI Pricing'!F152</f>
        <v>1</v>
      </c>
      <c r="G142" s="16">
        <f>'3. GRI Pricing'!G152</f>
        <v>509.56</v>
      </c>
      <c r="H142" s="16">
        <f>'3. GRI Pricing'!H152</f>
        <v>5</v>
      </c>
      <c r="I142" s="16" t="str">
        <f>'3. GRI Pricing'!I152</f>
        <v>Carpark and other block</v>
      </c>
      <c r="J142" s="280">
        <f>'3. GRI Pricing'!L152</f>
        <v>1275</v>
      </c>
      <c r="K142" s="281">
        <f>'3. GRI Pricing'!P152</f>
        <v>40</v>
      </c>
      <c r="L142" s="281">
        <f>'3. GRI Pricing'!M152</f>
        <v>0</v>
      </c>
      <c r="M142" s="281">
        <f>'3. GRI Pricing'!Q152</f>
        <v>5</v>
      </c>
      <c r="N142" s="281">
        <f>'3. GRI Pricing'!S152</f>
        <v>10</v>
      </c>
      <c r="O142" s="281">
        <f>'3. GRI Pricing'!T152</f>
        <v>0</v>
      </c>
      <c r="P142" s="281">
        <f>'3. GRI Pricing'!R152</f>
        <v>0</v>
      </c>
      <c r="Q142" s="281">
        <f>'3. GRI Pricing'!U152</f>
        <v>0</v>
      </c>
      <c r="R142" s="281">
        <f>'3. GRI Pricing'!V152</f>
        <v>0</v>
      </c>
      <c r="S142" s="281">
        <f>'3. GRI Pricing'!W152</f>
        <v>0</v>
      </c>
      <c r="T142" s="281">
        <f>'3. GRI Pricing'!X152</f>
        <v>0</v>
      </c>
      <c r="U142" s="281">
        <f>'3. GRI Pricing'!Y152</f>
        <v>0</v>
      </c>
      <c r="V142" s="282">
        <f>'3. GRI Pricing'!Z152</f>
        <v>1335</v>
      </c>
    </row>
    <row r="143" spans="3:22" x14ac:dyDescent="0.25">
      <c r="C143" s="23">
        <f>'3. GRI Pricing'!C153</f>
        <v>508</v>
      </c>
      <c r="D143" s="374" t="str">
        <f>'1. Accomodation'!L157</f>
        <v>C</v>
      </c>
      <c r="E143" s="16" t="str">
        <f>'3. GRI Pricing'!E153</f>
        <v>1 Bed</v>
      </c>
      <c r="F143" s="16">
        <f>'3. GRI Pricing'!F153</f>
        <v>1</v>
      </c>
      <c r="G143" s="16">
        <f>'3. GRI Pricing'!G153</f>
        <v>489.44</v>
      </c>
      <c r="H143" s="16">
        <f>'3. GRI Pricing'!H153</f>
        <v>5</v>
      </c>
      <c r="I143" s="16" t="str">
        <f>'3. GRI Pricing'!I153</f>
        <v>Nursery and mixed other buildings</v>
      </c>
      <c r="J143" s="280">
        <f>'3. GRI Pricing'!L153</f>
        <v>1275</v>
      </c>
      <c r="K143" s="281">
        <f>'3. GRI Pricing'!P153</f>
        <v>40</v>
      </c>
      <c r="L143" s="281">
        <f>'3. GRI Pricing'!M153</f>
        <v>0</v>
      </c>
      <c r="M143" s="281">
        <f>'3. GRI Pricing'!Q153</f>
        <v>0</v>
      </c>
      <c r="N143" s="281">
        <f>'3. GRI Pricing'!S153</f>
        <v>40</v>
      </c>
      <c r="O143" s="281">
        <f>'3. GRI Pricing'!T153</f>
        <v>0</v>
      </c>
      <c r="P143" s="281">
        <f>'3. GRI Pricing'!R153</f>
        <v>0</v>
      </c>
      <c r="Q143" s="281">
        <f>'3. GRI Pricing'!U153</f>
        <v>0</v>
      </c>
      <c r="R143" s="281">
        <f>'3. GRI Pricing'!V153</f>
        <v>10</v>
      </c>
      <c r="S143" s="281">
        <f>'3. GRI Pricing'!W153</f>
        <v>0</v>
      </c>
      <c r="T143" s="281">
        <f>'3. GRI Pricing'!X153</f>
        <v>0</v>
      </c>
      <c r="U143" s="281">
        <f>'3. GRI Pricing'!Y153</f>
        <v>0</v>
      </c>
      <c r="V143" s="282">
        <f>'3. GRI Pricing'!Z153</f>
        <v>1365</v>
      </c>
    </row>
    <row r="144" spans="3:22" x14ac:dyDescent="0.25">
      <c r="C144" s="23">
        <f>'3. GRI Pricing'!C154</f>
        <v>509</v>
      </c>
      <c r="D144" s="374" t="str">
        <f>'1. Accomodation'!L158</f>
        <v>C</v>
      </c>
      <c r="E144" s="16" t="str">
        <f>'3. GRI Pricing'!E154</f>
        <v>1 Bed</v>
      </c>
      <c r="F144" s="16">
        <f>'3. GRI Pricing'!F154</f>
        <v>1</v>
      </c>
      <c r="G144" s="16">
        <f>'3. GRI Pricing'!G154</f>
        <v>509.56</v>
      </c>
      <c r="H144" s="16">
        <f>'3. GRI Pricing'!H154</f>
        <v>5</v>
      </c>
      <c r="I144" s="16" t="str">
        <f>'3. GRI Pricing'!I154</f>
        <v>Carpark and other block</v>
      </c>
      <c r="J144" s="280">
        <f>'3. GRI Pricing'!L154</f>
        <v>1275</v>
      </c>
      <c r="K144" s="281">
        <f>'3. GRI Pricing'!P154</f>
        <v>40</v>
      </c>
      <c r="L144" s="281">
        <f>'3. GRI Pricing'!M154</f>
        <v>0</v>
      </c>
      <c r="M144" s="281">
        <f>'3. GRI Pricing'!Q154</f>
        <v>5</v>
      </c>
      <c r="N144" s="281">
        <f>'3. GRI Pricing'!S154</f>
        <v>10</v>
      </c>
      <c r="O144" s="281">
        <f>'3. GRI Pricing'!T154</f>
        <v>0</v>
      </c>
      <c r="P144" s="281">
        <f>'3. GRI Pricing'!R154</f>
        <v>0</v>
      </c>
      <c r="Q144" s="281">
        <f>'3. GRI Pricing'!U154</f>
        <v>0</v>
      </c>
      <c r="R144" s="281">
        <f>'3. GRI Pricing'!V154</f>
        <v>0</v>
      </c>
      <c r="S144" s="281">
        <f>'3. GRI Pricing'!W154</f>
        <v>0</v>
      </c>
      <c r="T144" s="281">
        <f>'3. GRI Pricing'!X154</f>
        <v>0</v>
      </c>
      <c r="U144" s="281">
        <f>'3. GRI Pricing'!Y154</f>
        <v>0</v>
      </c>
      <c r="V144" s="282">
        <f>'3. GRI Pricing'!Z154</f>
        <v>1335</v>
      </c>
    </row>
    <row r="145" spans="3:22" x14ac:dyDescent="0.25">
      <c r="C145" s="23">
        <f>'3. GRI Pricing'!C155</f>
        <v>510</v>
      </c>
      <c r="D145" s="374" t="str">
        <f>'1. Accomodation'!L159</f>
        <v>C</v>
      </c>
      <c r="E145" s="16" t="str">
        <f>'3. GRI Pricing'!E155</f>
        <v>1 Bed</v>
      </c>
      <c r="F145" s="16">
        <f>'3. GRI Pricing'!F155</f>
        <v>1</v>
      </c>
      <c r="G145" s="16">
        <f>'3. GRI Pricing'!G155</f>
        <v>506.87</v>
      </c>
      <c r="H145" s="16">
        <f>'3. GRI Pricing'!H155</f>
        <v>5</v>
      </c>
      <c r="I145" s="16" t="str">
        <f>'3. GRI Pricing'!I155</f>
        <v>Nursery and mixed other buildings</v>
      </c>
      <c r="J145" s="280">
        <f>'3. GRI Pricing'!L155</f>
        <v>1275</v>
      </c>
      <c r="K145" s="281">
        <f>'3. GRI Pricing'!P155</f>
        <v>40</v>
      </c>
      <c r="L145" s="281">
        <f>'3. GRI Pricing'!M155</f>
        <v>0</v>
      </c>
      <c r="M145" s="281">
        <f>'3. GRI Pricing'!Q155</f>
        <v>0</v>
      </c>
      <c r="N145" s="281">
        <f>'3. GRI Pricing'!S155</f>
        <v>40</v>
      </c>
      <c r="O145" s="281">
        <f>'3. GRI Pricing'!T155</f>
        <v>0</v>
      </c>
      <c r="P145" s="281">
        <f>'3. GRI Pricing'!R155</f>
        <v>0</v>
      </c>
      <c r="Q145" s="281">
        <f>'3. GRI Pricing'!U155</f>
        <v>0</v>
      </c>
      <c r="R145" s="281">
        <f>'3. GRI Pricing'!V155</f>
        <v>10</v>
      </c>
      <c r="S145" s="281">
        <f>'3. GRI Pricing'!W155</f>
        <v>0</v>
      </c>
      <c r="T145" s="281">
        <f>'3. GRI Pricing'!X155</f>
        <v>0</v>
      </c>
      <c r="U145" s="281">
        <f>'3. GRI Pricing'!Y155</f>
        <v>0</v>
      </c>
      <c r="V145" s="282">
        <f>'3. GRI Pricing'!Z155</f>
        <v>1370</v>
      </c>
    </row>
    <row r="146" spans="3:22" x14ac:dyDescent="0.25">
      <c r="C146" s="23">
        <f>'3. GRI Pricing'!C156</f>
        <v>511</v>
      </c>
      <c r="D146" s="374" t="str">
        <f>'1. Accomodation'!L160</f>
        <v>C</v>
      </c>
      <c r="E146" s="16" t="str">
        <f>'3. GRI Pricing'!E156</f>
        <v>1 Bed</v>
      </c>
      <c r="F146" s="16">
        <f>'3. GRI Pricing'!F156</f>
        <v>1</v>
      </c>
      <c r="G146" s="16">
        <f>'3. GRI Pricing'!G156</f>
        <v>509.56</v>
      </c>
      <c r="H146" s="16">
        <f>'3. GRI Pricing'!H156</f>
        <v>5</v>
      </c>
      <c r="I146" s="16" t="str">
        <f>'3. GRI Pricing'!I156</f>
        <v>Carpark and other block</v>
      </c>
      <c r="J146" s="280">
        <f>'3. GRI Pricing'!L156</f>
        <v>1275</v>
      </c>
      <c r="K146" s="281">
        <f>'3. GRI Pricing'!P156</f>
        <v>40</v>
      </c>
      <c r="L146" s="281">
        <f>'3. GRI Pricing'!M156</f>
        <v>0</v>
      </c>
      <c r="M146" s="281">
        <f>'3. GRI Pricing'!Q156</f>
        <v>5</v>
      </c>
      <c r="N146" s="281">
        <f>'3. GRI Pricing'!S156</f>
        <v>10</v>
      </c>
      <c r="O146" s="281">
        <f>'3. GRI Pricing'!T156</f>
        <v>0</v>
      </c>
      <c r="P146" s="281">
        <f>'3. GRI Pricing'!R156</f>
        <v>0</v>
      </c>
      <c r="Q146" s="281">
        <f>'3. GRI Pricing'!U156</f>
        <v>0</v>
      </c>
      <c r="R146" s="281">
        <f>'3. GRI Pricing'!V156</f>
        <v>0</v>
      </c>
      <c r="S146" s="281">
        <f>'3. GRI Pricing'!W156</f>
        <v>0</v>
      </c>
      <c r="T146" s="281">
        <f>'3. GRI Pricing'!X156</f>
        <v>0</v>
      </c>
      <c r="U146" s="281">
        <f>'3. GRI Pricing'!Y156</f>
        <v>0</v>
      </c>
      <c r="V146" s="282">
        <f>'3. GRI Pricing'!Z156</f>
        <v>1335</v>
      </c>
    </row>
    <row r="147" spans="3:22" x14ac:dyDescent="0.25">
      <c r="C147" s="23">
        <f>'3. GRI Pricing'!C157</f>
        <v>512</v>
      </c>
      <c r="D147" s="374" t="str">
        <f>'1. Accomodation'!L161</f>
        <v>C</v>
      </c>
      <c r="E147" s="16" t="str">
        <f>'3. GRI Pricing'!E157</f>
        <v>2 Bed</v>
      </c>
      <c r="F147" s="16">
        <f>'3. GRI Pricing'!F157</f>
        <v>2</v>
      </c>
      <c r="G147" s="16">
        <f>'3. GRI Pricing'!G157</f>
        <v>747.02</v>
      </c>
      <c r="H147" s="16">
        <f>'3. GRI Pricing'!H157</f>
        <v>5</v>
      </c>
      <c r="I147" s="16" t="str">
        <f>'3. GRI Pricing'!I157</f>
        <v>Nursery and mixed other buildings</v>
      </c>
      <c r="J147" s="280">
        <f>'3. GRI Pricing'!L157</f>
        <v>1665</v>
      </c>
      <c r="K147" s="281">
        <f>'3. GRI Pricing'!P157</f>
        <v>40</v>
      </c>
      <c r="L147" s="281">
        <f>'3. GRI Pricing'!M157</f>
        <v>0</v>
      </c>
      <c r="M147" s="281">
        <f>'3. GRI Pricing'!Q157</f>
        <v>0</v>
      </c>
      <c r="N147" s="281">
        <f>'3. GRI Pricing'!S157</f>
        <v>40</v>
      </c>
      <c r="O147" s="281">
        <f>'3. GRI Pricing'!T157</f>
        <v>0</v>
      </c>
      <c r="P147" s="281">
        <f>'3. GRI Pricing'!R157</f>
        <v>0</v>
      </c>
      <c r="Q147" s="281">
        <f>'3. GRI Pricing'!U157</f>
        <v>0</v>
      </c>
      <c r="R147" s="281">
        <f>'3. GRI Pricing'!V157</f>
        <v>0</v>
      </c>
      <c r="S147" s="281">
        <f>'3. GRI Pricing'!W157</f>
        <v>0</v>
      </c>
      <c r="T147" s="281">
        <f>'3. GRI Pricing'!X157</f>
        <v>0</v>
      </c>
      <c r="U147" s="281">
        <f>'3. GRI Pricing'!Y157</f>
        <v>0</v>
      </c>
      <c r="V147" s="282">
        <f>'3. GRI Pricing'!Z157</f>
        <v>1760</v>
      </c>
    </row>
    <row r="148" spans="3:22" x14ac:dyDescent="0.25">
      <c r="C148" s="23">
        <f>'3. GRI Pricing'!C158</f>
        <v>513</v>
      </c>
      <c r="D148" s="374" t="str">
        <f>'1. Accomodation'!L162</f>
        <v>C</v>
      </c>
      <c r="E148" s="16" t="str">
        <f>'3. GRI Pricing'!E158</f>
        <v>1 Bed</v>
      </c>
      <c r="F148" s="16">
        <f>'3. GRI Pricing'!F158</f>
        <v>1</v>
      </c>
      <c r="G148" s="16">
        <f>'3. GRI Pricing'!G158</f>
        <v>506.76</v>
      </c>
      <c r="H148" s="16">
        <f>'3. GRI Pricing'!H158</f>
        <v>5</v>
      </c>
      <c r="I148" s="16" t="str">
        <f>'3. GRI Pricing'!I158</f>
        <v>Carpark and other block</v>
      </c>
      <c r="J148" s="280">
        <f>'3. GRI Pricing'!L158</f>
        <v>1275</v>
      </c>
      <c r="K148" s="281">
        <f>'3. GRI Pricing'!P158</f>
        <v>40</v>
      </c>
      <c r="L148" s="281">
        <f>'3. GRI Pricing'!M158</f>
        <v>0</v>
      </c>
      <c r="M148" s="281">
        <f>'3. GRI Pricing'!Q158</f>
        <v>5</v>
      </c>
      <c r="N148" s="281">
        <f>'3. GRI Pricing'!S158</f>
        <v>10</v>
      </c>
      <c r="O148" s="281">
        <f>'3. GRI Pricing'!T158</f>
        <v>0</v>
      </c>
      <c r="P148" s="281">
        <f>'3. GRI Pricing'!R158</f>
        <v>0</v>
      </c>
      <c r="Q148" s="281">
        <f>'3. GRI Pricing'!U158</f>
        <v>0</v>
      </c>
      <c r="R148" s="281">
        <f>'3. GRI Pricing'!V158</f>
        <v>0</v>
      </c>
      <c r="S148" s="281">
        <f>'3. GRI Pricing'!W158</f>
        <v>0</v>
      </c>
      <c r="T148" s="281">
        <f>'3. GRI Pricing'!X158</f>
        <v>0</v>
      </c>
      <c r="U148" s="281">
        <f>'3. GRI Pricing'!Y158</f>
        <v>0</v>
      </c>
      <c r="V148" s="282">
        <f>'3. GRI Pricing'!Z158</f>
        <v>1335</v>
      </c>
    </row>
    <row r="149" spans="3:22" x14ac:dyDescent="0.25">
      <c r="C149" s="23">
        <f>'3. GRI Pricing'!C159</f>
        <v>514</v>
      </c>
      <c r="D149" s="374" t="str">
        <f>'1. Accomodation'!L163</f>
        <v>D</v>
      </c>
      <c r="E149" s="16" t="str">
        <f>'3. GRI Pricing'!E159</f>
        <v>1 Bed</v>
      </c>
      <c r="F149" s="16">
        <f>'3. GRI Pricing'!F159</f>
        <v>1</v>
      </c>
      <c r="G149" s="16">
        <f>'3. GRI Pricing'!G159</f>
        <v>507.41</v>
      </c>
      <c r="H149" s="16">
        <f>'3. GRI Pricing'!H159</f>
        <v>5</v>
      </c>
      <c r="I149" s="16" t="str">
        <f>'3. GRI Pricing'!I159</f>
        <v>Carpark and other block</v>
      </c>
      <c r="J149" s="280">
        <f>'3. GRI Pricing'!L159</f>
        <v>1275</v>
      </c>
      <c r="K149" s="281">
        <f>'3. GRI Pricing'!P159</f>
        <v>40</v>
      </c>
      <c r="L149" s="281">
        <f>'3. GRI Pricing'!M159</f>
        <v>0</v>
      </c>
      <c r="M149" s="281">
        <f>'3. GRI Pricing'!Q159</f>
        <v>5</v>
      </c>
      <c r="N149" s="281">
        <f>'3. GRI Pricing'!S159</f>
        <v>10</v>
      </c>
      <c r="O149" s="281">
        <f>'3. GRI Pricing'!T159</f>
        <v>0</v>
      </c>
      <c r="P149" s="281">
        <f>'3. GRI Pricing'!R159</f>
        <v>0</v>
      </c>
      <c r="Q149" s="281">
        <f>'3. GRI Pricing'!U159</f>
        <v>0</v>
      </c>
      <c r="R149" s="281">
        <f>'3. GRI Pricing'!V159</f>
        <v>0</v>
      </c>
      <c r="S149" s="281">
        <f>'3. GRI Pricing'!W159</f>
        <v>0</v>
      </c>
      <c r="T149" s="281">
        <f>'3. GRI Pricing'!X159</f>
        <v>0</v>
      </c>
      <c r="U149" s="281">
        <f>'3. GRI Pricing'!Y159</f>
        <v>0</v>
      </c>
      <c r="V149" s="282">
        <f>'3. GRI Pricing'!Z159</f>
        <v>1335</v>
      </c>
    </row>
    <row r="150" spans="3:22" x14ac:dyDescent="0.25">
      <c r="C150" s="23">
        <f>'3. GRI Pricing'!C160</f>
        <v>515</v>
      </c>
      <c r="D150" s="374" t="str">
        <f>'1. Accomodation'!L164</f>
        <v>D</v>
      </c>
      <c r="E150" s="16" t="str">
        <f>'3. GRI Pricing'!E160</f>
        <v>2 Bed</v>
      </c>
      <c r="F150" s="16">
        <f>'3. GRI Pricing'!F160</f>
        <v>2</v>
      </c>
      <c r="G150" s="16">
        <f>'3. GRI Pricing'!G160</f>
        <v>749.38</v>
      </c>
      <c r="H150" s="16">
        <f>'3. GRI Pricing'!H160</f>
        <v>5</v>
      </c>
      <c r="I150" s="16" t="str">
        <f>'3. GRI Pricing'!I160</f>
        <v>Internal Courtyard</v>
      </c>
      <c r="J150" s="280">
        <f>'3. GRI Pricing'!L160</f>
        <v>1665</v>
      </c>
      <c r="K150" s="281">
        <f>'3. GRI Pricing'!P160</f>
        <v>40</v>
      </c>
      <c r="L150" s="281">
        <f>'3. GRI Pricing'!M160</f>
        <v>0</v>
      </c>
      <c r="M150" s="281">
        <f>'3. GRI Pricing'!Q160</f>
        <v>15</v>
      </c>
      <c r="N150" s="281">
        <f>'3. GRI Pricing'!S160</f>
        <v>40</v>
      </c>
      <c r="O150" s="281">
        <f>'3. GRI Pricing'!T160</f>
        <v>0</v>
      </c>
      <c r="P150" s="281">
        <f>'3. GRI Pricing'!R160</f>
        <v>0</v>
      </c>
      <c r="Q150" s="281">
        <f>'3. GRI Pricing'!U160</f>
        <v>0</v>
      </c>
      <c r="R150" s="281">
        <f>'3. GRI Pricing'!V160</f>
        <v>0</v>
      </c>
      <c r="S150" s="281">
        <f>'3. GRI Pricing'!W160</f>
        <v>0</v>
      </c>
      <c r="T150" s="281">
        <f>'3. GRI Pricing'!X160</f>
        <v>0</v>
      </c>
      <c r="U150" s="281">
        <f>'3. GRI Pricing'!Y160</f>
        <v>0</v>
      </c>
      <c r="V150" s="282">
        <f>'3. GRI Pricing'!Z160</f>
        <v>1760</v>
      </c>
    </row>
    <row r="151" spans="3:22" x14ac:dyDescent="0.25">
      <c r="C151" s="23">
        <f>'3. GRI Pricing'!C161</f>
        <v>516</v>
      </c>
      <c r="D151" s="374" t="str">
        <f>'1. Accomodation'!L165</f>
        <v>D</v>
      </c>
      <c r="E151" s="16" t="str">
        <f>'3. GRI Pricing'!E161</f>
        <v>1 Bed</v>
      </c>
      <c r="F151" s="16">
        <f>'3. GRI Pricing'!F161</f>
        <v>1</v>
      </c>
      <c r="G151" s="16">
        <f>'3. GRI Pricing'!G161</f>
        <v>510.21</v>
      </c>
      <c r="H151" s="16">
        <f>'3. GRI Pricing'!H161</f>
        <v>5</v>
      </c>
      <c r="I151" s="16" t="str">
        <f>'3. GRI Pricing'!I161</f>
        <v>Carpark and other block</v>
      </c>
      <c r="J151" s="280">
        <f>'3. GRI Pricing'!L161</f>
        <v>1275</v>
      </c>
      <c r="K151" s="281">
        <f>'3. GRI Pricing'!P161</f>
        <v>40</v>
      </c>
      <c r="L151" s="281">
        <f>'3. GRI Pricing'!M161</f>
        <v>0</v>
      </c>
      <c r="M151" s="281">
        <f>'3. GRI Pricing'!Q161</f>
        <v>5</v>
      </c>
      <c r="N151" s="281">
        <f>'3. GRI Pricing'!S161</f>
        <v>10</v>
      </c>
      <c r="O151" s="281">
        <f>'3. GRI Pricing'!T161</f>
        <v>0</v>
      </c>
      <c r="P151" s="281">
        <f>'3. GRI Pricing'!R161</f>
        <v>0</v>
      </c>
      <c r="Q151" s="281">
        <f>'3. GRI Pricing'!U161</f>
        <v>0</v>
      </c>
      <c r="R151" s="281">
        <f>'3. GRI Pricing'!V161</f>
        <v>0</v>
      </c>
      <c r="S151" s="281">
        <f>'3. GRI Pricing'!W161</f>
        <v>0</v>
      </c>
      <c r="T151" s="281">
        <f>'3. GRI Pricing'!X161</f>
        <v>0</v>
      </c>
      <c r="U151" s="281">
        <f>'3. GRI Pricing'!Y161</f>
        <v>0</v>
      </c>
      <c r="V151" s="282">
        <f>'3. GRI Pricing'!Z161</f>
        <v>1335</v>
      </c>
    </row>
    <row r="152" spans="3:22" x14ac:dyDescent="0.25">
      <c r="C152" s="23">
        <f>'3. GRI Pricing'!C162</f>
        <v>517</v>
      </c>
      <c r="D152" s="374" t="str">
        <f>'1. Accomodation'!L166</f>
        <v>D</v>
      </c>
      <c r="E152" s="16" t="str">
        <f>'3. GRI Pricing'!E162</f>
        <v>1 Bed</v>
      </c>
      <c r="F152" s="16">
        <f>'3. GRI Pricing'!F162</f>
        <v>1</v>
      </c>
      <c r="G152" s="16">
        <f>'3. GRI Pricing'!G162</f>
        <v>506.87</v>
      </c>
      <c r="H152" s="16">
        <f>'3. GRI Pricing'!H162</f>
        <v>5</v>
      </c>
      <c r="I152" s="16" t="str">
        <f>'3. GRI Pricing'!I162</f>
        <v>Internal Courtyard</v>
      </c>
      <c r="J152" s="280">
        <f>'3. GRI Pricing'!L162</f>
        <v>1275</v>
      </c>
      <c r="K152" s="281">
        <f>'3. GRI Pricing'!P162</f>
        <v>40</v>
      </c>
      <c r="L152" s="281">
        <f>'3. GRI Pricing'!M162</f>
        <v>0</v>
      </c>
      <c r="M152" s="281">
        <f>'3. GRI Pricing'!Q162</f>
        <v>15</v>
      </c>
      <c r="N152" s="281">
        <f>'3. GRI Pricing'!S162</f>
        <v>40</v>
      </c>
      <c r="O152" s="281">
        <f>'3. GRI Pricing'!T162</f>
        <v>0</v>
      </c>
      <c r="P152" s="281">
        <f>'3. GRI Pricing'!R162</f>
        <v>0</v>
      </c>
      <c r="Q152" s="281">
        <f>'3. GRI Pricing'!U162</f>
        <v>0</v>
      </c>
      <c r="R152" s="281">
        <f>'3. GRI Pricing'!V162</f>
        <v>10</v>
      </c>
      <c r="S152" s="281">
        <f>'3. GRI Pricing'!W162</f>
        <v>0</v>
      </c>
      <c r="T152" s="281">
        <f>'3. GRI Pricing'!X162</f>
        <v>0</v>
      </c>
      <c r="U152" s="281">
        <f>'3. GRI Pricing'!Y162</f>
        <v>0</v>
      </c>
      <c r="V152" s="282">
        <f>'3. GRI Pricing'!Z162</f>
        <v>1385</v>
      </c>
    </row>
    <row r="153" spans="3:22" x14ac:dyDescent="0.25">
      <c r="C153" s="23">
        <f>'3. GRI Pricing'!C163</f>
        <v>518</v>
      </c>
      <c r="D153" s="374" t="str">
        <f>'1. Accomodation'!L167</f>
        <v>D</v>
      </c>
      <c r="E153" s="16" t="str">
        <f>'3. GRI Pricing'!E163</f>
        <v>1 Bed</v>
      </c>
      <c r="F153" s="16">
        <f>'3. GRI Pricing'!F163</f>
        <v>1</v>
      </c>
      <c r="G153" s="16">
        <f>'3. GRI Pricing'!G163</f>
        <v>510.21</v>
      </c>
      <c r="H153" s="16">
        <f>'3. GRI Pricing'!H163</f>
        <v>5</v>
      </c>
      <c r="I153" s="16" t="str">
        <f>'3. GRI Pricing'!I163</f>
        <v>Carpark and other block</v>
      </c>
      <c r="J153" s="280">
        <f>'3. GRI Pricing'!L163</f>
        <v>1275</v>
      </c>
      <c r="K153" s="281">
        <f>'3. GRI Pricing'!P163</f>
        <v>40</v>
      </c>
      <c r="L153" s="281">
        <f>'3. GRI Pricing'!M163</f>
        <v>0</v>
      </c>
      <c r="M153" s="281">
        <f>'3. GRI Pricing'!Q163</f>
        <v>5</v>
      </c>
      <c r="N153" s="281">
        <f>'3. GRI Pricing'!S163</f>
        <v>10</v>
      </c>
      <c r="O153" s="281">
        <f>'3. GRI Pricing'!T163</f>
        <v>0</v>
      </c>
      <c r="P153" s="281">
        <f>'3. GRI Pricing'!R163</f>
        <v>0</v>
      </c>
      <c r="Q153" s="281">
        <f>'3. GRI Pricing'!U163</f>
        <v>0</v>
      </c>
      <c r="R153" s="281">
        <f>'3. GRI Pricing'!V163</f>
        <v>0</v>
      </c>
      <c r="S153" s="281">
        <f>'3. GRI Pricing'!W163</f>
        <v>0</v>
      </c>
      <c r="T153" s="281">
        <f>'3. GRI Pricing'!X163</f>
        <v>0</v>
      </c>
      <c r="U153" s="281">
        <f>'3. GRI Pricing'!Y163</f>
        <v>0</v>
      </c>
      <c r="V153" s="282">
        <f>'3. GRI Pricing'!Z163</f>
        <v>1335</v>
      </c>
    </row>
    <row r="154" spans="3:22" x14ac:dyDescent="0.25">
      <c r="C154" s="23">
        <f>'3. GRI Pricing'!C164</f>
        <v>519</v>
      </c>
      <c r="D154" s="374" t="str">
        <f>'1. Accomodation'!L168</f>
        <v>D</v>
      </c>
      <c r="E154" s="16" t="str">
        <f>'3. GRI Pricing'!E164</f>
        <v>1 Bed</v>
      </c>
      <c r="F154" s="16">
        <f>'3. GRI Pricing'!F164</f>
        <v>1</v>
      </c>
      <c r="G154" s="16">
        <f>'3. GRI Pricing'!G164</f>
        <v>492.56</v>
      </c>
      <c r="H154" s="16">
        <f>'3. GRI Pricing'!H164</f>
        <v>5</v>
      </c>
      <c r="I154" s="16" t="str">
        <f>'3. GRI Pricing'!I164</f>
        <v>Internal Courtyard</v>
      </c>
      <c r="J154" s="280">
        <f>'3. GRI Pricing'!L164</f>
        <v>1275</v>
      </c>
      <c r="K154" s="281">
        <f>'3. GRI Pricing'!P164</f>
        <v>40</v>
      </c>
      <c r="L154" s="281">
        <f>'3. GRI Pricing'!M164</f>
        <v>0</v>
      </c>
      <c r="M154" s="281">
        <f>'3. GRI Pricing'!Q164</f>
        <v>15</v>
      </c>
      <c r="N154" s="281">
        <f>'3. GRI Pricing'!S164</f>
        <v>40</v>
      </c>
      <c r="O154" s="281">
        <f>'3. GRI Pricing'!T164</f>
        <v>0</v>
      </c>
      <c r="P154" s="281">
        <f>'3. GRI Pricing'!R164</f>
        <v>0</v>
      </c>
      <c r="Q154" s="281">
        <f>'3. GRI Pricing'!U164</f>
        <v>0</v>
      </c>
      <c r="R154" s="281">
        <f>'3. GRI Pricing'!V164</f>
        <v>10</v>
      </c>
      <c r="S154" s="281">
        <f>'3. GRI Pricing'!W164</f>
        <v>0</v>
      </c>
      <c r="T154" s="281">
        <f>'3. GRI Pricing'!X164</f>
        <v>0</v>
      </c>
      <c r="U154" s="281">
        <f>'3. GRI Pricing'!Y164</f>
        <v>0</v>
      </c>
      <c r="V154" s="282">
        <f>'3. GRI Pricing'!Z164</f>
        <v>1380</v>
      </c>
    </row>
    <row r="155" spans="3:22" x14ac:dyDescent="0.25">
      <c r="C155" s="23">
        <f>'3. GRI Pricing'!C165</f>
        <v>520</v>
      </c>
      <c r="D155" s="374" t="str">
        <f>'1. Accomodation'!L169</f>
        <v>D</v>
      </c>
      <c r="E155" s="16" t="str">
        <f>'3. GRI Pricing'!E165</f>
        <v>1 Bed</v>
      </c>
      <c r="F155" s="16">
        <f>'3. GRI Pricing'!F165</f>
        <v>1</v>
      </c>
      <c r="G155" s="16">
        <f>'3. GRI Pricing'!G165</f>
        <v>510.21</v>
      </c>
      <c r="H155" s="16">
        <f>'3. GRI Pricing'!H165</f>
        <v>5</v>
      </c>
      <c r="I155" s="16" t="str">
        <f>'3. GRI Pricing'!I165</f>
        <v>Carpark and other block</v>
      </c>
      <c r="J155" s="280">
        <f>'3. GRI Pricing'!L165</f>
        <v>1275</v>
      </c>
      <c r="K155" s="281">
        <f>'3. GRI Pricing'!P165</f>
        <v>40</v>
      </c>
      <c r="L155" s="281">
        <f>'3. GRI Pricing'!M165</f>
        <v>0</v>
      </c>
      <c r="M155" s="281">
        <f>'3. GRI Pricing'!Q165</f>
        <v>5</v>
      </c>
      <c r="N155" s="281">
        <f>'3. GRI Pricing'!S165</f>
        <v>10</v>
      </c>
      <c r="O155" s="281">
        <f>'3. GRI Pricing'!T165</f>
        <v>0</v>
      </c>
      <c r="P155" s="281">
        <f>'3. GRI Pricing'!R165</f>
        <v>0</v>
      </c>
      <c r="Q155" s="281">
        <f>'3. GRI Pricing'!U165</f>
        <v>0</v>
      </c>
      <c r="R155" s="281">
        <f>'3. GRI Pricing'!V165</f>
        <v>0</v>
      </c>
      <c r="S155" s="281">
        <f>'3. GRI Pricing'!W165</f>
        <v>0</v>
      </c>
      <c r="T155" s="281">
        <f>'3. GRI Pricing'!X165</f>
        <v>0</v>
      </c>
      <c r="U155" s="281">
        <f>'3. GRI Pricing'!Y165</f>
        <v>0</v>
      </c>
      <c r="V155" s="282">
        <f>'3. GRI Pricing'!Z165</f>
        <v>1335</v>
      </c>
    </row>
    <row r="156" spans="3:22" x14ac:dyDescent="0.25">
      <c r="C156" s="23">
        <f>'3. GRI Pricing'!C166</f>
        <v>521</v>
      </c>
      <c r="D156" s="374" t="str">
        <f>'1. Accomodation'!L170</f>
        <v>D</v>
      </c>
      <c r="E156" s="16" t="str">
        <f>'3. GRI Pricing'!E166</f>
        <v>1 Bed</v>
      </c>
      <c r="F156" s="16">
        <f>'3. GRI Pricing'!F166</f>
        <v>1</v>
      </c>
      <c r="G156" s="16">
        <f>'3. GRI Pricing'!G166</f>
        <v>530.54999999999995</v>
      </c>
      <c r="H156" s="16">
        <f>'3. GRI Pricing'!H166</f>
        <v>5</v>
      </c>
      <c r="I156" s="16" t="str">
        <f>'3. GRI Pricing'!I166</f>
        <v>Amenity Pebble Roof</v>
      </c>
      <c r="J156" s="280">
        <f>'3. GRI Pricing'!L166</f>
        <v>1275</v>
      </c>
      <c r="K156" s="281">
        <f>'3. GRI Pricing'!P166</f>
        <v>40</v>
      </c>
      <c r="L156" s="281">
        <f>'3. GRI Pricing'!M166</f>
        <v>0</v>
      </c>
      <c r="M156" s="281">
        <f>'3. GRI Pricing'!Q166</f>
        <v>10</v>
      </c>
      <c r="N156" s="281">
        <f>'3. GRI Pricing'!S166</f>
        <v>10</v>
      </c>
      <c r="O156" s="281">
        <f>'3. GRI Pricing'!T166</f>
        <v>0</v>
      </c>
      <c r="P156" s="281">
        <f>'3. GRI Pricing'!R166</f>
        <v>0</v>
      </c>
      <c r="Q156" s="281">
        <f>'3. GRI Pricing'!U166</f>
        <v>0</v>
      </c>
      <c r="R156" s="281">
        <f>'3. GRI Pricing'!V166</f>
        <v>0</v>
      </c>
      <c r="S156" s="281">
        <f>'3. GRI Pricing'!W166</f>
        <v>0</v>
      </c>
      <c r="T156" s="281">
        <f>'3. GRI Pricing'!X166</f>
        <v>0</v>
      </c>
      <c r="U156" s="281">
        <f>'3. GRI Pricing'!Y166</f>
        <v>0</v>
      </c>
      <c r="V156" s="282">
        <f>'3. GRI Pricing'!Z166</f>
        <v>1355</v>
      </c>
    </row>
    <row r="157" spans="3:22" x14ac:dyDescent="0.25">
      <c r="C157" s="23">
        <f>'3. GRI Pricing'!C167</f>
        <v>522</v>
      </c>
      <c r="D157" s="374" t="str">
        <f>'1. Accomodation'!L171</f>
        <v>D</v>
      </c>
      <c r="E157" s="16" t="str">
        <f>'3. GRI Pricing'!E167</f>
        <v>2 Bed</v>
      </c>
      <c r="F157" s="16">
        <f>'3. GRI Pricing'!F167</f>
        <v>2</v>
      </c>
      <c r="G157" s="16">
        <f>'3. GRI Pricing'!G167</f>
        <v>759.93</v>
      </c>
      <c r="H157" s="16">
        <f>'3. GRI Pricing'!H167</f>
        <v>5</v>
      </c>
      <c r="I157" s="16" t="str">
        <f>'3. GRI Pricing'!I167</f>
        <v>North Row above Treeline</v>
      </c>
      <c r="J157" s="280">
        <f>'3. GRI Pricing'!L167</f>
        <v>1665</v>
      </c>
      <c r="K157" s="281">
        <f>'3. GRI Pricing'!P167</f>
        <v>40</v>
      </c>
      <c r="L157" s="281">
        <f>'3. GRI Pricing'!M167</f>
        <v>0</v>
      </c>
      <c r="M157" s="281">
        <f>'3. GRI Pricing'!Q167</f>
        <v>50</v>
      </c>
      <c r="N157" s="281">
        <f>'3. GRI Pricing'!S167</f>
        <v>40</v>
      </c>
      <c r="O157" s="281">
        <f>'3. GRI Pricing'!T167</f>
        <v>0</v>
      </c>
      <c r="P157" s="281">
        <f>'3. GRI Pricing'!R167</f>
        <v>10</v>
      </c>
      <c r="Q157" s="281">
        <f>'3. GRI Pricing'!U167</f>
        <v>0</v>
      </c>
      <c r="R157" s="281">
        <f>'3. GRI Pricing'!V167</f>
        <v>0</v>
      </c>
      <c r="S157" s="281">
        <f>'3. GRI Pricing'!W167</f>
        <v>0</v>
      </c>
      <c r="T157" s="281">
        <f>'3. GRI Pricing'!X167</f>
        <v>0</v>
      </c>
      <c r="U157" s="281">
        <f>'3. GRI Pricing'!Y167</f>
        <v>0</v>
      </c>
      <c r="V157" s="282">
        <f>'3. GRI Pricing'!Z167</f>
        <v>1835</v>
      </c>
    </row>
    <row r="158" spans="3:22" x14ac:dyDescent="0.25">
      <c r="C158" s="23">
        <f>'3. GRI Pricing'!C168</f>
        <v>523</v>
      </c>
      <c r="D158" s="374" t="str">
        <f>'1. Accomodation'!L172</f>
        <v>D</v>
      </c>
      <c r="E158" s="16" t="str">
        <f>'3. GRI Pricing'!E168</f>
        <v>1 Bed</v>
      </c>
      <c r="F158" s="16">
        <f>'3. GRI Pricing'!F168</f>
        <v>1</v>
      </c>
      <c r="G158" s="16">
        <f>'3. GRI Pricing'!G168</f>
        <v>521.51</v>
      </c>
      <c r="H158" s="16">
        <f>'3. GRI Pricing'!H168</f>
        <v>5</v>
      </c>
      <c r="I158" s="16" t="str">
        <f>'3. GRI Pricing'!I168</f>
        <v>North Row above Treeline</v>
      </c>
      <c r="J158" s="280">
        <f>'3. GRI Pricing'!L168</f>
        <v>1275</v>
      </c>
      <c r="K158" s="281">
        <f>'3. GRI Pricing'!P168</f>
        <v>40</v>
      </c>
      <c r="L158" s="281">
        <f>'3. GRI Pricing'!M168</f>
        <v>0</v>
      </c>
      <c r="M158" s="281">
        <f>'3. GRI Pricing'!Q168</f>
        <v>50</v>
      </c>
      <c r="N158" s="281">
        <f>'3. GRI Pricing'!S168</f>
        <v>40</v>
      </c>
      <c r="O158" s="281">
        <f>'3. GRI Pricing'!T168</f>
        <v>0</v>
      </c>
      <c r="P158" s="281">
        <f>'3. GRI Pricing'!R168</f>
        <v>0</v>
      </c>
      <c r="Q158" s="281">
        <f>'3. GRI Pricing'!U168</f>
        <v>0</v>
      </c>
      <c r="R158" s="281">
        <f>'3. GRI Pricing'!V168</f>
        <v>0</v>
      </c>
      <c r="S158" s="281">
        <f>'3. GRI Pricing'!W168</f>
        <v>0</v>
      </c>
      <c r="T158" s="281">
        <f>'3. GRI Pricing'!X168</f>
        <v>0</v>
      </c>
      <c r="U158" s="281">
        <f>'3. GRI Pricing'!Y168</f>
        <v>0</v>
      </c>
      <c r="V158" s="282">
        <f>'3. GRI Pricing'!Z168</f>
        <v>1415</v>
      </c>
    </row>
    <row r="159" spans="3:22" x14ac:dyDescent="0.25">
      <c r="C159" s="23">
        <f>'3. GRI Pricing'!C169</f>
        <v>524</v>
      </c>
      <c r="D159" s="374" t="str">
        <f>'1. Accomodation'!L173</f>
        <v>D</v>
      </c>
      <c r="E159" s="16" t="str">
        <f>'3. GRI Pricing'!E169</f>
        <v>1 Bed</v>
      </c>
      <c r="F159" s="16">
        <f>'3. GRI Pricing'!F169</f>
        <v>1</v>
      </c>
      <c r="G159" s="16">
        <f>'3. GRI Pricing'!G169</f>
        <v>517.53</v>
      </c>
      <c r="H159" s="16">
        <f>'3. GRI Pricing'!H169</f>
        <v>5</v>
      </c>
      <c r="I159" s="16" t="str">
        <f>'3. GRI Pricing'!I169</f>
        <v>Internal Courtyard</v>
      </c>
      <c r="J159" s="280">
        <f>'3. GRI Pricing'!L169</f>
        <v>1275</v>
      </c>
      <c r="K159" s="281">
        <f>'3. GRI Pricing'!P169</f>
        <v>40</v>
      </c>
      <c r="L159" s="281">
        <f>'3. GRI Pricing'!M169</f>
        <v>0</v>
      </c>
      <c r="M159" s="281">
        <f>'3. GRI Pricing'!Q169</f>
        <v>15</v>
      </c>
      <c r="N159" s="281">
        <f>'3. GRI Pricing'!S169</f>
        <v>10</v>
      </c>
      <c r="O159" s="281">
        <f>'3. GRI Pricing'!T169</f>
        <v>0</v>
      </c>
      <c r="P159" s="281">
        <f>'3. GRI Pricing'!R169</f>
        <v>0</v>
      </c>
      <c r="Q159" s="281">
        <f>'3. GRI Pricing'!U169</f>
        <v>0</v>
      </c>
      <c r="R159" s="281">
        <f>'3. GRI Pricing'!V169</f>
        <v>10</v>
      </c>
      <c r="S159" s="281">
        <f>'3. GRI Pricing'!W169</f>
        <v>0</v>
      </c>
      <c r="T159" s="281">
        <f>'3. GRI Pricing'!X169</f>
        <v>0</v>
      </c>
      <c r="U159" s="281">
        <f>'3. GRI Pricing'!Y169</f>
        <v>0</v>
      </c>
      <c r="V159" s="282">
        <f>'3. GRI Pricing'!Z169</f>
        <v>1360</v>
      </c>
    </row>
    <row r="160" spans="3:22" x14ac:dyDescent="0.25">
      <c r="C160" s="23">
        <f>'3. GRI Pricing'!C170</f>
        <v>525</v>
      </c>
      <c r="D160" s="374" t="str">
        <f>'1. Accomodation'!L174</f>
        <v>D</v>
      </c>
      <c r="E160" s="16" t="str">
        <f>'3. GRI Pricing'!E170</f>
        <v>2 Bed</v>
      </c>
      <c r="F160" s="16">
        <f>'3. GRI Pricing'!F170</f>
        <v>2</v>
      </c>
      <c r="G160" s="16">
        <f>'3. GRI Pricing'!G170</f>
        <v>761.44</v>
      </c>
      <c r="H160" s="16">
        <f>'3. GRI Pricing'!H170</f>
        <v>5</v>
      </c>
      <c r="I160" s="16" t="str">
        <f>'3. GRI Pricing'!I170</f>
        <v>North Row above Treeline</v>
      </c>
      <c r="J160" s="280">
        <f>'3. GRI Pricing'!L170</f>
        <v>1665</v>
      </c>
      <c r="K160" s="281">
        <f>'3. GRI Pricing'!P170</f>
        <v>40</v>
      </c>
      <c r="L160" s="281">
        <f>'3. GRI Pricing'!M170</f>
        <v>0</v>
      </c>
      <c r="M160" s="281">
        <f>'3. GRI Pricing'!Q170</f>
        <v>50</v>
      </c>
      <c r="N160" s="281">
        <f>'3. GRI Pricing'!S170</f>
        <v>40</v>
      </c>
      <c r="O160" s="281">
        <f>'3. GRI Pricing'!T170</f>
        <v>0</v>
      </c>
      <c r="P160" s="281">
        <f>'3. GRI Pricing'!R170</f>
        <v>0</v>
      </c>
      <c r="Q160" s="281">
        <f>'3. GRI Pricing'!U170</f>
        <v>0</v>
      </c>
      <c r="R160" s="281">
        <f>'3. GRI Pricing'!V170</f>
        <v>0</v>
      </c>
      <c r="S160" s="281">
        <f>'3. GRI Pricing'!W170</f>
        <v>0</v>
      </c>
      <c r="T160" s="281">
        <f>'3. GRI Pricing'!X170</f>
        <v>0</v>
      </c>
      <c r="U160" s="281">
        <f>'3. GRI Pricing'!Y170</f>
        <v>0</v>
      </c>
      <c r="V160" s="282">
        <f>'3. GRI Pricing'!Z170</f>
        <v>1825</v>
      </c>
    </row>
    <row r="161" spans="3:22" x14ac:dyDescent="0.25">
      <c r="C161" s="23">
        <f>'3. GRI Pricing'!C171</f>
        <v>526</v>
      </c>
      <c r="D161" s="374" t="str">
        <f>'1. Accomodation'!L175</f>
        <v>D</v>
      </c>
      <c r="E161" s="16" t="str">
        <f>'3. GRI Pricing'!E171</f>
        <v>1 Bed</v>
      </c>
      <c r="F161" s="16">
        <f>'3. GRI Pricing'!F171</f>
        <v>1</v>
      </c>
      <c r="G161" s="16">
        <f>'3. GRI Pricing'!G171</f>
        <v>497.72</v>
      </c>
      <c r="H161" s="16">
        <f>'3. GRI Pricing'!H171</f>
        <v>5</v>
      </c>
      <c r="I161" s="16" t="str">
        <f>'3. GRI Pricing'!I171</f>
        <v>Internal Courtyard</v>
      </c>
      <c r="J161" s="280">
        <f>'3. GRI Pricing'!L171</f>
        <v>1275</v>
      </c>
      <c r="K161" s="281">
        <f>'3. GRI Pricing'!P171</f>
        <v>40</v>
      </c>
      <c r="L161" s="281">
        <f>'3. GRI Pricing'!M171</f>
        <v>0</v>
      </c>
      <c r="M161" s="281">
        <f>'3. GRI Pricing'!Q171</f>
        <v>15</v>
      </c>
      <c r="N161" s="281">
        <f>'3. GRI Pricing'!S171</f>
        <v>10</v>
      </c>
      <c r="O161" s="281">
        <f>'3. GRI Pricing'!T171</f>
        <v>0</v>
      </c>
      <c r="P161" s="281">
        <f>'3. GRI Pricing'!R171</f>
        <v>0</v>
      </c>
      <c r="Q161" s="281">
        <f>'3. GRI Pricing'!U171</f>
        <v>0</v>
      </c>
      <c r="R161" s="281">
        <f>'3. GRI Pricing'!V171</f>
        <v>10</v>
      </c>
      <c r="S161" s="281">
        <f>'3. GRI Pricing'!W171</f>
        <v>0</v>
      </c>
      <c r="T161" s="281">
        <f>'3. GRI Pricing'!X171</f>
        <v>0</v>
      </c>
      <c r="U161" s="281">
        <f>'3. GRI Pricing'!Y171</f>
        <v>0</v>
      </c>
      <c r="V161" s="282">
        <f>'3. GRI Pricing'!Z171</f>
        <v>1350</v>
      </c>
    </row>
    <row r="162" spans="3:22" x14ac:dyDescent="0.25">
      <c r="C162" s="23">
        <f>'3. GRI Pricing'!C172</f>
        <v>527</v>
      </c>
      <c r="D162" s="374" t="str">
        <f>'1. Accomodation'!L176</f>
        <v>D</v>
      </c>
      <c r="E162" s="16" t="str">
        <f>'3. GRI Pricing'!E172</f>
        <v>1 Bed</v>
      </c>
      <c r="F162" s="16">
        <f>'3. GRI Pricing'!F172</f>
        <v>1</v>
      </c>
      <c r="G162" s="16">
        <f>'3. GRI Pricing'!G172</f>
        <v>512.04</v>
      </c>
      <c r="H162" s="16">
        <f>'3. GRI Pricing'!H172</f>
        <v>5</v>
      </c>
      <c r="I162" s="16" t="str">
        <f>'3. GRI Pricing'!I172</f>
        <v>Internal Courtyard</v>
      </c>
      <c r="J162" s="280">
        <f>'3. GRI Pricing'!L172</f>
        <v>1275</v>
      </c>
      <c r="K162" s="281">
        <f>'3. GRI Pricing'!P172</f>
        <v>40</v>
      </c>
      <c r="L162" s="281">
        <f>'3. GRI Pricing'!M172</f>
        <v>0</v>
      </c>
      <c r="M162" s="281">
        <f>'3. GRI Pricing'!Q172</f>
        <v>15</v>
      </c>
      <c r="N162" s="281">
        <f>'3. GRI Pricing'!S172</f>
        <v>10</v>
      </c>
      <c r="O162" s="281">
        <f>'3. GRI Pricing'!T172</f>
        <v>0</v>
      </c>
      <c r="P162" s="281">
        <f>'3. GRI Pricing'!R172</f>
        <v>0</v>
      </c>
      <c r="Q162" s="281">
        <f>'3. GRI Pricing'!U172</f>
        <v>0</v>
      </c>
      <c r="R162" s="281">
        <f>'3. GRI Pricing'!V172</f>
        <v>10</v>
      </c>
      <c r="S162" s="281">
        <f>'3. GRI Pricing'!W172</f>
        <v>0</v>
      </c>
      <c r="T162" s="281">
        <f>'3. GRI Pricing'!X172</f>
        <v>0</v>
      </c>
      <c r="U162" s="281">
        <f>'3. GRI Pricing'!Y172</f>
        <v>0</v>
      </c>
      <c r="V162" s="282">
        <f>'3. GRI Pricing'!Z172</f>
        <v>1350</v>
      </c>
    </row>
    <row r="163" spans="3:22" x14ac:dyDescent="0.25">
      <c r="C163" s="23">
        <f>'3. GRI Pricing'!C173</f>
        <v>528</v>
      </c>
      <c r="D163" s="374" t="str">
        <f>'1. Accomodation'!L177</f>
        <v>D</v>
      </c>
      <c r="E163" s="16" t="str">
        <f>'3. GRI Pricing'!E173</f>
        <v>2 Bed</v>
      </c>
      <c r="F163" s="16">
        <f>'3. GRI Pricing'!F173</f>
        <v>2</v>
      </c>
      <c r="G163" s="16">
        <f>'3. GRI Pricing'!G173</f>
        <v>761.44</v>
      </c>
      <c r="H163" s="16">
        <f>'3. GRI Pricing'!H173</f>
        <v>5</v>
      </c>
      <c r="I163" s="16" t="str">
        <f>'3. GRI Pricing'!I173</f>
        <v>North Row above Treeline</v>
      </c>
      <c r="J163" s="280">
        <f>'3. GRI Pricing'!L173</f>
        <v>1665</v>
      </c>
      <c r="K163" s="281">
        <f>'3. GRI Pricing'!P173</f>
        <v>40</v>
      </c>
      <c r="L163" s="281">
        <f>'3. GRI Pricing'!M173</f>
        <v>0</v>
      </c>
      <c r="M163" s="281">
        <f>'3. GRI Pricing'!Q173</f>
        <v>50</v>
      </c>
      <c r="N163" s="281">
        <f>'3. GRI Pricing'!S173</f>
        <v>40</v>
      </c>
      <c r="O163" s="281">
        <f>'3. GRI Pricing'!T173</f>
        <v>0</v>
      </c>
      <c r="P163" s="281">
        <f>'3. GRI Pricing'!R173</f>
        <v>0</v>
      </c>
      <c r="Q163" s="281">
        <f>'3. GRI Pricing'!U173</f>
        <v>0</v>
      </c>
      <c r="R163" s="281">
        <f>'3. GRI Pricing'!V173</f>
        <v>0</v>
      </c>
      <c r="S163" s="281">
        <f>'3. GRI Pricing'!W173</f>
        <v>0</v>
      </c>
      <c r="T163" s="281">
        <f>'3. GRI Pricing'!X173</f>
        <v>0</v>
      </c>
      <c r="U163" s="281">
        <f>'3. GRI Pricing'!Y173</f>
        <v>0</v>
      </c>
      <c r="V163" s="282">
        <f>'3. GRI Pricing'!Z173</f>
        <v>1825</v>
      </c>
    </row>
    <row r="164" spans="3:22" x14ac:dyDescent="0.25">
      <c r="C164" s="23">
        <f>'3. GRI Pricing'!C174</f>
        <v>529</v>
      </c>
      <c r="D164" s="374" t="str">
        <f>'1. Accomodation'!L178</f>
        <v>D</v>
      </c>
      <c r="E164" s="16" t="str">
        <f>'3. GRI Pricing'!E174</f>
        <v>1 Bed</v>
      </c>
      <c r="F164" s="16">
        <f>'3. GRI Pricing'!F174</f>
        <v>1</v>
      </c>
      <c r="G164" s="16">
        <f>'3. GRI Pricing'!G174</f>
        <v>517.53</v>
      </c>
      <c r="H164" s="16">
        <f>'3. GRI Pricing'!H174</f>
        <v>5</v>
      </c>
      <c r="I164" s="16" t="str">
        <f>'3. GRI Pricing'!I174</f>
        <v>Internal Courtyard</v>
      </c>
      <c r="J164" s="280">
        <f>'3. GRI Pricing'!L174</f>
        <v>1275</v>
      </c>
      <c r="K164" s="281">
        <f>'3. GRI Pricing'!P174</f>
        <v>40</v>
      </c>
      <c r="L164" s="281">
        <f>'3. GRI Pricing'!M174</f>
        <v>0</v>
      </c>
      <c r="M164" s="281">
        <f>'3. GRI Pricing'!Q174</f>
        <v>15</v>
      </c>
      <c r="N164" s="281">
        <f>'3. GRI Pricing'!S174</f>
        <v>10</v>
      </c>
      <c r="O164" s="281">
        <f>'3. GRI Pricing'!T174</f>
        <v>0</v>
      </c>
      <c r="P164" s="281">
        <f>'3. GRI Pricing'!R174</f>
        <v>0</v>
      </c>
      <c r="Q164" s="281">
        <f>'3. GRI Pricing'!U174</f>
        <v>0</v>
      </c>
      <c r="R164" s="281">
        <f>'3. GRI Pricing'!V174</f>
        <v>10</v>
      </c>
      <c r="S164" s="281">
        <f>'3. GRI Pricing'!W174</f>
        <v>0</v>
      </c>
      <c r="T164" s="281">
        <f>'3. GRI Pricing'!X174</f>
        <v>0</v>
      </c>
      <c r="U164" s="281">
        <f>'3. GRI Pricing'!Y174</f>
        <v>0</v>
      </c>
      <c r="V164" s="282">
        <f>'3. GRI Pricing'!Z174</f>
        <v>1360</v>
      </c>
    </row>
    <row r="165" spans="3:22" x14ac:dyDescent="0.25">
      <c r="C165" s="23">
        <f>'3. GRI Pricing'!C175</f>
        <v>530</v>
      </c>
      <c r="D165" s="374" t="str">
        <f>'1. Accomodation'!L179</f>
        <v>D</v>
      </c>
      <c r="E165" s="16" t="str">
        <f>'3. GRI Pricing'!E175</f>
        <v>1 Bed</v>
      </c>
      <c r="F165" s="16">
        <f>'3. GRI Pricing'!F175</f>
        <v>1</v>
      </c>
      <c r="G165" s="16">
        <f>'3. GRI Pricing'!G175</f>
        <v>521.51</v>
      </c>
      <c r="H165" s="16">
        <f>'3. GRI Pricing'!H175</f>
        <v>5</v>
      </c>
      <c r="I165" s="16" t="str">
        <f>'3. GRI Pricing'!I175</f>
        <v>North Row above Treeline</v>
      </c>
      <c r="J165" s="280">
        <f>'3. GRI Pricing'!L175</f>
        <v>1275</v>
      </c>
      <c r="K165" s="281">
        <f>'3. GRI Pricing'!P175</f>
        <v>40</v>
      </c>
      <c r="L165" s="281">
        <f>'3. GRI Pricing'!M175</f>
        <v>0</v>
      </c>
      <c r="M165" s="281">
        <f>'3. GRI Pricing'!Q175</f>
        <v>50</v>
      </c>
      <c r="N165" s="281">
        <f>'3. GRI Pricing'!S175</f>
        <v>40</v>
      </c>
      <c r="O165" s="281">
        <f>'3. GRI Pricing'!T175</f>
        <v>0</v>
      </c>
      <c r="P165" s="281">
        <f>'3. GRI Pricing'!R175</f>
        <v>0</v>
      </c>
      <c r="Q165" s="281">
        <f>'3. GRI Pricing'!U175</f>
        <v>0</v>
      </c>
      <c r="R165" s="281">
        <f>'3. GRI Pricing'!V175</f>
        <v>0</v>
      </c>
      <c r="S165" s="281">
        <f>'3. GRI Pricing'!W175</f>
        <v>0</v>
      </c>
      <c r="T165" s="281">
        <f>'3. GRI Pricing'!X175</f>
        <v>0</v>
      </c>
      <c r="U165" s="281">
        <f>'3. GRI Pricing'!Y175</f>
        <v>0</v>
      </c>
      <c r="V165" s="282">
        <f>'3. GRI Pricing'!Z175</f>
        <v>1415</v>
      </c>
    </row>
    <row r="166" spans="3:22" x14ac:dyDescent="0.25">
      <c r="C166" s="23">
        <f>'3. GRI Pricing'!C176</f>
        <v>531</v>
      </c>
      <c r="D166" s="374" t="str">
        <f>'1. Accomodation'!L180</f>
        <v>D</v>
      </c>
      <c r="E166" s="16" t="str">
        <f>'3. GRI Pricing'!E176</f>
        <v>2 Bed</v>
      </c>
      <c r="F166" s="16">
        <f>'3. GRI Pricing'!F176</f>
        <v>2</v>
      </c>
      <c r="G166" s="16">
        <f>'3. GRI Pricing'!G176</f>
        <v>760.9</v>
      </c>
      <c r="H166" s="16">
        <f>'3. GRI Pricing'!H176</f>
        <v>5</v>
      </c>
      <c r="I166" s="16" t="str">
        <f>'3. GRI Pricing'!I176</f>
        <v>North Row above Treeline</v>
      </c>
      <c r="J166" s="280">
        <f>'3. GRI Pricing'!L176</f>
        <v>1665</v>
      </c>
      <c r="K166" s="281">
        <f>'3. GRI Pricing'!P176</f>
        <v>40</v>
      </c>
      <c r="L166" s="281">
        <f>'3. GRI Pricing'!M176</f>
        <v>0</v>
      </c>
      <c r="M166" s="281">
        <f>'3. GRI Pricing'!Q176</f>
        <v>50</v>
      </c>
      <c r="N166" s="281">
        <f>'3. GRI Pricing'!S176</f>
        <v>40</v>
      </c>
      <c r="O166" s="281">
        <f>'3. GRI Pricing'!T176</f>
        <v>0</v>
      </c>
      <c r="P166" s="281">
        <f>'3. GRI Pricing'!R176</f>
        <v>10</v>
      </c>
      <c r="Q166" s="281">
        <f>'3. GRI Pricing'!U176</f>
        <v>0</v>
      </c>
      <c r="R166" s="281">
        <f>'3. GRI Pricing'!V176</f>
        <v>0</v>
      </c>
      <c r="S166" s="281">
        <f>'3. GRI Pricing'!W176</f>
        <v>0</v>
      </c>
      <c r="T166" s="281">
        <f>'3. GRI Pricing'!X176</f>
        <v>0</v>
      </c>
      <c r="U166" s="281">
        <f>'3. GRI Pricing'!Y176</f>
        <v>0</v>
      </c>
      <c r="V166" s="282">
        <f>'3. GRI Pricing'!Z176</f>
        <v>1835</v>
      </c>
    </row>
    <row r="167" spans="3:22" x14ac:dyDescent="0.25">
      <c r="C167" s="23">
        <f>'3. GRI Pricing'!C177</f>
        <v>532</v>
      </c>
      <c r="D167" s="374" t="str">
        <f>'1. Accomodation'!L181</f>
        <v>D</v>
      </c>
      <c r="E167" s="16" t="str">
        <f>'3. GRI Pricing'!E177</f>
        <v>1 Bed</v>
      </c>
      <c r="F167" s="16">
        <f>'3. GRI Pricing'!F177</f>
        <v>1</v>
      </c>
      <c r="G167" s="16">
        <f>'3. GRI Pricing'!G177</f>
        <v>524.74</v>
      </c>
      <c r="H167" s="16">
        <f>'3. GRI Pricing'!H177</f>
        <v>5</v>
      </c>
      <c r="I167" s="16" t="str">
        <f>'3. GRI Pricing'!I177</f>
        <v>Saxon Gate above Treeline</v>
      </c>
      <c r="J167" s="280">
        <f>'3. GRI Pricing'!L177</f>
        <v>1275</v>
      </c>
      <c r="K167" s="281">
        <f>'3. GRI Pricing'!P177</f>
        <v>40</v>
      </c>
      <c r="L167" s="281">
        <f>'3. GRI Pricing'!M177</f>
        <v>0</v>
      </c>
      <c r="M167" s="281">
        <f>'3. GRI Pricing'!Q177</f>
        <v>50</v>
      </c>
      <c r="N167" s="281">
        <f>'3. GRI Pricing'!S177</f>
        <v>40</v>
      </c>
      <c r="O167" s="281">
        <f>'3. GRI Pricing'!T177</f>
        <v>0</v>
      </c>
      <c r="P167" s="281">
        <f>'3. GRI Pricing'!R177</f>
        <v>0</v>
      </c>
      <c r="Q167" s="281">
        <f>'3. GRI Pricing'!U177</f>
        <v>0</v>
      </c>
      <c r="R167" s="281">
        <f>'3. GRI Pricing'!V177</f>
        <v>0</v>
      </c>
      <c r="S167" s="281">
        <f>'3. GRI Pricing'!W177</f>
        <v>0</v>
      </c>
      <c r="T167" s="281">
        <f>'3. GRI Pricing'!X177</f>
        <v>0</v>
      </c>
      <c r="U167" s="281">
        <f>'3. GRI Pricing'!Y177</f>
        <v>0</v>
      </c>
      <c r="V167" s="282">
        <f>'3. GRI Pricing'!Z177</f>
        <v>1405</v>
      </c>
    </row>
    <row r="168" spans="3:22" x14ac:dyDescent="0.25">
      <c r="C168" s="23">
        <f>'3. GRI Pricing'!C178</f>
        <v>533</v>
      </c>
      <c r="D168" s="374" t="str">
        <f>'1. Accomodation'!L182</f>
        <v>D</v>
      </c>
      <c r="E168" s="16" t="str">
        <f>'3. GRI Pricing'!E178</f>
        <v>1 Bed</v>
      </c>
      <c r="F168" s="16">
        <f>'3. GRI Pricing'!F178</f>
        <v>1</v>
      </c>
      <c r="G168" s="16">
        <f>'3. GRI Pricing'!G178</f>
        <v>510.96</v>
      </c>
      <c r="H168" s="16">
        <f>'3. GRI Pricing'!H178</f>
        <v>5</v>
      </c>
      <c r="I168" s="16" t="str">
        <f>'3. GRI Pricing'!I178</f>
        <v>Saxon Gate above Treeline</v>
      </c>
      <c r="J168" s="280">
        <f>'3. GRI Pricing'!L178</f>
        <v>1275</v>
      </c>
      <c r="K168" s="281">
        <f>'3. GRI Pricing'!P178</f>
        <v>40</v>
      </c>
      <c r="L168" s="281">
        <f>'3. GRI Pricing'!M178</f>
        <v>0</v>
      </c>
      <c r="M168" s="281">
        <f>'3. GRI Pricing'!Q178</f>
        <v>50</v>
      </c>
      <c r="N168" s="281">
        <f>'3. GRI Pricing'!S178</f>
        <v>40</v>
      </c>
      <c r="O168" s="281">
        <f>'3. GRI Pricing'!T178</f>
        <v>0</v>
      </c>
      <c r="P168" s="281">
        <f>'3. GRI Pricing'!R178</f>
        <v>0</v>
      </c>
      <c r="Q168" s="281">
        <f>'3. GRI Pricing'!U178</f>
        <v>0</v>
      </c>
      <c r="R168" s="281">
        <f>'3. GRI Pricing'!V178</f>
        <v>0</v>
      </c>
      <c r="S168" s="281">
        <f>'3. GRI Pricing'!W178</f>
        <v>0</v>
      </c>
      <c r="T168" s="281">
        <f>'3. GRI Pricing'!X178</f>
        <v>0</v>
      </c>
      <c r="U168" s="281">
        <f>'3. GRI Pricing'!Y178</f>
        <v>0</v>
      </c>
      <c r="V168" s="282">
        <f>'3. GRI Pricing'!Z178</f>
        <v>1410</v>
      </c>
    </row>
    <row r="169" spans="3:22" x14ac:dyDescent="0.25">
      <c r="C169" s="23">
        <f>'3. GRI Pricing'!C179</f>
        <v>534</v>
      </c>
      <c r="D169" s="374" t="str">
        <f>'1. Accomodation'!L183</f>
        <v>D</v>
      </c>
      <c r="E169" s="16" t="str">
        <f>'3. GRI Pricing'!E179</f>
        <v>1 Bed</v>
      </c>
      <c r="F169" s="16">
        <f>'3. GRI Pricing'!F179</f>
        <v>1</v>
      </c>
      <c r="G169" s="16">
        <f>'3. GRI Pricing'!G179</f>
        <v>492.56</v>
      </c>
      <c r="H169" s="16">
        <f>'3. GRI Pricing'!H179</f>
        <v>5</v>
      </c>
      <c r="I169" s="16" t="str">
        <f>'3. GRI Pricing'!I179</f>
        <v>Internal Courtyard</v>
      </c>
      <c r="J169" s="280">
        <f>'3. GRI Pricing'!L179</f>
        <v>1275</v>
      </c>
      <c r="K169" s="281">
        <f>'3. GRI Pricing'!P179</f>
        <v>40</v>
      </c>
      <c r="L169" s="281">
        <f>'3. GRI Pricing'!M179</f>
        <v>0</v>
      </c>
      <c r="M169" s="281">
        <f>'3. GRI Pricing'!Q179</f>
        <v>15</v>
      </c>
      <c r="N169" s="281">
        <f>'3. GRI Pricing'!S179</f>
        <v>10</v>
      </c>
      <c r="O169" s="281">
        <f>'3. GRI Pricing'!T179</f>
        <v>0</v>
      </c>
      <c r="P169" s="281">
        <f>'3. GRI Pricing'!R179</f>
        <v>0</v>
      </c>
      <c r="Q169" s="281">
        <f>'3. GRI Pricing'!U179</f>
        <v>0</v>
      </c>
      <c r="R169" s="281">
        <f>'3. GRI Pricing'!V179</f>
        <v>10</v>
      </c>
      <c r="S169" s="281">
        <f>'3. GRI Pricing'!W179</f>
        <v>0</v>
      </c>
      <c r="T169" s="281">
        <f>'3. GRI Pricing'!X179</f>
        <v>0</v>
      </c>
      <c r="U169" s="281">
        <f>'3. GRI Pricing'!Y179</f>
        <v>0</v>
      </c>
      <c r="V169" s="282">
        <f>'3. GRI Pricing'!Z179</f>
        <v>1350</v>
      </c>
    </row>
    <row r="170" spans="3:22" x14ac:dyDescent="0.25">
      <c r="C170" s="23">
        <f>'3. GRI Pricing'!C180</f>
        <v>535</v>
      </c>
      <c r="D170" s="374" t="str">
        <f>'1. Accomodation'!L184</f>
        <v>D</v>
      </c>
      <c r="E170" s="16" t="str">
        <f>'3. GRI Pricing'!E180</f>
        <v>1 Bed</v>
      </c>
      <c r="F170" s="16">
        <f>'3. GRI Pricing'!F180</f>
        <v>1</v>
      </c>
      <c r="G170" s="16">
        <f>'3. GRI Pricing'!G180</f>
        <v>510.96</v>
      </c>
      <c r="H170" s="16">
        <f>'3. GRI Pricing'!H180</f>
        <v>5</v>
      </c>
      <c r="I170" s="16" t="str">
        <f>'3. GRI Pricing'!I180</f>
        <v>Saxon Gate above Treeline</v>
      </c>
      <c r="J170" s="280">
        <f>'3. GRI Pricing'!L180</f>
        <v>1275</v>
      </c>
      <c r="K170" s="281">
        <f>'3. GRI Pricing'!P180</f>
        <v>40</v>
      </c>
      <c r="L170" s="281">
        <f>'3. GRI Pricing'!M180</f>
        <v>0</v>
      </c>
      <c r="M170" s="281">
        <f>'3. GRI Pricing'!Q180</f>
        <v>50</v>
      </c>
      <c r="N170" s="281">
        <f>'3. GRI Pricing'!S180</f>
        <v>40</v>
      </c>
      <c r="O170" s="281">
        <f>'3. GRI Pricing'!T180</f>
        <v>0</v>
      </c>
      <c r="P170" s="281">
        <f>'3. GRI Pricing'!R180</f>
        <v>0</v>
      </c>
      <c r="Q170" s="281">
        <f>'3. GRI Pricing'!U180</f>
        <v>0</v>
      </c>
      <c r="R170" s="281">
        <f>'3. GRI Pricing'!V180</f>
        <v>0</v>
      </c>
      <c r="S170" s="281">
        <f>'3. GRI Pricing'!W180</f>
        <v>0</v>
      </c>
      <c r="T170" s="281">
        <f>'3. GRI Pricing'!X180</f>
        <v>0</v>
      </c>
      <c r="U170" s="281">
        <f>'3. GRI Pricing'!Y180</f>
        <v>0</v>
      </c>
      <c r="V170" s="282">
        <f>'3. GRI Pricing'!Z180</f>
        <v>1410</v>
      </c>
    </row>
    <row r="171" spans="3:22" x14ac:dyDescent="0.25">
      <c r="C171" s="23">
        <f>'3. GRI Pricing'!C181</f>
        <v>536</v>
      </c>
      <c r="D171" s="374" t="str">
        <f>'1. Accomodation'!L185</f>
        <v>D</v>
      </c>
      <c r="E171" s="16" t="str">
        <f>'3. GRI Pricing'!E181</f>
        <v>1 Bed</v>
      </c>
      <c r="F171" s="16">
        <f>'3. GRI Pricing'!F181</f>
        <v>1</v>
      </c>
      <c r="G171" s="16">
        <f>'3. GRI Pricing'!G181</f>
        <v>506.87</v>
      </c>
      <c r="H171" s="16">
        <f>'3. GRI Pricing'!H181</f>
        <v>5</v>
      </c>
      <c r="I171" s="16" t="str">
        <f>'3. GRI Pricing'!I181</f>
        <v>Internal Courtyard</v>
      </c>
      <c r="J171" s="280">
        <f>'3. GRI Pricing'!L181</f>
        <v>1275</v>
      </c>
      <c r="K171" s="281">
        <f>'3. GRI Pricing'!P181</f>
        <v>40</v>
      </c>
      <c r="L171" s="281">
        <f>'3. GRI Pricing'!M181</f>
        <v>0</v>
      </c>
      <c r="M171" s="281">
        <f>'3. GRI Pricing'!Q181</f>
        <v>15</v>
      </c>
      <c r="N171" s="281">
        <f>'3. GRI Pricing'!S181</f>
        <v>10</v>
      </c>
      <c r="O171" s="281">
        <f>'3. GRI Pricing'!T181</f>
        <v>0</v>
      </c>
      <c r="P171" s="281">
        <f>'3. GRI Pricing'!R181</f>
        <v>0</v>
      </c>
      <c r="Q171" s="281">
        <f>'3. GRI Pricing'!U181</f>
        <v>0</v>
      </c>
      <c r="R171" s="281">
        <f>'3. GRI Pricing'!V181</f>
        <v>10</v>
      </c>
      <c r="S171" s="281">
        <f>'3. GRI Pricing'!W181</f>
        <v>0</v>
      </c>
      <c r="T171" s="281">
        <f>'3. GRI Pricing'!X181</f>
        <v>0</v>
      </c>
      <c r="U171" s="281">
        <f>'3. GRI Pricing'!Y181</f>
        <v>0</v>
      </c>
      <c r="V171" s="282">
        <f>'3. GRI Pricing'!Z181</f>
        <v>1355</v>
      </c>
    </row>
    <row r="172" spans="3:22" x14ac:dyDescent="0.25">
      <c r="C172" s="23">
        <f>'3. GRI Pricing'!C182</f>
        <v>537</v>
      </c>
      <c r="D172" s="374" t="str">
        <f>'1. Accomodation'!L186</f>
        <v>D</v>
      </c>
      <c r="E172" s="16" t="str">
        <f>'3. GRI Pricing'!E182</f>
        <v>1 Bed</v>
      </c>
      <c r="F172" s="16">
        <f>'3. GRI Pricing'!F182</f>
        <v>1</v>
      </c>
      <c r="G172" s="16">
        <f>'3. GRI Pricing'!G182</f>
        <v>510.96</v>
      </c>
      <c r="H172" s="16">
        <f>'3. GRI Pricing'!H182</f>
        <v>5</v>
      </c>
      <c r="I172" s="16" t="str">
        <f>'3. GRI Pricing'!I182</f>
        <v>Saxon Gate above Treeline</v>
      </c>
      <c r="J172" s="280">
        <f>'3. GRI Pricing'!L182</f>
        <v>1275</v>
      </c>
      <c r="K172" s="281">
        <f>'3. GRI Pricing'!P182</f>
        <v>40</v>
      </c>
      <c r="L172" s="281">
        <f>'3. GRI Pricing'!M182</f>
        <v>0</v>
      </c>
      <c r="M172" s="281">
        <f>'3. GRI Pricing'!Q182</f>
        <v>50</v>
      </c>
      <c r="N172" s="281">
        <f>'3. GRI Pricing'!S182</f>
        <v>40</v>
      </c>
      <c r="O172" s="281">
        <f>'3. GRI Pricing'!T182</f>
        <v>0</v>
      </c>
      <c r="P172" s="281">
        <f>'3. GRI Pricing'!R182</f>
        <v>0</v>
      </c>
      <c r="Q172" s="281">
        <f>'3. GRI Pricing'!U182</f>
        <v>0</v>
      </c>
      <c r="R172" s="281">
        <f>'3. GRI Pricing'!V182</f>
        <v>0</v>
      </c>
      <c r="S172" s="281">
        <f>'3. GRI Pricing'!W182</f>
        <v>0</v>
      </c>
      <c r="T172" s="281">
        <f>'3. GRI Pricing'!X182</f>
        <v>0</v>
      </c>
      <c r="U172" s="281">
        <f>'3. GRI Pricing'!Y182</f>
        <v>0</v>
      </c>
      <c r="V172" s="282">
        <f>'3. GRI Pricing'!Z182</f>
        <v>1410</v>
      </c>
    </row>
    <row r="173" spans="3:22" x14ac:dyDescent="0.25">
      <c r="C173" s="23">
        <f>'3. GRI Pricing'!C183</f>
        <v>538</v>
      </c>
      <c r="D173" s="374" t="str">
        <f>'1. Accomodation'!L187</f>
        <v>D</v>
      </c>
      <c r="E173" s="16" t="str">
        <f>'3. GRI Pricing'!E183</f>
        <v>2 Bed</v>
      </c>
      <c r="F173" s="16">
        <f>'3. GRI Pricing'!F183</f>
        <v>2</v>
      </c>
      <c r="G173" s="16">
        <f>'3. GRI Pricing'!G183</f>
        <v>749.38</v>
      </c>
      <c r="H173" s="16">
        <f>'3. GRI Pricing'!H183</f>
        <v>5</v>
      </c>
      <c r="I173" s="16" t="str">
        <f>'3. GRI Pricing'!I183</f>
        <v>Internal Courtyard</v>
      </c>
      <c r="J173" s="280">
        <f>'3. GRI Pricing'!L183</f>
        <v>1665</v>
      </c>
      <c r="K173" s="281">
        <f>'3. GRI Pricing'!P183</f>
        <v>40</v>
      </c>
      <c r="L173" s="281">
        <f>'3. GRI Pricing'!M183</f>
        <v>0</v>
      </c>
      <c r="M173" s="281">
        <f>'3. GRI Pricing'!Q183</f>
        <v>15</v>
      </c>
      <c r="N173" s="281">
        <f>'3. GRI Pricing'!S183</f>
        <v>10</v>
      </c>
      <c r="O173" s="281">
        <f>'3. GRI Pricing'!T183</f>
        <v>0</v>
      </c>
      <c r="P173" s="281">
        <f>'3. GRI Pricing'!R183</f>
        <v>0</v>
      </c>
      <c r="Q173" s="281">
        <f>'3. GRI Pricing'!U183</f>
        <v>0</v>
      </c>
      <c r="R173" s="281">
        <f>'3. GRI Pricing'!V183</f>
        <v>0</v>
      </c>
      <c r="S173" s="281">
        <f>'3. GRI Pricing'!W183</f>
        <v>0</v>
      </c>
      <c r="T173" s="281">
        <f>'3. GRI Pricing'!X183</f>
        <v>0</v>
      </c>
      <c r="U173" s="281">
        <f>'3. GRI Pricing'!Y183</f>
        <v>0</v>
      </c>
      <c r="V173" s="282">
        <f>'3. GRI Pricing'!Z183</f>
        <v>1730</v>
      </c>
    </row>
    <row r="174" spans="3:22" x14ac:dyDescent="0.25">
      <c r="C174" s="23">
        <f>'3. GRI Pricing'!C184</f>
        <v>539</v>
      </c>
      <c r="D174" s="374" t="str">
        <f>'1. Accomodation'!L188</f>
        <v>D</v>
      </c>
      <c r="E174" s="16" t="str">
        <f>'3. GRI Pricing'!E184</f>
        <v>1 Bed</v>
      </c>
      <c r="F174" s="16">
        <f>'3. GRI Pricing'!F184</f>
        <v>1</v>
      </c>
      <c r="G174" s="16">
        <f>'3. GRI Pricing'!G184</f>
        <v>508.16</v>
      </c>
      <c r="H174" s="16">
        <f>'3. GRI Pricing'!H184</f>
        <v>5</v>
      </c>
      <c r="I174" s="16" t="str">
        <f>'3. GRI Pricing'!I184</f>
        <v>Saxon Gate above Treeline</v>
      </c>
      <c r="J174" s="280">
        <f>'3. GRI Pricing'!L184</f>
        <v>1275</v>
      </c>
      <c r="K174" s="281">
        <f>'3. GRI Pricing'!P184</f>
        <v>40</v>
      </c>
      <c r="L174" s="281">
        <f>'3. GRI Pricing'!M184</f>
        <v>0</v>
      </c>
      <c r="M174" s="281">
        <f>'3. GRI Pricing'!Q184</f>
        <v>50</v>
      </c>
      <c r="N174" s="281">
        <f>'3. GRI Pricing'!S184</f>
        <v>40</v>
      </c>
      <c r="O174" s="281">
        <f>'3. GRI Pricing'!T184</f>
        <v>0</v>
      </c>
      <c r="P174" s="281">
        <f>'3. GRI Pricing'!R184</f>
        <v>0</v>
      </c>
      <c r="Q174" s="281">
        <f>'3. GRI Pricing'!U184</f>
        <v>0</v>
      </c>
      <c r="R174" s="281">
        <f>'3. GRI Pricing'!V184</f>
        <v>0</v>
      </c>
      <c r="S174" s="281">
        <f>'3. GRI Pricing'!W184</f>
        <v>0</v>
      </c>
      <c r="T174" s="281">
        <f>'3. GRI Pricing'!X184</f>
        <v>0</v>
      </c>
      <c r="U174" s="281">
        <f>'3. GRI Pricing'!Y184</f>
        <v>0</v>
      </c>
      <c r="V174" s="282">
        <f>'3. GRI Pricing'!Z184</f>
        <v>1410</v>
      </c>
    </row>
    <row r="175" spans="3:22" x14ac:dyDescent="0.25">
      <c r="C175" s="23">
        <f>'3. GRI Pricing'!C185</f>
        <v>601</v>
      </c>
      <c r="D175" s="374" t="str">
        <f>'1. Accomodation'!L189</f>
        <v>C</v>
      </c>
      <c r="E175" s="16" t="str">
        <f>'3. GRI Pricing'!E185</f>
        <v>1 Bed</v>
      </c>
      <c r="F175" s="16">
        <f>'3. GRI Pricing'!F185</f>
        <v>1</v>
      </c>
      <c r="G175" s="16">
        <f>'3. GRI Pricing'!G185</f>
        <v>517.1</v>
      </c>
      <c r="H175" s="16">
        <f>'3. GRI Pricing'!H185</f>
        <v>6</v>
      </c>
      <c r="I175" s="16" t="str">
        <f>'3. GRI Pricing'!I185</f>
        <v>North Row below Treeline</v>
      </c>
      <c r="J175" s="280">
        <f>'3. GRI Pricing'!L185</f>
        <v>1275</v>
      </c>
      <c r="K175" s="281">
        <f>'3. GRI Pricing'!P185</f>
        <v>45</v>
      </c>
      <c r="L175" s="281">
        <f>'3. GRI Pricing'!M185</f>
        <v>0</v>
      </c>
      <c r="M175" s="281">
        <f>'3. GRI Pricing'!Q185</f>
        <v>30</v>
      </c>
      <c r="N175" s="281">
        <f>'3. GRI Pricing'!S185</f>
        <v>40</v>
      </c>
      <c r="O175" s="281">
        <f>'3. GRI Pricing'!T185</f>
        <v>0</v>
      </c>
      <c r="P175" s="281">
        <f>'3. GRI Pricing'!R185</f>
        <v>0</v>
      </c>
      <c r="Q175" s="281">
        <f>'3. GRI Pricing'!U185</f>
        <v>0</v>
      </c>
      <c r="R175" s="281">
        <f>'3. GRI Pricing'!V185</f>
        <v>0</v>
      </c>
      <c r="S175" s="281">
        <f>'3. GRI Pricing'!W185</f>
        <v>0</v>
      </c>
      <c r="T175" s="281">
        <f>'3. GRI Pricing'!X185</f>
        <v>0</v>
      </c>
      <c r="U175" s="281">
        <f>'3. GRI Pricing'!Y185</f>
        <v>0</v>
      </c>
      <c r="V175" s="282">
        <f>'3. GRI Pricing'!Z185</f>
        <v>1400</v>
      </c>
    </row>
    <row r="176" spans="3:22" x14ac:dyDescent="0.25">
      <c r="C176" s="23">
        <f>'3. GRI Pricing'!C186</f>
        <v>602</v>
      </c>
      <c r="D176" s="374" t="str">
        <f>'1. Accomodation'!L190</f>
        <v>C</v>
      </c>
      <c r="E176" s="16" t="str">
        <f>'3. GRI Pricing'!E186</f>
        <v>Studio</v>
      </c>
      <c r="F176" s="16">
        <f>'3. GRI Pricing'!F186</f>
        <v>1</v>
      </c>
      <c r="G176" s="16">
        <f>'3. GRI Pricing'!G186</f>
        <v>385.46</v>
      </c>
      <c r="H176" s="16">
        <f>'3. GRI Pricing'!H186</f>
        <v>6</v>
      </c>
      <c r="I176" s="16" t="str">
        <f>'3. GRI Pricing'!I186</f>
        <v>Nursery and mixed other buildings</v>
      </c>
      <c r="J176" s="280">
        <f>'3. GRI Pricing'!L186</f>
        <v>1175</v>
      </c>
      <c r="K176" s="281">
        <f>'3. GRI Pricing'!P186</f>
        <v>45</v>
      </c>
      <c r="L176" s="281">
        <f>'3. GRI Pricing'!M186</f>
        <v>0</v>
      </c>
      <c r="M176" s="281">
        <f>'3. GRI Pricing'!Q186</f>
        <v>0</v>
      </c>
      <c r="N176" s="281">
        <f>'3. GRI Pricing'!S186</f>
        <v>10</v>
      </c>
      <c r="O176" s="281">
        <f>'3. GRI Pricing'!T186</f>
        <v>0</v>
      </c>
      <c r="P176" s="281">
        <f>'3. GRI Pricing'!R186</f>
        <v>0</v>
      </c>
      <c r="Q176" s="281">
        <f>'3. GRI Pricing'!U186</f>
        <v>0</v>
      </c>
      <c r="R176" s="281">
        <f>'3. GRI Pricing'!V186</f>
        <v>0</v>
      </c>
      <c r="S176" s="281">
        <f>'3. GRI Pricing'!W186</f>
        <v>0</v>
      </c>
      <c r="T176" s="281">
        <f>'3. GRI Pricing'!X186</f>
        <v>0</v>
      </c>
      <c r="U176" s="281">
        <f>'3. GRI Pricing'!Y186</f>
        <v>0</v>
      </c>
      <c r="V176" s="282">
        <f>'3. GRI Pricing'!Z186</f>
        <v>1230</v>
      </c>
    </row>
    <row r="177" spans="3:22" x14ac:dyDescent="0.25">
      <c r="C177" s="23">
        <f>'3. GRI Pricing'!C187</f>
        <v>603</v>
      </c>
      <c r="D177" s="374" t="str">
        <f>'1. Accomodation'!L191</f>
        <v>C</v>
      </c>
      <c r="E177" s="16" t="str">
        <f>'3. GRI Pricing'!E187</f>
        <v>Studio</v>
      </c>
      <c r="F177" s="16">
        <f>'3. GRI Pricing'!F187</f>
        <v>1</v>
      </c>
      <c r="G177" s="16">
        <f>'3. GRI Pricing'!G187</f>
        <v>394.17</v>
      </c>
      <c r="H177" s="16">
        <f>'3. GRI Pricing'!H187</f>
        <v>6</v>
      </c>
      <c r="I177" s="16" t="str">
        <f>'3. GRI Pricing'!I187</f>
        <v>Nursery and mixed other buildings</v>
      </c>
      <c r="J177" s="280">
        <f>'3. GRI Pricing'!L187</f>
        <v>1175</v>
      </c>
      <c r="K177" s="281">
        <f>'3. GRI Pricing'!P187</f>
        <v>45</v>
      </c>
      <c r="L177" s="281">
        <f>'3. GRI Pricing'!M187</f>
        <v>0</v>
      </c>
      <c r="M177" s="281">
        <f>'3. GRI Pricing'!Q187</f>
        <v>0</v>
      </c>
      <c r="N177" s="281">
        <f>'3. GRI Pricing'!S187</f>
        <v>10</v>
      </c>
      <c r="O177" s="281">
        <f>'3. GRI Pricing'!T187</f>
        <v>0</v>
      </c>
      <c r="P177" s="281">
        <f>'3. GRI Pricing'!R187</f>
        <v>0</v>
      </c>
      <c r="Q177" s="281">
        <f>'3. GRI Pricing'!U187</f>
        <v>0</v>
      </c>
      <c r="R177" s="281">
        <f>'3. GRI Pricing'!V187</f>
        <v>0</v>
      </c>
      <c r="S177" s="281">
        <f>'3. GRI Pricing'!W187</f>
        <v>0</v>
      </c>
      <c r="T177" s="281">
        <f>'3. GRI Pricing'!X187</f>
        <v>0</v>
      </c>
      <c r="U177" s="281">
        <f>'3. GRI Pricing'!Y187</f>
        <v>0</v>
      </c>
      <c r="V177" s="282">
        <f>'3. GRI Pricing'!Z187</f>
        <v>1230</v>
      </c>
    </row>
    <row r="178" spans="3:22" x14ac:dyDescent="0.25">
      <c r="C178" s="23">
        <f>'3. GRI Pricing'!C188</f>
        <v>604</v>
      </c>
      <c r="D178" s="374" t="str">
        <f>'1. Accomodation'!L192</f>
        <v>C</v>
      </c>
      <c r="E178" s="16" t="str">
        <f>'3. GRI Pricing'!E188</f>
        <v>1 Bed</v>
      </c>
      <c r="F178" s="16">
        <f>'3. GRI Pricing'!F188</f>
        <v>1</v>
      </c>
      <c r="G178" s="16">
        <f>'3. GRI Pricing'!G188</f>
        <v>521.51</v>
      </c>
      <c r="H178" s="16">
        <f>'3. GRI Pricing'!H188</f>
        <v>6</v>
      </c>
      <c r="I178" s="16" t="str">
        <f>'3. GRI Pricing'!I188</f>
        <v>North Row below Treeline</v>
      </c>
      <c r="J178" s="280">
        <f>'3. GRI Pricing'!L188</f>
        <v>1275</v>
      </c>
      <c r="K178" s="281">
        <f>'3. GRI Pricing'!P188</f>
        <v>45</v>
      </c>
      <c r="L178" s="281">
        <f>'3. GRI Pricing'!M188</f>
        <v>0</v>
      </c>
      <c r="M178" s="281">
        <f>'3. GRI Pricing'!Q188</f>
        <v>30</v>
      </c>
      <c r="N178" s="281">
        <f>'3. GRI Pricing'!S188</f>
        <v>40</v>
      </c>
      <c r="O178" s="281">
        <f>'3. GRI Pricing'!T188</f>
        <v>0</v>
      </c>
      <c r="P178" s="281">
        <f>'3. GRI Pricing'!R188</f>
        <v>0</v>
      </c>
      <c r="Q178" s="281">
        <f>'3. GRI Pricing'!U188</f>
        <v>0</v>
      </c>
      <c r="R178" s="281">
        <f>'3. GRI Pricing'!V188</f>
        <v>0</v>
      </c>
      <c r="S178" s="281">
        <f>'3. GRI Pricing'!W188</f>
        <v>0</v>
      </c>
      <c r="T178" s="281">
        <f>'3. GRI Pricing'!X188</f>
        <v>0</v>
      </c>
      <c r="U178" s="281">
        <f>'3. GRI Pricing'!Y188</f>
        <v>0</v>
      </c>
      <c r="V178" s="282">
        <f>'3. GRI Pricing'!Z188</f>
        <v>1400</v>
      </c>
    </row>
    <row r="179" spans="3:22" x14ac:dyDescent="0.25">
      <c r="C179" s="23">
        <f>'3. GRI Pricing'!C189</f>
        <v>605</v>
      </c>
      <c r="D179" s="374" t="str">
        <f>'1. Accomodation'!L193</f>
        <v>C</v>
      </c>
      <c r="E179" s="16" t="str">
        <f>'3. GRI Pricing'!E189</f>
        <v>2 Bed</v>
      </c>
      <c r="F179" s="16">
        <f>'3. GRI Pricing'!F189</f>
        <v>2</v>
      </c>
      <c r="G179" s="16">
        <f>'3. GRI Pricing'!G189</f>
        <v>762.95</v>
      </c>
      <c r="H179" s="16">
        <f>'3. GRI Pricing'!H189</f>
        <v>6</v>
      </c>
      <c r="I179" s="16" t="str">
        <f>'3. GRI Pricing'!I189</f>
        <v>North Row below Treeline</v>
      </c>
      <c r="J179" s="280">
        <f>'3. GRI Pricing'!L189</f>
        <v>1665</v>
      </c>
      <c r="K179" s="281">
        <f>'3. GRI Pricing'!P189</f>
        <v>45</v>
      </c>
      <c r="L179" s="281">
        <f>'3. GRI Pricing'!M189</f>
        <v>0</v>
      </c>
      <c r="M179" s="281">
        <f>'3. GRI Pricing'!Q189</f>
        <v>30</v>
      </c>
      <c r="N179" s="281">
        <f>'3. GRI Pricing'!S189</f>
        <v>40</v>
      </c>
      <c r="O179" s="281">
        <f>'3. GRI Pricing'!T189</f>
        <v>0</v>
      </c>
      <c r="P179" s="281">
        <f>'3. GRI Pricing'!R189</f>
        <v>10</v>
      </c>
      <c r="Q179" s="281">
        <f>'3. GRI Pricing'!U189</f>
        <v>0</v>
      </c>
      <c r="R179" s="281">
        <f>'3. GRI Pricing'!V189</f>
        <v>0</v>
      </c>
      <c r="S179" s="281">
        <f>'3. GRI Pricing'!W189</f>
        <v>0</v>
      </c>
      <c r="T179" s="281">
        <f>'3. GRI Pricing'!X189</f>
        <v>0</v>
      </c>
      <c r="U179" s="281">
        <f>'3. GRI Pricing'!Y189</f>
        <v>0</v>
      </c>
      <c r="V179" s="282">
        <f>'3. GRI Pricing'!Z189</f>
        <v>1820</v>
      </c>
    </row>
    <row r="180" spans="3:22" x14ac:dyDescent="0.25">
      <c r="C180" s="23">
        <f>'3. GRI Pricing'!C190</f>
        <v>606</v>
      </c>
      <c r="D180" s="374" t="str">
        <f>'1. Accomodation'!L194</f>
        <v>C</v>
      </c>
      <c r="E180" s="16" t="str">
        <f>'3. GRI Pricing'!E190</f>
        <v>1 Bed</v>
      </c>
      <c r="F180" s="16">
        <f>'3. GRI Pricing'!F190</f>
        <v>1</v>
      </c>
      <c r="G180" s="16">
        <f>'3. GRI Pricing'!G190</f>
        <v>529.79999999999995</v>
      </c>
      <c r="H180" s="16">
        <f>'3. GRI Pricing'!H190</f>
        <v>6</v>
      </c>
      <c r="I180" s="16" t="str">
        <f>'3. GRI Pricing'!I190</f>
        <v>Amenity Pebble Roof</v>
      </c>
      <c r="J180" s="280">
        <f>'3. GRI Pricing'!L190</f>
        <v>1275</v>
      </c>
      <c r="K180" s="281">
        <f>'3. GRI Pricing'!P190</f>
        <v>45</v>
      </c>
      <c r="L180" s="281">
        <f>'3. GRI Pricing'!M190</f>
        <v>0</v>
      </c>
      <c r="M180" s="281">
        <f>'3. GRI Pricing'!Q190</f>
        <v>10</v>
      </c>
      <c r="N180" s="281">
        <f>'3. GRI Pricing'!S190</f>
        <v>10</v>
      </c>
      <c r="O180" s="281">
        <f>'3. GRI Pricing'!T190</f>
        <v>0</v>
      </c>
      <c r="P180" s="281">
        <f>'3. GRI Pricing'!R190</f>
        <v>0</v>
      </c>
      <c r="Q180" s="281">
        <f>'3. GRI Pricing'!U190</f>
        <v>0</v>
      </c>
      <c r="R180" s="281">
        <f>'3. GRI Pricing'!V190</f>
        <v>0</v>
      </c>
      <c r="S180" s="281">
        <f>'3. GRI Pricing'!W190</f>
        <v>0</v>
      </c>
      <c r="T180" s="281">
        <f>'3. GRI Pricing'!X190</f>
        <v>0</v>
      </c>
      <c r="U180" s="281">
        <f>'3. GRI Pricing'!Y190</f>
        <v>0</v>
      </c>
      <c r="V180" s="282">
        <f>'3. GRI Pricing'!Z190</f>
        <v>1360</v>
      </c>
    </row>
    <row r="181" spans="3:22" x14ac:dyDescent="0.25">
      <c r="C181" s="23">
        <f>'3. GRI Pricing'!C191</f>
        <v>607</v>
      </c>
      <c r="D181" s="374" t="str">
        <f>'1. Accomodation'!L195</f>
        <v>C</v>
      </c>
      <c r="E181" s="16" t="str">
        <f>'3. GRI Pricing'!E191</f>
        <v>1 Bed</v>
      </c>
      <c r="F181" s="16">
        <f>'3. GRI Pricing'!F191</f>
        <v>1</v>
      </c>
      <c r="G181" s="16">
        <f>'3. GRI Pricing'!G191</f>
        <v>509.56</v>
      </c>
      <c r="H181" s="16">
        <f>'3. GRI Pricing'!H191</f>
        <v>6</v>
      </c>
      <c r="I181" s="16" t="str">
        <f>'3. GRI Pricing'!I191</f>
        <v>Carpark and other block</v>
      </c>
      <c r="J181" s="280">
        <f>'3. GRI Pricing'!L191</f>
        <v>1275</v>
      </c>
      <c r="K181" s="281">
        <f>'3. GRI Pricing'!P191</f>
        <v>45</v>
      </c>
      <c r="L181" s="281">
        <f>'3. GRI Pricing'!M191</f>
        <v>0</v>
      </c>
      <c r="M181" s="281">
        <f>'3. GRI Pricing'!Q191</f>
        <v>5</v>
      </c>
      <c r="N181" s="281">
        <f>'3. GRI Pricing'!S191</f>
        <v>10</v>
      </c>
      <c r="O181" s="281">
        <f>'3. GRI Pricing'!T191</f>
        <v>0</v>
      </c>
      <c r="P181" s="281">
        <f>'3. GRI Pricing'!R191</f>
        <v>0</v>
      </c>
      <c r="Q181" s="281">
        <f>'3. GRI Pricing'!U191</f>
        <v>0</v>
      </c>
      <c r="R181" s="281">
        <f>'3. GRI Pricing'!V191</f>
        <v>0</v>
      </c>
      <c r="S181" s="281">
        <f>'3. GRI Pricing'!W191</f>
        <v>0</v>
      </c>
      <c r="T181" s="281">
        <f>'3. GRI Pricing'!X191</f>
        <v>0</v>
      </c>
      <c r="U181" s="281">
        <f>'3. GRI Pricing'!Y191</f>
        <v>0</v>
      </c>
      <c r="V181" s="282">
        <f>'3. GRI Pricing'!Z191</f>
        <v>1340</v>
      </c>
    </row>
    <row r="182" spans="3:22" x14ac:dyDescent="0.25">
      <c r="C182" s="23">
        <f>'3. GRI Pricing'!C192</f>
        <v>608</v>
      </c>
      <c r="D182" s="374" t="str">
        <f>'1. Accomodation'!L196</f>
        <v>C</v>
      </c>
      <c r="E182" s="16" t="str">
        <f>'3. GRI Pricing'!E192</f>
        <v>1 Bed</v>
      </c>
      <c r="F182" s="16">
        <f>'3. GRI Pricing'!F192</f>
        <v>1</v>
      </c>
      <c r="G182" s="16">
        <f>'3. GRI Pricing'!G192</f>
        <v>489.44</v>
      </c>
      <c r="H182" s="16">
        <f>'3. GRI Pricing'!H192</f>
        <v>6</v>
      </c>
      <c r="I182" s="16" t="str">
        <f>'3. GRI Pricing'!I192</f>
        <v>Nursery and mixed other buildings</v>
      </c>
      <c r="J182" s="280">
        <f>'3. GRI Pricing'!L192</f>
        <v>1275</v>
      </c>
      <c r="K182" s="281">
        <f>'3. GRI Pricing'!P192</f>
        <v>45</v>
      </c>
      <c r="L182" s="281">
        <f>'3. GRI Pricing'!M192</f>
        <v>0</v>
      </c>
      <c r="M182" s="281">
        <f>'3. GRI Pricing'!Q192</f>
        <v>0</v>
      </c>
      <c r="N182" s="281">
        <f>'3. GRI Pricing'!S192</f>
        <v>40</v>
      </c>
      <c r="O182" s="281">
        <f>'3. GRI Pricing'!T192</f>
        <v>0</v>
      </c>
      <c r="P182" s="281">
        <f>'3. GRI Pricing'!R192</f>
        <v>0</v>
      </c>
      <c r="Q182" s="281">
        <f>'3. GRI Pricing'!U192</f>
        <v>0</v>
      </c>
      <c r="R182" s="281">
        <f>'3. GRI Pricing'!V192</f>
        <v>10</v>
      </c>
      <c r="S182" s="281">
        <f>'3. GRI Pricing'!W192</f>
        <v>0</v>
      </c>
      <c r="T182" s="281">
        <f>'3. GRI Pricing'!X192</f>
        <v>0</v>
      </c>
      <c r="U182" s="281">
        <f>'3. GRI Pricing'!Y192</f>
        <v>0</v>
      </c>
      <c r="V182" s="282">
        <f>'3. GRI Pricing'!Z192</f>
        <v>1370</v>
      </c>
    </row>
    <row r="183" spans="3:22" x14ac:dyDescent="0.25">
      <c r="C183" s="23">
        <f>'3. GRI Pricing'!C193</f>
        <v>609</v>
      </c>
      <c r="D183" s="374" t="str">
        <f>'1. Accomodation'!L197</f>
        <v>C</v>
      </c>
      <c r="E183" s="16" t="str">
        <f>'3. GRI Pricing'!E193</f>
        <v>1 Bed</v>
      </c>
      <c r="F183" s="16">
        <f>'3. GRI Pricing'!F193</f>
        <v>1</v>
      </c>
      <c r="G183" s="16">
        <f>'3. GRI Pricing'!G193</f>
        <v>509.56</v>
      </c>
      <c r="H183" s="16">
        <f>'3. GRI Pricing'!H193</f>
        <v>6</v>
      </c>
      <c r="I183" s="16" t="str">
        <f>'3. GRI Pricing'!I193</f>
        <v>Carpark and other block</v>
      </c>
      <c r="J183" s="280">
        <f>'3. GRI Pricing'!L193</f>
        <v>1275</v>
      </c>
      <c r="K183" s="281">
        <f>'3. GRI Pricing'!P193</f>
        <v>45</v>
      </c>
      <c r="L183" s="281">
        <f>'3. GRI Pricing'!M193</f>
        <v>0</v>
      </c>
      <c r="M183" s="281">
        <f>'3. GRI Pricing'!Q193</f>
        <v>5</v>
      </c>
      <c r="N183" s="281">
        <f>'3. GRI Pricing'!S193</f>
        <v>10</v>
      </c>
      <c r="O183" s="281">
        <f>'3. GRI Pricing'!T193</f>
        <v>0</v>
      </c>
      <c r="P183" s="281">
        <f>'3. GRI Pricing'!R193</f>
        <v>0</v>
      </c>
      <c r="Q183" s="281">
        <f>'3. GRI Pricing'!U193</f>
        <v>0</v>
      </c>
      <c r="R183" s="281">
        <f>'3. GRI Pricing'!V193</f>
        <v>0</v>
      </c>
      <c r="S183" s="281">
        <f>'3. GRI Pricing'!W193</f>
        <v>0</v>
      </c>
      <c r="T183" s="281">
        <f>'3. GRI Pricing'!X193</f>
        <v>0</v>
      </c>
      <c r="U183" s="281">
        <f>'3. GRI Pricing'!Y193</f>
        <v>0</v>
      </c>
      <c r="V183" s="282">
        <f>'3. GRI Pricing'!Z193</f>
        <v>1340</v>
      </c>
    </row>
    <row r="184" spans="3:22" x14ac:dyDescent="0.25">
      <c r="C184" s="23">
        <f>'3. GRI Pricing'!C194</f>
        <v>610</v>
      </c>
      <c r="D184" s="374" t="str">
        <f>'1. Accomodation'!L198</f>
        <v>C</v>
      </c>
      <c r="E184" s="16" t="str">
        <f>'3. GRI Pricing'!E194</f>
        <v>1 Bed</v>
      </c>
      <c r="F184" s="16">
        <f>'3. GRI Pricing'!F194</f>
        <v>1</v>
      </c>
      <c r="G184" s="16">
        <f>'3. GRI Pricing'!G194</f>
        <v>506.87</v>
      </c>
      <c r="H184" s="16">
        <f>'3. GRI Pricing'!H194</f>
        <v>6</v>
      </c>
      <c r="I184" s="16" t="str">
        <f>'3. GRI Pricing'!I194</f>
        <v>Nursery and mixed other buildings</v>
      </c>
      <c r="J184" s="280">
        <f>'3. GRI Pricing'!L194</f>
        <v>1275</v>
      </c>
      <c r="K184" s="281">
        <f>'3. GRI Pricing'!P194</f>
        <v>45</v>
      </c>
      <c r="L184" s="281">
        <f>'3. GRI Pricing'!M194</f>
        <v>0</v>
      </c>
      <c r="M184" s="281">
        <f>'3. GRI Pricing'!Q194</f>
        <v>0</v>
      </c>
      <c r="N184" s="281">
        <f>'3. GRI Pricing'!S194</f>
        <v>40</v>
      </c>
      <c r="O184" s="281">
        <f>'3. GRI Pricing'!T194</f>
        <v>0</v>
      </c>
      <c r="P184" s="281">
        <f>'3. GRI Pricing'!R194</f>
        <v>0</v>
      </c>
      <c r="Q184" s="281">
        <f>'3. GRI Pricing'!U194</f>
        <v>0</v>
      </c>
      <c r="R184" s="281">
        <f>'3. GRI Pricing'!V194</f>
        <v>10</v>
      </c>
      <c r="S184" s="281">
        <f>'3. GRI Pricing'!W194</f>
        <v>0</v>
      </c>
      <c r="T184" s="281">
        <f>'3. GRI Pricing'!X194</f>
        <v>0</v>
      </c>
      <c r="U184" s="281">
        <f>'3. GRI Pricing'!Y194</f>
        <v>0</v>
      </c>
      <c r="V184" s="282">
        <f>'3. GRI Pricing'!Z194</f>
        <v>1375</v>
      </c>
    </row>
    <row r="185" spans="3:22" x14ac:dyDescent="0.25">
      <c r="C185" s="23">
        <f>'3. GRI Pricing'!C195</f>
        <v>611</v>
      </c>
      <c r="D185" s="374" t="str">
        <f>'1. Accomodation'!L199</f>
        <v>C</v>
      </c>
      <c r="E185" s="16" t="str">
        <f>'3. GRI Pricing'!E195</f>
        <v>1 Bed</v>
      </c>
      <c r="F185" s="16">
        <f>'3. GRI Pricing'!F195</f>
        <v>1</v>
      </c>
      <c r="G185" s="16">
        <f>'3. GRI Pricing'!G195</f>
        <v>509.56</v>
      </c>
      <c r="H185" s="16">
        <f>'3. GRI Pricing'!H195</f>
        <v>6</v>
      </c>
      <c r="I185" s="16" t="str">
        <f>'3. GRI Pricing'!I195</f>
        <v>Carpark and other block</v>
      </c>
      <c r="J185" s="280">
        <f>'3. GRI Pricing'!L195</f>
        <v>1275</v>
      </c>
      <c r="K185" s="281">
        <f>'3. GRI Pricing'!P195</f>
        <v>45</v>
      </c>
      <c r="L185" s="281">
        <f>'3. GRI Pricing'!M195</f>
        <v>0</v>
      </c>
      <c r="M185" s="281">
        <f>'3. GRI Pricing'!Q195</f>
        <v>5</v>
      </c>
      <c r="N185" s="281">
        <f>'3. GRI Pricing'!S195</f>
        <v>10</v>
      </c>
      <c r="O185" s="281">
        <f>'3. GRI Pricing'!T195</f>
        <v>0</v>
      </c>
      <c r="P185" s="281">
        <f>'3. GRI Pricing'!R195</f>
        <v>0</v>
      </c>
      <c r="Q185" s="281">
        <f>'3. GRI Pricing'!U195</f>
        <v>0</v>
      </c>
      <c r="R185" s="281">
        <f>'3. GRI Pricing'!V195</f>
        <v>0</v>
      </c>
      <c r="S185" s="281">
        <f>'3. GRI Pricing'!W195</f>
        <v>0</v>
      </c>
      <c r="T185" s="281">
        <f>'3. GRI Pricing'!X195</f>
        <v>0</v>
      </c>
      <c r="U185" s="281">
        <f>'3. GRI Pricing'!Y195</f>
        <v>0</v>
      </c>
      <c r="V185" s="282">
        <f>'3. GRI Pricing'!Z195</f>
        <v>1340</v>
      </c>
    </row>
    <row r="186" spans="3:22" x14ac:dyDescent="0.25">
      <c r="C186" s="23">
        <f>'3. GRI Pricing'!C196</f>
        <v>612</v>
      </c>
      <c r="D186" s="374" t="str">
        <f>'1. Accomodation'!L200</f>
        <v>C</v>
      </c>
      <c r="E186" s="16" t="str">
        <f>'3. GRI Pricing'!E196</f>
        <v>2 Bed</v>
      </c>
      <c r="F186" s="16">
        <f>'3. GRI Pricing'!F196</f>
        <v>2</v>
      </c>
      <c r="G186" s="16">
        <f>'3. GRI Pricing'!G196</f>
        <v>747.02</v>
      </c>
      <c r="H186" s="16">
        <f>'3. GRI Pricing'!H196</f>
        <v>6</v>
      </c>
      <c r="I186" s="16" t="str">
        <f>'3. GRI Pricing'!I196</f>
        <v>Nursery and mixed other buildings</v>
      </c>
      <c r="J186" s="280">
        <f>'3. GRI Pricing'!L196</f>
        <v>1665</v>
      </c>
      <c r="K186" s="281">
        <f>'3. GRI Pricing'!P196</f>
        <v>45</v>
      </c>
      <c r="L186" s="281">
        <f>'3. GRI Pricing'!M196</f>
        <v>0</v>
      </c>
      <c r="M186" s="281">
        <f>'3. GRI Pricing'!Q196</f>
        <v>0</v>
      </c>
      <c r="N186" s="281">
        <f>'3. GRI Pricing'!S196</f>
        <v>40</v>
      </c>
      <c r="O186" s="281">
        <f>'3. GRI Pricing'!T196</f>
        <v>0</v>
      </c>
      <c r="P186" s="281">
        <f>'3. GRI Pricing'!R196</f>
        <v>0</v>
      </c>
      <c r="Q186" s="281">
        <f>'3. GRI Pricing'!U196</f>
        <v>0</v>
      </c>
      <c r="R186" s="281">
        <f>'3. GRI Pricing'!V196</f>
        <v>0</v>
      </c>
      <c r="S186" s="281">
        <f>'3. GRI Pricing'!W196</f>
        <v>0</v>
      </c>
      <c r="T186" s="281">
        <f>'3. GRI Pricing'!X196</f>
        <v>0</v>
      </c>
      <c r="U186" s="281">
        <f>'3. GRI Pricing'!Y196</f>
        <v>0</v>
      </c>
      <c r="V186" s="282">
        <f>'3. GRI Pricing'!Z196</f>
        <v>1765</v>
      </c>
    </row>
    <row r="187" spans="3:22" x14ac:dyDescent="0.25">
      <c r="C187" s="23">
        <f>'3. GRI Pricing'!C197</f>
        <v>613</v>
      </c>
      <c r="D187" s="374" t="str">
        <f>'1. Accomodation'!L201</f>
        <v>C</v>
      </c>
      <c r="E187" s="16" t="str">
        <f>'3. GRI Pricing'!E197</f>
        <v>1 Bed</v>
      </c>
      <c r="F187" s="16">
        <f>'3. GRI Pricing'!F197</f>
        <v>1</v>
      </c>
      <c r="G187" s="16">
        <f>'3. GRI Pricing'!G197</f>
        <v>506.76</v>
      </c>
      <c r="H187" s="16">
        <f>'3. GRI Pricing'!H197</f>
        <v>6</v>
      </c>
      <c r="I187" s="16" t="str">
        <f>'3. GRI Pricing'!I197</f>
        <v>Carpark and other block</v>
      </c>
      <c r="J187" s="280">
        <f>'3. GRI Pricing'!L197</f>
        <v>1275</v>
      </c>
      <c r="K187" s="281">
        <f>'3. GRI Pricing'!P197</f>
        <v>45</v>
      </c>
      <c r="L187" s="281">
        <f>'3. GRI Pricing'!M197</f>
        <v>0</v>
      </c>
      <c r="M187" s="281">
        <f>'3. GRI Pricing'!Q197</f>
        <v>5</v>
      </c>
      <c r="N187" s="281">
        <f>'3. GRI Pricing'!S197</f>
        <v>10</v>
      </c>
      <c r="O187" s="281">
        <f>'3. GRI Pricing'!T197</f>
        <v>0</v>
      </c>
      <c r="P187" s="281">
        <f>'3. GRI Pricing'!R197</f>
        <v>0</v>
      </c>
      <c r="Q187" s="281">
        <f>'3. GRI Pricing'!U197</f>
        <v>0</v>
      </c>
      <c r="R187" s="281">
        <f>'3. GRI Pricing'!V197</f>
        <v>0</v>
      </c>
      <c r="S187" s="281">
        <f>'3. GRI Pricing'!W197</f>
        <v>0</v>
      </c>
      <c r="T187" s="281">
        <f>'3. GRI Pricing'!X197</f>
        <v>0</v>
      </c>
      <c r="U187" s="281">
        <f>'3. GRI Pricing'!Y197</f>
        <v>0</v>
      </c>
      <c r="V187" s="282">
        <f>'3. GRI Pricing'!Z197</f>
        <v>1340</v>
      </c>
    </row>
    <row r="188" spans="3:22" x14ac:dyDescent="0.25">
      <c r="C188" s="23">
        <f>'3. GRI Pricing'!C198</f>
        <v>614</v>
      </c>
      <c r="D188" s="374" t="str">
        <f>'1. Accomodation'!L202</f>
        <v>D</v>
      </c>
      <c r="E188" s="16" t="str">
        <f>'3. GRI Pricing'!E198</f>
        <v>1 Bed</v>
      </c>
      <c r="F188" s="16">
        <f>'3. GRI Pricing'!F198</f>
        <v>1</v>
      </c>
      <c r="G188" s="16">
        <f>'3. GRI Pricing'!G198</f>
        <v>507.41</v>
      </c>
      <c r="H188" s="16">
        <f>'3. GRI Pricing'!H198</f>
        <v>6</v>
      </c>
      <c r="I188" s="16" t="str">
        <f>'3. GRI Pricing'!I198</f>
        <v>Carpark and other block</v>
      </c>
      <c r="J188" s="280">
        <f>'3. GRI Pricing'!L198</f>
        <v>1275</v>
      </c>
      <c r="K188" s="281">
        <f>'3. GRI Pricing'!P198</f>
        <v>45</v>
      </c>
      <c r="L188" s="281">
        <f>'3. GRI Pricing'!M198</f>
        <v>0</v>
      </c>
      <c r="M188" s="281">
        <f>'3. GRI Pricing'!Q198</f>
        <v>5</v>
      </c>
      <c r="N188" s="281">
        <f>'3. GRI Pricing'!S198</f>
        <v>10</v>
      </c>
      <c r="O188" s="281">
        <f>'3. GRI Pricing'!T198</f>
        <v>0</v>
      </c>
      <c r="P188" s="281">
        <f>'3. GRI Pricing'!R198</f>
        <v>0</v>
      </c>
      <c r="Q188" s="281">
        <f>'3. GRI Pricing'!U198</f>
        <v>0</v>
      </c>
      <c r="R188" s="281">
        <f>'3. GRI Pricing'!V198</f>
        <v>0</v>
      </c>
      <c r="S188" s="281">
        <f>'3. GRI Pricing'!W198</f>
        <v>0</v>
      </c>
      <c r="T188" s="281">
        <f>'3. GRI Pricing'!X198</f>
        <v>0</v>
      </c>
      <c r="U188" s="281">
        <f>'3. GRI Pricing'!Y198</f>
        <v>0</v>
      </c>
      <c r="V188" s="282">
        <f>'3. GRI Pricing'!Z198</f>
        <v>1340</v>
      </c>
    </row>
    <row r="189" spans="3:22" x14ac:dyDescent="0.25">
      <c r="C189" s="23">
        <f>'3. GRI Pricing'!C199</f>
        <v>615</v>
      </c>
      <c r="D189" s="374" t="str">
        <f>'1. Accomodation'!L203</f>
        <v>D</v>
      </c>
      <c r="E189" s="16" t="str">
        <f>'3. GRI Pricing'!E199</f>
        <v>2 Bed</v>
      </c>
      <c r="F189" s="16">
        <f>'3. GRI Pricing'!F199</f>
        <v>2</v>
      </c>
      <c r="G189" s="16">
        <f>'3. GRI Pricing'!G199</f>
        <v>749.38</v>
      </c>
      <c r="H189" s="16">
        <f>'3. GRI Pricing'!H199</f>
        <v>6</v>
      </c>
      <c r="I189" s="16" t="str">
        <f>'3. GRI Pricing'!I199</f>
        <v>Internal Courtyard</v>
      </c>
      <c r="J189" s="280">
        <f>'3. GRI Pricing'!L199</f>
        <v>1665</v>
      </c>
      <c r="K189" s="281">
        <f>'3. GRI Pricing'!P199</f>
        <v>45</v>
      </c>
      <c r="L189" s="281">
        <f>'3. GRI Pricing'!M199</f>
        <v>0</v>
      </c>
      <c r="M189" s="281">
        <f>'3. GRI Pricing'!Q199</f>
        <v>15</v>
      </c>
      <c r="N189" s="281">
        <f>'3. GRI Pricing'!S199</f>
        <v>40</v>
      </c>
      <c r="O189" s="281">
        <f>'3. GRI Pricing'!T199</f>
        <v>0</v>
      </c>
      <c r="P189" s="281">
        <f>'3. GRI Pricing'!R199</f>
        <v>0</v>
      </c>
      <c r="Q189" s="281">
        <f>'3. GRI Pricing'!U199</f>
        <v>0</v>
      </c>
      <c r="R189" s="281">
        <f>'3. GRI Pricing'!V199</f>
        <v>0</v>
      </c>
      <c r="S189" s="281">
        <f>'3. GRI Pricing'!W199</f>
        <v>0</v>
      </c>
      <c r="T189" s="281">
        <f>'3. GRI Pricing'!X199</f>
        <v>0</v>
      </c>
      <c r="U189" s="281">
        <f>'3. GRI Pricing'!Y199</f>
        <v>0</v>
      </c>
      <c r="V189" s="282">
        <f>'3. GRI Pricing'!Z199</f>
        <v>1765</v>
      </c>
    </row>
    <row r="190" spans="3:22" x14ac:dyDescent="0.25">
      <c r="C190" s="23">
        <f>'3. GRI Pricing'!C200</f>
        <v>616</v>
      </c>
      <c r="D190" s="374" t="str">
        <f>'1. Accomodation'!L204</f>
        <v>D</v>
      </c>
      <c r="E190" s="16" t="str">
        <f>'3. GRI Pricing'!E200</f>
        <v>1 Bed</v>
      </c>
      <c r="F190" s="16">
        <f>'3. GRI Pricing'!F200</f>
        <v>1</v>
      </c>
      <c r="G190" s="16">
        <f>'3. GRI Pricing'!G200</f>
        <v>510.21</v>
      </c>
      <c r="H190" s="16">
        <f>'3. GRI Pricing'!H200</f>
        <v>6</v>
      </c>
      <c r="I190" s="16" t="str">
        <f>'3. GRI Pricing'!I200</f>
        <v>Carpark and other block</v>
      </c>
      <c r="J190" s="280">
        <f>'3. GRI Pricing'!L200</f>
        <v>1275</v>
      </c>
      <c r="K190" s="281">
        <f>'3. GRI Pricing'!P200</f>
        <v>45</v>
      </c>
      <c r="L190" s="281">
        <f>'3. GRI Pricing'!M200</f>
        <v>0</v>
      </c>
      <c r="M190" s="281">
        <f>'3. GRI Pricing'!Q200</f>
        <v>5</v>
      </c>
      <c r="N190" s="281">
        <f>'3. GRI Pricing'!S200</f>
        <v>10</v>
      </c>
      <c r="O190" s="281">
        <f>'3. GRI Pricing'!T200</f>
        <v>0</v>
      </c>
      <c r="P190" s="281">
        <f>'3. GRI Pricing'!R200</f>
        <v>0</v>
      </c>
      <c r="Q190" s="281">
        <f>'3. GRI Pricing'!U200</f>
        <v>0</v>
      </c>
      <c r="R190" s="281">
        <f>'3. GRI Pricing'!V200</f>
        <v>0</v>
      </c>
      <c r="S190" s="281">
        <f>'3. GRI Pricing'!W200</f>
        <v>0</v>
      </c>
      <c r="T190" s="281">
        <f>'3. GRI Pricing'!X200</f>
        <v>0</v>
      </c>
      <c r="U190" s="281">
        <f>'3. GRI Pricing'!Y200</f>
        <v>0</v>
      </c>
      <c r="V190" s="282">
        <f>'3. GRI Pricing'!Z200</f>
        <v>1340</v>
      </c>
    </row>
    <row r="191" spans="3:22" x14ac:dyDescent="0.25">
      <c r="C191" s="23">
        <f>'3. GRI Pricing'!C201</f>
        <v>617</v>
      </c>
      <c r="D191" s="374" t="str">
        <f>'1. Accomodation'!L205</f>
        <v>D</v>
      </c>
      <c r="E191" s="16" t="str">
        <f>'3. GRI Pricing'!E201</f>
        <v>1 Bed</v>
      </c>
      <c r="F191" s="16">
        <f>'3. GRI Pricing'!F201</f>
        <v>1</v>
      </c>
      <c r="G191" s="16">
        <f>'3. GRI Pricing'!G201</f>
        <v>506.87</v>
      </c>
      <c r="H191" s="16">
        <f>'3. GRI Pricing'!H201</f>
        <v>6</v>
      </c>
      <c r="I191" s="16" t="str">
        <f>'3. GRI Pricing'!I201</f>
        <v>Internal Courtyard</v>
      </c>
      <c r="J191" s="280">
        <f>'3. GRI Pricing'!L201</f>
        <v>1275</v>
      </c>
      <c r="K191" s="281">
        <f>'3. GRI Pricing'!P201</f>
        <v>45</v>
      </c>
      <c r="L191" s="281">
        <f>'3. GRI Pricing'!M201</f>
        <v>0</v>
      </c>
      <c r="M191" s="281">
        <f>'3. GRI Pricing'!Q201</f>
        <v>15</v>
      </c>
      <c r="N191" s="281">
        <f>'3. GRI Pricing'!S201</f>
        <v>40</v>
      </c>
      <c r="O191" s="281">
        <f>'3. GRI Pricing'!T201</f>
        <v>0</v>
      </c>
      <c r="P191" s="281">
        <f>'3. GRI Pricing'!R201</f>
        <v>0</v>
      </c>
      <c r="Q191" s="281">
        <f>'3. GRI Pricing'!U201</f>
        <v>0</v>
      </c>
      <c r="R191" s="281">
        <f>'3. GRI Pricing'!V201</f>
        <v>10</v>
      </c>
      <c r="S191" s="281">
        <f>'3. GRI Pricing'!W201</f>
        <v>0</v>
      </c>
      <c r="T191" s="281">
        <f>'3. GRI Pricing'!X201</f>
        <v>0</v>
      </c>
      <c r="U191" s="281">
        <f>'3. GRI Pricing'!Y201</f>
        <v>0</v>
      </c>
      <c r="V191" s="282">
        <f>'3. GRI Pricing'!Z201</f>
        <v>1390</v>
      </c>
    </row>
    <row r="192" spans="3:22" x14ac:dyDescent="0.25">
      <c r="C192" s="23">
        <f>'3. GRI Pricing'!C202</f>
        <v>618</v>
      </c>
      <c r="D192" s="374" t="str">
        <f>'1. Accomodation'!L206</f>
        <v>D</v>
      </c>
      <c r="E192" s="16" t="str">
        <f>'3. GRI Pricing'!E202</f>
        <v>1 Bed</v>
      </c>
      <c r="F192" s="16">
        <f>'3. GRI Pricing'!F202</f>
        <v>1</v>
      </c>
      <c r="G192" s="16">
        <f>'3. GRI Pricing'!G202</f>
        <v>510.21</v>
      </c>
      <c r="H192" s="16">
        <f>'3. GRI Pricing'!H202</f>
        <v>6</v>
      </c>
      <c r="I192" s="16" t="str">
        <f>'3. GRI Pricing'!I202</f>
        <v>Carpark and other block</v>
      </c>
      <c r="J192" s="280">
        <f>'3. GRI Pricing'!L202</f>
        <v>1275</v>
      </c>
      <c r="K192" s="281">
        <f>'3. GRI Pricing'!P202</f>
        <v>45</v>
      </c>
      <c r="L192" s="281">
        <f>'3. GRI Pricing'!M202</f>
        <v>0</v>
      </c>
      <c r="M192" s="281">
        <f>'3. GRI Pricing'!Q202</f>
        <v>5</v>
      </c>
      <c r="N192" s="281">
        <f>'3. GRI Pricing'!S202</f>
        <v>10</v>
      </c>
      <c r="O192" s="281">
        <f>'3. GRI Pricing'!T202</f>
        <v>0</v>
      </c>
      <c r="P192" s="281">
        <f>'3. GRI Pricing'!R202</f>
        <v>0</v>
      </c>
      <c r="Q192" s="281">
        <f>'3. GRI Pricing'!U202</f>
        <v>0</v>
      </c>
      <c r="R192" s="281">
        <f>'3. GRI Pricing'!V202</f>
        <v>0</v>
      </c>
      <c r="S192" s="281">
        <f>'3. GRI Pricing'!W202</f>
        <v>0</v>
      </c>
      <c r="T192" s="281">
        <f>'3. GRI Pricing'!X202</f>
        <v>0</v>
      </c>
      <c r="U192" s="281">
        <f>'3. GRI Pricing'!Y202</f>
        <v>0</v>
      </c>
      <c r="V192" s="282">
        <f>'3. GRI Pricing'!Z202</f>
        <v>1340</v>
      </c>
    </row>
    <row r="193" spans="3:22" x14ac:dyDescent="0.25">
      <c r="C193" s="23">
        <f>'3. GRI Pricing'!C203</f>
        <v>619</v>
      </c>
      <c r="D193" s="374" t="str">
        <f>'1. Accomodation'!L207</f>
        <v>D</v>
      </c>
      <c r="E193" s="16" t="str">
        <f>'3. GRI Pricing'!E203</f>
        <v>1 Bed</v>
      </c>
      <c r="F193" s="16">
        <f>'3. GRI Pricing'!F203</f>
        <v>1</v>
      </c>
      <c r="G193" s="16">
        <f>'3. GRI Pricing'!G203</f>
        <v>492.56</v>
      </c>
      <c r="H193" s="16">
        <f>'3. GRI Pricing'!H203</f>
        <v>6</v>
      </c>
      <c r="I193" s="16" t="str">
        <f>'3. GRI Pricing'!I203</f>
        <v>Internal Courtyard</v>
      </c>
      <c r="J193" s="280">
        <f>'3. GRI Pricing'!L203</f>
        <v>1275</v>
      </c>
      <c r="K193" s="281">
        <f>'3. GRI Pricing'!P203</f>
        <v>45</v>
      </c>
      <c r="L193" s="281">
        <f>'3. GRI Pricing'!M203</f>
        <v>0</v>
      </c>
      <c r="M193" s="281">
        <f>'3. GRI Pricing'!Q203</f>
        <v>15</v>
      </c>
      <c r="N193" s="281">
        <f>'3. GRI Pricing'!S203</f>
        <v>40</v>
      </c>
      <c r="O193" s="281">
        <f>'3. GRI Pricing'!T203</f>
        <v>0</v>
      </c>
      <c r="P193" s="281">
        <f>'3. GRI Pricing'!R203</f>
        <v>0</v>
      </c>
      <c r="Q193" s="281">
        <f>'3. GRI Pricing'!U203</f>
        <v>0</v>
      </c>
      <c r="R193" s="281">
        <f>'3. GRI Pricing'!V203</f>
        <v>10</v>
      </c>
      <c r="S193" s="281">
        <f>'3. GRI Pricing'!W203</f>
        <v>0</v>
      </c>
      <c r="T193" s="281">
        <f>'3. GRI Pricing'!X203</f>
        <v>0</v>
      </c>
      <c r="U193" s="281">
        <f>'3. GRI Pricing'!Y203</f>
        <v>0</v>
      </c>
      <c r="V193" s="282">
        <f>'3. GRI Pricing'!Z203</f>
        <v>1385</v>
      </c>
    </row>
    <row r="194" spans="3:22" x14ac:dyDescent="0.25">
      <c r="C194" s="23">
        <f>'3. GRI Pricing'!C204</f>
        <v>620</v>
      </c>
      <c r="D194" s="374" t="str">
        <f>'1. Accomodation'!L208</f>
        <v>D</v>
      </c>
      <c r="E194" s="16" t="str">
        <f>'3. GRI Pricing'!E204</f>
        <v>1 Bed</v>
      </c>
      <c r="F194" s="16">
        <f>'3. GRI Pricing'!F204</f>
        <v>1</v>
      </c>
      <c r="G194" s="16">
        <f>'3. GRI Pricing'!G204</f>
        <v>510.21</v>
      </c>
      <c r="H194" s="16">
        <f>'3. GRI Pricing'!H204</f>
        <v>6</v>
      </c>
      <c r="I194" s="16" t="str">
        <f>'3. GRI Pricing'!I204</f>
        <v>Carpark and other block</v>
      </c>
      <c r="J194" s="280">
        <f>'3. GRI Pricing'!L204</f>
        <v>1275</v>
      </c>
      <c r="K194" s="281">
        <f>'3. GRI Pricing'!P204</f>
        <v>45</v>
      </c>
      <c r="L194" s="281">
        <f>'3. GRI Pricing'!M204</f>
        <v>0</v>
      </c>
      <c r="M194" s="281">
        <f>'3. GRI Pricing'!Q204</f>
        <v>5</v>
      </c>
      <c r="N194" s="281">
        <f>'3. GRI Pricing'!S204</f>
        <v>10</v>
      </c>
      <c r="O194" s="281">
        <f>'3. GRI Pricing'!T204</f>
        <v>0</v>
      </c>
      <c r="P194" s="281">
        <f>'3. GRI Pricing'!R204</f>
        <v>0</v>
      </c>
      <c r="Q194" s="281">
        <f>'3. GRI Pricing'!U204</f>
        <v>0</v>
      </c>
      <c r="R194" s="281">
        <f>'3. GRI Pricing'!V204</f>
        <v>0</v>
      </c>
      <c r="S194" s="281">
        <f>'3. GRI Pricing'!W204</f>
        <v>0</v>
      </c>
      <c r="T194" s="281">
        <f>'3. GRI Pricing'!X204</f>
        <v>0</v>
      </c>
      <c r="U194" s="281">
        <f>'3. GRI Pricing'!Y204</f>
        <v>0</v>
      </c>
      <c r="V194" s="282">
        <f>'3. GRI Pricing'!Z204</f>
        <v>1340</v>
      </c>
    </row>
    <row r="195" spans="3:22" x14ac:dyDescent="0.25">
      <c r="C195" s="23">
        <f>'3. GRI Pricing'!C205</f>
        <v>621</v>
      </c>
      <c r="D195" s="374" t="str">
        <f>'1. Accomodation'!L209</f>
        <v>D</v>
      </c>
      <c r="E195" s="16" t="str">
        <f>'3. GRI Pricing'!E205</f>
        <v>1 Bed</v>
      </c>
      <c r="F195" s="16">
        <f>'3. GRI Pricing'!F205</f>
        <v>1</v>
      </c>
      <c r="G195" s="16">
        <f>'3. GRI Pricing'!G205</f>
        <v>530.54999999999995</v>
      </c>
      <c r="H195" s="16">
        <f>'3. GRI Pricing'!H205</f>
        <v>6</v>
      </c>
      <c r="I195" s="16" t="str">
        <f>'3. GRI Pricing'!I205</f>
        <v>Amenity Pebble Roof</v>
      </c>
      <c r="J195" s="280">
        <f>'3. GRI Pricing'!L205</f>
        <v>1275</v>
      </c>
      <c r="K195" s="281">
        <f>'3. GRI Pricing'!P205</f>
        <v>45</v>
      </c>
      <c r="L195" s="281">
        <f>'3. GRI Pricing'!M205</f>
        <v>0</v>
      </c>
      <c r="M195" s="281">
        <f>'3. GRI Pricing'!Q205</f>
        <v>10</v>
      </c>
      <c r="N195" s="281">
        <f>'3. GRI Pricing'!S205</f>
        <v>10</v>
      </c>
      <c r="O195" s="281">
        <f>'3. GRI Pricing'!T205</f>
        <v>0</v>
      </c>
      <c r="P195" s="281">
        <f>'3. GRI Pricing'!R205</f>
        <v>0</v>
      </c>
      <c r="Q195" s="281">
        <f>'3. GRI Pricing'!U205</f>
        <v>0</v>
      </c>
      <c r="R195" s="281">
        <f>'3. GRI Pricing'!V205</f>
        <v>0</v>
      </c>
      <c r="S195" s="281">
        <f>'3. GRI Pricing'!W205</f>
        <v>0</v>
      </c>
      <c r="T195" s="281">
        <f>'3. GRI Pricing'!X205</f>
        <v>0</v>
      </c>
      <c r="U195" s="281">
        <f>'3. GRI Pricing'!Y205</f>
        <v>0</v>
      </c>
      <c r="V195" s="282">
        <f>'3. GRI Pricing'!Z205</f>
        <v>1360</v>
      </c>
    </row>
    <row r="196" spans="3:22" x14ac:dyDescent="0.25">
      <c r="C196" s="23">
        <f>'3. GRI Pricing'!C206</f>
        <v>622</v>
      </c>
      <c r="D196" s="374" t="str">
        <f>'1. Accomodation'!L210</f>
        <v>D</v>
      </c>
      <c r="E196" s="16" t="str">
        <f>'3. GRI Pricing'!E206</f>
        <v>2 Bed</v>
      </c>
      <c r="F196" s="16">
        <f>'3. GRI Pricing'!F206</f>
        <v>2</v>
      </c>
      <c r="G196" s="16">
        <f>'3. GRI Pricing'!G206</f>
        <v>759.93</v>
      </c>
      <c r="H196" s="16">
        <f>'3. GRI Pricing'!H206</f>
        <v>6</v>
      </c>
      <c r="I196" s="16" t="str">
        <f>'3. GRI Pricing'!I206</f>
        <v>North Row above Treeline</v>
      </c>
      <c r="J196" s="280">
        <f>'3. GRI Pricing'!L206</f>
        <v>1665</v>
      </c>
      <c r="K196" s="281">
        <f>'3. GRI Pricing'!P206</f>
        <v>45</v>
      </c>
      <c r="L196" s="281">
        <f>'3. GRI Pricing'!M206</f>
        <v>0</v>
      </c>
      <c r="M196" s="281">
        <f>'3. GRI Pricing'!Q206</f>
        <v>50</v>
      </c>
      <c r="N196" s="281">
        <f>'3. GRI Pricing'!S206</f>
        <v>40</v>
      </c>
      <c r="O196" s="281">
        <f>'3. GRI Pricing'!T206</f>
        <v>0</v>
      </c>
      <c r="P196" s="281">
        <f>'3. GRI Pricing'!R206</f>
        <v>10</v>
      </c>
      <c r="Q196" s="281">
        <f>'3. GRI Pricing'!U206</f>
        <v>0</v>
      </c>
      <c r="R196" s="281">
        <f>'3. GRI Pricing'!V206</f>
        <v>0</v>
      </c>
      <c r="S196" s="281">
        <f>'3. GRI Pricing'!W206</f>
        <v>0</v>
      </c>
      <c r="T196" s="281">
        <f>'3. GRI Pricing'!X206</f>
        <v>0</v>
      </c>
      <c r="U196" s="281">
        <f>'3. GRI Pricing'!Y206</f>
        <v>0</v>
      </c>
      <c r="V196" s="282">
        <f>'3. GRI Pricing'!Z206</f>
        <v>1840</v>
      </c>
    </row>
    <row r="197" spans="3:22" x14ac:dyDescent="0.25">
      <c r="C197" s="23">
        <f>'3. GRI Pricing'!C207</f>
        <v>623</v>
      </c>
      <c r="D197" s="374" t="str">
        <f>'1. Accomodation'!L211</f>
        <v>D</v>
      </c>
      <c r="E197" s="16" t="str">
        <f>'3. GRI Pricing'!E207</f>
        <v>1 Bed</v>
      </c>
      <c r="F197" s="16">
        <f>'3. GRI Pricing'!F207</f>
        <v>1</v>
      </c>
      <c r="G197" s="16">
        <f>'3. GRI Pricing'!G207</f>
        <v>521.51</v>
      </c>
      <c r="H197" s="16">
        <f>'3. GRI Pricing'!H207</f>
        <v>6</v>
      </c>
      <c r="I197" s="16" t="str">
        <f>'3. GRI Pricing'!I207</f>
        <v>North Row above Treeline</v>
      </c>
      <c r="J197" s="280">
        <f>'3. GRI Pricing'!L207</f>
        <v>1275</v>
      </c>
      <c r="K197" s="281">
        <f>'3. GRI Pricing'!P207</f>
        <v>45</v>
      </c>
      <c r="L197" s="281">
        <f>'3. GRI Pricing'!M207</f>
        <v>0</v>
      </c>
      <c r="M197" s="281">
        <f>'3. GRI Pricing'!Q207</f>
        <v>50</v>
      </c>
      <c r="N197" s="281">
        <f>'3. GRI Pricing'!S207</f>
        <v>40</v>
      </c>
      <c r="O197" s="281">
        <f>'3. GRI Pricing'!T207</f>
        <v>0</v>
      </c>
      <c r="P197" s="281">
        <f>'3. GRI Pricing'!R207</f>
        <v>0</v>
      </c>
      <c r="Q197" s="281">
        <f>'3. GRI Pricing'!U207</f>
        <v>0</v>
      </c>
      <c r="R197" s="281">
        <f>'3. GRI Pricing'!V207</f>
        <v>0</v>
      </c>
      <c r="S197" s="281">
        <f>'3. GRI Pricing'!W207</f>
        <v>0</v>
      </c>
      <c r="T197" s="281">
        <f>'3. GRI Pricing'!X207</f>
        <v>0</v>
      </c>
      <c r="U197" s="281">
        <f>'3. GRI Pricing'!Y207</f>
        <v>0</v>
      </c>
      <c r="V197" s="282">
        <f>'3. GRI Pricing'!Z207</f>
        <v>1420</v>
      </c>
    </row>
    <row r="198" spans="3:22" x14ac:dyDescent="0.25">
      <c r="C198" s="23">
        <f>'3. GRI Pricing'!C208</f>
        <v>624</v>
      </c>
      <c r="D198" s="374" t="str">
        <f>'1. Accomodation'!L212</f>
        <v>D</v>
      </c>
      <c r="E198" s="16" t="str">
        <f>'3. GRI Pricing'!E208</f>
        <v>1 Bed</v>
      </c>
      <c r="F198" s="16">
        <f>'3. GRI Pricing'!F208</f>
        <v>1</v>
      </c>
      <c r="G198" s="16">
        <f>'3. GRI Pricing'!G208</f>
        <v>517.53</v>
      </c>
      <c r="H198" s="16">
        <f>'3. GRI Pricing'!H208</f>
        <v>6</v>
      </c>
      <c r="I198" s="16" t="str">
        <f>'3. GRI Pricing'!I208</f>
        <v>Internal Courtyard</v>
      </c>
      <c r="J198" s="280">
        <f>'3. GRI Pricing'!L208</f>
        <v>1275</v>
      </c>
      <c r="K198" s="281">
        <f>'3. GRI Pricing'!P208</f>
        <v>45</v>
      </c>
      <c r="L198" s="281">
        <f>'3. GRI Pricing'!M208</f>
        <v>0</v>
      </c>
      <c r="M198" s="281">
        <f>'3. GRI Pricing'!Q208</f>
        <v>15</v>
      </c>
      <c r="N198" s="281">
        <f>'3. GRI Pricing'!S208</f>
        <v>10</v>
      </c>
      <c r="O198" s="281">
        <f>'3. GRI Pricing'!T208</f>
        <v>0</v>
      </c>
      <c r="P198" s="281">
        <f>'3. GRI Pricing'!R208</f>
        <v>0</v>
      </c>
      <c r="Q198" s="281">
        <f>'3. GRI Pricing'!U208</f>
        <v>0</v>
      </c>
      <c r="R198" s="281">
        <f>'3. GRI Pricing'!V208</f>
        <v>10</v>
      </c>
      <c r="S198" s="281">
        <f>'3. GRI Pricing'!W208</f>
        <v>0</v>
      </c>
      <c r="T198" s="281">
        <f>'3. GRI Pricing'!X208</f>
        <v>0</v>
      </c>
      <c r="U198" s="281">
        <f>'3. GRI Pricing'!Y208</f>
        <v>0</v>
      </c>
      <c r="V198" s="282">
        <f>'3. GRI Pricing'!Z208</f>
        <v>1365</v>
      </c>
    </row>
    <row r="199" spans="3:22" x14ac:dyDescent="0.25">
      <c r="C199" s="23">
        <f>'3. GRI Pricing'!C209</f>
        <v>625</v>
      </c>
      <c r="D199" s="374" t="str">
        <f>'1. Accomodation'!L213</f>
        <v>D</v>
      </c>
      <c r="E199" s="16" t="str">
        <f>'3. GRI Pricing'!E209</f>
        <v>2 Bed</v>
      </c>
      <c r="F199" s="16">
        <f>'3. GRI Pricing'!F209</f>
        <v>2</v>
      </c>
      <c r="G199" s="16">
        <f>'3. GRI Pricing'!G209</f>
        <v>761.44</v>
      </c>
      <c r="H199" s="16">
        <f>'3. GRI Pricing'!H209</f>
        <v>6</v>
      </c>
      <c r="I199" s="16" t="str">
        <f>'3. GRI Pricing'!I209</f>
        <v>North Row above Treeline</v>
      </c>
      <c r="J199" s="280">
        <f>'3. GRI Pricing'!L209</f>
        <v>1665</v>
      </c>
      <c r="K199" s="281">
        <f>'3. GRI Pricing'!P209</f>
        <v>45</v>
      </c>
      <c r="L199" s="281">
        <f>'3. GRI Pricing'!M209</f>
        <v>0</v>
      </c>
      <c r="M199" s="281">
        <f>'3. GRI Pricing'!Q209</f>
        <v>50</v>
      </c>
      <c r="N199" s="281">
        <f>'3. GRI Pricing'!S209</f>
        <v>40</v>
      </c>
      <c r="O199" s="281">
        <f>'3. GRI Pricing'!T209</f>
        <v>0</v>
      </c>
      <c r="P199" s="281">
        <f>'3. GRI Pricing'!R209</f>
        <v>0</v>
      </c>
      <c r="Q199" s="281">
        <f>'3. GRI Pricing'!U209</f>
        <v>0</v>
      </c>
      <c r="R199" s="281">
        <f>'3. GRI Pricing'!V209</f>
        <v>0</v>
      </c>
      <c r="S199" s="281">
        <f>'3. GRI Pricing'!W209</f>
        <v>0</v>
      </c>
      <c r="T199" s="281">
        <f>'3. GRI Pricing'!X209</f>
        <v>0</v>
      </c>
      <c r="U199" s="281">
        <f>'3. GRI Pricing'!Y209</f>
        <v>0</v>
      </c>
      <c r="V199" s="282">
        <f>'3. GRI Pricing'!Z209</f>
        <v>1830</v>
      </c>
    </row>
    <row r="200" spans="3:22" x14ac:dyDescent="0.25">
      <c r="C200" s="23">
        <f>'3. GRI Pricing'!C210</f>
        <v>626</v>
      </c>
      <c r="D200" s="374" t="str">
        <f>'1. Accomodation'!L214</f>
        <v>D</v>
      </c>
      <c r="E200" s="16" t="str">
        <f>'3. GRI Pricing'!E210</f>
        <v>1 Bed</v>
      </c>
      <c r="F200" s="16">
        <f>'3. GRI Pricing'!F210</f>
        <v>1</v>
      </c>
      <c r="G200" s="16">
        <f>'3. GRI Pricing'!G210</f>
        <v>497.72</v>
      </c>
      <c r="H200" s="16">
        <f>'3. GRI Pricing'!H210</f>
        <v>6</v>
      </c>
      <c r="I200" s="16" t="str">
        <f>'3. GRI Pricing'!I210</f>
        <v>Internal Courtyard</v>
      </c>
      <c r="J200" s="280">
        <f>'3. GRI Pricing'!L210</f>
        <v>1275</v>
      </c>
      <c r="K200" s="281">
        <f>'3. GRI Pricing'!P210</f>
        <v>45</v>
      </c>
      <c r="L200" s="281">
        <f>'3. GRI Pricing'!M210</f>
        <v>0</v>
      </c>
      <c r="M200" s="281">
        <f>'3. GRI Pricing'!Q210</f>
        <v>15</v>
      </c>
      <c r="N200" s="281">
        <f>'3. GRI Pricing'!S210</f>
        <v>10</v>
      </c>
      <c r="O200" s="281">
        <f>'3. GRI Pricing'!T210</f>
        <v>0</v>
      </c>
      <c r="P200" s="281">
        <f>'3. GRI Pricing'!R210</f>
        <v>0</v>
      </c>
      <c r="Q200" s="281">
        <f>'3. GRI Pricing'!U210</f>
        <v>0</v>
      </c>
      <c r="R200" s="281">
        <f>'3. GRI Pricing'!V210</f>
        <v>10</v>
      </c>
      <c r="S200" s="281">
        <f>'3. GRI Pricing'!W210</f>
        <v>0</v>
      </c>
      <c r="T200" s="281">
        <f>'3. GRI Pricing'!X210</f>
        <v>0</v>
      </c>
      <c r="U200" s="281">
        <f>'3. GRI Pricing'!Y210</f>
        <v>0</v>
      </c>
      <c r="V200" s="282">
        <f>'3. GRI Pricing'!Z210</f>
        <v>1355</v>
      </c>
    </row>
    <row r="201" spans="3:22" x14ac:dyDescent="0.25">
      <c r="C201" s="23">
        <f>'3. GRI Pricing'!C211</f>
        <v>627</v>
      </c>
      <c r="D201" s="374" t="str">
        <f>'1. Accomodation'!L215</f>
        <v>D</v>
      </c>
      <c r="E201" s="16" t="str">
        <f>'3. GRI Pricing'!E211</f>
        <v>1 Bed</v>
      </c>
      <c r="F201" s="16">
        <f>'3. GRI Pricing'!F211</f>
        <v>1</v>
      </c>
      <c r="G201" s="16">
        <f>'3. GRI Pricing'!G211</f>
        <v>512.04</v>
      </c>
      <c r="H201" s="16">
        <f>'3. GRI Pricing'!H211</f>
        <v>6</v>
      </c>
      <c r="I201" s="16" t="str">
        <f>'3. GRI Pricing'!I211</f>
        <v>Internal Courtyard</v>
      </c>
      <c r="J201" s="280">
        <f>'3. GRI Pricing'!L211</f>
        <v>1275</v>
      </c>
      <c r="K201" s="281">
        <f>'3. GRI Pricing'!P211</f>
        <v>45</v>
      </c>
      <c r="L201" s="281">
        <f>'3. GRI Pricing'!M211</f>
        <v>0</v>
      </c>
      <c r="M201" s="281">
        <f>'3. GRI Pricing'!Q211</f>
        <v>15</v>
      </c>
      <c r="N201" s="281">
        <f>'3. GRI Pricing'!S211</f>
        <v>10</v>
      </c>
      <c r="O201" s="281">
        <f>'3. GRI Pricing'!T211</f>
        <v>0</v>
      </c>
      <c r="P201" s="281">
        <f>'3. GRI Pricing'!R211</f>
        <v>0</v>
      </c>
      <c r="Q201" s="281">
        <f>'3. GRI Pricing'!U211</f>
        <v>0</v>
      </c>
      <c r="R201" s="281">
        <f>'3. GRI Pricing'!V211</f>
        <v>10</v>
      </c>
      <c r="S201" s="281">
        <f>'3. GRI Pricing'!W211</f>
        <v>0</v>
      </c>
      <c r="T201" s="281">
        <f>'3. GRI Pricing'!X211</f>
        <v>0</v>
      </c>
      <c r="U201" s="281">
        <f>'3. GRI Pricing'!Y211</f>
        <v>0</v>
      </c>
      <c r="V201" s="282">
        <f>'3. GRI Pricing'!Z211</f>
        <v>1355</v>
      </c>
    </row>
    <row r="202" spans="3:22" x14ac:dyDescent="0.25">
      <c r="C202" s="23">
        <f>'3. GRI Pricing'!C212</f>
        <v>628</v>
      </c>
      <c r="D202" s="374" t="str">
        <f>'1. Accomodation'!L216</f>
        <v>D</v>
      </c>
      <c r="E202" s="16" t="str">
        <f>'3. GRI Pricing'!E212</f>
        <v>2 Bed</v>
      </c>
      <c r="F202" s="16">
        <f>'3. GRI Pricing'!F212</f>
        <v>2</v>
      </c>
      <c r="G202" s="16">
        <f>'3. GRI Pricing'!G212</f>
        <v>761.44</v>
      </c>
      <c r="H202" s="16">
        <f>'3. GRI Pricing'!H212</f>
        <v>6</v>
      </c>
      <c r="I202" s="16" t="str">
        <f>'3. GRI Pricing'!I212</f>
        <v>North Row above Treeline</v>
      </c>
      <c r="J202" s="280">
        <f>'3. GRI Pricing'!L212</f>
        <v>1665</v>
      </c>
      <c r="K202" s="281">
        <f>'3. GRI Pricing'!P212</f>
        <v>45</v>
      </c>
      <c r="L202" s="281">
        <f>'3. GRI Pricing'!M212</f>
        <v>0</v>
      </c>
      <c r="M202" s="281">
        <f>'3. GRI Pricing'!Q212</f>
        <v>50</v>
      </c>
      <c r="N202" s="281">
        <f>'3. GRI Pricing'!S212</f>
        <v>40</v>
      </c>
      <c r="O202" s="281">
        <f>'3. GRI Pricing'!T212</f>
        <v>0</v>
      </c>
      <c r="P202" s="281">
        <f>'3. GRI Pricing'!R212</f>
        <v>0</v>
      </c>
      <c r="Q202" s="281">
        <f>'3. GRI Pricing'!U212</f>
        <v>0</v>
      </c>
      <c r="R202" s="281">
        <f>'3. GRI Pricing'!V212</f>
        <v>0</v>
      </c>
      <c r="S202" s="281">
        <f>'3. GRI Pricing'!W212</f>
        <v>0</v>
      </c>
      <c r="T202" s="281">
        <f>'3. GRI Pricing'!X212</f>
        <v>0</v>
      </c>
      <c r="U202" s="281">
        <f>'3. GRI Pricing'!Y212</f>
        <v>0</v>
      </c>
      <c r="V202" s="282">
        <f>'3. GRI Pricing'!Z212</f>
        <v>1830</v>
      </c>
    </row>
    <row r="203" spans="3:22" x14ac:dyDescent="0.25">
      <c r="C203" s="23">
        <f>'3. GRI Pricing'!C213</f>
        <v>629</v>
      </c>
      <c r="D203" s="374" t="str">
        <f>'1. Accomodation'!L217</f>
        <v>D</v>
      </c>
      <c r="E203" s="16" t="str">
        <f>'3. GRI Pricing'!E213</f>
        <v>1 Bed</v>
      </c>
      <c r="F203" s="16">
        <f>'3. GRI Pricing'!F213</f>
        <v>1</v>
      </c>
      <c r="G203" s="16">
        <f>'3. GRI Pricing'!G213</f>
        <v>517.53</v>
      </c>
      <c r="H203" s="16">
        <f>'3. GRI Pricing'!H213</f>
        <v>6</v>
      </c>
      <c r="I203" s="16" t="str">
        <f>'3. GRI Pricing'!I213</f>
        <v>Internal Courtyard</v>
      </c>
      <c r="J203" s="280">
        <f>'3. GRI Pricing'!L213</f>
        <v>1275</v>
      </c>
      <c r="K203" s="281">
        <f>'3. GRI Pricing'!P213</f>
        <v>45</v>
      </c>
      <c r="L203" s="281">
        <f>'3. GRI Pricing'!M213</f>
        <v>0</v>
      </c>
      <c r="M203" s="281">
        <f>'3. GRI Pricing'!Q213</f>
        <v>15</v>
      </c>
      <c r="N203" s="281">
        <f>'3. GRI Pricing'!S213</f>
        <v>10</v>
      </c>
      <c r="O203" s="281">
        <f>'3. GRI Pricing'!T213</f>
        <v>0</v>
      </c>
      <c r="P203" s="281">
        <f>'3. GRI Pricing'!R213</f>
        <v>0</v>
      </c>
      <c r="Q203" s="281">
        <f>'3. GRI Pricing'!U213</f>
        <v>0</v>
      </c>
      <c r="R203" s="281">
        <f>'3. GRI Pricing'!V213</f>
        <v>10</v>
      </c>
      <c r="S203" s="281">
        <f>'3. GRI Pricing'!W213</f>
        <v>0</v>
      </c>
      <c r="T203" s="281">
        <f>'3. GRI Pricing'!X213</f>
        <v>0</v>
      </c>
      <c r="U203" s="281">
        <f>'3. GRI Pricing'!Y213</f>
        <v>0</v>
      </c>
      <c r="V203" s="282">
        <f>'3. GRI Pricing'!Z213</f>
        <v>1365</v>
      </c>
    </row>
    <row r="204" spans="3:22" x14ac:dyDescent="0.25">
      <c r="C204" s="23">
        <f>'3. GRI Pricing'!C214</f>
        <v>630</v>
      </c>
      <c r="D204" s="374" t="str">
        <f>'1. Accomodation'!L218</f>
        <v>D</v>
      </c>
      <c r="E204" s="16" t="str">
        <f>'3. GRI Pricing'!E214</f>
        <v>1 Bed</v>
      </c>
      <c r="F204" s="16">
        <f>'3. GRI Pricing'!F214</f>
        <v>1</v>
      </c>
      <c r="G204" s="16">
        <f>'3. GRI Pricing'!G214</f>
        <v>521.51</v>
      </c>
      <c r="H204" s="16">
        <f>'3. GRI Pricing'!H214</f>
        <v>6</v>
      </c>
      <c r="I204" s="16" t="str">
        <f>'3. GRI Pricing'!I214</f>
        <v>North Row above Treeline</v>
      </c>
      <c r="J204" s="280">
        <f>'3. GRI Pricing'!L214</f>
        <v>1275</v>
      </c>
      <c r="K204" s="281">
        <f>'3. GRI Pricing'!P214</f>
        <v>45</v>
      </c>
      <c r="L204" s="281">
        <f>'3. GRI Pricing'!M214</f>
        <v>0</v>
      </c>
      <c r="M204" s="281">
        <f>'3. GRI Pricing'!Q214</f>
        <v>50</v>
      </c>
      <c r="N204" s="281">
        <f>'3. GRI Pricing'!S214</f>
        <v>40</v>
      </c>
      <c r="O204" s="281">
        <f>'3. GRI Pricing'!T214</f>
        <v>0</v>
      </c>
      <c r="P204" s="281">
        <f>'3. GRI Pricing'!R214</f>
        <v>0</v>
      </c>
      <c r="Q204" s="281">
        <f>'3. GRI Pricing'!U214</f>
        <v>0</v>
      </c>
      <c r="R204" s="281">
        <f>'3. GRI Pricing'!V214</f>
        <v>0</v>
      </c>
      <c r="S204" s="281">
        <f>'3. GRI Pricing'!W214</f>
        <v>0</v>
      </c>
      <c r="T204" s="281">
        <f>'3. GRI Pricing'!X214</f>
        <v>0</v>
      </c>
      <c r="U204" s="281">
        <f>'3. GRI Pricing'!Y214</f>
        <v>0</v>
      </c>
      <c r="V204" s="282">
        <f>'3. GRI Pricing'!Z214</f>
        <v>1420</v>
      </c>
    </row>
    <row r="205" spans="3:22" x14ac:dyDescent="0.25">
      <c r="C205" s="23">
        <f>'3. GRI Pricing'!C215</f>
        <v>631</v>
      </c>
      <c r="D205" s="374" t="str">
        <f>'1. Accomodation'!L219</f>
        <v>D</v>
      </c>
      <c r="E205" s="16" t="str">
        <f>'3. GRI Pricing'!E215</f>
        <v>2 Bed</v>
      </c>
      <c r="F205" s="16">
        <f>'3. GRI Pricing'!F215</f>
        <v>2</v>
      </c>
      <c r="G205" s="16">
        <f>'3. GRI Pricing'!G215</f>
        <v>760.9</v>
      </c>
      <c r="H205" s="16">
        <f>'3. GRI Pricing'!H215</f>
        <v>6</v>
      </c>
      <c r="I205" s="16" t="str">
        <f>'3. GRI Pricing'!I215</f>
        <v>North Row above Treeline</v>
      </c>
      <c r="J205" s="280">
        <f>'3. GRI Pricing'!L215</f>
        <v>1665</v>
      </c>
      <c r="K205" s="281">
        <f>'3. GRI Pricing'!P215</f>
        <v>45</v>
      </c>
      <c r="L205" s="281">
        <f>'3. GRI Pricing'!M215</f>
        <v>0</v>
      </c>
      <c r="M205" s="281">
        <f>'3. GRI Pricing'!Q215</f>
        <v>50</v>
      </c>
      <c r="N205" s="281">
        <f>'3. GRI Pricing'!S215</f>
        <v>40</v>
      </c>
      <c r="O205" s="281">
        <f>'3. GRI Pricing'!T215</f>
        <v>0</v>
      </c>
      <c r="P205" s="281">
        <f>'3. GRI Pricing'!R215</f>
        <v>10</v>
      </c>
      <c r="Q205" s="281">
        <f>'3. GRI Pricing'!U215</f>
        <v>0</v>
      </c>
      <c r="R205" s="281">
        <f>'3. GRI Pricing'!V215</f>
        <v>0</v>
      </c>
      <c r="S205" s="281">
        <f>'3. GRI Pricing'!W215</f>
        <v>0</v>
      </c>
      <c r="T205" s="281">
        <f>'3. GRI Pricing'!X215</f>
        <v>0</v>
      </c>
      <c r="U205" s="281">
        <f>'3. GRI Pricing'!Y215</f>
        <v>0</v>
      </c>
      <c r="V205" s="282">
        <f>'3. GRI Pricing'!Z215</f>
        <v>1840</v>
      </c>
    </row>
    <row r="206" spans="3:22" x14ac:dyDescent="0.25">
      <c r="C206" s="23">
        <f>'3. GRI Pricing'!C216</f>
        <v>632</v>
      </c>
      <c r="D206" s="374" t="str">
        <f>'1. Accomodation'!L220</f>
        <v>D</v>
      </c>
      <c r="E206" s="16" t="str">
        <f>'3. GRI Pricing'!E216</f>
        <v>1 Bed</v>
      </c>
      <c r="F206" s="16">
        <f>'3. GRI Pricing'!F216</f>
        <v>1</v>
      </c>
      <c r="G206" s="16">
        <f>'3. GRI Pricing'!G216</f>
        <v>524.74</v>
      </c>
      <c r="H206" s="16">
        <f>'3. GRI Pricing'!H216</f>
        <v>6</v>
      </c>
      <c r="I206" s="16" t="str">
        <f>'3. GRI Pricing'!I216</f>
        <v>Saxon Gate above Treeline</v>
      </c>
      <c r="J206" s="280">
        <f>'3. GRI Pricing'!L216</f>
        <v>1275</v>
      </c>
      <c r="K206" s="281">
        <f>'3. GRI Pricing'!P216</f>
        <v>45</v>
      </c>
      <c r="L206" s="281">
        <f>'3. GRI Pricing'!M216</f>
        <v>0</v>
      </c>
      <c r="M206" s="281">
        <f>'3. GRI Pricing'!Q216</f>
        <v>50</v>
      </c>
      <c r="N206" s="281">
        <f>'3. GRI Pricing'!S216</f>
        <v>40</v>
      </c>
      <c r="O206" s="281">
        <f>'3. GRI Pricing'!T216</f>
        <v>0</v>
      </c>
      <c r="P206" s="281">
        <f>'3. GRI Pricing'!R216</f>
        <v>0</v>
      </c>
      <c r="Q206" s="281">
        <f>'3. GRI Pricing'!U216</f>
        <v>0</v>
      </c>
      <c r="R206" s="281">
        <f>'3. GRI Pricing'!V216</f>
        <v>0</v>
      </c>
      <c r="S206" s="281">
        <f>'3. GRI Pricing'!W216</f>
        <v>0</v>
      </c>
      <c r="T206" s="281">
        <f>'3. GRI Pricing'!X216</f>
        <v>0</v>
      </c>
      <c r="U206" s="281">
        <f>'3. GRI Pricing'!Y216</f>
        <v>0</v>
      </c>
      <c r="V206" s="282">
        <f>'3. GRI Pricing'!Z216</f>
        <v>1410</v>
      </c>
    </row>
    <row r="207" spans="3:22" x14ac:dyDescent="0.25">
      <c r="C207" s="23">
        <f>'3. GRI Pricing'!C217</f>
        <v>633</v>
      </c>
      <c r="D207" s="374" t="str">
        <f>'1. Accomodation'!L221</f>
        <v>D</v>
      </c>
      <c r="E207" s="16" t="str">
        <f>'3. GRI Pricing'!E217</f>
        <v>1 Bed</v>
      </c>
      <c r="F207" s="16">
        <f>'3. GRI Pricing'!F217</f>
        <v>1</v>
      </c>
      <c r="G207" s="16">
        <f>'3. GRI Pricing'!G217</f>
        <v>510.96</v>
      </c>
      <c r="H207" s="16">
        <f>'3. GRI Pricing'!H217</f>
        <v>6</v>
      </c>
      <c r="I207" s="16" t="str">
        <f>'3. GRI Pricing'!I217</f>
        <v>Saxon Gate above Treeline</v>
      </c>
      <c r="J207" s="280">
        <f>'3. GRI Pricing'!L217</f>
        <v>1275</v>
      </c>
      <c r="K207" s="281">
        <f>'3. GRI Pricing'!P217</f>
        <v>45</v>
      </c>
      <c r="L207" s="281">
        <f>'3. GRI Pricing'!M217</f>
        <v>0</v>
      </c>
      <c r="M207" s="281">
        <f>'3. GRI Pricing'!Q217</f>
        <v>50</v>
      </c>
      <c r="N207" s="281">
        <f>'3. GRI Pricing'!S217</f>
        <v>40</v>
      </c>
      <c r="O207" s="281">
        <f>'3. GRI Pricing'!T217</f>
        <v>0</v>
      </c>
      <c r="P207" s="281">
        <f>'3. GRI Pricing'!R217</f>
        <v>0</v>
      </c>
      <c r="Q207" s="281">
        <f>'3. GRI Pricing'!U217</f>
        <v>0</v>
      </c>
      <c r="R207" s="281">
        <f>'3. GRI Pricing'!V217</f>
        <v>0</v>
      </c>
      <c r="S207" s="281">
        <f>'3. GRI Pricing'!W217</f>
        <v>0</v>
      </c>
      <c r="T207" s="281">
        <f>'3. GRI Pricing'!X217</f>
        <v>0</v>
      </c>
      <c r="U207" s="281">
        <f>'3. GRI Pricing'!Y217</f>
        <v>0</v>
      </c>
      <c r="V207" s="282">
        <f>'3. GRI Pricing'!Z217</f>
        <v>1415</v>
      </c>
    </row>
    <row r="208" spans="3:22" x14ac:dyDescent="0.25">
      <c r="C208" s="23">
        <f>'3. GRI Pricing'!C218</f>
        <v>634</v>
      </c>
      <c r="D208" s="374" t="str">
        <f>'1. Accomodation'!L222</f>
        <v>D</v>
      </c>
      <c r="E208" s="16" t="str">
        <f>'3. GRI Pricing'!E218</f>
        <v>1 Bed</v>
      </c>
      <c r="F208" s="16">
        <f>'3. GRI Pricing'!F218</f>
        <v>1</v>
      </c>
      <c r="G208" s="16">
        <f>'3. GRI Pricing'!G218</f>
        <v>492.56</v>
      </c>
      <c r="H208" s="16">
        <f>'3. GRI Pricing'!H218</f>
        <v>6</v>
      </c>
      <c r="I208" s="16" t="str">
        <f>'3. GRI Pricing'!I218</f>
        <v>Internal Courtyard</v>
      </c>
      <c r="J208" s="280">
        <f>'3. GRI Pricing'!L218</f>
        <v>1275</v>
      </c>
      <c r="K208" s="281">
        <f>'3. GRI Pricing'!P218</f>
        <v>45</v>
      </c>
      <c r="L208" s="281">
        <f>'3. GRI Pricing'!M218</f>
        <v>0</v>
      </c>
      <c r="M208" s="281">
        <f>'3. GRI Pricing'!Q218</f>
        <v>15</v>
      </c>
      <c r="N208" s="281">
        <f>'3. GRI Pricing'!S218</f>
        <v>10</v>
      </c>
      <c r="O208" s="281">
        <f>'3. GRI Pricing'!T218</f>
        <v>0</v>
      </c>
      <c r="P208" s="281">
        <f>'3. GRI Pricing'!R218</f>
        <v>0</v>
      </c>
      <c r="Q208" s="281">
        <f>'3. GRI Pricing'!U218</f>
        <v>0</v>
      </c>
      <c r="R208" s="281">
        <f>'3. GRI Pricing'!V218</f>
        <v>10</v>
      </c>
      <c r="S208" s="281">
        <f>'3. GRI Pricing'!W218</f>
        <v>0</v>
      </c>
      <c r="T208" s="281">
        <f>'3. GRI Pricing'!X218</f>
        <v>0</v>
      </c>
      <c r="U208" s="281">
        <f>'3. GRI Pricing'!Y218</f>
        <v>0</v>
      </c>
      <c r="V208" s="282">
        <f>'3. GRI Pricing'!Z218</f>
        <v>1355</v>
      </c>
    </row>
    <row r="209" spans="3:22" x14ac:dyDescent="0.25">
      <c r="C209" s="23">
        <f>'3. GRI Pricing'!C219</f>
        <v>635</v>
      </c>
      <c r="D209" s="374" t="str">
        <f>'1. Accomodation'!L223</f>
        <v>D</v>
      </c>
      <c r="E209" s="16" t="str">
        <f>'3. GRI Pricing'!E219</f>
        <v>1 Bed</v>
      </c>
      <c r="F209" s="16">
        <f>'3. GRI Pricing'!F219</f>
        <v>1</v>
      </c>
      <c r="G209" s="16">
        <f>'3. GRI Pricing'!G219</f>
        <v>510.96</v>
      </c>
      <c r="H209" s="16">
        <f>'3. GRI Pricing'!H219</f>
        <v>6</v>
      </c>
      <c r="I209" s="16" t="str">
        <f>'3. GRI Pricing'!I219</f>
        <v>Saxon Gate above Treeline</v>
      </c>
      <c r="J209" s="280">
        <f>'3. GRI Pricing'!L219</f>
        <v>1275</v>
      </c>
      <c r="K209" s="281">
        <f>'3. GRI Pricing'!P219</f>
        <v>45</v>
      </c>
      <c r="L209" s="281">
        <f>'3. GRI Pricing'!M219</f>
        <v>0</v>
      </c>
      <c r="M209" s="281">
        <f>'3. GRI Pricing'!Q219</f>
        <v>50</v>
      </c>
      <c r="N209" s="281">
        <f>'3. GRI Pricing'!S219</f>
        <v>40</v>
      </c>
      <c r="O209" s="281">
        <f>'3. GRI Pricing'!T219</f>
        <v>0</v>
      </c>
      <c r="P209" s="281">
        <f>'3. GRI Pricing'!R219</f>
        <v>0</v>
      </c>
      <c r="Q209" s="281">
        <f>'3. GRI Pricing'!U219</f>
        <v>0</v>
      </c>
      <c r="R209" s="281">
        <f>'3. GRI Pricing'!V219</f>
        <v>0</v>
      </c>
      <c r="S209" s="281">
        <f>'3. GRI Pricing'!W219</f>
        <v>0</v>
      </c>
      <c r="T209" s="281">
        <f>'3. GRI Pricing'!X219</f>
        <v>0</v>
      </c>
      <c r="U209" s="281">
        <f>'3. GRI Pricing'!Y219</f>
        <v>0</v>
      </c>
      <c r="V209" s="282">
        <f>'3. GRI Pricing'!Z219</f>
        <v>1415</v>
      </c>
    </row>
    <row r="210" spans="3:22" x14ac:dyDescent="0.25">
      <c r="C210" s="23">
        <f>'3. GRI Pricing'!C220</f>
        <v>636</v>
      </c>
      <c r="D210" s="374" t="str">
        <f>'1. Accomodation'!L224</f>
        <v>D</v>
      </c>
      <c r="E210" s="16" t="str">
        <f>'3. GRI Pricing'!E220</f>
        <v>1 Bed</v>
      </c>
      <c r="F210" s="16">
        <f>'3. GRI Pricing'!F220</f>
        <v>1</v>
      </c>
      <c r="G210" s="16">
        <f>'3. GRI Pricing'!G220</f>
        <v>506.87</v>
      </c>
      <c r="H210" s="16">
        <f>'3. GRI Pricing'!H220</f>
        <v>6</v>
      </c>
      <c r="I210" s="16" t="str">
        <f>'3. GRI Pricing'!I220</f>
        <v>Internal Courtyard</v>
      </c>
      <c r="J210" s="280">
        <f>'3. GRI Pricing'!L220</f>
        <v>1275</v>
      </c>
      <c r="K210" s="281">
        <f>'3. GRI Pricing'!P220</f>
        <v>45</v>
      </c>
      <c r="L210" s="281">
        <f>'3. GRI Pricing'!M220</f>
        <v>0</v>
      </c>
      <c r="M210" s="281">
        <f>'3. GRI Pricing'!Q220</f>
        <v>15</v>
      </c>
      <c r="N210" s="281">
        <f>'3. GRI Pricing'!S220</f>
        <v>10</v>
      </c>
      <c r="O210" s="281">
        <f>'3. GRI Pricing'!T220</f>
        <v>0</v>
      </c>
      <c r="P210" s="281">
        <f>'3. GRI Pricing'!R220</f>
        <v>0</v>
      </c>
      <c r="Q210" s="281">
        <f>'3. GRI Pricing'!U220</f>
        <v>0</v>
      </c>
      <c r="R210" s="281">
        <f>'3. GRI Pricing'!V220</f>
        <v>10</v>
      </c>
      <c r="S210" s="281">
        <f>'3. GRI Pricing'!W220</f>
        <v>0</v>
      </c>
      <c r="T210" s="281">
        <f>'3. GRI Pricing'!X220</f>
        <v>0</v>
      </c>
      <c r="U210" s="281">
        <f>'3. GRI Pricing'!Y220</f>
        <v>0</v>
      </c>
      <c r="V210" s="282">
        <f>'3. GRI Pricing'!Z220</f>
        <v>1360</v>
      </c>
    </row>
    <row r="211" spans="3:22" x14ac:dyDescent="0.25">
      <c r="C211" s="23">
        <f>'3. GRI Pricing'!C221</f>
        <v>637</v>
      </c>
      <c r="D211" s="374" t="str">
        <f>'1. Accomodation'!L225</f>
        <v>D</v>
      </c>
      <c r="E211" s="16" t="str">
        <f>'3. GRI Pricing'!E221</f>
        <v>1 Bed</v>
      </c>
      <c r="F211" s="16">
        <f>'3. GRI Pricing'!F221</f>
        <v>1</v>
      </c>
      <c r="G211" s="16">
        <f>'3. GRI Pricing'!G221</f>
        <v>510.96</v>
      </c>
      <c r="H211" s="16">
        <f>'3. GRI Pricing'!H221</f>
        <v>6</v>
      </c>
      <c r="I211" s="16" t="str">
        <f>'3. GRI Pricing'!I221</f>
        <v>Saxon Gate above Treeline</v>
      </c>
      <c r="J211" s="280">
        <f>'3. GRI Pricing'!L221</f>
        <v>1275</v>
      </c>
      <c r="K211" s="281">
        <f>'3. GRI Pricing'!P221</f>
        <v>45</v>
      </c>
      <c r="L211" s="281">
        <f>'3. GRI Pricing'!M221</f>
        <v>0</v>
      </c>
      <c r="M211" s="281">
        <f>'3. GRI Pricing'!Q221</f>
        <v>50</v>
      </c>
      <c r="N211" s="281">
        <f>'3. GRI Pricing'!S221</f>
        <v>40</v>
      </c>
      <c r="O211" s="281">
        <f>'3. GRI Pricing'!T221</f>
        <v>0</v>
      </c>
      <c r="P211" s="281">
        <f>'3. GRI Pricing'!R221</f>
        <v>0</v>
      </c>
      <c r="Q211" s="281">
        <f>'3. GRI Pricing'!U221</f>
        <v>0</v>
      </c>
      <c r="R211" s="281">
        <f>'3. GRI Pricing'!V221</f>
        <v>0</v>
      </c>
      <c r="S211" s="281">
        <f>'3. GRI Pricing'!W221</f>
        <v>0</v>
      </c>
      <c r="T211" s="281">
        <f>'3. GRI Pricing'!X221</f>
        <v>0</v>
      </c>
      <c r="U211" s="281">
        <f>'3. GRI Pricing'!Y221</f>
        <v>0</v>
      </c>
      <c r="V211" s="282">
        <f>'3. GRI Pricing'!Z221</f>
        <v>1415</v>
      </c>
    </row>
    <row r="212" spans="3:22" x14ac:dyDescent="0.25">
      <c r="C212" s="23">
        <f>'3. GRI Pricing'!C222</f>
        <v>638</v>
      </c>
      <c r="D212" s="374" t="str">
        <f>'1. Accomodation'!L226</f>
        <v>D</v>
      </c>
      <c r="E212" s="16" t="str">
        <f>'3. GRI Pricing'!E222</f>
        <v>2 Bed</v>
      </c>
      <c r="F212" s="16">
        <f>'3. GRI Pricing'!F222</f>
        <v>2</v>
      </c>
      <c r="G212" s="16">
        <f>'3. GRI Pricing'!G222</f>
        <v>749.38</v>
      </c>
      <c r="H212" s="16">
        <f>'3. GRI Pricing'!H222</f>
        <v>6</v>
      </c>
      <c r="I212" s="16" t="str">
        <f>'3. GRI Pricing'!I222</f>
        <v>Internal Courtyard</v>
      </c>
      <c r="J212" s="280">
        <f>'3. GRI Pricing'!L222</f>
        <v>1665</v>
      </c>
      <c r="K212" s="281">
        <f>'3. GRI Pricing'!P222</f>
        <v>45</v>
      </c>
      <c r="L212" s="281">
        <f>'3. GRI Pricing'!M222</f>
        <v>0</v>
      </c>
      <c r="M212" s="281">
        <f>'3. GRI Pricing'!Q222</f>
        <v>15</v>
      </c>
      <c r="N212" s="281">
        <f>'3. GRI Pricing'!S222</f>
        <v>10</v>
      </c>
      <c r="O212" s="281">
        <f>'3. GRI Pricing'!T222</f>
        <v>0</v>
      </c>
      <c r="P212" s="281">
        <f>'3. GRI Pricing'!R222</f>
        <v>0</v>
      </c>
      <c r="Q212" s="281">
        <f>'3. GRI Pricing'!U222</f>
        <v>0</v>
      </c>
      <c r="R212" s="281">
        <f>'3. GRI Pricing'!V222</f>
        <v>0</v>
      </c>
      <c r="S212" s="281">
        <f>'3. GRI Pricing'!W222</f>
        <v>0</v>
      </c>
      <c r="T212" s="281">
        <f>'3. GRI Pricing'!X222</f>
        <v>0</v>
      </c>
      <c r="U212" s="281">
        <f>'3. GRI Pricing'!Y222</f>
        <v>0</v>
      </c>
      <c r="V212" s="282">
        <f>'3. GRI Pricing'!Z222</f>
        <v>1735</v>
      </c>
    </row>
    <row r="213" spans="3:22" x14ac:dyDescent="0.25">
      <c r="C213" s="23">
        <f>'3. GRI Pricing'!C223</f>
        <v>639</v>
      </c>
      <c r="D213" s="374" t="str">
        <f>'1. Accomodation'!L227</f>
        <v>D</v>
      </c>
      <c r="E213" s="16" t="str">
        <f>'3. GRI Pricing'!E223</f>
        <v>1 Bed</v>
      </c>
      <c r="F213" s="16">
        <f>'3. GRI Pricing'!F223</f>
        <v>1</v>
      </c>
      <c r="G213" s="16">
        <f>'3. GRI Pricing'!G223</f>
        <v>508.16</v>
      </c>
      <c r="H213" s="16">
        <f>'3. GRI Pricing'!H223</f>
        <v>6</v>
      </c>
      <c r="I213" s="16" t="str">
        <f>'3. GRI Pricing'!I223</f>
        <v>Saxon Gate above Treeline</v>
      </c>
      <c r="J213" s="280">
        <f>'3. GRI Pricing'!L223</f>
        <v>1275</v>
      </c>
      <c r="K213" s="281">
        <f>'3. GRI Pricing'!P223</f>
        <v>45</v>
      </c>
      <c r="L213" s="281">
        <f>'3. GRI Pricing'!M223</f>
        <v>0</v>
      </c>
      <c r="M213" s="281">
        <f>'3. GRI Pricing'!Q223</f>
        <v>50</v>
      </c>
      <c r="N213" s="281">
        <f>'3. GRI Pricing'!S223</f>
        <v>40</v>
      </c>
      <c r="O213" s="281">
        <f>'3. GRI Pricing'!T223</f>
        <v>0</v>
      </c>
      <c r="P213" s="281">
        <f>'3. GRI Pricing'!R223</f>
        <v>0</v>
      </c>
      <c r="Q213" s="281">
        <f>'3. GRI Pricing'!U223</f>
        <v>0</v>
      </c>
      <c r="R213" s="281">
        <f>'3. GRI Pricing'!V223</f>
        <v>0</v>
      </c>
      <c r="S213" s="281">
        <f>'3. GRI Pricing'!W223</f>
        <v>0</v>
      </c>
      <c r="T213" s="281">
        <f>'3. GRI Pricing'!X223</f>
        <v>0</v>
      </c>
      <c r="U213" s="281">
        <f>'3. GRI Pricing'!Y223</f>
        <v>0</v>
      </c>
      <c r="V213" s="282">
        <f>'3. GRI Pricing'!Z223</f>
        <v>1415</v>
      </c>
    </row>
    <row r="214" spans="3:22" x14ac:dyDescent="0.25">
      <c r="C214" s="23">
        <f>'3. GRI Pricing'!C224</f>
        <v>701</v>
      </c>
      <c r="D214" s="374" t="str">
        <f>'1. Accomodation'!L228</f>
        <v>C</v>
      </c>
      <c r="E214" s="16" t="str">
        <f>'3. GRI Pricing'!E224</f>
        <v>3 Bed</v>
      </c>
      <c r="F214" s="16">
        <f>'3. GRI Pricing'!F224</f>
        <v>1</v>
      </c>
      <c r="G214" s="16">
        <f>'3. GRI Pricing'!G224</f>
        <v>996.53</v>
      </c>
      <c r="H214" s="16">
        <f>'3. GRI Pricing'!H224</f>
        <v>7</v>
      </c>
      <c r="I214" s="16" t="str">
        <f>'3. GRI Pricing'!I224</f>
        <v>North Row above Treeline</v>
      </c>
      <c r="J214" s="280">
        <f>'3. GRI Pricing'!L224</f>
        <v>1915</v>
      </c>
      <c r="K214" s="281">
        <f>'3. GRI Pricing'!P224</f>
        <v>50</v>
      </c>
      <c r="L214" s="281">
        <f>'3. GRI Pricing'!M224</f>
        <v>0</v>
      </c>
      <c r="M214" s="281">
        <f>'3. GRI Pricing'!Q224</f>
        <v>50</v>
      </c>
      <c r="N214" s="281">
        <f>'3. GRI Pricing'!S224</f>
        <v>80</v>
      </c>
      <c r="O214" s="281">
        <f>'3. GRI Pricing'!T224</f>
        <v>0</v>
      </c>
      <c r="P214" s="281">
        <f>'3. GRI Pricing'!R224</f>
        <v>0</v>
      </c>
      <c r="Q214" s="281">
        <f>'3. GRI Pricing'!U224</f>
        <v>15</v>
      </c>
      <c r="R214" s="281">
        <f>'3. GRI Pricing'!V224</f>
        <v>10</v>
      </c>
      <c r="S214" s="281">
        <f>'3. GRI Pricing'!W224</f>
        <v>0</v>
      </c>
      <c r="T214" s="281">
        <f>'3. GRI Pricing'!X224</f>
        <v>0</v>
      </c>
      <c r="U214" s="281">
        <f>'3. GRI Pricing'!Y224</f>
        <v>0</v>
      </c>
      <c r="V214" s="282">
        <f>'3. GRI Pricing'!Z224</f>
        <v>2120</v>
      </c>
    </row>
    <row r="215" spans="3:22" x14ac:dyDescent="0.25">
      <c r="C215" s="23">
        <f>'3. GRI Pricing'!C225</f>
        <v>702</v>
      </c>
      <c r="D215" s="374" t="str">
        <f>'1. Accomodation'!L229</f>
        <v>C</v>
      </c>
      <c r="E215" s="16" t="str">
        <f>'3. GRI Pricing'!E225</f>
        <v>3 Bed</v>
      </c>
      <c r="F215" s="16">
        <f>'3. GRI Pricing'!F225</f>
        <v>1</v>
      </c>
      <c r="G215" s="16">
        <f>'3. GRI Pricing'!G225</f>
        <v>986.73</v>
      </c>
      <c r="H215" s="16">
        <f>'3. GRI Pricing'!H225</f>
        <v>7</v>
      </c>
      <c r="I215" s="16" t="str">
        <f>'3. GRI Pricing'!I225</f>
        <v>North Row above Treeline</v>
      </c>
      <c r="J215" s="280">
        <f>'3. GRI Pricing'!L225</f>
        <v>1915</v>
      </c>
      <c r="K215" s="281">
        <f>'3. GRI Pricing'!P225</f>
        <v>50</v>
      </c>
      <c r="L215" s="281">
        <f>'3. GRI Pricing'!M225</f>
        <v>0</v>
      </c>
      <c r="M215" s="281">
        <f>'3. GRI Pricing'!Q225</f>
        <v>50</v>
      </c>
      <c r="N215" s="281">
        <f>'3. GRI Pricing'!S225</f>
        <v>30</v>
      </c>
      <c r="O215" s="281">
        <f>'3. GRI Pricing'!T225</f>
        <v>0</v>
      </c>
      <c r="P215" s="281">
        <f>'3. GRI Pricing'!R225</f>
        <v>0</v>
      </c>
      <c r="Q215" s="281">
        <f>'3. GRI Pricing'!U225</f>
        <v>15</v>
      </c>
      <c r="R215" s="281">
        <f>'3. GRI Pricing'!V225</f>
        <v>10</v>
      </c>
      <c r="S215" s="281">
        <f>'3. GRI Pricing'!W225</f>
        <v>0</v>
      </c>
      <c r="T215" s="281">
        <f>'3. GRI Pricing'!X225</f>
        <v>0</v>
      </c>
      <c r="U215" s="281">
        <f>'3. GRI Pricing'!Y225</f>
        <v>0</v>
      </c>
      <c r="V215" s="282">
        <f>'3. GRI Pricing'!Z225</f>
        <v>2070</v>
      </c>
    </row>
    <row r="216" spans="3:22" x14ac:dyDescent="0.25">
      <c r="C216" s="23">
        <f>'3. GRI Pricing'!C226</f>
        <v>703</v>
      </c>
      <c r="D216" s="374" t="str">
        <f>'1. Accomodation'!L230</f>
        <v>C</v>
      </c>
      <c r="E216" s="16" t="str">
        <f>'3. GRI Pricing'!E226</f>
        <v>2 Bed</v>
      </c>
      <c r="F216" s="16">
        <f>'3. GRI Pricing'!F226</f>
        <v>2</v>
      </c>
      <c r="G216" s="16">
        <f>'3. GRI Pricing'!G226</f>
        <v>658.32</v>
      </c>
      <c r="H216" s="16">
        <f>'3. GRI Pricing'!H226</f>
        <v>7</v>
      </c>
      <c r="I216" s="16" t="str">
        <f>'3. GRI Pricing'!I226</f>
        <v>North Row above Treeline</v>
      </c>
      <c r="J216" s="280">
        <f>'3. GRI Pricing'!L226</f>
        <v>1665</v>
      </c>
      <c r="K216" s="281">
        <f>'3. GRI Pricing'!P226</f>
        <v>50</v>
      </c>
      <c r="L216" s="281">
        <f>'3. GRI Pricing'!M226</f>
        <v>0</v>
      </c>
      <c r="M216" s="281">
        <f>'3. GRI Pricing'!Q226</f>
        <v>50</v>
      </c>
      <c r="N216" s="281">
        <f>'3. GRI Pricing'!S226</f>
        <v>30</v>
      </c>
      <c r="O216" s="281">
        <f>'3. GRI Pricing'!T226</f>
        <v>0</v>
      </c>
      <c r="P216" s="281">
        <f>'3. GRI Pricing'!R226</f>
        <v>0</v>
      </c>
      <c r="Q216" s="281">
        <f>'3. GRI Pricing'!U226</f>
        <v>0</v>
      </c>
      <c r="R216" s="281">
        <f>'3. GRI Pricing'!V226</f>
        <v>0</v>
      </c>
      <c r="S216" s="281">
        <f>'3. GRI Pricing'!W226</f>
        <v>0</v>
      </c>
      <c r="T216" s="281">
        <f>'3. GRI Pricing'!X226</f>
        <v>0</v>
      </c>
      <c r="U216" s="281">
        <f>'3. GRI Pricing'!Y226</f>
        <v>0</v>
      </c>
      <c r="V216" s="282">
        <f>'3. GRI Pricing'!Z226</f>
        <v>1765</v>
      </c>
    </row>
    <row r="217" spans="3:22" x14ac:dyDescent="0.25">
      <c r="C217" s="23">
        <f>'3. GRI Pricing'!C227</f>
        <v>704</v>
      </c>
      <c r="D217" s="374" t="str">
        <f>'1. Accomodation'!L231</f>
        <v>C</v>
      </c>
      <c r="E217" s="16" t="str">
        <f>'3. GRI Pricing'!E227</f>
        <v>1 Bed</v>
      </c>
      <c r="F217" s="16">
        <f>'3. GRI Pricing'!F227</f>
        <v>1</v>
      </c>
      <c r="G217" s="16">
        <f>'3. GRI Pricing'!G227</f>
        <v>437.23</v>
      </c>
      <c r="H217" s="16">
        <f>'3. GRI Pricing'!H227</f>
        <v>7</v>
      </c>
      <c r="I217" s="16" t="str">
        <f>'3. GRI Pricing'!I227</f>
        <v>Carpark and other block</v>
      </c>
      <c r="J217" s="280">
        <f>'3. GRI Pricing'!L227</f>
        <v>1275</v>
      </c>
      <c r="K217" s="281">
        <f>'3. GRI Pricing'!P227</f>
        <v>50</v>
      </c>
      <c r="L217" s="281">
        <f>'3. GRI Pricing'!M227</f>
        <v>0</v>
      </c>
      <c r="M217" s="281">
        <f>'3. GRI Pricing'!Q227</f>
        <v>5</v>
      </c>
      <c r="N217" s="281">
        <f>'3. GRI Pricing'!S227</f>
        <v>30</v>
      </c>
      <c r="O217" s="281">
        <f>'3. GRI Pricing'!T227</f>
        <v>0</v>
      </c>
      <c r="P217" s="281">
        <f>'3. GRI Pricing'!R227</f>
        <v>0</v>
      </c>
      <c r="Q217" s="281">
        <f>'3. GRI Pricing'!U227</f>
        <v>0</v>
      </c>
      <c r="R217" s="281">
        <f>'3. GRI Pricing'!V227</f>
        <v>0</v>
      </c>
      <c r="S217" s="281">
        <f>'3. GRI Pricing'!W227</f>
        <v>0</v>
      </c>
      <c r="T217" s="281">
        <f>'3. GRI Pricing'!X227</f>
        <v>0</v>
      </c>
      <c r="U217" s="281">
        <f>'3. GRI Pricing'!Y227</f>
        <v>0</v>
      </c>
      <c r="V217" s="282">
        <f>'3. GRI Pricing'!Z227</f>
        <v>1360</v>
      </c>
    </row>
    <row r="218" spans="3:22" x14ac:dyDescent="0.25">
      <c r="C218" s="23">
        <f>'3. GRI Pricing'!C228</f>
        <v>705</v>
      </c>
      <c r="D218" s="374" t="str">
        <f>'1. Accomodation'!L232</f>
        <v>C</v>
      </c>
      <c r="E218" s="16" t="str">
        <f>'3. GRI Pricing'!E228</f>
        <v>1 Bed</v>
      </c>
      <c r="F218" s="16">
        <f>'3. GRI Pricing'!F228</f>
        <v>1</v>
      </c>
      <c r="G218" s="16">
        <f>'3. GRI Pricing'!G228</f>
        <v>489.44</v>
      </c>
      <c r="H218" s="16">
        <f>'3. GRI Pricing'!H228</f>
        <v>7</v>
      </c>
      <c r="I218" s="16" t="str">
        <f>'3. GRI Pricing'!I228</f>
        <v>Nursery and mixed other buildings</v>
      </c>
      <c r="J218" s="280">
        <f>'3. GRI Pricing'!L228</f>
        <v>1275</v>
      </c>
      <c r="K218" s="281">
        <f>'3. GRI Pricing'!P228</f>
        <v>50</v>
      </c>
      <c r="L218" s="281">
        <f>'3. GRI Pricing'!M228</f>
        <v>0</v>
      </c>
      <c r="M218" s="281">
        <f>'3. GRI Pricing'!Q228</f>
        <v>0</v>
      </c>
      <c r="N218" s="281">
        <f>'3. GRI Pricing'!S228</f>
        <v>40</v>
      </c>
      <c r="O218" s="281">
        <f>'3. GRI Pricing'!T228</f>
        <v>0</v>
      </c>
      <c r="P218" s="281">
        <f>'3. GRI Pricing'!R228</f>
        <v>0</v>
      </c>
      <c r="Q218" s="281">
        <f>'3. GRI Pricing'!U228</f>
        <v>0</v>
      </c>
      <c r="R218" s="281">
        <f>'3. GRI Pricing'!V228</f>
        <v>10</v>
      </c>
      <c r="S218" s="281">
        <f>'3. GRI Pricing'!W228</f>
        <v>0</v>
      </c>
      <c r="T218" s="281">
        <f>'3. GRI Pricing'!X228</f>
        <v>0</v>
      </c>
      <c r="U218" s="281">
        <f>'3. GRI Pricing'!Y228</f>
        <v>0</v>
      </c>
      <c r="V218" s="282">
        <f>'3. GRI Pricing'!Z228</f>
        <v>1375</v>
      </c>
    </row>
    <row r="219" spans="3:22" x14ac:dyDescent="0.25">
      <c r="C219" s="23">
        <f>'3. GRI Pricing'!C229</f>
        <v>706</v>
      </c>
      <c r="D219" s="374" t="str">
        <f>'1. Accomodation'!L233</f>
        <v>C</v>
      </c>
      <c r="E219" s="16" t="str">
        <f>'3. GRI Pricing'!E229</f>
        <v>1 Bed</v>
      </c>
      <c r="F219" s="16">
        <f>'3. GRI Pricing'!F229</f>
        <v>1</v>
      </c>
      <c r="G219" s="16">
        <f>'3. GRI Pricing'!G229</f>
        <v>437.23</v>
      </c>
      <c r="H219" s="16">
        <f>'3. GRI Pricing'!H229</f>
        <v>7</v>
      </c>
      <c r="I219" s="16" t="str">
        <f>'3. GRI Pricing'!I229</f>
        <v>Carpark and other block</v>
      </c>
      <c r="J219" s="280">
        <f>'3. GRI Pricing'!L229</f>
        <v>1275</v>
      </c>
      <c r="K219" s="281">
        <f>'3. GRI Pricing'!P229</f>
        <v>50</v>
      </c>
      <c r="L219" s="281">
        <f>'3. GRI Pricing'!M229</f>
        <v>0</v>
      </c>
      <c r="M219" s="281">
        <f>'3. GRI Pricing'!Q229</f>
        <v>5</v>
      </c>
      <c r="N219" s="281">
        <f>'3. GRI Pricing'!S229</f>
        <v>30</v>
      </c>
      <c r="O219" s="281">
        <f>'3. GRI Pricing'!T229</f>
        <v>0</v>
      </c>
      <c r="P219" s="281">
        <f>'3. GRI Pricing'!R229</f>
        <v>0</v>
      </c>
      <c r="Q219" s="281">
        <f>'3. GRI Pricing'!U229</f>
        <v>0</v>
      </c>
      <c r="R219" s="281">
        <f>'3. GRI Pricing'!V229</f>
        <v>0</v>
      </c>
      <c r="S219" s="281">
        <f>'3. GRI Pricing'!W229</f>
        <v>0</v>
      </c>
      <c r="T219" s="281">
        <f>'3. GRI Pricing'!X229</f>
        <v>0</v>
      </c>
      <c r="U219" s="281">
        <f>'3. GRI Pricing'!Y229</f>
        <v>0</v>
      </c>
      <c r="V219" s="282">
        <f>'3. GRI Pricing'!Z229</f>
        <v>1360</v>
      </c>
    </row>
    <row r="220" spans="3:22" x14ac:dyDescent="0.25">
      <c r="C220" s="23">
        <f>'3. GRI Pricing'!C230</f>
        <v>707</v>
      </c>
      <c r="D220" s="374" t="str">
        <f>'1. Accomodation'!L234</f>
        <v>C</v>
      </c>
      <c r="E220" s="16" t="str">
        <f>'3. GRI Pricing'!E230</f>
        <v>1 Bed</v>
      </c>
      <c r="F220" s="16">
        <f>'3. GRI Pricing'!F230</f>
        <v>1</v>
      </c>
      <c r="G220" s="16">
        <f>'3. GRI Pricing'!G230</f>
        <v>506.87</v>
      </c>
      <c r="H220" s="16">
        <f>'3. GRI Pricing'!H230</f>
        <v>7</v>
      </c>
      <c r="I220" s="16" t="str">
        <f>'3. GRI Pricing'!I230</f>
        <v>Nursery and mixed other buildings</v>
      </c>
      <c r="J220" s="280">
        <f>'3. GRI Pricing'!L230</f>
        <v>1275</v>
      </c>
      <c r="K220" s="281">
        <f>'3. GRI Pricing'!P230</f>
        <v>50</v>
      </c>
      <c r="L220" s="281">
        <f>'3. GRI Pricing'!M230</f>
        <v>0</v>
      </c>
      <c r="M220" s="281">
        <f>'3. GRI Pricing'!Q230</f>
        <v>0</v>
      </c>
      <c r="N220" s="281">
        <f>'3. GRI Pricing'!S230</f>
        <v>40</v>
      </c>
      <c r="O220" s="281">
        <f>'3. GRI Pricing'!T230</f>
        <v>0</v>
      </c>
      <c r="P220" s="281">
        <f>'3. GRI Pricing'!R230</f>
        <v>0</v>
      </c>
      <c r="Q220" s="281">
        <f>'3. GRI Pricing'!U230</f>
        <v>0</v>
      </c>
      <c r="R220" s="281">
        <f>'3. GRI Pricing'!V230</f>
        <v>10</v>
      </c>
      <c r="S220" s="281">
        <f>'3. GRI Pricing'!W230</f>
        <v>0</v>
      </c>
      <c r="T220" s="281">
        <f>'3. GRI Pricing'!X230</f>
        <v>0</v>
      </c>
      <c r="U220" s="281">
        <f>'3. GRI Pricing'!Y230</f>
        <v>0</v>
      </c>
      <c r="V220" s="282">
        <f>'3. GRI Pricing'!Z230</f>
        <v>1380</v>
      </c>
    </row>
    <row r="221" spans="3:22" x14ac:dyDescent="0.25">
      <c r="C221" s="23">
        <f>'3. GRI Pricing'!C231</f>
        <v>708</v>
      </c>
      <c r="D221" s="374" t="str">
        <f>'1. Accomodation'!L235</f>
        <v>C</v>
      </c>
      <c r="E221" s="16" t="str">
        <f>'3. GRI Pricing'!E231</f>
        <v>2 Bed</v>
      </c>
      <c r="F221" s="16">
        <f>'3. GRI Pricing'!F231</f>
        <v>2</v>
      </c>
      <c r="G221" s="16">
        <f>'3. GRI Pricing'!G231</f>
        <v>664.35</v>
      </c>
      <c r="H221" s="16">
        <f>'3. GRI Pricing'!H231</f>
        <v>7</v>
      </c>
      <c r="I221" s="16" t="str">
        <f>'3. GRI Pricing'!I231</f>
        <v>Carpark and other block</v>
      </c>
      <c r="J221" s="280">
        <f>'3. GRI Pricing'!L231</f>
        <v>1665</v>
      </c>
      <c r="K221" s="281">
        <f>'3. GRI Pricing'!P231</f>
        <v>50</v>
      </c>
      <c r="L221" s="281">
        <f>'3. GRI Pricing'!M231</f>
        <v>0</v>
      </c>
      <c r="M221" s="281">
        <f>'3. GRI Pricing'!Q231</f>
        <v>5</v>
      </c>
      <c r="N221" s="281">
        <f>'3. GRI Pricing'!S231</f>
        <v>30</v>
      </c>
      <c r="O221" s="281">
        <f>'3. GRI Pricing'!T231</f>
        <v>0</v>
      </c>
      <c r="P221" s="281">
        <f>'3. GRI Pricing'!R231</f>
        <v>0</v>
      </c>
      <c r="Q221" s="281">
        <f>'3. GRI Pricing'!U231</f>
        <v>0</v>
      </c>
      <c r="R221" s="281">
        <f>'3. GRI Pricing'!V231</f>
        <v>0</v>
      </c>
      <c r="S221" s="281">
        <f>'3. GRI Pricing'!W231</f>
        <v>0</v>
      </c>
      <c r="T221" s="281">
        <f>'3. GRI Pricing'!X231</f>
        <v>0</v>
      </c>
      <c r="U221" s="281">
        <f>'3. GRI Pricing'!Y231</f>
        <v>0</v>
      </c>
      <c r="V221" s="282">
        <f>'3. GRI Pricing'!Z231</f>
        <v>1720</v>
      </c>
    </row>
    <row r="222" spans="3:22" x14ac:dyDescent="0.25">
      <c r="C222" s="23">
        <f>'3. GRI Pricing'!C232</f>
        <v>709</v>
      </c>
      <c r="D222" s="374" t="str">
        <f>'1. Accomodation'!L236</f>
        <v>C</v>
      </c>
      <c r="E222" s="16" t="str">
        <f>'3. GRI Pricing'!E232</f>
        <v>1 Bed</v>
      </c>
      <c r="F222" s="16">
        <f>'3. GRI Pricing'!F232</f>
        <v>1</v>
      </c>
      <c r="G222" s="16">
        <f>'3. GRI Pricing'!G232</f>
        <v>485.13</v>
      </c>
      <c r="H222" s="16">
        <f>'3. GRI Pricing'!H232</f>
        <v>7</v>
      </c>
      <c r="I222" s="16" t="str">
        <f>'3. GRI Pricing'!I232</f>
        <v>Carpark and other block</v>
      </c>
      <c r="J222" s="280">
        <f>'3. GRI Pricing'!L232</f>
        <v>1275</v>
      </c>
      <c r="K222" s="281">
        <f>'3. GRI Pricing'!P232</f>
        <v>50</v>
      </c>
      <c r="L222" s="281">
        <f>'3. GRI Pricing'!M232</f>
        <v>0</v>
      </c>
      <c r="M222" s="281">
        <f>'3. GRI Pricing'!Q232</f>
        <v>5</v>
      </c>
      <c r="N222" s="281">
        <f>'3. GRI Pricing'!S232</f>
        <v>40</v>
      </c>
      <c r="O222" s="281">
        <f>'3. GRI Pricing'!T232</f>
        <v>0</v>
      </c>
      <c r="P222" s="281">
        <f>'3. GRI Pricing'!R232</f>
        <v>0</v>
      </c>
      <c r="Q222" s="281">
        <f>'3. GRI Pricing'!U232</f>
        <v>0</v>
      </c>
      <c r="R222" s="281">
        <f>'3. GRI Pricing'!V232</f>
        <v>10</v>
      </c>
      <c r="S222" s="281">
        <f>'3. GRI Pricing'!W232</f>
        <v>0</v>
      </c>
      <c r="T222" s="281">
        <f>'3. GRI Pricing'!X232</f>
        <v>0</v>
      </c>
      <c r="U222" s="281">
        <f>'3. GRI Pricing'!Y232</f>
        <v>0</v>
      </c>
      <c r="V222" s="282">
        <f>'3. GRI Pricing'!Z232</f>
        <v>1375</v>
      </c>
    </row>
    <row r="223" spans="3:22" x14ac:dyDescent="0.25">
      <c r="C223" s="23">
        <f>'3. GRI Pricing'!C233</f>
        <v>710</v>
      </c>
      <c r="D223" s="374" t="str">
        <f>'1. Accomodation'!L237</f>
        <v>D</v>
      </c>
      <c r="E223" s="16" t="str">
        <f>'3. GRI Pricing'!E233</f>
        <v>1 Bed</v>
      </c>
      <c r="F223" s="16">
        <f>'3. GRI Pricing'!F233</f>
        <v>1</v>
      </c>
      <c r="G223" s="16">
        <f>'3. GRI Pricing'!G233</f>
        <v>485.13</v>
      </c>
      <c r="H223" s="16">
        <f>'3. GRI Pricing'!H233</f>
        <v>7</v>
      </c>
      <c r="I223" s="16" t="str">
        <f>'3. GRI Pricing'!I233</f>
        <v>Internal Courtyard</v>
      </c>
      <c r="J223" s="280">
        <f>'3. GRI Pricing'!L233</f>
        <v>1275</v>
      </c>
      <c r="K223" s="281">
        <f>'3. GRI Pricing'!P233</f>
        <v>50</v>
      </c>
      <c r="L223" s="281">
        <f>'3. GRI Pricing'!M233</f>
        <v>0</v>
      </c>
      <c r="M223" s="281">
        <f>'3. GRI Pricing'!Q233</f>
        <v>15</v>
      </c>
      <c r="N223" s="281">
        <f>'3. GRI Pricing'!S233</f>
        <v>40</v>
      </c>
      <c r="O223" s="281">
        <f>'3. GRI Pricing'!T233</f>
        <v>0</v>
      </c>
      <c r="P223" s="281">
        <f>'3. GRI Pricing'!R233</f>
        <v>0</v>
      </c>
      <c r="Q223" s="281">
        <f>'3. GRI Pricing'!U233</f>
        <v>0</v>
      </c>
      <c r="R223" s="281">
        <f>'3. GRI Pricing'!V233</f>
        <v>10</v>
      </c>
      <c r="S223" s="281">
        <f>'3. GRI Pricing'!W233</f>
        <v>0</v>
      </c>
      <c r="T223" s="281">
        <f>'3. GRI Pricing'!X233</f>
        <v>0</v>
      </c>
      <c r="U223" s="281">
        <f>'3. GRI Pricing'!Y233</f>
        <v>0</v>
      </c>
      <c r="V223" s="282">
        <f>'3. GRI Pricing'!Z233</f>
        <v>1385</v>
      </c>
    </row>
    <row r="224" spans="3:22" x14ac:dyDescent="0.25">
      <c r="C224" s="23">
        <f>'3. GRI Pricing'!C234</f>
        <v>711</v>
      </c>
      <c r="D224" s="374" t="str">
        <f>'1. Accomodation'!L238</f>
        <v>D</v>
      </c>
      <c r="E224" s="16" t="str">
        <f>'3. GRI Pricing'!E234</f>
        <v>2 Bed</v>
      </c>
      <c r="F224" s="16">
        <f>'3. GRI Pricing'!F234</f>
        <v>2</v>
      </c>
      <c r="G224" s="16">
        <f>'3. GRI Pricing'!G234</f>
        <v>664.35</v>
      </c>
      <c r="H224" s="16">
        <f>'3. GRI Pricing'!H234</f>
        <v>7</v>
      </c>
      <c r="I224" s="16" t="str">
        <f>'3. GRI Pricing'!I234</f>
        <v>Carpark and other block</v>
      </c>
      <c r="J224" s="280">
        <f>'3. GRI Pricing'!L234</f>
        <v>1665</v>
      </c>
      <c r="K224" s="281">
        <f>'3. GRI Pricing'!P234</f>
        <v>50</v>
      </c>
      <c r="L224" s="281">
        <f>'3. GRI Pricing'!M234</f>
        <v>0</v>
      </c>
      <c r="M224" s="281">
        <f>'3. GRI Pricing'!Q234</f>
        <v>5</v>
      </c>
      <c r="N224" s="281">
        <f>'3. GRI Pricing'!S234</f>
        <v>30</v>
      </c>
      <c r="O224" s="281">
        <f>'3. GRI Pricing'!T234</f>
        <v>0</v>
      </c>
      <c r="P224" s="281">
        <f>'3. GRI Pricing'!R234</f>
        <v>0</v>
      </c>
      <c r="Q224" s="281">
        <f>'3. GRI Pricing'!U234</f>
        <v>0</v>
      </c>
      <c r="R224" s="281">
        <f>'3. GRI Pricing'!V234</f>
        <v>0</v>
      </c>
      <c r="S224" s="281">
        <f>'3. GRI Pricing'!W234</f>
        <v>0</v>
      </c>
      <c r="T224" s="281">
        <f>'3. GRI Pricing'!X234</f>
        <v>0</v>
      </c>
      <c r="U224" s="281">
        <f>'3. GRI Pricing'!Y234</f>
        <v>0</v>
      </c>
      <c r="V224" s="282">
        <f>'3. GRI Pricing'!Z234</f>
        <v>1720</v>
      </c>
    </row>
    <row r="225" spans="3:22" x14ac:dyDescent="0.25">
      <c r="C225" s="23">
        <f>'3. GRI Pricing'!C235</f>
        <v>712</v>
      </c>
      <c r="D225" s="374" t="str">
        <f>'1. Accomodation'!L239</f>
        <v>D</v>
      </c>
      <c r="E225" s="16" t="str">
        <f>'3. GRI Pricing'!E235</f>
        <v>1 Bed</v>
      </c>
      <c r="F225" s="16">
        <f>'3. GRI Pricing'!F235</f>
        <v>1</v>
      </c>
      <c r="G225" s="16">
        <f>'3. GRI Pricing'!G235</f>
        <v>506.87</v>
      </c>
      <c r="H225" s="16">
        <f>'3. GRI Pricing'!H235</f>
        <v>7</v>
      </c>
      <c r="I225" s="16" t="str">
        <f>'3. GRI Pricing'!I235</f>
        <v>Internal Courtyard</v>
      </c>
      <c r="J225" s="280">
        <f>'3. GRI Pricing'!L235</f>
        <v>1275</v>
      </c>
      <c r="K225" s="281">
        <f>'3. GRI Pricing'!P235</f>
        <v>50</v>
      </c>
      <c r="L225" s="281">
        <f>'3. GRI Pricing'!M235</f>
        <v>0</v>
      </c>
      <c r="M225" s="281">
        <f>'3. GRI Pricing'!Q235</f>
        <v>15</v>
      </c>
      <c r="N225" s="281">
        <f>'3. GRI Pricing'!S235</f>
        <v>40</v>
      </c>
      <c r="O225" s="281">
        <f>'3. GRI Pricing'!T235</f>
        <v>0</v>
      </c>
      <c r="P225" s="281">
        <f>'3. GRI Pricing'!R235</f>
        <v>0</v>
      </c>
      <c r="Q225" s="281">
        <f>'3. GRI Pricing'!U235</f>
        <v>0</v>
      </c>
      <c r="R225" s="281">
        <f>'3. GRI Pricing'!V235</f>
        <v>10</v>
      </c>
      <c r="S225" s="281">
        <f>'3. GRI Pricing'!W235</f>
        <v>0</v>
      </c>
      <c r="T225" s="281">
        <f>'3. GRI Pricing'!X235</f>
        <v>0</v>
      </c>
      <c r="U225" s="281">
        <f>'3. GRI Pricing'!Y235</f>
        <v>0</v>
      </c>
      <c r="V225" s="282">
        <f>'3. GRI Pricing'!Z235</f>
        <v>1395</v>
      </c>
    </row>
    <row r="226" spans="3:22" x14ac:dyDescent="0.25">
      <c r="C226" s="23">
        <f>'3. GRI Pricing'!C236</f>
        <v>713</v>
      </c>
      <c r="D226" s="374" t="str">
        <f>'1. Accomodation'!L240</f>
        <v>D</v>
      </c>
      <c r="E226" s="16" t="str">
        <f>'3. GRI Pricing'!E236</f>
        <v>1 Bed</v>
      </c>
      <c r="F226" s="16">
        <f>'3. GRI Pricing'!F236</f>
        <v>1</v>
      </c>
      <c r="G226" s="16">
        <f>'3. GRI Pricing'!G236</f>
        <v>437.23</v>
      </c>
      <c r="H226" s="16">
        <f>'3. GRI Pricing'!H236</f>
        <v>7</v>
      </c>
      <c r="I226" s="16" t="str">
        <f>'3. GRI Pricing'!I236</f>
        <v>Carpark and other block</v>
      </c>
      <c r="J226" s="280">
        <f>'3. GRI Pricing'!L236</f>
        <v>1275</v>
      </c>
      <c r="K226" s="281">
        <f>'3. GRI Pricing'!P236</f>
        <v>50</v>
      </c>
      <c r="L226" s="281">
        <f>'3. GRI Pricing'!M236</f>
        <v>0</v>
      </c>
      <c r="M226" s="281">
        <f>'3. GRI Pricing'!Q236</f>
        <v>5</v>
      </c>
      <c r="N226" s="281">
        <f>'3. GRI Pricing'!S236</f>
        <v>30</v>
      </c>
      <c r="O226" s="281">
        <f>'3. GRI Pricing'!T236</f>
        <v>0</v>
      </c>
      <c r="P226" s="281">
        <f>'3. GRI Pricing'!R236</f>
        <v>0</v>
      </c>
      <c r="Q226" s="281">
        <f>'3. GRI Pricing'!U236</f>
        <v>0</v>
      </c>
      <c r="R226" s="281">
        <f>'3. GRI Pricing'!V236</f>
        <v>0</v>
      </c>
      <c r="S226" s="281">
        <f>'3. GRI Pricing'!W236</f>
        <v>0</v>
      </c>
      <c r="T226" s="281">
        <f>'3. GRI Pricing'!X236</f>
        <v>0</v>
      </c>
      <c r="U226" s="281">
        <f>'3. GRI Pricing'!Y236</f>
        <v>0</v>
      </c>
      <c r="V226" s="282">
        <f>'3. GRI Pricing'!Z236</f>
        <v>1360</v>
      </c>
    </row>
    <row r="227" spans="3:22" x14ac:dyDescent="0.25">
      <c r="C227" s="23">
        <f>'3. GRI Pricing'!C237</f>
        <v>714</v>
      </c>
      <c r="D227" s="374" t="str">
        <f>'1. Accomodation'!L241</f>
        <v>D</v>
      </c>
      <c r="E227" s="16" t="str">
        <f>'3. GRI Pricing'!E237</f>
        <v>1 Bed</v>
      </c>
      <c r="F227" s="16">
        <f>'3. GRI Pricing'!F237</f>
        <v>1</v>
      </c>
      <c r="G227" s="16">
        <f>'3. GRI Pricing'!G237</f>
        <v>492.56</v>
      </c>
      <c r="H227" s="16">
        <f>'3. GRI Pricing'!H237</f>
        <v>7</v>
      </c>
      <c r="I227" s="16" t="str">
        <f>'3. GRI Pricing'!I237</f>
        <v>Internal Courtyard</v>
      </c>
      <c r="J227" s="280">
        <f>'3. GRI Pricing'!L237</f>
        <v>1275</v>
      </c>
      <c r="K227" s="281">
        <f>'3. GRI Pricing'!P237</f>
        <v>50</v>
      </c>
      <c r="L227" s="281">
        <f>'3. GRI Pricing'!M237</f>
        <v>0</v>
      </c>
      <c r="M227" s="281">
        <f>'3. GRI Pricing'!Q237</f>
        <v>15</v>
      </c>
      <c r="N227" s="281">
        <f>'3. GRI Pricing'!S237</f>
        <v>40</v>
      </c>
      <c r="O227" s="281">
        <f>'3. GRI Pricing'!T237</f>
        <v>0</v>
      </c>
      <c r="P227" s="281">
        <f>'3. GRI Pricing'!R237</f>
        <v>0</v>
      </c>
      <c r="Q227" s="281">
        <f>'3. GRI Pricing'!U237</f>
        <v>0</v>
      </c>
      <c r="R227" s="281">
        <f>'3. GRI Pricing'!V237</f>
        <v>10</v>
      </c>
      <c r="S227" s="281">
        <f>'3. GRI Pricing'!W237</f>
        <v>0</v>
      </c>
      <c r="T227" s="281">
        <f>'3. GRI Pricing'!X237</f>
        <v>0</v>
      </c>
      <c r="U227" s="281">
        <f>'3. GRI Pricing'!Y237</f>
        <v>0</v>
      </c>
      <c r="V227" s="282">
        <f>'3. GRI Pricing'!Z237</f>
        <v>1390</v>
      </c>
    </row>
    <row r="228" spans="3:22" x14ac:dyDescent="0.25">
      <c r="C228" s="23">
        <f>'3. GRI Pricing'!C238</f>
        <v>715</v>
      </c>
      <c r="D228" s="374" t="str">
        <f>'1. Accomodation'!L242</f>
        <v>D</v>
      </c>
      <c r="E228" s="16" t="str">
        <f>'3. GRI Pricing'!E238</f>
        <v>1 Bed</v>
      </c>
      <c r="F228" s="16">
        <f>'3. GRI Pricing'!F238</f>
        <v>1</v>
      </c>
      <c r="G228" s="16">
        <f>'3. GRI Pricing'!G238</f>
        <v>437.23</v>
      </c>
      <c r="H228" s="16">
        <f>'3. GRI Pricing'!H238</f>
        <v>7</v>
      </c>
      <c r="I228" s="16" t="str">
        <f>'3. GRI Pricing'!I238</f>
        <v>Carpark and other block</v>
      </c>
      <c r="J228" s="280">
        <f>'3. GRI Pricing'!L238</f>
        <v>1275</v>
      </c>
      <c r="K228" s="281">
        <f>'3. GRI Pricing'!P238</f>
        <v>50</v>
      </c>
      <c r="L228" s="281">
        <f>'3. GRI Pricing'!M238</f>
        <v>0</v>
      </c>
      <c r="M228" s="281">
        <f>'3. GRI Pricing'!Q238</f>
        <v>5</v>
      </c>
      <c r="N228" s="281">
        <f>'3. GRI Pricing'!S238</f>
        <v>30</v>
      </c>
      <c r="O228" s="281">
        <f>'3. GRI Pricing'!T238</f>
        <v>0</v>
      </c>
      <c r="P228" s="281">
        <f>'3. GRI Pricing'!R238</f>
        <v>0</v>
      </c>
      <c r="Q228" s="281">
        <f>'3. GRI Pricing'!U238</f>
        <v>0</v>
      </c>
      <c r="R228" s="281">
        <f>'3. GRI Pricing'!V238</f>
        <v>0</v>
      </c>
      <c r="S228" s="281">
        <f>'3. GRI Pricing'!W238</f>
        <v>0</v>
      </c>
      <c r="T228" s="281">
        <f>'3. GRI Pricing'!X238</f>
        <v>0</v>
      </c>
      <c r="U228" s="281">
        <f>'3. GRI Pricing'!Y238</f>
        <v>0</v>
      </c>
      <c r="V228" s="282">
        <f>'3. GRI Pricing'!Z238</f>
        <v>1360</v>
      </c>
    </row>
    <row r="229" spans="3:22" x14ac:dyDescent="0.25">
      <c r="C229" s="23">
        <f>'3. GRI Pricing'!C239</f>
        <v>716</v>
      </c>
      <c r="D229" s="374" t="str">
        <f>'1. Accomodation'!L243</f>
        <v>D</v>
      </c>
      <c r="E229" s="16" t="str">
        <f>'3. GRI Pricing'!E239</f>
        <v>2 Bed</v>
      </c>
      <c r="F229" s="16">
        <f>'3. GRI Pricing'!F239</f>
        <v>2</v>
      </c>
      <c r="G229" s="16">
        <f>'3. GRI Pricing'!G239</f>
        <v>658.32</v>
      </c>
      <c r="H229" s="16">
        <f>'3. GRI Pricing'!H239</f>
        <v>7</v>
      </c>
      <c r="I229" s="16" t="str">
        <f>'3. GRI Pricing'!I239</f>
        <v>Amenity Pebble Roof</v>
      </c>
      <c r="J229" s="280">
        <f>'3. GRI Pricing'!L239</f>
        <v>1665</v>
      </c>
      <c r="K229" s="281">
        <f>'3. GRI Pricing'!P239</f>
        <v>50</v>
      </c>
      <c r="L229" s="281">
        <f>'3. GRI Pricing'!M239</f>
        <v>0</v>
      </c>
      <c r="M229" s="281">
        <f>'3. GRI Pricing'!Q239</f>
        <v>10</v>
      </c>
      <c r="N229" s="281">
        <f>'3. GRI Pricing'!S239</f>
        <v>30</v>
      </c>
      <c r="O229" s="281">
        <f>'3. GRI Pricing'!T239</f>
        <v>0</v>
      </c>
      <c r="P229" s="281">
        <f>'3. GRI Pricing'!R239</f>
        <v>0</v>
      </c>
      <c r="Q229" s="281">
        <f>'3. GRI Pricing'!U239</f>
        <v>0</v>
      </c>
      <c r="R229" s="281">
        <f>'3. GRI Pricing'!V239</f>
        <v>0</v>
      </c>
      <c r="S229" s="281">
        <f>'3. GRI Pricing'!W239</f>
        <v>0</v>
      </c>
      <c r="T229" s="281">
        <f>'3. GRI Pricing'!X239</f>
        <v>0</v>
      </c>
      <c r="U229" s="281">
        <f>'3. GRI Pricing'!Y239</f>
        <v>0</v>
      </c>
      <c r="V229" s="282">
        <f>'3. GRI Pricing'!Z239</f>
        <v>1725</v>
      </c>
    </row>
    <row r="230" spans="3:22" x14ac:dyDescent="0.25">
      <c r="C230" s="23">
        <f>'3. GRI Pricing'!C240</f>
        <v>717</v>
      </c>
      <c r="D230" s="374" t="str">
        <f>'1. Accomodation'!L244</f>
        <v>D</v>
      </c>
      <c r="E230" s="16" t="str">
        <f>'3. GRI Pricing'!E240</f>
        <v>3 Bed</v>
      </c>
      <c r="F230" s="16">
        <f>'3. GRI Pricing'!F240</f>
        <v>1</v>
      </c>
      <c r="G230" s="16">
        <f>'3. GRI Pricing'!G240</f>
        <v>972.83999999999992</v>
      </c>
      <c r="H230" s="16">
        <f>'3. GRI Pricing'!H240</f>
        <v>7</v>
      </c>
      <c r="I230" s="16" t="str">
        <f>'3. GRI Pricing'!I240</f>
        <v>North Row above Treeline</v>
      </c>
      <c r="J230" s="280">
        <f>'3. GRI Pricing'!L240</f>
        <v>1915</v>
      </c>
      <c r="K230" s="281">
        <f>'3. GRI Pricing'!P240</f>
        <v>50</v>
      </c>
      <c r="L230" s="281">
        <f>'3. GRI Pricing'!M240</f>
        <v>0</v>
      </c>
      <c r="M230" s="281">
        <f>'3. GRI Pricing'!Q240</f>
        <v>50</v>
      </c>
      <c r="N230" s="281">
        <f>'3. GRI Pricing'!S240</f>
        <v>80</v>
      </c>
      <c r="O230" s="281">
        <f>'3. GRI Pricing'!T240</f>
        <v>0</v>
      </c>
      <c r="P230" s="281">
        <f>'3. GRI Pricing'!R240</f>
        <v>0</v>
      </c>
      <c r="Q230" s="281">
        <f>'3. GRI Pricing'!U240</f>
        <v>15</v>
      </c>
      <c r="R230" s="281">
        <f>'3. GRI Pricing'!V240</f>
        <v>10</v>
      </c>
      <c r="S230" s="281">
        <f>'3. GRI Pricing'!W240</f>
        <v>0</v>
      </c>
      <c r="T230" s="281">
        <f>'3. GRI Pricing'!X240</f>
        <v>0</v>
      </c>
      <c r="U230" s="281">
        <f>'3. GRI Pricing'!Y240</f>
        <v>0</v>
      </c>
      <c r="V230" s="282">
        <f>'3. GRI Pricing'!Z240</f>
        <v>2115</v>
      </c>
    </row>
    <row r="231" spans="3:22" x14ac:dyDescent="0.25">
      <c r="C231" s="23">
        <f>'3. GRI Pricing'!C241</f>
        <v>718</v>
      </c>
      <c r="D231" s="374" t="str">
        <f>'1. Accomodation'!L245</f>
        <v>D</v>
      </c>
      <c r="E231" s="16" t="str">
        <f>'3. GRI Pricing'!E241</f>
        <v>3 Bed</v>
      </c>
      <c r="F231" s="16">
        <f>'3. GRI Pricing'!F241</f>
        <v>1</v>
      </c>
      <c r="G231" s="16">
        <f>'3. GRI Pricing'!G241</f>
        <v>990.06000000000006</v>
      </c>
      <c r="H231" s="16">
        <f>'3. GRI Pricing'!H241</f>
        <v>7</v>
      </c>
      <c r="I231" s="16" t="str">
        <f>'3. GRI Pricing'!I241</f>
        <v>North Row above Treeline</v>
      </c>
      <c r="J231" s="280">
        <f>'3. GRI Pricing'!L241</f>
        <v>1915</v>
      </c>
      <c r="K231" s="281">
        <f>'3. GRI Pricing'!P241</f>
        <v>50</v>
      </c>
      <c r="L231" s="281">
        <f>'3. GRI Pricing'!M241</f>
        <v>0</v>
      </c>
      <c r="M231" s="281">
        <f>'3. GRI Pricing'!Q241</f>
        <v>50</v>
      </c>
      <c r="N231" s="281">
        <f>'3. GRI Pricing'!S241</f>
        <v>30</v>
      </c>
      <c r="O231" s="281">
        <f>'3. GRI Pricing'!T241</f>
        <v>0</v>
      </c>
      <c r="P231" s="281">
        <f>'3. GRI Pricing'!R241</f>
        <v>0</v>
      </c>
      <c r="Q231" s="281">
        <f>'3. GRI Pricing'!U241</f>
        <v>15</v>
      </c>
      <c r="R231" s="281">
        <f>'3. GRI Pricing'!V241</f>
        <v>10</v>
      </c>
      <c r="S231" s="281">
        <f>'3. GRI Pricing'!W241</f>
        <v>0</v>
      </c>
      <c r="T231" s="281">
        <f>'3. GRI Pricing'!X241</f>
        <v>0</v>
      </c>
      <c r="U231" s="281">
        <f>'3. GRI Pricing'!Y241</f>
        <v>0</v>
      </c>
      <c r="V231" s="282">
        <f>'3. GRI Pricing'!Z241</f>
        <v>2070</v>
      </c>
    </row>
    <row r="232" spans="3:22" x14ac:dyDescent="0.25">
      <c r="C232" s="23">
        <f>'3. GRI Pricing'!C242</f>
        <v>719</v>
      </c>
      <c r="D232" s="374" t="str">
        <f>'1. Accomodation'!L246</f>
        <v>D</v>
      </c>
      <c r="E232" s="16" t="str">
        <f>'3. GRI Pricing'!E242</f>
        <v>3 Bed</v>
      </c>
      <c r="F232" s="16">
        <f>'3. GRI Pricing'!F242</f>
        <v>1</v>
      </c>
      <c r="G232" s="16">
        <f>'3. GRI Pricing'!G242</f>
        <v>1064.6599999999999</v>
      </c>
      <c r="H232" s="16">
        <f>'3. GRI Pricing'!H242</f>
        <v>7</v>
      </c>
      <c r="I232" s="16" t="str">
        <f>'3. GRI Pricing'!I242</f>
        <v>Internal Courtyard</v>
      </c>
      <c r="J232" s="280">
        <f>'3. GRI Pricing'!L242</f>
        <v>1915</v>
      </c>
      <c r="K232" s="281">
        <f>'3. GRI Pricing'!P242</f>
        <v>50</v>
      </c>
      <c r="L232" s="281">
        <f>'3. GRI Pricing'!M242</f>
        <v>0</v>
      </c>
      <c r="M232" s="281">
        <f>'3. GRI Pricing'!Q242</f>
        <v>15</v>
      </c>
      <c r="N232" s="281">
        <f>'3. GRI Pricing'!S242</f>
        <v>10</v>
      </c>
      <c r="O232" s="281">
        <f>'3. GRI Pricing'!T242</f>
        <v>0</v>
      </c>
      <c r="P232" s="281">
        <f>'3. GRI Pricing'!R242</f>
        <v>0</v>
      </c>
      <c r="Q232" s="281">
        <f>'3. GRI Pricing'!U242</f>
        <v>15</v>
      </c>
      <c r="R232" s="281">
        <f>'3. GRI Pricing'!V242</f>
        <v>10</v>
      </c>
      <c r="S232" s="281">
        <f>'3. GRI Pricing'!W242</f>
        <v>0</v>
      </c>
      <c r="T232" s="281">
        <f>'3. GRI Pricing'!X242</f>
        <v>0</v>
      </c>
      <c r="U232" s="281">
        <f>'3. GRI Pricing'!Y242</f>
        <v>0</v>
      </c>
      <c r="V232" s="282">
        <f>'3. GRI Pricing'!Z242</f>
        <v>2035</v>
      </c>
    </row>
    <row r="233" spans="3:22" x14ac:dyDescent="0.25">
      <c r="C233" s="23">
        <f>'3. GRI Pricing'!C243</f>
        <v>720</v>
      </c>
      <c r="D233" s="374" t="str">
        <f>'1. Accomodation'!L247</f>
        <v>D</v>
      </c>
      <c r="E233" s="16" t="str">
        <f>'3. GRI Pricing'!E243</f>
        <v>3 Bed</v>
      </c>
      <c r="F233" s="16">
        <f>'3. GRI Pricing'!F243</f>
        <v>1</v>
      </c>
      <c r="G233" s="16">
        <f>'3. GRI Pricing'!G243</f>
        <v>990.49</v>
      </c>
      <c r="H233" s="16">
        <f>'3. GRI Pricing'!H243</f>
        <v>7</v>
      </c>
      <c r="I233" s="16" t="str">
        <f>'3. GRI Pricing'!I243</f>
        <v>North Row above Treeline</v>
      </c>
      <c r="J233" s="280">
        <f>'3. GRI Pricing'!L243</f>
        <v>1915</v>
      </c>
      <c r="K233" s="281">
        <f>'3. GRI Pricing'!P243</f>
        <v>50</v>
      </c>
      <c r="L233" s="281">
        <f>'3. GRI Pricing'!M243</f>
        <v>0</v>
      </c>
      <c r="M233" s="281">
        <f>'3. GRI Pricing'!Q243</f>
        <v>50</v>
      </c>
      <c r="N233" s="281">
        <f>'3. GRI Pricing'!S243</f>
        <v>30</v>
      </c>
      <c r="O233" s="281">
        <f>'3. GRI Pricing'!T243</f>
        <v>0</v>
      </c>
      <c r="P233" s="281">
        <f>'3. GRI Pricing'!R243</f>
        <v>0</v>
      </c>
      <c r="Q233" s="281">
        <f>'3. GRI Pricing'!U243</f>
        <v>15</v>
      </c>
      <c r="R233" s="281">
        <f>'3. GRI Pricing'!V243</f>
        <v>10</v>
      </c>
      <c r="S233" s="281">
        <f>'3. GRI Pricing'!W243</f>
        <v>0</v>
      </c>
      <c r="T233" s="281">
        <f>'3. GRI Pricing'!X243</f>
        <v>0</v>
      </c>
      <c r="U233" s="281">
        <f>'3. GRI Pricing'!Y243</f>
        <v>0</v>
      </c>
      <c r="V233" s="282">
        <f>'3. GRI Pricing'!Z243</f>
        <v>2070</v>
      </c>
    </row>
    <row r="234" spans="3:22" x14ac:dyDescent="0.25">
      <c r="C234" s="23">
        <f>'3. GRI Pricing'!C244</f>
        <v>721</v>
      </c>
      <c r="D234" s="374" t="str">
        <f>'1. Accomodation'!L248</f>
        <v>D</v>
      </c>
      <c r="E234" s="16" t="str">
        <f>'3. GRI Pricing'!E244</f>
        <v>3 Bed</v>
      </c>
      <c r="F234" s="16">
        <f>'3. GRI Pricing'!F244</f>
        <v>1</v>
      </c>
      <c r="G234" s="16">
        <f>'3. GRI Pricing'!G244</f>
        <v>1016.5400000000001</v>
      </c>
      <c r="H234" s="16">
        <f>'3. GRI Pricing'!H244</f>
        <v>7</v>
      </c>
      <c r="I234" s="16" t="str">
        <f>'3. GRI Pricing'!I244</f>
        <v>Internal Courtyard</v>
      </c>
      <c r="J234" s="280">
        <f>'3. GRI Pricing'!L244</f>
        <v>1915</v>
      </c>
      <c r="K234" s="281">
        <f>'3. GRI Pricing'!P244</f>
        <v>50</v>
      </c>
      <c r="L234" s="281">
        <f>'3. GRI Pricing'!M244</f>
        <v>0</v>
      </c>
      <c r="M234" s="281">
        <f>'3. GRI Pricing'!Q244</f>
        <v>15</v>
      </c>
      <c r="N234" s="281">
        <f>'3. GRI Pricing'!S244</f>
        <v>10</v>
      </c>
      <c r="O234" s="281">
        <f>'3. GRI Pricing'!T244</f>
        <v>0</v>
      </c>
      <c r="P234" s="281">
        <f>'3. GRI Pricing'!R244</f>
        <v>0</v>
      </c>
      <c r="Q234" s="281">
        <f>'3. GRI Pricing'!U244</f>
        <v>15</v>
      </c>
      <c r="R234" s="281">
        <f>'3. GRI Pricing'!V244</f>
        <v>10</v>
      </c>
      <c r="S234" s="281">
        <f>'3. GRI Pricing'!W244</f>
        <v>0</v>
      </c>
      <c r="T234" s="281">
        <f>'3. GRI Pricing'!X244</f>
        <v>0</v>
      </c>
      <c r="U234" s="281">
        <f>'3. GRI Pricing'!Y244</f>
        <v>0</v>
      </c>
      <c r="V234" s="282">
        <f>'3. GRI Pricing'!Z244</f>
        <v>2025</v>
      </c>
    </row>
    <row r="235" spans="3:22" x14ac:dyDescent="0.25">
      <c r="C235" s="23">
        <f>'3. GRI Pricing'!C245</f>
        <v>722</v>
      </c>
      <c r="D235" s="374" t="str">
        <f>'1. Accomodation'!L249</f>
        <v>D</v>
      </c>
      <c r="E235" s="16" t="str">
        <f>'3. GRI Pricing'!E245</f>
        <v>3 Bed</v>
      </c>
      <c r="F235" s="16">
        <f>'3. GRI Pricing'!F245</f>
        <v>1</v>
      </c>
      <c r="G235" s="16">
        <f>'3. GRI Pricing'!G245</f>
        <v>989.85</v>
      </c>
      <c r="H235" s="16">
        <f>'3. GRI Pricing'!H245</f>
        <v>7</v>
      </c>
      <c r="I235" s="16" t="str">
        <f>'3. GRI Pricing'!I245</f>
        <v>North Row above Treeline</v>
      </c>
      <c r="J235" s="280">
        <f>'3. GRI Pricing'!L245</f>
        <v>1915</v>
      </c>
      <c r="K235" s="281">
        <f>'3. GRI Pricing'!P245</f>
        <v>50</v>
      </c>
      <c r="L235" s="281">
        <f>'3. GRI Pricing'!M245</f>
        <v>0</v>
      </c>
      <c r="M235" s="281">
        <f>'3. GRI Pricing'!Q245</f>
        <v>50</v>
      </c>
      <c r="N235" s="281">
        <f>'3. GRI Pricing'!S245</f>
        <v>30</v>
      </c>
      <c r="O235" s="281">
        <f>'3. GRI Pricing'!T245</f>
        <v>0</v>
      </c>
      <c r="P235" s="281">
        <f>'3. GRI Pricing'!R245</f>
        <v>0</v>
      </c>
      <c r="Q235" s="281">
        <f>'3. GRI Pricing'!U245</f>
        <v>15</v>
      </c>
      <c r="R235" s="281">
        <f>'3. GRI Pricing'!V245</f>
        <v>10</v>
      </c>
      <c r="S235" s="281">
        <f>'3. GRI Pricing'!W245</f>
        <v>0</v>
      </c>
      <c r="T235" s="281">
        <f>'3. GRI Pricing'!X245</f>
        <v>0</v>
      </c>
      <c r="U235" s="281">
        <f>'3. GRI Pricing'!Y245</f>
        <v>0</v>
      </c>
      <c r="V235" s="282">
        <f>'3. GRI Pricing'!Z245</f>
        <v>2070</v>
      </c>
    </row>
    <row r="236" spans="3:22" x14ac:dyDescent="0.25">
      <c r="C236" s="23">
        <f>'3. GRI Pricing'!C246</f>
        <v>723</v>
      </c>
      <c r="D236" s="374" t="str">
        <f>'1. Accomodation'!L250</f>
        <v>D</v>
      </c>
      <c r="E236" s="16" t="str">
        <f>'3. GRI Pricing'!E246</f>
        <v>3 Bed</v>
      </c>
      <c r="F236" s="16">
        <f>'3. GRI Pricing'!F246</f>
        <v>1</v>
      </c>
      <c r="G236" s="16">
        <f>'3. GRI Pricing'!G246</f>
        <v>1053.46</v>
      </c>
      <c r="H236" s="16">
        <f>'3. GRI Pricing'!H246</f>
        <v>7</v>
      </c>
      <c r="I236" s="16" t="str">
        <f>'3. GRI Pricing'!I246</f>
        <v>Internal Courtyard</v>
      </c>
      <c r="J236" s="280">
        <f>'3. GRI Pricing'!L246</f>
        <v>1915</v>
      </c>
      <c r="K236" s="281">
        <f>'3. GRI Pricing'!P246</f>
        <v>50</v>
      </c>
      <c r="L236" s="281">
        <f>'3. GRI Pricing'!M246</f>
        <v>0</v>
      </c>
      <c r="M236" s="281">
        <f>'3. GRI Pricing'!Q246</f>
        <v>15</v>
      </c>
      <c r="N236" s="281">
        <f>'3. GRI Pricing'!S246</f>
        <v>10</v>
      </c>
      <c r="O236" s="281">
        <f>'3. GRI Pricing'!T246</f>
        <v>0</v>
      </c>
      <c r="P236" s="281">
        <f>'3. GRI Pricing'!R246</f>
        <v>0</v>
      </c>
      <c r="Q236" s="281">
        <f>'3. GRI Pricing'!U246</f>
        <v>15</v>
      </c>
      <c r="R236" s="281">
        <f>'3. GRI Pricing'!V246</f>
        <v>10</v>
      </c>
      <c r="S236" s="281">
        <f>'3. GRI Pricing'!W246</f>
        <v>0</v>
      </c>
      <c r="T236" s="281">
        <f>'3. GRI Pricing'!X246</f>
        <v>0</v>
      </c>
      <c r="U236" s="281">
        <f>'3. GRI Pricing'!Y246</f>
        <v>0</v>
      </c>
      <c r="V236" s="282">
        <f>'3. GRI Pricing'!Z246</f>
        <v>2035</v>
      </c>
    </row>
    <row r="237" spans="3:22" x14ac:dyDescent="0.25">
      <c r="C237" s="23">
        <f>'3. GRI Pricing'!C247</f>
        <v>724</v>
      </c>
      <c r="D237" s="374" t="str">
        <f>'1. Accomodation'!L251</f>
        <v>D</v>
      </c>
      <c r="E237" s="16" t="str">
        <f>'3. GRI Pricing'!E247</f>
        <v>3 Bed</v>
      </c>
      <c r="F237" s="16">
        <f>'3. GRI Pricing'!F247</f>
        <v>1</v>
      </c>
      <c r="G237" s="16">
        <f>'3. GRI Pricing'!G247</f>
        <v>990.49</v>
      </c>
      <c r="H237" s="16">
        <f>'3. GRI Pricing'!H247</f>
        <v>7</v>
      </c>
      <c r="I237" s="16" t="str">
        <f>'3. GRI Pricing'!I247</f>
        <v>North Row above Treeline</v>
      </c>
      <c r="J237" s="280">
        <f>'3. GRI Pricing'!L247</f>
        <v>1915</v>
      </c>
      <c r="K237" s="281">
        <f>'3. GRI Pricing'!P247</f>
        <v>50</v>
      </c>
      <c r="L237" s="281">
        <f>'3. GRI Pricing'!M247</f>
        <v>0</v>
      </c>
      <c r="M237" s="281">
        <f>'3. GRI Pricing'!Q247</f>
        <v>50</v>
      </c>
      <c r="N237" s="281">
        <f>'3. GRI Pricing'!S247</f>
        <v>30</v>
      </c>
      <c r="O237" s="281">
        <f>'3. GRI Pricing'!T247</f>
        <v>0</v>
      </c>
      <c r="P237" s="281">
        <f>'3. GRI Pricing'!R247</f>
        <v>0</v>
      </c>
      <c r="Q237" s="281">
        <f>'3. GRI Pricing'!U247</f>
        <v>15</v>
      </c>
      <c r="R237" s="281">
        <f>'3. GRI Pricing'!V247</f>
        <v>10</v>
      </c>
      <c r="S237" s="281">
        <f>'3. GRI Pricing'!W247</f>
        <v>0</v>
      </c>
      <c r="T237" s="281">
        <f>'3. GRI Pricing'!X247</f>
        <v>0</v>
      </c>
      <c r="U237" s="281">
        <f>'3. GRI Pricing'!Y247</f>
        <v>0</v>
      </c>
      <c r="V237" s="282">
        <f>'3. GRI Pricing'!Z247</f>
        <v>2070</v>
      </c>
    </row>
    <row r="238" spans="3:22" x14ac:dyDescent="0.25">
      <c r="C238" s="23">
        <f>'3. GRI Pricing'!C248</f>
        <v>725</v>
      </c>
      <c r="D238" s="374" t="str">
        <f>'1. Accomodation'!L252</f>
        <v>D</v>
      </c>
      <c r="E238" s="16" t="str">
        <f>'3. GRI Pricing'!E248</f>
        <v>3 Bed</v>
      </c>
      <c r="F238" s="16">
        <f>'3. GRI Pricing'!F248</f>
        <v>1</v>
      </c>
      <c r="G238" s="16">
        <f>'3. GRI Pricing'!G248</f>
        <v>1064.6599999999999</v>
      </c>
      <c r="H238" s="16">
        <f>'3. GRI Pricing'!H248</f>
        <v>7</v>
      </c>
      <c r="I238" s="16" t="str">
        <f>'3. GRI Pricing'!I248</f>
        <v>Internal Courtyard</v>
      </c>
      <c r="J238" s="280">
        <f>'3. GRI Pricing'!L248</f>
        <v>1915</v>
      </c>
      <c r="K238" s="281">
        <f>'3. GRI Pricing'!P248</f>
        <v>50</v>
      </c>
      <c r="L238" s="281">
        <f>'3. GRI Pricing'!M248</f>
        <v>0</v>
      </c>
      <c r="M238" s="281">
        <f>'3. GRI Pricing'!Q248</f>
        <v>15</v>
      </c>
      <c r="N238" s="281">
        <f>'3. GRI Pricing'!S248</f>
        <v>10</v>
      </c>
      <c r="O238" s="281">
        <f>'3. GRI Pricing'!T248</f>
        <v>0</v>
      </c>
      <c r="P238" s="281">
        <f>'3. GRI Pricing'!R248</f>
        <v>0</v>
      </c>
      <c r="Q238" s="281">
        <f>'3. GRI Pricing'!U248</f>
        <v>15</v>
      </c>
      <c r="R238" s="281">
        <f>'3. GRI Pricing'!V248</f>
        <v>10</v>
      </c>
      <c r="S238" s="281">
        <f>'3. GRI Pricing'!W248</f>
        <v>0</v>
      </c>
      <c r="T238" s="281">
        <f>'3. GRI Pricing'!X248</f>
        <v>0</v>
      </c>
      <c r="U238" s="281">
        <f>'3. GRI Pricing'!Y248</f>
        <v>0</v>
      </c>
      <c r="V238" s="282">
        <f>'3. GRI Pricing'!Z248</f>
        <v>2035</v>
      </c>
    </row>
    <row r="239" spans="3:22" x14ac:dyDescent="0.25">
      <c r="C239" s="23">
        <f>'3. GRI Pricing'!C249</f>
        <v>726</v>
      </c>
      <c r="D239" s="374" t="str">
        <f>'1. Accomodation'!L253</f>
        <v>D</v>
      </c>
      <c r="E239" s="16" t="str">
        <f>'3. GRI Pricing'!E249</f>
        <v>3 Bed</v>
      </c>
      <c r="F239" s="16">
        <f>'3. GRI Pricing'!F249</f>
        <v>1</v>
      </c>
      <c r="G239" s="16">
        <f>'3. GRI Pricing'!G249</f>
        <v>972.83999999999992</v>
      </c>
      <c r="H239" s="16">
        <f>'3. GRI Pricing'!H249</f>
        <v>7</v>
      </c>
      <c r="I239" s="16" t="str">
        <f>'3. GRI Pricing'!I249</f>
        <v>North Row above Treeline</v>
      </c>
      <c r="J239" s="280">
        <f>'3. GRI Pricing'!L249</f>
        <v>1915</v>
      </c>
      <c r="K239" s="281">
        <f>'3. GRI Pricing'!P249</f>
        <v>50</v>
      </c>
      <c r="L239" s="281">
        <f>'3. GRI Pricing'!M249</f>
        <v>0</v>
      </c>
      <c r="M239" s="281">
        <f>'3. GRI Pricing'!Q249</f>
        <v>50</v>
      </c>
      <c r="N239" s="281">
        <f>'3. GRI Pricing'!S249</f>
        <v>80</v>
      </c>
      <c r="O239" s="281">
        <f>'3. GRI Pricing'!T249</f>
        <v>0</v>
      </c>
      <c r="P239" s="281">
        <f>'3. GRI Pricing'!R249</f>
        <v>0</v>
      </c>
      <c r="Q239" s="281">
        <f>'3. GRI Pricing'!U249</f>
        <v>15</v>
      </c>
      <c r="R239" s="281">
        <f>'3. GRI Pricing'!V249</f>
        <v>10</v>
      </c>
      <c r="S239" s="281">
        <f>'3. GRI Pricing'!W249</f>
        <v>0</v>
      </c>
      <c r="T239" s="281">
        <f>'3. GRI Pricing'!X249</f>
        <v>0</v>
      </c>
      <c r="U239" s="281">
        <f>'3. GRI Pricing'!Y249</f>
        <v>0</v>
      </c>
      <c r="V239" s="282">
        <f>'3. GRI Pricing'!Z249</f>
        <v>2115</v>
      </c>
    </row>
    <row r="240" spans="3:22" x14ac:dyDescent="0.25">
      <c r="C240" s="23">
        <f>'3. GRI Pricing'!C250</f>
        <v>727</v>
      </c>
      <c r="D240" s="374" t="str">
        <f>'1. Accomodation'!L254</f>
        <v>D</v>
      </c>
      <c r="E240" s="16" t="str">
        <f>'3. GRI Pricing'!E250</f>
        <v>2 Bed</v>
      </c>
      <c r="F240" s="16">
        <f>'3. GRI Pricing'!F250</f>
        <v>2</v>
      </c>
      <c r="G240" s="16">
        <f>'3. GRI Pricing'!G250</f>
        <v>658.32</v>
      </c>
      <c r="H240" s="16">
        <f>'3. GRI Pricing'!H250</f>
        <v>7</v>
      </c>
      <c r="I240" s="16" t="str">
        <f>'3. GRI Pricing'!I250</f>
        <v>Saxon Gate above Treeline</v>
      </c>
      <c r="J240" s="280">
        <f>'3. GRI Pricing'!L250</f>
        <v>1665</v>
      </c>
      <c r="K240" s="281">
        <f>'3. GRI Pricing'!P250</f>
        <v>50</v>
      </c>
      <c r="L240" s="281">
        <f>'3. GRI Pricing'!M250</f>
        <v>0</v>
      </c>
      <c r="M240" s="281">
        <f>'3. GRI Pricing'!Q250</f>
        <v>50</v>
      </c>
      <c r="N240" s="281">
        <f>'3. GRI Pricing'!S250</f>
        <v>30</v>
      </c>
      <c r="O240" s="281">
        <f>'3. GRI Pricing'!T250</f>
        <v>0</v>
      </c>
      <c r="P240" s="281">
        <f>'3. GRI Pricing'!R250</f>
        <v>0</v>
      </c>
      <c r="Q240" s="281">
        <f>'3. GRI Pricing'!U250</f>
        <v>0</v>
      </c>
      <c r="R240" s="281">
        <f>'3. GRI Pricing'!V250</f>
        <v>0</v>
      </c>
      <c r="S240" s="281">
        <f>'3. GRI Pricing'!W250</f>
        <v>0</v>
      </c>
      <c r="T240" s="281">
        <f>'3. GRI Pricing'!X250</f>
        <v>0</v>
      </c>
      <c r="U240" s="281">
        <f>'3. GRI Pricing'!Y250</f>
        <v>0</v>
      </c>
      <c r="V240" s="282">
        <f>'3. GRI Pricing'!Z250</f>
        <v>1765</v>
      </c>
    </row>
    <row r="241" spans="3:22" x14ac:dyDescent="0.25">
      <c r="C241" s="23">
        <f>'3. GRI Pricing'!C251</f>
        <v>728</v>
      </c>
      <c r="D241" s="374" t="str">
        <f>'1. Accomodation'!L255</f>
        <v>D</v>
      </c>
      <c r="E241" s="16" t="str">
        <f>'3. GRI Pricing'!E251</f>
        <v>1 Bed</v>
      </c>
      <c r="F241" s="16">
        <f>'3. GRI Pricing'!F251</f>
        <v>1</v>
      </c>
      <c r="G241" s="16">
        <f>'3. GRI Pricing'!G251</f>
        <v>437.23</v>
      </c>
      <c r="H241" s="16">
        <f>'3. GRI Pricing'!H251</f>
        <v>7</v>
      </c>
      <c r="I241" s="16" t="str">
        <f>'3. GRI Pricing'!I251</f>
        <v>Saxon Gate above Treeline</v>
      </c>
      <c r="J241" s="280">
        <f>'3. GRI Pricing'!L251</f>
        <v>1275</v>
      </c>
      <c r="K241" s="281">
        <f>'3. GRI Pricing'!P251</f>
        <v>50</v>
      </c>
      <c r="L241" s="281">
        <f>'3. GRI Pricing'!M251</f>
        <v>0</v>
      </c>
      <c r="M241" s="281">
        <f>'3. GRI Pricing'!Q251</f>
        <v>50</v>
      </c>
      <c r="N241" s="281">
        <f>'3. GRI Pricing'!S251</f>
        <v>30</v>
      </c>
      <c r="O241" s="281">
        <f>'3. GRI Pricing'!T251</f>
        <v>0</v>
      </c>
      <c r="P241" s="281">
        <f>'3. GRI Pricing'!R251</f>
        <v>0</v>
      </c>
      <c r="Q241" s="281">
        <f>'3. GRI Pricing'!U251</f>
        <v>0</v>
      </c>
      <c r="R241" s="281">
        <f>'3. GRI Pricing'!V251</f>
        <v>0</v>
      </c>
      <c r="S241" s="281">
        <f>'3. GRI Pricing'!W251</f>
        <v>0</v>
      </c>
      <c r="T241" s="281">
        <f>'3. GRI Pricing'!X251</f>
        <v>0</v>
      </c>
      <c r="U241" s="281">
        <f>'3. GRI Pricing'!Y251</f>
        <v>0</v>
      </c>
      <c r="V241" s="282">
        <f>'3. GRI Pricing'!Z251</f>
        <v>1405</v>
      </c>
    </row>
    <row r="242" spans="3:22" x14ac:dyDescent="0.25">
      <c r="C242" s="23">
        <f>'3. GRI Pricing'!C252</f>
        <v>729</v>
      </c>
      <c r="D242" s="374" t="str">
        <f>'1. Accomodation'!L256</f>
        <v>D</v>
      </c>
      <c r="E242" s="16" t="str">
        <f>'3. GRI Pricing'!E252</f>
        <v>1 Bed</v>
      </c>
      <c r="F242" s="16">
        <f>'3. GRI Pricing'!F252</f>
        <v>1</v>
      </c>
      <c r="G242" s="16">
        <f>'3. GRI Pricing'!G252</f>
        <v>492.56</v>
      </c>
      <c r="H242" s="16">
        <f>'3. GRI Pricing'!H252</f>
        <v>7</v>
      </c>
      <c r="I242" s="16" t="str">
        <f>'3. GRI Pricing'!I252</f>
        <v>Internal Courtyard</v>
      </c>
      <c r="J242" s="280">
        <f>'3. GRI Pricing'!L252</f>
        <v>1275</v>
      </c>
      <c r="K242" s="281">
        <f>'3. GRI Pricing'!P252</f>
        <v>50</v>
      </c>
      <c r="L242" s="281">
        <f>'3. GRI Pricing'!M252</f>
        <v>0</v>
      </c>
      <c r="M242" s="281">
        <f>'3. GRI Pricing'!Q252</f>
        <v>15</v>
      </c>
      <c r="N242" s="281">
        <f>'3. GRI Pricing'!S252</f>
        <v>10</v>
      </c>
      <c r="O242" s="281">
        <f>'3. GRI Pricing'!T252</f>
        <v>0</v>
      </c>
      <c r="P242" s="281">
        <f>'3. GRI Pricing'!R252</f>
        <v>0</v>
      </c>
      <c r="Q242" s="281">
        <f>'3. GRI Pricing'!U252</f>
        <v>0</v>
      </c>
      <c r="R242" s="281">
        <f>'3. GRI Pricing'!V252</f>
        <v>10</v>
      </c>
      <c r="S242" s="281">
        <f>'3. GRI Pricing'!W252</f>
        <v>0</v>
      </c>
      <c r="T242" s="281">
        <f>'3. GRI Pricing'!X252</f>
        <v>0</v>
      </c>
      <c r="U242" s="281">
        <f>'3. GRI Pricing'!Y252</f>
        <v>0</v>
      </c>
      <c r="V242" s="282">
        <f>'3. GRI Pricing'!Z252</f>
        <v>1360</v>
      </c>
    </row>
    <row r="243" spans="3:22" x14ac:dyDescent="0.25">
      <c r="C243" s="23">
        <f>'3. GRI Pricing'!C253</f>
        <v>730</v>
      </c>
      <c r="D243" s="374" t="str">
        <f>'1. Accomodation'!L257</f>
        <v>D</v>
      </c>
      <c r="E243" s="16" t="str">
        <f>'3. GRI Pricing'!E253</f>
        <v>1 Bed</v>
      </c>
      <c r="F243" s="16">
        <f>'3. GRI Pricing'!F253</f>
        <v>1</v>
      </c>
      <c r="G243" s="16">
        <f>'3. GRI Pricing'!G253</f>
        <v>437.23</v>
      </c>
      <c r="H243" s="16">
        <f>'3. GRI Pricing'!H253</f>
        <v>7</v>
      </c>
      <c r="I243" s="16" t="str">
        <f>'3. GRI Pricing'!I253</f>
        <v>Saxon Gate above Treeline</v>
      </c>
      <c r="J243" s="280">
        <f>'3. GRI Pricing'!L253</f>
        <v>1275</v>
      </c>
      <c r="K243" s="281">
        <f>'3. GRI Pricing'!P253</f>
        <v>50</v>
      </c>
      <c r="L243" s="281">
        <f>'3. GRI Pricing'!M253</f>
        <v>0</v>
      </c>
      <c r="M243" s="281">
        <f>'3. GRI Pricing'!Q253</f>
        <v>50</v>
      </c>
      <c r="N243" s="281">
        <f>'3. GRI Pricing'!S253</f>
        <v>30</v>
      </c>
      <c r="O243" s="281">
        <f>'3. GRI Pricing'!T253</f>
        <v>0</v>
      </c>
      <c r="P243" s="281">
        <f>'3. GRI Pricing'!R253</f>
        <v>0</v>
      </c>
      <c r="Q243" s="281">
        <f>'3. GRI Pricing'!U253</f>
        <v>0</v>
      </c>
      <c r="R243" s="281">
        <f>'3. GRI Pricing'!V253</f>
        <v>0</v>
      </c>
      <c r="S243" s="281">
        <f>'3. GRI Pricing'!W253</f>
        <v>0</v>
      </c>
      <c r="T243" s="281">
        <f>'3. GRI Pricing'!X253</f>
        <v>0</v>
      </c>
      <c r="U243" s="281">
        <f>'3. GRI Pricing'!Y253</f>
        <v>0</v>
      </c>
      <c r="V243" s="282">
        <f>'3. GRI Pricing'!Z253</f>
        <v>1405</v>
      </c>
    </row>
    <row r="244" spans="3:22" x14ac:dyDescent="0.25">
      <c r="C244" s="23">
        <f>'3. GRI Pricing'!C254</f>
        <v>731</v>
      </c>
      <c r="D244" s="374" t="str">
        <f>'1. Accomodation'!L258</f>
        <v>D</v>
      </c>
      <c r="E244" s="16" t="str">
        <f>'3. GRI Pricing'!E254</f>
        <v>1 Bed</v>
      </c>
      <c r="F244" s="16">
        <f>'3. GRI Pricing'!F254</f>
        <v>1</v>
      </c>
      <c r="G244" s="16">
        <f>'3. GRI Pricing'!G254</f>
        <v>506.87</v>
      </c>
      <c r="H244" s="16">
        <f>'3. GRI Pricing'!H254</f>
        <v>7</v>
      </c>
      <c r="I244" s="16" t="str">
        <f>'3. GRI Pricing'!I254</f>
        <v>Internal Courtyard</v>
      </c>
      <c r="J244" s="280">
        <f>'3. GRI Pricing'!L254</f>
        <v>1275</v>
      </c>
      <c r="K244" s="281">
        <f>'3. GRI Pricing'!P254</f>
        <v>50</v>
      </c>
      <c r="L244" s="281">
        <f>'3. GRI Pricing'!M254</f>
        <v>0</v>
      </c>
      <c r="M244" s="281">
        <f>'3. GRI Pricing'!Q254</f>
        <v>15</v>
      </c>
      <c r="N244" s="281">
        <f>'3. GRI Pricing'!S254</f>
        <v>10</v>
      </c>
      <c r="O244" s="281">
        <f>'3. GRI Pricing'!T254</f>
        <v>0</v>
      </c>
      <c r="P244" s="281">
        <f>'3. GRI Pricing'!R254</f>
        <v>0</v>
      </c>
      <c r="Q244" s="281">
        <f>'3. GRI Pricing'!U254</f>
        <v>0</v>
      </c>
      <c r="R244" s="281">
        <f>'3. GRI Pricing'!V254</f>
        <v>10</v>
      </c>
      <c r="S244" s="281">
        <f>'3. GRI Pricing'!W254</f>
        <v>0</v>
      </c>
      <c r="T244" s="281">
        <f>'3. GRI Pricing'!X254</f>
        <v>0</v>
      </c>
      <c r="U244" s="281">
        <f>'3. GRI Pricing'!Y254</f>
        <v>0</v>
      </c>
      <c r="V244" s="282">
        <f>'3. GRI Pricing'!Z254</f>
        <v>1365</v>
      </c>
    </row>
    <row r="245" spans="3:22" x14ac:dyDescent="0.25">
      <c r="C245" s="23">
        <f>'3. GRI Pricing'!C255</f>
        <v>732</v>
      </c>
      <c r="D245" s="374" t="str">
        <f>'1. Accomodation'!L259</f>
        <v>D</v>
      </c>
      <c r="E245" s="16" t="str">
        <f>'3. GRI Pricing'!E255</f>
        <v>2 Bed</v>
      </c>
      <c r="F245" s="16">
        <f>'3. GRI Pricing'!F255</f>
        <v>2</v>
      </c>
      <c r="G245" s="16">
        <f>'3. GRI Pricing'!G255</f>
        <v>664.35</v>
      </c>
      <c r="H245" s="16">
        <f>'3. GRI Pricing'!H255</f>
        <v>7</v>
      </c>
      <c r="I245" s="16" t="str">
        <f>'3. GRI Pricing'!I255</f>
        <v>Saxon Gate above Treeline</v>
      </c>
      <c r="J245" s="280">
        <f>'3. GRI Pricing'!L255</f>
        <v>1665</v>
      </c>
      <c r="K245" s="281">
        <f>'3. GRI Pricing'!P255</f>
        <v>50</v>
      </c>
      <c r="L245" s="281">
        <f>'3. GRI Pricing'!M255</f>
        <v>0</v>
      </c>
      <c r="M245" s="281">
        <f>'3. GRI Pricing'!Q255</f>
        <v>50</v>
      </c>
      <c r="N245" s="281">
        <f>'3. GRI Pricing'!S255</f>
        <v>30</v>
      </c>
      <c r="O245" s="281">
        <f>'3. GRI Pricing'!T255</f>
        <v>0</v>
      </c>
      <c r="P245" s="281">
        <f>'3. GRI Pricing'!R255</f>
        <v>0</v>
      </c>
      <c r="Q245" s="281">
        <f>'3. GRI Pricing'!U255</f>
        <v>0</v>
      </c>
      <c r="R245" s="281">
        <f>'3. GRI Pricing'!V255</f>
        <v>0</v>
      </c>
      <c r="S245" s="281">
        <f>'3. GRI Pricing'!W255</f>
        <v>0</v>
      </c>
      <c r="T245" s="281">
        <f>'3. GRI Pricing'!X255</f>
        <v>0</v>
      </c>
      <c r="U245" s="281">
        <f>'3. GRI Pricing'!Y255</f>
        <v>0</v>
      </c>
      <c r="V245" s="282">
        <f>'3. GRI Pricing'!Z255</f>
        <v>1765</v>
      </c>
    </row>
    <row r="246" spans="3:22" x14ac:dyDescent="0.25">
      <c r="C246" s="23">
        <f>'3. GRI Pricing'!C256</f>
        <v>733</v>
      </c>
      <c r="D246" s="374" t="str">
        <f>'1. Accomodation'!L260</f>
        <v>D</v>
      </c>
      <c r="E246" s="16" t="str">
        <f>'3. GRI Pricing'!E256</f>
        <v>1 Bed</v>
      </c>
      <c r="F246" s="16">
        <f>'3. GRI Pricing'!F256</f>
        <v>1</v>
      </c>
      <c r="G246" s="16">
        <f>'3. GRI Pricing'!G256</f>
        <v>485.13</v>
      </c>
      <c r="H246" s="16">
        <f>'3. GRI Pricing'!H256</f>
        <v>7</v>
      </c>
      <c r="I246" s="16" t="str">
        <f>'3. GRI Pricing'!I256</f>
        <v>Internal Courtyard</v>
      </c>
      <c r="J246" s="280">
        <f>'3. GRI Pricing'!L256</f>
        <v>1275</v>
      </c>
      <c r="K246" s="281">
        <f>'3. GRI Pricing'!P256</f>
        <v>50</v>
      </c>
      <c r="L246" s="281">
        <f>'3. GRI Pricing'!M256</f>
        <v>0</v>
      </c>
      <c r="M246" s="281">
        <f>'3. GRI Pricing'!Q256</f>
        <v>15</v>
      </c>
      <c r="N246" s="281">
        <f>'3. GRI Pricing'!S256</f>
        <v>10</v>
      </c>
      <c r="O246" s="281">
        <f>'3. GRI Pricing'!T256</f>
        <v>0</v>
      </c>
      <c r="P246" s="281">
        <f>'3. GRI Pricing'!R256</f>
        <v>0</v>
      </c>
      <c r="Q246" s="281">
        <f>'3. GRI Pricing'!U256</f>
        <v>0</v>
      </c>
      <c r="R246" s="281">
        <f>'3. GRI Pricing'!V256</f>
        <v>10</v>
      </c>
      <c r="S246" s="281">
        <f>'3. GRI Pricing'!W256</f>
        <v>0</v>
      </c>
      <c r="T246" s="281">
        <f>'3. GRI Pricing'!X256</f>
        <v>0</v>
      </c>
      <c r="U246" s="281">
        <f>'3. GRI Pricing'!Y256</f>
        <v>0</v>
      </c>
      <c r="V246" s="282">
        <f>'3. GRI Pricing'!Z256</f>
        <v>1355</v>
      </c>
    </row>
    <row r="247" spans="3:22" x14ac:dyDescent="0.25">
      <c r="C247" s="23">
        <f>'3. GRI Pricing'!C257</f>
        <v>801</v>
      </c>
      <c r="D247" s="374" t="str">
        <f>'1. Accomodation'!L261</f>
        <v>C</v>
      </c>
      <c r="E247" s="16" t="str">
        <f>'3. GRI Pricing'!E257</f>
        <v>2 Bed</v>
      </c>
      <c r="F247" s="16">
        <f>'3. GRI Pricing'!F257</f>
        <v>2</v>
      </c>
      <c r="G247" s="16">
        <f>'3. GRI Pricing'!G257</f>
        <v>658.32</v>
      </c>
      <c r="H247" s="16">
        <f>'3. GRI Pricing'!H257</f>
        <v>8</v>
      </c>
      <c r="I247" s="16" t="str">
        <f>'3. GRI Pricing'!I257</f>
        <v>Internal Courtyard</v>
      </c>
      <c r="J247" s="280">
        <f>'3. GRI Pricing'!L257</f>
        <v>1665</v>
      </c>
      <c r="K247" s="281">
        <f>'3. GRI Pricing'!P257</f>
        <v>55</v>
      </c>
      <c r="L247" s="281">
        <f>'3. GRI Pricing'!M257</f>
        <v>0</v>
      </c>
      <c r="M247" s="281">
        <f>'3. GRI Pricing'!Q257</f>
        <v>15</v>
      </c>
      <c r="N247" s="281">
        <f>'3. GRI Pricing'!S257</f>
        <v>10</v>
      </c>
      <c r="O247" s="281">
        <f>'3. GRI Pricing'!T257</f>
        <v>0</v>
      </c>
      <c r="P247" s="281">
        <f>'3. GRI Pricing'!R257</f>
        <v>0</v>
      </c>
      <c r="Q247" s="281">
        <f>'3. GRI Pricing'!U257</f>
        <v>0</v>
      </c>
      <c r="R247" s="281">
        <f>'3. GRI Pricing'!V257</f>
        <v>0</v>
      </c>
      <c r="S247" s="281">
        <f>'3. GRI Pricing'!W257</f>
        <v>0</v>
      </c>
      <c r="T247" s="281">
        <f>'3. GRI Pricing'!X257</f>
        <v>0</v>
      </c>
      <c r="U247" s="281">
        <f>'3. GRI Pricing'!Y257</f>
        <v>0</v>
      </c>
      <c r="V247" s="282">
        <f>'3. GRI Pricing'!Z257</f>
        <v>1715</v>
      </c>
    </row>
    <row r="248" spans="3:22" x14ac:dyDescent="0.25">
      <c r="C248" s="23">
        <f>'3. GRI Pricing'!C258</f>
        <v>802</v>
      </c>
      <c r="D248" s="374" t="str">
        <f>'1. Accomodation'!L262</f>
        <v>C</v>
      </c>
      <c r="E248" s="16" t="str">
        <f>'3. GRI Pricing'!E258</f>
        <v>1 Bed</v>
      </c>
      <c r="F248" s="16">
        <f>'3. GRI Pricing'!F258</f>
        <v>1</v>
      </c>
      <c r="G248" s="16">
        <f>'3. GRI Pricing'!G258</f>
        <v>437.23</v>
      </c>
      <c r="H248" s="16">
        <f>'3. GRI Pricing'!H258</f>
        <v>8</v>
      </c>
      <c r="I248" s="16" t="str">
        <f>'3. GRI Pricing'!I258</f>
        <v>Internal Courtyard</v>
      </c>
      <c r="J248" s="280">
        <f>'3. GRI Pricing'!L258</f>
        <v>1275</v>
      </c>
      <c r="K248" s="281">
        <f>'3. GRI Pricing'!P258</f>
        <v>55</v>
      </c>
      <c r="L248" s="281">
        <f>'3. GRI Pricing'!M258</f>
        <v>0</v>
      </c>
      <c r="M248" s="281">
        <f>'3. GRI Pricing'!Q258</f>
        <v>15</v>
      </c>
      <c r="N248" s="281">
        <f>'3. GRI Pricing'!S258</f>
        <v>10</v>
      </c>
      <c r="O248" s="281">
        <f>'3. GRI Pricing'!T258</f>
        <v>0</v>
      </c>
      <c r="P248" s="281">
        <f>'3. GRI Pricing'!R258</f>
        <v>0</v>
      </c>
      <c r="Q248" s="281">
        <f>'3. GRI Pricing'!U258</f>
        <v>0</v>
      </c>
      <c r="R248" s="281">
        <f>'3. GRI Pricing'!V258</f>
        <v>0</v>
      </c>
      <c r="S248" s="281">
        <f>'3. GRI Pricing'!W258</f>
        <v>0</v>
      </c>
      <c r="T248" s="281">
        <f>'3. GRI Pricing'!X258</f>
        <v>0</v>
      </c>
      <c r="U248" s="281">
        <f>'3. GRI Pricing'!Y258</f>
        <v>0</v>
      </c>
      <c r="V248" s="282">
        <f>'3. GRI Pricing'!Z258</f>
        <v>1355</v>
      </c>
    </row>
    <row r="249" spans="3:22" x14ac:dyDescent="0.25">
      <c r="C249" s="23">
        <f>'3. GRI Pricing'!C259</f>
        <v>803</v>
      </c>
      <c r="D249" s="374" t="str">
        <f>'1. Accomodation'!L263</f>
        <v>C</v>
      </c>
      <c r="E249" s="16" t="str">
        <f>'3. GRI Pricing'!E259</f>
        <v>1 Bed</v>
      </c>
      <c r="F249" s="16">
        <f>'3. GRI Pricing'!F259</f>
        <v>1</v>
      </c>
      <c r="G249" s="16">
        <f>'3. GRI Pricing'!G259</f>
        <v>489.44</v>
      </c>
      <c r="H249" s="16">
        <f>'3. GRI Pricing'!H259</f>
        <v>8</v>
      </c>
      <c r="I249" s="16" t="str">
        <f>'3. GRI Pricing'!I259</f>
        <v>Nursery and mixed other buildings</v>
      </c>
      <c r="J249" s="280">
        <f>'3. GRI Pricing'!L259</f>
        <v>1275</v>
      </c>
      <c r="K249" s="281">
        <f>'3. GRI Pricing'!P259</f>
        <v>55</v>
      </c>
      <c r="L249" s="281">
        <f>'3. GRI Pricing'!M259</f>
        <v>0</v>
      </c>
      <c r="M249" s="281">
        <f>'3. GRI Pricing'!Q259</f>
        <v>0</v>
      </c>
      <c r="N249" s="281">
        <f>'3. GRI Pricing'!S259</f>
        <v>10</v>
      </c>
      <c r="O249" s="281">
        <f>'3. GRI Pricing'!T259</f>
        <v>0</v>
      </c>
      <c r="P249" s="281">
        <f>'3. GRI Pricing'!R259</f>
        <v>0</v>
      </c>
      <c r="Q249" s="281">
        <f>'3. GRI Pricing'!U259</f>
        <v>0</v>
      </c>
      <c r="R249" s="281">
        <f>'3. GRI Pricing'!V259</f>
        <v>10</v>
      </c>
      <c r="S249" s="281">
        <f>'3. GRI Pricing'!W259</f>
        <v>0</v>
      </c>
      <c r="T249" s="281">
        <f>'3. GRI Pricing'!X259</f>
        <v>0</v>
      </c>
      <c r="U249" s="281">
        <f>'3. GRI Pricing'!Y259</f>
        <v>0</v>
      </c>
      <c r="V249" s="282">
        <f>'3. GRI Pricing'!Z259</f>
        <v>1350</v>
      </c>
    </row>
    <row r="250" spans="3:22" x14ac:dyDescent="0.25">
      <c r="C250" s="23">
        <f>'3. GRI Pricing'!C260</f>
        <v>804</v>
      </c>
      <c r="D250" s="374" t="str">
        <f>'1. Accomodation'!L264</f>
        <v>C</v>
      </c>
      <c r="E250" s="16" t="str">
        <f>'3. GRI Pricing'!E260</f>
        <v>1 Bed</v>
      </c>
      <c r="F250" s="16">
        <f>'3. GRI Pricing'!F260</f>
        <v>1</v>
      </c>
      <c r="G250" s="16">
        <f>'3. GRI Pricing'!G260</f>
        <v>437.23</v>
      </c>
      <c r="H250" s="16">
        <f>'3. GRI Pricing'!H260</f>
        <v>8</v>
      </c>
      <c r="I250" s="16" t="str">
        <f>'3. GRI Pricing'!I260</f>
        <v>Internal Courtyard</v>
      </c>
      <c r="J250" s="280">
        <f>'3. GRI Pricing'!L260</f>
        <v>1275</v>
      </c>
      <c r="K250" s="281">
        <f>'3. GRI Pricing'!P260</f>
        <v>55</v>
      </c>
      <c r="L250" s="281">
        <f>'3. GRI Pricing'!M260</f>
        <v>0</v>
      </c>
      <c r="M250" s="281">
        <f>'3. GRI Pricing'!Q260</f>
        <v>15</v>
      </c>
      <c r="N250" s="281">
        <f>'3. GRI Pricing'!S260</f>
        <v>10</v>
      </c>
      <c r="O250" s="281">
        <f>'3. GRI Pricing'!T260</f>
        <v>0</v>
      </c>
      <c r="P250" s="281">
        <f>'3. GRI Pricing'!R260</f>
        <v>0</v>
      </c>
      <c r="Q250" s="281">
        <f>'3. GRI Pricing'!U260</f>
        <v>0</v>
      </c>
      <c r="R250" s="281">
        <f>'3. GRI Pricing'!V260</f>
        <v>0</v>
      </c>
      <c r="S250" s="281">
        <f>'3. GRI Pricing'!W260</f>
        <v>0</v>
      </c>
      <c r="T250" s="281">
        <f>'3. GRI Pricing'!X260</f>
        <v>0</v>
      </c>
      <c r="U250" s="281">
        <f>'3. GRI Pricing'!Y260</f>
        <v>0</v>
      </c>
      <c r="V250" s="282">
        <f>'3. GRI Pricing'!Z260</f>
        <v>1355</v>
      </c>
    </row>
    <row r="251" spans="3:22" x14ac:dyDescent="0.25">
      <c r="C251" s="23">
        <f>'3. GRI Pricing'!C261</f>
        <v>805</v>
      </c>
      <c r="D251" s="374" t="str">
        <f>'1. Accomodation'!L265</f>
        <v>C</v>
      </c>
      <c r="E251" s="16" t="str">
        <f>'3. GRI Pricing'!E261</f>
        <v>1 Bed</v>
      </c>
      <c r="F251" s="16">
        <f>'3. GRI Pricing'!F261</f>
        <v>1</v>
      </c>
      <c r="G251" s="16">
        <f>'3. GRI Pricing'!G261</f>
        <v>506.87</v>
      </c>
      <c r="H251" s="16">
        <f>'3. GRI Pricing'!H261</f>
        <v>8</v>
      </c>
      <c r="I251" s="16" t="str">
        <f>'3. GRI Pricing'!I261</f>
        <v>Nursery and mixed other buildings</v>
      </c>
      <c r="J251" s="280">
        <f>'3. GRI Pricing'!L261</f>
        <v>1275</v>
      </c>
      <c r="K251" s="281">
        <f>'3. GRI Pricing'!P261</f>
        <v>55</v>
      </c>
      <c r="L251" s="281">
        <f>'3. GRI Pricing'!M261</f>
        <v>0</v>
      </c>
      <c r="M251" s="281">
        <f>'3. GRI Pricing'!Q261</f>
        <v>0</v>
      </c>
      <c r="N251" s="281">
        <f>'3. GRI Pricing'!S261</f>
        <v>10</v>
      </c>
      <c r="O251" s="281">
        <f>'3. GRI Pricing'!T261</f>
        <v>0</v>
      </c>
      <c r="P251" s="281">
        <f>'3. GRI Pricing'!R261</f>
        <v>0</v>
      </c>
      <c r="Q251" s="281">
        <f>'3. GRI Pricing'!U261</f>
        <v>0</v>
      </c>
      <c r="R251" s="281">
        <f>'3. GRI Pricing'!V261</f>
        <v>10</v>
      </c>
      <c r="S251" s="281">
        <f>'3. GRI Pricing'!W261</f>
        <v>0</v>
      </c>
      <c r="T251" s="281">
        <f>'3. GRI Pricing'!X261</f>
        <v>0</v>
      </c>
      <c r="U251" s="281">
        <f>'3. GRI Pricing'!Y261</f>
        <v>0</v>
      </c>
      <c r="V251" s="282">
        <f>'3. GRI Pricing'!Z261</f>
        <v>1355</v>
      </c>
    </row>
    <row r="252" spans="3:22" x14ac:dyDescent="0.25">
      <c r="C252" s="23">
        <f>'3. GRI Pricing'!C262</f>
        <v>806</v>
      </c>
      <c r="D252" s="374" t="str">
        <f>'1. Accomodation'!L266</f>
        <v>C</v>
      </c>
      <c r="E252" s="16" t="str">
        <f>'3. GRI Pricing'!E262</f>
        <v>2 Bed</v>
      </c>
      <c r="F252" s="16">
        <f>'3. GRI Pricing'!F262</f>
        <v>2</v>
      </c>
      <c r="G252" s="16">
        <f>'3. GRI Pricing'!G262</f>
        <v>664.35</v>
      </c>
      <c r="H252" s="16">
        <f>'3. GRI Pricing'!H262</f>
        <v>8</v>
      </c>
      <c r="I252" s="16" t="str">
        <f>'3. GRI Pricing'!I262</f>
        <v>Internal Courtyard</v>
      </c>
      <c r="J252" s="280">
        <f>'3. GRI Pricing'!L262</f>
        <v>1665</v>
      </c>
      <c r="K252" s="281">
        <f>'3. GRI Pricing'!P262</f>
        <v>55</v>
      </c>
      <c r="L252" s="281">
        <f>'3. GRI Pricing'!M262</f>
        <v>0</v>
      </c>
      <c r="M252" s="281">
        <f>'3. GRI Pricing'!Q262</f>
        <v>15</v>
      </c>
      <c r="N252" s="281">
        <f>'3. GRI Pricing'!S262</f>
        <v>10</v>
      </c>
      <c r="O252" s="281">
        <f>'3. GRI Pricing'!T262</f>
        <v>0</v>
      </c>
      <c r="P252" s="281">
        <f>'3. GRI Pricing'!R262</f>
        <v>0</v>
      </c>
      <c r="Q252" s="281">
        <f>'3. GRI Pricing'!U262</f>
        <v>0</v>
      </c>
      <c r="R252" s="281">
        <f>'3. GRI Pricing'!V262</f>
        <v>0</v>
      </c>
      <c r="S252" s="281">
        <f>'3. GRI Pricing'!W262</f>
        <v>0</v>
      </c>
      <c r="T252" s="281">
        <f>'3. GRI Pricing'!X262</f>
        <v>0</v>
      </c>
      <c r="U252" s="281">
        <f>'3. GRI Pricing'!Y262</f>
        <v>0</v>
      </c>
      <c r="V252" s="282">
        <f>'3. GRI Pricing'!Z262</f>
        <v>1715</v>
      </c>
    </row>
    <row r="253" spans="3:22" x14ac:dyDescent="0.25">
      <c r="C253" s="23">
        <f>'3. GRI Pricing'!C263</f>
        <v>807</v>
      </c>
      <c r="D253" s="374" t="str">
        <f>'1. Accomodation'!L267</f>
        <v>C</v>
      </c>
      <c r="E253" s="16" t="str">
        <f>'3. GRI Pricing'!E263</f>
        <v>1 Bed</v>
      </c>
      <c r="F253" s="16">
        <f>'3. GRI Pricing'!F263</f>
        <v>1</v>
      </c>
      <c r="G253" s="16">
        <f>'3. GRI Pricing'!G263</f>
        <v>485.13</v>
      </c>
      <c r="H253" s="16">
        <f>'3. GRI Pricing'!H263</f>
        <v>8</v>
      </c>
      <c r="I253" s="16" t="str">
        <f>'3. GRI Pricing'!I263</f>
        <v>Nursery and mixed other buildings</v>
      </c>
      <c r="J253" s="280">
        <f>'3. GRI Pricing'!L263</f>
        <v>1275</v>
      </c>
      <c r="K253" s="281">
        <f>'3. GRI Pricing'!P263</f>
        <v>55</v>
      </c>
      <c r="L253" s="281">
        <f>'3. GRI Pricing'!M263</f>
        <v>0</v>
      </c>
      <c r="M253" s="281">
        <f>'3. GRI Pricing'!Q263</f>
        <v>0</v>
      </c>
      <c r="N253" s="281">
        <f>'3. GRI Pricing'!S263</f>
        <v>10</v>
      </c>
      <c r="O253" s="281">
        <f>'3. GRI Pricing'!T263</f>
        <v>0</v>
      </c>
      <c r="P253" s="281">
        <f>'3. GRI Pricing'!R263</f>
        <v>0</v>
      </c>
      <c r="Q253" s="281">
        <f>'3. GRI Pricing'!U263</f>
        <v>0</v>
      </c>
      <c r="R253" s="281">
        <f>'3. GRI Pricing'!V263</f>
        <v>10</v>
      </c>
      <c r="S253" s="281">
        <f>'3. GRI Pricing'!W263</f>
        <v>0</v>
      </c>
      <c r="T253" s="281">
        <f>'3. GRI Pricing'!X263</f>
        <v>0</v>
      </c>
      <c r="U253" s="281">
        <f>'3. GRI Pricing'!Y263</f>
        <v>0</v>
      </c>
      <c r="V253" s="282">
        <f>'3. GRI Pricing'!Z263</f>
        <v>1345</v>
      </c>
    </row>
    <row r="254" spans="3:22" x14ac:dyDescent="0.25">
      <c r="C254" s="23">
        <f>'3. GRI Pricing'!C264</f>
        <v>808</v>
      </c>
      <c r="D254" s="374" t="str">
        <f>'1. Accomodation'!L268</f>
        <v>D</v>
      </c>
      <c r="E254" s="16" t="str">
        <f>'3. GRI Pricing'!E264</f>
        <v>2 Bed</v>
      </c>
      <c r="F254" s="16">
        <f>'3. GRI Pricing'!F264</f>
        <v>2</v>
      </c>
      <c r="G254" s="16">
        <f>'3. GRI Pricing'!G264</f>
        <v>658.32</v>
      </c>
      <c r="H254" s="16">
        <f>'3. GRI Pricing'!H264</f>
        <v>8</v>
      </c>
      <c r="I254" s="16" t="str">
        <f>'3. GRI Pricing'!I264</f>
        <v>Carpark and other block</v>
      </c>
      <c r="J254" s="280">
        <f>'3. GRI Pricing'!L264</f>
        <v>1665</v>
      </c>
      <c r="K254" s="281">
        <f>'3. GRI Pricing'!P264</f>
        <v>55</v>
      </c>
      <c r="L254" s="281">
        <f>'3. GRI Pricing'!M264</f>
        <v>0</v>
      </c>
      <c r="M254" s="281">
        <f>'3. GRI Pricing'!Q264</f>
        <v>5</v>
      </c>
      <c r="N254" s="281">
        <f>'3. GRI Pricing'!S264</f>
        <v>10</v>
      </c>
      <c r="O254" s="281">
        <f>'3. GRI Pricing'!T264</f>
        <v>0</v>
      </c>
      <c r="P254" s="281">
        <f>'3. GRI Pricing'!R264</f>
        <v>0</v>
      </c>
      <c r="Q254" s="281">
        <f>'3. GRI Pricing'!U264</f>
        <v>0</v>
      </c>
      <c r="R254" s="281">
        <f>'3. GRI Pricing'!V264</f>
        <v>0</v>
      </c>
      <c r="S254" s="281">
        <f>'3. GRI Pricing'!W264</f>
        <v>0</v>
      </c>
      <c r="T254" s="281">
        <f>'3. GRI Pricing'!X264</f>
        <v>0</v>
      </c>
      <c r="U254" s="281">
        <f>'3. GRI Pricing'!Y264</f>
        <v>0</v>
      </c>
      <c r="V254" s="282">
        <f>'3. GRI Pricing'!Z264</f>
        <v>1705</v>
      </c>
    </row>
    <row r="255" spans="3:22" x14ac:dyDescent="0.25">
      <c r="C255" s="23">
        <f>'3. GRI Pricing'!C265</f>
        <v>809</v>
      </c>
      <c r="D255" s="374" t="str">
        <f>'1. Accomodation'!L269</f>
        <v>D</v>
      </c>
      <c r="E255" s="16" t="str">
        <f>'3. GRI Pricing'!E265</f>
        <v>1 Bed</v>
      </c>
      <c r="F255" s="16">
        <f>'3. GRI Pricing'!F265</f>
        <v>1</v>
      </c>
      <c r="G255" s="16">
        <f>'3. GRI Pricing'!G265</f>
        <v>437.23</v>
      </c>
      <c r="H255" s="16">
        <f>'3. GRI Pricing'!H265</f>
        <v>8</v>
      </c>
      <c r="I255" s="16" t="str">
        <f>'3. GRI Pricing'!I265</f>
        <v>Carpark and other block</v>
      </c>
      <c r="J255" s="280">
        <f>'3. GRI Pricing'!L265</f>
        <v>1275</v>
      </c>
      <c r="K255" s="281">
        <f>'3. GRI Pricing'!P265</f>
        <v>55</v>
      </c>
      <c r="L255" s="281">
        <f>'3. GRI Pricing'!M265</f>
        <v>0</v>
      </c>
      <c r="M255" s="281">
        <f>'3. GRI Pricing'!Q265</f>
        <v>5</v>
      </c>
      <c r="N255" s="281">
        <f>'3. GRI Pricing'!S265</f>
        <v>10</v>
      </c>
      <c r="O255" s="281">
        <f>'3. GRI Pricing'!T265</f>
        <v>0</v>
      </c>
      <c r="P255" s="281">
        <f>'3. GRI Pricing'!R265</f>
        <v>0</v>
      </c>
      <c r="Q255" s="281">
        <f>'3. GRI Pricing'!U265</f>
        <v>0</v>
      </c>
      <c r="R255" s="281">
        <f>'3. GRI Pricing'!V265</f>
        <v>0</v>
      </c>
      <c r="S255" s="281">
        <f>'3. GRI Pricing'!W265</f>
        <v>0</v>
      </c>
      <c r="T255" s="281">
        <f>'3. GRI Pricing'!X265</f>
        <v>0</v>
      </c>
      <c r="U255" s="281">
        <f>'3. GRI Pricing'!Y265</f>
        <v>0</v>
      </c>
      <c r="V255" s="282">
        <f>'3. GRI Pricing'!Z265</f>
        <v>1345</v>
      </c>
    </row>
    <row r="256" spans="3:22" x14ac:dyDescent="0.25">
      <c r="C256" s="23">
        <f>'3. GRI Pricing'!C266</f>
        <v>810</v>
      </c>
      <c r="D256" s="374" t="str">
        <f>'1. Accomodation'!L270</f>
        <v>D</v>
      </c>
      <c r="E256" s="16" t="str">
        <f>'3. GRI Pricing'!E266</f>
        <v>1 Bed</v>
      </c>
      <c r="F256" s="16">
        <f>'3. GRI Pricing'!F266</f>
        <v>1</v>
      </c>
      <c r="G256" s="16">
        <f>'3. GRI Pricing'!G266</f>
        <v>492.56</v>
      </c>
      <c r="H256" s="16">
        <f>'3. GRI Pricing'!H266</f>
        <v>8</v>
      </c>
      <c r="I256" s="16" t="str">
        <f>'3. GRI Pricing'!I266</f>
        <v>Internal Courtyard</v>
      </c>
      <c r="J256" s="280">
        <f>'3. GRI Pricing'!L266</f>
        <v>1275</v>
      </c>
      <c r="K256" s="281">
        <f>'3. GRI Pricing'!P266</f>
        <v>55</v>
      </c>
      <c r="L256" s="281">
        <f>'3. GRI Pricing'!M266</f>
        <v>0</v>
      </c>
      <c r="M256" s="281">
        <f>'3. GRI Pricing'!Q266</f>
        <v>15</v>
      </c>
      <c r="N256" s="281">
        <f>'3. GRI Pricing'!S266</f>
        <v>10</v>
      </c>
      <c r="O256" s="281">
        <f>'3. GRI Pricing'!T266</f>
        <v>0</v>
      </c>
      <c r="P256" s="281">
        <f>'3. GRI Pricing'!R266</f>
        <v>0</v>
      </c>
      <c r="Q256" s="281">
        <f>'3. GRI Pricing'!U266</f>
        <v>0</v>
      </c>
      <c r="R256" s="281">
        <f>'3. GRI Pricing'!V266</f>
        <v>10</v>
      </c>
      <c r="S256" s="281">
        <f>'3. GRI Pricing'!W266</f>
        <v>0</v>
      </c>
      <c r="T256" s="281">
        <f>'3. GRI Pricing'!X266</f>
        <v>0</v>
      </c>
      <c r="U256" s="281">
        <f>'3. GRI Pricing'!Y266</f>
        <v>0</v>
      </c>
      <c r="V256" s="282">
        <f>'3. GRI Pricing'!Z266</f>
        <v>1365</v>
      </c>
    </row>
    <row r="257" spans="3:22" x14ac:dyDescent="0.25">
      <c r="C257" s="23">
        <f>'3. GRI Pricing'!C267</f>
        <v>811</v>
      </c>
      <c r="D257" s="374" t="str">
        <f>'1. Accomodation'!L271</f>
        <v>D</v>
      </c>
      <c r="E257" s="16" t="str">
        <f>'3. GRI Pricing'!E267</f>
        <v>1 Bed</v>
      </c>
      <c r="F257" s="16">
        <f>'3. GRI Pricing'!F267</f>
        <v>1</v>
      </c>
      <c r="G257" s="16">
        <f>'3. GRI Pricing'!G267</f>
        <v>437.23</v>
      </c>
      <c r="H257" s="16">
        <f>'3. GRI Pricing'!H267</f>
        <v>8</v>
      </c>
      <c r="I257" s="16" t="str">
        <f>'3. GRI Pricing'!I267</f>
        <v>Carpark and other block</v>
      </c>
      <c r="J257" s="280">
        <f>'3. GRI Pricing'!L267</f>
        <v>1275</v>
      </c>
      <c r="K257" s="281">
        <f>'3. GRI Pricing'!P267</f>
        <v>55</v>
      </c>
      <c r="L257" s="281">
        <f>'3. GRI Pricing'!M267</f>
        <v>0</v>
      </c>
      <c r="M257" s="281">
        <f>'3. GRI Pricing'!Q267</f>
        <v>5</v>
      </c>
      <c r="N257" s="281">
        <f>'3. GRI Pricing'!S267</f>
        <v>10</v>
      </c>
      <c r="O257" s="281">
        <f>'3. GRI Pricing'!T267</f>
        <v>0</v>
      </c>
      <c r="P257" s="281">
        <f>'3. GRI Pricing'!R267</f>
        <v>0</v>
      </c>
      <c r="Q257" s="281">
        <f>'3. GRI Pricing'!U267</f>
        <v>0</v>
      </c>
      <c r="R257" s="281">
        <f>'3. GRI Pricing'!V267</f>
        <v>0</v>
      </c>
      <c r="S257" s="281">
        <f>'3. GRI Pricing'!W267</f>
        <v>0</v>
      </c>
      <c r="T257" s="281">
        <f>'3. GRI Pricing'!X267</f>
        <v>0</v>
      </c>
      <c r="U257" s="281">
        <f>'3. GRI Pricing'!Y267</f>
        <v>0</v>
      </c>
      <c r="V257" s="282">
        <f>'3. GRI Pricing'!Z267</f>
        <v>1345</v>
      </c>
    </row>
    <row r="258" spans="3:22" x14ac:dyDescent="0.25">
      <c r="C258" s="23">
        <f>'3. GRI Pricing'!C268</f>
        <v>812</v>
      </c>
      <c r="D258" s="374" t="str">
        <f>'1. Accomodation'!L272</f>
        <v>D</v>
      </c>
      <c r="E258" s="16" t="str">
        <f>'3. GRI Pricing'!E268</f>
        <v>1 Bed</v>
      </c>
      <c r="F258" s="16">
        <f>'3. GRI Pricing'!F268</f>
        <v>1</v>
      </c>
      <c r="G258" s="16">
        <f>'3. GRI Pricing'!G268</f>
        <v>506.87</v>
      </c>
      <c r="H258" s="16">
        <f>'3. GRI Pricing'!H268</f>
        <v>8</v>
      </c>
      <c r="I258" s="16" t="str">
        <f>'3. GRI Pricing'!I268</f>
        <v>Internal Courtyard</v>
      </c>
      <c r="J258" s="280">
        <f>'3. GRI Pricing'!L268</f>
        <v>1275</v>
      </c>
      <c r="K258" s="281">
        <f>'3. GRI Pricing'!P268</f>
        <v>55</v>
      </c>
      <c r="L258" s="281">
        <f>'3. GRI Pricing'!M268</f>
        <v>0</v>
      </c>
      <c r="M258" s="281">
        <f>'3. GRI Pricing'!Q268</f>
        <v>15</v>
      </c>
      <c r="N258" s="281">
        <f>'3. GRI Pricing'!S268</f>
        <v>10</v>
      </c>
      <c r="O258" s="281">
        <f>'3. GRI Pricing'!T268</f>
        <v>0</v>
      </c>
      <c r="P258" s="281">
        <f>'3. GRI Pricing'!R268</f>
        <v>0</v>
      </c>
      <c r="Q258" s="281">
        <f>'3. GRI Pricing'!U268</f>
        <v>0</v>
      </c>
      <c r="R258" s="281">
        <f>'3. GRI Pricing'!V268</f>
        <v>10</v>
      </c>
      <c r="S258" s="281">
        <f>'3. GRI Pricing'!W268</f>
        <v>0</v>
      </c>
      <c r="T258" s="281">
        <f>'3. GRI Pricing'!X268</f>
        <v>0</v>
      </c>
      <c r="U258" s="281">
        <f>'3. GRI Pricing'!Y268</f>
        <v>0</v>
      </c>
      <c r="V258" s="282">
        <f>'3. GRI Pricing'!Z268</f>
        <v>1370</v>
      </c>
    </row>
    <row r="259" spans="3:22" x14ac:dyDescent="0.25">
      <c r="C259" s="23">
        <f>'3. GRI Pricing'!C269</f>
        <v>813</v>
      </c>
      <c r="D259" s="374" t="str">
        <f>'1. Accomodation'!L273</f>
        <v>D</v>
      </c>
      <c r="E259" s="16" t="str">
        <f>'3. GRI Pricing'!E269</f>
        <v>2 Bed</v>
      </c>
      <c r="F259" s="16">
        <f>'3. GRI Pricing'!F269</f>
        <v>2</v>
      </c>
      <c r="G259" s="16">
        <f>'3. GRI Pricing'!G269</f>
        <v>664.35</v>
      </c>
      <c r="H259" s="16">
        <f>'3. GRI Pricing'!H269</f>
        <v>8</v>
      </c>
      <c r="I259" s="16" t="str">
        <f>'3. GRI Pricing'!I269</f>
        <v>Carpark and other block</v>
      </c>
      <c r="J259" s="280">
        <f>'3. GRI Pricing'!L269</f>
        <v>1665</v>
      </c>
      <c r="K259" s="281">
        <f>'3. GRI Pricing'!P269</f>
        <v>55</v>
      </c>
      <c r="L259" s="281">
        <f>'3. GRI Pricing'!M269</f>
        <v>0</v>
      </c>
      <c r="M259" s="281">
        <f>'3. GRI Pricing'!Q269</f>
        <v>5</v>
      </c>
      <c r="N259" s="281">
        <f>'3. GRI Pricing'!S269</f>
        <v>10</v>
      </c>
      <c r="O259" s="281">
        <f>'3. GRI Pricing'!T269</f>
        <v>0</v>
      </c>
      <c r="P259" s="281">
        <f>'3. GRI Pricing'!R269</f>
        <v>0</v>
      </c>
      <c r="Q259" s="281">
        <f>'3. GRI Pricing'!U269</f>
        <v>0</v>
      </c>
      <c r="R259" s="281">
        <f>'3. GRI Pricing'!V269</f>
        <v>0</v>
      </c>
      <c r="S259" s="281">
        <f>'3. GRI Pricing'!W269</f>
        <v>0</v>
      </c>
      <c r="T259" s="281">
        <f>'3. GRI Pricing'!X269</f>
        <v>0</v>
      </c>
      <c r="U259" s="281">
        <f>'3. GRI Pricing'!Y269</f>
        <v>0</v>
      </c>
      <c r="V259" s="282">
        <f>'3. GRI Pricing'!Z269</f>
        <v>1705</v>
      </c>
    </row>
    <row r="260" spans="3:22" x14ac:dyDescent="0.25">
      <c r="C260" s="23">
        <f>'3. GRI Pricing'!C270</f>
        <v>814</v>
      </c>
      <c r="D260" s="374" t="str">
        <f>'1. Accomodation'!L274</f>
        <v>D</v>
      </c>
      <c r="E260" s="16" t="str">
        <f>'3. GRI Pricing'!E270</f>
        <v>1 Bed</v>
      </c>
      <c r="F260" s="16">
        <f>'3. GRI Pricing'!F270</f>
        <v>1</v>
      </c>
      <c r="G260" s="16">
        <f>'3. GRI Pricing'!G270</f>
        <v>485.13</v>
      </c>
      <c r="H260" s="16">
        <f>'3. GRI Pricing'!H270</f>
        <v>8</v>
      </c>
      <c r="I260" s="16" t="str">
        <f>'3. GRI Pricing'!I270</f>
        <v>Internal Courtyard</v>
      </c>
      <c r="J260" s="280">
        <f>'3. GRI Pricing'!L270</f>
        <v>1275</v>
      </c>
      <c r="K260" s="281">
        <f>'3. GRI Pricing'!P270</f>
        <v>55</v>
      </c>
      <c r="L260" s="281">
        <f>'3. GRI Pricing'!M270</f>
        <v>0</v>
      </c>
      <c r="M260" s="281">
        <f>'3. GRI Pricing'!Q270</f>
        <v>15</v>
      </c>
      <c r="N260" s="281">
        <f>'3. GRI Pricing'!S270</f>
        <v>10</v>
      </c>
      <c r="O260" s="281">
        <f>'3. GRI Pricing'!T270</f>
        <v>0</v>
      </c>
      <c r="P260" s="281">
        <f>'3. GRI Pricing'!R270</f>
        <v>0</v>
      </c>
      <c r="Q260" s="281">
        <f>'3. GRI Pricing'!U270</f>
        <v>0</v>
      </c>
      <c r="R260" s="281">
        <f>'3. GRI Pricing'!V270</f>
        <v>10</v>
      </c>
      <c r="S260" s="281">
        <f>'3. GRI Pricing'!W270</f>
        <v>0</v>
      </c>
      <c r="T260" s="281">
        <f>'3. GRI Pricing'!X270</f>
        <v>0</v>
      </c>
      <c r="U260" s="281">
        <f>'3. GRI Pricing'!Y270</f>
        <v>0</v>
      </c>
      <c r="V260" s="282">
        <f>'3. GRI Pricing'!Z270</f>
        <v>1360</v>
      </c>
    </row>
    <row r="261" spans="3:22" x14ac:dyDescent="0.25">
      <c r="C261" s="23">
        <f>'3. GRI Pricing'!C271</f>
        <v>815</v>
      </c>
      <c r="D261" s="374" t="str">
        <f>'1. Accomodation'!L275</f>
        <v>D</v>
      </c>
      <c r="E261" s="16" t="str">
        <f>'3. GRI Pricing'!E271</f>
        <v>2 Bed</v>
      </c>
      <c r="F261" s="16">
        <f>'3. GRI Pricing'!F271</f>
        <v>2</v>
      </c>
      <c r="G261" s="16">
        <f>'3. GRI Pricing'!G271</f>
        <v>656.6</v>
      </c>
      <c r="H261" s="16">
        <f>'3. GRI Pricing'!H271</f>
        <v>8</v>
      </c>
      <c r="I261" s="16" t="str">
        <f>'3. GRI Pricing'!I271</f>
        <v>Saxon Gate above Treeline</v>
      </c>
      <c r="J261" s="280">
        <f>'3. GRI Pricing'!L271</f>
        <v>1665</v>
      </c>
      <c r="K261" s="281">
        <f>'3. GRI Pricing'!P271</f>
        <v>55</v>
      </c>
      <c r="L261" s="281">
        <f>'3. GRI Pricing'!M271</f>
        <v>0</v>
      </c>
      <c r="M261" s="281">
        <f>'3. GRI Pricing'!Q271</f>
        <v>50</v>
      </c>
      <c r="N261" s="281">
        <f>'3. GRI Pricing'!S271</f>
        <v>10</v>
      </c>
      <c r="O261" s="281">
        <f>'3. GRI Pricing'!T271</f>
        <v>0</v>
      </c>
      <c r="P261" s="281">
        <f>'3. GRI Pricing'!R271</f>
        <v>0</v>
      </c>
      <c r="Q261" s="281">
        <f>'3. GRI Pricing'!U271</f>
        <v>0</v>
      </c>
      <c r="R261" s="281">
        <f>'3. GRI Pricing'!V271</f>
        <v>0</v>
      </c>
      <c r="S261" s="281">
        <f>'3. GRI Pricing'!W271</f>
        <v>0</v>
      </c>
      <c r="T261" s="281">
        <f>'3. GRI Pricing'!X271</f>
        <v>0</v>
      </c>
      <c r="U261" s="281">
        <f>'3. GRI Pricing'!Y271</f>
        <v>0</v>
      </c>
      <c r="V261" s="282">
        <f>'3. GRI Pricing'!Z271</f>
        <v>1750</v>
      </c>
    </row>
    <row r="262" spans="3:22" x14ac:dyDescent="0.25">
      <c r="C262" s="23">
        <f>'3. GRI Pricing'!C272</f>
        <v>816</v>
      </c>
      <c r="D262" s="374" t="str">
        <f>'1. Accomodation'!L276</f>
        <v>D</v>
      </c>
      <c r="E262" s="16" t="str">
        <f>'3. GRI Pricing'!E272</f>
        <v>1 Bed</v>
      </c>
      <c r="F262" s="16">
        <f>'3. GRI Pricing'!F272</f>
        <v>1</v>
      </c>
      <c r="G262" s="16">
        <f>'3. GRI Pricing'!G272</f>
        <v>437.23</v>
      </c>
      <c r="H262" s="16">
        <f>'3. GRI Pricing'!H272</f>
        <v>8</v>
      </c>
      <c r="I262" s="16" t="str">
        <f>'3. GRI Pricing'!I272</f>
        <v>Saxon Gate above Treeline</v>
      </c>
      <c r="J262" s="280">
        <f>'3. GRI Pricing'!L272</f>
        <v>1275</v>
      </c>
      <c r="K262" s="281">
        <f>'3. GRI Pricing'!P272</f>
        <v>55</v>
      </c>
      <c r="L262" s="281">
        <f>'3. GRI Pricing'!M272</f>
        <v>0</v>
      </c>
      <c r="M262" s="281">
        <f>'3. GRI Pricing'!Q272</f>
        <v>50</v>
      </c>
      <c r="N262" s="281">
        <f>'3. GRI Pricing'!S272</f>
        <v>10</v>
      </c>
      <c r="O262" s="281">
        <f>'3. GRI Pricing'!T272</f>
        <v>0</v>
      </c>
      <c r="P262" s="281">
        <f>'3. GRI Pricing'!R272</f>
        <v>0</v>
      </c>
      <c r="Q262" s="281">
        <f>'3. GRI Pricing'!U272</f>
        <v>0</v>
      </c>
      <c r="R262" s="281">
        <f>'3. GRI Pricing'!V272</f>
        <v>0</v>
      </c>
      <c r="S262" s="281">
        <f>'3. GRI Pricing'!W272</f>
        <v>0</v>
      </c>
      <c r="T262" s="281">
        <f>'3. GRI Pricing'!X272</f>
        <v>0</v>
      </c>
      <c r="U262" s="281">
        <f>'3. GRI Pricing'!Y272</f>
        <v>0</v>
      </c>
      <c r="V262" s="282">
        <f>'3. GRI Pricing'!Z272</f>
        <v>1390</v>
      </c>
    </row>
    <row r="263" spans="3:22" x14ac:dyDescent="0.25">
      <c r="C263" s="23">
        <f>'3. GRI Pricing'!C273</f>
        <v>817</v>
      </c>
      <c r="D263" s="374" t="str">
        <f>'1. Accomodation'!L277</f>
        <v>D</v>
      </c>
      <c r="E263" s="16" t="str">
        <f>'3. GRI Pricing'!E273</f>
        <v>1 Bed</v>
      </c>
      <c r="F263" s="16">
        <f>'3. GRI Pricing'!F273</f>
        <v>1</v>
      </c>
      <c r="G263" s="16">
        <f>'3. GRI Pricing'!G273</f>
        <v>492.56</v>
      </c>
      <c r="H263" s="16">
        <f>'3. GRI Pricing'!H273</f>
        <v>8</v>
      </c>
      <c r="I263" s="16" t="str">
        <f>'3. GRI Pricing'!I273</f>
        <v>Internal Courtyard</v>
      </c>
      <c r="J263" s="280">
        <f>'3. GRI Pricing'!L273</f>
        <v>1275</v>
      </c>
      <c r="K263" s="281">
        <f>'3. GRI Pricing'!P273</f>
        <v>55</v>
      </c>
      <c r="L263" s="281">
        <f>'3. GRI Pricing'!M273</f>
        <v>0</v>
      </c>
      <c r="M263" s="281">
        <f>'3. GRI Pricing'!Q273</f>
        <v>15</v>
      </c>
      <c r="N263" s="281">
        <f>'3. GRI Pricing'!S273</f>
        <v>10</v>
      </c>
      <c r="O263" s="281">
        <f>'3. GRI Pricing'!T273</f>
        <v>0</v>
      </c>
      <c r="P263" s="281">
        <f>'3. GRI Pricing'!R273</f>
        <v>0</v>
      </c>
      <c r="Q263" s="281">
        <f>'3. GRI Pricing'!U273</f>
        <v>0</v>
      </c>
      <c r="R263" s="281">
        <f>'3. GRI Pricing'!V273</f>
        <v>10</v>
      </c>
      <c r="S263" s="281">
        <f>'3. GRI Pricing'!W273</f>
        <v>0</v>
      </c>
      <c r="T263" s="281">
        <f>'3. GRI Pricing'!X273</f>
        <v>0</v>
      </c>
      <c r="U263" s="281">
        <f>'3. GRI Pricing'!Y273</f>
        <v>0</v>
      </c>
      <c r="V263" s="282">
        <f>'3. GRI Pricing'!Z273</f>
        <v>1365</v>
      </c>
    </row>
    <row r="264" spans="3:22" x14ac:dyDescent="0.25">
      <c r="C264" s="23">
        <f>'3. GRI Pricing'!C274</f>
        <v>818</v>
      </c>
      <c r="D264" s="374" t="str">
        <f>'1. Accomodation'!L278</f>
        <v>D</v>
      </c>
      <c r="E264" s="16" t="str">
        <f>'3. GRI Pricing'!E274</f>
        <v>1 Bed</v>
      </c>
      <c r="F264" s="16">
        <f>'3. GRI Pricing'!F274</f>
        <v>1</v>
      </c>
      <c r="G264" s="16">
        <f>'3. GRI Pricing'!G274</f>
        <v>437.23</v>
      </c>
      <c r="H264" s="16">
        <f>'3. GRI Pricing'!H274</f>
        <v>8</v>
      </c>
      <c r="I264" s="16" t="str">
        <f>'3. GRI Pricing'!I274</f>
        <v>Saxon Gate above Treeline</v>
      </c>
      <c r="J264" s="280">
        <f>'3. GRI Pricing'!L274</f>
        <v>1275</v>
      </c>
      <c r="K264" s="281">
        <f>'3. GRI Pricing'!P274</f>
        <v>55</v>
      </c>
      <c r="L264" s="281">
        <f>'3. GRI Pricing'!M274</f>
        <v>0</v>
      </c>
      <c r="M264" s="281">
        <f>'3. GRI Pricing'!Q274</f>
        <v>50</v>
      </c>
      <c r="N264" s="281">
        <f>'3. GRI Pricing'!S274</f>
        <v>10</v>
      </c>
      <c r="O264" s="281">
        <f>'3. GRI Pricing'!T274</f>
        <v>0</v>
      </c>
      <c r="P264" s="281">
        <f>'3. GRI Pricing'!R274</f>
        <v>0</v>
      </c>
      <c r="Q264" s="281">
        <f>'3. GRI Pricing'!U274</f>
        <v>0</v>
      </c>
      <c r="R264" s="281">
        <f>'3. GRI Pricing'!V274</f>
        <v>0</v>
      </c>
      <c r="S264" s="281">
        <f>'3. GRI Pricing'!W274</f>
        <v>0</v>
      </c>
      <c r="T264" s="281">
        <f>'3. GRI Pricing'!X274</f>
        <v>0</v>
      </c>
      <c r="U264" s="281">
        <f>'3. GRI Pricing'!Y274</f>
        <v>0</v>
      </c>
      <c r="V264" s="282">
        <f>'3. GRI Pricing'!Z274</f>
        <v>1390</v>
      </c>
    </row>
    <row r="265" spans="3:22" x14ac:dyDescent="0.25">
      <c r="C265" s="23">
        <f>'3. GRI Pricing'!C275</f>
        <v>819</v>
      </c>
      <c r="D265" s="374" t="str">
        <f>'1. Accomodation'!L279</f>
        <v>D</v>
      </c>
      <c r="E265" s="16" t="str">
        <f>'3. GRI Pricing'!E275</f>
        <v>1 Bed</v>
      </c>
      <c r="F265" s="16">
        <f>'3. GRI Pricing'!F275</f>
        <v>1</v>
      </c>
      <c r="G265" s="16">
        <f>'3. GRI Pricing'!G275</f>
        <v>506.87</v>
      </c>
      <c r="H265" s="16">
        <f>'3. GRI Pricing'!H275</f>
        <v>8</v>
      </c>
      <c r="I265" s="16" t="str">
        <f>'3. GRI Pricing'!I275</f>
        <v>Internal Courtyard</v>
      </c>
      <c r="J265" s="280">
        <f>'3. GRI Pricing'!L275</f>
        <v>1275</v>
      </c>
      <c r="K265" s="281">
        <f>'3. GRI Pricing'!P275</f>
        <v>55</v>
      </c>
      <c r="L265" s="281">
        <f>'3. GRI Pricing'!M275</f>
        <v>0</v>
      </c>
      <c r="M265" s="281">
        <f>'3. GRI Pricing'!Q275</f>
        <v>15</v>
      </c>
      <c r="N265" s="281">
        <f>'3. GRI Pricing'!S275</f>
        <v>10</v>
      </c>
      <c r="O265" s="281">
        <f>'3. GRI Pricing'!T275</f>
        <v>0</v>
      </c>
      <c r="P265" s="281">
        <f>'3. GRI Pricing'!R275</f>
        <v>0</v>
      </c>
      <c r="Q265" s="281">
        <f>'3. GRI Pricing'!U275</f>
        <v>0</v>
      </c>
      <c r="R265" s="281">
        <f>'3. GRI Pricing'!V275</f>
        <v>10</v>
      </c>
      <c r="S265" s="281">
        <f>'3. GRI Pricing'!W275</f>
        <v>0</v>
      </c>
      <c r="T265" s="281">
        <f>'3. GRI Pricing'!X275</f>
        <v>0</v>
      </c>
      <c r="U265" s="281">
        <f>'3. GRI Pricing'!Y275</f>
        <v>0</v>
      </c>
      <c r="V265" s="282">
        <f>'3. GRI Pricing'!Z275</f>
        <v>1370</v>
      </c>
    </row>
    <row r="266" spans="3:22" x14ac:dyDescent="0.25">
      <c r="C266" s="23">
        <f>'3. GRI Pricing'!C276</f>
        <v>820</v>
      </c>
      <c r="D266" s="374" t="str">
        <f>'1. Accomodation'!L280</f>
        <v>D</v>
      </c>
      <c r="E266" s="16" t="str">
        <f>'3. GRI Pricing'!E276</f>
        <v>2 Bed</v>
      </c>
      <c r="F266" s="16">
        <f>'3. GRI Pricing'!F276</f>
        <v>2</v>
      </c>
      <c r="G266" s="16">
        <f>'3. GRI Pricing'!G276</f>
        <v>664.35</v>
      </c>
      <c r="H266" s="16">
        <f>'3. GRI Pricing'!H276</f>
        <v>8</v>
      </c>
      <c r="I266" s="16" t="str">
        <f>'3. GRI Pricing'!I276</f>
        <v>Saxon Gate above Treeline</v>
      </c>
      <c r="J266" s="280">
        <f>'3. GRI Pricing'!L276</f>
        <v>1665</v>
      </c>
      <c r="K266" s="281">
        <f>'3. GRI Pricing'!P276</f>
        <v>55</v>
      </c>
      <c r="L266" s="281">
        <f>'3. GRI Pricing'!M276</f>
        <v>0</v>
      </c>
      <c r="M266" s="281">
        <f>'3. GRI Pricing'!Q276</f>
        <v>50</v>
      </c>
      <c r="N266" s="281">
        <f>'3. GRI Pricing'!S276</f>
        <v>10</v>
      </c>
      <c r="O266" s="281">
        <f>'3. GRI Pricing'!T276</f>
        <v>0</v>
      </c>
      <c r="P266" s="281">
        <f>'3. GRI Pricing'!R276</f>
        <v>0</v>
      </c>
      <c r="Q266" s="281">
        <f>'3. GRI Pricing'!U276</f>
        <v>0</v>
      </c>
      <c r="R266" s="281">
        <f>'3. GRI Pricing'!V276</f>
        <v>0</v>
      </c>
      <c r="S266" s="281">
        <f>'3. GRI Pricing'!W276</f>
        <v>0</v>
      </c>
      <c r="T266" s="281">
        <f>'3. GRI Pricing'!X276</f>
        <v>0</v>
      </c>
      <c r="U266" s="281">
        <f>'3. GRI Pricing'!Y276</f>
        <v>0</v>
      </c>
      <c r="V266" s="282">
        <f>'3. GRI Pricing'!Z276</f>
        <v>1750</v>
      </c>
    </row>
    <row r="267" spans="3:22" x14ac:dyDescent="0.25">
      <c r="C267" s="23">
        <f>'3. GRI Pricing'!C277</f>
        <v>821</v>
      </c>
      <c r="D267" s="374" t="str">
        <f>'1. Accomodation'!L281</f>
        <v>D</v>
      </c>
      <c r="E267" s="16" t="str">
        <f>'3. GRI Pricing'!E277</f>
        <v>1 Bed</v>
      </c>
      <c r="F267" s="16">
        <f>'3. GRI Pricing'!F277</f>
        <v>1</v>
      </c>
      <c r="G267" s="16">
        <f>'3. GRI Pricing'!G277</f>
        <v>485.13</v>
      </c>
      <c r="H267" s="16">
        <f>'3. GRI Pricing'!H277</f>
        <v>8</v>
      </c>
      <c r="I267" s="16" t="str">
        <f>'3. GRI Pricing'!I277</f>
        <v>Internal Courtyard</v>
      </c>
      <c r="J267" s="280">
        <f>'3. GRI Pricing'!L277</f>
        <v>1275</v>
      </c>
      <c r="K267" s="281">
        <f>'3. GRI Pricing'!P277</f>
        <v>55</v>
      </c>
      <c r="L267" s="281">
        <f>'3. GRI Pricing'!M277</f>
        <v>0</v>
      </c>
      <c r="M267" s="281">
        <f>'3. GRI Pricing'!Q277</f>
        <v>15</v>
      </c>
      <c r="N267" s="281">
        <f>'3. GRI Pricing'!S277</f>
        <v>10</v>
      </c>
      <c r="O267" s="281">
        <f>'3. GRI Pricing'!T277</f>
        <v>0</v>
      </c>
      <c r="P267" s="281">
        <f>'3. GRI Pricing'!R277</f>
        <v>0</v>
      </c>
      <c r="Q267" s="281">
        <f>'3. GRI Pricing'!U277</f>
        <v>0</v>
      </c>
      <c r="R267" s="281">
        <f>'3. GRI Pricing'!V277</f>
        <v>10</v>
      </c>
      <c r="S267" s="281">
        <f>'3. GRI Pricing'!W277</f>
        <v>0</v>
      </c>
      <c r="T267" s="281">
        <f>'3. GRI Pricing'!X277</f>
        <v>0</v>
      </c>
      <c r="U267" s="281">
        <f>'3. GRI Pricing'!Y277</f>
        <v>0</v>
      </c>
      <c r="V267" s="282">
        <f>'3. GRI Pricing'!Z277</f>
        <v>1360</v>
      </c>
    </row>
    <row r="268" spans="3:22" x14ac:dyDescent="0.25">
      <c r="C268" s="23">
        <f>'3. GRI Pricing'!C278</f>
        <v>0</v>
      </c>
      <c r="D268" s="374" t="str">
        <f>'1. Accomodation'!L282</f>
        <v>[Select]</v>
      </c>
      <c r="E268" s="16" t="str">
        <f>'3. GRI Pricing'!E278</f>
        <v>[Select]</v>
      </c>
      <c r="F268" s="16" t="str">
        <f>'3. GRI Pricing'!F278</f>
        <v>[Select]</v>
      </c>
      <c r="G268" s="16">
        <f>'3. GRI Pricing'!G278</f>
        <v>0</v>
      </c>
      <c r="H268" s="16" t="str">
        <f>'3. GRI Pricing'!H278</f>
        <v>[Select]</v>
      </c>
      <c r="I268" s="16" t="str">
        <f>'3. GRI Pricing'!I278</f>
        <v>[Select]</v>
      </c>
      <c r="J268" s="280">
        <f>'3. GRI Pricing'!L278</f>
        <v>0</v>
      </c>
      <c r="K268" s="281">
        <f>'3. GRI Pricing'!P278</f>
        <v>0</v>
      </c>
      <c r="L268" s="281">
        <f>'3. GRI Pricing'!M278</f>
        <v>0</v>
      </c>
      <c r="M268" s="281">
        <f>'3. GRI Pricing'!Q278</f>
        <v>0</v>
      </c>
      <c r="N268" s="281">
        <f>'3. GRI Pricing'!S278</f>
        <v>0</v>
      </c>
      <c r="O268" s="281">
        <f>'3. GRI Pricing'!T278</f>
        <v>0</v>
      </c>
      <c r="P268" s="281">
        <f>'3. GRI Pricing'!R278</f>
        <v>0</v>
      </c>
      <c r="Q268" s="281">
        <f>'3. GRI Pricing'!U278</f>
        <v>0</v>
      </c>
      <c r="R268" s="281">
        <f>'3. GRI Pricing'!V278</f>
        <v>0</v>
      </c>
      <c r="S268" s="281">
        <f>'3. GRI Pricing'!W278</f>
        <v>0</v>
      </c>
      <c r="T268" s="281">
        <f>'3. GRI Pricing'!X278</f>
        <v>0</v>
      </c>
      <c r="U268" s="281">
        <f>'3. GRI Pricing'!Y278</f>
        <v>0</v>
      </c>
      <c r="V268" s="282">
        <f>'3. GRI Pricing'!Z278</f>
        <v>0</v>
      </c>
    </row>
    <row r="269" spans="3:22" x14ac:dyDescent="0.25">
      <c r="C269" s="23">
        <f>'3. GRI Pricing'!C279</f>
        <v>0</v>
      </c>
      <c r="D269" s="374" t="str">
        <f>'1. Accomodation'!L283</f>
        <v>[Select]</v>
      </c>
      <c r="E269" s="16" t="str">
        <f>'3. GRI Pricing'!E279</f>
        <v>[Select]</v>
      </c>
      <c r="F269" s="16" t="str">
        <f>'3. GRI Pricing'!F279</f>
        <v>[Select]</v>
      </c>
      <c r="G269" s="16">
        <f>'3. GRI Pricing'!G279</f>
        <v>0</v>
      </c>
      <c r="H269" s="16" t="str">
        <f>'3. GRI Pricing'!H279</f>
        <v>[Select]</v>
      </c>
      <c r="I269" s="16" t="str">
        <f>'3. GRI Pricing'!I279</f>
        <v>[Select]</v>
      </c>
      <c r="J269" s="280">
        <f>'3. GRI Pricing'!L279</f>
        <v>0</v>
      </c>
      <c r="K269" s="281">
        <f>'3. GRI Pricing'!P279</f>
        <v>0</v>
      </c>
      <c r="L269" s="281">
        <f>'3. GRI Pricing'!M279</f>
        <v>0</v>
      </c>
      <c r="M269" s="281">
        <f>'3. GRI Pricing'!Q279</f>
        <v>0</v>
      </c>
      <c r="N269" s="281">
        <f>'3. GRI Pricing'!S279</f>
        <v>0</v>
      </c>
      <c r="O269" s="281">
        <f>'3. GRI Pricing'!T279</f>
        <v>0</v>
      </c>
      <c r="P269" s="281">
        <f>'3. GRI Pricing'!R279</f>
        <v>0</v>
      </c>
      <c r="Q269" s="281">
        <f>'3. GRI Pricing'!U279</f>
        <v>0</v>
      </c>
      <c r="R269" s="281">
        <f>'3. GRI Pricing'!V279</f>
        <v>0</v>
      </c>
      <c r="S269" s="281">
        <f>'3. GRI Pricing'!W279</f>
        <v>0</v>
      </c>
      <c r="T269" s="281">
        <f>'3. GRI Pricing'!X279</f>
        <v>0</v>
      </c>
      <c r="U269" s="281">
        <f>'3. GRI Pricing'!Y279</f>
        <v>0</v>
      </c>
      <c r="V269" s="282">
        <f>'3. GRI Pricing'!Z279</f>
        <v>0</v>
      </c>
    </row>
    <row r="270" spans="3:22" x14ac:dyDescent="0.25">
      <c r="C270" s="23">
        <f>'3. GRI Pricing'!C280</f>
        <v>0</v>
      </c>
      <c r="D270" s="374" t="str">
        <f>'1. Accomodation'!L284</f>
        <v>[Select]</v>
      </c>
      <c r="E270" s="16" t="str">
        <f>'3. GRI Pricing'!E280</f>
        <v>[Select]</v>
      </c>
      <c r="F270" s="16" t="str">
        <f>'3. GRI Pricing'!F280</f>
        <v>[Select]</v>
      </c>
      <c r="G270" s="16">
        <f>'3. GRI Pricing'!G280</f>
        <v>0</v>
      </c>
      <c r="H270" s="16" t="str">
        <f>'3. GRI Pricing'!H280</f>
        <v>[Select]</v>
      </c>
      <c r="I270" s="16" t="str">
        <f>'3. GRI Pricing'!I280</f>
        <v>[Select]</v>
      </c>
      <c r="J270" s="280">
        <f>'3. GRI Pricing'!L280</f>
        <v>0</v>
      </c>
      <c r="K270" s="281">
        <f>'3. GRI Pricing'!P280</f>
        <v>0</v>
      </c>
      <c r="L270" s="281">
        <f>'3. GRI Pricing'!M280</f>
        <v>0</v>
      </c>
      <c r="M270" s="281">
        <f>'3. GRI Pricing'!Q280</f>
        <v>0</v>
      </c>
      <c r="N270" s="281">
        <f>'3. GRI Pricing'!S280</f>
        <v>0</v>
      </c>
      <c r="O270" s="281">
        <f>'3. GRI Pricing'!T280</f>
        <v>0</v>
      </c>
      <c r="P270" s="281">
        <f>'3. GRI Pricing'!R280</f>
        <v>0</v>
      </c>
      <c r="Q270" s="281">
        <f>'3. GRI Pricing'!U280</f>
        <v>0</v>
      </c>
      <c r="R270" s="281">
        <f>'3. GRI Pricing'!V280</f>
        <v>0</v>
      </c>
      <c r="S270" s="281">
        <f>'3. GRI Pricing'!W280</f>
        <v>0</v>
      </c>
      <c r="T270" s="281">
        <f>'3. GRI Pricing'!X280</f>
        <v>0</v>
      </c>
      <c r="U270" s="281">
        <f>'3. GRI Pricing'!Y280</f>
        <v>0</v>
      </c>
      <c r="V270" s="282">
        <f>'3. GRI Pricing'!Z280</f>
        <v>0</v>
      </c>
    </row>
    <row r="271" spans="3:22" x14ac:dyDescent="0.25">
      <c r="C271" s="23">
        <f>'3. GRI Pricing'!C281</f>
        <v>0</v>
      </c>
      <c r="D271" s="374" t="str">
        <f>'1. Accomodation'!L285</f>
        <v>[Select]</v>
      </c>
      <c r="E271" s="16" t="str">
        <f>'3. GRI Pricing'!E281</f>
        <v>[Select]</v>
      </c>
      <c r="F271" s="16" t="str">
        <f>'3. GRI Pricing'!F281</f>
        <v>[Select]</v>
      </c>
      <c r="G271" s="16">
        <f>'3. GRI Pricing'!G281</f>
        <v>0</v>
      </c>
      <c r="H271" s="16" t="str">
        <f>'3. GRI Pricing'!H281</f>
        <v>[Select]</v>
      </c>
      <c r="I271" s="16" t="str">
        <f>'3. GRI Pricing'!I281</f>
        <v>[Select]</v>
      </c>
      <c r="J271" s="280">
        <f>'3. GRI Pricing'!L281</f>
        <v>0</v>
      </c>
      <c r="K271" s="281">
        <f>'3. GRI Pricing'!P281</f>
        <v>0</v>
      </c>
      <c r="L271" s="281">
        <f>'3. GRI Pricing'!M281</f>
        <v>0</v>
      </c>
      <c r="M271" s="281">
        <f>'3. GRI Pricing'!Q281</f>
        <v>0</v>
      </c>
      <c r="N271" s="281">
        <f>'3. GRI Pricing'!S281</f>
        <v>0</v>
      </c>
      <c r="O271" s="281">
        <f>'3. GRI Pricing'!T281</f>
        <v>0</v>
      </c>
      <c r="P271" s="281">
        <f>'3. GRI Pricing'!R281</f>
        <v>0</v>
      </c>
      <c r="Q271" s="281">
        <f>'3. GRI Pricing'!U281</f>
        <v>0</v>
      </c>
      <c r="R271" s="281">
        <f>'3. GRI Pricing'!V281</f>
        <v>0</v>
      </c>
      <c r="S271" s="281">
        <f>'3. GRI Pricing'!W281</f>
        <v>0</v>
      </c>
      <c r="T271" s="281">
        <f>'3. GRI Pricing'!X281</f>
        <v>0</v>
      </c>
      <c r="U271" s="281">
        <f>'3. GRI Pricing'!Y281</f>
        <v>0</v>
      </c>
      <c r="V271" s="282">
        <f>'3. GRI Pricing'!Z281</f>
        <v>0</v>
      </c>
    </row>
    <row r="272" spans="3:22" x14ac:dyDescent="0.25">
      <c r="C272" s="23">
        <f>'3. GRI Pricing'!C282</f>
        <v>0</v>
      </c>
      <c r="D272" s="374" t="str">
        <f>'1. Accomodation'!L286</f>
        <v>[Select]</v>
      </c>
      <c r="E272" s="16" t="str">
        <f>'3. GRI Pricing'!E282</f>
        <v>[Select]</v>
      </c>
      <c r="F272" s="16" t="str">
        <f>'3. GRI Pricing'!F282</f>
        <v>[Select]</v>
      </c>
      <c r="G272" s="16">
        <f>'3. GRI Pricing'!G282</f>
        <v>0</v>
      </c>
      <c r="H272" s="16" t="str">
        <f>'3. GRI Pricing'!H282</f>
        <v>[Select]</v>
      </c>
      <c r="I272" s="16" t="str">
        <f>'3. GRI Pricing'!I282</f>
        <v>[Select]</v>
      </c>
      <c r="J272" s="280">
        <f>'3. GRI Pricing'!L282</f>
        <v>0</v>
      </c>
      <c r="K272" s="281">
        <f>'3. GRI Pricing'!P282</f>
        <v>0</v>
      </c>
      <c r="L272" s="281">
        <f>'3. GRI Pricing'!M282</f>
        <v>0</v>
      </c>
      <c r="M272" s="281">
        <f>'3. GRI Pricing'!Q282</f>
        <v>0</v>
      </c>
      <c r="N272" s="281">
        <f>'3. GRI Pricing'!S282</f>
        <v>0</v>
      </c>
      <c r="O272" s="281">
        <f>'3. GRI Pricing'!T282</f>
        <v>0</v>
      </c>
      <c r="P272" s="281">
        <f>'3. GRI Pricing'!R282</f>
        <v>0</v>
      </c>
      <c r="Q272" s="281">
        <f>'3. GRI Pricing'!U282</f>
        <v>0</v>
      </c>
      <c r="R272" s="281">
        <f>'3. GRI Pricing'!V282</f>
        <v>0</v>
      </c>
      <c r="S272" s="281">
        <f>'3. GRI Pricing'!W282</f>
        <v>0</v>
      </c>
      <c r="T272" s="281">
        <f>'3. GRI Pricing'!X282</f>
        <v>0</v>
      </c>
      <c r="U272" s="281">
        <f>'3. GRI Pricing'!Y282</f>
        <v>0</v>
      </c>
      <c r="V272" s="282">
        <f>'3. GRI Pricing'!Z282</f>
        <v>0</v>
      </c>
    </row>
    <row r="273" spans="3:22" x14ac:dyDescent="0.25">
      <c r="C273" s="23">
        <f>'3. GRI Pricing'!C283</f>
        <v>0</v>
      </c>
      <c r="D273" s="374" t="str">
        <f>'1. Accomodation'!L287</f>
        <v>[Select]</v>
      </c>
      <c r="E273" s="16" t="str">
        <f>'3. GRI Pricing'!E283</f>
        <v>[Select]</v>
      </c>
      <c r="F273" s="16" t="str">
        <f>'3. GRI Pricing'!F283</f>
        <v>[Select]</v>
      </c>
      <c r="G273" s="16">
        <f>'3. GRI Pricing'!G283</f>
        <v>0</v>
      </c>
      <c r="H273" s="16" t="str">
        <f>'3. GRI Pricing'!H283</f>
        <v>[Select]</v>
      </c>
      <c r="I273" s="16" t="str">
        <f>'3. GRI Pricing'!I283</f>
        <v>[Select]</v>
      </c>
      <c r="J273" s="280">
        <f>'3. GRI Pricing'!L283</f>
        <v>0</v>
      </c>
      <c r="K273" s="281">
        <f>'3. GRI Pricing'!P283</f>
        <v>0</v>
      </c>
      <c r="L273" s="281">
        <f>'3. GRI Pricing'!M283</f>
        <v>0</v>
      </c>
      <c r="M273" s="281">
        <f>'3. GRI Pricing'!Q283</f>
        <v>0</v>
      </c>
      <c r="N273" s="281">
        <f>'3. GRI Pricing'!S283</f>
        <v>0</v>
      </c>
      <c r="O273" s="281">
        <f>'3. GRI Pricing'!T283</f>
        <v>0</v>
      </c>
      <c r="P273" s="281">
        <f>'3. GRI Pricing'!R283</f>
        <v>0</v>
      </c>
      <c r="Q273" s="281">
        <f>'3. GRI Pricing'!U283</f>
        <v>0</v>
      </c>
      <c r="R273" s="281">
        <f>'3. GRI Pricing'!V283</f>
        <v>0</v>
      </c>
      <c r="S273" s="281">
        <f>'3. GRI Pricing'!W283</f>
        <v>0</v>
      </c>
      <c r="T273" s="281">
        <f>'3. GRI Pricing'!X283</f>
        <v>0</v>
      </c>
      <c r="U273" s="281">
        <f>'3. GRI Pricing'!Y283</f>
        <v>0</v>
      </c>
      <c r="V273" s="282">
        <f>'3. GRI Pricing'!Z283</f>
        <v>0</v>
      </c>
    </row>
    <row r="274" spans="3:22" x14ac:dyDescent="0.25">
      <c r="C274" s="23">
        <f>'3. GRI Pricing'!C284</f>
        <v>0</v>
      </c>
      <c r="D274" s="374" t="str">
        <f>'1. Accomodation'!L288</f>
        <v>[Select]</v>
      </c>
      <c r="E274" s="16" t="str">
        <f>'3. GRI Pricing'!E284</f>
        <v>[Select]</v>
      </c>
      <c r="F274" s="16" t="str">
        <f>'3. GRI Pricing'!F284</f>
        <v>[Select]</v>
      </c>
      <c r="G274" s="16">
        <f>'3. GRI Pricing'!G284</f>
        <v>0</v>
      </c>
      <c r="H274" s="16" t="str">
        <f>'3. GRI Pricing'!H284</f>
        <v>[Select]</v>
      </c>
      <c r="I274" s="16" t="str">
        <f>'3. GRI Pricing'!I284</f>
        <v>[Select]</v>
      </c>
      <c r="J274" s="280">
        <f>'3. GRI Pricing'!L284</f>
        <v>0</v>
      </c>
      <c r="K274" s="281">
        <f>'3. GRI Pricing'!P284</f>
        <v>0</v>
      </c>
      <c r="L274" s="281">
        <f>'3. GRI Pricing'!M284</f>
        <v>0</v>
      </c>
      <c r="M274" s="281">
        <f>'3. GRI Pricing'!Q284</f>
        <v>0</v>
      </c>
      <c r="N274" s="281">
        <f>'3. GRI Pricing'!S284</f>
        <v>0</v>
      </c>
      <c r="O274" s="281">
        <f>'3. GRI Pricing'!T284</f>
        <v>0</v>
      </c>
      <c r="P274" s="281">
        <f>'3. GRI Pricing'!R284</f>
        <v>0</v>
      </c>
      <c r="Q274" s="281">
        <f>'3. GRI Pricing'!U284</f>
        <v>0</v>
      </c>
      <c r="R274" s="281">
        <f>'3. GRI Pricing'!V284</f>
        <v>0</v>
      </c>
      <c r="S274" s="281">
        <f>'3. GRI Pricing'!W284</f>
        <v>0</v>
      </c>
      <c r="T274" s="281">
        <f>'3. GRI Pricing'!X284</f>
        <v>0</v>
      </c>
      <c r="U274" s="281">
        <f>'3. GRI Pricing'!Y284</f>
        <v>0</v>
      </c>
      <c r="V274" s="282">
        <f>'3. GRI Pricing'!Z284</f>
        <v>0</v>
      </c>
    </row>
    <row r="275" spans="3:22" x14ac:dyDescent="0.25">
      <c r="C275" s="23">
        <f>'3. GRI Pricing'!C285</f>
        <v>0</v>
      </c>
      <c r="D275" s="374" t="str">
        <f>'1. Accomodation'!L289</f>
        <v>[Select]</v>
      </c>
      <c r="E275" s="16" t="str">
        <f>'3. GRI Pricing'!E285</f>
        <v>[Select]</v>
      </c>
      <c r="F275" s="16" t="str">
        <f>'3. GRI Pricing'!F285</f>
        <v>[Select]</v>
      </c>
      <c r="G275" s="16">
        <f>'3. GRI Pricing'!G285</f>
        <v>0</v>
      </c>
      <c r="H275" s="16" t="str">
        <f>'3. GRI Pricing'!H285</f>
        <v>[Select]</v>
      </c>
      <c r="I275" s="16" t="str">
        <f>'3. GRI Pricing'!I285</f>
        <v>[Select]</v>
      </c>
      <c r="J275" s="280">
        <f>'3. GRI Pricing'!L285</f>
        <v>0</v>
      </c>
      <c r="K275" s="281">
        <f>'3. GRI Pricing'!P285</f>
        <v>0</v>
      </c>
      <c r="L275" s="281">
        <f>'3. GRI Pricing'!M285</f>
        <v>0</v>
      </c>
      <c r="M275" s="281">
        <f>'3. GRI Pricing'!Q285</f>
        <v>0</v>
      </c>
      <c r="N275" s="281">
        <f>'3. GRI Pricing'!S285</f>
        <v>0</v>
      </c>
      <c r="O275" s="281">
        <f>'3. GRI Pricing'!T285</f>
        <v>0</v>
      </c>
      <c r="P275" s="281">
        <f>'3. GRI Pricing'!R285</f>
        <v>0</v>
      </c>
      <c r="Q275" s="281">
        <f>'3. GRI Pricing'!U285</f>
        <v>0</v>
      </c>
      <c r="R275" s="281">
        <f>'3. GRI Pricing'!V285</f>
        <v>0</v>
      </c>
      <c r="S275" s="281">
        <f>'3. GRI Pricing'!W285</f>
        <v>0</v>
      </c>
      <c r="T275" s="281">
        <f>'3. GRI Pricing'!X285</f>
        <v>0</v>
      </c>
      <c r="U275" s="281">
        <f>'3. GRI Pricing'!Y285</f>
        <v>0</v>
      </c>
      <c r="V275" s="282">
        <f>'3. GRI Pricing'!Z285</f>
        <v>0</v>
      </c>
    </row>
    <row r="276" spans="3:22" x14ac:dyDescent="0.25">
      <c r="C276" s="23">
        <f>'3. GRI Pricing'!C286</f>
        <v>0</v>
      </c>
      <c r="D276" s="374" t="str">
        <f>'1. Accomodation'!L290</f>
        <v>[Select]</v>
      </c>
      <c r="E276" s="16" t="str">
        <f>'3. GRI Pricing'!E286</f>
        <v>[Select]</v>
      </c>
      <c r="F276" s="16" t="str">
        <f>'3. GRI Pricing'!F286</f>
        <v>[Select]</v>
      </c>
      <c r="G276" s="16">
        <f>'3. GRI Pricing'!G286</f>
        <v>0</v>
      </c>
      <c r="H276" s="16" t="str">
        <f>'3. GRI Pricing'!H286</f>
        <v>[Select]</v>
      </c>
      <c r="I276" s="16" t="str">
        <f>'3. GRI Pricing'!I286</f>
        <v>[Select]</v>
      </c>
      <c r="J276" s="280">
        <f>'3. GRI Pricing'!L286</f>
        <v>0</v>
      </c>
      <c r="K276" s="281">
        <f>'3. GRI Pricing'!P286</f>
        <v>0</v>
      </c>
      <c r="L276" s="281">
        <f>'3. GRI Pricing'!M286</f>
        <v>0</v>
      </c>
      <c r="M276" s="281">
        <f>'3. GRI Pricing'!Q286</f>
        <v>0</v>
      </c>
      <c r="N276" s="281">
        <f>'3. GRI Pricing'!S286</f>
        <v>0</v>
      </c>
      <c r="O276" s="281">
        <f>'3. GRI Pricing'!T286</f>
        <v>0</v>
      </c>
      <c r="P276" s="281">
        <f>'3. GRI Pricing'!R286</f>
        <v>0</v>
      </c>
      <c r="Q276" s="281">
        <f>'3. GRI Pricing'!U286</f>
        <v>0</v>
      </c>
      <c r="R276" s="281">
        <f>'3. GRI Pricing'!V286</f>
        <v>0</v>
      </c>
      <c r="S276" s="281">
        <f>'3. GRI Pricing'!W286</f>
        <v>0</v>
      </c>
      <c r="T276" s="281">
        <f>'3. GRI Pricing'!X286</f>
        <v>0</v>
      </c>
      <c r="U276" s="281">
        <f>'3. GRI Pricing'!Y286</f>
        <v>0</v>
      </c>
      <c r="V276" s="282">
        <f>'3. GRI Pricing'!Z286</f>
        <v>0</v>
      </c>
    </row>
    <row r="277" spans="3:22" x14ac:dyDescent="0.25">
      <c r="C277" s="23">
        <f>'3. GRI Pricing'!C287</f>
        <v>0</v>
      </c>
      <c r="D277" s="374" t="str">
        <f>'1. Accomodation'!L291</f>
        <v>[Select]</v>
      </c>
      <c r="E277" s="16" t="str">
        <f>'3. GRI Pricing'!E287</f>
        <v>[Select]</v>
      </c>
      <c r="F277" s="16" t="str">
        <f>'3. GRI Pricing'!F287</f>
        <v>[Select]</v>
      </c>
      <c r="G277" s="16">
        <f>'3. GRI Pricing'!G287</f>
        <v>0</v>
      </c>
      <c r="H277" s="16" t="str">
        <f>'3. GRI Pricing'!H287</f>
        <v>[Select]</v>
      </c>
      <c r="I277" s="16" t="str">
        <f>'3. GRI Pricing'!I287</f>
        <v>[Select]</v>
      </c>
      <c r="J277" s="280">
        <f>'3. GRI Pricing'!L287</f>
        <v>0</v>
      </c>
      <c r="K277" s="281">
        <f>'3. GRI Pricing'!P287</f>
        <v>0</v>
      </c>
      <c r="L277" s="281">
        <f>'3. GRI Pricing'!M287</f>
        <v>0</v>
      </c>
      <c r="M277" s="281">
        <f>'3. GRI Pricing'!Q287</f>
        <v>0</v>
      </c>
      <c r="N277" s="281">
        <f>'3. GRI Pricing'!S287</f>
        <v>0</v>
      </c>
      <c r="O277" s="281">
        <f>'3. GRI Pricing'!T287</f>
        <v>0</v>
      </c>
      <c r="P277" s="281">
        <f>'3. GRI Pricing'!R287</f>
        <v>0</v>
      </c>
      <c r="Q277" s="281">
        <f>'3. GRI Pricing'!U287</f>
        <v>0</v>
      </c>
      <c r="R277" s="281">
        <f>'3. GRI Pricing'!V287</f>
        <v>0</v>
      </c>
      <c r="S277" s="281">
        <f>'3. GRI Pricing'!W287</f>
        <v>0</v>
      </c>
      <c r="T277" s="281">
        <f>'3. GRI Pricing'!X287</f>
        <v>0</v>
      </c>
      <c r="U277" s="281">
        <f>'3. GRI Pricing'!Y287</f>
        <v>0</v>
      </c>
      <c r="V277" s="282">
        <f>'3. GRI Pricing'!Z287</f>
        <v>0</v>
      </c>
    </row>
    <row r="278" spans="3:22" x14ac:dyDescent="0.25">
      <c r="C278" s="23">
        <f>'3. GRI Pricing'!C288</f>
        <v>0</v>
      </c>
      <c r="D278" s="374" t="str">
        <f>'1. Accomodation'!L292</f>
        <v>[Select]</v>
      </c>
      <c r="E278" s="16" t="str">
        <f>'3. GRI Pricing'!E288</f>
        <v>[Select]</v>
      </c>
      <c r="F278" s="16" t="str">
        <f>'3. GRI Pricing'!F288</f>
        <v>[Select]</v>
      </c>
      <c r="G278" s="16">
        <f>'3. GRI Pricing'!G288</f>
        <v>0</v>
      </c>
      <c r="H278" s="16" t="str">
        <f>'3. GRI Pricing'!H288</f>
        <v>[Select]</v>
      </c>
      <c r="I278" s="16" t="str">
        <f>'3. GRI Pricing'!I288</f>
        <v>[Select]</v>
      </c>
      <c r="J278" s="280">
        <f>'3. GRI Pricing'!L288</f>
        <v>0</v>
      </c>
      <c r="K278" s="281">
        <f>'3. GRI Pricing'!P288</f>
        <v>0</v>
      </c>
      <c r="L278" s="281">
        <f>'3. GRI Pricing'!M288</f>
        <v>0</v>
      </c>
      <c r="M278" s="281">
        <f>'3. GRI Pricing'!Q288</f>
        <v>0</v>
      </c>
      <c r="N278" s="281">
        <f>'3. GRI Pricing'!S288</f>
        <v>0</v>
      </c>
      <c r="O278" s="281">
        <f>'3. GRI Pricing'!T288</f>
        <v>0</v>
      </c>
      <c r="P278" s="281">
        <f>'3. GRI Pricing'!R288</f>
        <v>0</v>
      </c>
      <c r="Q278" s="281">
        <f>'3. GRI Pricing'!U288</f>
        <v>0</v>
      </c>
      <c r="R278" s="281">
        <f>'3. GRI Pricing'!V288</f>
        <v>0</v>
      </c>
      <c r="S278" s="281">
        <f>'3. GRI Pricing'!W288</f>
        <v>0</v>
      </c>
      <c r="T278" s="281">
        <f>'3. GRI Pricing'!X288</f>
        <v>0</v>
      </c>
      <c r="U278" s="281">
        <f>'3. GRI Pricing'!Y288</f>
        <v>0</v>
      </c>
      <c r="V278" s="282">
        <f>'3. GRI Pricing'!Z288</f>
        <v>0</v>
      </c>
    </row>
    <row r="279" spans="3:22" x14ac:dyDescent="0.25">
      <c r="C279" s="23">
        <f>'3. GRI Pricing'!C289</f>
        <v>0</v>
      </c>
      <c r="D279" s="374" t="str">
        <f>'1. Accomodation'!L293</f>
        <v>[Select]</v>
      </c>
      <c r="E279" s="16" t="str">
        <f>'3. GRI Pricing'!E289</f>
        <v>[Select]</v>
      </c>
      <c r="F279" s="16" t="str">
        <f>'3. GRI Pricing'!F289</f>
        <v>[Select]</v>
      </c>
      <c r="G279" s="16">
        <f>'3. GRI Pricing'!G289</f>
        <v>0</v>
      </c>
      <c r="H279" s="16" t="str">
        <f>'3. GRI Pricing'!H289</f>
        <v>[Select]</v>
      </c>
      <c r="I279" s="16" t="str">
        <f>'3. GRI Pricing'!I289</f>
        <v>[Select]</v>
      </c>
      <c r="J279" s="280">
        <f>'3. GRI Pricing'!L289</f>
        <v>0</v>
      </c>
      <c r="K279" s="281">
        <f>'3. GRI Pricing'!P289</f>
        <v>0</v>
      </c>
      <c r="L279" s="281">
        <f>'3. GRI Pricing'!M289</f>
        <v>0</v>
      </c>
      <c r="M279" s="281">
        <f>'3. GRI Pricing'!Q289</f>
        <v>0</v>
      </c>
      <c r="N279" s="281">
        <f>'3. GRI Pricing'!S289</f>
        <v>0</v>
      </c>
      <c r="O279" s="281">
        <f>'3. GRI Pricing'!T289</f>
        <v>0</v>
      </c>
      <c r="P279" s="281">
        <f>'3. GRI Pricing'!R289</f>
        <v>0</v>
      </c>
      <c r="Q279" s="281">
        <f>'3. GRI Pricing'!U289</f>
        <v>0</v>
      </c>
      <c r="R279" s="281">
        <f>'3. GRI Pricing'!V289</f>
        <v>0</v>
      </c>
      <c r="S279" s="281">
        <f>'3. GRI Pricing'!W289</f>
        <v>0</v>
      </c>
      <c r="T279" s="281">
        <f>'3. GRI Pricing'!X289</f>
        <v>0</v>
      </c>
      <c r="U279" s="281">
        <f>'3. GRI Pricing'!Y289</f>
        <v>0</v>
      </c>
      <c r="V279" s="282">
        <f>'3. GRI Pricing'!Z289</f>
        <v>0</v>
      </c>
    </row>
    <row r="280" spans="3:22" x14ac:dyDescent="0.25">
      <c r="C280" s="23">
        <f>'3. GRI Pricing'!C290</f>
        <v>0</v>
      </c>
      <c r="D280" s="374" t="str">
        <f>'1. Accomodation'!L294</f>
        <v>[Select]</v>
      </c>
      <c r="E280" s="16" t="str">
        <f>'3. GRI Pricing'!E290</f>
        <v>[Select]</v>
      </c>
      <c r="F280" s="16" t="str">
        <f>'3. GRI Pricing'!F290</f>
        <v>[Select]</v>
      </c>
      <c r="G280" s="16">
        <f>'3. GRI Pricing'!G290</f>
        <v>0</v>
      </c>
      <c r="H280" s="16" t="str">
        <f>'3. GRI Pricing'!H290</f>
        <v>[Select]</v>
      </c>
      <c r="I280" s="16" t="str">
        <f>'3. GRI Pricing'!I290</f>
        <v>[Select]</v>
      </c>
      <c r="J280" s="280">
        <f>'3. GRI Pricing'!L290</f>
        <v>0</v>
      </c>
      <c r="K280" s="281">
        <f>'3. GRI Pricing'!P290</f>
        <v>0</v>
      </c>
      <c r="L280" s="281">
        <f>'3. GRI Pricing'!M290</f>
        <v>0</v>
      </c>
      <c r="M280" s="281">
        <f>'3. GRI Pricing'!Q290</f>
        <v>0</v>
      </c>
      <c r="N280" s="281">
        <f>'3. GRI Pricing'!S290</f>
        <v>0</v>
      </c>
      <c r="O280" s="281">
        <f>'3. GRI Pricing'!T290</f>
        <v>0</v>
      </c>
      <c r="P280" s="281">
        <f>'3. GRI Pricing'!R290</f>
        <v>0</v>
      </c>
      <c r="Q280" s="281">
        <f>'3. GRI Pricing'!U290</f>
        <v>0</v>
      </c>
      <c r="R280" s="281">
        <f>'3. GRI Pricing'!V290</f>
        <v>0</v>
      </c>
      <c r="S280" s="281">
        <f>'3. GRI Pricing'!W290</f>
        <v>0</v>
      </c>
      <c r="T280" s="281">
        <f>'3. GRI Pricing'!X290</f>
        <v>0</v>
      </c>
      <c r="U280" s="281">
        <f>'3. GRI Pricing'!Y290</f>
        <v>0</v>
      </c>
      <c r="V280" s="282">
        <f>'3. GRI Pricing'!Z290</f>
        <v>0</v>
      </c>
    </row>
    <row r="281" spans="3:22" x14ac:dyDescent="0.25">
      <c r="C281" s="23">
        <f>'3. GRI Pricing'!C291</f>
        <v>0</v>
      </c>
      <c r="D281" s="374" t="str">
        <f>'1. Accomodation'!L295</f>
        <v>[Select]</v>
      </c>
      <c r="E281" s="16" t="str">
        <f>'3. GRI Pricing'!E291</f>
        <v>[Select]</v>
      </c>
      <c r="F281" s="16" t="str">
        <f>'3. GRI Pricing'!F291</f>
        <v>[Select]</v>
      </c>
      <c r="G281" s="16">
        <f>'3. GRI Pricing'!G291</f>
        <v>0</v>
      </c>
      <c r="H281" s="16" t="str">
        <f>'3. GRI Pricing'!H291</f>
        <v>[Select]</v>
      </c>
      <c r="I281" s="16" t="str">
        <f>'3. GRI Pricing'!I291</f>
        <v>[Select]</v>
      </c>
      <c r="J281" s="280">
        <f>'3. GRI Pricing'!L291</f>
        <v>0</v>
      </c>
      <c r="K281" s="281">
        <f>'3. GRI Pricing'!P291</f>
        <v>0</v>
      </c>
      <c r="L281" s="281">
        <f>'3. GRI Pricing'!M291</f>
        <v>0</v>
      </c>
      <c r="M281" s="281">
        <f>'3. GRI Pricing'!Q291</f>
        <v>0</v>
      </c>
      <c r="N281" s="281">
        <f>'3. GRI Pricing'!S291</f>
        <v>0</v>
      </c>
      <c r="O281" s="281">
        <f>'3. GRI Pricing'!T291</f>
        <v>0</v>
      </c>
      <c r="P281" s="281">
        <f>'3. GRI Pricing'!R291</f>
        <v>0</v>
      </c>
      <c r="Q281" s="281">
        <f>'3. GRI Pricing'!U291</f>
        <v>0</v>
      </c>
      <c r="R281" s="281">
        <f>'3. GRI Pricing'!V291</f>
        <v>0</v>
      </c>
      <c r="S281" s="281">
        <f>'3. GRI Pricing'!W291</f>
        <v>0</v>
      </c>
      <c r="T281" s="281">
        <f>'3. GRI Pricing'!X291</f>
        <v>0</v>
      </c>
      <c r="U281" s="281">
        <f>'3. GRI Pricing'!Y291</f>
        <v>0</v>
      </c>
      <c r="V281" s="282">
        <f>'3. GRI Pricing'!Z291</f>
        <v>0</v>
      </c>
    </row>
    <row r="282" spans="3:22" x14ac:dyDescent="0.25">
      <c r="C282" s="23">
        <f>'3. GRI Pricing'!C292</f>
        <v>0</v>
      </c>
      <c r="D282" s="374" t="str">
        <f>'1. Accomodation'!L296</f>
        <v>[Select]</v>
      </c>
      <c r="E282" s="16" t="str">
        <f>'3. GRI Pricing'!E292</f>
        <v>[Select]</v>
      </c>
      <c r="F282" s="16" t="str">
        <f>'3. GRI Pricing'!F292</f>
        <v>[Select]</v>
      </c>
      <c r="G282" s="16">
        <f>'3. GRI Pricing'!G292</f>
        <v>0</v>
      </c>
      <c r="H282" s="16" t="str">
        <f>'3. GRI Pricing'!H292</f>
        <v>[Select]</v>
      </c>
      <c r="I282" s="16" t="str">
        <f>'3. GRI Pricing'!I292</f>
        <v>[Select]</v>
      </c>
      <c r="J282" s="280">
        <f>'3. GRI Pricing'!L292</f>
        <v>0</v>
      </c>
      <c r="K282" s="281">
        <f>'3. GRI Pricing'!P292</f>
        <v>0</v>
      </c>
      <c r="L282" s="281">
        <f>'3. GRI Pricing'!M292</f>
        <v>0</v>
      </c>
      <c r="M282" s="281">
        <f>'3. GRI Pricing'!Q292</f>
        <v>0</v>
      </c>
      <c r="N282" s="281">
        <f>'3. GRI Pricing'!S292</f>
        <v>0</v>
      </c>
      <c r="O282" s="281">
        <f>'3. GRI Pricing'!T292</f>
        <v>0</v>
      </c>
      <c r="P282" s="281">
        <f>'3. GRI Pricing'!R292</f>
        <v>0</v>
      </c>
      <c r="Q282" s="281">
        <f>'3. GRI Pricing'!U292</f>
        <v>0</v>
      </c>
      <c r="R282" s="281">
        <f>'3. GRI Pricing'!V292</f>
        <v>0</v>
      </c>
      <c r="S282" s="281">
        <f>'3. GRI Pricing'!W292</f>
        <v>0</v>
      </c>
      <c r="T282" s="281">
        <f>'3. GRI Pricing'!X292</f>
        <v>0</v>
      </c>
      <c r="U282" s="281">
        <f>'3. GRI Pricing'!Y292</f>
        <v>0</v>
      </c>
      <c r="V282" s="282">
        <f>'3. GRI Pricing'!Z292</f>
        <v>0</v>
      </c>
    </row>
    <row r="283" spans="3:22" x14ac:dyDescent="0.25">
      <c r="C283" s="23">
        <f>'3. GRI Pricing'!C293</f>
        <v>0</v>
      </c>
      <c r="D283" s="374" t="str">
        <f>'1. Accomodation'!L297</f>
        <v>[Select]</v>
      </c>
      <c r="E283" s="16" t="str">
        <f>'3. GRI Pricing'!E293</f>
        <v>[Select]</v>
      </c>
      <c r="F283" s="16" t="str">
        <f>'3. GRI Pricing'!F293</f>
        <v>[Select]</v>
      </c>
      <c r="G283" s="16">
        <f>'3. GRI Pricing'!G293</f>
        <v>0</v>
      </c>
      <c r="H283" s="16" t="str">
        <f>'3. GRI Pricing'!H293</f>
        <v>[Select]</v>
      </c>
      <c r="I283" s="16" t="str">
        <f>'3. GRI Pricing'!I293</f>
        <v>[Select]</v>
      </c>
      <c r="J283" s="280">
        <f>'3. GRI Pricing'!L293</f>
        <v>0</v>
      </c>
      <c r="K283" s="281">
        <f>'3. GRI Pricing'!P293</f>
        <v>0</v>
      </c>
      <c r="L283" s="281">
        <f>'3. GRI Pricing'!M293</f>
        <v>0</v>
      </c>
      <c r="M283" s="281">
        <f>'3. GRI Pricing'!Q293</f>
        <v>0</v>
      </c>
      <c r="N283" s="281">
        <f>'3. GRI Pricing'!S293</f>
        <v>0</v>
      </c>
      <c r="O283" s="281">
        <f>'3. GRI Pricing'!T293</f>
        <v>0</v>
      </c>
      <c r="P283" s="281">
        <f>'3. GRI Pricing'!R293</f>
        <v>0</v>
      </c>
      <c r="Q283" s="281">
        <f>'3. GRI Pricing'!U293</f>
        <v>0</v>
      </c>
      <c r="R283" s="281">
        <f>'3. GRI Pricing'!V293</f>
        <v>0</v>
      </c>
      <c r="S283" s="281">
        <f>'3. GRI Pricing'!W293</f>
        <v>0</v>
      </c>
      <c r="T283" s="281">
        <f>'3. GRI Pricing'!X293</f>
        <v>0</v>
      </c>
      <c r="U283" s="281">
        <f>'3. GRI Pricing'!Y293</f>
        <v>0</v>
      </c>
      <c r="V283" s="282">
        <f>'3. GRI Pricing'!Z293</f>
        <v>0</v>
      </c>
    </row>
    <row r="284" spans="3:22" x14ac:dyDescent="0.25">
      <c r="C284" s="23">
        <f>'3. GRI Pricing'!C294</f>
        <v>0</v>
      </c>
      <c r="D284" s="374" t="str">
        <f>'1. Accomodation'!L298</f>
        <v>[Select]</v>
      </c>
      <c r="E284" s="16" t="str">
        <f>'3. GRI Pricing'!E294</f>
        <v>[Select]</v>
      </c>
      <c r="F284" s="16" t="str">
        <f>'3. GRI Pricing'!F294</f>
        <v>[Select]</v>
      </c>
      <c r="G284" s="16">
        <f>'3. GRI Pricing'!G294</f>
        <v>0</v>
      </c>
      <c r="H284" s="16" t="str">
        <f>'3. GRI Pricing'!H294</f>
        <v>[Select]</v>
      </c>
      <c r="I284" s="16" t="str">
        <f>'3. GRI Pricing'!I294</f>
        <v>[Select]</v>
      </c>
      <c r="J284" s="280">
        <f>'3. GRI Pricing'!L294</f>
        <v>0</v>
      </c>
      <c r="K284" s="281">
        <f>'3. GRI Pricing'!P294</f>
        <v>0</v>
      </c>
      <c r="L284" s="281">
        <f>'3. GRI Pricing'!M294</f>
        <v>0</v>
      </c>
      <c r="M284" s="281">
        <f>'3. GRI Pricing'!Q294</f>
        <v>0</v>
      </c>
      <c r="N284" s="281">
        <f>'3. GRI Pricing'!S294</f>
        <v>0</v>
      </c>
      <c r="O284" s="281">
        <f>'3. GRI Pricing'!T294</f>
        <v>0</v>
      </c>
      <c r="P284" s="281">
        <f>'3. GRI Pricing'!R294</f>
        <v>0</v>
      </c>
      <c r="Q284" s="281">
        <f>'3. GRI Pricing'!U294</f>
        <v>0</v>
      </c>
      <c r="R284" s="281">
        <f>'3. GRI Pricing'!V294</f>
        <v>0</v>
      </c>
      <c r="S284" s="281">
        <f>'3. GRI Pricing'!W294</f>
        <v>0</v>
      </c>
      <c r="T284" s="281">
        <f>'3. GRI Pricing'!X294</f>
        <v>0</v>
      </c>
      <c r="U284" s="281">
        <f>'3. GRI Pricing'!Y294</f>
        <v>0</v>
      </c>
      <c r="V284" s="282">
        <f>'3. GRI Pricing'!Z294</f>
        <v>0</v>
      </c>
    </row>
    <row r="285" spans="3:22" x14ac:dyDescent="0.25">
      <c r="C285" s="23">
        <f>'3. GRI Pricing'!C295</f>
        <v>0</v>
      </c>
      <c r="D285" s="374" t="str">
        <f>'1. Accomodation'!L299</f>
        <v>[Select]</v>
      </c>
      <c r="E285" s="16" t="str">
        <f>'3. GRI Pricing'!E295</f>
        <v>[Select]</v>
      </c>
      <c r="F285" s="16" t="str">
        <f>'3. GRI Pricing'!F295</f>
        <v>[Select]</v>
      </c>
      <c r="G285" s="16">
        <f>'3. GRI Pricing'!G295</f>
        <v>0</v>
      </c>
      <c r="H285" s="16" t="str">
        <f>'3. GRI Pricing'!H295</f>
        <v>[Select]</v>
      </c>
      <c r="I285" s="16" t="str">
        <f>'3. GRI Pricing'!I295</f>
        <v>[Select]</v>
      </c>
      <c r="J285" s="280">
        <f>'3. GRI Pricing'!L295</f>
        <v>0</v>
      </c>
      <c r="K285" s="281">
        <f>'3. GRI Pricing'!P295</f>
        <v>0</v>
      </c>
      <c r="L285" s="281">
        <f>'3. GRI Pricing'!M295</f>
        <v>0</v>
      </c>
      <c r="M285" s="281">
        <f>'3. GRI Pricing'!Q295</f>
        <v>0</v>
      </c>
      <c r="N285" s="281">
        <f>'3. GRI Pricing'!S295</f>
        <v>0</v>
      </c>
      <c r="O285" s="281">
        <f>'3. GRI Pricing'!T295</f>
        <v>0</v>
      </c>
      <c r="P285" s="281">
        <f>'3. GRI Pricing'!R295</f>
        <v>0</v>
      </c>
      <c r="Q285" s="281">
        <f>'3. GRI Pricing'!U295</f>
        <v>0</v>
      </c>
      <c r="R285" s="281">
        <f>'3. GRI Pricing'!V295</f>
        <v>0</v>
      </c>
      <c r="S285" s="281">
        <f>'3. GRI Pricing'!W295</f>
        <v>0</v>
      </c>
      <c r="T285" s="281">
        <f>'3. GRI Pricing'!X295</f>
        <v>0</v>
      </c>
      <c r="U285" s="281">
        <f>'3. GRI Pricing'!Y295</f>
        <v>0</v>
      </c>
      <c r="V285" s="282">
        <f>'3. GRI Pricing'!Z295</f>
        <v>0</v>
      </c>
    </row>
    <row r="286" spans="3:22" x14ac:dyDescent="0.25">
      <c r="C286" s="23">
        <f>'3. GRI Pricing'!C296</f>
        <v>0</v>
      </c>
      <c r="D286" s="374" t="str">
        <f>'1. Accomodation'!L300</f>
        <v>[Select]</v>
      </c>
      <c r="E286" s="16" t="str">
        <f>'3. GRI Pricing'!E296</f>
        <v>[Select]</v>
      </c>
      <c r="F286" s="16" t="str">
        <f>'3. GRI Pricing'!F296</f>
        <v>[Select]</v>
      </c>
      <c r="G286" s="16">
        <f>'3. GRI Pricing'!G296</f>
        <v>0</v>
      </c>
      <c r="H286" s="16" t="str">
        <f>'3. GRI Pricing'!H296</f>
        <v>[Select]</v>
      </c>
      <c r="I286" s="16" t="str">
        <f>'3. GRI Pricing'!I296</f>
        <v>[Select]</v>
      </c>
      <c r="J286" s="280">
        <f>'3. GRI Pricing'!L296</f>
        <v>0</v>
      </c>
      <c r="K286" s="281">
        <f>'3. GRI Pricing'!P296</f>
        <v>0</v>
      </c>
      <c r="L286" s="281">
        <f>'3. GRI Pricing'!M296</f>
        <v>0</v>
      </c>
      <c r="M286" s="281">
        <f>'3. GRI Pricing'!Q296</f>
        <v>0</v>
      </c>
      <c r="N286" s="281">
        <f>'3. GRI Pricing'!S296</f>
        <v>0</v>
      </c>
      <c r="O286" s="281">
        <f>'3. GRI Pricing'!T296</f>
        <v>0</v>
      </c>
      <c r="P286" s="281">
        <f>'3. GRI Pricing'!R296</f>
        <v>0</v>
      </c>
      <c r="Q286" s="281">
        <f>'3. GRI Pricing'!U296</f>
        <v>0</v>
      </c>
      <c r="R286" s="281">
        <f>'3. GRI Pricing'!V296</f>
        <v>0</v>
      </c>
      <c r="S286" s="281">
        <f>'3. GRI Pricing'!W296</f>
        <v>0</v>
      </c>
      <c r="T286" s="281">
        <f>'3. GRI Pricing'!X296</f>
        <v>0</v>
      </c>
      <c r="U286" s="281">
        <f>'3. GRI Pricing'!Y296</f>
        <v>0</v>
      </c>
      <c r="V286" s="282">
        <f>'3. GRI Pricing'!Z296</f>
        <v>0</v>
      </c>
    </row>
    <row r="287" spans="3:22" x14ac:dyDescent="0.25">
      <c r="C287" s="23">
        <f>'3. GRI Pricing'!C297</f>
        <v>0</v>
      </c>
      <c r="D287" s="374" t="str">
        <f>'1. Accomodation'!L301</f>
        <v>[Select]</v>
      </c>
      <c r="E287" s="16" t="str">
        <f>'3. GRI Pricing'!E297</f>
        <v>[Select]</v>
      </c>
      <c r="F287" s="16" t="str">
        <f>'3. GRI Pricing'!F297</f>
        <v>[Select]</v>
      </c>
      <c r="G287" s="16">
        <f>'3. GRI Pricing'!G297</f>
        <v>0</v>
      </c>
      <c r="H287" s="16" t="str">
        <f>'3. GRI Pricing'!H297</f>
        <v>[Select]</v>
      </c>
      <c r="I287" s="16" t="str">
        <f>'3. GRI Pricing'!I297</f>
        <v>[Select]</v>
      </c>
      <c r="J287" s="280">
        <f>'3. GRI Pricing'!L297</f>
        <v>0</v>
      </c>
      <c r="K287" s="281">
        <f>'3. GRI Pricing'!P297</f>
        <v>0</v>
      </c>
      <c r="L287" s="281">
        <f>'3. GRI Pricing'!M297</f>
        <v>0</v>
      </c>
      <c r="M287" s="281">
        <f>'3. GRI Pricing'!Q297</f>
        <v>0</v>
      </c>
      <c r="N287" s="281">
        <f>'3. GRI Pricing'!S297</f>
        <v>0</v>
      </c>
      <c r="O287" s="281">
        <f>'3. GRI Pricing'!T297</f>
        <v>0</v>
      </c>
      <c r="P287" s="281">
        <f>'3. GRI Pricing'!R297</f>
        <v>0</v>
      </c>
      <c r="Q287" s="281">
        <f>'3. GRI Pricing'!U297</f>
        <v>0</v>
      </c>
      <c r="R287" s="281">
        <f>'3. GRI Pricing'!V297</f>
        <v>0</v>
      </c>
      <c r="S287" s="281">
        <f>'3. GRI Pricing'!W297</f>
        <v>0</v>
      </c>
      <c r="T287" s="281">
        <f>'3. GRI Pricing'!X297</f>
        <v>0</v>
      </c>
      <c r="U287" s="281">
        <f>'3. GRI Pricing'!Y297</f>
        <v>0</v>
      </c>
      <c r="V287" s="282">
        <f>'3. GRI Pricing'!Z297</f>
        <v>0</v>
      </c>
    </row>
    <row r="288" spans="3:22" x14ac:dyDescent="0.25">
      <c r="C288" s="23">
        <f>'3. GRI Pricing'!C298</f>
        <v>0</v>
      </c>
      <c r="D288" s="374" t="str">
        <f>'1. Accomodation'!L302</f>
        <v>[Select]</v>
      </c>
      <c r="E288" s="16" t="str">
        <f>'3. GRI Pricing'!E298</f>
        <v>[Select]</v>
      </c>
      <c r="F288" s="16" t="str">
        <f>'3. GRI Pricing'!F298</f>
        <v>[Select]</v>
      </c>
      <c r="G288" s="16">
        <f>'3. GRI Pricing'!G298</f>
        <v>0</v>
      </c>
      <c r="H288" s="16" t="str">
        <f>'3. GRI Pricing'!H298</f>
        <v>[Select]</v>
      </c>
      <c r="I288" s="16" t="str">
        <f>'3. GRI Pricing'!I298</f>
        <v>[Select]</v>
      </c>
      <c r="J288" s="280">
        <f>'3. GRI Pricing'!L298</f>
        <v>0</v>
      </c>
      <c r="K288" s="281">
        <f>'3. GRI Pricing'!P298</f>
        <v>0</v>
      </c>
      <c r="L288" s="281">
        <f>'3. GRI Pricing'!M298</f>
        <v>0</v>
      </c>
      <c r="M288" s="281">
        <f>'3. GRI Pricing'!Q298</f>
        <v>0</v>
      </c>
      <c r="N288" s="281">
        <f>'3. GRI Pricing'!S298</f>
        <v>0</v>
      </c>
      <c r="O288" s="281">
        <f>'3. GRI Pricing'!T298</f>
        <v>0</v>
      </c>
      <c r="P288" s="281">
        <f>'3. GRI Pricing'!R298</f>
        <v>0</v>
      </c>
      <c r="Q288" s="281">
        <f>'3. GRI Pricing'!U298</f>
        <v>0</v>
      </c>
      <c r="R288" s="281">
        <f>'3. GRI Pricing'!V298</f>
        <v>0</v>
      </c>
      <c r="S288" s="281">
        <f>'3. GRI Pricing'!W298</f>
        <v>0</v>
      </c>
      <c r="T288" s="281">
        <f>'3. GRI Pricing'!X298</f>
        <v>0</v>
      </c>
      <c r="U288" s="281">
        <f>'3. GRI Pricing'!Y298</f>
        <v>0</v>
      </c>
      <c r="V288" s="282">
        <f>'3. GRI Pricing'!Z298</f>
        <v>0</v>
      </c>
    </row>
    <row r="289" spans="3:22" x14ac:dyDescent="0.25">
      <c r="C289" s="23">
        <f>'3. GRI Pricing'!C299</f>
        <v>0</v>
      </c>
      <c r="D289" s="374" t="str">
        <f>'1. Accomodation'!L303</f>
        <v>[Select]</v>
      </c>
      <c r="E289" s="16" t="str">
        <f>'3. GRI Pricing'!E299</f>
        <v>[Select]</v>
      </c>
      <c r="F289" s="16" t="str">
        <f>'3. GRI Pricing'!F299</f>
        <v>[Select]</v>
      </c>
      <c r="G289" s="16">
        <f>'3. GRI Pricing'!G299</f>
        <v>0</v>
      </c>
      <c r="H289" s="16" t="str">
        <f>'3. GRI Pricing'!H299</f>
        <v>[Select]</v>
      </c>
      <c r="I289" s="16" t="str">
        <f>'3. GRI Pricing'!I299</f>
        <v>[Select]</v>
      </c>
      <c r="J289" s="280">
        <f>'3. GRI Pricing'!L299</f>
        <v>0</v>
      </c>
      <c r="K289" s="281">
        <f>'3. GRI Pricing'!P299</f>
        <v>0</v>
      </c>
      <c r="L289" s="281">
        <f>'3. GRI Pricing'!M299</f>
        <v>0</v>
      </c>
      <c r="M289" s="281">
        <f>'3. GRI Pricing'!Q299</f>
        <v>0</v>
      </c>
      <c r="N289" s="281">
        <f>'3. GRI Pricing'!S299</f>
        <v>0</v>
      </c>
      <c r="O289" s="281">
        <f>'3. GRI Pricing'!T299</f>
        <v>0</v>
      </c>
      <c r="P289" s="281">
        <f>'3. GRI Pricing'!R299</f>
        <v>0</v>
      </c>
      <c r="Q289" s="281">
        <f>'3. GRI Pricing'!U299</f>
        <v>0</v>
      </c>
      <c r="R289" s="281">
        <f>'3. GRI Pricing'!V299</f>
        <v>0</v>
      </c>
      <c r="S289" s="281">
        <f>'3. GRI Pricing'!W299</f>
        <v>0</v>
      </c>
      <c r="T289" s="281">
        <f>'3. GRI Pricing'!X299</f>
        <v>0</v>
      </c>
      <c r="U289" s="281">
        <f>'3. GRI Pricing'!Y299</f>
        <v>0</v>
      </c>
      <c r="V289" s="282">
        <f>'3. GRI Pricing'!Z299</f>
        <v>0</v>
      </c>
    </row>
    <row r="290" spans="3:22" x14ac:dyDescent="0.25">
      <c r="C290" s="23">
        <f>'3. GRI Pricing'!C300</f>
        <v>0</v>
      </c>
      <c r="D290" s="374" t="str">
        <f>'1. Accomodation'!L304</f>
        <v>[Select]</v>
      </c>
      <c r="E290" s="16" t="str">
        <f>'3. GRI Pricing'!E300</f>
        <v>[Select]</v>
      </c>
      <c r="F290" s="16" t="str">
        <f>'3. GRI Pricing'!F300</f>
        <v>[Select]</v>
      </c>
      <c r="G290" s="16">
        <f>'3. GRI Pricing'!G300</f>
        <v>0</v>
      </c>
      <c r="H290" s="16" t="str">
        <f>'3. GRI Pricing'!H300</f>
        <v>[Select]</v>
      </c>
      <c r="I290" s="16" t="str">
        <f>'3. GRI Pricing'!I300</f>
        <v>[Select]</v>
      </c>
      <c r="J290" s="280">
        <f>'3. GRI Pricing'!L300</f>
        <v>0</v>
      </c>
      <c r="K290" s="281">
        <f>'3. GRI Pricing'!P300</f>
        <v>0</v>
      </c>
      <c r="L290" s="281">
        <f>'3. GRI Pricing'!M300</f>
        <v>0</v>
      </c>
      <c r="M290" s="281">
        <f>'3. GRI Pricing'!Q300</f>
        <v>0</v>
      </c>
      <c r="N290" s="281">
        <f>'3. GRI Pricing'!S300</f>
        <v>0</v>
      </c>
      <c r="O290" s="281">
        <f>'3. GRI Pricing'!T300</f>
        <v>0</v>
      </c>
      <c r="P290" s="281">
        <f>'3. GRI Pricing'!R300</f>
        <v>0</v>
      </c>
      <c r="Q290" s="281">
        <f>'3. GRI Pricing'!U300</f>
        <v>0</v>
      </c>
      <c r="R290" s="281">
        <f>'3. GRI Pricing'!V300</f>
        <v>0</v>
      </c>
      <c r="S290" s="281">
        <f>'3. GRI Pricing'!W300</f>
        <v>0</v>
      </c>
      <c r="T290" s="281">
        <f>'3. GRI Pricing'!X300</f>
        <v>0</v>
      </c>
      <c r="U290" s="281">
        <f>'3. GRI Pricing'!Y300</f>
        <v>0</v>
      </c>
      <c r="V290" s="282">
        <f>'3. GRI Pricing'!Z300</f>
        <v>0</v>
      </c>
    </row>
    <row r="291" spans="3:22" x14ac:dyDescent="0.25">
      <c r="C291" s="23">
        <f>'3. GRI Pricing'!C301</f>
        <v>0</v>
      </c>
      <c r="D291" s="374" t="str">
        <f>'1. Accomodation'!L305</f>
        <v>[Select]</v>
      </c>
      <c r="E291" s="16" t="str">
        <f>'3. GRI Pricing'!E301</f>
        <v>[Select]</v>
      </c>
      <c r="F291" s="16" t="str">
        <f>'3. GRI Pricing'!F301</f>
        <v>[Select]</v>
      </c>
      <c r="G291" s="16">
        <f>'3. GRI Pricing'!G301</f>
        <v>0</v>
      </c>
      <c r="H291" s="16" t="str">
        <f>'3. GRI Pricing'!H301</f>
        <v>[Select]</v>
      </c>
      <c r="I291" s="16" t="str">
        <f>'3. GRI Pricing'!I301</f>
        <v>[Select]</v>
      </c>
      <c r="J291" s="280">
        <f>'3. GRI Pricing'!L301</f>
        <v>0</v>
      </c>
      <c r="K291" s="281">
        <f>'3. GRI Pricing'!P301</f>
        <v>0</v>
      </c>
      <c r="L291" s="281">
        <f>'3. GRI Pricing'!M301</f>
        <v>0</v>
      </c>
      <c r="M291" s="281">
        <f>'3. GRI Pricing'!Q301</f>
        <v>0</v>
      </c>
      <c r="N291" s="281">
        <f>'3. GRI Pricing'!S301</f>
        <v>0</v>
      </c>
      <c r="O291" s="281">
        <f>'3. GRI Pricing'!T301</f>
        <v>0</v>
      </c>
      <c r="P291" s="281">
        <f>'3. GRI Pricing'!R301</f>
        <v>0</v>
      </c>
      <c r="Q291" s="281">
        <f>'3. GRI Pricing'!U301</f>
        <v>0</v>
      </c>
      <c r="R291" s="281">
        <f>'3. GRI Pricing'!V301</f>
        <v>0</v>
      </c>
      <c r="S291" s="281">
        <f>'3. GRI Pricing'!W301</f>
        <v>0</v>
      </c>
      <c r="T291" s="281">
        <f>'3. GRI Pricing'!X301</f>
        <v>0</v>
      </c>
      <c r="U291" s="281">
        <f>'3. GRI Pricing'!Y301</f>
        <v>0</v>
      </c>
      <c r="V291" s="282">
        <f>'3. GRI Pricing'!Z301</f>
        <v>0</v>
      </c>
    </row>
    <row r="292" spans="3:22" x14ac:dyDescent="0.25">
      <c r="C292" s="23">
        <f>'3. GRI Pricing'!C302</f>
        <v>0</v>
      </c>
      <c r="D292" s="374" t="str">
        <f>'1. Accomodation'!L306</f>
        <v>[Select]</v>
      </c>
      <c r="E292" s="16" t="str">
        <f>'3. GRI Pricing'!E302</f>
        <v>[Select]</v>
      </c>
      <c r="F292" s="16" t="str">
        <f>'3. GRI Pricing'!F302</f>
        <v>[Select]</v>
      </c>
      <c r="G292" s="16">
        <f>'3. GRI Pricing'!G302</f>
        <v>0</v>
      </c>
      <c r="H292" s="16" t="str">
        <f>'3. GRI Pricing'!H302</f>
        <v>[Select]</v>
      </c>
      <c r="I292" s="16" t="str">
        <f>'3. GRI Pricing'!I302</f>
        <v>[Select]</v>
      </c>
      <c r="J292" s="280">
        <f>'3. GRI Pricing'!L302</f>
        <v>0</v>
      </c>
      <c r="K292" s="281">
        <f>'3. GRI Pricing'!P302</f>
        <v>0</v>
      </c>
      <c r="L292" s="281">
        <f>'3. GRI Pricing'!M302</f>
        <v>0</v>
      </c>
      <c r="M292" s="281">
        <f>'3. GRI Pricing'!Q302</f>
        <v>0</v>
      </c>
      <c r="N292" s="281">
        <f>'3. GRI Pricing'!S302</f>
        <v>0</v>
      </c>
      <c r="O292" s="281">
        <f>'3. GRI Pricing'!T302</f>
        <v>0</v>
      </c>
      <c r="P292" s="281">
        <f>'3. GRI Pricing'!R302</f>
        <v>0</v>
      </c>
      <c r="Q292" s="281">
        <f>'3. GRI Pricing'!U302</f>
        <v>0</v>
      </c>
      <c r="R292" s="281">
        <f>'3. GRI Pricing'!V302</f>
        <v>0</v>
      </c>
      <c r="S292" s="281">
        <f>'3. GRI Pricing'!W302</f>
        <v>0</v>
      </c>
      <c r="T292" s="281">
        <f>'3. GRI Pricing'!X302</f>
        <v>0</v>
      </c>
      <c r="U292" s="281">
        <f>'3. GRI Pricing'!Y302</f>
        <v>0</v>
      </c>
      <c r="V292" s="282">
        <f>'3. GRI Pricing'!Z302</f>
        <v>0</v>
      </c>
    </row>
    <row r="293" spans="3:22" x14ac:dyDescent="0.25">
      <c r="C293" s="23">
        <f>'3. GRI Pricing'!C303</f>
        <v>0</v>
      </c>
      <c r="D293" s="374" t="str">
        <f>'1. Accomodation'!L307</f>
        <v>[Select]</v>
      </c>
      <c r="E293" s="16" t="str">
        <f>'3. GRI Pricing'!E303</f>
        <v>[Select]</v>
      </c>
      <c r="F293" s="16" t="str">
        <f>'3. GRI Pricing'!F303</f>
        <v>[Select]</v>
      </c>
      <c r="G293" s="16">
        <f>'3. GRI Pricing'!G303</f>
        <v>0</v>
      </c>
      <c r="H293" s="16" t="str">
        <f>'3. GRI Pricing'!H303</f>
        <v>[Select]</v>
      </c>
      <c r="I293" s="16" t="str">
        <f>'3. GRI Pricing'!I303</f>
        <v>[Select]</v>
      </c>
      <c r="J293" s="280">
        <f>'3. GRI Pricing'!L303</f>
        <v>0</v>
      </c>
      <c r="K293" s="281">
        <f>'3. GRI Pricing'!P303</f>
        <v>0</v>
      </c>
      <c r="L293" s="281">
        <f>'3. GRI Pricing'!M303</f>
        <v>0</v>
      </c>
      <c r="M293" s="281">
        <f>'3. GRI Pricing'!Q303</f>
        <v>0</v>
      </c>
      <c r="N293" s="281">
        <f>'3. GRI Pricing'!S303</f>
        <v>0</v>
      </c>
      <c r="O293" s="281">
        <f>'3. GRI Pricing'!T303</f>
        <v>0</v>
      </c>
      <c r="P293" s="281">
        <f>'3. GRI Pricing'!R303</f>
        <v>0</v>
      </c>
      <c r="Q293" s="281">
        <f>'3. GRI Pricing'!U303</f>
        <v>0</v>
      </c>
      <c r="R293" s="281">
        <f>'3. GRI Pricing'!V303</f>
        <v>0</v>
      </c>
      <c r="S293" s="281">
        <f>'3. GRI Pricing'!W303</f>
        <v>0</v>
      </c>
      <c r="T293" s="281">
        <f>'3. GRI Pricing'!X303</f>
        <v>0</v>
      </c>
      <c r="U293" s="281">
        <f>'3. GRI Pricing'!Y303</f>
        <v>0</v>
      </c>
      <c r="V293" s="282">
        <f>'3. GRI Pricing'!Z303</f>
        <v>0</v>
      </c>
    </row>
    <row r="294" spans="3:22" x14ac:dyDescent="0.25">
      <c r="C294" s="23">
        <f>'3. GRI Pricing'!C304</f>
        <v>0</v>
      </c>
      <c r="D294" s="374" t="str">
        <f>'1. Accomodation'!L308</f>
        <v>[Select]</v>
      </c>
      <c r="E294" s="16" t="str">
        <f>'3. GRI Pricing'!E304</f>
        <v>[Select]</v>
      </c>
      <c r="F294" s="16" t="str">
        <f>'3. GRI Pricing'!F304</f>
        <v>[Select]</v>
      </c>
      <c r="G294" s="16">
        <f>'3. GRI Pricing'!G304</f>
        <v>0</v>
      </c>
      <c r="H294" s="16" t="str">
        <f>'3. GRI Pricing'!H304</f>
        <v>[Select]</v>
      </c>
      <c r="I294" s="16" t="str">
        <f>'3. GRI Pricing'!I304</f>
        <v>[Select]</v>
      </c>
      <c r="J294" s="280">
        <f>'3. GRI Pricing'!L304</f>
        <v>0</v>
      </c>
      <c r="K294" s="281">
        <f>'3. GRI Pricing'!P304</f>
        <v>0</v>
      </c>
      <c r="L294" s="281">
        <f>'3. GRI Pricing'!M304</f>
        <v>0</v>
      </c>
      <c r="M294" s="281">
        <f>'3. GRI Pricing'!Q304</f>
        <v>0</v>
      </c>
      <c r="N294" s="281">
        <f>'3. GRI Pricing'!S304</f>
        <v>0</v>
      </c>
      <c r="O294" s="281">
        <f>'3. GRI Pricing'!T304</f>
        <v>0</v>
      </c>
      <c r="P294" s="281">
        <f>'3. GRI Pricing'!R304</f>
        <v>0</v>
      </c>
      <c r="Q294" s="281">
        <f>'3. GRI Pricing'!U304</f>
        <v>0</v>
      </c>
      <c r="R294" s="281">
        <f>'3. GRI Pricing'!V304</f>
        <v>0</v>
      </c>
      <c r="S294" s="281">
        <f>'3. GRI Pricing'!W304</f>
        <v>0</v>
      </c>
      <c r="T294" s="281">
        <f>'3. GRI Pricing'!X304</f>
        <v>0</v>
      </c>
      <c r="U294" s="281">
        <f>'3. GRI Pricing'!Y304</f>
        <v>0</v>
      </c>
      <c r="V294" s="282">
        <f>'3. GRI Pricing'!Z304</f>
        <v>0</v>
      </c>
    </row>
    <row r="295" spans="3:22" x14ac:dyDescent="0.25">
      <c r="C295" s="23">
        <f>'3. GRI Pricing'!C305</f>
        <v>0</v>
      </c>
      <c r="D295" s="374" t="str">
        <f>'1. Accomodation'!L309</f>
        <v>[Select]</v>
      </c>
      <c r="E295" s="16" t="str">
        <f>'3. GRI Pricing'!E305</f>
        <v>[Select]</v>
      </c>
      <c r="F295" s="16" t="str">
        <f>'3. GRI Pricing'!F305</f>
        <v>[Select]</v>
      </c>
      <c r="G295" s="16">
        <f>'3. GRI Pricing'!G305</f>
        <v>0</v>
      </c>
      <c r="H295" s="16" t="str">
        <f>'3. GRI Pricing'!H305</f>
        <v>[Select]</v>
      </c>
      <c r="I295" s="16" t="str">
        <f>'3. GRI Pricing'!I305</f>
        <v>[Select]</v>
      </c>
      <c r="J295" s="280">
        <f>'3. GRI Pricing'!L305</f>
        <v>0</v>
      </c>
      <c r="K295" s="281">
        <f>'3. GRI Pricing'!P305</f>
        <v>0</v>
      </c>
      <c r="L295" s="281">
        <f>'3. GRI Pricing'!M305</f>
        <v>0</v>
      </c>
      <c r="M295" s="281">
        <f>'3. GRI Pricing'!Q305</f>
        <v>0</v>
      </c>
      <c r="N295" s="281">
        <f>'3. GRI Pricing'!S305</f>
        <v>0</v>
      </c>
      <c r="O295" s="281">
        <f>'3. GRI Pricing'!T305</f>
        <v>0</v>
      </c>
      <c r="P295" s="281">
        <f>'3. GRI Pricing'!R305</f>
        <v>0</v>
      </c>
      <c r="Q295" s="281">
        <f>'3. GRI Pricing'!U305</f>
        <v>0</v>
      </c>
      <c r="R295" s="281">
        <f>'3. GRI Pricing'!V305</f>
        <v>0</v>
      </c>
      <c r="S295" s="281">
        <f>'3. GRI Pricing'!W305</f>
        <v>0</v>
      </c>
      <c r="T295" s="281">
        <f>'3. GRI Pricing'!X305</f>
        <v>0</v>
      </c>
      <c r="U295" s="281">
        <f>'3. GRI Pricing'!Y305</f>
        <v>0</v>
      </c>
      <c r="V295" s="282">
        <f>'3. GRI Pricing'!Z305</f>
        <v>0</v>
      </c>
    </row>
    <row r="296" spans="3:22" x14ac:dyDescent="0.25">
      <c r="C296" s="23">
        <f>'3. GRI Pricing'!C306</f>
        <v>0</v>
      </c>
      <c r="D296" s="374" t="str">
        <f>'1. Accomodation'!L310</f>
        <v>[Select]</v>
      </c>
      <c r="E296" s="16" t="str">
        <f>'3. GRI Pricing'!E306</f>
        <v>[Select]</v>
      </c>
      <c r="F296" s="16" t="str">
        <f>'3. GRI Pricing'!F306</f>
        <v>[Select]</v>
      </c>
      <c r="G296" s="16">
        <f>'3. GRI Pricing'!G306</f>
        <v>0</v>
      </c>
      <c r="H296" s="16" t="str">
        <f>'3. GRI Pricing'!H306</f>
        <v>[Select]</v>
      </c>
      <c r="I296" s="16" t="str">
        <f>'3. GRI Pricing'!I306</f>
        <v>[Select]</v>
      </c>
      <c r="J296" s="280">
        <f>'3. GRI Pricing'!L306</f>
        <v>0</v>
      </c>
      <c r="K296" s="281">
        <f>'3. GRI Pricing'!P306</f>
        <v>0</v>
      </c>
      <c r="L296" s="281">
        <f>'3. GRI Pricing'!M306</f>
        <v>0</v>
      </c>
      <c r="M296" s="281">
        <f>'3. GRI Pricing'!Q306</f>
        <v>0</v>
      </c>
      <c r="N296" s="281">
        <f>'3. GRI Pricing'!S306</f>
        <v>0</v>
      </c>
      <c r="O296" s="281">
        <f>'3. GRI Pricing'!T306</f>
        <v>0</v>
      </c>
      <c r="P296" s="281">
        <f>'3. GRI Pricing'!R306</f>
        <v>0</v>
      </c>
      <c r="Q296" s="281">
        <f>'3. GRI Pricing'!U306</f>
        <v>0</v>
      </c>
      <c r="R296" s="281">
        <f>'3. GRI Pricing'!V306</f>
        <v>0</v>
      </c>
      <c r="S296" s="281">
        <f>'3. GRI Pricing'!W306</f>
        <v>0</v>
      </c>
      <c r="T296" s="281">
        <f>'3. GRI Pricing'!X306</f>
        <v>0</v>
      </c>
      <c r="U296" s="281">
        <f>'3. GRI Pricing'!Y306</f>
        <v>0</v>
      </c>
      <c r="V296" s="282">
        <f>'3. GRI Pricing'!Z306</f>
        <v>0</v>
      </c>
    </row>
    <row r="297" spans="3:22" x14ac:dyDescent="0.25">
      <c r="C297" s="23">
        <f>'3. GRI Pricing'!C307</f>
        <v>0</v>
      </c>
      <c r="D297" s="374" t="str">
        <f>'1. Accomodation'!L311</f>
        <v>[Select]</v>
      </c>
      <c r="E297" s="16" t="str">
        <f>'3. GRI Pricing'!E307</f>
        <v>[Select]</v>
      </c>
      <c r="F297" s="16" t="str">
        <f>'3. GRI Pricing'!F307</f>
        <v>[Select]</v>
      </c>
      <c r="G297" s="16">
        <f>'3. GRI Pricing'!G307</f>
        <v>0</v>
      </c>
      <c r="H297" s="16" t="str">
        <f>'3. GRI Pricing'!H307</f>
        <v>[Select]</v>
      </c>
      <c r="I297" s="16" t="str">
        <f>'3. GRI Pricing'!I307</f>
        <v>[Select]</v>
      </c>
      <c r="J297" s="280">
        <f>'3. GRI Pricing'!L307</f>
        <v>0</v>
      </c>
      <c r="K297" s="281">
        <f>'3. GRI Pricing'!P307</f>
        <v>0</v>
      </c>
      <c r="L297" s="281">
        <f>'3. GRI Pricing'!M307</f>
        <v>0</v>
      </c>
      <c r="M297" s="281">
        <f>'3. GRI Pricing'!Q307</f>
        <v>0</v>
      </c>
      <c r="N297" s="281">
        <f>'3. GRI Pricing'!S307</f>
        <v>0</v>
      </c>
      <c r="O297" s="281">
        <f>'3. GRI Pricing'!T307</f>
        <v>0</v>
      </c>
      <c r="P297" s="281">
        <f>'3. GRI Pricing'!R307</f>
        <v>0</v>
      </c>
      <c r="Q297" s="281">
        <f>'3. GRI Pricing'!U307</f>
        <v>0</v>
      </c>
      <c r="R297" s="281">
        <f>'3. GRI Pricing'!V307</f>
        <v>0</v>
      </c>
      <c r="S297" s="281">
        <f>'3. GRI Pricing'!W307</f>
        <v>0</v>
      </c>
      <c r="T297" s="281">
        <f>'3. GRI Pricing'!X307</f>
        <v>0</v>
      </c>
      <c r="U297" s="281">
        <f>'3. GRI Pricing'!Y307</f>
        <v>0</v>
      </c>
      <c r="V297" s="282">
        <f>'3. GRI Pricing'!Z307</f>
        <v>0</v>
      </c>
    </row>
    <row r="298" spans="3:22" x14ac:dyDescent="0.25">
      <c r="C298" s="23">
        <f>'3. GRI Pricing'!C308</f>
        <v>0</v>
      </c>
      <c r="D298" s="374" t="str">
        <f>'1. Accomodation'!L312</f>
        <v>[Select]</v>
      </c>
      <c r="E298" s="16" t="str">
        <f>'3. GRI Pricing'!E308</f>
        <v>[Select]</v>
      </c>
      <c r="F298" s="16" t="str">
        <f>'3. GRI Pricing'!F308</f>
        <v>[Select]</v>
      </c>
      <c r="G298" s="16">
        <f>'3. GRI Pricing'!G308</f>
        <v>0</v>
      </c>
      <c r="H298" s="16" t="str">
        <f>'3. GRI Pricing'!H308</f>
        <v>[Select]</v>
      </c>
      <c r="I298" s="16" t="str">
        <f>'3. GRI Pricing'!I308</f>
        <v>[Select]</v>
      </c>
      <c r="J298" s="280">
        <f>'3. GRI Pricing'!L308</f>
        <v>0</v>
      </c>
      <c r="K298" s="281">
        <f>'3. GRI Pricing'!P308</f>
        <v>0</v>
      </c>
      <c r="L298" s="281">
        <f>'3. GRI Pricing'!M308</f>
        <v>0</v>
      </c>
      <c r="M298" s="281">
        <f>'3. GRI Pricing'!Q308</f>
        <v>0</v>
      </c>
      <c r="N298" s="281">
        <f>'3. GRI Pricing'!S308</f>
        <v>0</v>
      </c>
      <c r="O298" s="281">
        <f>'3. GRI Pricing'!T308</f>
        <v>0</v>
      </c>
      <c r="P298" s="281">
        <f>'3. GRI Pricing'!R308</f>
        <v>0</v>
      </c>
      <c r="Q298" s="281">
        <f>'3. GRI Pricing'!U308</f>
        <v>0</v>
      </c>
      <c r="R298" s="281">
        <f>'3. GRI Pricing'!V308</f>
        <v>0</v>
      </c>
      <c r="S298" s="281">
        <f>'3. GRI Pricing'!W308</f>
        <v>0</v>
      </c>
      <c r="T298" s="281">
        <f>'3. GRI Pricing'!X308</f>
        <v>0</v>
      </c>
      <c r="U298" s="281">
        <f>'3. GRI Pricing'!Y308</f>
        <v>0</v>
      </c>
      <c r="V298" s="282">
        <f>'3. GRI Pricing'!Z308</f>
        <v>0</v>
      </c>
    </row>
    <row r="299" spans="3:22" x14ac:dyDescent="0.25">
      <c r="C299" s="23">
        <f>'3. GRI Pricing'!C309</f>
        <v>0</v>
      </c>
      <c r="D299" s="374" t="str">
        <f>'1. Accomodation'!L313</f>
        <v>[Select]</v>
      </c>
      <c r="E299" s="16" t="str">
        <f>'3. GRI Pricing'!E309</f>
        <v>[Select]</v>
      </c>
      <c r="F299" s="16" t="str">
        <f>'3. GRI Pricing'!F309</f>
        <v>[Select]</v>
      </c>
      <c r="G299" s="16">
        <f>'3. GRI Pricing'!G309</f>
        <v>0</v>
      </c>
      <c r="H299" s="16" t="str">
        <f>'3. GRI Pricing'!H309</f>
        <v>[Select]</v>
      </c>
      <c r="I299" s="16" t="str">
        <f>'3. GRI Pricing'!I309</f>
        <v>[Select]</v>
      </c>
      <c r="J299" s="280">
        <f>'3. GRI Pricing'!L309</f>
        <v>0</v>
      </c>
      <c r="K299" s="281">
        <f>'3. GRI Pricing'!P309</f>
        <v>0</v>
      </c>
      <c r="L299" s="281">
        <f>'3. GRI Pricing'!M309</f>
        <v>0</v>
      </c>
      <c r="M299" s="281">
        <f>'3. GRI Pricing'!Q309</f>
        <v>0</v>
      </c>
      <c r="N299" s="281">
        <f>'3. GRI Pricing'!S309</f>
        <v>0</v>
      </c>
      <c r="O299" s="281">
        <f>'3. GRI Pricing'!T309</f>
        <v>0</v>
      </c>
      <c r="P299" s="281">
        <f>'3. GRI Pricing'!R309</f>
        <v>0</v>
      </c>
      <c r="Q299" s="281">
        <f>'3. GRI Pricing'!U309</f>
        <v>0</v>
      </c>
      <c r="R299" s="281">
        <f>'3. GRI Pricing'!V309</f>
        <v>0</v>
      </c>
      <c r="S299" s="281">
        <f>'3. GRI Pricing'!W309</f>
        <v>0</v>
      </c>
      <c r="T299" s="281">
        <f>'3. GRI Pricing'!X309</f>
        <v>0</v>
      </c>
      <c r="U299" s="281">
        <f>'3. GRI Pricing'!Y309</f>
        <v>0</v>
      </c>
      <c r="V299" s="282">
        <f>'3. GRI Pricing'!Z309</f>
        <v>0</v>
      </c>
    </row>
    <row r="300" spans="3:22" x14ac:dyDescent="0.25">
      <c r="C300" s="23">
        <f>'3. GRI Pricing'!C310</f>
        <v>0</v>
      </c>
      <c r="D300" s="374" t="str">
        <f>'1. Accomodation'!L314</f>
        <v>[Select]</v>
      </c>
      <c r="E300" s="16" t="str">
        <f>'3. GRI Pricing'!E310</f>
        <v>[Select]</v>
      </c>
      <c r="F300" s="16" t="str">
        <f>'3. GRI Pricing'!F310</f>
        <v>[Select]</v>
      </c>
      <c r="G300" s="16">
        <f>'3. GRI Pricing'!G310</f>
        <v>0</v>
      </c>
      <c r="H300" s="16" t="str">
        <f>'3. GRI Pricing'!H310</f>
        <v>[Select]</v>
      </c>
      <c r="I300" s="16" t="str">
        <f>'3. GRI Pricing'!I310</f>
        <v>[Select]</v>
      </c>
      <c r="J300" s="280">
        <f>'3. GRI Pricing'!L310</f>
        <v>0</v>
      </c>
      <c r="K300" s="281">
        <f>'3. GRI Pricing'!P310</f>
        <v>0</v>
      </c>
      <c r="L300" s="281">
        <f>'3. GRI Pricing'!M310</f>
        <v>0</v>
      </c>
      <c r="M300" s="281">
        <f>'3. GRI Pricing'!Q310</f>
        <v>0</v>
      </c>
      <c r="N300" s="281">
        <f>'3. GRI Pricing'!S310</f>
        <v>0</v>
      </c>
      <c r="O300" s="281">
        <f>'3. GRI Pricing'!T310</f>
        <v>0</v>
      </c>
      <c r="P300" s="281">
        <f>'3. GRI Pricing'!R310</f>
        <v>0</v>
      </c>
      <c r="Q300" s="281">
        <f>'3. GRI Pricing'!U310</f>
        <v>0</v>
      </c>
      <c r="R300" s="281">
        <f>'3. GRI Pricing'!V310</f>
        <v>0</v>
      </c>
      <c r="S300" s="281">
        <f>'3. GRI Pricing'!W310</f>
        <v>0</v>
      </c>
      <c r="T300" s="281">
        <f>'3. GRI Pricing'!X310</f>
        <v>0</v>
      </c>
      <c r="U300" s="281">
        <f>'3. GRI Pricing'!Y310</f>
        <v>0</v>
      </c>
      <c r="V300" s="282">
        <f>'3. GRI Pricing'!Z310</f>
        <v>0</v>
      </c>
    </row>
    <row r="301" spans="3:22" x14ac:dyDescent="0.25">
      <c r="C301" s="23">
        <f>'3. GRI Pricing'!C311</f>
        <v>0</v>
      </c>
      <c r="D301" s="374" t="str">
        <f>'1. Accomodation'!L315</f>
        <v>[Select]</v>
      </c>
      <c r="E301" s="16" t="str">
        <f>'3. GRI Pricing'!E311</f>
        <v>[Select]</v>
      </c>
      <c r="F301" s="16" t="str">
        <f>'3. GRI Pricing'!F311</f>
        <v>[Select]</v>
      </c>
      <c r="G301" s="16">
        <f>'3. GRI Pricing'!G311</f>
        <v>0</v>
      </c>
      <c r="H301" s="16" t="str">
        <f>'3. GRI Pricing'!H311</f>
        <v>[Select]</v>
      </c>
      <c r="I301" s="16" t="str">
        <f>'3. GRI Pricing'!I311</f>
        <v>[Select]</v>
      </c>
      <c r="J301" s="280">
        <f>'3. GRI Pricing'!L311</f>
        <v>0</v>
      </c>
      <c r="K301" s="281">
        <f>'3. GRI Pricing'!P311</f>
        <v>0</v>
      </c>
      <c r="L301" s="281">
        <f>'3. GRI Pricing'!M311</f>
        <v>0</v>
      </c>
      <c r="M301" s="281">
        <f>'3. GRI Pricing'!Q311</f>
        <v>0</v>
      </c>
      <c r="N301" s="281">
        <f>'3. GRI Pricing'!S311</f>
        <v>0</v>
      </c>
      <c r="O301" s="281">
        <f>'3. GRI Pricing'!T311</f>
        <v>0</v>
      </c>
      <c r="P301" s="281">
        <f>'3. GRI Pricing'!R311</f>
        <v>0</v>
      </c>
      <c r="Q301" s="281">
        <f>'3. GRI Pricing'!U311</f>
        <v>0</v>
      </c>
      <c r="R301" s="281">
        <f>'3. GRI Pricing'!V311</f>
        <v>0</v>
      </c>
      <c r="S301" s="281">
        <f>'3. GRI Pricing'!W311</f>
        <v>0</v>
      </c>
      <c r="T301" s="281">
        <f>'3. GRI Pricing'!X311</f>
        <v>0</v>
      </c>
      <c r="U301" s="281">
        <f>'3. GRI Pricing'!Y311</f>
        <v>0</v>
      </c>
      <c r="V301" s="282">
        <f>'3. GRI Pricing'!Z311</f>
        <v>0</v>
      </c>
    </row>
    <row r="302" spans="3:22" x14ac:dyDescent="0.25">
      <c r="C302" s="23">
        <f>'3. GRI Pricing'!C312</f>
        <v>0</v>
      </c>
      <c r="D302" s="374" t="str">
        <f>'1. Accomodation'!L316</f>
        <v>[Select]</v>
      </c>
      <c r="E302" s="16" t="str">
        <f>'3. GRI Pricing'!E312</f>
        <v>[Select]</v>
      </c>
      <c r="F302" s="16" t="str">
        <f>'3. GRI Pricing'!F312</f>
        <v>[Select]</v>
      </c>
      <c r="G302" s="16">
        <f>'3. GRI Pricing'!G312</f>
        <v>0</v>
      </c>
      <c r="H302" s="16" t="str">
        <f>'3. GRI Pricing'!H312</f>
        <v>[Select]</v>
      </c>
      <c r="I302" s="16" t="str">
        <f>'3. GRI Pricing'!I312</f>
        <v>[Select]</v>
      </c>
      <c r="J302" s="280">
        <f>'3. GRI Pricing'!L312</f>
        <v>0</v>
      </c>
      <c r="K302" s="281">
        <f>'3. GRI Pricing'!P312</f>
        <v>0</v>
      </c>
      <c r="L302" s="281">
        <f>'3. GRI Pricing'!M312</f>
        <v>0</v>
      </c>
      <c r="M302" s="281">
        <f>'3. GRI Pricing'!Q312</f>
        <v>0</v>
      </c>
      <c r="N302" s="281">
        <f>'3. GRI Pricing'!S312</f>
        <v>0</v>
      </c>
      <c r="O302" s="281">
        <f>'3. GRI Pricing'!T312</f>
        <v>0</v>
      </c>
      <c r="P302" s="281">
        <f>'3. GRI Pricing'!R312</f>
        <v>0</v>
      </c>
      <c r="Q302" s="281">
        <f>'3. GRI Pricing'!U312</f>
        <v>0</v>
      </c>
      <c r="R302" s="281">
        <f>'3. GRI Pricing'!V312</f>
        <v>0</v>
      </c>
      <c r="S302" s="281">
        <f>'3. GRI Pricing'!W312</f>
        <v>0</v>
      </c>
      <c r="T302" s="281">
        <f>'3. GRI Pricing'!X312</f>
        <v>0</v>
      </c>
      <c r="U302" s="281">
        <f>'3. GRI Pricing'!Y312</f>
        <v>0</v>
      </c>
      <c r="V302" s="282">
        <f>'3. GRI Pricing'!Z312</f>
        <v>0</v>
      </c>
    </row>
    <row r="303" spans="3:22" x14ac:dyDescent="0.25">
      <c r="C303" s="23">
        <f>'3. GRI Pricing'!C313</f>
        <v>0</v>
      </c>
      <c r="D303" s="374" t="str">
        <f>'1. Accomodation'!L317</f>
        <v>[Select]</v>
      </c>
      <c r="E303" s="16" t="str">
        <f>'3. GRI Pricing'!E313</f>
        <v>[Select]</v>
      </c>
      <c r="F303" s="16" t="str">
        <f>'3. GRI Pricing'!F313</f>
        <v>[Select]</v>
      </c>
      <c r="G303" s="16">
        <f>'3. GRI Pricing'!G313</f>
        <v>0</v>
      </c>
      <c r="H303" s="16" t="str">
        <f>'3. GRI Pricing'!H313</f>
        <v>[Select]</v>
      </c>
      <c r="I303" s="16" t="str">
        <f>'3. GRI Pricing'!I313</f>
        <v>[Select]</v>
      </c>
      <c r="J303" s="280">
        <f>'3. GRI Pricing'!L313</f>
        <v>0</v>
      </c>
      <c r="K303" s="281">
        <f>'3. GRI Pricing'!P313</f>
        <v>0</v>
      </c>
      <c r="L303" s="281">
        <f>'3. GRI Pricing'!M313</f>
        <v>0</v>
      </c>
      <c r="M303" s="281">
        <f>'3. GRI Pricing'!Q313</f>
        <v>0</v>
      </c>
      <c r="N303" s="281">
        <f>'3. GRI Pricing'!S313</f>
        <v>0</v>
      </c>
      <c r="O303" s="281">
        <f>'3. GRI Pricing'!T313</f>
        <v>0</v>
      </c>
      <c r="P303" s="281">
        <f>'3. GRI Pricing'!R313</f>
        <v>0</v>
      </c>
      <c r="Q303" s="281">
        <f>'3. GRI Pricing'!U313</f>
        <v>0</v>
      </c>
      <c r="R303" s="281">
        <f>'3. GRI Pricing'!V313</f>
        <v>0</v>
      </c>
      <c r="S303" s="281">
        <f>'3. GRI Pricing'!W313</f>
        <v>0</v>
      </c>
      <c r="T303" s="281">
        <f>'3. GRI Pricing'!X313</f>
        <v>0</v>
      </c>
      <c r="U303" s="281">
        <f>'3. GRI Pricing'!Y313</f>
        <v>0</v>
      </c>
      <c r="V303" s="282">
        <f>'3. GRI Pricing'!Z313</f>
        <v>0</v>
      </c>
    </row>
    <row r="304" spans="3:22" x14ac:dyDescent="0.25">
      <c r="C304" s="23">
        <f>'3. GRI Pricing'!C314</f>
        <v>0</v>
      </c>
      <c r="D304" s="374" t="str">
        <f>'1. Accomodation'!L318</f>
        <v>[Select]</v>
      </c>
      <c r="E304" s="16" t="str">
        <f>'3. GRI Pricing'!E314</f>
        <v>[Select]</v>
      </c>
      <c r="F304" s="16" t="str">
        <f>'3. GRI Pricing'!F314</f>
        <v>[Select]</v>
      </c>
      <c r="G304" s="16">
        <f>'3. GRI Pricing'!G314</f>
        <v>0</v>
      </c>
      <c r="H304" s="16" t="str">
        <f>'3. GRI Pricing'!H314</f>
        <v>[Select]</v>
      </c>
      <c r="I304" s="16" t="str">
        <f>'3. GRI Pricing'!I314</f>
        <v>[Select]</v>
      </c>
      <c r="J304" s="280">
        <f>'3. GRI Pricing'!L314</f>
        <v>0</v>
      </c>
      <c r="K304" s="281">
        <f>'3. GRI Pricing'!P314</f>
        <v>0</v>
      </c>
      <c r="L304" s="281">
        <f>'3. GRI Pricing'!M314</f>
        <v>0</v>
      </c>
      <c r="M304" s="281">
        <f>'3. GRI Pricing'!Q314</f>
        <v>0</v>
      </c>
      <c r="N304" s="281">
        <f>'3. GRI Pricing'!S314</f>
        <v>0</v>
      </c>
      <c r="O304" s="281">
        <f>'3. GRI Pricing'!T314</f>
        <v>0</v>
      </c>
      <c r="P304" s="281">
        <f>'3. GRI Pricing'!R314</f>
        <v>0</v>
      </c>
      <c r="Q304" s="281">
        <f>'3. GRI Pricing'!U314</f>
        <v>0</v>
      </c>
      <c r="R304" s="281">
        <f>'3. GRI Pricing'!V314</f>
        <v>0</v>
      </c>
      <c r="S304" s="281">
        <f>'3. GRI Pricing'!W314</f>
        <v>0</v>
      </c>
      <c r="T304" s="281">
        <f>'3. GRI Pricing'!X314</f>
        <v>0</v>
      </c>
      <c r="U304" s="281">
        <f>'3. GRI Pricing'!Y314</f>
        <v>0</v>
      </c>
      <c r="V304" s="282">
        <f>'3. GRI Pricing'!Z314</f>
        <v>0</v>
      </c>
    </row>
    <row r="305" spans="3:22" x14ac:dyDescent="0.25">
      <c r="C305" s="23">
        <f>'3. GRI Pricing'!C315</f>
        <v>0</v>
      </c>
      <c r="D305" s="374" t="str">
        <f>'1. Accomodation'!L319</f>
        <v>[Select]</v>
      </c>
      <c r="E305" s="16" t="str">
        <f>'3. GRI Pricing'!E315</f>
        <v>[Select]</v>
      </c>
      <c r="F305" s="16" t="str">
        <f>'3. GRI Pricing'!F315</f>
        <v>[Select]</v>
      </c>
      <c r="G305" s="16">
        <f>'3. GRI Pricing'!G315</f>
        <v>0</v>
      </c>
      <c r="H305" s="16" t="str">
        <f>'3. GRI Pricing'!H315</f>
        <v>[Select]</v>
      </c>
      <c r="I305" s="16" t="str">
        <f>'3. GRI Pricing'!I315</f>
        <v>[Select]</v>
      </c>
      <c r="J305" s="280">
        <f>'3. GRI Pricing'!L315</f>
        <v>0</v>
      </c>
      <c r="K305" s="281">
        <f>'3. GRI Pricing'!P315</f>
        <v>0</v>
      </c>
      <c r="L305" s="281">
        <f>'3. GRI Pricing'!M315</f>
        <v>0</v>
      </c>
      <c r="M305" s="281">
        <f>'3. GRI Pricing'!Q315</f>
        <v>0</v>
      </c>
      <c r="N305" s="281">
        <f>'3. GRI Pricing'!S315</f>
        <v>0</v>
      </c>
      <c r="O305" s="281">
        <f>'3. GRI Pricing'!T315</f>
        <v>0</v>
      </c>
      <c r="P305" s="281">
        <f>'3. GRI Pricing'!R315</f>
        <v>0</v>
      </c>
      <c r="Q305" s="281">
        <f>'3. GRI Pricing'!U315</f>
        <v>0</v>
      </c>
      <c r="R305" s="281">
        <f>'3. GRI Pricing'!V315</f>
        <v>0</v>
      </c>
      <c r="S305" s="281">
        <f>'3. GRI Pricing'!W315</f>
        <v>0</v>
      </c>
      <c r="T305" s="281">
        <f>'3. GRI Pricing'!X315</f>
        <v>0</v>
      </c>
      <c r="U305" s="281">
        <f>'3. GRI Pricing'!Y315</f>
        <v>0</v>
      </c>
      <c r="V305" s="282">
        <f>'3. GRI Pricing'!Z315</f>
        <v>0</v>
      </c>
    </row>
    <row r="306" spans="3:22" x14ac:dyDescent="0.25">
      <c r="C306" s="23">
        <f>'3. GRI Pricing'!C316</f>
        <v>0</v>
      </c>
      <c r="D306" s="374" t="str">
        <f>'1. Accomodation'!L320</f>
        <v>[Select]</v>
      </c>
      <c r="E306" s="16" t="str">
        <f>'3. GRI Pricing'!E316</f>
        <v>[Select]</v>
      </c>
      <c r="F306" s="16" t="str">
        <f>'3. GRI Pricing'!F316</f>
        <v>[Select]</v>
      </c>
      <c r="G306" s="16">
        <f>'3. GRI Pricing'!G316</f>
        <v>0</v>
      </c>
      <c r="H306" s="16" t="str">
        <f>'3. GRI Pricing'!H316</f>
        <v>[Select]</v>
      </c>
      <c r="I306" s="16" t="str">
        <f>'3. GRI Pricing'!I316</f>
        <v>[Select]</v>
      </c>
      <c r="J306" s="280">
        <f>'3. GRI Pricing'!L316</f>
        <v>0</v>
      </c>
      <c r="K306" s="281">
        <f>'3. GRI Pricing'!P316</f>
        <v>0</v>
      </c>
      <c r="L306" s="281">
        <f>'3. GRI Pricing'!M316</f>
        <v>0</v>
      </c>
      <c r="M306" s="281">
        <f>'3. GRI Pricing'!Q316</f>
        <v>0</v>
      </c>
      <c r="N306" s="281">
        <f>'3. GRI Pricing'!S316</f>
        <v>0</v>
      </c>
      <c r="O306" s="281">
        <f>'3. GRI Pricing'!T316</f>
        <v>0</v>
      </c>
      <c r="P306" s="281">
        <f>'3. GRI Pricing'!R316</f>
        <v>0</v>
      </c>
      <c r="Q306" s="281">
        <f>'3. GRI Pricing'!U316</f>
        <v>0</v>
      </c>
      <c r="R306" s="281">
        <f>'3. GRI Pricing'!V316</f>
        <v>0</v>
      </c>
      <c r="S306" s="281">
        <f>'3. GRI Pricing'!W316</f>
        <v>0</v>
      </c>
      <c r="T306" s="281">
        <f>'3. GRI Pricing'!X316</f>
        <v>0</v>
      </c>
      <c r="U306" s="281">
        <f>'3. GRI Pricing'!Y316</f>
        <v>0</v>
      </c>
      <c r="V306" s="282">
        <f>'3. GRI Pricing'!Z316</f>
        <v>0</v>
      </c>
    </row>
    <row r="307" spans="3:22" x14ac:dyDescent="0.25">
      <c r="C307" s="23">
        <f>'3. GRI Pricing'!C317</f>
        <v>0</v>
      </c>
      <c r="D307" s="374" t="str">
        <f>'1. Accomodation'!L321</f>
        <v>[Select]</v>
      </c>
      <c r="E307" s="16" t="str">
        <f>'3. GRI Pricing'!E317</f>
        <v>[Select]</v>
      </c>
      <c r="F307" s="16" t="str">
        <f>'3. GRI Pricing'!F317</f>
        <v>[Select]</v>
      </c>
      <c r="G307" s="16">
        <f>'3. GRI Pricing'!G317</f>
        <v>0</v>
      </c>
      <c r="H307" s="16" t="str">
        <f>'3. GRI Pricing'!H317</f>
        <v>[Select]</v>
      </c>
      <c r="I307" s="16" t="str">
        <f>'3. GRI Pricing'!I317</f>
        <v>[Select]</v>
      </c>
      <c r="J307" s="280">
        <f>'3. GRI Pricing'!L317</f>
        <v>0</v>
      </c>
      <c r="K307" s="281">
        <f>'3. GRI Pricing'!P317</f>
        <v>0</v>
      </c>
      <c r="L307" s="281">
        <f>'3. GRI Pricing'!M317</f>
        <v>0</v>
      </c>
      <c r="M307" s="281">
        <f>'3. GRI Pricing'!Q317</f>
        <v>0</v>
      </c>
      <c r="N307" s="281">
        <f>'3. GRI Pricing'!S317</f>
        <v>0</v>
      </c>
      <c r="O307" s="281">
        <f>'3. GRI Pricing'!T317</f>
        <v>0</v>
      </c>
      <c r="P307" s="281">
        <f>'3. GRI Pricing'!R317</f>
        <v>0</v>
      </c>
      <c r="Q307" s="281">
        <f>'3. GRI Pricing'!U317</f>
        <v>0</v>
      </c>
      <c r="R307" s="281">
        <f>'3. GRI Pricing'!V317</f>
        <v>0</v>
      </c>
      <c r="S307" s="281">
        <f>'3. GRI Pricing'!W317</f>
        <v>0</v>
      </c>
      <c r="T307" s="281">
        <f>'3. GRI Pricing'!X317</f>
        <v>0</v>
      </c>
      <c r="U307" s="281">
        <f>'3. GRI Pricing'!Y317</f>
        <v>0</v>
      </c>
      <c r="V307" s="282">
        <f>'3. GRI Pricing'!Z317</f>
        <v>0</v>
      </c>
    </row>
    <row r="308" spans="3:22" x14ac:dyDescent="0.25">
      <c r="C308" s="23">
        <f>'3. GRI Pricing'!C318</f>
        <v>0</v>
      </c>
      <c r="D308" s="374" t="str">
        <f>'1. Accomodation'!L322</f>
        <v>[Select]</v>
      </c>
      <c r="E308" s="16" t="str">
        <f>'3. GRI Pricing'!E318</f>
        <v>[Select]</v>
      </c>
      <c r="F308" s="16" t="str">
        <f>'3. GRI Pricing'!F318</f>
        <v>[Select]</v>
      </c>
      <c r="G308" s="16">
        <f>'3. GRI Pricing'!G318</f>
        <v>0</v>
      </c>
      <c r="H308" s="16" t="str">
        <f>'3. GRI Pricing'!H318</f>
        <v>[Select]</v>
      </c>
      <c r="I308" s="16" t="str">
        <f>'3. GRI Pricing'!I318</f>
        <v>[Select]</v>
      </c>
      <c r="J308" s="280">
        <f>'3. GRI Pricing'!L318</f>
        <v>0</v>
      </c>
      <c r="K308" s="281">
        <f>'3. GRI Pricing'!P318</f>
        <v>0</v>
      </c>
      <c r="L308" s="281">
        <f>'3. GRI Pricing'!M318</f>
        <v>0</v>
      </c>
      <c r="M308" s="281">
        <f>'3. GRI Pricing'!Q318</f>
        <v>0</v>
      </c>
      <c r="N308" s="281">
        <f>'3. GRI Pricing'!S318</f>
        <v>0</v>
      </c>
      <c r="O308" s="281">
        <f>'3. GRI Pricing'!T318</f>
        <v>0</v>
      </c>
      <c r="P308" s="281">
        <f>'3. GRI Pricing'!R318</f>
        <v>0</v>
      </c>
      <c r="Q308" s="281">
        <f>'3. GRI Pricing'!U318</f>
        <v>0</v>
      </c>
      <c r="R308" s="281">
        <f>'3. GRI Pricing'!V318</f>
        <v>0</v>
      </c>
      <c r="S308" s="281">
        <f>'3. GRI Pricing'!W318</f>
        <v>0</v>
      </c>
      <c r="T308" s="281">
        <f>'3. GRI Pricing'!X318</f>
        <v>0</v>
      </c>
      <c r="U308" s="281">
        <f>'3. GRI Pricing'!Y318</f>
        <v>0</v>
      </c>
      <c r="V308" s="282">
        <f>'3. GRI Pricing'!Z318</f>
        <v>0</v>
      </c>
    </row>
    <row r="309" spans="3:22" x14ac:dyDescent="0.25">
      <c r="C309" s="23">
        <f>'3. GRI Pricing'!C319</f>
        <v>0</v>
      </c>
      <c r="D309" s="374" t="str">
        <f>'1. Accomodation'!L323</f>
        <v>[Select]</v>
      </c>
      <c r="E309" s="16" t="str">
        <f>'3. GRI Pricing'!E319</f>
        <v>[Select]</v>
      </c>
      <c r="F309" s="16" t="str">
        <f>'3. GRI Pricing'!F319</f>
        <v>[Select]</v>
      </c>
      <c r="G309" s="16">
        <f>'3. GRI Pricing'!G319</f>
        <v>0</v>
      </c>
      <c r="H309" s="16" t="str">
        <f>'3. GRI Pricing'!H319</f>
        <v>[Select]</v>
      </c>
      <c r="I309" s="16" t="str">
        <f>'3. GRI Pricing'!I319</f>
        <v>[Select]</v>
      </c>
      <c r="J309" s="280">
        <f>'3. GRI Pricing'!L319</f>
        <v>0</v>
      </c>
      <c r="K309" s="281">
        <f>'3. GRI Pricing'!P319</f>
        <v>0</v>
      </c>
      <c r="L309" s="281">
        <f>'3. GRI Pricing'!M319</f>
        <v>0</v>
      </c>
      <c r="M309" s="281">
        <f>'3. GRI Pricing'!Q319</f>
        <v>0</v>
      </c>
      <c r="N309" s="281">
        <f>'3. GRI Pricing'!S319</f>
        <v>0</v>
      </c>
      <c r="O309" s="281">
        <f>'3. GRI Pricing'!T319</f>
        <v>0</v>
      </c>
      <c r="P309" s="281">
        <f>'3. GRI Pricing'!R319</f>
        <v>0</v>
      </c>
      <c r="Q309" s="281">
        <f>'3. GRI Pricing'!U319</f>
        <v>0</v>
      </c>
      <c r="R309" s="281">
        <f>'3. GRI Pricing'!V319</f>
        <v>0</v>
      </c>
      <c r="S309" s="281">
        <f>'3. GRI Pricing'!W319</f>
        <v>0</v>
      </c>
      <c r="T309" s="281">
        <f>'3. GRI Pricing'!X319</f>
        <v>0</v>
      </c>
      <c r="U309" s="281">
        <f>'3. GRI Pricing'!Y319</f>
        <v>0</v>
      </c>
      <c r="V309" s="282">
        <f>'3. GRI Pricing'!Z319</f>
        <v>0</v>
      </c>
    </row>
    <row r="310" spans="3:22" x14ac:dyDescent="0.25">
      <c r="C310" s="23">
        <f>'3. GRI Pricing'!C320</f>
        <v>0</v>
      </c>
      <c r="D310" s="374" t="str">
        <f>'1. Accomodation'!L324</f>
        <v>[Select]</v>
      </c>
      <c r="E310" s="16" t="str">
        <f>'3. GRI Pricing'!E320</f>
        <v>[Select]</v>
      </c>
      <c r="F310" s="16" t="str">
        <f>'3. GRI Pricing'!F320</f>
        <v>[Select]</v>
      </c>
      <c r="G310" s="16">
        <f>'3. GRI Pricing'!G320</f>
        <v>0</v>
      </c>
      <c r="H310" s="16" t="str">
        <f>'3. GRI Pricing'!H320</f>
        <v>[Select]</v>
      </c>
      <c r="I310" s="16" t="str">
        <f>'3. GRI Pricing'!I320</f>
        <v>[Select]</v>
      </c>
      <c r="J310" s="280">
        <f>'3. GRI Pricing'!L320</f>
        <v>0</v>
      </c>
      <c r="K310" s="281">
        <f>'3. GRI Pricing'!P320</f>
        <v>0</v>
      </c>
      <c r="L310" s="281">
        <f>'3. GRI Pricing'!M320</f>
        <v>0</v>
      </c>
      <c r="M310" s="281">
        <f>'3. GRI Pricing'!Q320</f>
        <v>0</v>
      </c>
      <c r="N310" s="281">
        <f>'3. GRI Pricing'!S320</f>
        <v>0</v>
      </c>
      <c r="O310" s="281">
        <f>'3. GRI Pricing'!T320</f>
        <v>0</v>
      </c>
      <c r="P310" s="281">
        <f>'3. GRI Pricing'!R320</f>
        <v>0</v>
      </c>
      <c r="Q310" s="281">
        <f>'3. GRI Pricing'!U320</f>
        <v>0</v>
      </c>
      <c r="R310" s="281">
        <f>'3. GRI Pricing'!V320</f>
        <v>0</v>
      </c>
      <c r="S310" s="281">
        <f>'3. GRI Pricing'!W320</f>
        <v>0</v>
      </c>
      <c r="T310" s="281">
        <f>'3. GRI Pricing'!X320</f>
        <v>0</v>
      </c>
      <c r="U310" s="281">
        <f>'3. GRI Pricing'!Y320</f>
        <v>0</v>
      </c>
      <c r="V310" s="282">
        <f>'3. GRI Pricing'!Z320</f>
        <v>0</v>
      </c>
    </row>
    <row r="311" spans="3:22" x14ac:dyDescent="0.25">
      <c r="C311" s="23">
        <f>'3. GRI Pricing'!C321</f>
        <v>0</v>
      </c>
      <c r="D311" s="374" t="str">
        <f>'1. Accomodation'!L325</f>
        <v>[Select]</v>
      </c>
      <c r="E311" s="16" t="str">
        <f>'3. GRI Pricing'!E321</f>
        <v>[Select]</v>
      </c>
      <c r="F311" s="16" t="str">
        <f>'3. GRI Pricing'!F321</f>
        <v>[Select]</v>
      </c>
      <c r="G311" s="16">
        <f>'3. GRI Pricing'!G321</f>
        <v>0</v>
      </c>
      <c r="H311" s="16" t="str">
        <f>'3. GRI Pricing'!H321</f>
        <v>[Select]</v>
      </c>
      <c r="I311" s="16" t="str">
        <f>'3. GRI Pricing'!I321</f>
        <v>[Select]</v>
      </c>
      <c r="J311" s="280">
        <f>'3. GRI Pricing'!L321</f>
        <v>0</v>
      </c>
      <c r="K311" s="281">
        <f>'3. GRI Pricing'!P321</f>
        <v>0</v>
      </c>
      <c r="L311" s="281">
        <f>'3. GRI Pricing'!M321</f>
        <v>0</v>
      </c>
      <c r="M311" s="281">
        <f>'3. GRI Pricing'!Q321</f>
        <v>0</v>
      </c>
      <c r="N311" s="281">
        <f>'3. GRI Pricing'!S321</f>
        <v>0</v>
      </c>
      <c r="O311" s="281">
        <f>'3. GRI Pricing'!T321</f>
        <v>0</v>
      </c>
      <c r="P311" s="281">
        <f>'3. GRI Pricing'!R321</f>
        <v>0</v>
      </c>
      <c r="Q311" s="281">
        <f>'3. GRI Pricing'!U321</f>
        <v>0</v>
      </c>
      <c r="R311" s="281">
        <f>'3. GRI Pricing'!V321</f>
        <v>0</v>
      </c>
      <c r="S311" s="281">
        <f>'3. GRI Pricing'!W321</f>
        <v>0</v>
      </c>
      <c r="T311" s="281">
        <f>'3. GRI Pricing'!X321</f>
        <v>0</v>
      </c>
      <c r="U311" s="281">
        <f>'3. GRI Pricing'!Y321</f>
        <v>0</v>
      </c>
      <c r="V311" s="282">
        <f>'3. GRI Pricing'!Z321</f>
        <v>0</v>
      </c>
    </row>
    <row r="312" spans="3:22" x14ac:dyDescent="0.25">
      <c r="C312" s="23">
        <f>'3. GRI Pricing'!C322</f>
        <v>0</v>
      </c>
      <c r="D312" s="374" t="str">
        <f>'1. Accomodation'!L326</f>
        <v>[Select]</v>
      </c>
      <c r="E312" s="16" t="str">
        <f>'3. GRI Pricing'!E322</f>
        <v>[Select]</v>
      </c>
      <c r="F312" s="16" t="str">
        <f>'3. GRI Pricing'!F322</f>
        <v>[Select]</v>
      </c>
      <c r="G312" s="16">
        <f>'3. GRI Pricing'!G322</f>
        <v>0</v>
      </c>
      <c r="H312" s="16" t="str">
        <f>'3. GRI Pricing'!H322</f>
        <v>[Select]</v>
      </c>
      <c r="I312" s="16" t="str">
        <f>'3. GRI Pricing'!I322</f>
        <v>[Select]</v>
      </c>
      <c r="J312" s="280">
        <f>'3. GRI Pricing'!L322</f>
        <v>0</v>
      </c>
      <c r="K312" s="281">
        <f>'3. GRI Pricing'!P322</f>
        <v>0</v>
      </c>
      <c r="L312" s="281">
        <f>'3. GRI Pricing'!M322</f>
        <v>0</v>
      </c>
      <c r="M312" s="281">
        <f>'3. GRI Pricing'!Q322</f>
        <v>0</v>
      </c>
      <c r="N312" s="281">
        <f>'3. GRI Pricing'!S322</f>
        <v>0</v>
      </c>
      <c r="O312" s="281">
        <f>'3. GRI Pricing'!T322</f>
        <v>0</v>
      </c>
      <c r="P312" s="281">
        <f>'3. GRI Pricing'!R322</f>
        <v>0</v>
      </c>
      <c r="Q312" s="281">
        <f>'3. GRI Pricing'!U322</f>
        <v>0</v>
      </c>
      <c r="R312" s="281">
        <f>'3. GRI Pricing'!V322</f>
        <v>0</v>
      </c>
      <c r="S312" s="281">
        <f>'3. GRI Pricing'!W322</f>
        <v>0</v>
      </c>
      <c r="T312" s="281">
        <f>'3. GRI Pricing'!X322</f>
        <v>0</v>
      </c>
      <c r="U312" s="281">
        <f>'3. GRI Pricing'!Y322</f>
        <v>0</v>
      </c>
      <c r="V312" s="282">
        <f>'3. GRI Pricing'!Z322</f>
        <v>0</v>
      </c>
    </row>
    <row r="313" spans="3:22" x14ac:dyDescent="0.25">
      <c r="C313" s="23">
        <f>'3. GRI Pricing'!C323</f>
        <v>0</v>
      </c>
      <c r="D313" s="374" t="str">
        <f>'1. Accomodation'!L327</f>
        <v>[Select]</v>
      </c>
      <c r="E313" s="16" t="str">
        <f>'3. GRI Pricing'!E323</f>
        <v>[Select]</v>
      </c>
      <c r="F313" s="16" t="str">
        <f>'3. GRI Pricing'!F323</f>
        <v>[Select]</v>
      </c>
      <c r="G313" s="16">
        <f>'3. GRI Pricing'!G323</f>
        <v>0</v>
      </c>
      <c r="H313" s="16" t="str">
        <f>'3. GRI Pricing'!H323</f>
        <v>[Select]</v>
      </c>
      <c r="I313" s="16" t="str">
        <f>'3. GRI Pricing'!I323</f>
        <v>[Select]</v>
      </c>
      <c r="J313" s="280">
        <f>'3. GRI Pricing'!L323</f>
        <v>0</v>
      </c>
      <c r="K313" s="281">
        <f>'3. GRI Pricing'!P323</f>
        <v>0</v>
      </c>
      <c r="L313" s="281">
        <f>'3. GRI Pricing'!M323</f>
        <v>0</v>
      </c>
      <c r="M313" s="281">
        <f>'3. GRI Pricing'!Q323</f>
        <v>0</v>
      </c>
      <c r="N313" s="281">
        <f>'3. GRI Pricing'!S323</f>
        <v>0</v>
      </c>
      <c r="O313" s="281">
        <f>'3. GRI Pricing'!T323</f>
        <v>0</v>
      </c>
      <c r="P313" s="281">
        <f>'3. GRI Pricing'!R323</f>
        <v>0</v>
      </c>
      <c r="Q313" s="281">
        <f>'3. GRI Pricing'!U323</f>
        <v>0</v>
      </c>
      <c r="R313" s="281">
        <f>'3. GRI Pricing'!V323</f>
        <v>0</v>
      </c>
      <c r="S313" s="281">
        <f>'3. GRI Pricing'!W323</f>
        <v>0</v>
      </c>
      <c r="T313" s="281">
        <f>'3. GRI Pricing'!X323</f>
        <v>0</v>
      </c>
      <c r="U313" s="281">
        <f>'3. GRI Pricing'!Y323</f>
        <v>0</v>
      </c>
      <c r="V313" s="282">
        <f>'3. GRI Pricing'!Z323</f>
        <v>0</v>
      </c>
    </row>
    <row r="314" spans="3:22" x14ac:dyDescent="0.25">
      <c r="C314" s="23">
        <f>'3. GRI Pricing'!C324</f>
        <v>0</v>
      </c>
      <c r="D314" s="374" t="str">
        <f>'1. Accomodation'!L328</f>
        <v>[Select]</v>
      </c>
      <c r="E314" s="16" t="str">
        <f>'3. GRI Pricing'!E324</f>
        <v>[Select]</v>
      </c>
      <c r="F314" s="16" t="str">
        <f>'3. GRI Pricing'!F324</f>
        <v>[Select]</v>
      </c>
      <c r="G314" s="16">
        <f>'3. GRI Pricing'!G324</f>
        <v>0</v>
      </c>
      <c r="H314" s="16" t="str">
        <f>'3. GRI Pricing'!H324</f>
        <v>[Select]</v>
      </c>
      <c r="I314" s="16" t="str">
        <f>'3. GRI Pricing'!I324</f>
        <v>[Select]</v>
      </c>
      <c r="J314" s="280">
        <f>'3. GRI Pricing'!L324</f>
        <v>0</v>
      </c>
      <c r="K314" s="281">
        <f>'3. GRI Pricing'!P324</f>
        <v>0</v>
      </c>
      <c r="L314" s="281">
        <f>'3. GRI Pricing'!M324</f>
        <v>0</v>
      </c>
      <c r="M314" s="281">
        <f>'3. GRI Pricing'!Q324</f>
        <v>0</v>
      </c>
      <c r="N314" s="281">
        <f>'3. GRI Pricing'!S324</f>
        <v>0</v>
      </c>
      <c r="O314" s="281">
        <f>'3. GRI Pricing'!T324</f>
        <v>0</v>
      </c>
      <c r="P314" s="281">
        <f>'3. GRI Pricing'!R324</f>
        <v>0</v>
      </c>
      <c r="Q314" s="281">
        <f>'3. GRI Pricing'!U324</f>
        <v>0</v>
      </c>
      <c r="R314" s="281">
        <f>'3. GRI Pricing'!V324</f>
        <v>0</v>
      </c>
      <c r="S314" s="281">
        <f>'3. GRI Pricing'!W324</f>
        <v>0</v>
      </c>
      <c r="T314" s="281">
        <f>'3. GRI Pricing'!X324</f>
        <v>0</v>
      </c>
      <c r="U314" s="281">
        <f>'3. GRI Pricing'!Y324</f>
        <v>0</v>
      </c>
      <c r="V314" s="282">
        <f>'3. GRI Pricing'!Z324</f>
        <v>0</v>
      </c>
    </row>
    <row r="315" spans="3:22" x14ac:dyDescent="0.25">
      <c r="C315" s="23">
        <f>'3. GRI Pricing'!C325</f>
        <v>0</v>
      </c>
      <c r="D315" s="374" t="str">
        <f>'1. Accomodation'!L329</f>
        <v>[Select]</v>
      </c>
      <c r="E315" s="16" t="str">
        <f>'3. GRI Pricing'!E325</f>
        <v>[Select]</v>
      </c>
      <c r="F315" s="16" t="str">
        <f>'3. GRI Pricing'!F325</f>
        <v>[Select]</v>
      </c>
      <c r="G315" s="16">
        <f>'3. GRI Pricing'!G325</f>
        <v>0</v>
      </c>
      <c r="H315" s="16" t="str">
        <f>'3. GRI Pricing'!H325</f>
        <v>[Select]</v>
      </c>
      <c r="I315" s="16" t="str">
        <f>'3. GRI Pricing'!I325</f>
        <v>[Select]</v>
      </c>
      <c r="J315" s="280">
        <f>'3. GRI Pricing'!L325</f>
        <v>0</v>
      </c>
      <c r="K315" s="281">
        <f>'3. GRI Pricing'!P325</f>
        <v>0</v>
      </c>
      <c r="L315" s="281">
        <f>'3. GRI Pricing'!M325</f>
        <v>0</v>
      </c>
      <c r="M315" s="281">
        <f>'3. GRI Pricing'!Q325</f>
        <v>0</v>
      </c>
      <c r="N315" s="281">
        <f>'3. GRI Pricing'!S325</f>
        <v>0</v>
      </c>
      <c r="O315" s="281">
        <f>'3. GRI Pricing'!T325</f>
        <v>0</v>
      </c>
      <c r="P315" s="281">
        <f>'3. GRI Pricing'!R325</f>
        <v>0</v>
      </c>
      <c r="Q315" s="281">
        <f>'3. GRI Pricing'!U325</f>
        <v>0</v>
      </c>
      <c r="R315" s="281">
        <f>'3. GRI Pricing'!V325</f>
        <v>0</v>
      </c>
      <c r="S315" s="281">
        <f>'3. GRI Pricing'!W325</f>
        <v>0</v>
      </c>
      <c r="T315" s="281">
        <f>'3. GRI Pricing'!X325</f>
        <v>0</v>
      </c>
      <c r="U315" s="281">
        <f>'3. GRI Pricing'!Y325</f>
        <v>0</v>
      </c>
      <c r="V315" s="282">
        <f>'3. GRI Pricing'!Z325</f>
        <v>0</v>
      </c>
    </row>
    <row r="316" spans="3:22" x14ac:dyDescent="0.25">
      <c r="C316" s="23">
        <f>'3. GRI Pricing'!C326</f>
        <v>0</v>
      </c>
      <c r="D316" s="374" t="str">
        <f>'1. Accomodation'!L330</f>
        <v>[Select]</v>
      </c>
      <c r="E316" s="16" t="str">
        <f>'3. GRI Pricing'!E326</f>
        <v>[Select]</v>
      </c>
      <c r="F316" s="16" t="str">
        <f>'3. GRI Pricing'!F326</f>
        <v>[Select]</v>
      </c>
      <c r="G316" s="16">
        <f>'3. GRI Pricing'!G326</f>
        <v>0</v>
      </c>
      <c r="H316" s="16" t="str">
        <f>'3. GRI Pricing'!H326</f>
        <v>[Select]</v>
      </c>
      <c r="I316" s="16" t="str">
        <f>'3. GRI Pricing'!I326</f>
        <v>[Select]</v>
      </c>
      <c r="J316" s="280">
        <f>'3. GRI Pricing'!L326</f>
        <v>0</v>
      </c>
      <c r="K316" s="281">
        <f>'3. GRI Pricing'!P326</f>
        <v>0</v>
      </c>
      <c r="L316" s="281">
        <f>'3. GRI Pricing'!M326</f>
        <v>0</v>
      </c>
      <c r="M316" s="281">
        <f>'3. GRI Pricing'!Q326</f>
        <v>0</v>
      </c>
      <c r="N316" s="281">
        <f>'3. GRI Pricing'!S326</f>
        <v>0</v>
      </c>
      <c r="O316" s="281">
        <f>'3. GRI Pricing'!T326</f>
        <v>0</v>
      </c>
      <c r="P316" s="281">
        <f>'3. GRI Pricing'!R326</f>
        <v>0</v>
      </c>
      <c r="Q316" s="281">
        <f>'3. GRI Pricing'!U326</f>
        <v>0</v>
      </c>
      <c r="R316" s="281">
        <f>'3. GRI Pricing'!V326</f>
        <v>0</v>
      </c>
      <c r="S316" s="281">
        <f>'3. GRI Pricing'!W326</f>
        <v>0</v>
      </c>
      <c r="T316" s="281">
        <f>'3. GRI Pricing'!X326</f>
        <v>0</v>
      </c>
      <c r="U316" s="281">
        <f>'3. GRI Pricing'!Y326</f>
        <v>0</v>
      </c>
      <c r="V316" s="282">
        <f>'3. GRI Pricing'!Z326</f>
        <v>0</v>
      </c>
    </row>
    <row r="317" spans="3:22" x14ac:dyDescent="0.25">
      <c r="C317" s="23">
        <f>'3. GRI Pricing'!C327</f>
        <v>0</v>
      </c>
      <c r="D317" s="374" t="str">
        <f>'1. Accomodation'!L331</f>
        <v>[Select]</v>
      </c>
      <c r="E317" s="16" t="str">
        <f>'3. GRI Pricing'!E327</f>
        <v>[Select]</v>
      </c>
      <c r="F317" s="16" t="str">
        <f>'3. GRI Pricing'!F327</f>
        <v>[Select]</v>
      </c>
      <c r="G317" s="16">
        <f>'3. GRI Pricing'!G327</f>
        <v>0</v>
      </c>
      <c r="H317" s="16" t="str">
        <f>'3. GRI Pricing'!H327</f>
        <v>[Select]</v>
      </c>
      <c r="I317" s="16" t="str">
        <f>'3. GRI Pricing'!I327</f>
        <v>[Select]</v>
      </c>
      <c r="J317" s="280">
        <f>'3. GRI Pricing'!L327</f>
        <v>0</v>
      </c>
      <c r="K317" s="281">
        <f>'3. GRI Pricing'!P327</f>
        <v>0</v>
      </c>
      <c r="L317" s="281">
        <f>'3. GRI Pricing'!M327</f>
        <v>0</v>
      </c>
      <c r="M317" s="281">
        <f>'3. GRI Pricing'!Q327</f>
        <v>0</v>
      </c>
      <c r="N317" s="281">
        <f>'3. GRI Pricing'!S327</f>
        <v>0</v>
      </c>
      <c r="O317" s="281">
        <f>'3. GRI Pricing'!T327</f>
        <v>0</v>
      </c>
      <c r="P317" s="281">
        <f>'3. GRI Pricing'!R327</f>
        <v>0</v>
      </c>
      <c r="Q317" s="281">
        <f>'3. GRI Pricing'!U327</f>
        <v>0</v>
      </c>
      <c r="R317" s="281">
        <f>'3. GRI Pricing'!V327</f>
        <v>0</v>
      </c>
      <c r="S317" s="281">
        <f>'3. GRI Pricing'!W327</f>
        <v>0</v>
      </c>
      <c r="T317" s="281">
        <f>'3. GRI Pricing'!X327</f>
        <v>0</v>
      </c>
      <c r="U317" s="281">
        <f>'3. GRI Pricing'!Y327</f>
        <v>0</v>
      </c>
      <c r="V317" s="282">
        <f>'3. GRI Pricing'!Z327</f>
        <v>0</v>
      </c>
    </row>
    <row r="318" spans="3:22" x14ac:dyDescent="0.25">
      <c r="C318" s="23">
        <f>'3. GRI Pricing'!C328</f>
        <v>0</v>
      </c>
      <c r="D318" s="374" t="str">
        <f>'1. Accomodation'!L332</f>
        <v>[Select]</v>
      </c>
      <c r="E318" s="16" t="str">
        <f>'3. GRI Pricing'!E328</f>
        <v>[Select]</v>
      </c>
      <c r="F318" s="16" t="str">
        <f>'3. GRI Pricing'!F328</f>
        <v>[Select]</v>
      </c>
      <c r="G318" s="16">
        <f>'3. GRI Pricing'!G328</f>
        <v>0</v>
      </c>
      <c r="H318" s="16" t="str">
        <f>'3. GRI Pricing'!H328</f>
        <v>[Select]</v>
      </c>
      <c r="I318" s="16" t="str">
        <f>'3. GRI Pricing'!I328</f>
        <v>[Select]</v>
      </c>
      <c r="J318" s="280">
        <f>'3. GRI Pricing'!L328</f>
        <v>0</v>
      </c>
      <c r="K318" s="281">
        <f>'3. GRI Pricing'!P328</f>
        <v>0</v>
      </c>
      <c r="L318" s="281">
        <f>'3. GRI Pricing'!M328</f>
        <v>0</v>
      </c>
      <c r="M318" s="281">
        <f>'3. GRI Pricing'!Q328</f>
        <v>0</v>
      </c>
      <c r="N318" s="281">
        <f>'3. GRI Pricing'!S328</f>
        <v>0</v>
      </c>
      <c r="O318" s="281">
        <f>'3. GRI Pricing'!T328</f>
        <v>0</v>
      </c>
      <c r="P318" s="281">
        <f>'3. GRI Pricing'!R328</f>
        <v>0</v>
      </c>
      <c r="Q318" s="281">
        <f>'3. GRI Pricing'!U328</f>
        <v>0</v>
      </c>
      <c r="R318" s="281">
        <f>'3. GRI Pricing'!V328</f>
        <v>0</v>
      </c>
      <c r="S318" s="281">
        <f>'3. GRI Pricing'!W328</f>
        <v>0</v>
      </c>
      <c r="T318" s="281">
        <f>'3. GRI Pricing'!X328</f>
        <v>0</v>
      </c>
      <c r="U318" s="281">
        <f>'3. GRI Pricing'!Y328</f>
        <v>0</v>
      </c>
      <c r="V318" s="282">
        <f>'3. GRI Pricing'!Z328</f>
        <v>0</v>
      </c>
    </row>
    <row r="319" spans="3:22" x14ac:dyDescent="0.25">
      <c r="C319" s="23">
        <f>'3. GRI Pricing'!C329</f>
        <v>0</v>
      </c>
      <c r="D319" s="374" t="str">
        <f>'1. Accomodation'!L333</f>
        <v>[Select]</v>
      </c>
      <c r="E319" s="16" t="str">
        <f>'3. GRI Pricing'!E329</f>
        <v>[Select]</v>
      </c>
      <c r="F319" s="16" t="str">
        <f>'3. GRI Pricing'!F329</f>
        <v>[Select]</v>
      </c>
      <c r="G319" s="16">
        <f>'3. GRI Pricing'!G329</f>
        <v>0</v>
      </c>
      <c r="H319" s="16" t="str">
        <f>'3. GRI Pricing'!H329</f>
        <v>[Select]</v>
      </c>
      <c r="I319" s="16" t="str">
        <f>'3. GRI Pricing'!I329</f>
        <v>[Select]</v>
      </c>
      <c r="J319" s="280">
        <f>'3. GRI Pricing'!L329</f>
        <v>0</v>
      </c>
      <c r="K319" s="281">
        <f>'3. GRI Pricing'!P329</f>
        <v>0</v>
      </c>
      <c r="L319" s="281">
        <f>'3. GRI Pricing'!M329</f>
        <v>0</v>
      </c>
      <c r="M319" s="281">
        <f>'3. GRI Pricing'!Q329</f>
        <v>0</v>
      </c>
      <c r="N319" s="281">
        <f>'3. GRI Pricing'!S329</f>
        <v>0</v>
      </c>
      <c r="O319" s="281">
        <f>'3. GRI Pricing'!T329</f>
        <v>0</v>
      </c>
      <c r="P319" s="281">
        <f>'3. GRI Pricing'!R329</f>
        <v>0</v>
      </c>
      <c r="Q319" s="281">
        <f>'3. GRI Pricing'!U329</f>
        <v>0</v>
      </c>
      <c r="R319" s="281">
        <f>'3. GRI Pricing'!V329</f>
        <v>0</v>
      </c>
      <c r="S319" s="281">
        <f>'3. GRI Pricing'!W329</f>
        <v>0</v>
      </c>
      <c r="T319" s="281">
        <f>'3. GRI Pricing'!X329</f>
        <v>0</v>
      </c>
      <c r="U319" s="281">
        <f>'3. GRI Pricing'!Y329</f>
        <v>0</v>
      </c>
      <c r="V319" s="282">
        <f>'3. GRI Pricing'!Z329</f>
        <v>0</v>
      </c>
    </row>
    <row r="320" spans="3:22" x14ac:dyDescent="0.25">
      <c r="C320" s="23">
        <f>'3. GRI Pricing'!C330</f>
        <v>0</v>
      </c>
      <c r="D320" s="374" t="str">
        <f>'1. Accomodation'!L334</f>
        <v>[Select]</v>
      </c>
      <c r="E320" s="16" t="str">
        <f>'3. GRI Pricing'!E330</f>
        <v>[Select]</v>
      </c>
      <c r="F320" s="16" t="str">
        <f>'3. GRI Pricing'!F330</f>
        <v>[Select]</v>
      </c>
      <c r="G320" s="16">
        <f>'3. GRI Pricing'!G330</f>
        <v>0</v>
      </c>
      <c r="H320" s="16" t="str">
        <f>'3. GRI Pricing'!H330</f>
        <v>[Select]</v>
      </c>
      <c r="I320" s="16" t="str">
        <f>'3. GRI Pricing'!I330</f>
        <v>[Select]</v>
      </c>
      <c r="J320" s="280">
        <f>'3. GRI Pricing'!L330</f>
        <v>0</v>
      </c>
      <c r="K320" s="281">
        <f>'3. GRI Pricing'!P330</f>
        <v>0</v>
      </c>
      <c r="L320" s="281">
        <f>'3. GRI Pricing'!M330</f>
        <v>0</v>
      </c>
      <c r="M320" s="281">
        <f>'3. GRI Pricing'!Q330</f>
        <v>0</v>
      </c>
      <c r="N320" s="281">
        <f>'3. GRI Pricing'!S330</f>
        <v>0</v>
      </c>
      <c r="O320" s="281">
        <f>'3. GRI Pricing'!T330</f>
        <v>0</v>
      </c>
      <c r="P320" s="281">
        <f>'3. GRI Pricing'!R330</f>
        <v>0</v>
      </c>
      <c r="Q320" s="281">
        <f>'3. GRI Pricing'!U330</f>
        <v>0</v>
      </c>
      <c r="R320" s="281">
        <f>'3. GRI Pricing'!V330</f>
        <v>0</v>
      </c>
      <c r="S320" s="281">
        <f>'3. GRI Pricing'!W330</f>
        <v>0</v>
      </c>
      <c r="T320" s="281">
        <f>'3. GRI Pricing'!X330</f>
        <v>0</v>
      </c>
      <c r="U320" s="281">
        <f>'3. GRI Pricing'!Y330</f>
        <v>0</v>
      </c>
      <c r="V320" s="282">
        <f>'3. GRI Pricing'!Z330</f>
        <v>0</v>
      </c>
    </row>
    <row r="321" spans="3:22" x14ac:dyDescent="0.25">
      <c r="C321" s="23">
        <f>'3. GRI Pricing'!C331</f>
        <v>0</v>
      </c>
      <c r="D321" s="374" t="str">
        <f>'1. Accomodation'!L335</f>
        <v>[Select]</v>
      </c>
      <c r="E321" s="16" t="str">
        <f>'3. GRI Pricing'!E331</f>
        <v>[Select]</v>
      </c>
      <c r="F321" s="16" t="str">
        <f>'3. GRI Pricing'!F331</f>
        <v>[Select]</v>
      </c>
      <c r="G321" s="16">
        <f>'3. GRI Pricing'!G331</f>
        <v>0</v>
      </c>
      <c r="H321" s="16" t="str">
        <f>'3. GRI Pricing'!H331</f>
        <v>[Select]</v>
      </c>
      <c r="I321" s="16" t="str">
        <f>'3. GRI Pricing'!I331</f>
        <v>[Select]</v>
      </c>
      <c r="J321" s="280">
        <f>'3. GRI Pricing'!L331</f>
        <v>0</v>
      </c>
      <c r="K321" s="281">
        <f>'3. GRI Pricing'!P331</f>
        <v>0</v>
      </c>
      <c r="L321" s="281">
        <f>'3. GRI Pricing'!M331</f>
        <v>0</v>
      </c>
      <c r="M321" s="281">
        <f>'3. GRI Pricing'!Q331</f>
        <v>0</v>
      </c>
      <c r="N321" s="281">
        <f>'3. GRI Pricing'!S331</f>
        <v>0</v>
      </c>
      <c r="O321" s="281">
        <f>'3. GRI Pricing'!T331</f>
        <v>0</v>
      </c>
      <c r="P321" s="281">
        <f>'3. GRI Pricing'!R331</f>
        <v>0</v>
      </c>
      <c r="Q321" s="281">
        <f>'3. GRI Pricing'!U331</f>
        <v>0</v>
      </c>
      <c r="R321" s="281">
        <f>'3. GRI Pricing'!V331</f>
        <v>0</v>
      </c>
      <c r="S321" s="281">
        <f>'3. GRI Pricing'!W331</f>
        <v>0</v>
      </c>
      <c r="T321" s="281">
        <f>'3. GRI Pricing'!X331</f>
        <v>0</v>
      </c>
      <c r="U321" s="281">
        <f>'3. GRI Pricing'!Y331</f>
        <v>0</v>
      </c>
      <c r="V321" s="282">
        <f>'3. GRI Pricing'!Z331</f>
        <v>0</v>
      </c>
    </row>
    <row r="322" spans="3:22" x14ac:dyDescent="0.25">
      <c r="C322" s="23">
        <f>'3. GRI Pricing'!C332</f>
        <v>0</v>
      </c>
      <c r="D322" s="374" t="str">
        <f>'1. Accomodation'!L336</f>
        <v>[Select]</v>
      </c>
      <c r="E322" s="16" t="str">
        <f>'3. GRI Pricing'!E332</f>
        <v>[Select]</v>
      </c>
      <c r="F322" s="16" t="str">
        <f>'3. GRI Pricing'!F332</f>
        <v>[Select]</v>
      </c>
      <c r="G322" s="16">
        <f>'3. GRI Pricing'!G332</f>
        <v>0</v>
      </c>
      <c r="H322" s="16" t="str">
        <f>'3. GRI Pricing'!H332</f>
        <v>[Select]</v>
      </c>
      <c r="I322" s="16" t="str">
        <f>'3. GRI Pricing'!I332</f>
        <v>[Select]</v>
      </c>
      <c r="J322" s="280">
        <f>'3. GRI Pricing'!L332</f>
        <v>0</v>
      </c>
      <c r="K322" s="281">
        <f>'3. GRI Pricing'!P332</f>
        <v>0</v>
      </c>
      <c r="L322" s="281">
        <f>'3. GRI Pricing'!M332</f>
        <v>0</v>
      </c>
      <c r="M322" s="281">
        <f>'3. GRI Pricing'!Q332</f>
        <v>0</v>
      </c>
      <c r="N322" s="281">
        <f>'3. GRI Pricing'!S332</f>
        <v>0</v>
      </c>
      <c r="O322" s="281">
        <f>'3. GRI Pricing'!T332</f>
        <v>0</v>
      </c>
      <c r="P322" s="281">
        <f>'3. GRI Pricing'!R332</f>
        <v>0</v>
      </c>
      <c r="Q322" s="281">
        <f>'3. GRI Pricing'!U332</f>
        <v>0</v>
      </c>
      <c r="R322" s="281">
        <f>'3. GRI Pricing'!V332</f>
        <v>0</v>
      </c>
      <c r="S322" s="281">
        <f>'3. GRI Pricing'!W332</f>
        <v>0</v>
      </c>
      <c r="T322" s="281">
        <f>'3. GRI Pricing'!X332</f>
        <v>0</v>
      </c>
      <c r="U322" s="281">
        <f>'3. GRI Pricing'!Y332</f>
        <v>0</v>
      </c>
      <c r="V322" s="282">
        <f>'3. GRI Pricing'!Z332</f>
        <v>0</v>
      </c>
    </row>
    <row r="323" spans="3:22" x14ac:dyDescent="0.25">
      <c r="C323" s="23">
        <f>'3. GRI Pricing'!C333</f>
        <v>0</v>
      </c>
      <c r="D323" s="374" t="str">
        <f>'1. Accomodation'!L337</f>
        <v>[Select]</v>
      </c>
      <c r="E323" s="16" t="str">
        <f>'3. GRI Pricing'!E333</f>
        <v>[Select]</v>
      </c>
      <c r="F323" s="16" t="str">
        <f>'3. GRI Pricing'!F333</f>
        <v>[Select]</v>
      </c>
      <c r="G323" s="16">
        <f>'3. GRI Pricing'!G333</f>
        <v>0</v>
      </c>
      <c r="H323" s="16" t="str">
        <f>'3. GRI Pricing'!H333</f>
        <v>[Select]</v>
      </c>
      <c r="I323" s="16" t="str">
        <f>'3. GRI Pricing'!I333</f>
        <v>[Select]</v>
      </c>
      <c r="J323" s="280">
        <f>'3. GRI Pricing'!L333</f>
        <v>0</v>
      </c>
      <c r="K323" s="281">
        <f>'3. GRI Pricing'!P333</f>
        <v>0</v>
      </c>
      <c r="L323" s="281">
        <f>'3. GRI Pricing'!M333</f>
        <v>0</v>
      </c>
      <c r="M323" s="281">
        <f>'3. GRI Pricing'!Q333</f>
        <v>0</v>
      </c>
      <c r="N323" s="281">
        <f>'3. GRI Pricing'!S333</f>
        <v>0</v>
      </c>
      <c r="O323" s="281">
        <f>'3. GRI Pricing'!T333</f>
        <v>0</v>
      </c>
      <c r="P323" s="281">
        <f>'3. GRI Pricing'!R333</f>
        <v>0</v>
      </c>
      <c r="Q323" s="281">
        <f>'3. GRI Pricing'!U333</f>
        <v>0</v>
      </c>
      <c r="R323" s="281">
        <f>'3. GRI Pricing'!V333</f>
        <v>0</v>
      </c>
      <c r="S323" s="281">
        <f>'3. GRI Pricing'!W333</f>
        <v>0</v>
      </c>
      <c r="T323" s="281">
        <f>'3. GRI Pricing'!X333</f>
        <v>0</v>
      </c>
      <c r="U323" s="281">
        <f>'3. GRI Pricing'!Y333</f>
        <v>0</v>
      </c>
      <c r="V323" s="282">
        <f>'3. GRI Pricing'!Z333</f>
        <v>0</v>
      </c>
    </row>
    <row r="324" spans="3:22" x14ac:dyDescent="0.25">
      <c r="C324" s="23">
        <f>'3. GRI Pricing'!C334</f>
        <v>0</v>
      </c>
      <c r="D324" s="374" t="str">
        <f>'1. Accomodation'!L338</f>
        <v>[Select]</v>
      </c>
      <c r="E324" s="16" t="str">
        <f>'3. GRI Pricing'!E334</f>
        <v>[Select]</v>
      </c>
      <c r="F324" s="16" t="str">
        <f>'3. GRI Pricing'!F334</f>
        <v>[Select]</v>
      </c>
      <c r="G324" s="16">
        <f>'3. GRI Pricing'!G334</f>
        <v>0</v>
      </c>
      <c r="H324" s="16" t="str">
        <f>'3. GRI Pricing'!H334</f>
        <v>[Select]</v>
      </c>
      <c r="I324" s="16" t="str">
        <f>'3. GRI Pricing'!I334</f>
        <v>[Select]</v>
      </c>
      <c r="J324" s="280">
        <f>'3. GRI Pricing'!L334</f>
        <v>0</v>
      </c>
      <c r="K324" s="281">
        <f>'3. GRI Pricing'!P334</f>
        <v>0</v>
      </c>
      <c r="L324" s="281">
        <f>'3. GRI Pricing'!M334</f>
        <v>0</v>
      </c>
      <c r="M324" s="281">
        <f>'3. GRI Pricing'!Q334</f>
        <v>0</v>
      </c>
      <c r="N324" s="281">
        <f>'3. GRI Pricing'!S334</f>
        <v>0</v>
      </c>
      <c r="O324" s="281">
        <f>'3. GRI Pricing'!T334</f>
        <v>0</v>
      </c>
      <c r="P324" s="281">
        <f>'3. GRI Pricing'!R334</f>
        <v>0</v>
      </c>
      <c r="Q324" s="281">
        <f>'3. GRI Pricing'!U334</f>
        <v>0</v>
      </c>
      <c r="R324" s="281">
        <f>'3. GRI Pricing'!V334</f>
        <v>0</v>
      </c>
      <c r="S324" s="281">
        <f>'3. GRI Pricing'!W334</f>
        <v>0</v>
      </c>
      <c r="T324" s="281">
        <f>'3. GRI Pricing'!X334</f>
        <v>0</v>
      </c>
      <c r="U324" s="281">
        <f>'3. GRI Pricing'!Y334</f>
        <v>0</v>
      </c>
      <c r="V324" s="282">
        <f>'3. GRI Pricing'!Z334</f>
        <v>0</v>
      </c>
    </row>
    <row r="325" spans="3:22" x14ac:dyDescent="0.25">
      <c r="C325" s="23">
        <f>'3. GRI Pricing'!C335</f>
        <v>0</v>
      </c>
      <c r="D325" s="374" t="str">
        <f>'1. Accomodation'!L339</f>
        <v>[Select]</v>
      </c>
      <c r="E325" s="16" t="str">
        <f>'3. GRI Pricing'!E335</f>
        <v>[Select]</v>
      </c>
      <c r="F325" s="16" t="str">
        <f>'3. GRI Pricing'!F335</f>
        <v>[Select]</v>
      </c>
      <c r="G325" s="16">
        <f>'3. GRI Pricing'!G335</f>
        <v>0</v>
      </c>
      <c r="H325" s="16" t="str">
        <f>'3. GRI Pricing'!H335</f>
        <v>[Select]</v>
      </c>
      <c r="I325" s="16" t="str">
        <f>'3. GRI Pricing'!I335</f>
        <v>[Select]</v>
      </c>
      <c r="J325" s="280">
        <f>'3. GRI Pricing'!L335</f>
        <v>0</v>
      </c>
      <c r="K325" s="281">
        <f>'3. GRI Pricing'!P335</f>
        <v>0</v>
      </c>
      <c r="L325" s="281">
        <f>'3. GRI Pricing'!M335</f>
        <v>0</v>
      </c>
      <c r="M325" s="281">
        <f>'3. GRI Pricing'!Q335</f>
        <v>0</v>
      </c>
      <c r="N325" s="281">
        <f>'3. GRI Pricing'!S335</f>
        <v>0</v>
      </c>
      <c r="O325" s="281">
        <f>'3. GRI Pricing'!T335</f>
        <v>0</v>
      </c>
      <c r="P325" s="281">
        <f>'3. GRI Pricing'!R335</f>
        <v>0</v>
      </c>
      <c r="Q325" s="281">
        <f>'3. GRI Pricing'!U335</f>
        <v>0</v>
      </c>
      <c r="R325" s="281">
        <f>'3. GRI Pricing'!V335</f>
        <v>0</v>
      </c>
      <c r="S325" s="281">
        <f>'3. GRI Pricing'!W335</f>
        <v>0</v>
      </c>
      <c r="T325" s="281">
        <f>'3. GRI Pricing'!X335</f>
        <v>0</v>
      </c>
      <c r="U325" s="281">
        <f>'3. GRI Pricing'!Y335</f>
        <v>0</v>
      </c>
      <c r="V325" s="282">
        <f>'3. GRI Pricing'!Z335</f>
        <v>0</v>
      </c>
    </row>
    <row r="326" spans="3:22" x14ac:dyDescent="0.25">
      <c r="C326" s="23">
        <f>'3. GRI Pricing'!C336</f>
        <v>0</v>
      </c>
      <c r="D326" s="374" t="str">
        <f>'1. Accomodation'!L340</f>
        <v>[Select]</v>
      </c>
      <c r="E326" s="16" t="str">
        <f>'3. GRI Pricing'!E336</f>
        <v>[Select]</v>
      </c>
      <c r="F326" s="16" t="str">
        <f>'3. GRI Pricing'!F336</f>
        <v>[Select]</v>
      </c>
      <c r="G326" s="16">
        <f>'3. GRI Pricing'!G336</f>
        <v>0</v>
      </c>
      <c r="H326" s="16" t="str">
        <f>'3. GRI Pricing'!H336</f>
        <v>[Select]</v>
      </c>
      <c r="I326" s="16" t="str">
        <f>'3. GRI Pricing'!I336</f>
        <v>[Select]</v>
      </c>
      <c r="J326" s="280">
        <f>'3. GRI Pricing'!L336</f>
        <v>0</v>
      </c>
      <c r="K326" s="281">
        <f>'3. GRI Pricing'!P336</f>
        <v>0</v>
      </c>
      <c r="L326" s="281">
        <f>'3. GRI Pricing'!M336</f>
        <v>0</v>
      </c>
      <c r="M326" s="281">
        <f>'3. GRI Pricing'!Q336</f>
        <v>0</v>
      </c>
      <c r="N326" s="281">
        <f>'3. GRI Pricing'!S336</f>
        <v>0</v>
      </c>
      <c r="O326" s="281">
        <f>'3. GRI Pricing'!T336</f>
        <v>0</v>
      </c>
      <c r="P326" s="281">
        <f>'3. GRI Pricing'!R336</f>
        <v>0</v>
      </c>
      <c r="Q326" s="281">
        <f>'3. GRI Pricing'!U336</f>
        <v>0</v>
      </c>
      <c r="R326" s="281">
        <f>'3. GRI Pricing'!V336</f>
        <v>0</v>
      </c>
      <c r="S326" s="281">
        <f>'3. GRI Pricing'!W336</f>
        <v>0</v>
      </c>
      <c r="T326" s="281">
        <f>'3. GRI Pricing'!X336</f>
        <v>0</v>
      </c>
      <c r="U326" s="281">
        <f>'3. GRI Pricing'!Y336</f>
        <v>0</v>
      </c>
      <c r="V326" s="282">
        <f>'3. GRI Pricing'!Z336</f>
        <v>0</v>
      </c>
    </row>
    <row r="327" spans="3:22" x14ac:dyDescent="0.25">
      <c r="C327" s="23">
        <f>'3. GRI Pricing'!C337</f>
        <v>0</v>
      </c>
      <c r="D327" s="374" t="str">
        <f>'1. Accomodation'!L341</f>
        <v>[Select]</v>
      </c>
      <c r="E327" s="16" t="str">
        <f>'3. GRI Pricing'!E337</f>
        <v>[Select]</v>
      </c>
      <c r="F327" s="16" t="str">
        <f>'3. GRI Pricing'!F337</f>
        <v>[Select]</v>
      </c>
      <c r="G327" s="16">
        <f>'3. GRI Pricing'!G337</f>
        <v>0</v>
      </c>
      <c r="H327" s="16" t="str">
        <f>'3. GRI Pricing'!H337</f>
        <v>[Select]</v>
      </c>
      <c r="I327" s="16" t="str">
        <f>'3. GRI Pricing'!I337</f>
        <v>[Select]</v>
      </c>
      <c r="J327" s="280">
        <f>'3. GRI Pricing'!L337</f>
        <v>0</v>
      </c>
      <c r="K327" s="281">
        <f>'3. GRI Pricing'!P337</f>
        <v>0</v>
      </c>
      <c r="L327" s="281">
        <f>'3. GRI Pricing'!M337</f>
        <v>0</v>
      </c>
      <c r="M327" s="281">
        <f>'3. GRI Pricing'!Q337</f>
        <v>0</v>
      </c>
      <c r="N327" s="281">
        <f>'3. GRI Pricing'!S337</f>
        <v>0</v>
      </c>
      <c r="O327" s="281">
        <f>'3. GRI Pricing'!T337</f>
        <v>0</v>
      </c>
      <c r="P327" s="281">
        <f>'3. GRI Pricing'!R337</f>
        <v>0</v>
      </c>
      <c r="Q327" s="281">
        <f>'3. GRI Pricing'!U337</f>
        <v>0</v>
      </c>
      <c r="R327" s="281">
        <f>'3. GRI Pricing'!V337</f>
        <v>0</v>
      </c>
      <c r="S327" s="281">
        <f>'3. GRI Pricing'!W337</f>
        <v>0</v>
      </c>
      <c r="T327" s="281">
        <f>'3. GRI Pricing'!X337</f>
        <v>0</v>
      </c>
      <c r="U327" s="281">
        <f>'3. GRI Pricing'!Y337</f>
        <v>0</v>
      </c>
      <c r="V327" s="282">
        <f>'3. GRI Pricing'!Z337</f>
        <v>0</v>
      </c>
    </row>
    <row r="328" spans="3:22" x14ac:dyDescent="0.25">
      <c r="C328" s="23">
        <f>'3. GRI Pricing'!C338</f>
        <v>0</v>
      </c>
      <c r="D328" s="374" t="str">
        <f>'1. Accomodation'!L342</f>
        <v>[Select]</v>
      </c>
      <c r="E328" s="16" t="str">
        <f>'3. GRI Pricing'!E338</f>
        <v>[Select]</v>
      </c>
      <c r="F328" s="16" t="str">
        <f>'3. GRI Pricing'!F338</f>
        <v>[Select]</v>
      </c>
      <c r="G328" s="16">
        <f>'3. GRI Pricing'!G338</f>
        <v>0</v>
      </c>
      <c r="H328" s="16" t="str">
        <f>'3. GRI Pricing'!H338</f>
        <v>[Select]</v>
      </c>
      <c r="I328" s="16" t="str">
        <f>'3. GRI Pricing'!I338</f>
        <v>[Select]</v>
      </c>
      <c r="J328" s="280">
        <f>'3. GRI Pricing'!L338</f>
        <v>0</v>
      </c>
      <c r="K328" s="281">
        <f>'3. GRI Pricing'!P338</f>
        <v>0</v>
      </c>
      <c r="L328" s="281">
        <f>'3. GRI Pricing'!M338</f>
        <v>0</v>
      </c>
      <c r="M328" s="281">
        <f>'3. GRI Pricing'!Q338</f>
        <v>0</v>
      </c>
      <c r="N328" s="281">
        <f>'3. GRI Pricing'!S338</f>
        <v>0</v>
      </c>
      <c r="O328" s="281">
        <f>'3. GRI Pricing'!T338</f>
        <v>0</v>
      </c>
      <c r="P328" s="281">
        <f>'3. GRI Pricing'!R338</f>
        <v>0</v>
      </c>
      <c r="Q328" s="281">
        <f>'3. GRI Pricing'!U338</f>
        <v>0</v>
      </c>
      <c r="R328" s="281">
        <f>'3. GRI Pricing'!V338</f>
        <v>0</v>
      </c>
      <c r="S328" s="281">
        <f>'3. GRI Pricing'!W338</f>
        <v>0</v>
      </c>
      <c r="T328" s="281">
        <f>'3. GRI Pricing'!X338</f>
        <v>0</v>
      </c>
      <c r="U328" s="281">
        <f>'3. GRI Pricing'!Y338</f>
        <v>0</v>
      </c>
      <c r="V328" s="282">
        <f>'3. GRI Pricing'!Z338</f>
        <v>0</v>
      </c>
    </row>
    <row r="329" spans="3:22" x14ac:dyDescent="0.25">
      <c r="C329" s="23">
        <f>'3. GRI Pricing'!C339</f>
        <v>0</v>
      </c>
      <c r="D329" s="374" t="str">
        <f>'1. Accomodation'!L343</f>
        <v>[Select]</v>
      </c>
      <c r="E329" s="16" t="str">
        <f>'3. GRI Pricing'!E339</f>
        <v>[Select]</v>
      </c>
      <c r="F329" s="16" t="str">
        <f>'3. GRI Pricing'!F339</f>
        <v>[Select]</v>
      </c>
      <c r="G329" s="16">
        <f>'3. GRI Pricing'!G339</f>
        <v>0</v>
      </c>
      <c r="H329" s="16" t="str">
        <f>'3. GRI Pricing'!H339</f>
        <v>[Select]</v>
      </c>
      <c r="I329" s="16" t="str">
        <f>'3. GRI Pricing'!I339</f>
        <v>[Select]</v>
      </c>
      <c r="J329" s="280">
        <f>'3. GRI Pricing'!L339</f>
        <v>0</v>
      </c>
      <c r="K329" s="281">
        <f>'3. GRI Pricing'!P339</f>
        <v>0</v>
      </c>
      <c r="L329" s="281">
        <f>'3. GRI Pricing'!M339</f>
        <v>0</v>
      </c>
      <c r="M329" s="281">
        <f>'3. GRI Pricing'!Q339</f>
        <v>0</v>
      </c>
      <c r="N329" s="281">
        <f>'3. GRI Pricing'!S339</f>
        <v>0</v>
      </c>
      <c r="O329" s="281">
        <f>'3. GRI Pricing'!T339</f>
        <v>0</v>
      </c>
      <c r="P329" s="281">
        <f>'3. GRI Pricing'!R339</f>
        <v>0</v>
      </c>
      <c r="Q329" s="281">
        <f>'3. GRI Pricing'!U339</f>
        <v>0</v>
      </c>
      <c r="R329" s="281">
        <f>'3. GRI Pricing'!V339</f>
        <v>0</v>
      </c>
      <c r="S329" s="281">
        <f>'3. GRI Pricing'!W339</f>
        <v>0</v>
      </c>
      <c r="T329" s="281">
        <f>'3. GRI Pricing'!X339</f>
        <v>0</v>
      </c>
      <c r="U329" s="281">
        <f>'3. GRI Pricing'!Y339</f>
        <v>0</v>
      </c>
      <c r="V329" s="282">
        <f>'3. GRI Pricing'!Z339</f>
        <v>0</v>
      </c>
    </row>
    <row r="330" spans="3:22" x14ac:dyDescent="0.25">
      <c r="C330" s="23">
        <f>'3. GRI Pricing'!C340</f>
        <v>0</v>
      </c>
      <c r="D330" s="374" t="str">
        <f>'1. Accomodation'!L344</f>
        <v>[Select]</v>
      </c>
      <c r="E330" s="16" t="str">
        <f>'3. GRI Pricing'!E340</f>
        <v>[Select]</v>
      </c>
      <c r="F330" s="16" t="str">
        <f>'3. GRI Pricing'!F340</f>
        <v>[Select]</v>
      </c>
      <c r="G330" s="16">
        <f>'3. GRI Pricing'!G340</f>
        <v>0</v>
      </c>
      <c r="H330" s="16" t="str">
        <f>'3. GRI Pricing'!H340</f>
        <v>[Select]</v>
      </c>
      <c r="I330" s="16" t="str">
        <f>'3. GRI Pricing'!I340</f>
        <v>[Select]</v>
      </c>
      <c r="J330" s="280">
        <f>'3. GRI Pricing'!L340</f>
        <v>0</v>
      </c>
      <c r="K330" s="281">
        <f>'3. GRI Pricing'!P340</f>
        <v>0</v>
      </c>
      <c r="L330" s="281">
        <f>'3. GRI Pricing'!M340</f>
        <v>0</v>
      </c>
      <c r="M330" s="281">
        <f>'3. GRI Pricing'!Q340</f>
        <v>0</v>
      </c>
      <c r="N330" s="281">
        <f>'3. GRI Pricing'!S340</f>
        <v>0</v>
      </c>
      <c r="O330" s="281">
        <f>'3. GRI Pricing'!T340</f>
        <v>0</v>
      </c>
      <c r="P330" s="281">
        <f>'3. GRI Pricing'!R340</f>
        <v>0</v>
      </c>
      <c r="Q330" s="281">
        <f>'3. GRI Pricing'!U340</f>
        <v>0</v>
      </c>
      <c r="R330" s="281">
        <f>'3. GRI Pricing'!V340</f>
        <v>0</v>
      </c>
      <c r="S330" s="281">
        <f>'3. GRI Pricing'!W340</f>
        <v>0</v>
      </c>
      <c r="T330" s="281">
        <f>'3. GRI Pricing'!X340</f>
        <v>0</v>
      </c>
      <c r="U330" s="281">
        <f>'3. GRI Pricing'!Y340</f>
        <v>0</v>
      </c>
      <c r="V330" s="282">
        <f>'3. GRI Pricing'!Z340</f>
        <v>0</v>
      </c>
    </row>
    <row r="331" spans="3:22" x14ac:dyDescent="0.25">
      <c r="C331" s="23">
        <f>'3. GRI Pricing'!C341</f>
        <v>0</v>
      </c>
      <c r="D331" s="374" t="str">
        <f>'1. Accomodation'!L345</f>
        <v>[Select]</v>
      </c>
      <c r="E331" s="16" t="str">
        <f>'3. GRI Pricing'!E341</f>
        <v>[Select]</v>
      </c>
      <c r="F331" s="16" t="str">
        <f>'3. GRI Pricing'!F341</f>
        <v>[Select]</v>
      </c>
      <c r="G331" s="16">
        <f>'3. GRI Pricing'!G341</f>
        <v>0</v>
      </c>
      <c r="H331" s="16" t="str">
        <f>'3. GRI Pricing'!H341</f>
        <v>[Select]</v>
      </c>
      <c r="I331" s="16" t="str">
        <f>'3. GRI Pricing'!I341</f>
        <v>[Select]</v>
      </c>
      <c r="J331" s="280">
        <f>'3. GRI Pricing'!L341</f>
        <v>0</v>
      </c>
      <c r="K331" s="281">
        <f>'3. GRI Pricing'!P341</f>
        <v>0</v>
      </c>
      <c r="L331" s="281">
        <f>'3. GRI Pricing'!M341</f>
        <v>0</v>
      </c>
      <c r="M331" s="281">
        <f>'3. GRI Pricing'!Q341</f>
        <v>0</v>
      </c>
      <c r="N331" s="281">
        <f>'3. GRI Pricing'!S341</f>
        <v>0</v>
      </c>
      <c r="O331" s="281">
        <f>'3. GRI Pricing'!T341</f>
        <v>0</v>
      </c>
      <c r="P331" s="281">
        <f>'3. GRI Pricing'!R341</f>
        <v>0</v>
      </c>
      <c r="Q331" s="281">
        <f>'3. GRI Pricing'!U341</f>
        <v>0</v>
      </c>
      <c r="R331" s="281">
        <f>'3. GRI Pricing'!V341</f>
        <v>0</v>
      </c>
      <c r="S331" s="281">
        <f>'3. GRI Pricing'!W341</f>
        <v>0</v>
      </c>
      <c r="T331" s="281">
        <f>'3. GRI Pricing'!X341</f>
        <v>0</v>
      </c>
      <c r="U331" s="281">
        <f>'3. GRI Pricing'!Y341</f>
        <v>0</v>
      </c>
      <c r="V331" s="282">
        <f>'3. GRI Pricing'!Z341</f>
        <v>0</v>
      </c>
    </row>
    <row r="332" spans="3:22" x14ac:dyDescent="0.25">
      <c r="C332" s="23">
        <f>'3. GRI Pricing'!C342</f>
        <v>0</v>
      </c>
      <c r="D332" s="374" t="str">
        <f>'1. Accomodation'!L346</f>
        <v>[Select]</v>
      </c>
      <c r="E332" s="16" t="str">
        <f>'3. GRI Pricing'!E342</f>
        <v>[Select]</v>
      </c>
      <c r="F332" s="16" t="str">
        <f>'3. GRI Pricing'!F342</f>
        <v>[Select]</v>
      </c>
      <c r="G332" s="16">
        <f>'3. GRI Pricing'!G342</f>
        <v>0</v>
      </c>
      <c r="H332" s="16" t="str">
        <f>'3. GRI Pricing'!H342</f>
        <v>[Select]</v>
      </c>
      <c r="I332" s="16" t="str">
        <f>'3. GRI Pricing'!I342</f>
        <v>[Select]</v>
      </c>
      <c r="J332" s="280">
        <f>'3. GRI Pricing'!L342</f>
        <v>0</v>
      </c>
      <c r="K332" s="281">
        <f>'3. GRI Pricing'!P342</f>
        <v>0</v>
      </c>
      <c r="L332" s="281">
        <f>'3. GRI Pricing'!M342</f>
        <v>0</v>
      </c>
      <c r="M332" s="281">
        <f>'3. GRI Pricing'!Q342</f>
        <v>0</v>
      </c>
      <c r="N332" s="281">
        <f>'3. GRI Pricing'!S342</f>
        <v>0</v>
      </c>
      <c r="O332" s="281">
        <f>'3. GRI Pricing'!T342</f>
        <v>0</v>
      </c>
      <c r="P332" s="281">
        <f>'3. GRI Pricing'!R342</f>
        <v>0</v>
      </c>
      <c r="Q332" s="281">
        <f>'3. GRI Pricing'!U342</f>
        <v>0</v>
      </c>
      <c r="R332" s="281">
        <f>'3. GRI Pricing'!V342</f>
        <v>0</v>
      </c>
      <c r="S332" s="281">
        <f>'3. GRI Pricing'!W342</f>
        <v>0</v>
      </c>
      <c r="T332" s="281">
        <f>'3. GRI Pricing'!X342</f>
        <v>0</v>
      </c>
      <c r="U332" s="281">
        <f>'3. GRI Pricing'!Y342</f>
        <v>0</v>
      </c>
      <c r="V332" s="282">
        <f>'3. GRI Pricing'!Z342</f>
        <v>0</v>
      </c>
    </row>
    <row r="333" spans="3:22" x14ac:dyDescent="0.25">
      <c r="C333" s="23">
        <f>'3. GRI Pricing'!C343</f>
        <v>0</v>
      </c>
      <c r="D333" s="374" t="str">
        <f>'1. Accomodation'!L347</f>
        <v>[Select]</v>
      </c>
      <c r="E333" s="16" t="str">
        <f>'3. GRI Pricing'!E343</f>
        <v>[Select]</v>
      </c>
      <c r="F333" s="16" t="str">
        <f>'3. GRI Pricing'!F343</f>
        <v>[Select]</v>
      </c>
      <c r="G333" s="16">
        <f>'3. GRI Pricing'!G343</f>
        <v>0</v>
      </c>
      <c r="H333" s="16" t="str">
        <f>'3. GRI Pricing'!H343</f>
        <v>[Select]</v>
      </c>
      <c r="I333" s="16" t="str">
        <f>'3. GRI Pricing'!I343</f>
        <v>[Select]</v>
      </c>
      <c r="J333" s="280">
        <f>'3. GRI Pricing'!L343</f>
        <v>0</v>
      </c>
      <c r="K333" s="281">
        <f>'3. GRI Pricing'!P343</f>
        <v>0</v>
      </c>
      <c r="L333" s="281">
        <f>'3. GRI Pricing'!M343</f>
        <v>0</v>
      </c>
      <c r="M333" s="281">
        <f>'3. GRI Pricing'!Q343</f>
        <v>0</v>
      </c>
      <c r="N333" s="281">
        <f>'3. GRI Pricing'!S343</f>
        <v>0</v>
      </c>
      <c r="O333" s="281">
        <f>'3. GRI Pricing'!T343</f>
        <v>0</v>
      </c>
      <c r="P333" s="281">
        <f>'3. GRI Pricing'!R343</f>
        <v>0</v>
      </c>
      <c r="Q333" s="281">
        <f>'3. GRI Pricing'!U343</f>
        <v>0</v>
      </c>
      <c r="R333" s="281">
        <f>'3. GRI Pricing'!V343</f>
        <v>0</v>
      </c>
      <c r="S333" s="281">
        <f>'3. GRI Pricing'!W343</f>
        <v>0</v>
      </c>
      <c r="T333" s="281">
        <f>'3. GRI Pricing'!X343</f>
        <v>0</v>
      </c>
      <c r="U333" s="281">
        <f>'3. GRI Pricing'!Y343</f>
        <v>0</v>
      </c>
      <c r="V333" s="282">
        <f>'3. GRI Pricing'!Z343</f>
        <v>0</v>
      </c>
    </row>
    <row r="334" spans="3:22" x14ac:dyDescent="0.25">
      <c r="C334" s="23">
        <f>'3. GRI Pricing'!C344</f>
        <v>0</v>
      </c>
      <c r="D334" s="374" t="str">
        <f>'1. Accomodation'!L348</f>
        <v>[Select]</v>
      </c>
      <c r="E334" s="16" t="str">
        <f>'3. GRI Pricing'!E344</f>
        <v>[Select]</v>
      </c>
      <c r="F334" s="16" t="str">
        <f>'3. GRI Pricing'!F344</f>
        <v>[Select]</v>
      </c>
      <c r="G334" s="16">
        <f>'3. GRI Pricing'!G344</f>
        <v>0</v>
      </c>
      <c r="H334" s="16" t="str">
        <f>'3. GRI Pricing'!H344</f>
        <v>[Select]</v>
      </c>
      <c r="I334" s="16" t="str">
        <f>'3. GRI Pricing'!I344</f>
        <v>[Select]</v>
      </c>
      <c r="J334" s="280">
        <f>'3. GRI Pricing'!L344</f>
        <v>0</v>
      </c>
      <c r="K334" s="281">
        <f>'3. GRI Pricing'!P344</f>
        <v>0</v>
      </c>
      <c r="L334" s="281">
        <f>'3. GRI Pricing'!M344</f>
        <v>0</v>
      </c>
      <c r="M334" s="281">
        <f>'3. GRI Pricing'!Q344</f>
        <v>0</v>
      </c>
      <c r="N334" s="281">
        <f>'3. GRI Pricing'!S344</f>
        <v>0</v>
      </c>
      <c r="O334" s="281">
        <f>'3. GRI Pricing'!T344</f>
        <v>0</v>
      </c>
      <c r="P334" s="281">
        <f>'3. GRI Pricing'!R344</f>
        <v>0</v>
      </c>
      <c r="Q334" s="281">
        <f>'3. GRI Pricing'!U344</f>
        <v>0</v>
      </c>
      <c r="R334" s="281">
        <f>'3. GRI Pricing'!V344</f>
        <v>0</v>
      </c>
      <c r="S334" s="281">
        <f>'3. GRI Pricing'!W344</f>
        <v>0</v>
      </c>
      <c r="T334" s="281">
        <f>'3. GRI Pricing'!X344</f>
        <v>0</v>
      </c>
      <c r="U334" s="281">
        <f>'3. GRI Pricing'!Y344</f>
        <v>0</v>
      </c>
      <c r="V334" s="282">
        <f>'3. GRI Pricing'!Z344</f>
        <v>0</v>
      </c>
    </row>
    <row r="335" spans="3:22" x14ac:dyDescent="0.25">
      <c r="C335" s="23">
        <f>'3. GRI Pricing'!C345</f>
        <v>0</v>
      </c>
      <c r="D335" s="374" t="str">
        <f>'1. Accomodation'!L349</f>
        <v>[Select]</v>
      </c>
      <c r="E335" s="16" t="str">
        <f>'3. GRI Pricing'!E345</f>
        <v>[Select]</v>
      </c>
      <c r="F335" s="16" t="str">
        <f>'3. GRI Pricing'!F345</f>
        <v>[Select]</v>
      </c>
      <c r="G335" s="16">
        <f>'3. GRI Pricing'!G345</f>
        <v>0</v>
      </c>
      <c r="H335" s="16" t="str">
        <f>'3. GRI Pricing'!H345</f>
        <v>[Select]</v>
      </c>
      <c r="I335" s="16" t="str">
        <f>'3. GRI Pricing'!I345</f>
        <v>[Select]</v>
      </c>
      <c r="J335" s="280">
        <f>'3. GRI Pricing'!L345</f>
        <v>0</v>
      </c>
      <c r="K335" s="281">
        <f>'3. GRI Pricing'!P345</f>
        <v>0</v>
      </c>
      <c r="L335" s="281">
        <f>'3. GRI Pricing'!M345</f>
        <v>0</v>
      </c>
      <c r="M335" s="281">
        <f>'3. GRI Pricing'!Q345</f>
        <v>0</v>
      </c>
      <c r="N335" s="281">
        <f>'3. GRI Pricing'!S345</f>
        <v>0</v>
      </c>
      <c r="O335" s="281">
        <f>'3. GRI Pricing'!T345</f>
        <v>0</v>
      </c>
      <c r="P335" s="281">
        <f>'3. GRI Pricing'!R345</f>
        <v>0</v>
      </c>
      <c r="Q335" s="281">
        <f>'3. GRI Pricing'!U345</f>
        <v>0</v>
      </c>
      <c r="R335" s="281">
        <f>'3. GRI Pricing'!V345</f>
        <v>0</v>
      </c>
      <c r="S335" s="281">
        <f>'3. GRI Pricing'!W345</f>
        <v>0</v>
      </c>
      <c r="T335" s="281">
        <f>'3. GRI Pricing'!X345</f>
        <v>0</v>
      </c>
      <c r="U335" s="281">
        <f>'3. GRI Pricing'!Y345</f>
        <v>0</v>
      </c>
      <c r="V335" s="282">
        <f>'3. GRI Pricing'!Z345</f>
        <v>0</v>
      </c>
    </row>
    <row r="336" spans="3:22" x14ac:dyDescent="0.25">
      <c r="C336" s="23">
        <f>'3. GRI Pricing'!C346</f>
        <v>0</v>
      </c>
      <c r="D336" s="374" t="str">
        <f>'1. Accomodation'!L350</f>
        <v>[Select]</v>
      </c>
      <c r="E336" s="16" t="str">
        <f>'3. GRI Pricing'!E346</f>
        <v>[Select]</v>
      </c>
      <c r="F336" s="16" t="str">
        <f>'3. GRI Pricing'!F346</f>
        <v>[Select]</v>
      </c>
      <c r="G336" s="16">
        <f>'3. GRI Pricing'!G346</f>
        <v>0</v>
      </c>
      <c r="H336" s="16" t="str">
        <f>'3. GRI Pricing'!H346</f>
        <v>[Select]</v>
      </c>
      <c r="I336" s="16" t="str">
        <f>'3. GRI Pricing'!I346</f>
        <v>[Select]</v>
      </c>
      <c r="J336" s="280">
        <f>'3. GRI Pricing'!L346</f>
        <v>0</v>
      </c>
      <c r="K336" s="281">
        <f>'3. GRI Pricing'!P346</f>
        <v>0</v>
      </c>
      <c r="L336" s="281">
        <f>'3. GRI Pricing'!M346</f>
        <v>0</v>
      </c>
      <c r="M336" s="281">
        <f>'3. GRI Pricing'!Q346</f>
        <v>0</v>
      </c>
      <c r="N336" s="281">
        <f>'3. GRI Pricing'!S346</f>
        <v>0</v>
      </c>
      <c r="O336" s="281">
        <f>'3. GRI Pricing'!T346</f>
        <v>0</v>
      </c>
      <c r="P336" s="281">
        <f>'3. GRI Pricing'!R346</f>
        <v>0</v>
      </c>
      <c r="Q336" s="281">
        <f>'3. GRI Pricing'!U346</f>
        <v>0</v>
      </c>
      <c r="R336" s="281">
        <f>'3. GRI Pricing'!V346</f>
        <v>0</v>
      </c>
      <c r="S336" s="281">
        <f>'3. GRI Pricing'!W346</f>
        <v>0</v>
      </c>
      <c r="T336" s="281">
        <f>'3. GRI Pricing'!X346</f>
        <v>0</v>
      </c>
      <c r="U336" s="281">
        <f>'3. GRI Pricing'!Y346</f>
        <v>0</v>
      </c>
      <c r="V336" s="282">
        <f>'3. GRI Pricing'!Z346</f>
        <v>0</v>
      </c>
    </row>
    <row r="337" spans="3:22" x14ac:dyDescent="0.25">
      <c r="C337" s="23">
        <f>'3. GRI Pricing'!C347</f>
        <v>0</v>
      </c>
      <c r="D337" s="374" t="str">
        <f>'1. Accomodation'!L351</f>
        <v>[Select]</v>
      </c>
      <c r="E337" s="16" t="str">
        <f>'3. GRI Pricing'!E347</f>
        <v>[Select]</v>
      </c>
      <c r="F337" s="16" t="str">
        <f>'3. GRI Pricing'!F347</f>
        <v>[Select]</v>
      </c>
      <c r="G337" s="16">
        <f>'3. GRI Pricing'!G347</f>
        <v>0</v>
      </c>
      <c r="H337" s="16" t="str">
        <f>'3. GRI Pricing'!H347</f>
        <v>[Select]</v>
      </c>
      <c r="I337" s="16" t="str">
        <f>'3. GRI Pricing'!I347</f>
        <v>[Select]</v>
      </c>
      <c r="J337" s="280">
        <f>'3. GRI Pricing'!L347</f>
        <v>0</v>
      </c>
      <c r="K337" s="281">
        <f>'3. GRI Pricing'!P347</f>
        <v>0</v>
      </c>
      <c r="L337" s="281">
        <f>'3. GRI Pricing'!M347</f>
        <v>0</v>
      </c>
      <c r="M337" s="281">
        <f>'3. GRI Pricing'!Q347</f>
        <v>0</v>
      </c>
      <c r="N337" s="281">
        <f>'3. GRI Pricing'!S347</f>
        <v>0</v>
      </c>
      <c r="O337" s="281">
        <f>'3. GRI Pricing'!T347</f>
        <v>0</v>
      </c>
      <c r="P337" s="281">
        <f>'3. GRI Pricing'!R347</f>
        <v>0</v>
      </c>
      <c r="Q337" s="281">
        <f>'3. GRI Pricing'!U347</f>
        <v>0</v>
      </c>
      <c r="R337" s="281">
        <f>'3. GRI Pricing'!V347</f>
        <v>0</v>
      </c>
      <c r="S337" s="281">
        <f>'3. GRI Pricing'!W347</f>
        <v>0</v>
      </c>
      <c r="T337" s="281">
        <f>'3. GRI Pricing'!X347</f>
        <v>0</v>
      </c>
      <c r="U337" s="281">
        <f>'3. GRI Pricing'!Y347</f>
        <v>0</v>
      </c>
      <c r="V337" s="282">
        <f>'3. GRI Pricing'!Z347</f>
        <v>0</v>
      </c>
    </row>
    <row r="338" spans="3:22" x14ac:dyDescent="0.25">
      <c r="C338" s="23">
        <f>'3. GRI Pricing'!C348</f>
        <v>0</v>
      </c>
      <c r="D338" s="374" t="str">
        <f>'1. Accomodation'!L352</f>
        <v>[Select]</v>
      </c>
      <c r="E338" s="16" t="str">
        <f>'3. GRI Pricing'!E348</f>
        <v>[Select]</v>
      </c>
      <c r="F338" s="16" t="str">
        <f>'3. GRI Pricing'!F348</f>
        <v>[Select]</v>
      </c>
      <c r="G338" s="16">
        <f>'3. GRI Pricing'!G348</f>
        <v>0</v>
      </c>
      <c r="H338" s="16" t="str">
        <f>'3. GRI Pricing'!H348</f>
        <v>[Select]</v>
      </c>
      <c r="I338" s="16" t="str">
        <f>'3. GRI Pricing'!I348</f>
        <v>[Select]</v>
      </c>
      <c r="J338" s="280">
        <f>'3. GRI Pricing'!L348</f>
        <v>0</v>
      </c>
      <c r="K338" s="281">
        <f>'3. GRI Pricing'!P348</f>
        <v>0</v>
      </c>
      <c r="L338" s="281">
        <f>'3. GRI Pricing'!M348</f>
        <v>0</v>
      </c>
      <c r="M338" s="281">
        <f>'3. GRI Pricing'!Q348</f>
        <v>0</v>
      </c>
      <c r="N338" s="281">
        <f>'3. GRI Pricing'!S348</f>
        <v>0</v>
      </c>
      <c r="O338" s="281">
        <f>'3. GRI Pricing'!T348</f>
        <v>0</v>
      </c>
      <c r="P338" s="281">
        <f>'3. GRI Pricing'!R348</f>
        <v>0</v>
      </c>
      <c r="Q338" s="281">
        <f>'3. GRI Pricing'!U348</f>
        <v>0</v>
      </c>
      <c r="R338" s="281">
        <f>'3. GRI Pricing'!V348</f>
        <v>0</v>
      </c>
      <c r="S338" s="281">
        <f>'3. GRI Pricing'!W348</f>
        <v>0</v>
      </c>
      <c r="T338" s="281">
        <f>'3. GRI Pricing'!X348</f>
        <v>0</v>
      </c>
      <c r="U338" s="281">
        <f>'3. GRI Pricing'!Y348</f>
        <v>0</v>
      </c>
      <c r="V338" s="282">
        <f>'3. GRI Pricing'!Z348</f>
        <v>0</v>
      </c>
    </row>
    <row r="339" spans="3:22" x14ac:dyDescent="0.25">
      <c r="C339" s="23">
        <f>'3. GRI Pricing'!C349</f>
        <v>0</v>
      </c>
      <c r="D339" s="374" t="str">
        <f>'1. Accomodation'!L353</f>
        <v>[Select]</v>
      </c>
      <c r="E339" s="16" t="str">
        <f>'3. GRI Pricing'!E349</f>
        <v>[Select]</v>
      </c>
      <c r="F339" s="16" t="str">
        <f>'3. GRI Pricing'!F349</f>
        <v>[Select]</v>
      </c>
      <c r="G339" s="16">
        <f>'3. GRI Pricing'!G349</f>
        <v>0</v>
      </c>
      <c r="H339" s="16" t="str">
        <f>'3. GRI Pricing'!H349</f>
        <v>[Select]</v>
      </c>
      <c r="I339" s="16" t="str">
        <f>'3. GRI Pricing'!I349</f>
        <v>[Select]</v>
      </c>
      <c r="J339" s="280">
        <f>'3. GRI Pricing'!L349</f>
        <v>0</v>
      </c>
      <c r="K339" s="281">
        <f>'3. GRI Pricing'!P349</f>
        <v>0</v>
      </c>
      <c r="L339" s="281">
        <f>'3. GRI Pricing'!M349</f>
        <v>0</v>
      </c>
      <c r="M339" s="281">
        <f>'3. GRI Pricing'!Q349</f>
        <v>0</v>
      </c>
      <c r="N339" s="281">
        <f>'3. GRI Pricing'!S349</f>
        <v>0</v>
      </c>
      <c r="O339" s="281">
        <f>'3. GRI Pricing'!T349</f>
        <v>0</v>
      </c>
      <c r="P339" s="281">
        <f>'3. GRI Pricing'!R349</f>
        <v>0</v>
      </c>
      <c r="Q339" s="281">
        <f>'3. GRI Pricing'!U349</f>
        <v>0</v>
      </c>
      <c r="R339" s="281">
        <f>'3. GRI Pricing'!V349</f>
        <v>0</v>
      </c>
      <c r="S339" s="281">
        <f>'3. GRI Pricing'!W349</f>
        <v>0</v>
      </c>
      <c r="T339" s="281">
        <f>'3. GRI Pricing'!X349</f>
        <v>0</v>
      </c>
      <c r="U339" s="281">
        <f>'3. GRI Pricing'!Y349</f>
        <v>0</v>
      </c>
      <c r="V339" s="282">
        <f>'3. GRI Pricing'!Z349</f>
        <v>0</v>
      </c>
    </row>
    <row r="340" spans="3:22" x14ac:dyDescent="0.25">
      <c r="C340" s="23">
        <f>'3. GRI Pricing'!C350</f>
        <v>0</v>
      </c>
      <c r="D340" s="374" t="str">
        <f>'1. Accomodation'!L354</f>
        <v>[Select]</v>
      </c>
      <c r="E340" s="16" t="str">
        <f>'3. GRI Pricing'!E350</f>
        <v>[Select]</v>
      </c>
      <c r="F340" s="16" t="str">
        <f>'3. GRI Pricing'!F350</f>
        <v>[Select]</v>
      </c>
      <c r="G340" s="16">
        <f>'3. GRI Pricing'!G350</f>
        <v>0</v>
      </c>
      <c r="H340" s="16" t="str">
        <f>'3. GRI Pricing'!H350</f>
        <v>[Select]</v>
      </c>
      <c r="I340" s="16" t="str">
        <f>'3. GRI Pricing'!I350</f>
        <v>[Select]</v>
      </c>
      <c r="J340" s="280">
        <f>'3. GRI Pricing'!L350</f>
        <v>0</v>
      </c>
      <c r="K340" s="281">
        <f>'3. GRI Pricing'!P350</f>
        <v>0</v>
      </c>
      <c r="L340" s="281">
        <f>'3. GRI Pricing'!M350</f>
        <v>0</v>
      </c>
      <c r="M340" s="281">
        <f>'3. GRI Pricing'!Q350</f>
        <v>0</v>
      </c>
      <c r="N340" s="281">
        <f>'3. GRI Pricing'!S350</f>
        <v>0</v>
      </c>
      <c r="O340" s="281">
        <f>'3. GRI Pricing'!T350</f>
        <v>0</v>
      </c>
      <c r="P340" s="281">
        <f>'3. GRI Pricing'!R350</f>
        <v>0</v>
      </c>
      <c r="Q340" s="281">
        <f>'3. GRI Pricing'!U350</f>
        <v>0</v>
      </c>
      <c r="R340" s="281">
        <f>'3. GRI Pricing'!V350</f>
        <v>0</v>
      </c>
      <c r="S340" s="281">
        <f>'3. GRI Pricing'!W350</f>
        <v>0</v>
      </c>
      <c r="T340" s="281">
        <f>'3. GRI Pricing'!X350</f>
        <v>0</v>
      </c>
      <c r="U340" s="281">
        <f>'3. GRI Pricing'!Y350</f>
        <v>0</v>
      </c>
      <c r="V340" s="282">
        <f>'3. GRI Pricing'!Z350</f>
        <v>0</v>
      </c>
    </row>
    <row r="341" spans="3:22" x14ac:dyDescent="0.25">
      <c r="C341" s="23">
        <f>'3. GRI Pricing'!C351</f>
        <v>0</v>
      </c>
      <c r="D341" s="374" t="str">
        <f>'1. Accomodation'!L355</f>
        <v>[Select]</v>
      </c>
      <c r="E341" s="16" t="str">
        <f>'3. GRI Pricing'!E351</f>
        <v>[Select]</v>
      </c>
      <c r="F341" s="16" t="str">
        <f>'3. GRI Pricing'!F351</f>
        <v>[Select]</v>
      </c>
      <c r="G341" s="16">
        <f>'3. GRI Pricing'!G351</f>
        <v>0</v>
      </c>
      <c r="H341" s="16" t="str">
        <f>'3. GRI Pricing'!H351</f>
        <v>[Select]</v>
      </c>
      <c r="I341" s="16" t="str">
        <f>'3. GRI Pricing'!I351</f>
        <v>[Select]</v>
      </c>
      <c r="J341" s="280">
        <f>'3. GRI Pricing'!L351</f>
        <v>0</v>
      </c>
      <c r="K341" s="281">
        <f>'3. GRI Pricing'!P351</f>
        <v>0</v>
      </c>
      <c r="L341" s="281">
        <f>'3. GRI Pricing'!M351</f>
        <v>0</v>
      </c>
      <c r="M341" s="281">
        <f>'3. GRI Pricing'!Q351</f>
        <v>0</v>
      </c>
      <c r="N341" s="281">
        <f>'3. GRI Pricing'!S351</f>
        <v>0</v>
      </c>
      <c r="O341" s="281">
        <f>'3. GRI Pricing'!T351</f>
        <v>0</v>
      </c>
      <c r="P341" s="281">
        <f>'3. GRI Pricing'!R351</f>
        <v>0</v>
      </c>
      <c r="Q341" s="281">
        <f>'3. GRI Pricing'!U351</f>
        <v>0</v>
      </c>
      <c r="R341" s="281">
        <f>'3. GRI Pricing'!V351</f>
        <v>0</v>
      </c>
      <c r="S341" s="281">
        <f>'3. GRI Pricing'!W351</f>
        <v>0</v>
      </c>
      <c r="T341" s="281">
        <f>'3. GRI Pricing'!X351</f>
        <v>0</v>
      </c>
      <c r="U341" s="281">
        <f>'3. GRI Pricing'!Y351</f>
        <v>0</v>
      </c>
      <c r="V341" s="282">
        <f>'3. GRI Pricing'!Z351</f>
        <v>0</v>
      </c>
    </row>
    <row r="342" spans="3:22" x14ac:dyDescent="0.25">
      <c r="C342" s="23">
        <f>'3. GRI Pricing'!C352</f>
        <v>0</v>
      </c>
      <c r="D342" s="374" t="str">
        <f>'1. Accomodation'!L356</f>
        <v>[Select]</v>
      </c>
      <c r="E342" s="16" t="str">
        <f>'3. GRI Pricing'!E352</f>
        <v>[Select]</v>
      </c>
      <c r="F342" s="16" t="str">
        <f>'3. GRI Pricing'!F352</f>
        <v>[Select]</v>
      </c>
      <c r="G342" s="16">
        <f>'3. GRI Pricing'!G352</f>
        <v>0</v>
      </c>
      <c r="H342" s="16" t="str">
        <f>'3. GRI Pricing'!H352</f>
        <v>[Select]</v>
      </c>
      <c r="I342" s="16" t="str">
        <f>'3. GRI Pricing'!I352</f>
        <v>[Select]</v>
      </c>
      <c r="J342" s="280">
        <f>'3. GRI Pricing'!L352</f>
        <v>0</v>
      </c>
      <c r="K342" s="281">
        <f>'3. GRI Pricing'!P352</f>
        <v>0</v>
      </c>
      <c r="L342" s="281">
        <f>'3. GRI Pricing'!M352</f>
        <v>0</v>
      </c>
      <c r="M342" s="281">
        <f>'3. GRI Pricing'!Q352</f>
        <v>0</v>
      </c>
      <c r="N342" s="281">
        <f>'3. GRI Pricing'!S352</f>
        <v>0</v>
      </c>
      <c r="O342" s="281">
        <f>'3. GRI Pricing'!T352</f>
        <v>0</v>
      </c>
      <c r="P342" s="281">
        <f>'3. GRI Pricing'!R352</f>
        <v>0</v>
      </c>
      <c r="Q342" s="281">
        <f>'3. GRI Pricing'!U352</f>
        <v>0</v>
      </c>
      <c r="R342" s="281">
        <f>'3. GRI Pricing'!V352</f>
        <v>0</v>
      </c>
      <c r="S342" s="281">
        <f>'3. GRI Pricing'!W352</f>
        <v>0</v>
      </c>
      <c r="T342" s="281">
        <f>'3. GRI Pricing'!X352</f>
        <v>0</v>
      </c>
      <c r="U342" s="281">
        <f>'3. GRI Pricing'!Y352</f>
        <v>0</v>
      </c>
      <c r="V342" s="282">
        <f>'3. GRI Pricing'!Z352</f>
        <v>0</v>
      </c>
    </row>
    <row r="343" spans="3:22" x14ac:dyDescent="0.25">
      <c r="C343" s="23">
        <f>'3. GRI Pricing'!C353</f>
        <v>0</v>
      </c>
      <c r="D343" s="374" t="str">
        <f>'1. Accomodation'!L357</f>
        <v>[Select]</v>
      </c>
      <c r="E343" s="16" t="str">
        <f>'3. GRI Pricing'!E353</f>
        <v>[Select]</v>
      </c>
      <c r="F343" s="16" t="str">
        <f>'3. GRI Pricing'!F353</f>
        <v>[Select]</v>
      </c>
      <c r="G343" s="16">
        <f>'3. GRI Pricing'!G353</f>
        <v>0</v>
      </c>
      <c r="H343" s="16" t="str">
        <f>'3. GRI Pricing'!H353</f>
        <v>[Select]</v>
      </c>
      <c r="I343" s="16" t="str">
        <f>'3. GRI Pricing'!I353</f>
        <v>[Select]</v>
      </c>
      <c r="J343" s="280">
        <f>'3. GRI Pricing'!L353</f>
        <v>0</v>
      </c>
      <c r="K343" s="281">
        <f>'3. GRI Pricing'!P353</f>
        <v>0</v>
      </c>
      <c r="L343" s="281">
        <f>'3. GRI Pricing'!M353</f>
        <v>0</v>
      </c>
      <c r="M343" s="281">
        <f>'3. GRI Pricing'!Q353</f>
        <v>0</v>
      </c>
      <c r="N343" s="281">
        <f>'3. GRI Pricing'!S353</f>
        <v>0</v>
      </c>
      <c r="O343" s="281">
        <f>'3. GRI Pricing'!T353</f>
        <v>0</v>
      </c>
      <c r="P343" s="281">
        <f>'3. GRI Pricing'!R353</f>
        <v>0</v>
      </c>
      <c r="Q343" s="281">
        <f>'3. GRI Pricing'!U353</f>
        <v>0</v>
      </c>
      <c r="R343" s="281">
        <f>'3. GRI Pricing'!V353</f>
        <v>0</v>
      </c>
      <c r="S343" s="281">
        <f>'3. GRI Pricing'!W353</f>
        <v>0</v>
      </c>
      <c r="T343" s="281">
        <f>'3. GRI Pricing'!X353</f>
        <v>0</v>
      </c>
      <c r="U343" s="281">
        <f>'3. GRI Pricing'!Y353</f>
        <v>0</v>
      </c>
      <c r="V343" s="282">
        <f>'3. GRI Pricing'!Z353</f>
        <v>0</v>
      </c>
    </row>
    <row r="344" spans="3:22" x14ac:dyDescent="0.25">
      <c r="C344" s="23">
        <f>'3. GRI Pricing'!C354</f>
        <v>0</v>
      </c>
      <c r="D344" s="374" t="str">
        <f>'1. Accomodation'!L358</f>
        <v>[Select]</v>
      </c>
      <c r="E344" s="16" t="str">
        <f>'3. GRI Pricing'!E354</f>
        <v>[Select]</v>
      </c>
      <c r="F344" s="16" t="str">
        <f>'3. GRI Pricing'!F354</f>
        <v>[Select]</v>
      </c>
      <c r="G344" s="16">
        <f>'3. GRI Pricing'!G354</f>
        <v>0</v>
      </c>
      <c r="H344" s="16" t="str">
        <f>'3. GRI Pricing'!H354</f>
        <v>[Select]</v>
      </c>
      <c r="I344" s="16" t="str">
        <f>'3. GRI Pricing'!I354</f>
        <v>[Select]</v>
      </c>
      <c r="J344" s="280">
        <f>'3. GRI Pricing'!L354</f>
        <v>0</v>
      </c>
      <c r="K344" s="281">
        <f>'3. GRI Pricing'!P354</f>
        <v>0</v>
      </c>
      <c r="L344" s="281">
        <f>'3. GRI Pricing'!M354</f>
        <v>0</v>
      </c>
      <c r="M344" s="281">
        <f>'3. GRI Pricing'!Q354</f>
        <v>0</v>
      </c>
      <c r="N344" s="281">
        <f>'3. GRI Pricing'!S354</f>
        <v>0</v>
      </c>
      <c r="O344" s="281">
        <f>'3. GRI Pricing'!T354</f>
        <v>0</v>
      </c>
      <c r="P344" s="281">
        <f>'3. GRI Pricing'!R354</f>
        <v>0</v>
      </c>
      <c r="Q344" s="281">
        <f>'3. GRI Pricing'!U354</f>
        <v>0</v>
      </c>
      <c r="R344" s="281">
        <f>'3. GRI Pricing'!V354</f>
        <v>0</v>
      </c>
      <c r="S344" s="281">
        <f>'3. GRI Pricing'!W354</f>
        <v>0</v>
      </c>
      <c r="T344" s="281">
        <f>'3. GRI Pricing'!X354</f>
        <v>0</v>
      </c>
      <c r="U344" s="281">
        <f>'3. GRI Pricing'!Y354</f>
        <v>0</v>
      </c>
      <c r="V344" s="282">
        <f>'3. GRI Pricing'!Z354</f>
        <v>0</v>
      </c>
    </row>
    <row r="345" spans="3:22" x14ac:dyDescent="0.25">
      <c r="C345" s="23">
        <f>'3. GRI Pricing'!C355</f>
        <v>0</v>
      </c>
      <c r="D345" s="374" t="str">
        <f>'1. Accomodation'!L359</f>
        <v>[Select]</v>
      </c>
      <c r="E345" s="16" t="str">
        <f>'3. GRI Pricing'!E355</f>
        <v>[Select]</v>
      </c>
      <c r="F345" s="16" t="str">
        <f>'3. GRI Pricing'!F355</f>
        <v>[Select]</v>
      </c>
      <c r="G345" s="16">
        <f>'3. GRI Pricing'!G355</f>
        <v>0</v>
      </c>
      <c r="H345" s="16" t="str">
        <f>'3. GRI Pricing'!H355</f>
        <v>[Select]</v>
      </c>
      <c r="I345" s="16" t="str">
        <f>'3. GRI Pricing'!I355</f>
        <v>[Select]</v>
      </c>
      <c r="J345" s="280">
        <f>'3. GRI Pricing'!L355</f>
        <v>0</v>
      </c>
      <c r="K345" s="281">
        <f>'3. GRI Pricing'!P355</f>
        <v>0</v>
      </c>
      <c r="L345" s="281">
        <f>'3. GRI Pricing'!M355</f>
        <v>0</v>
      </c>
      <c r="M345" s="281">
        <f>'3. GRI Pricing'!Q355</f>
        <v>0</v>
      </c>
      <c r="N345" s="281">
        <f>'3. GRI Pricing'!S355</f>
        <v>0</v>
      </c>
      <c r="O345" s="281">
        <f>'3. GRI Pricing'!T355</f>
        <v>0</v>
      </c>
      <c r="P345" s="281">
        <f>'3. GRI Pricing'!R355</f>
        <v>0</v>
      </c>
      <c r="Q345" s="281">
        <f>'3. GRI Pricing'!U355</f>
        <v>0</v>
      </c>
      <c r="R345" s="281">
        <f>'3. GRI Pricing'!V355</f>
        <v>0</v>
      </c>
      <c r="S345" s="281">
        <f>'3. GRI Pricing'!W355</f>
        <v>0</v>
      </c>
      <c r="T345" s="281">
        <f>'3. GRI Pricing'!X355</f>
        <v>0</v>
      </c>
      <c r="U345" s="281">
        <f>'3. GRI Pricing'!Y355</f>
        <v>0</v>
      </c>
      <c r="V345" s="282">
        <f>'3. GRI Pricing'!Z355</f>
        <v>0</v>
      </c>
    </row>
    <row r="346" spans="3:22" x14ac:dyDescent="0.25">
      <c r="C346" s="23">
        <f>'3. GRI Pricing'!C356</f>
        <v>0</v>
      </c>
      <c r="D346" s="374" t="str">
        <f>'1. Accomodation'!L360</f>
        <v>[Select]</v>
      </c>
      <c r="E346" s="16" t="str">
        <f>'3. GRI Pricing'!E356</f>
        <v>[Select]</v>
      </c>
      <c r="F346" s="16" t="str">
        <f>'3. GRI Pricing'!F356</f>
        <v>[Select]</v>
      </c>
      <c r="G346" s="16">
        <f>'3. GRI Pricing'!G356</f>
        <v>0</v>
      </c>
      <c r="H346" s="16" t="str">
        <f>'3. GRI Pricing'!H356</f>
        <v>[Select]</v>
      </c>
      <c r="I346" s="16" t="str">
        <f>'3. GRI Pricing'!I356</f>
        <v>[Select]</v>
      </c>
      <c r="J346" s="280">
        <f>'3. GRI Pricing'!L356</f>
        <v>0</v>
      </c>
      <c r="K346" s="281">
        <f>'3. GRI Pricing'!P356</f>
        <v>0</v>
      </c>
      <c r="L346" s="281">
        <f>'3. GRI Pricing'!M356</f>
        <v>0</v>
      </c>
      <c r="M346" s="281">
        <f>'3. GRI Pricing'!Q356</f>
        <v>0</v>
      </c>
      <c r="N346" s="281">
        <f>'3. GRI Pricing'!S356</f>
        <v>0</v>
      </c>
      <c r="O346" s="281">
        <f>'3. GRI Pricing'!T356</f>
        <v>0</v>
      </c>
      <c r="P346" s="281">
        <f>'3. GRI Pricing'!R356</f>
        <v>0</v>
      </c>
      <c r="Q346" s="281">
        <f>'3. GRI Pricing'!U356</f>
        <v>0</v>
      </c>
      <c r="R346" s="281">
        <f>'3. GRI Pricing'!V356</f>
        <v>0</v>
      </c>
      <c r="S346" s="281">
        <f>'3. GRI Pricing'!W356</f>
        <v>0</v>
      </c>
      <c r="T346" s="281">
        <f>'3. GRI Pricing'!X356</f>
        <v>0</v>
      </c>
      <c r="U346" s="281">
        <f>'3. GRI Pricing'!Y356</f>
        <v>0</v>
      </c>
      <c r="V346" s="282">
        <f>'3. GRI Pricing'!Z356</f>
        <v>0</v>
      </c>
    </row>
    <row r="347" spans="3:22" x14ac:dyDescent="0.25">
      <c r="C347" s="23">
        <f>'3. GRI Pricing'!C357</f>
        <v>0</v>
      </c>
      <c r="D347" s="374" t="str">
        <f>'1. Accomodation'!L361</f>
        <v>[Select]</v>
      </c>
      <c r="E347" s="16" t="str">
        <f>'3. GRI Pricing'!E357</f>
        <v>[Select]</v>
      </c>
      <c r="F347" s="16" t="str">
        <f>'3. GRI Pricing'!F357</f>
        <v>[Select]</v>
      </c>
      <c r="G347" s="16">
        <f>'3. GRI Pricing'!G357</f>
        <v>0</v>
      </c>
      <c r="H347" s="16" t="str">
        <f>'3. GRI Pricing'!H357</f>
        <v>[Select]</v>
      </c>
      <c r="I347" s="16" t="str">
        <f>'3. GRI Pricing'!I357</f>
        <v>[Select]</v>
      </c>
      <c r="J347" s="280">
        <f>'3. GRI Pricing'!L357</f>
        <v>0</v>
      </c>
      <c r="K347" s="281">
        <f>'3. GRI Pricing'!P357</f>
        <v>0</v>
      </c>
      <c r="L347" s="281">
        <f>'3. GRI Pricing'!M357</f>
        <v>0</v>
      </c>
      <c r="M347" s="281">
        <f>'3. GRI Pricing'!Q357</f>
        <v>0</v>
      </c>
      <c r="N347" s="281">
        <f>'3. GRI Pricing'!S357</f>
        <v>0</v>
      </c>
      <c r="O347" s="281">
        <f>'3. GRI Pricing'!T357</f>
        <v>0</v>
      </c>
      <c r="P347" s="281">
        <f>'3. GRI Pricing'!R357</f>
        <v>0</v>
      </c>
      <c r="Q347" s="281">
        <f>'3. GRI Pricing'!U357</f>
        <v>0</v>
      </c>
      <c r="R347" s="281">
        <f>'3. GRI Pricing'!V357</f>
        <v>0</v>
      </c>
      <c r="S347" s="281">
        <f>'3. GRI Pricing'!W357</f>
        <v>0</v>
      </c>
      <c r="T347" s="281">
        <f>'3. GRI Pricing'!X357</f>
        <v>0</v>
      </c>
      <c r="U347" s="281">
        <f>'3. GRI Pricing'!Y357</f>
        <v>0</v>
      </c>
      <c r="V347" s="282">
        <f>'3. GRI Pricing'!Z357</f>
        <v>0</v>
      </c>
    </row>
    <row r="348" spans="3:22" x14ac:dyDescent="0.25">
      <c r="C348" s="23">
        <f>'3. GRI Pricing'!C358</f>
        <v>0</v>
      </c>
      <c r="D348" s="374" t="str">
        <f>'1. Accomodation'!L362</f>
        <v>[Select]</v>
      </c>
      <c r="E348" s="16" t="str">
        <f>'3. GRI Pricing'!E358</f>
        <v>[Select]</v>
      </c>
      <c r="F348" s="16" t="str">
        <f>'3. GRI Pricing'!F358</f>
        <v>[Select]</v>
      </c>
      <c r="G348" s="16">
        <f>'3. GRI Pricing'!G358</f>
        <v>0</v>
      </c>
      <c r="H348" s="16" t="str">
        <f>'3. GRI Pricing'!H358</f>
        <v>[Select]</v>
      </c>
      <c r="I348" s="16" t="str">
        <f>'3. GRI Pricing'!I358</f>
        <v>[Select]</v>
      </c>
      <c r="J348" s="280">
        <f>'3. GRI Pricing'!L358</f>
        <v>0</v>
      </c>
      <c r="K348" s="281">
        <f>'3. GRI Pricing'!P358</f>
        <v>0</v>
      </c>
      <c r="L348" s="281">
        <f>'3. GRI Pricing'!M358</f>
        <v>0</v>
      </c>
      <c r="M348" s="281">
        <f>'3. GRI Pricing'!Q358</f>
        <v>0</v>
      </c>
      <c r="N348" s="281">
        <f>'3. GRI Pricing'!S358</f>
        <v>0</v>
      </c>
      <c r="O348" s="281">
        <f>'3. GRI Pricing'!T358</f>
        <v>0</v>
      </c>
      <c r="P348" s="281">
        <f>'3. GRI Pricing'!R358</f>
        <v>0</v>
      </c>
      <c r="Q348" s="281">
        <f>'3. GRI Pricing'!U358</f>
        <v>0</v>
      </c>
      <c r="R348" s="281">
        <f>'3. GRI Pricing'!V358</f>
        <v>0</v>
      </c>
      <c r="S348" s="281">
        <f>'3. GRI Pricing'!W358</f>
        <v>0</v>
      </c>
      <c r="T348" s="281">
        <f>'3. GRI Pricing'!X358</f>
        <v>0</v>
      </c>
      <c r="U348" s="281">
        <f>'3. GRI Pricing'!Y358</f>
        <v>0</v>
      </c>
      <c r="V348" s="282">
        <f>'3. GRI Pricing'!Z358</f>
        <v>0</v>
      </c>
    </row>
    <row r="349" spans="3:22" x14ac:dyDescent="0.25">
      <c r="C349" s="23">
        <f>'3. GRI Pricing'!C359</f>
        <v>0</v>
      </c>
      <c r="D349" s="374" t="str">
        <f>'1. Accomodation'!L363</f>
        <v>[Select]</v>
      </c>
      <c r="E349" s="16" t="str">
        <f>'3. GRI Pricing'!E359</f>
        <v>[Select]</v>
      </c>
      <c r="F349" s="16" t="str">
        <f>'3. GRI Pricing'!F359</f>
        <v>[Select]</v>
      </c>
      <c r="G349" s="16">
        <f>'3. GRI Pricing'!G359</f>
        <v>0</v>
      </c>
      <c r="H349" s="16" t="str">
        <f>'3. GRI Pricing'!H359</f>
        <v>[Select]</v>
      </c>
      <c r="I349" s="16" t="str">
        <f>'3. GRI Pricing'!I359</f>
        <v>[Select]</v>
      </c>
      <c r="J349" s="280">
        <f>'3. GRI Pricing'!L359</f>
        <v>0</v>
      </c>
      <c r="K349" s="281">
        <f>'3. GRI Pricing'!P359</f>
        <v>0</v>
      </c>
      <c r="L349" s="281">
        <f>'3. GRI Pricing'!M359</f>
        <v>0</v>
      </c>
      <c r="M349" s="281">
        <f>'3. GRI Pricing'!Q359</f>
        <v>0</v>
      </c>
      <c r="N349" s="281">
        <f>'3. GRI Pricing'!S359</f>
        <v>0</v>
      </c>
      <c r="O349" s="281">
        <f>'3. GRI Pricing'!T359</f>
        <v>0</v>
      </c>
      <c r="P349" s="281">
        <f>'3. GRI Pricing'!R359</f>
        <v>0</v>
      </c>
      <c r="Q349" s="281">
        <f>'3. GRI Pricing'!U359</f>
        <v>0</v>
      </c>
      <c r="R349" s="281">
        <f>'3. GRI Pricing'!V359</f>
        <v>0</v>
      </c>
      <c r="S349" s="281">
        <f>'3. GRI Pricing'!W359</f>
        <v>0</v>
      </c>
      <c r="T349" s="281">
        <f>'3. GRI Pricing'!X359</f>
        <v>0</v>
      </c>
      <c r="U349" s="281">
        <f>'3. GRI Pricing'!Y359</f>
        <v>0</v>
      </c>
      <c r="V349" s="282">
        <f>'3. GRI Pricing'!Z359</f>
        <v>0</v>
      </c>
    </row>
    <row r="350" spans="3:22" x14ac:dyDescent="0.25">
      <c r="C350" s="23">
        <f>'3. GRI Pricing'!C360</f>
        <v>0</v>
      </c>
      <c r="D350" s="374" t="str">
        <f>'1. Accomodation'!L364</f>
        <v>[Select]</v>
      </c>
      <c r="E350" s="16" t="str">
        <f>'3. GRI Pricing'!E360</f>
        <v>[Select]</v>
      </c>
      <c r="F350" s="16" t="str">
        <f>'3. GRI Pricing'!F360</f>
        <v>[Select]</v>
      </c>
      <c r="G350" s="16">
        <f>'3. GRI Pricing'!G360</f>
        <v>0</v>
      </c>
      <c r="H350" s="16" t="str">
        <f>'3. GRI Pricing'!H360</f>
        <v>[Select]</v>
      </c>
      <c r="I350" s="16" t="str">
        <f>'3. GRI Pricing'!I360</f>
        <v>[Select]</v>
      </c>
      <c r="J350" s="280">
        <f>'3. GRI Pricing'!L360</f>
        <v>0</v>
      </c>
      <c r="K350" s="281">
        <f>'3. GRI Pricing'!P360</f>
        <v>0</v>
      </c>
      <c r="L350" s="281">
        <f>'3. GRI Pricing'!M360</f>
        <v>0</v>
      </c>
      <c r="M350" s="281">
        <f>'3. GRI Pricing'!Q360</f>
        <v>0</v>
      </c>
      <c r="N350" s="281">
        <f>'3. GRI Pricing'!S360</f>
        <v>0</v>
      </c>
      <c r="O350" s="281">
        <f>'3. GRI Pricing'!T360</f>
        <v>0</v>
      </c>
      <c r="P350" s="281">
        <f>'3. GRI Pricing'!R360</f>
        <v>0</v>
      </c>
      <c r="Q350" s="281">
        <f>'3. GRI Pricing'!U360</f>
        <v>0</v>
      </c>
      <c r="R350" s="281">
        <f>'3. GRI Pricing'!V360</f>
        <v>0</v>
      </c>
      <c r="S350" s="281">
        <f>'3. GRI Pricing'!W360</f>
        <v>0</v>
      </c>
      <c r="T350" s="281">
        <f>'3. GRI Pricing'!X360</f>
        <v>0</v>
      </c>
      <c r="U350" s="281">
        <f>'3. GRI Pricing'!Y360</f>
        <v>0</v>
      </c>
      <c r="V350" s="282">
        <f>'3. GRI Pricing'!Z360</f>
        <v>0</v>
      </c>
    </row>
    <row r="351" spans="3:22" x14ac:dyDescent="0.25">
      <c r="C351" s="23">
        <f>'3. GRI Pricing'!C361</f>
        <v>0</v>
      </c>
      <c r="D351" s="374" t="str">
        <f>'1. Accomodation'!L365</f>
        <v>[Select]</v>
      </c>
      <c r="E351" s="16" t="str">
        <f>'3. GRI Pricing'!E361</f>
        <v>[Select]</v>
      </c>
      <c r="F351" s="16" t="str">
        <f>'3. GRI Pricing'!F361</f>
        <v>[Select]</v>
      </c>
      <c r="G351" s="16">
        <f>'3. GRI Pricing'!G361</f>
        <v>0</v>
      </c>
      <c r="H351" s="16" t="str">
        <f>'3. GRI Pricing'!H361</f>
        <v>[Select]</v>
      </c>
      <c r="I351" s="16" t="str">
        <f>'3. GRI Pricing'!I361</f>
        <v>[Select]</v>
      </c>
      <c r="J351" s="280">
        <f>'3. GRI Pricing'!L361</f>
        <v>0</v>
      </c>
      <c r="K351" s="281">
        <f>'3. GRI Pricing'!P361</f>
        <v>0</v>
      </c>
      <c r="L351" s="281">
        <f>'3. GRI Pricing'!M361</f>
        <v>0</v>
      </c>
      <c r="M351" s="281">
        <f>'3. GRI Pricing'!Q361</f>
        <v>0</v>
      </c>
      <c r="N351" s="281">
        <f>'3. GRI Pricing'!S361</f>
        <v>0</v>
      </c>
      <c r="O351" s="281">
        <f>'3. GRI Pricing'!T361</f>
        <v>0</v>
      </c>
      <c r="P351" s="281">
        <f>'3. GRI Pricing'!R361</f>
        <v>0</v>
      </c>
      <c r="Q351" s="281">
        <f>'3. GRI Pricing'!U361</f>
        <v>0</v>
      </c>
      <c r="R351" s="281">
        <f>'3. GRI Pricing'!V361</f>
        <v>0</v>
      </c>
      <c r="S351" s="281">
        <f>'3. GRI Pricing'!W361</f>
        <v>0</v>
      </c>
      <c r="T351" s="281">
        <f>'3. GRI Pricing'!X361</f>
        <v>0</v>
      </c>
      <c r="U351" s="281">
        <f>'3. GRI Pricing'!Y361</f>
        <v>0</v>
      </c>
      <c r="V351" s="282">
        <f>'3. GRI Pricing'!Z361</f>
        <v>0</v>
      </c>
    </row>
    <row r="352" spans="3:22" x14ac:dyDescent="0.25">
      <c r="C352" s="23">
        <f>'3. GRI Pricing'!C362</f>
        <v>0</v>
      </c>
      <c r="D352" s="374" t="str">
        <f>'1. Accomodation'!L366</f>
        <v>[Select]</v>
      </c>
      <c r="E352" s="16" t="str">
        <f>'3. GRI Pricing'!E362</f>
        <v>[Select]</v>
      </c>
      <c r="F352" s="16" t="str">
        <f>'3. GRI Pricing'!F362</f>
        <v>[Select]</v>
      </c>
      <c r="G352" s="16">
        <f>'3. GRI Pricing'!G362</f>
        <v>0</v>
      </c>
      <c r="H352" s="16" t="str">
        <f>'3. GRI Pricing'!H362</f>
        <v>[Select]</v>
      </c>
      <c r="I352" s="16" t="str">
        <f>'3. GRI Pricing'!I362</f>
        <v>[Select]</v>
      </c>
      <c r="J352" s="280">
        <f>'3. GRI Pricing'!L362</f>
        <v>0</v>
      </c>
      <c r="K352" s="281">
        <f>'3. GRI Pricing'!P362</f>
        <v>0</v>
      </c>
      <c r="L352" s="281">
        <f>'3. GRI Pricing'!M362</f>
        <v>0</v>
      </c>
      <c r="M352" s="281">
        <f>'3. GRI Pricing'!Q362</f>
        <v>0</v>
      </c>
      <c r="N352" s="281">
        <f>'3. GRI Pricing'!S362</f>
        <v>0</v>
      </c>
      <c r="O352" s="281">
        <f>'3. GRI Pricing'!T362</f>
        <v>0</v>
      </c>
      <c r="P352" s="281">
        <f>'3. GRI Pricing'!R362</f>
        <v>0</v>
      </c>
      <c r="Q352" s="281">
        <f>'3. GRI Pricing'!U362</f>
        <v>0</v>
      </c>
      <c r="R352" s="281">
        <f>'3. GRI Pricing'!V362</f>
        <v>0</v>
      </c>
      <c r="S352" s="281">
        <f>'3. GRI Pricing'!W362</f>
        <v>0</v>
      </c>
      <c r="T352" s="281">
        <f>'3. GRI Pricing'!X362</f>
        <v>0</v>
      </c>
      <c r="U352" s="281">
        <f>'3. GRI Pricing'!Y362</f>
        <v>0</v>
      </c>
      <c r="V352" s="282">
        <f>'3. GRI Pricing'!Z362</f>
        <v>0</v>
      </c>
    </row>
    <row r="353" spans="3:22" x14ac:dyDescent="0.25">
      <c r="C353" s="23">
        <f>'3. GRI Pricing'!C363</f>
        <v>0</v>
      </c>
      <c r="D353" s="374" t="str">
        <f>'1. Accomodation'!L367</f>
        <v>[Select]</v>
      </c>
      <c r="E353" s="16" t="str">
        <f>'3. GRI Pricing'!E363</f>
        <v>[Select]</v>
      </c>
      <c r="F353" s="16" t="str">
        <f>'3. GRI Pricing'!F363</f>
        <v>[Select]</v>
      </c>
      <c r="G353" s="16">
        <f>'3. GRI Pricing'!G363</f>
        <v>0</v>
      </c>
      <c r="H353" s="16" t="str">
        <f>'3. GRI Pricing'!H363</f>
        <v>[Select]</v>
      </c>
      <c r="I353" s="16" t="str">
        <f>'3. GRI Pricing'!I363</f>
        <v>[Select]</v>
      </c>
      <c r="J353" s="280">
        <f>'3. GRI Pricing'!L363</f>
        <v>0</v>
      </c>
      <c r="K353" s="281">
        <f>'3. GRI Pricing'!P363</f>
        <v>0</v>
      </c>
      <c r="L353" s="281">
        <f>'3. GRI Pricing'!M363</f>
        <v>0</v>
      </c>
      <c r="M353" s="281">
        <f>'3. GRI Pricing'!Q363</f>
        <v>0</v>
      </c>
      <c r="N353" s="281">
        <f>'3. GRI Pricing'!S363</f>
        <v>0</v>
      </c>
      <c r="O353" s="281">
        <f>'3. GRI Pricing'!T363</f>
        <v>0</v>
      </c>
      <c r="P353" s="281">
        <f>'3. GRI Pricing'!R363</f>
        <v>0</v>
      </c>
      <c r="Q353" s="281">
        <f>'3. GRI Pricing'!U363</f>
        <v>0</v>
      </c>
      <c r="R353" s="281">
        <f>'3. GRI Pricing'!V363</f>
        <v>0</v>
      </c>
      <c r="S353" s="281">
        <f>'3. GRI Pricing'!W363</f>
        <v>0</v>
      </c>
      <c r="T353" s="281">
        <f>'3. GRI Pricing'!X363</f>
        <v>0</v>
      </c>
      <c r="U353" s="281">
        <f>'3. GRI Pricing'!Y363</f>
        <v>0</v>
      </c>
      <c r="V353" s="282">
        <f>'3. GRI Pricing'!Z363</f>
        <v>0</v>
      </c>
    </row>
    <row r="354" spans="3:22" x14ac:dyDescent="0.25">
      <c r="C354" s="23">
        <f>'3. GRI Pricing'!C364</f>
        <v>0</v>
      </c>
      <c r="D354" s="374" t="str">
        <f>'1. Accomodation'!L368</f>
        <v>[Select]</v>
      </c>
      <c r="E354" s="16" t="str">
        <f>'3. GRI Pricing'!E364</f>
        <v>[Select]</v>
      </c>
      <c r="F354" s="16" t="str">
        <f>'3. GRI Pricing'!F364</f>
        <v>[Select]</v>
      </c>
      <c r="G354" s="16">
        <f>'3. GRI Pricing'!G364</f>
        <v>0</v>
      </c>
      <c r="H354" s="16" t="str">
        <f>'3. GRI Pricing'!H364</f>
        <v>[Select]</v>
      </c>
      <c r="I354" s="16" t="str">
        <f>'3. GRI Pricing'!I364</f>
        <v>[Select]</v>
      </c>
      <c r="J354" s="280">
        <f>'3. GRI Pricing'!L364</f>
        <v>0</v>
      </c>
      <c r="K354" s="281">
        <f>'3. GRI Pricing'!P364</f>
        <v>0</v>
      </c>
      <c r="L354" s="281">
        <f>'3. GRI Pricing'!M364</f>
        <v>0</v>
      </c>
      <c r="M354" s="281">
        <f>'3. GRI Pricing'!Q364</f>
        <v>0</v>
      </c>
      <c r="N354" s="281">
        <f>'3. GRI Pricing'!S364</f>
        <v>0</v>
      </c>
      <c r="O354" s="281">
        <f>'3. GRI Pricing'!T364</f>
        <v>0</v>
      </c>
      <c r="P354" s="281">
        <f>'3. GRI Pricing'!R364</f>
        <v>0</v>
      </c>
      <c r="Q354" s="281">
        <f>'3. GRI Pricing'!U364</f>
        <v>0</v>
      </c>
      <c r="R354" s="281">
        <f>'3. GRI Pricing'!V364</f>
        <v>0</v>
      </c>
      <c r="S354" s="281">
        <f>'3. GRI Pricing'!W364</f>
        <v>0</v>
      </c>
      <c r="T354" s="281">
        <f>'3. GRI Pricing'!X364</f>
        <v>0</v>
      </c>
      <c r="U354" s="281">
        <f>'3. GRI Pricing'!Y364</f>
        <v>0</v>
      </c>
      <c r="V354" s="282">
        <f>'3. GRI Pricing'!Z364</f>
        <v>0</v>
      </c>
    </row>
    <row r="355" spans="3:22" x14ac:dyDescent="0.25">
      <c r="C355" s="23">
        <f>'3. GRI Pricing'!C365</f>
        <v>0</v>
      </c>
      <c r="D355" s="374" t="str">
        <f>'1. Accomodation'!L369</f>
        <v>[Select]</v>
      </c>
      <c r="E355" s="16" t="str">
        <f>'3. GRI Pricing'!E365</f>
        <v>[Select]</v>
      </c>
      <c r="F355" s="16" t="str">
        <f>'3. GRI Pricing'!F365</f>
        <v>[Select]</v>
      </c>
      <c r="G355" s="16">
        <f>'3. GRI Pricing'!G365</f>
        <v>0</v>
      </c>
      <c r="H355" s="16" t="str">
        <f>'3. GRI Pricing'!H365</f>
        <v>[Select]</v>
      </c>
      <c r="I355" s="16" t="str">
        <f>'3. GRI Pricing'!I365</f>
        <v>[Select]</v>
      </c>
      <c r="J355" s="280">
        <f>'3. GRI Pricing'!L365</f>
        <v>0</v>
      </c>
      <c r="K355" s="281">
        <f>'3. GRI Pricing'!P365</f>
        <v>0</v>
      </c>
      <c r="L355" s="281">
        <f>'3. GRI Pricing'!M365</f>
        <v>0</v>
      </c>
      <c r="M355" s="281">
        <f>'3. GRI Pricing'!Q365</f>
        <v>0</v>
      </c>
      <c r="N355" s="281">
        <f>'3. GRI Pricing'!S365</f>
        <v>0</v>
      </c>
      <c r="O355" s="281">
        <f>'3. GRI Pricing'!T365</f>
        <v>0</v>
      </c>
      <c r="P355" s="281">
        <f>'3. GRI Pricing'!R365</f>
        <v>0</v>
      </c>
      <c r="Q355" s="281">
        <f>'3. GRI Pricing'!U365</f>
        <v>0</v>
      </c>
      <c r="R355" s="281">
        <f>'3. GRI Pricing'!V365</f>
        <v>0</v>
      </c>
      <c r="S355" s="281">
        <f>'3. GRI Pricing'!W365</f>
        <v>0</v>
      </c>
      <c r="T355" s="281">
        <f>'3. GRI Pricing'!X365</f>
        <v>0</v>
      </c>
      <c r="U355" s="281">
        <f>'3. GRI Pricing'!Y365</f>
        <v>0</v>
      </c>
      <c r="V355" s="282">
        <f>'3. GRI Pricing'!Z365</f>
        <v>0</v>
      </c>
    </row>
    <row r="356" spans="3:22" x14ac:dyDescent="0.25">
      <c r="C356" s="23">
        <f>'3. GRI Pricing'!C366</f>
        <v>0</v>
      </c>
      <c r="D356" s="374" t="str">
        <f>'1. Accomodation'!L370</f>
        <v>[Select]</v>
      </c>
      <c r="E356" s="16" t="str">
        <f>'3. GRI Pricing'!E366</f>
        <v>[Select]</v>
      </c>
      <c r="F356" s="16" t="str">
        <f>'3. GRI Pricing'!F366</f>
        <v>[Select]</v>
      </c>
      <c r="G356" s="16">
        <f>'3. GRI Pricing'!G366</f>
        <v>0</v>
      </c>
      <c r="H356" s="16" t="str">
        <f>'3. GRI Pricing'!H366</f>
        <v>[Select]</v>
      </c>
      <c r="I356" s="16" t="str">
        <f>'3. GRI Pricing'!I366</f>
        <v>[Select]</v>
      </c>
      <c r="J356" s="280">
        <f>'3. GRI Pricing'!L366</f>
        <v>0</v>
      </c>
      <c r="K356" s="281">
        <f>'3. GRI Pricing'!P366</f>
        <v>0</v>
      </c>
      <c r="L356" s="281">
        <f>'3. GRI Pricing'!M366</f>
        <v>0</v>
      </c>
      <c r="M356" s="281">
        <f>'3. GRI Pricing'!Q366</f>
        <v>0</v>
      </c>
      <c r="N356" s="281">
        <f>'3. GRI Pricing'!S366</f>
        <v>0</v>
      </c>
      <c r="O356" s="281">
        <f>'3. GRI Pricing'!T366</f>
        <v>0</v>
      </c>
      <c r="P356" s="281">
        <f>'3. GRI Pricing'!R366</f>
        <v>0</v>
      </c>
      <c r="Q356" s="281">
        <f>'3. GRI Pricing'!U366</f>
        <v>0</v>
      </c>
      <c r="R356" s="281">
        <f>'3. GRI Pricing'!V366</f>
        <v>0</v>
      </c>
      <c r="S356" s="281">
        <f>'3. GRI Pricing'!W366</f>
        <v>0</v>
      </c>
      <c r="T356" s="281">
        <f>'3. GRI Pricing'!X366</f>
        <v>0</v>
      </c>
      <c r="U356" s="281">
        <f>'3. GRI Pricing'!Y366</f>
        <v>0</v>
      </c>
      <c r="V356" s="282">
        <f>'3. GRI Pricing'!Z366</f>
        <v>0</v>
      </c>
    </row>
    <row r="357" spans="3:22" x14ac:dyDescent="0.25">
      <c r="C357" s="23">
        <f>'3. GRI Pricing'!C367</f>
        <v>0</v>
      </c>
      <c r="D357" s="374" t="str">
        <f>'1. Accomodation'!L371</f>
        <v>[Select]</v>
      </c>
      <c r="E357" s="16" t="str">
        <f>'3. GRI Pricing'!E367</f>
        <v>[Select]</v>
      </c>
      <c r="F357" s="16" t="str">
        <f>'3. GRI Pricing'!F367</f>
        <v>[Select]</v>
      </c>
      <c r="G357" s="16">
        <f>'3. GRI Pricing'!G367</f>
        <v>0</v>
      </c>
      <c r="H357" s="16" t="str">
        <f>'3. GRI Pricing'!H367</f>
        <v>[Select]</v>
      </c>
      <c r="I357" s="16" t="str">
        <f>'3. GRI Pricing'!I367</f>
        <v>[Select]</v>
      </c>
      <c r="J357" s="280">
        <f>'3. GRI Pricing'!L367</f>
        <v>0</v>
      </c>
      <c r="K357" s="281">
        <f>'3. GRI Pricing'!P367</f>
        <v>0</v>
      </c>
      <c r="L357" s="281">
        <f>'3. GRI Pricing'!M367</f>
        <v>0</v>
      </c>
      <c r="M357" s="281">
        <f>'3. GRI Pricing'!Q367</f>
        <v>0</v>
      </c>
      <c r="N357" s="281">
        <f>'3. GRI Pricing'!S367</f>
        <v>0</v>
      </c>
      <c r="O357" s="281">
        <f>'3. GRI Pricing'!T367</f>
        <v>0</v>
      </c>
      <c r="P357" s="281">
        <f>'3. GRI Pricing'!R367</f>
        <v>0</v>
      </c>
      <c r="Q357" s="281">
        <f>'3. GRI Pricing'!U367</f>
        <v>0</v>
      </c>
      <c r="R357" s="281">
        <f>'3. GRI Pricing'!V367</f>
        <v>0</v>
      </c>
      <c r="S357" s="281">
        <f>'3. GRI Pricing'!W367</f>
        <v>0</v>
      </c>
      <c r="T357" s="281">
        <f>'3. GRI Pricing'!X367</f>
        <v>0</v>
      </c>
      <c r="U357" s="281">
        <f>'3. GRI Pricing'!Y367</f>
        <v>0</v>
      </c>
      <c r="V357" s="282">
        <f>'3. GRI Pricing'!Z367</f>
        <v>0</v>
      </c>
    </row>
    <row r="358" spans="3:22" x14ac:dyDescent="0.25">
      <c r="C358" s="23">
        <f>'3. GRI Pricing'!C368</f>
        <v>0</v>
      </c>
      <c r="D358" s="374" t="str">
        <f>'1. Accomodation'!L372</f>
        <v>[Select]</v>
      </c>
      <c r="E358" s="16" t="str">
        <f>'3. GRI Pricing'!E368</f>
        <v>[Select]</v>
      </c>
      <c r="F358" s="16" t="str">
        <f>'3. GRI Pricing'!F368</f>
        <v>[Select]</v>
      </c>
      <c r="G358" s="16">
        <f>'3. GRI Pricing'!G368</f>
        <v>0</v>
      </c>
      <c r="H358" s="16" t="str">
        <f>'3. GRI Pricing'!H368</f>
        <v>[Select]</v>
      </c>
      <c r="I358" s="16" t="str">
        <f>'3. GRI Pricing'!I368</f>
        <v>[Select]</v>
      </c>
      <c r="J358" s="280">
        <f>'3. GRI Pricing'!L368</f>
        <v>0</v>
      </c>
      <c r="K358" s="281">
        <f>'3. GRI Pricing'!P368</f>
        <v>0</v>
      </c>
      <c r="L358" s="281">
        <f>'3. GRI Pricing'!M368</f>
        <v>0</v>
      </c>
      <c r="M358" s="281">
        <f>'3. GRI Pricing'!Q368</f>
        <v>0</v>
      </c>
      <c r="N358" s="281">
        <f>'3. GRI Pricing'!S368</f>
        <v>0</v>
      </c>
      <c r="O358" s="281">
        <f>'3. GRI Pricing'!T368</f>
        <v>0</v>
      </c>
      <c r="P358" s="281">
        <f>'3. GRI Pricing'!R368</f>
        <v>0</v>
      </c>
      <c r="Q358" s="281">
        <f>'3. GRI Pricing'!U368</f>
        <v>0</v>
      </c>
      <c r="R358" s="281">
        <f>'3. GRI Pricing'!V368</f>
        <v>0</v>
      </c>
      <c r="S358" s="281">
        <f>'3. GRI Pricing'!W368</f>
        <v>0</v>
      </c>
      <c r="T358" s="281">
        <f>'3. GRI Pricing'!X368</f>
        <v>0</v>
      </c>
      <c r="U358" s="281">
        <f>'3. GRI Pricing'!Y368</f>
        <v>0</v>
      </c>
      <c r="V358" s="282">
        <f>'3. GRI Pricing'!Z368</f>
        <v>0</v>
      </c>
    </row>
    <row r="359" spans="3:22" x14ac:dyDescent="0.25">
      <c r="C359" s="23">
        <f>'3. GRI Pricing'!C369</f>
        <v>0</v>
      </c>
      <c r="D359" s="374" t="str">
        <f>'1. Accomodation'!L373</f>
        <v>[Select]</v>
      </c>
      <c r="E359" s="16" t="str">
        <f>'3. GRI Pricing'!E369</f>
        <v>[Select]</v>
      </c>
      <c r="F359" s="16" t="str">
        <f>'3. GRI Pricing'!F369</f>
        <v>[Select]</v>
      </c>
      <c r="G359" s="16">
        <f>'3. GRI Pricing'!G369</f>
        <v>0</v>
      </c>
      <c r="H359" s="16" t="str">
        <f>'3. GRI Pricing'!H369</f>
        <v>[Select]</v>
      </c>
      <c r="I359" s="16" t="str">
        <f>'3. GRI Pricing'!I369</f>
        <v>[Select]</v>
      </c>
      <c r="J359" s="280">
        <f>'3. GRI Pricing'!L369</f>
        <v>0</v>
      </c>
      <c r="K359" s="281">
        <f>'3. GRI Pricing'!P369</f>
        <v>0</v>
      </c>
      <c r="L359" s="281">
        <f>'3. GRI Pricing'!M369</f>
        <v>0</v>
      </c>
      <c r="M359" s="281">
        <f>'3. GRI Pricing'!Q369</f>
        <v>0</v>
      </c>
      <c r="N359" s="281">
        <f>'3. GRI Pricing'!S369</f>
        <v>0</v>
      </c>
      <c r="O359" s="281">
        <f>'3. GRI Pricing'!T369</f>
        <v>0</v>
      </c>
      <c r="P359" s="281">
        <f>'3. GRI Pricing'!R369</f>
        <v>0</v>
      </c>
      <c r="Q359" s="281">
        <f>'3. GRI Pricing'!U369</f>
        <v>0</v>
      </c>
      <c r="R359" s="281">
        <f>'3. GRI Pricing'!V369</f>
        <v>0</v>
      </c>
      <c r="S359" s="281">
        <f>'3. GRI Pricing'!W369</f>
        <v>0</v>
      </c>
      <c r="T359" s="281">
        <f>'3. GRI Pricing'!X369</f>
        <v>0</v>
      </c>
      <c r="U359" s="281">
        <f>'3. GRI Pricing'!Y369</f>
        <v>0</v>
      </c>
      <c r="V359" s="282">
        <f>'3. GRI Pricing'!Z369</f>
        <v>0</v>
      </c>
    </row>
    <row r="360" spans="3:22" x14ac:dyDescent="0.25">
      <c r="C360" s="23">
        <f>'3. GRI Pricing'!C370</f>
        <v>0</v>
      </c>
      <c r="D360" s="374" t="str">
        <f>'1. Accomodation'!L374</f>
        <v>[Select]</v>
      </c>
      <c r="E360" s="16" t="str">
        <f>'3. GRI Pricing'!E370</f>
        <v>[Select]</v>
      </c>
      <c r="F360" s="16" t="str">
        <f>'3. GRI Pricing'!F370</f>
        <v>[Select]</v>
      </c>
      <c r="G360" s="16">
        <f>'3. GRI Pricing'!G370</f>
        <v>0</v>
      </c>
      <c r="H360" s="16" t="str">
        <f>'3. GRI Pricing'!H370</f>
        <v>[Select]</v>
      </c>
      <c r="I360" s="16" t="str">
        <f>'3. GRI Pricing'!I370</f>
        <v>[Select]</v>
      </c>
      <c r="J360" s="280">
        <f>'3. GRI Pricing'!L370</f>
        <v>0</v>
      </c>
      <c r="K360" s="281">
        <f>'3. GRI Pricing'!P370</f>
        <v>0</v>
      </c>
      <c r="L360" s="281">
        <f>'3. GRI Pricing'!M370</f>
        <v>0</v>
      </c>
      <c r="M360" s="281">
        <f>'3. GRI Pricing'!Q370</f>
        <v>0</v>
      </c>
      <c r="N360" s="281">
        <f>'3. GRI Pricing'!S370</f>
        <v>0</v>
      </c>
      <c r="O360" s="281">
        <f>'3. GRI Pricing'!T370</f>
        <v>0</v>
      </c>
      <c r="P360" s="281">
        <f>'3. GRI Pricing'!R370</f>
        <v>0</v>
      </c>
      <c r="Q360" s="281">
        <f>'3. GRI Pricing'!U370</f>
        <v>0</v>
      </c>
      <c r="R360" s="281">
        <f>'3. GRI Pricing'!V370</f>
        <v>0</v>
      </c>
      <c r="S360" s="281">
        <f>'3. GRI Pricing'!W370</f>
        <v>0</v>
      </c>
      <c r="T360" s="281">
        <f>'3. GRI Pricing'!X370</f>
        <v>0</v>
      </c>
      <c r="U360" s="281">
        <f>'3. GRI Pricing'!Y370</f>
        <v>0</v>
      </c>
      <c r="V360" s="282">
        <f>'3. GRI Pricing'!Z370</f>
        <v>0</v>
      </c>
    </row>
    <row r="361" spans="3:22" x14ac:dyDescent="0.25">
      <c r="C361" s="23">
        <f>'3. GRI Pricing'!C371</f>
        <v>0</v>
      </c>
      <c r="D361" s="374" t="str">
        <f>'1. Accomodation'!L375</f>
        <v>[Select]</v>
      </c>
      <c r="E361" s="16" t="str">
        <f>'3. GRI Pricing'!E371</f>
        <v>[Select]</v>
      </c>
      <c r="F361" s="16" t="str">
        <f>'3. GRI Pricing'!F371</f>
        <v>[Select]</v>
      </c>
      <c r="G361" s="16">
        <f>'3. GRI Pricing'!G371</f>
        <v>0</v>
      </c>
      <c r="H361" s="16" t="str">
        <f>'3. GRI Pricing'!H371</f>
        <v>[Select]</v>
      </c>
      <c r="I361" s="16" t="str">
        <f>'3. GRI Pricing'!I371</f>
        <v>[Select]</v>
      </c>
      <c r="J361" s="280">
        <f>'3. GRI Pricing'!L371</f>
        <v>0</v>
      </c>
      <c r="K361" s="281">
        <f>'3. GRI Pricing'!P371</f>
        <v>0</v>
      </c>
      <c r="L361" s="281">
        <f>'3. GRI Pricing'!M371</f>
        <v>0</v>
      </c>
      <c r="M361" s="281">
        <f>'3. GRI Pricing'!Q371</f>
        <v>0</v>
      </c>
      <c r="N361" s="281">
        <f>'3. GRI Pricing'!S371</f>
        <v>0</v>
      </c>
      <c r="O361" s="281">
        <f>'3. GRI Pricing'!T371</f>
        <v>0</v>
      </c>
      <c r="P361" s="281">
        <f>'3. GRI Pricing'!R371</f>
        <v>0</v>
      </c>
      <c r="Q361" s="281">
        <f>'3. GRI Pricing'!U371</f>
        <v>0</v>
      </c>
      <c r="R361" s="281">
        <f>'3. GRI Pricing'!V371</f>
        <v>0</v>
      </c>
      <c r="S361" s="281">
        <f>'3. GRI Pricing'!W371</f>
        <v>0</v>
      </c>
      <c r="T361" s="281">
        <f>'3. GRI Pricing'!X371</f>
        <v>0</v>
      </c>
      <c r="U361" s="281">
        <f>'3. GRI Pricing'!Y371</f>
        <v>0</v>
      </c>
      <c r="V361" s="282">
        <f>'3. GRI Pricing'!Z371</f>
        <v>0</v>
      </c>
    </row>
    <row r="362" spans="3:22" x14ac:dyDescent="0.25">
      <c r="C362" s="23">
        <f>'3. GRI Pricing'!C372</f>
        <v>0</v>
      </c>
      <c r="D362" s="374" t="str">
        <f>'1. Accomodation'!L376</f>
        <v>[Select]</v>
      </c>
      <c r="E362" s="16" t="str">
        <f>'3. GRI Pricing'!E372</f>
        <v>[Select]</v>
      </c>
      <c r="F362" s="16" t="str">
        <f>'3. GRI Pricing'!F372</f>
        <v>[Select]</v>
      </c>
      <c r="G362" s="16">
        <f>'3. GRI Pricing'!G372</f>
        <v>0</v>
      </c>
      <c r="H362" s="16" t="str">
        <f>'3. GRI Pricing'!H372</f>
        <v>[Select]</v>
      </c>
      <c r="I362" s="16" t="str">
        <f>'3. GRI Pricing'!I372</f>
        <v>[Select]</v>
      </c>
      <c r="J362" s="280">
        <f>'3. GRI Pricing'!L372</f>
        <v>0</v>
      </c>
      <c r="K362" s="281">
        <f>'3. GRI Pricing'!P372</f>
        <v>0</v>
      </c>
      <c r="L362" s="281">
        <f>'3. GRI Pricing'!M372</f>
        <v>0</v>
      </c>
      <c r="M362" s="281">
        <f>'3. GRI Pricing'!Q372</f>
        <v>0</v>
      </c>
      <c r="N362" s="281">
        <f>'3. GRI Pricing'!S372</f>
        <v>0</v>
      </c>
      <c r="O362" s="281">
        <f>'3. GRI Pricing'!T372</f>
        <v>0</v>
      </c>
      <c r="P362" s="281">
        <f>'3. GRI Pricing'!R372</f>
        <v>0</v>
      </c>
      <c r="Q362" s="281">
        <f>'3. GRI Pricing'!U372</f>
        <v>0</v>
      </c>
      <c r="R362" s="281">
        <f>'3. GRI Pricing'!V372</f>
        <v>0</v>
      </c>
      <c r="S362" s="281">
        <f>'3. GRI Pricing'!W372</f>
        <v>0</v>
      </c>
      <c r="T362" s="281">
        <f>'3. GRI Pricing'!X372</f>
        <v>0</v>
      </c>
      <c r="U362" s="281">
        <f>'3. GRI Pricing'!Y372</f>
        <v>0</v>
      </c>
      <c r="V362" s="282">
        <f>'3. GRI Pricing'!Z372</f>
        <v>0</v>
      </c>
    </row>
    <row r="363" spans="3:22" x14ac:dyDescent="0.25">
      <c r="C363" s="23">
        <f>'3. GRI Pricing'!C373</f>
        <v>0</v>
      </c>
      <c r="D363" s="374" t="str">
        <f>'1. Accomodation'!L377</f>
        <v>[Select]</v>
      </c>
      <c r="E363" s="16" t="str">
        <f>'3. GRI Pricing'!E373</f>
        <v>[Select]</v>
      </c>
      <c r="F363" s="16" t="str">
        <f>'3. GRI Pricing'!F373</f>
        <v>[Select]</v>
      </c>
      <c r="G363" s="16">
        <f>'3. GRI Pricing'!G373</f>
        <v>0</v>
      </c>
      <c r="H363" s="16" t="str">
        <f>'3. GRI Pricing'!H373</f>
        <v>[Select]</v>
      </c>
      <c r="I363" s="16" t="str">
        <f>'3. GRI Pricing'!I373</f>
        <v>[Select]</v>
      </c>
      <c r="J363" s="280">
        <f>'3. GRI Pricing'!L373</f>
        <v>0</v>
      </c>
      <c r="K363" s="281">
        <f>'3. GRI Pricing'!P373</f>
        <v>0</v>
      </c>
      <c r="L363" s="281">
        <f>'3. GRI Pricing'!M373</f>
        <v>0</v>
      </c>
      <c r="M363" s="281">
        <f>'3. GRI Pricing'!Q373</f>
        <v>0</v>
      </c>
      <c r="N363" s="281">
        <f>'3. GRI Pricing'!S373</f>
        <v>0</v>
      </c>
      <c r="O363" s="281">
        <f>'3. GRI Pricing'!T373</f>
        <v>0</v>
      </c>
      <c r="P363" s="281">
        <f>'3. GRI Pricing'!R373</f>
        <v>0</v>
      </c>
      <c r="Q363" s="281">
        <f>'3. GRI Pricing'!U373</f>
        <v>0</v>
      </c>
      <c r="R363" s="281">
        <f>'3. GRI Pricing'!V373</f>
        <v>0</v>
      </c>
      <c r="S363" s="281">
        <f>'3. GRI Pricing'!W373</f>
        <v>0</v>
      </c>
      <c r="T363" s="281">
        <f>'3. GRI Pricing'!X373</f>
        <v>0</v>
      </c>
      <c r="U363" s="281">
        <f>'3. GRI Pricing'!Y373</f>
        <v>0</v>
      </c>
      <c r="V363" s="282">
        <f>'3. GRI Pricing'!Z373</f>
        <v>0</v>
      </c>
    </row>
    <row r="364" spans="3:22" x14ac:dyDescent="0.25">
      <c r="C364" s="23">
        <f>'3. GRI Pricing'!C374</f>
        <v>0</v>
      </c>
      <c r="D364" s="374" t="str">
        <f>'1. Accomodation'!L378</f>
        <v>[Select]</v>
      </c>
      <c r="E364" s="16" t="str">
        <f>'3. GRI Pricing'!E374</f>
        <v>[Select]</v>
      </c>
      <c r="F364" s="16" t="str">
        <f>'3. GRI Pricing'!F374</f>
        <v>[Select]</v>
      </c>
      <c r="G364" s="16">
        <f>'3. GRI Pricing'!G374</f>
        <v>0</v>
      </c>
      <c r="H364" s="16" t="str">
        <f>'3. GRI Pricing'!H374</f>
        <v>[Select]</v>
      </c>
      <c r="I364" s="16" t="str">
        <f>'3. GRI Pricing'!I374</f>
        <v>[Select]</v>
      </c>
      <c r="J364" s="280">
        <f>'3. GRI Pricing'!L374</f>
        <v>0</v>
      </c>
      <c r="K364" s="281">
        <f>'3. GRI Pricing'!P374</f>
        <v>0</v>
      </c>
      <c r="L364" s="281">
        <f>'3. GRI Pricing'!M374</f>
        <v>0</v>
      </c>
      <c r="M364" s="281">
        <f>'3. GRI Pricing'!Q374</f>
        <v>0</v>
      </c>
      <c r="N364" s="281">
        <f>'3. GRI Pricing'!S374</f>
        <v>0</v>
      </c>
      <c r="O364" s="281">
        <f>'3. GRI Pricing'!T374</f>
        <v>0</v>
      </c>
      <c r="P364" s="281">
        <f>'3. GRI Pricing'!R374</f>
        <v>0</v>
      </c>
      <c r="Q364" s="281">
        <f>'3. GRI Pricing'!U374</f>
        <v>0</v>
      </c>
      <c r="R364" s="281">
        <f>'3. GRI Pricing'!V374</f>
        <v>0</v>
      </c>
      <c r="S364" s="281">
        <f>'3. GRI Pricing'!W374</f>
        <v>0</v>
      </c>
      <c r="T364" s="281">
        <f>'3. GRI Pricing'!X374</f>
        <v>0</v>
      </c>
      <c r="U364" s="281">
        <f>'3. GRI Pricing'!Y374</f>
        <v>0</v>
      </c>
      <c r="V364" s="282">
        <f>'3. GRI Pricing'!Z374</f>
        <v>0</v>
      </c>
    </row>
    <row r="365" spans="3:22" x14ac:dyDescent="0.25">
      <c r="C365" s="23">
        <f>'3. GRI Pricing'!C375</f>
        <v>0</v>
      </c>
      <c r="D365" s="374" t="str">
        <f>'1. Accomodation'!L379</f>
        <v>[Select]</v>
      </c>
      <c r="E365" s="16" t="str">
        <f>'3. GRI Pricing'!E375</f>
        <v>[Select]</v>
      </c>
      <c r="F365" s="16" t="str">
        <f>'3. GRI Pricing'!F375</f>
        <v>[Select]</v>
      </c>
      <c r="G365" s="16">
        <f>'3. GRI Pricing'!G375</f>
        <v>0</v>
      </c>
      <c r="H365" s="16" t="str">
        <f>'3. GRI Pricing'!H375</f>
        <v>[Select]</v>
      </c>
      <c r="I365" s="16" t="str">
        <f>'3. GRI Pricing'!I375</f>
        <v>[Select]</v>
      </c>
      <c r="J365" s="280">
        <f>'3. GRI Pricing'!L375</f>
        <v>0</v>
      </c>
      <c r="K365" s="281">
        <f>'3. GRI Pricing'!P375</f>
        <v>0</v>
      </c>
      <c r="L365" s="281">
        <f>'3. GRI Pricing'!M375</f>
        <v>0</v>
      </c>
      <c r="M365" s="281">
        <f>'3. GRI Pricing'!Q375</f>
        <v>0</v>
      </c>
      <c r="N365" s="281">
        <f>'3. GRI Pricing'!S375</f>
        <v>0</v>
      </c>
      <c r="O365" s="281">
        <f>'3. GRI Pricing'!T375</f>
        <v>0</v>
      </c>
      <c r="P365" s="281">
        <f>'3. GRI Pricing'!R375</f>
        <v>0</v>
      </c>
      <c r="Q365" s="281">
        <f>'3. GRI Pricing'!U375</f>
        <v>0</v>
      </c>
      <c r="R365" s="281">
        <f>'3. GRI Pricing'!V375</f>
        <v>0</v>
      </c>
      <c r="S365" s="281">
        <f>'3. GRI Pricing'!W375</f>
        <v>0</v>
      </c>
      <c r="T365" s="281">
        <f>'3. GRI Pricing'!X375</f>
        <v>0</v>
      </c>
      <c r="U365" s="281">
        <f>'3. GRI Pricing'!Y375</f>
        <v>0</v>
      </c>
      <c r="V365" s="282">
        <f>'3. GRI Pricing'!Z375</f>
        <v>0</v>
      </c>
    </row>
    <row r="366" spans="3:22" x14ac:dyDescent="0.25">
      <c r="C366" s="23">
        <f>'3. GRI Pricing'!C376</f>
        <v>0</v>
      </c>
      <c r="D366" s="374" t="str">
        <f>'1. Accomodation'!L380</f>
        <v>[Select]</v>
      </c>
      <c r="E366" s="16" t="str">
        <f>'3. GRI Pricing'!E376</f>
        <v>[Select]</v>
      </c>
      <c r="F366" s="16" t="str">
        <f>'3. GRI Pricing'!F376</f>
        <v>[Select]</v>
      </c>
      <c r="G366" s="16">
        <f>'3. GRI Pricing'!G376</f>
        <v>0</v>
      </c>
      <c r="H366" s="16" t="str">
        <f>'3. GRI Pricing'!H376</f>
        <v>[Select]</v>
      </c>
      <c r="I366" s="16" t="str">
        <f>'3. GRI Pricing'!I376</f>
        <v>[Select]</v>
      </c>
      <c r="J366" s="280">
        <f>'3. GRI Pricing'!L376</f>
        <v>0</v>
      </c>
      <c r="K366" s="281">
        <f>'3. GRI Pricing'!P376</f>
        <v>0</v>
      </c>
      <c r="L366" s="281">
        <f>'3. GRI Pricing'!M376</f>
        <v>0</v>
      </c>
      <c r="M366" s="281">
        <f>'3. GRI Pricing'!Q376</f>
        <v>0</v>
      </c>
      <c r="N366" s="281">
        <f>'3. GRI Pricing'!S376</f>
        <v>0</v>
      </c>
      <c r="O366" s="281">
        <f>'3. GRI Pricing'!T376</f>
        <v>0</v>
      </c>
      <c r="P366" s="281">
        <f>'3. GRI Pricing'!R376</f>
        <v>0</v>
      </c>
      <c r="Q366" s="281">
        <f>'3. GRI Pricing'!U376</f>
        <v>0</v>
      </c>
      <c r="R366" s="281">
        <f>'3. GRI Pricing'!V376</f>
        <v>0</v>
      </c>
      <c r="S366" s="281">
        <f>'3. GRI Pricing'!W376</f>
        <v>0</v>
      </c>
      <c r="T366" s="281">
        <f>'3. GRI Pricing'!X376</f>
        <v>0</v>
      </c>
      <c r="U366" s="281">
        <f>'3. GRI Pricing'!Y376</f>
        <v>0</v>
      </c>
      <c r="V366" s="282">
        <f>'3. GRI Pricing'!Z376</f>
        <v>0</v>
      </c>
    </row>
    <row r="367" spans="3:22" x14ac:dyDescent="0.25">
      <c r="C367" s="23">
        <f>'3. GRI Pricing'!C377</f>
        <v>0</v>
      </c>
      <c r="D367" s="374" t="str">
        <f>'1. Accomodation'!L381</f>
        <v>[Select]</v>
      </c>
      <c r="E367" s="16" t="str">
        <f>'3. GRI Pricing'!E377</f>
        <v>[Select]</v>
      </c>
      <c r="F367" s="16" t="str">
        <f>'3. GRI Pricing'!F377</f>
        <v>[Select]</v>
      </c>
      <c r="G367" s="16">
        <f>'3. GRI Pricing'!G377</f>
        <v>0</v>
      </c>
      <c r="H367" s="16" t="str">
        <f>'3. GRI Pricing'!H377</f>
        <v>[Select]</v>
      </c>
      <c r="I367" s="16" t="str">
        <f>'3. GRI Pricing'!I377</f>
        <v>[Select]</v>
      </c>
      <c r="J367" s="280">
        <f>'3. GRI Pricing'!L377</f>
        <v>0</v>
      </c>
      <c r="K367" s="281">
        <f>'3. GRI Pricing'!P377</f>
        <v>0</v>
      </c>
      <c r="L367" s="281">
        <f>'3. GRI Pricing'!M377</f>
        <v>0</v>
      </c>
      <c r="M367" s="281">
        <f>'3. GRI Pricing'!Q377</f>
        <v>0</v>
      </c>
      <c r="N367" s="281">
        <f>'3. GRI Pricing'!S377</f>
        <v>0</v>
      </c>
      <c r="O367" s="281">
        <f>'3. GRI Pricing'!T377</f>
        <v>0</v>
      </c>
      <c r="P367" s="281">
        <f>'3. GRI Pricing'!R377</f>
        <v>0</v>
      </c>
      <c r="Q367" s="281">
        <f>'3. GRI Pricing'!U377</f>
        <v>0</v>
      </c>
      <c r="R367" s="281">
        <f>'3. GRI Pricing'!V377</f>
        <v>0</v>
      </c>
      <c r="S367" s="281">
        <f>'3. GRI Pricing'!W377</f>
        <v>0</v>
      </c>
      <c r="T367" s="281">
        <f>'3. GRI Pricing'!X377</f>
        <v>0</v>
      </c>
      <c r="U367" s="281">
        <f>'3. GRI Pricing'!Y377</f>
        <v>0</v>
      </c>
      <c r="V367" s="282">
        <f>'3. GRI Pricing'!Z377</f>
        <v>0</v>
      </c>
    </row>
    <row r="368" spans="3:22" x14ac:dyDescent="0.25">
      <c r="C368" s="23">
        <f>'3. GRI Pricing'!C378</f>
        <v>0</v>
      </c>
      <c r="D368" s="374" t="str">
        <f>'1. Accomodation'!L382</f>
        <v>[Select]</v>
      </c>
      <c r="E368" s="16" t="str">
        <f>'3. GRI Pricing'!E378</f>
        <v>[Select]</v>
      </c>
      <c r="F368" s="16" t="str">
        <f>'3. GRI Pricing'!F378</f>
        <v>[Select]</v>
      </c>
      <c r="G368" s="16">
        <f>'3. GRI Pricing'!G378</f>
        <v>0</v>
      </c>
      <c r="H368" s="16" t="str">
        <f>'3. GRI Pricing'!H378</f>
        <v>[Select]</v>
      </c>
      <c r="I368" s="16" t="str">
        <f>'3. GRI Pricing'!I378</f>
        <v>[Select]</v>
      </c>
      <c r="J368" s="280">
        <f>'3. GRI Pricing'!L378</f>
        <v>0</v>
      </c>
      <c r="K368" s="281">
        <f>'3. GRI Pricing'!P378</f>
        <v>0</v>
      </c>
      <c r="L368" s="281">
        <f>'3. GRI Pricing'!M378</f>
        <v>0</v>
      </c>
      <c r="M368" s="281">
        <f>'3. GRI Pricing'!Q378</f>
        <v>0</v>
      </c>
      <c r="N368" s="281">
        <f>'3. GRI Pricing'!S378</f>
        <v>0</v>
      </c>
      <c r="O368" s="281">
        <f>'3. GRI Pricing'!T378</f>
        <v>0</v>
      </c>
      <c r="P368" s="281">
        <f>'3. GRI Pricing'!R378</f>
        <v>0</v>
      </c>
      <c r="Q368" s="281">
        <f>'3. GRI Pricing'!U378</f>
        <v>0</v>
      </c>
      <c r="R368" s="281">
        <f>'3. GRI Pricing'!V378</f>
        <v>0</v>
      </c>
      <c r="S368" s="281">
        <f>'3. GRI Pricing'!W378</f>
        <v>0</v>
      </c>
      <c r="T368" s="281">
        <f>'3. GRI Pricing'!X378</f>
        <v>0</v>
      </c>
      <c r="U368" s="281">
        <f>'3. GRI Pricing'!Y378</f>
        <v>0</v>
      </c>
      <c r="V368" s="282">
        <f>'3. GRI Pricing'!Z378</f>
        <v>0</v>
      </c>
    </row>
    <row r="369" spans="3:22" x14ac:dyDescent="0.25">
      <c r="C369" s="23">
        <f>'3. GRI Pricing'!C379</f>
        <v>0</v>
      </c>
      <c r="D369" s="374" t="str">
        <f>'1. Accomodation'!L383</f>
        <v>[Select]</v>
      </c>
      <c r="E369" s="16" t="str">
        <f>'3. GRI Pricing'!E379</f>
        <v>[Select]</v>
      </c>
      <c r="F369" s="16" t="str">
        <f>'3. GRI Pricing'!F379</f>
        <v>[Select]</v>
      </c>
      <c r="G369" s="16">
        <f>'3. GRI Pricing'!G379</f>
        <v>0</v>
      </c>
      <c r="H369" s="16" t="str">
        <f>'3. GRI Pricing'!H379</f>
        <v>[Select]</v>
      </c>
      <c r="I369" s="16" t="str">
        <f>'3. GRI Pricing'!I379</f>
        <v>[Select]</v>
      </c>
      <c r="J369" s="280">
        <f>'3. GRI Pricing'!L379</f>
        <v>0</v>
      </c>
      <c r="K369" s="281">
        <f>'3. GRI Pricing'!P379</f>
        <v>0</v>
      </c>
      <c r="L369" s="281">
        <f>'3. GRI Pricing'!M379</f>
        <v>0</v>
      </c>
      <c r="M369" s="281">
        <f>'3. GRI Pricing'!Q379</f>
        <v>0</v>
      </c>
      <c r="N369" s="281">
        <f>'3. GRI Pricing'!S379</f>
        <v>0</v>
      </c>
      <c r="O369" s="281">
        <f>'3. GRI Pricing'!T379</f>
        <v>0</v>
      </c>
      <c r="P369" s="281">
        <f>'3. GRI Pricing'!R379</f>
        <v>0</v>
      </c>
      <c r="Q369" s="281">
        <f>'3. GRI Pricing'!U379</f>
        <v>0</v>
      </c>
      <c r="R369" s="281">
        <f>'3. GRI Pricing'!V379</f>
        <v>0</v>
      </c>
      <c r="S369" s="281">
        <f>'3. GRI Pricing'!W379</f>
        <v>0</v>
      </c>
      <c r="T369" s="281">
        <f>'3. GRI Pricing'!X379</f>
        <v>0</v>
      </c>
      <c r="U369" s="281">
        <f>'3. GRI Pricing'!Y379</f>
        <v>0</v>
      </c>
      <c r="V369" s="282">
        <f>'3. GRI Pricing'!Z379</f>
        <v>0</v>
      </c>
    </row>
    <row r="370" spans="3:22" x14ac:dyDescent="0.25">
      <c r="C370" s="23">
        <f>'3. GRI Pricing'!C380</f>
        <v>0</v>
      </c>
      <c r="D370" s="374" t="str">
        <f>'1. Accomodation'!L384</f>
        <v>[Select]</v>
      </c>
      <c r="E370" s="16" t="str">
        <f>'3. GRI Pricing'!E380</f>
        <v>[Select]</v>
      </c>
      <c r="F370" s="16" t="str">
        <f>'3. GRI Pricing'!F380</f>
        <v>[Select]</v>
      </c>
      <c r="G370" s="16">
        <f>'3. GRI Pricing'!G380</f>
        <v>0</v>
      </c>
      <c r="H370" s="16" t="str">
        <f>'3. GRI Pricing'!H380</f>
        <v>[Select]</v>
      </c>
      <c r="I370" s="16" t="str">
        <f>'3. GRI Pricing'!I380</f>
        <v>[Select]</v>
      </c>
      <c r="J370" s="280">
        <f>'3. GRI Pricing'!L380</f>
        <v>0</v>
      </c>
      <c r="K370" s="281">
        <f>'3. GRI Pricing'!P380</f>
        <v>0</v>
      </c>
      <c r="L370" s="281">
        <f>'3. GRI Pricing'!M380</f>
        <v>0</v>
      </c>
      <c r="M370" s="281">
        <f>'3. GRI Pricing'!Q380</f>
        <v>0</v>
      </c>
      <c r="N370" s="281">
        <f>'3. GRI Pricing'!S380</f>
        <v>0</v>
      </c>
      <c r="O370" s="281">
        <f>'3. GRI Pricing'!T380</f>
        <v>0</v>
      </c>
      <c r="P370" s="281">
        <f>'3. GRI Pricing'!R380</f>
        <v>0</v>
      </c>
      <c r="Q370" s="281">
        <f>'3. GRI Pricing'!U380</f>
        <v>0</v>
      </c>
      <c r="R370" s="281">
        <f>'3. GRI Pricing'!V380</f>
        <v>0</v>
      </c>
      <c r="S370" s="281">
        <f>'3. GRI Pricing'!W380</f>
        <v>0</v>
      </c>
      <c r="T370" s="281">
        <f>'3. GRI Pricing'!X380</f>
        <v>0</v>
      </c>
      <c r="U370" s="281">
        <f>'3. GRI Pricing'!Y380</f>
        <v>0</v>
      </c>
      <c r="V370" s="282">
        <f>'3. GRI Pricing'!Z380</f>
        <v>0</v>
      </c>
    </row>
    <row r="371" spans="3:22" x14ac:dyDescent="0.25">
      <c r="C371" s="23">
        <f>'3. GRI Pricing'!C381</f>
        <v>0</v>
      </c>
      <c r="D371" s="374" t="str">
        <f>'1. Accomodation'!L385</f>
        <v>[Select]</v>
      </c>
      <c r="E371" s="16" t="str">
        <f>'3. GRI Pricing'!E381</f>
        <v>[Select]</v>
      </c>
      <c r="F371" s="16" t="str">
        <f>'3. GRI Pricing'!F381</f>
        <v>[Select]</v>
      </c>
      <c r="G371" s="16">
        <f>'3. GRI Pricing'!G381</f>
        <v>0</v>
      </c>
      <c r="H371" s="16" t="str">
        <f>'3. GRI Pricing'!H381</f>
        <v>[Select]</v>
      </c>
      <c r="I371" s="16" t="str">
        <f>'3. GRI Pricing'!I381</f>
        <v>[Select]</v>
      </c>
      <c r="J371" s="280">
        <f>'3. GRI Pricing'!L381</f>
        <v>0</v>
      </c>
      <c r="K371" s="281">
        <f>'3. GRI Pricing'!P381</f>
        <v>0</v>
      </c>
      <c r="L371" s="281">
        <f>'3. GRI Pricing'!M381</f>
        <v>0</v>
      </c>
      <c r="M371" s="281">
        <f>'3. GRI Pricing'!Q381</f>
        <v>0</v>
      </c>
      <c r="N371" s="281">
        <f>'3. GRI Pricing'!S381</f>
        <v>0</v>
      </c>
      <c r="O371" s="281">
        <f>'3. GRI Pricing'!T381</f>
        <v>0</v>
      </c>
      <c r="P371" s="281">
        <f>'3. GRI Pricing'!R381</f>
        <v>0</v>
      </c>
      <c r="Q371" s="281">
        <f>'3. GRI Pricing'!U381</f>
        <v>0</v>
      </c>
      <c r="R371" s="281">
        <f>'3. GRI Pricing'!V381</f>
        <v>0</v>
      </c>
      <c r="S371" s="281">
        <f>'3. GRI Pricing'!W381</f>
        <v>0</v>
      </c>
      <c r="T371" s="281">
        <f>'3. GRI Pricing'!X381</f>
        <v>0</v>
      </c>
      <c r="U371" s="281">
        <f>'3. GRI Pricing'!Y381</f>
        <v>0</v>
      </c>
      <c r="V371" s="282">
        <f>'3. GRI Pricing'!Z381</f>
        <v>0</v>
      </c>
    </row>
    <row r="372" spans="3:22" x14ac:dyDescent="0.25">
      <c r="C372" s="23">
        <f>'3. GRI Pricing'!C382</f>
        <v>0</v>
      </c>
      <c r="D372" s="374" t="str">
        <f>'1. Accomodation'!L386</f>
        <v>[Select]</v>
      </c>
      <c r="E372" s="16" t="str">
        <f>'3. GRI Pricing'!E382</f>
        <v>[Select]</v>
      </c>
      <c r="F372" s="16" t="str">
        <f>'3. GRI Pricing'!F382</f>
        <v>[Select]</v>
      </c>
      <c r="G372" s="16">
        <f>'3. GRI Pricing'!G382</f>
        <v>0</v>
      </c>
      <c r="H372" s="16" t="str">
        <f>'3. GRI Pricing'!H382</f>
        <v>[Select]</v>
      </c>
      <c r="I372" s="16" t="str">
        <f>'3. GRI Pricing'!I382</f>
        <v>[Select]</v>
      </c>
      <c r="J372" s="280">
        <f>'3. GRI Pricing'!L382</f>
        <v>0</v>
      </c>
      <c r="K372" s="281">
        <f>'3. GRI Pricing'!P382</f>
        <v>0</v>
      </c>
      <c r="L372" s="281">
        <f>'3. GRI Pricing'!M382</f>
        <v>0</v>
      </c>
      <c r="M372" s="281">
        <f>'3. GRI Pricing'!Q382</f>
        <v>0</v>
      </c>
      <c r="N372" s="281">
        <f>'3. GRI Pricing'!S382</f>
        <v>0</v>
      </c>
      <c r="O372" s="281">
        <f>'3. GRI Pricing'!T382</f>
        <v>0</v>
      </c>
      <c r="P372" s="281">
        <f>'3. GRI Pricing'!R382</f>
        <v>0</v>
      </c>
      <c r="Q372" s="281">
        <f>'3. GRI Pricing'!U382</f>
        <v>0</v>
      </c>
      <c r="R372" s="281">
        <f>'3. GRI Pricing'!V382</f>
        <v>0</v>
      </c>
      <c r="S372" s="281">
        <f>'3. GRI Pricing'!W382</f>
        <v>0</v>
      </c>
      <c r="T372" s="281">
        <f>'3. GRI Pricing'!X382</f>
        <v>0</v>
      </c>
      <c r="U372" s="281">
        <f>'3. GRI Pricing'!Y382</f>
        <v>0</v>
      </c>
      <c r="V372" s="282">
        <f>'3. GRI Pricing'!Z382</f>
        <v>0</v>
      </c>
    </row>
    <row r="373" spans="3:22" x14ac:dyDescent="0.25">
      <c r="C373" s="23">
        <f>'3. GRI Pricing'!C383</f>
        <v>0</v>
      </c>
      <c r="D373" s="374" t="str">
        <f>'1. Accomodation'!L387</f>
        <v>[Select]</v>
      </c>
      <c r="E373" s="16" t="str">
        <f>'3. GRI Pricing'!E383</f>
        <v>[Select]</v>
      </c>
      <c r="F373" s="16" t="str">
        <f>'3. GRI Pricing'!F383</f>
        <v>[Select]</v>
      </c>
      <c r="G373" s="16">
        <f>'3. GRI Pricing'!G383</f>
        <v>0</v>
      </c>
      <c r="H373" s="16" t="str">
        <f>'3. GRI Pricing'!H383</f>
        <v>[Select]</v>
      </c>
      <c r="I373" s="16" t="str">
        <f>'3. GRI Pricing'!I383</f>
        <v>[Select]</v>
      </c>
      <c r="J373" s="280">
        <f>'3. GRI Pricing'!L383</f>
        <v>0</v>
      </c>
      <c r="K373" s="281">
        <f>'3. GRI Pricing'!P383</f>
        <v>0</v>
      </c>
      <c r="L373" s="281">
        <f>'3. GRI Pricing'!M383</f>
        <v>0</v>
      </c>
      <c r="M373" s="281">
        <f>'3. GRI Pricing'!Q383</f>
        <v>0</v>
      </c>
      <c r="N373" s="281">
        <f>'3. GRI Pricing'!S383</f>
        <v>0</v>
      </c>
      <c r="O373" s="281">
        <f>'3. GRI Pricing'!T383</f>
        <v>0</v>
      </c>
      <c r="P373" s="281">
        <f>'3. GRI Pricing'!R383</f>
        <v>0</v>
      </c>
      <c r="Q373" s="281">
        <f>'3. GRI Pricing'!U383</f>
        <v>0</v>
      </c>
      <c r="R373" s="281">
        <f>'3. GRI Pricing'!V383</f>
        <v>0</v>
      </c>
      <c r="S373" s="281">
        <f>'3. GRI Pricing'!W383</f>
        <v>0</v>
      </c>
      <c r="T373" s="281">
        <f>'3. GRI Pricing'!X383</f>
        <v>0</v>
      </c>
      <c r="U373" s="281">
        <f>'3. GRI Pricing'!Y383</f>
        <v>0</v>
      </c>
      <c r="V373" s="282">
        <f>'3. GRI Pricing'!Z383</f>
        <v>0</v>
      </c>
    </row>
    <row r="374" spans="3:22" x14ac:dyDescent="0.25">
      <c r="C374" s="23">
        <f>'3. GRI Pricing'!C384</f>
        <v>0</v>
      </c>
      <c r="D374" s="374" t="str">
        <f>'1. Accomodation'!L388</f>
        <v>[Select]</v>
      </c>
      <c r="E374" s="16" t="str">
        <f>'3. GRI Pricing'!E384</f>
        <v>[Select]</v>
      </c>
      <c r="F374" s="16" t="str">
        <f>'3. GRI Pricing'!F384</f>
        <v>[Select]</v>
      </c>
      <c r="G374" s="16">
        <f>'3. GRI Pricing'!G384</f>
        <v>0</v>
      </c>
      <c r="H374" s="16" t="str">
        <f>'3. GRI Pricing'!H384</f>
        <v>[Select]</v>
      </c>
      <c r="I374" s="16" t="str">
        <f>'3. GRI Pricing'!I384</f>
        <v>[Select]</v>
      </c>
      <c r="J374" s="280">
        <f>'3. GRI Pricing'!L384</f>
        <v>0</v>
      </c>
      <c r="K374" s="281">
        <f>'3. GRI Pricing'!P384</f>
        <v>0</v>
      </c>
      <c r="L374" s="281">
        <f>'3. GRI Pricing'!M384</f>
        <v>0</v>
      </c>
      <c r="M374" s="281">
        <f>'3. GRI Pricing'!Q384</f>
        <v>0</v>
      </c>
      <c r="N374" s="281">
        <f>'3. GRI Pricing'!S384</f>
        <v>0</v>
      </c>
      <c r="O374" s="281">
        <f>'3. GRI Pricing'!T384</f>
        <v>0</v>
      </c>
      <c r="P374" s="281">
        <f>'3. GRI Pricing'!R384</f>
        <v>0</v>
      </c>
      <c r="Q374" s="281">
        <f>'3. GRI Pricing'!U384</f>
        <v>0</v>
      </c>
      <c r="R374" s="281">
        <f>'3. GRI Pricing'!V384</f>
        <v>0</v>
      </c>
      <c r="S374" s="281">
        <f>'3. GRI Pricing'!W384</f>
        <v>0</v>
      </c>
      <c r="T374" s="281">
        <f>'3. GRI Pricing'!X384</f>
        <v>0</v>
      </c>
      <c r="U374" s="281">
        <f>'3. GRI Pricing'!Y384</f>
        <v>0</v>
      </c>
      <c r="V374" s="282">
        <f>'3. GRI Pricing'!Z384</f>
        <v>0</v>
      </c>
    </row>
    <row r="375" spans="3:22" x14ac:dyDescent="0.25">
      <c r="C375" s="23">
        <f>'3. GRI Pricing'!C385</f>
        <v>0</v>
      </c>
      <c r="D375" s="374" t="str">
        <f>'1. Accomodation'!L389</f>
        <v>[Select]</v>
      </c>
      <c r="E375" s="16" t="str">
        <f>'3. GRI Pricing'!E385</f>
        <v>[Select]</v>
      </c>
      <c r="F375" s="16" t="str">
        <f>'3. GRI Pricing'!F385</f>
        <v>[Select]</v>
      </c>
      <c r="G375" s="16">
        <f>'3. GRI Pricing'!G385</f>
        <v>0</v>
      </c>
      <c r="H375" s="16" t="str">
        <f>'3. GRI Pricing'!H385</f>
        <v>[Select]</v>
      </c>
      <c r="I375" s="16" t="str">
        <f>'3. GRI Pricing'!I385</f>
        <v>[Select]</v>
      </c>
      <c r="J375" s="280">
        <f>'3. GRI Pricing'!L385</f>
        <v>0</v>
      </c>
      <c r="K375" s="281">
        <f>'3. GRI Pricing'!P385</f>
        <v>0</v>
      </c>
      <c r="L375" s="281">
        <f>'3. GRI Pricing'!M385</f>
        <v>0</v>
      </c>
      <c r="M375" s="281">
        <f>'3. GRI Pricing'!Q385</f>
        <v>0</v>
      </c>
      <c r="N375" s="281">
        <f>'3. GRI Pricing'!S385</f>
        <v>0</v>
      </c>
      <c r="O375" s="281">
        <f>'3. GRI Pricing'!T385</f>
        <v>0</v>
      </c>
      <c r="P375" s="281">
        <f>'3. GRI Pricing'!R385</f>
        <v>0</v>
      </c>
      <c r="Q375" s="281">
        <f>'3. GRI Pricing'!U385</f>
        <v>0</v>
      </c>
      <c r="R375" s="281">
        <f>'3. GRI Pricing'!V385</f>
        <v>0</v>
      </c>
      <c r="S375" s="281">
        <f>'3. GRI Pricing'!W385</f>
        <v>0</v>
      </c>
      <c r="T375" s="281">
        <f>'3. GRI Pricing'!X385</f>
        <v>0</v>
      </c>
      <c r="U375" s="281">
        <f>'3. GRI Pricing'!Y385</f>
        <v>0</v>
      </c>
      <c r="V375" s="282">
        <f>'3. GRI Pricing'!Z385</f>
        <v>0</v>
      </c>
    </row>
    <row r="376" spans="3:22" x14ac:dyDescent="0.25">
      <c r="C376" s="23">
        <f>'3. GRI Pricing'!C386</f>
        <v>0</v>
      </c>
      <c r="D376" s="374" t="str">
        <f>'1. Accomodation'!L390</f>
        <v>[Select]</v>
      </c>
      <c r="E376" s="16" t="str">
        <f>'3. GRI Pricing'!E386</f>
        <v>[Select]</v>
      </c>
      <c r="F376" s="16" t="str">
        <f>'3. GRI Pricing'!F386</f>
        <v>[Select]</v>
      </c>
      <c r="G376" s="16">
        <f>'3. GRI Pricing'!G386</f>
        <v>0</v>
      </c>
      <c r="H376" s="16" t="str">
        <f>'3. GRI Pricing'!H386</f>
        <v>[Select]</v>
      </c>
      <c r="I376" s="16" t="str">
        <f>'3. GRI Pricing'!I386</f>
        <v>[Select]</v>
      </c>
      <c r="J376" s="280">
        <f>'3. GRI Pricing'!L386</f>
        <v>0</v>
      </c>
      <c r="K376" s="281">
        <f>'3. GRI Pricing'!P386</f>
        <v>0</v>
      </c>
      <c r="L376" s="281">
        <f>'3. GRI Pricing'!M386</f>
        <v>0</v>
      </c>
      <c r="M376" s="281">
        <f>'3. GRI Pricing'!Q386</f>
        <v>0</v>
      </c>
      <c r="N376" s="281">
        <f>'3. GRI Pricing'!S386</f>
        <v>0</v>
      </c>
      <c r="O376" s="281">
        <f>'3. GRI Pricing'!T386</f>
        <v>0</v>
      </c>
      <c r="P376" s="281">
        <f>'3. GRI Pricing'!R386</f>
        <v>0</v>
      </c>
      <c r="Q376" s="281">
        <f>'3. GRI Pricing'!U386</f>
        <v>0</v>
      </c>
      <c r="R376" s="281">
        <f>'3. GRI Pricing'!V386</f>
        <v>0</v>
      </c>
      <c r="S376" s="281">
        <f>'3. GRI Pricing'!W386</f>
        <v>0</v>
      </c>
      <c r="T376" s="281">
        <f>'3. GRI Pricing'!X386</f>
        <v>0</v>
      </c>
      <c r="U376" s="281">
        <f>'3. GRI Pricing'!Y386</f>
        <v>0</v>
      </c>
      <c r="V376" s="282">
        <f>'3. GRI Pricing'!Z386</f>
        <v>0</v>
      </c>
    </row>
    <row r="377" spans="3:22" x14ac:dyDescent="0.25">
      <c r="C377" s="23">
        <f>'3. GRI Pricing'!C387</f>
        <v>0</v>
      </c>
      <c r="D377" s="374" t="str">
        <f>'1. Accomodation'!L391</f>
        <v>[Select]</v>
      </c>
      <c r="E377" s="16" t="str">
        <f>'3. GRI Pricing'!E387</f>
        <v>[Select]</v>
      </c>
      <c r="F377" s="16" t="str">
        <f>'3. GRI Pricing'!F387</f>
        <v>[Select]</v>
      </c>
      <c r="G377" s="16">
        <f>'3. GRI Pricing'!G387</f>
        <v>0</v>
      </c>
      <c r="H377" s="16" t="str">
        <f>'3. GRI Pricing'!H387</f>
        <v>[Select]</v>
      </c>
      <c r="I377" s="16" t="str">
        <f>'3. GRI Pricing'!I387</f>
        <v>[Select]</v>
      </c>
      <c r="J377" s="280">
        <f>'3. GRI Pricing'!L387</f>
        <v>0</v>
      </c>
      <c r="K377" s="281">
        <f>'3. GRI Pricing'!P387</f>
        <v>0</v>
      </c>
      <c r="L377" s="281">
        <f>'3. GRI Pricing'!M387</f>
        <v>0</v>
      </c>
      <c r="M377" s="281">
        <f>'3. GRI Pricing'!Q387</f>
        <v>0</v>
      </c>
      <c r="N377" s="281">
        <f>'3. GRI Pricing'!S387</f>
        <v>0</v>
      </c>
      <c r="O377" s="281">
        <f>'3. GRI Pricing'!T387</f>
        <v>0</v>
      </c>
      <c r="P377" s="281">
        <f>'3. GRI Pricing'!R387</f>
        <v>0</v>
      </c>
      <c r="Q377" s="281">
        <f>'3. GRI Pricing'!U387</f>
        <v>0</v>
      </c>
      <c r="R377" s="281">
        <f>'3. GRI Pricing'!V387</f>
        <v>0</v>
      </c>
      <c r="S377" s="281">
        <f>'3. GRI Pricing'!W387</f>
        <v>0</v>
      </c>
      <c r="T377" s="281">
        <f>'3. GRI Pricing'!X387</f>
        <v>0</v>
      </c>
      <c r="U377" s="281">
        <f>'3. GRI Pricing'!Y387</f>
        <v>0</v>
      </c>
      <c r="V377" s="282">
        <f>'3. GRI Pricing'!Z387</f>
        <v>0</v>
      </c>
    </row>
    <row r="378" spans="3:22" x14ac:dyDescent="0.25">
      <c r="C378" s="23">
        <f>'3. GRI Pricing'!C388</f>
        <v>0</v>
      </c>
      <c r="D378" s="374" t="str">
        <f>'1. Accomodation'!L392</f>
        <v>[Select]</v>
      </c>
      <c r="E378" s="16" t="str">
        <f>'3. GRI Pricing'!E388</f>
        <v>[Select]</v>
      </c>
      <c r="F378" s="16" t="str">
        <f>'3. GRI Pricing'!F388</f>
        <v>[Select]</v>
      </c>
      <c r="G378" s="16">
        <f>'3. GRI Pricing'!G388</f>
        <v>0</v>
      </c>
      <c r="H378" s="16" t="str">
        <f>'3. GRI Pricing'!H388</f>
        <v>[Select]</v>
      </c>
      <c r="I378" s="16" t="str">
        <f>'3. GRI Pricing'!I388</f>
        <v>[Select]</v>
      </c>
      <c r="J378" s="280">
        <f>'3. GRI Pricing'!L388</f>
        <v>0</v>
      </c>
      <c r="K378" s="281">
        <f>'3. GRI Pricing'!P388</f>
        <v>0</v>
      </c>
      <c r="L378" s="281">
        <f>'3. GRI Pricing'!M388</f>
        <v>0</v>
      </c>
      <c r="M378" s="281">
        <f>'3. GRI Pricing'!Q388</f>
        <v>0</v>
      </c>
      <c r="N378" s="281">
        <f>'3. GRI Pricing'!S388</f>
        <v>0</v>
      </c>
      <c r="O378" s="281">
        <f>'3. GRI Pricing'!T388</f>
        <v>0</v>
      </c>
      <c r="P378" s="281">
        <f>'3. GRI Pricing'!R388</f>
        <v>0</v>
      </c>
      <c r="Q378" s="281">
        <f>'3. GRI Pricing'!U388</f>
        <v>0</v>
      </c>
      <c r="R378" s="281">
        <f>'3. GRI Pricing'!V388</f>
        <v>0</v>
      </c>
      <c r="S378" s="281">
        <f>'3. GRI Pricing'!W388</f>
        <v>0</v>
      </c>
      <c r="T378" s="281">
        <f>'3. GRI Pricing'!X388</f>
        <v>0</v>
      </c>
      <c r="U378" s="281">
        <f>'3. GRI Pricing'!Y388</f>
        <v>0</v>
      </c>
      <c r="V378" s="282">
        <f>'3. GRI Pricing'!Z388</f>
        <v>0</v>
      </c>
    </row>
    <row r="379" spans="3:22" x14ac:dyDescent="0.25">
      <c r="C379" s="23">
        <f>'3. GRI Pricing'!C389</f>
        <v>0</v>
      </c>
      <c r="D379" s="374" t="str">
        <f>'1. Accomodation'!L393</f>
        <v>[Select]</v>
      </c>
      <c r="E379" s="16" t="str">
        <f>'3. GRI Pricing'!E389</f>
        <v>[Select]</v>
      </c>
      <c r="F379" s="16" t="str">
        <f>'3. GRI Pricing'!F389</f>
        <v>[Select]</v>
      </c>
      <c r="G379" s="16">
        <f>'3. GRI Pricing'!G389</f>
        <v>0</v>
      </c>
      <c r="H379" s="16" t="str">
        <f>'3. GRI Pricing'!H389</f>
        <v>[Select]</v>
      </c>
      <c r="I379" s="16" t="str">
        <f>'3. GRI Pricing'!I389</f>
        <v>[Select]</v>
      </c>
      <c r="J379" s="280">
        <f>'3. GRI Pricing'!L389</f>
        <v>0</v>
      </c>
      <c r="K379" s="281">
        <f>'3. GRI Pricing'!P389</f>
        <v>0</v>
      </c>
      <c r="L379" s="281">
        <f>'3. GRI Pricing'!M389</f>
        <v>0</v>
      </c>
      <c r="M379" s="281">
        <f>'3. GRI Pricing'!Q389</f>
        <v>0</v>
      </c>
      <c r="N379" s="281">
        <f>'3. GRI Pricing'!S389</f>
        <v>0</v>
      </c>
      <c r="O379" s="281">
        <f>'3. GRI Pricing'!T389</f>
        <v>0</v>
      </c>
      <c r="P379" s="281">
        <f>'3. GRI Pricing'!R389</f>
        <v>0</v>
      </c>
      <c r="Q379" s="281">
        <f>'3. GRI Pricing'!U389</f>
        <v>0</v>
      </c>
      <c r="R379" s="281">
        <f>'3. GRI Pricing'!V389</f>
        <v>0</v>
      </c>
      <c r="S379" s="281">
        <f>'3. GRI Pricing'!W389</f>
        <v>0</v>
      </c>
      <c r="T379" s="281">
        <f>'3. GRI Pricing'!X389</f>
        <v>0</v>
      </c>
      <c r="U379" s="281">
        <f>'3. GRI Pricing'!Y389</f>
        <v>0</v>
      </c>
      <c r="V379" s="282">
        <f>'3. GRI Pricing'!Z389</f>
        <v>0</v>
      </c>
    </row>
    <row r="380" spans="3:22" x14ac:dyDescent="0.25">
      <c r="C380" s="23">
        <f>'3. GRI Pricing'!C390</f>
        <v>0</v>
      </c>
      <c r="D380" s="374" t="str">
        <f>'1. Accomodation'!L394</f>
        <v>[Select]</v>
      </c>
      <c r="E380" s="16" t="str">
        <f>'3. GRI Pricing'!E390</f>
        <v>[Select]</v>
      </c>
      <c r="F380" s="16" t="str">
        <f>'3. GRI Pricing'!F390</f>
        <v>[Select]</v>
      </c>
      <c r="G380" s="16">
        <f>'3. GRI Pricing'!G390</f>
        <v>0</v>
      </c>
      <c r="H380" s="16" t="str">
        <f>'3. GRI Pricing'!H390</f>
        <v>[Select]</v>
      </c>
      <c r="I380" s="16" t="str">
        <f>'3. GRI Pricing'!I390</f>
        <v>[Select]</v>
      </c>
      <c r="J380" s="280">
        <f>'3. GRI Pricing'!L390</f>
        <v>0</v>
      </c>
      <c r="K380" s="281">
        <f>'3. GRI Pricing'!P390</f>
        <v>0</v>
      </c>
      <c r="L380" s="281">
        <f>'3. GRI Pricing'!M390</f>
        <v>0</v>
      </c>
      <c r="M380" s="281">
        <f>'3. GRI Pricing'!Q390</f>
        <v>0</v>
      </c>
      <c r="N380" s="281">
        <f>'3. GRI Pricing'!S390</f>
        <v>0</v>
      </c>
      <c r="O380" s="281">
        <f>'3. GRI Pricing'!T390</f>
        <v>0</v>
      </c>
      <c r="P380" s="281">
        <f>'3. GRI Pricing'!R390</f>
        <v>0</v>
      </c>
      <c r="Q380" s="281">
        <f>'3. GRI Pricing'!U390</f>
        <v>0</v>
      </c>
      <c r="R380" s="281">
        <f>'3. GRI Pricing'!V390</f>
        <v>0</v>
      </c>
      <c r="S380" s="281">
        <f>'3. GRI Pricing'!W390</f>
        <v>0</v>
      </c>
      <c r="T380" s="281">
        <f>'3. GRI Pricing'!X390</f>
        <v>0</v>
      </c>
      <c r="U380" s="281">
        <f>'3. GRI Pricing'!Y390</f>
        <v>0</v>
      </c>
      <c r="V380" s="282">
        <f>'3. GRI Pricing'!Z390</f>
        <v>0</v>
      </c>
    </row>
    <row r="381" spans="3:22" x14ac:dyDescent="0.25">
      <c r="C381" s="23">
        <f>'3. GRI Pricing'!C391</f>
        <v>0</v>
      </c>
      <c r="D381" s="374" t="str">
        <f>'1. Accomodation'!L395</f>
        <v>[Select]</v>
      </c>
      <c r="E381" s="16" t="str">
        <f>'3. GRI Pricing'!E391</f>
        <v>[Select]</v>
      </c>
      <c r="F381" s="16" t="str">
        <f>'3. GRI Pricing'!F391</f>
        <v>[Select]</v>
      </c>
      <c r="G381" s="16">
        <f>'3. GRI Pricing'!G391</f>
        <v>0</v>
      </c>
      <c r="H381" s="16" t="str">
        <f>'3. GRI Pricing'!H391</f>
        <v>[Select]</v>
      </c>
      <c r="I381" s="16" t="str">
        <f>'3. GRI Pricing'!I391</f>
        <v>[Select]</v>
      </c>
      <c r="J381" s="280">
        <f>'3. GRI Pricing'!L391</f>
        <v>0</v>
      </c>
      <c r="K381" s="281">
        <f>'3. GRI Pricing'!P391</f>
        <v>0</v>
      </c>
      <c r="L381" s="281">
        <f>'3. GRI Pricing'!M391</f>
        <v>0</v>
      </c>
      <c r="M381" s="281">
        <f>'3. GRI Pricing'!Q391</f>
        <v>0</v>
      </c>
      <c r="N381" s="281">
        <f>'3. GRI Pricing'!S391</f>
        <v>0</v>
      </c>
      <c r="O381" s="281">
        <f>'3. GRI Pricing'!T391</f>
        <v>0</v>
      </c>
      <c r="P381" s="281">
        <f>'3. GRI Pricing'!R391</f>
        <v>0</v>
      </c>
      <c r="Q381" s="281">
        <f>'3. GRI Pricing'!U391</f>
        <v>0</v>
      </c>
      <c r="R381" s="281">
        <f>'3. GRI Pricing'!V391</f>
        <v>0</v>
      </c>
      <c r="S381" s="281">
        <f>'3. GRI Pricing'!W391</f>
        <v>0</v>
      </c>
      <c r="T381" s="281">
        <f>'3. GRI Pricing'!X391</f>
        <v>0</v>
      </c>
      <c r="U381" s="281">
        <f>'3. GRI Pricing'!Y391</f>
        <v>0</v>
      </c>
      <c r="V381" s="282">
        <f>'3. GRI Pricing'!Z391</f>
        <v>0</v>
      </c>
    </row>
    <row r="382" spans="3:22" x14ac:dyDescent="0.25">
      <c r="C382" s="23">
        <f>'3. GRI Pricing'!C392</f>
        <v>0</v>
      </c>
      <c r="D382" s="374" t="str">
        <f>'1. Accomodation'!L396</f>
        <v>[Select]</v>
      </c>
      <c r="E382" s="16" t="str">
        <f>'3. GRI Pricing'!E392</f>
        <v>[Select]</v>
      </c>
      <c r="F382" s="16" t="str">
        <f>'3. GRI Pricing'!F392</f>
        <v>[Select]</v>
      </c>
      <c r="G382" s="16">
        <f>'3. GRI Pricing'!G392</f>
        <v>0</v>
      </c>
      <c r="H382" s="16" t="str">
        <f>'3. GRI Pricing'!H392</f>
        <v>[Select]</v>
      </c>
      <c r="I382" s="16" t="str">
        <f>'3. GRI Pricing'!I392</f>
        <v>[Select]</v>
      </c>
      <c r="J382" s="280">
        <f>'3. GRI Pricing'!L392</f>
        <v>0</v>
      </c>
      <c r="K382" s="281">
        <f>'3. GRI Pricing'!P392</f>
        <v>0</v>
      </c>
      <c r="L382" s="281">
        <f>'3. GRI Pricing'!M392</f>
        <v>0</v>
      </c>
      <c r="M382" s="281">
        <f>'3. GRI Pricing'!Q392</f>
        <v>0</v>
      </c>
      <c r="N382" s="281">
        <f>'3. GRI Pricing'!S392</f>
        <v>0</v>
      </c>
      <c r="O382" s="281">
        <f>'3. GRI Pricing'!T392</f>
        <v>0</v>
      </c>
      <c r="P382" s="281">
        <f>'3. GRI Pricing'!R392</f>
        <v>0</v>
      </c>
      <c r="Q382" s="281">
        <f>'3. GRI Pricing'!U392</f>
        <v>0</v>
      </c>
      <c r="R382" s="281">
        <f>'3. GRI Pricing'!V392</f>
        <v>0</v>
      </c>
      <c r="S382" s="281">
        <f>'3. GRI Pricing'!W392</f>
        <v>0</v>
      </c>
      <c r="T382" s="281">
        <f>'3. GRI Pricing'!X392</f>
        <v>0</v>
      </c>
      <c r="U382" s="281">
        <f>'3. GRI Pricing'!Y392</f>
        <v>0</v>
      </c>
      <c r="V382" s="282">
        <f>'3. GRI Pricing'!Z392</f>
        <v>0</v>
      </c>
    </row>
    <row r="383" spans="3:22" x14ac:dyDescent="0.25">
      <c r="C383" s="23">
        <f>'3. GRI Pricing'!C393</f>
        <v>0</v>
      </c>
      <c r="D383" s="374" t="str">
        <f>'1. Accomodation'!L397</f>
        <v>[Select]</v>
      </c>
      <c r="E383" s="16" t="str">
        <f>'3. GRI Pricing'!E393</f>
        <v>[Select]</v>
      </c>
      <c r="F383" s="16" t="str">
        <f>'3. GRI Pricing'!F393</f>
        <v>[Select]</v>
      </c>
      <c r="G383" s="16">
        <f>'3. GRI Pricing'!G393</f>
        <v>0</v>
      </c>
      <c r="H383" s="16" t="str">
        <f>'3. GRI Pricing'!H393</f>
        <v>[Select]</v>
      </c>
      <c r="I383" s="16" t="str">
        <f>'3. GRI Pricing'!I393</f>
        <v>[Select]</v>
      </c>
      <c r="J383" s="280">
        <f>'3. GRI Pricing'!L393</f>
        <v>0</v>
      </c>
      <c r="K383" s="281">
        <f>'3. GRI Pricing'!P393</f>
        <v>0</v>
      </c>
      <c r="L383" s="281">
        <f>'3. GRI Pricing'!M393</f>
        <v>0</v>
      </c>
      <c r="M383" s="281">
        <f>'3. GRI Pricing'!Q393</f>
        <v>0</v>
      </c>
      <c r="N383" s="281">
        <f>'3. GRI Pricing'!S393</f>
        <v>0</v>
      </c>
      <c r="O383" s="281">
        <f>'3. GRI Pricing'!T393</f>
        <v>0</v>
      </c>
      <c r="P383" s="281">
        <f>'3. GRI Pricing'!R393</f>
        <v>0</v>
      </c>
      <c r="Q383" s="281">
        <f>'3. GRI Pricing'!U393</f>
        <v>0</v>
      </c>
      <c r="R383" s="281">
        <f>'3. GRI Pricing'!V393</f>
        <v>0</v>
      </c>
      <c r="S383" s="281">
        <f>'3. GRI Pricing'!W393</f>
        <v>0</v>
      </c>
      <c r="T383" s="281">
        <f>'3. GRI Pricing'!X393</f>
        <v>0</v>
      </c>
      <c r="U383" s="281">
        <f>'3. GRI Pricing'!Y393</f>
        <v>0</v>
      </c>
      <c r="V383" s="282">
        <f>'3. GRI Pricing'!Z393</f>
        <v>0</v>
      </c>
    </row>
    <row r="384" spans="3:22" x14ac:dyDescent="0.25">
      <c r="C384" s="23">
        <f>'3. GRI Pricing'!C394</f>
        <v>0</v>
      </c>
      <c r="D384" s="374" t="str">
        <f>'1. Accomodation'!L398</f>
        <v>[Select]</v>
      </c>
      <c r="E384" s="16" t="str">
        <f>'3. GRI Pricing'!E394</f>
        <v>[Select]</v>
      </c>
      <c r="F384" s="16" t="str">
        <f>'3. GRI Pricing'!F394</f>
        <v>[Select]</v>
      </c>
      <c r="G384" s="16">
        <f>'3. GRI Pricing'!G394</f>
        <v>0</v>
      </c>
      <c r="H384" s="16" t="str">
        <f>'3. GRI Pricing'!H394</f>
        <v>[Select]</v>
      </c>
      <c r="I384" s="16" t="str">
        <f>'3. GRI Pricing'!I394</f>
        <v>[Select]</v>
      </c>
      <c r="J384" s="280">
        <f>'3. GRI Pricing'!L394</f>
        <v>0</v>
      </c>
      <c r="K384" s="281">
        <f>'3. GRI Pricing'!P394</f>
        <v>0</v>
      </c>
      <c r="L384" s="281">
        <f>'3. GRI Pricing'!M394</f>
        <v>0</v>
      </c>
      <c r="M384" s="281">
        <f>'3. GRI Pricing'!Q394</f>
        <v>0</v>
      </c>
      <c r="N384" s="281">
        <f>'3. GRI Pricing'!S394</f>
        <v>0</v>
      </c>
      <c r="O384" s="281">
        <f>'3. GRI Pricing'!T394</f>
        <v>0</v>
      </c>
      <c r="P384" s="281">
        <f>'3. GRI Pricing'!R394</f>
        <v>0</v>
      </c>
      <c r="Q384" s="281">
        <f>'3. GRI Pricing'!U394</f>
        <v>0</v>
      </c>
      <c r="R384" s="281">
        <f>'3. GRI Pricing'!V394</f>
        <v>0</v>
      </c>
      <c r="S384" s="281">
        <f>'3. GRI Pricing'!W394</f>
        <v>0</v>
      </c>
      <c r="T384" s="281">
        <f>'3. GRI Pricing'!X394</f>
        <v>0</v>
      </c>
      <c r="U384" s="281">
        <f>'3. GRI Pricing'!Y394</f>
        <v>0</v>
      </c>
      <c r="V384" s="282">
        <f>'3. GRI Pricing'!Z394</f>
        <v>0</v>
      </c>
    </row>
    <row r="385" spans="3:22" x14ac:dyDescent="0.25">
      <c r="C385" s="23">
        <f>'3. GRI Pricing'!C395</f>
        <v>0</v>
      </c>
      <c r="D385" s="374" t="str">
        <f>'1. Accomodation'!L399</f>
        <v>[Select]</v>
      </c>
      <c r="E385" s="16" t="str">
        <f>'3. GRI Pricing'!E395</f>
        <v>[Select]</v>
      </c>
      <c r="F385" s="16" t="str">
        <f>'3. GRI Pricing'!F395</f>
        <v>[Select]</v>
      </c>
      <c r="G385" s="16">
        <f>'3. GRI Pricing'!G395</f>
        <v>0</v>
      </c>
      <c r="H385" s="16" t="str">
        <f>'3. GRI Pricing'!H395</f>
        <v>[Select]</v>
      </c>
      <c r="I385" s="16" t="str">
        <f>'3. GRI Pricing'!I395</f>
        <v>[Select]</v>
      </c>
      <c r="J385" s="280">
        <f>'3. GRI Pricing'!L395</f>
        <v>0</v>
      </c>
      <c r="K385" s="281">
        <f>'3. GRI Pricing'!P395</f>
        <v>0</v>
      </c>
      <c r="L385" s="281">
        <f>'3. GRI Pricing'!M395</f>
        <v>0</v>
      </c>
      <c r="M385" s="281">
        <f>'3. GRI Pricing'!Q395</f>
        <v>0</v>
      </c>
      <c r="N385" s="281">
        <f>'3. GRI Pricing'!S395</f>
        <v>0</v>
      </c>
      <c r="O385" s="281">
        <f>'3. GRI Pricing'!T395</f>
        <v>0</v>
      </c>
      <c r="P385" s="281">
        <f>'3. GRI Pricing'!R395</f>
        <v>0</v>
      </c>
      <c r="Q385" s="281">
        <f>'3. GRI Pricing'!U395</f>
        <v>0</v>
      </c>
      <c r="R385" s="281">
        <f>'3. GRI Pricing'!V395</f>
        <v>0</v>
      </c>
      <c r="S385" s="281">
        <f>'3. GRI Pricing'!W395</f>
        <v>0</v>
      </c>
      <c r="T385" s="281">
        <f>'3. GRI Pricing'!X395</f>
        <v>0</v>
      </c>
      <c r="U385" s="281">
        <f>'3. GRI Pricing'!Y395</f>
        <v>0</v>
      </c>
      <c r="V385" s="282">
        <f>'3. GRI Pricing'!Z395</f>
        <v>0</v>
      </c>
    </row>
    <row r="386" spans="3:22" x14ac:dyDescent="0.25">
      <c r="C386" s="23">
        <f>'3. GRI Pricing'!C396</f>
        <v>0</v>
      </c>
      <c r="D386" s="374" t="str">
        <f>'1. Accomodation'!L400</f>
        <v>[Select]</v>
      </c>
      <c r="E386" s="16" t="str">
        <f>'3. GRI Pricing'!E396</f>
        <v>[Select]</v>
      </c>
      <c r="F386" s="16" t="str">
        <f>'3. GRI Pricing'!F396</f>
        <v>[Select]</v>
      </c>
      <c r="G386" s="16">
        <f>'3. GRI Pricing'!G396</f>
        <v>0</v>
      </c>
      <c r="H386" s="16" t="str">
        <f>'3. GRI Pricing'!H396</f>
        <v>[Select]</v>
      </c>
      <c r="I386" s="16" t="str">
        <f>'3. GRI Pricing'!I396</f>
        <v>[Select]</v>
      </c>
      <c r="J386" s="280">
        <f>'3. GRI Pricing'!L396</f>
        <v>0</v>
      </c>
      <c r="K386" s="281">
        <f>'3. GRI Pricing'!P396</f>
        <v>0</v>
      </c>
      <c r="L386" s="281">
        <f>'3. GRI Pricing'!M396</f>
        <v>0</v>
      </c>
      <c r="M386" s="281">
        <f>'3. GRI Pricing'!Q396</f>
        <v>0</v>
      </c>
      <c r="N386" s="281">
        <f>'3. GRI Pricing'!S396</f>
        <v>0</v>
      </c>
      <c r="O386" s="281">
        <f>'3. GRI Pricing'!T396</f>
        <v>0</v>
      </c>
      <c r="P386" s="281">
        <f>'3. GRI Pricing'!R396</f>
        <v>0</v>
      </c>
      <c r="Q386" s="281">
        <f>'3. GRI Pricing'!U396</f>
        <v>0</v>
      </c>
      <c r="R386" s="281">
        <f>'3. GRI Pricing'!V396</f>
        <v>0</v>
      </c>
      <c r="S386" s="281">
        <f>'3. GRI Pricing'!W396</f>
        <v>0</v>
      </c>
      <c r="T386" s="281">
        <f>'3. GRI Pricing'!X396</f>
        <v>0</v>
      </c>
      <c r="U386" s="281">
        <f>'3. GRI Pricing'!Y396</f>
        <v>0</v>
      </c>
      <c r="V386" s="282">
        <f>'3. GRI Pricing'!Z396</f>
        <v>0</v>
      </c>
    </row>
    <row r="387" spans="3:22" x14ac:dyDescent="0.25">
      <c r="C387" s="23">
        <f>'3. GRI Pricing'!C397</f>
        <v>0</v>
      </c>
      <c r="D387" s="374" t="str">
        <f>'1. Accomodation'!L401</f>
        <v>[Select]</v>
      </c>
      <c r="E387" s="16" t="str">
        <f>'3. GRI Pricing'!E397</f>
        <v>[Select]</v>
      </c>
      <c r="F387" s="16" t="str">
        <f>'3. GRI Pricing'!F397</f>
        <v>[Select]</v>
      </c>
      <c r="G387" s="16">
        <f>'3. GRI Pricing'!G397</f>
        <v>0</v>
      </c>
      <c r="H387" s="16" t="str">
        <f>'3. GRI Pricing'!H397</f>
        <v>[Select]</v>
      </c>
      <c r="I387" s="16" t="str">
        <f>'3. GRI Pricing'!I397</f>
        <v>[Select]</v>
      </c>
      <c r="J387" s="280">
        <f>'3. GRI Pricing'!L397</f>
        <v>0</v>
      </c>
      <c r="K387" s="281">
        <f>'3. GRI Pricing'!P397</f>
        <v>0</v>
      </c>
      <c r="L387" s="281">
        <f>'3. GRI Pricing'!M397</f>
        <v>0</v>
      </c>
      <c r="M387" s="281">
        <f>'3. GRI Pricing'!Q397</f>
        <v>0</v>
      </c>
      <c r="N387" s="281">
        <f>'3. GRI Pricing'!S397</f>
        <v>0</v>
      </c>
      <c r="O387" s="281">
        <f>'3. GRI Pricing'!T397</f>
        <v>0</v>
      </c>
      <c r="P387" s="281">
        <f>'3. GRI Pricing'!R397</f>
        <v>0</v>
      </c>
      <c r="Q387" s="281">
        <f>'3. GRI Pricing'!U397</f>
        <v>0</v>
      </c>
      <c r="R387" s="281">
        <f>'3. GRI Pricing'!V397</f>
        <v>0</v>
      </c>
      <c r="S387" s="281">
        <f>'3. GRI Pricing'!W397</f>
        <v>0</v>
      </c>
      <c r="T387" s="281">
        <f>'3. GRI Pricing'!X397</f>
        <v>0</v>
      </c>
      <c r="U387" s="281">
        <f>'3. GRI Pricing'!Y397</f>
        <v>0</v>
      </c>
      <c r="V387" s="282">
        <f>'3. GRI Pricing'!Z397</f>
        <v>0</v>
      </c>
    </row>
    <row r="388" spans="3:22" x14ac:dyDescent="0.25">
      <c r="C388" s="23">
        <f>'3. GRI Pricing'!C398</f>
        <v>0</v>
      </c>
      <c r="D388" s="374" t="str">
        <f>'1. Accomodation'!L402</f>
        <v>[Select]</v>
      </c>
      <c r="E388" s="16" t="str">
        <f>'3. GRI Pricing'!E398</f>
        <v>[Select]</v>
      </c>
      <c r="F388" s="16" t="str">
        <f>'3. GRI Pricing'!F398</f>
        <v>[Select]</v>
      </c>
      <c r="G388" s="16">
        <f>'3. GRI Pricing'!G398</f>
        <v>0</v>
      </c>
      <c r="H388" s="16" t="str">
        <f>'3. GRI Pricing'!H398</f>
        <v>[Select]</v>
      </c>
      <c r="I388" s="16" t="str">
        <f>'3. GRI Pricing'!I398</f>
        <v>[Select]</v>
      </c>
      <c r="J388" s="280">
        <f>'3. GRI Pricing'!L398</f>
        <v>0</v>
      </c>
      <c r="K388" s="281">
        <f>'3. GRI Pricing'!P398</f>
        <v>0</v>
      </c>
      <c r="L388" s="281">
        <f>'3. GRI Pricing'!M398</f>
        <v>0</v>
      </c>
      <c r="M388" s="281">
        <f>'3. GRI Pricing'!Q398</f>
        <v>0</v>
      </c>
      <c r="N388" s="281">
        <f>'3. GRI Pricing'!S398</f>
        <v>0</v>
      </c>
      <c r="O388" s="281">
        <f>'3. GRI Pricing'!T398</f>
        <v>0</v>
      </c>
      <c r="P388" s="281">
        <f>'3. GRI Pricing'!R398</f>
        <v>0</v>
      </c>
      <c r="Q388" s="281">
        <f>'3. GRI Pricing'!U398</f>
        <v>0</v>
      </c>
      <c r="R388" s="281">
        <f>'3. GRI Pricing'!V398</f>
        <v>0</v>
      </c>
      <c r="S388" s="281">
        <f>'3. GRI Pricing'!W398</f>
        <v>0</v>
      </c>
      <c r="T388" s="281">
        <f>'3. GRI Pricing'!X398</f>
        <v>0</v>
      </c>
      <c r="U388" s="281">
        <f>'3. GRI Pricing'!Y398</f>
        <v>0</v>
      </c>
      <c r="V388" s="282">
        <f>'3. GRI Pricing'!Z398</f>
        <v>0</v>
      </c>
    </row>
    <row r="389" spans="3:22" x14ac:dyDescent="0.25">
      <c r="C389" s="23">
        <f>'3. GRI Pricing'!C399</f>
        <v>0</v>
      </c>
      <c r="D389" s="374" t="str">
        <f>'1. Accomodation'!L403</f>
        <v>[Select]</v>
      </c>
      <c r="E389" s="16" t="str">
        <f>'3. GRI Pricing'!E399</f>
        <v>[Select]</v>
      </c>
      <c r="F389" s="16" t="str">
        <f>'3. GRI Pricing'!F399</f>
        <v>[Select]</v>
      </c>
      <c r="G389" s="16">
        <f>'3. GRI Pricing'!G399</f>
        <v>0</v>
      </c>
      <c r="H389" s="16" t="str">
        <f>'3. GRI Pricing'!H399</f>
        <v>[Select]</v>
      </c>
      <c r="I389" s="16" t="str">
        <f>'3. GRI Pricing'!I399</f>
        <v>[Select]</v>
      </c>
      <c r="J389" s="280">
        <f>'3. GRI Pricing'!L399</f>
        <v>0</v>
      </c>
      <c r="K389" s="281">
        <f>'3. GRI Pricing'!P399</f>
        <v>0</v>
      </c>
      <c r="L389" s="281">
        <f>'3. GRI Pricing'!M399</f>
        <v>0</v>
      </c>
      <c r="M389" s="281">
        <f>'3. GRI Pricing'!Q399</f>
        <v>0</v>
      </c>
      <c r="N389" s="281">
        <f>'3. GRI Pricing'!S399</f>
        <v>0</v>
      </c>
      <c r="O389" s="281">
        <f>'3. GRI Pricing'!T399</f>
        <v>0</v>
      </c>
      <c r="P389" s="281">
        <f>'3. GRI Pricing'!R399</f>
        <v>0</v>
      </c>
      <c r="Q389" s="281">
        <f>'3. GRI Pricing'!U399</f>
        <v>0</v>
      </c>
      <c r="R389" s="281">
        <f>'3. GRI Pricing'!V399</f>
        <v>0</v>
      </c>
      <c r="S389" s="281">
        <f>'3. GRI Pricing'!W399</f>
        <v>0</v>
      </c>
      <c r="T389" s="281">
        <f>'3. GRI Pricing'!X399</f>
        <v>0</v>
      </c>
      <c r="U389" s="281">
        <f>'3. GRI Pricing'!Y399</f>
        <v>0</v>
      </c>
      <c r="V389" s="282">
        <f>'3. GRI Pricing'!Z399</f>
        <v>0</v>
      </c>
    </row>
    <row r="390" spans="3:22" x14ac:dyDescent="0.25">
      <c r="C390" s="23">
        <f>'3. GRI Pricing'!C400</f>
        <v>0</v>
      </c>
      <c r="D390" s="374" t="str">
        <f>'1. Accomodation'!L404</f>
        <v>[Select]</v>
      </c>
      <c r="E390" s="16" t="str">
        <f>'3. GRI Pricing'!E400</f>
        <v>[Select]</v>
      </c>
      <c r="F390" s="16" t="str">
        <f>'3. GRI Pricing'!F400</f>
        <v>[Select]</v>
      </c>
      <c r="G390" s="16">
        <f>'3. GRI Pricing'!G400</f>
        <v>0</v>
      </c>
      <c r="H390" s="16" t="str">
        <f>'3. GRI Pricing'!H400</f>
        <v>[Select]</v>
      </c>
      <c r="I390" s="16" t="str">
        <f>'3. GRI Pricing'!I400</f>
        <v>[Select]</v>
      </c>
      <c r="J390" s="280">
        <f>'3. GRI Pricing'!L400</f>
        <v>0</v>
      </c>
      <c r="K390" s="281">
        <f>'3. GRI Pricing'!P400</f>
        <v>0</v>
      </c>
      <c r="L390" s="281">
        <f>'3. GRI Pricing'!M400</f>
        <v>0</v>
      </c>
      <c r="M390" s="281">
        <f>'3. GRI Pricing'!Q400</f>
        <v>0</v>
      </c>
      <c r="N390" s="281">
        <f>'3. GRI Pricing'!S400</f>
        <v>0</v>
      </c>
      <c r="O390" s="281">
        <f>'3. GRI Pricing'!T400</f>
        <v>0</v>
      </c>
      <c r="P390" s="281">
        <f>'3. GRI Pricing'!R400</f>
        <v>0</v>
      </c>
      <c r="Q390" s="281">
        <f>'3. GRI Pricing'!U400</f>
        <v>0</v>
      </c>
      <c r="R390" s="281">
        <f>'3. GRI Pricing'!V400</f>
        <v>0</v>
      </c>
      <c r="S390" s="281">
        <f>'3. GRI Pricing'!W400</f>
        <v>0</v>
      </c>
      <c r="T390" s="281">
        <f>'3. GRI Pricing'!X400</f>
        <v>0</v>
      </c>
      <c r="U390" s="281">
        <f>'3. GRI Pricing'!Y400</f>
        <v>0</v>
      </c>
      <c r="V390" s="282">
        <f>'3. GRI Pricing'!Z400</f>
        <v>0</v>
      </c>
    </row>
    <row r="391" spans="3:22" x14ac:dyDescent="0.25">
      <c r="C391" s="23">
        <f>'3. GRI Pricing'!C401</f>
        <v>0</v>
      </c>
      <c r="D391" s="374" t="str">
        <f>'1. Accomodation'!L405</f>
        <v>[Select]</v>
      </c>
      <c r="E391" s="16" t="str">
        <f>'3. GRI Pricing'!E401</f>
        <v>[Select]</v>
      </c>
      <c r="F391" s="16" t="str">
        <f>'3. GRI Pricing'!F401</f>
        <v>[Select]</v>
      </c>
      <c r="G391" s="16">
        <f>'3. GRI Pricing'!G401</f>
        <v>0</v>
      </c>
      <c r="H391" s="16" t="str">
        <f>'3. GRI Pricing'!H401</f>
        <v>[Select]</v>
      </c>
      <c r="I391" s="16" t="str">
        <f>'3. GRI Pricing'!I401</f>
        <v>[Select]</v>
      </c>
      <c r="J391" s="280">
        <f>'3. GRI Pricing'!L401</f>
        <v>0</v>
      </c>
      <c r="K391" s="281">
        <f>'3. GRI Pricing'!P401</f>
        <v>0</v>
      </c>
      <c r="L391" s="281">
        <f>'3. GRI Pricing'!M401</f>
        <v>0</v>
      </c>
      <c r="M391" s="281">
        <f>'3. GRI Pricing'!Q401</f>
        <v>0</v>
      </c>
      <c r="N391" s="281">
        <f>'3. GRI Pricing'!S401</f>
        <v>0</v>
      </c>
      <c r="O391" s="281">
        <f>'3. GRI Pricing'!T401</f>
        <v>0</v>
      </c>
      <c r="P391" s="281">
        <f>'3. GRI Pricing'!R401</f>
        <v>0</v>
      </c>
      <c r="Q391" s="281">
        <f>'3. GRI Pricing'!U401</f>
        <v>0</v>
      </c>
      <c r="R391" s="281">
        <f>'3. GRI Pricing'!V401</f>
        <v>0</v>
      </c>
      <c r="S391" s="281">
        <f>'3. GRI Pricing'!W401</f>
        <v>0</v>
      </c>
      <c r="T391" s="281">
        <f>'3. GRI Pricing'!X401</f>
        <v>0</v>
      </c>
      <c r="U391" s="281">
        <f>'3. GRI Pricing'!Y401</f>
        <v>0</v>
      </c>
      <c r="V391" s="282">
        <f>'3. GRI Pricing'!Z401</f>
        <v>0</v>
      </c>
    </row>
    <row r="392" spans="3:22" x14ac:dyDescent="0.25">
      <c r="C392" s="23">
        <f>'3. GRI Pricing'!C402</f>
        <v>0</v>
      </c>
      <c r="D392" s="374" t="str">
        <f>'1. Accomodation'!L406</f>
        <v>[Select]</v>
      </c>
      <c r="E392" s="16" t="str">
        <f>'3. GRI Pricing'!E402</f>
        <v>[Select]</v>
      </c>
      <c r="F392" s="16" t="str">
        <f>'3. GRI Pricing'!F402</f>
        <v>[Select]</v>
      </c>
      <c r="G392" s="16">
        <f>'3. GRI Pricing'!G402</f>
        <v>0</v>
      </c>
      <c r="H392" s="16" t="str">
        <f>'3. GRI Pricing'!H402</f>
        <v>[Select]</v>
      </c>
      <c r="I392" s="16" t="str">
        <f>'3. GRI Pricing'!I402</f>
        <v>[Select]</v>
      </c>
      <c r="J392" s="280">
        <f>'3. GRI Pricing'!L402</f>
        <v>0</v>
      </c>
      <c r="K392" s="281">
        <f>'3. GRI Pricing'!P402</f>
        <v>0</v>
      </c>
      <c r="L392" s="281">
        <f>'3. GRI Pricing'!M402</f>
        <v>0</v>
      </c>
      <c r="M392" s="281">
        <f>'3. GRI Pricing'!Q402</f>
        <v>0</v>
      </c>
      <c r="N392" s="281">
        <f>'3. GRI Pricing'!S402</f>
        <v>0</v>
      </c>
      <c r="O392" s="281">
        <f>'3. GRI Pricing'!T402</f>
        <v>0</v>
      </c>
      <c r="P392" s="281">
        <f>'3. GRI Pricing'!R402</f>
        <v>0</v>
      </c>
      <c r="Q392" s="281">
        <f>'3. GRI Pricing'!U402</f>
        <v>0</v>
      </c>
      <c r="R392" s="281">
        <f>'3. GRI Pricing'!V402</f>
        <v>0</v>
      </c>
      <c r="S392" s="281">
        <f>'3. GRI Pricing'!W402</f>
        <v>0</v>
      </c>
      <c r="T392" s="281">
        <f>'3. GRI Pricing'!X402</f>
        <v>0</v>
      </c>
      <c r="U392" s="281">
        <f>'3. GRI Pricing'!Y402</f>
        <v>0</v>
      </c>
      <c r="V392" s="282">
        <f>'3. GRI Pricing'!Z402</f>
        <v>0</v>
      </c>
    </row>
    <row r="393" spans="3:22" x14ac:dyDescent="0.25">
      <c r="C393" s="23">
        <f>'3. GRI Pricing'!C403</f>
        <v>0</v>
      </c>
      <c r="D393" s="374" t="str">
        <f>'1. Accomodation'!L407</f>
        <v>[Select]</v>
      </c>
      <c r="E393" s="16" t="str">
        <f>'3. GRI Pricing'!E403</f>
        <v>[Select]</v>
      </c>
      <c r="F393" s="16" t="str">
        <f>'3. GRI Pricing'!F403</f>
        <v>[Select]</v>
      </c>
      <c r="G393" s="16">
        <f>'3. GRI Pricing'!G403</f>
        <v>0</v>
      </c>
      <c r="H393" s="16" t="str">
        <f>'3. GRI Pricing'!H403</f>
        <v>[Select]</v>
      </c>
      <c r="I393" s="16" t="str">
        <f>'3. GRI Pricing'!I403</f>
        <v>[Select]</v>
      </c>
      <c r="J393" s="280">
        <f>'3. GRI Pricing'!L403</f>
        <v>0</v>
      </c>
      <c r="K393" s="281">
        <f>'3. GRI Pricing'!P403</f>
        <v>0</v>
      </c>
      <c r="L393" s="281">
        <f>'3. GRI Pricing'!M403</f>
        <v>0</v>
      </c>
      <c r="M393" s="281">
        <f>'3. GRI Pricing'!Q403</f>
        <v>0</v>
      </c>
      <c r="N393" s="281">
        <f>'3. GRI Pricing'!S403</f>
        <v>0</v>
      </c>
      <c r="O393" s="281">
        <f>'3. GRI Pricing'!T403</f>
        <v>0</v>
      </c>
      <c r="P393" s="281">
        <f>'3. GRI Pricing'!R403</f>
        <v>0</v>
      </c>
      <c r="Q393" s="281">
        <f>'3. GRI Pricing'!U403</f>
        <v>0</v>
      </c>
      <c r="R393" s="281">
        <f>'3. GRI Pricing'!V403</f>
        <v>0</v>
      </c>
      <c r="S393" s="281">
        <f>'3. GRI Pricing'!W403</f>
        <v>0</v>
      </c>
      <c r="T393" s="281">
        <f>'3. GRI Pricing'!X403</f>
        <v>0</v>
      </c>
      <c r="U393" s="281">
        <f>'3. GRI Pricing'!Y403</f>
        <v>0</v>
      </c>
      <c r="V393" s="282">
        <f>'3. GRI Pricing'!Z403</f>
        <v>0</v>
      </c>
    </row>
    <row r="394" spans="3:22" x14ac:dyDescent="0.25">
      <c r="C394" s="23">
        <f>'3. GRI Pricing'!C404</f>
        <v>0</v>
      </c>
      <c r="D394" s="374" t="str">
        <f>'1. Accomodation'!L408</f>
        <v>[Select]</v>
      </c>
      <c r="E394" s="16" t="str">
        <f>'3. GRI Pricing'!E404</f>
        <v>[Select]</v>
      </c>
      <c r="F394" s="16" t="str">
        <f>'3. GRI Pricing'!F404</f>
        <v>[Select]</v>
      </c>
      <c r="G394" s="16">
        <f>'3. GRI Pricing'!G404</f>
        <v>0</v>
      </c>
      <c r="H394" s="16" t="str">
        <f>'3. GRI Pricing'!H404</f>
        <v>[Select]</v>
      </c>
      <c r="I394" s="16" t="str">
        <f>'3. GRI Pricing'!I404</f>
        <v>[Select]</v>
      </c>
      <c r="J394" s="280">
        <f>'3. GRI Pricing'!L404</f>
        <v>0</v>
      </c>
      <c r="K394" s="281">
        <f>'3. GRI Pricing'!P404</f>
        <v>0</v>
      </c>
      <c r="L394" s="281">
        <f>'3. GRI Pricing'!M404</f>
        <v>0</v>
      </c>
      <c r="M394" s="281">
        <f>'3. GRI Pricing'!Q404</f>
        <v>0</v>
      </c>
      <c r="N394" s="281">
        <f>'3. GRI Pricing'!S404</f>
        <v>0</v>
      </c>
      <c r="O394" s="281">
        <f>'3. GRI Pricing'!T404</f>
        <v>0</v>
      </c>
      <c r="P394" s="281">
        <f>'3. GRI Pricing'!R404</f>
        <v>0</v>
      </c>
      <c r="Q394" s="281">
        <f>'3. GRI Pricing'!U404</f>
        <v>0</v>
      </c>
      <c r="R394" s="281">
        <f>'3. GRI Pricing'!V404</f>
        <v>0</v>
      </c>
      <c r="S394" s="281">
        <f>'3. GRI Pricing'!W404</f>
        <v>0</v>
      </c>
      <c r="T394" s="281">
        <f>'3. GRI Pricing'!X404</f>
        <v>0</v>
      </c>
      <c r="U394" s="281">
        <f>'3. GRI Pricing'!Y404</f>
        <v>0</v>
      </c>
      <c r="V394" s="282">
        <f>'3. GRI Pricing'!Z404</f>
        <v>0</v>
      </c>
    </row>
    <row r="395" spans="3:22" x14ac:dyDescent="0.25">
      <c r="C395" s="23">
        <f>'3. GRI Pricing'!C405</f>
        <v>0</v>
      </c>
      <c r="D395" s="374" t="str">
        <f>'1. Accomodation'!L409</f>
        <v>[Select]</v>
      </c>
      <c r="E395" s="16" t="str">
        <f>'3. GRI Pricing'!E405</f>
        <v>[Select]</v>
      </c>
      <c r="F395" s="16" t="str">
        <f>'3. GRI Pricing'!F405</f>
        <v>[Select]</v>
      </c>
      <c r="G395" s="16">
        <f>'3. GRI Pricing'!G405</f>
        <v>0</v>
      </c>
      <c r="H395" s="16" t="str">
        <f>'3. GRI Pricing'!H405</f>
        <v>[Select]</v>
      </c>
      <c r="I395" s="16" t="str">
        <f>'3. GRI Pricing'!I405</f>
        <v>[Select]</v>
      </c>
      <c r="J395" s="280">
        <f>'3. GRI Pricing'!L405</f>
        <v>0</v>
      </c>
      <c r="K395" s="281">
        <f>'3. GRI Pricing'!P405</f>
        <v>0</v>
      </c>
      <c r="L395" s="281">
        <f>'3. GRI Pricing'!M405</f>
        <v>0</v>
      </c>
      <c r="M395" s="281">
        <f>'3. GRI Pricing'!Q405</f>
        <v>0</v>
      </c>
      <c r="N395" s="281">
        <f>'3. GRI Pricing'!S405</f>
        <v>0</v>
      </c>
      <c r="O395" s="281">
        <f>'3. GRI Pricing'!T405</f>
        <v>0</v>
      </c>
      <c r="P395" s="281">
        <f>'3. GRI Pricing'!R405</f>
        <v>0</v>
      </c>
      <c r="Q395" s="281">
        <f>'3. GRI Pricing'!U405</f>
        <v>0</v>
      </c>
      <c r="R395" s="281">
        <f>'3. GRI Pricing'!V405</f>
        <v>0</v>
      </c>
      <c r="S395" s="281">
        <f>'3. GRI Pricing'!W405</f>
        <v>0</v>
      </c>
      <c r="T395" s="281">
        <f>'3. GRI Pricing'!X405</f>
        <v>0</v>
      </c>
      <c r="U395" s="281">
        <f>'3. GRI Pricing'!Y405</f>
        <v>0</v>
      </c>
      <c r="V395" s="282">
        <f>'3. GRI Pricing'!Z405</f>
        <v>0</v>
      </c>
    </row>
    <row r="396" spans="3:22" x14ac:dyDescent="0.25">
      <c r="C396" s="23">
        <f>'3. GRI Pricing'!C406</f>
        <v>0</v>
      </c>
      <c r="D396" s="374" t="str">
        <f>'1. Accomodation'!L410</f>
        <v>[Select]</v>
      </c>
      <c r="E396" s="16" t="str">
        <f>'3. GRI Pricing'!E406</f>
        <v>[Select]</v>
      </c>
      <c r="F396" s="16" t="str">
        <f>'3. GRI Pricing'!F406</f>
        <v>[Select]</v>
      </c>
      <c r="G396" s="16">
        <f>'3. GRI Pricing'!G406</f>
        <v>0</v>
      </c>
      <c r="H396" s="16" t="str">
        <f>'3. GRI Pricing'!H406</f>
        <v>[Select]</v>
      </c>
      <c r="I396" s="16" t="str">
        <f>'3. GRI Pricing'!I406</f>
        <v>[Select]</v>
      </c>
      <c r="J396" s="280">
        <f>'3. GRI Pricing'!L406</f>
        <v>0</v>
      </c>
      <c r="K396" s="281">
        <f>'3. GRI Pricing'!P406</f>
        <v>0</v>
      </c>
      <c r="L396" s="281">
        <f>'3. GRI Pricing'!M406</f>
        <v>0</v>
      </c>
      <c r="M396" s="281">
        <f>'3. GRI Pricing'!Q406</f>
        <v>0</v>
      </c>
      <c r="N396" s="281">
        <f>'3. GRI Pricing'!S406</f>
        <v>0</v>
      </c>
      <c r="O396" s="281">
        <f>'3. GRI Pricing'!T406</f>
        <v>0</v>
      </c>
      <c r="P396" s="281">
        <f>'3. GRI Pricing'!R406</f>
        <v>0</v>
      </c>
      <c r="Q396" s="281">
        <f>'3. GRI Pricing'!U406</f>
        <v>0</v>
      </c>
      <c r="R396" s="281">
        <f>'3. GRI Pricing'!V406</f>
        <v>0</v>
      </c>
      <c r="S396" s="281">
        <f>'3. GRI Pricing'!W406</f>
        <v>0</v>
      </c>
      <c r="T396" s="281">
        <f>'3. GRI Pricing'!X406</f>
        <v>0</v>
      </c>
      <c r="U396" s="281">
        <f>'3. GRI Pricing'!Y406</f>
        <v>0</v>
      </c>
      <c r="V396" s="282">
        <f>'3. GRI Pricing'!Z406</f>
        <v>0</v>
      </c>
    </row>
    <row r="397" spans="3:22" x14ac:dyDescent="0.25">
      <c r="C397" s="23">
        <f>'3. GRI Pricing'!C407</f>
        <v>0</v>
      </c>
      <c r="D397" s="374" t="str">
        <f>'1. Accomodation'!L411</f>
        <v>[Select]</v>
      </c>
      <c r="E397" s="16" t="str">
        <f>'3. GRI Pricing'!E407</f>
        <v>[Select]</v>
      </c>
      <c r="F397" s="16" t="str">
        <f>'3. GRI Pricing'!F407</f>
        <v>[Select]</v>
      </c>
      <c r="G397" s="16">
        <f>'3. GRI Pricing'!G407</f>
        <v>0</v>
      </c>
      <c r="H397" s="16" t="str">
        <f>'3. GRI Pricing'!H407</f>
        <v>[Select]</v>
      </c>
      <c r="I397" s="16" t="str">
        <f>'3. GRI Pricing'!I407</f>
        <v>[Select]</v>
      </c>
      <c r="J397" s="280">
        <f>'3. GRI Pricing'!L407</f>
        <v>0</v>
      </c>
      <c r="K397" s="281">
        <f>'3. GRI Pricing'!P407</f>
        <v>0</v>
      </c>
      <c r="L397" s="281">
        <f>'3. GRI Pricing'!M407</f>
        <v>0</v>
      </c>
      <c r="M397" s="281">
        <f>'3. GRI Pricing'!Q407</f>
        <v>0</v>
      </c>
      <c r="N397" s="281">
        <f>'3. GRI Pricing'!S407</f>
        <v>0</v>
      </c>
      <c r="O397" s="281">
        <f>'3. GRI Pricing'!T407</f>
        <v>0</v>
      </c>
      <c r="P397" s="281">
        <f>'3. GRI Pricing'!R407</f>
        <v>0</v>
      </c>
      <c r="Q397" s="281">
        <f>'3. GRI Pricing'!U407</f>
        <v>0</v>
      </c>
      <c r="R397" s="281">
        <f>'3. GRI Pricing'!V407</f>
        <v>0</v>
      </c>
      <c r="S397" s="281">
        <f>'3. GRI Pricing'!W407</f>
        <v>0</v>
      </c>
      <c r="T397" s="281">
        <f>'3. GRI Pricing'!X407</f>
        <v>0</v>
      </c>
      <c r="U397" s="281">
        <f>'3. GRI Pricing'!Y407</f>
        <v>0</v>
      </c>
      <c r="V397" s="282">
        <f>'3. GRI Pricing'!Z407</f>
        <v>0</v>
      </c>
    </row>
    <row r="398" spans="3:22" x14ac:dyDescent="0.25">
      <c r="C398" s="23">
        <f>'3. GRI Pricing'!C408</f>
        <v>0</v>
      </c>
      <c r="D398" s="374" t="str">
        <f>'1. Accomodation'!L412</f>
        <v>[Select]</v>
      </c>
      <c r="E398" s="16" t="str">
        <f>'3. GRI Pricing'!E408</f>
        <v>[Select]</v>
      </c>
      <c r="F398" s="16" t="str">
        <f>'3. GRI Pricing'!F408</f>
        <v>[Select]</v>
      </c>
      <c r="G398" s="16">
        <f>'3. GRI Pricing'!G408</f>
        <v>0</v>
      </c>
      <c r="H398" s="16" t="str">
        <f>'3. GRI Pricing'!H408</f>
        <v>[Select]</v>
      </c>
      <c r="I398" s="16" t="str">
        <f>'3. GRI Pricing'!I408</f>
        <v>[Select]</v>
      </c>
      <c r="J398" s="280">
        <f>'3. GRI Pricing'!L408</f>
        <v>0</v>
      </c>
      <c r="K398" s="281">
        <f>'3. GRI Pricing'!P408</f>
        <v>0</v>
      </c>
      <c r="L398" s="281">
        <f>'3. GRI Pricing'!M408</f>
        <v>0</v>
      </c>
      <c r="M398" s="281">
        <f>'3. GRI Pricing'!Q408</f>
        <v>0</v>
      </c>
      <c r="N398" s="281">
        <f>'3. GRI Pricing'!S408</f>
        <v>0</v>
      </c>
      <c r="O398" s="281">
        <f>'3. GRI Pricing'!T408</f>
        <v>0</v>
      </c>
      <c r="P398" s="281">
        <f>'3. GRI Pricing'!R408</f>
        <v>0</v>
      </c>
      <c r="Q398" s="281">
        <f>'3. GRI Pricing'!U408</f>
        <v>0</v>
      </c>
      <c r="R398" s="281">
        <f>'3. GRI Pricing'!V408</f>
        <v>0</v>
      </c>
      <c r="S398" s="281">
        <f>'3. GRI Pricing'!W408</f>
        <v>0</v>
      </c>
      <c r="T398" s="281">
        <f>'3. GRI Pricing'!X408</f>
        <v>0</v>
      </c>
      <c r="U398" s="281">
        <f>'3. GRI Pricing'!Y408</f>
        <v>0</v>
      </c>
      <c r="V398" s="282">
        <f>'3. GRI Pricing'!Z408</f>
        <v>0</v>
      </c>
    </row>
    <row r="399" spans="3:22" x14ac:dyDescent="0.25">
      <c r="C399" s="23">
        <f>'3. GRI Pricing'!C409</f>
        <v>0</v>
      </c>
      <c r="D399" s="374" t="str">
        <f>'1. Accomodation'!L413</f>
        <v>[Select]</v>
      </c>
      <c r="E399" s="16" t="str">
        <f>'3. GRI Pricing'!E409</f>
        <v>[Select]</v>
      </c>
      <c r="F399" s="16" t="str">
        <f>'3. GRI Pricing'!F409</f>
        <v>[Select]</v>
      </c>
      <c r="G399" s="16">
        <f>'3. GRI Pricing'!G409</f>
        <v>0</v>
      </c>
      <c r="H399" s="16" t="str">
        <f>'3. GRI Pricing'!H409</f>
        <v>[Select]</v>
      </c>
      <c r="I399" s="16" t="str">
        <f>'3. GRI Pricing'!I409</f>
        <v>[Select]</v>
      </c>
      <c r="J399" s="280">
        <f>'3. GRI Pricing'!L409</f>
        <v>0</v>
      </c>
      <c r="K399" s="281">
        <f>'3. GRI Pricing'!P409</f>
        <v>0</v>
      </c>
      <c r="L399" s="281">
        <f>'3. GRI Pricing'!M409</f>
        <v>0</v>
      </c>
      <c r="M399" s="281">
        <f>'3. GRI Pricing'!Q409</f>
        <v>0</v>
      </c>
      <c r="N399" s="281">
        <f>'3. GRI Pricing'!S409</f>
        <v>0</v>
      </c>
      <c r="O399" s="281">
        <f>'3. GRI Pricing'!T409</f>
        <v>0</v>
      </c>
      <c r="P399" s="281">
        <f>'3. GRI Pricing'!R409</f>
        <v>0</v>
      </c>
      <c r="Q399" s="281">
        <f>'3. GRI Pricing'!U409</f>
        <v>0</v>
      </c>
      <c r="R399" s="281">
        <f>'3. GRI Pricing'!V409</f>
        <v>0</v>
      </c>
      <c r="S399" s="281">
        <f>'3. GRI Pricing'!W409</f>
        <v>0</v>
      </c>
      <c r="T399" s="281">
        <f>'3. GRI Pricing'!X409</f>
        <v>0</v>
      </c>
      <c r="U399" s="281">
        <f>'3. GRI Pricing'!Y409</f>
        <v>0</v>
      </c>
      <c r="V399" s="282">
        <f>'3. GRI Pricing'!Z409</f>
        <v>0</v>
      </c>
    </row>
    <row r="400" spans="3:22" x14ac:dyDescent="0.25">
      <c r="C400" s="23">
        <f>'3. GRI Pricing'!C410</f>
        <v>0</v>
      </c>
      <c r="D400" s="374" t="str">
        <f>'1. Accomodation'!L414</f>
        <v>[Select]</v>
      </c>
      <c r="E400" s="16" t="str">
        <f>'3. GRI Pricing'!E410</f>
        <v>[Select]</v>
      </c>
      <c r="F400" s="16" t="str">
        <f>'3. GRI Pricing'!F410</f>
        <v>[Select]</v>
      </c>
      <c r="G400" s="16">
        <f>'3. GRI Pricing'!G410</f>
        <v>0</v>
      </c>
      <c r="H400" s="16" t="str">
        <f>'3. GRI Pricing'!H410</f>
        <v>[Select]</v>
      </c>
      <c r="I400" s="16" t="str">
        <f>'3. GRI Pricing'!I410</f>
        <v>[Select]</v>
      </c>
      <c r="J400" s="280">
        <f>'3. GRI Pricing'!L410</f>
        <v>0</v>
      </c>
      <c r="K400" s="281">
        <f>'3. GRI Pricing'!P410</f>
        <v>0</v>
      </c>
      <c r="L400" s="281">
        <f>'3. GRI Pricing'!M410</f>
        <v>0</v>
      </c>
      <c r="M400" s="281">
        <f>'3. GRI Pricing'!Q410</f>
        <v>0</v>
      </c>
      <c r="N400" s="281">
        <f>'3. GRI Pricing'!S410</f>
        <v>0</v>
      </c>
      <c r="O400" s="281">
        <f>'3. GRI Pricing'!T410</f>
        <v>0</v>
      </c>
      <c r="P400" s="281">
        <f>'3. GRI Pricing'!R410</f>
        <v>0</v>
      </c>
      <c r="Q400" s="281">
        <f>'3. GRI Pricing'!U410</f>
        <v>0</v>
      </c>
      <c r="R400" s="281">
        <f>'3. GRI Pricing'!V410</f>
        <v>0</v>
      </c>
      <c r="S400" s="281">
        <f>'3. GRI Pricing'!W410</f>
        <v>0</v>
      </c>
      <c r="T400" s="281">
        <f>'3. GRI Pricing'!X410</f>
        <v>0</v>
      </c>
      <c r="U400" s="281">
        <f>'3. GRI Pricing'!Y410</f>
        <v>0</v>
      </c>
      <c r="V400" s="282">
        <f>'3. GRI Pricing'!Z410</f>
        <v>0</v>
      </c>
    </row>
    <row r="401" spans="3:22" x14ac:dyDescent="0.25">
      <c r="C401" s="23">
        <f>'3. GRI Pricing'!C411</f>
        <v>0</v>
      </c>
      <c r="D401" s="374" t="str">
        <f>'1. Accomodation'!L415</f>
        <v>[Select]</v>
      </c>
      <c r="E401" s="16" t="str">
        <f>'3. GRI Pricing'!E411</f>
        <v>[Select]</v>
      </c>
      <c r="F401" s="16" t="str">
        <f>'3. GRI Pricing'!F411</f>
        <v>[Select]</v>
      </c>
      <c r="G401" s="16">
        <f>'3. GRI Pricing'!G411</f>
        <v>0</v>
      </c>
      <c r="H401" s="16" t="str">
        <f>'3. GRI Pricing'!H411</f>
        <v>[Select]</v>
      </c>
      <c r="I401" s="16" t="str">
        <f>'3. GRI Pricing'!I411</f>
        <v>[Select]</v>
      </c>
      <c r="J401" s="280">
        <f>'3. GRI Pricing'!L411</f>
        <v>0</v>
      </c>
      <c r="K401" s="281">
        <f>'3. GRI Pricing'!P411</f>
        <v>0</v>
      </c>
      <c r="L401" s="281">
        <f>'3. GRI Pricing'!M411</f>
        <v>0</v>
      </c>
      <c r="M401" s="281">
        <f>'3. GRI Pricing'!Q411</f>
        <v>0</v>
      </c>
      <c r="N401" s="281">
        <f>'3. GRI Pricing'!S411</f>
        <v>0</v>
      </c>
      <c r="O401" s="281">
        <f>'3. GRI Pricing'!T411</f>
        <v>0</v>
      </c>
      <c r="P401" s="281">
        <f>'3. GRI Pricing'!R411</f>
        <v>0</v>
      </c>
      <c r="Q401" s="281">
        <f>'3. GRI Pricing'!U411</f>
        <v>0</v>
      </c>
      <c r="R401" s="281">
        <f>'3. GRI Pricing'!V411</f>
        <v>0</v>
      </c>
      <c r="S401" s="281">
        <f>'3. GRI Pricing'!W411</f>
        <v>0</v>
      </c>
      <c r="T401" s="281">
        <f>'3. GRI Pricing'!X411</f>
        <v>0</v>
      </c>
      <c r="U401" s="281">
        <f>'3. GRI Pricing'!Y411</f>
        <v>0</v>
      </c>
      <c r="V401" s="282">
        <f>'3. GRI Pricing'!Z411</f>
        <v>0</v>
      </c>
    </row>
    <row r="402" spans="3:22" x14ac:dyDescent="0.25">
      <c r="C402" s="23">
        <f>'3. GRI Pricing'!C412</f>
        <v>0</v>
      </c>
      <c r="D402" s="374" t="str">
        <f>'1. Accomodation'!L416</f>
        <v>[Select]</v>
      </c>
      <c r="E402" s="16" t="str">
        <f>'3. GRI Pricing'!E412</f>
        <v>[Select]</v>
      </c>
      <c r="F402" s="16" t="str">
        <f>'3. GRI Pricing'!F412</f>
        <v>[Select]</v>
      </c>
      <c r="G402" s="16">
        <f>'3. GRI Pricing'!G412</f>
        <v>0</v>
      </c>
      <c r="H402" s="16" t="str">
        <f>'3. GRI Pricing'!H412</f>
        <v>[Select]</v>
      </c>
      <c r="I402" s="16" t="str">
        <f>'3. GRI Pricing'!I412</f>
        <v>[Select]</v>
      </c>
      <c r="J402" s="280">
        <f>'3. GRI Pricing'!L412</f>
        <v>0</v>
      </c>
      <c r="K402" s="281">
        <f>'3. GRI Pricing'!P412</f>
        <v>0</v>
      </c>
      <c r="L402" s="281">
        <f>'3. GRI Pricing'!M412</f>
        <v>0</v>
      </c>
      <c r="M402" s="281">
        <f>'3. GRI Pricing'!Q412</f>
        <v>0</v>
      </c>
      <c r="N402" s="281">
        <f>'3. GRI Pricing'!S412</f>
        <v>0</v>
      </c>
      <c r="O402" s="281">
        <f>'3. GRI Pricing'!T412</f>
        <v>0</v>
      </c>
      <c r="P402" s="281">
        <f>'3. GRI Pricing'!R412</f>
        <v>0</v>
      </c>
      <c r="Q402" s="281">
        <f>'3. GRI Pricing'!U412</f>
        <v>0</v>
      </c>
      <c r="R402" s="281">
        <f>'3. GRI Pricing'!V412</f>
        <v>0</v>
      </c>
      <c r="S402" s="281">
        <f>'3. GRI Pricing'!W412</f>
        <v>0</v>
      </c>
      <c r="T402" s="281">
        <f>'3. GRI Pricing'!X412</f>
        <v>0</v>
      </c>
      <c r="U402" s="281">
        <f>'3. GRI Pricing'!Y412</f>
        <v>0</v>
      </c>
      <c r="V402" s="282">
        <f>'3. GRI Pricing'!Z412</f>
        <v>0</v>
      </c>
    </row>
    <row r="403" spans="3:22" x14ac:dyDescent="0.25">
      <c r="C403" s="23">
        <f>'3. GRI Pricing'!C413</f>
        <v>0</v>
      </c>
      <c r="D403" s="374" t="str">
        <f>'1. Accomodation'!L417</f>
        <v>[Select]</v>
      </c>
      <c r="E403" s="16" t="str">
        <f>'3. GRI Pricing'!E413</f>
        <v>[Select]</v>
      </c>
      <c r="F403" s="16" t="str">
        <f>'3. GRI Pricing'!F413</f>
        <v>[Select]</v>
      </c>
      <c r="G403" s="16">
        <f>'3. GRI Pricing'!G413</f>
        <v>0</v>
      </c>
      <c r="H403" s="16" t="str">
        <f>'3. GRI Pricing'!H413</f>
        <v>[Select]</v>
      </c>
      <c r="I403" s="16" t="str">
        <f>'3. GRI Pricing'!I413</f>
        <v>[Select]</v>
      </c>
      <c r="J403" s="280">
        <f>'3. GRI Pricing'!L413</f>
        <v>0</v>
      </c>
      <c r="K403" s="281">
        <f>'3. GRI Pricing'!P413</f>
        <v>0</v>
      </c>
      <c r="L403" s="281">
        <f>'3. GRI Pricing'!M413</f>
        <v>0</v>
      </c>
      <c r="M403" s="281">
        <f>'3. GRI Pricing'!Q413</f>
        <v>0</v>
      </c>
      <c r="N403" s="281">
        <f>'3. GRI Pricing'!S413</f>
        <v>0</v>
      </c>
      <c r="O403" s="281">
        <f>'3. GRI Pricing'!T413</f>
        <v>0</v>
      </c>
      <c r="P403" s="281">
        <f>'3. GRI Pricing'!R413</f>
        <v>0</v>
      </c>
      <c r="Q403" s="281">
        <f>'3. GRI Pricing'!U413</f>
        <v>0</v>
      </c>
      <c r="R403" s="281">
        <f>'3. GRI Pricing'!V413</f>
        <v>0</v>
      </c>
      <c r="S403" s="281">
        <f>'3. GRI Pricing'!W413</f>
        <v>0</v>
      </c>
      <c r="T403" s="281">
        <f>'3. GRI Pricing'!X413</f>
        <v>0</v>
      </c>
      <c r="U403" s="281">
        <f>'3. GRI Pricing'!Y413</f>
        <v>0</v>
      </c>
      <c r="V403" s="282">
        <f>'3. GRI Pricing'!Z413</f>
        <v>0</v>
      </c>
    </row>
    <row r="404" spans="3:22" x14ac:dyDescent="0.25">
      <c r="C404" s="23">
        <f>'3. GRI Pricing'!C414</f>
        <v>0</v>
      </c>
      <c r="D404" s="374" t="str">
        <f>'1. Accomodation'!L418</f>
        <v>[Select]</v>
      </c>
      <c r="E404" s="16" t="str">
        <f>'3. GRI Pricing'!E414</f>
        <v>[Select]</v>
      </c>
      <c r="F404" s="16" t="str">
        <f>'3. GRI Pricing'!F414</f>
        <v>[Select]</v>
      </c>
      <c r="G404" s="16">
        <f>'3. GRI Pricing'!G414</f>
        <v>0</v>
      </c>
      <c r="H404" s="16" t="str">
        <f>'3. GRI Pricing'!H414</f>
        <v>[Select]</v>
      </c>
      <c r="I404" s="16" t="str">
        <f>'3. GRI Pricing'!I414</f>
        <v>[Select]</v>
      </c>
      <c r="J404" s="280">
        <f>'3. GRI Pricing'!L414</f>
        <v>0</v>
      </c>
      <c r="K404" s="281">
        <f>'3. GRI Pricing'!P414</f>
        <v>0</v>
      </c>
      <c r="L404" s="281">
        <f>'3. GRI Pricing'!M414</f>
        <v>0</v>
      </c>
      <c r="M404" s="281">
        <f>'3. GRI Pricing'!Q414</f>
        <v>0</v>
      </c>
      <c r="N404" s="281">
        <f>'3. GRI Pricing'!S414</f>
        <v>0</v>
      </c>
      <c r="O404" s="281">
        <f>'3. GRI Pricing'!T414</f>
        <v>0</v>
      </c>
      <c r="P404" s="281">
        <f>'3. GRI Pricing'!R414</f>
        <v>0</v>
      </c>
      <c r="Q404" s="281">
        <f>'3. GRI Pricing'!U414</f>
        <v>0</v>
      </c>
      <c r="R404" s="281">
        <f>'3. GRI Pricing'!V414</f>
        <v>0</v>
      </c>
      <c r="S404" s="281">
        <f>'3. GRI Pricing'!W414</f>
        <v>0</v>
      </c>
      <c r="T404" s="281">
        <f>'3. GRI Pricing'!X414</f>
        <v>0</v>
      </c>
      <c r="U404" s="281">
        <f>'3. GRI Pricing'!Y414</f>
        <v>0</v>
      </c>
      <c r="V404" s="282">
        <f>'3. GRI Pricing'!Z414</f>
        <v>0</v>
      </c>
    </row>
    <row r="405" spans="3:22" x14ac:dyDescent="0.25">
      <c r="C405" s="23">
        <f>'3. GRI Pricing'!C415</f>
        <v>0</v>
      </c>
      <c r="D405" s="374" t="str">
        <f>'1. Accomodation'!L419</f>
        <v>[Select]</v>
      </c>
      <c r="E405" s="16" t="str">
        <f>'3. GRI Pricing'!E415</f>
        <v>[Select]</v>
      </c>
      <c r="F405" s="16" t="str">
        <f>'3. GRI Pricing'!F415</f>
        <v>[Select]</v>
      </c>
      <c r="G405" s="16">
        <f>'3. GRI Pricing'!G415</f>
        <v>0</v>
      </c>
      <c r="H405" s="16" t="str">
        <f>'3. GRI Pricing'!H415</f>
        <v>[Select]</v>
      </c>
      <c r="I405" s="16" t="str">
        <f>'3. GRI Pricing'!I415</f>
        <v>[Select]</v>
      </c>
      <c r="J405" s="280">
        <f>'3. GRI Pricing'!L415</f>
        <v>0</v>
      </c>
      <c r="K405" s="281">
        <f>'3. GRI Pricing'!P415</f>
        <v>0</v>
      </c>
      <c r="L405" s="281">
        <f>'3. GRI Pricing'!M415</f>
        <v>0</v>
      </c>
      <c r="M405" s="281">
        <f>'3. GRI Pricing'!Q415</f>
        <v>0</v>
      </c>
      <c r="N405" s="281">
        <f>'3. GRI Pricing'!S415</f>
        <v>0</v>
      </c>
      <c r="O405" s="281">
        <f>'3. GRI Pricing'!T415</f>
        <v>0</v>
      </c>
      <c r="P405" s="281">
        <f>'3. GRI Pricing'!R415</f>
        <v>0</v>
      </c>
      <c r="Q405" s="281">
        <f>'3. GRI Pricing'!U415</f>
        <v>0</v>
      </c>
      <c r="R405" s="281">
        <f>'3. GRI Pricing'!V415</f>
        <v>0</v>
      </c>
      <c r="S405" s="281">
        <f>'3. GRI Pricing'!W415</f>
        <v>0</v>
      </c>
      <c r="T405" s="281">
        <f>'3. GRI Pricing'!X415</f>
        <v>0</v>
      </c>
      <c r="U405" s="281">
        <f>'3. GRI Pricing'!Y415</f>
        <v>0</v>
      </c>
      <c r="V405" s="282">
        <f>'3. GRI Pricing'!Z415</f>
        <v>0</v>
      </c>
    </row>
    <row r="406" spans="3:22" x14ac:dyDescent="0.25">
      <c r="C406" s="23">
        <f>'3. GRI Pricing'!C416</f>
        <v>0</v>
      </c>
      <c r="D406" s="374" t="str">
        <f>'1. Accomodation'!L420</f>
        <v>[Select]</v>
      </c>
      <c r="E406" s="16" t="str">
        <f>'3. GRI Pricing'!E416</f>
        <v>[Select]</v>
      </c>
      <c r="F406" s="16" t="str">
        <f>'3. GRI Pricing'!F416</f>
        <v>[Select]</v>
      </c>
      <c r="G406" s="16">
        <f>'3. GRI Pricing'!G416</f>
        <v>0</v>
      </c>
      <c r="H406" s="16" t="str">
        <f>'3. GRI Pricing'!H416</f>
        <v>[Select]</v>
      </c>
      <c r="I406" s="16" t="str">
        <f>'3. GRI Pricing'!I416</f>
        <v>[Select]</v>
      </c>
      <c r="J406" s="280">
        <f>'3. GRI Pricing'!L416</f>
        <v>0</v>
      </c>
      <c r="K406" s="281">
        <f>'3. GRI Pricing'!P416</f>
        <v>0</v>
      </c>
      <c r="L406" s="281">
        <f>'3. GRI Pricing'!M416</f>
        <v>0</v>
      </c>
      <c r="M406" s="281">
        <f>'3. GRI Pricing'!Q416</f>
        <v>0</v>
      </c>
      <c r="N406" s="281">
        <f>'3. GRI Pricing'!S416</f>
        <v>0</v>
      </c>
      <c r="O406" s="281">
        <f>'3. GRI Pricing'!T416</f>
        <v>0</v>
      </c>
      <c r="P406" s="281">
        <f>'3. GRI Pricing'!R416</f>
        <v>0</v>
      </c>
      <c r="Q406" s="281">
        <f>'3. GRI Pricing'!U416</f>
        <v>0</v>
      </c>
      <c r="R406" s="281">
        <f>'3. GRI Pricing'!V416</f>
        <v>0</v>
      </c>
      <c r="S406" s="281">
        <f>'3. GRI Pricing'!W416</f>
        <v>0</v>
      </c>
      <c r="T406" s="281">
        <f>'3. GRI Pricing'!X416</f>
        <v>0</v>
      </c>
      <c r="U406" s="281">
        <f>'3. GRI Pricing'!Y416</f>
        <v>0</v>
      </c>
      <c r="V406" s="282">
        <f>'3. GRI Pricing'!Z416</f>
        <v>0</v>
      </c>
    </row>
    <row r="407" spans="3:22" x14ac:dyDescent="0.25">
      <c r="C407" s="23">
        <f>'3. GRI Pricing'!C417</f>
        <v>0</v>
      </c>
      <c r="D407" s="374" t="str">
        <f>'1. Accomodation'!L421</f>
        <v>[Select]</v>
      </c>
      <c r="E407" s="16" t="str">
        <f>'3. GRI Pricing'!E417</f>
        <v>[Select]</v>
      </c>
      <c r="F407" s="16" t="str">
        <f>'3. GRI Pricing'!F417</f>
        <v>[Select]</v>
      </c>
      <c r="G407" s="16">
        <f>'3. GRI Pricing'!G417</f>
        <v>0</v>
      </c>
      <c r="H407" s="16" t="str">
        <f>'3. GRI Pricing'!H417</f>
        <v>[Select]</v>
      </c>
      <c r="I407" s="16" t="str">
        <f>'3. GRI Pricing'!I417</f>
        <v>[Select]</v>
      </c>
      <c r="J407" s="280">
        <f>'3. GRI Pricing'!L417</f>
        <v>0</v>
      </c>
      <c r="K407" s="281">
        <f>'3. GRI Pricing'!P417</f>
        <v>0</v>
      </c>
      <c r="L407" s="281">
        <f>'3. GRI Pricing'!M417</f>
        <v>0</v>
      </c>
      <c r="M407" s="281">
        <f>'3. GRI Pricing'!Q417</f>
        <v>0</v>
      </c>
      <c r="N407" s="281">
        <f>'3. GRI Pricing'!S417</f>
        <v>0</v>
      </c>
      <c r="O407" s="281">
        <f>'3. GRI Pricing'!T417</f>
        <v>0</v>
      </c>
      <c r="P407" s="281">
        <f>'3. GRI Pricing'!R417</f>
        <v>0</v>
      </c>
      <c r="Q407" s="281">
        <f>'3. GRI Pricing'!U417</f>
        <v>0</v>
      </c>
      <c r="R407" s="281">
        <f>'3. GRI Pricing'!V417</f>
        <v>0</v>
      </c>
      <c r="S407" s="281">
        <f>'3. GRI Pricing'!W417</f>
        <v>0</v>
      </c>
      <c r="T407" s="281">
        <f>'3. GRI Pricing'!X417</f>
        <v>0</v>
      </c>
      <c r="U407" s="281">
        <f>'3. GRI Pricing'!Y417</f>
        <v>0</v>
      </c>
      <c r="V407" s="282">
        <f>'3. GRI Pricing'!Z417</f>
        <v>0</v>
      </c>
    </row>
    <row r="408" spans="3:22" x14ac:dyDescent="0.25">
      <c r="C408" s="23">
        <f>'3. GRI Pricing'!C418</f>
        <v>0</v>
      </c>
      <c r="D408" s="374" t="str">
        <f>'1. Accomodation'!L422</f>
        <v>[Select]</v>
      </c>
      <c r="E408" s="16" t="str">
        <f>'3. GRI Pricing'!E418</f>
        <v>[Select]</v>
      </c>
      <c r="F408" s="16" t="str">
        <f>'3. GRI Pricing'!F418</f>
        <v>[Select]</v>
      </c>
      <c r="G408" s="16">
        <f>'3. GRI Pricing'!G418</f>
        <v>0</v>
      </c>
      <c r="H408" s="16" t="str">
        <f>'3. GRI Pricing'!H418</f>
        <v>[Select]</v>
      </c>
      <c r="I408" s="16" t="str">
        <f>'3. GRI Pricing'!I418</f>
        <v>[Select]</v>
      </c>
      <c r="J408" s="280">
        <f>'3. GRI Pricing'!L418</f>
        <v>0</v>
      </c>
      <c r="K408" s="281">
        <f>'3. GRI Pricing'!P418</f>
        <v>0</v>
      </c>
      <c r="L408" s="281">
        <f>'3. GRI Pricing'!M418</f>
        <v>0</v>
      </c>
      <c r="M408" s="281">
        <f>'3. GRI Pricing'!Q418</f>
        <v>0</v>
      </c>
      <c r="N408" s="281">
        <f>'3. GRI Pricing'!S418</f>
        <v>0</v>
      </c>
      <c r="O408" s="281">
        <f>'3. GRI Pricing'!T418</f>
        <v>0</v>
      </c>
      <c r="P408" s="281">
        <f>'3. GRI Pricing'!R418</f>
        <v>0</v>
      </c>
      <c r="Q408" s="281">
        <f>'3. GRI Pricing'!U418</f>
        <v>0</v>
      </c>
      <c r="R408" s="281">
        <f>'3. GRI Pricing'!V418</f>
        <v>0</v>
      </c>
      <c r="S408" s="281">
        <f>'3. GRI Pricing'!W418</f>
        <v>0</v>
      </c>
      <c r="T408" s="281">
        <f>'3. GRI Pricing'!X418</f>
        <v>0</v>
      </c>
      <c r="U408" s="281">
        <f>'3. GRI Pricing'!Y418</f>
        <v>0</v>
      </c>
      <c r="V408" s="282">
        <f>'3. GRI Pricing'!Z418</f>
        <v>0</v>
      </c>
    </row>
    <row r="409" spans="3:22" x14ac:dyDescent="0.25">
      <c r="C409" s="23">
        <f>'3. GRI Pricing'!C419</f>
        <v>0</v>
      </c>
      <c r="D409" s="374" t="str">
        <f>'1. Accomodation'!L423</f>
        <v>[Select]</v>
      </c>
      <c r="E409" s="16" t="str">
        <f>'3. GRI Pricing'!E419</f>
        <v>[Select]</v>
      </c>
      <c r="F409" s="16" t="str">
        <f>'3. GRI Pricing'!F419</f>
        <v>[Select]</v>
      </c>
      <c r="G409" s="16">
        <f>'3. GRI Pricing'!G419</f>
        <v>0</v>
      </c>
      <c r="H409" s="16" t="str">
        <f>'3. GRI Pricing'!H419</f>
        <v>[Select]</v>
      </c>
      <c r="I409" s="16" t="str">
        <f>'3. GRI Pricing'!I419</f>
        <v>[Select]</v>
      </c>
      <c r="J409" s="280">
        <f>'3. GRI Pricing'!L419</f>
        <v>0</v>
      </c>
      <c r="K409" s="281">
        <f>'3. GRI Pricing'!P419</f>
        <v>0</v>
      </c>
      <c r="L409" s="281">
        <f>'3. GRI Pricing'!M419</f>
        <v>0</v>
      </c>
      <c r="M409" s="281">
        <f>'3. GRI Pricing'!Q419</f>
        <v>0</v>
      </c>
      <c r="N409" s="281">
        <f>'3. GRI Pricing'!S419</f>
        <v>0</v>
      </c>
      <c r="O409" s="281">
        <f>'3. GRI Pricing'!T419</f>
        <v>0</v>
      </c>
      <c r="P409" s="281">
        <f>'3. GRI Pricing'!R419</f>
        <v>0</v>
      </c>
      <c r="Q409" s="281">
        <f>'3. GRI Pricing'!U419</f>
        <v>0</v>
      </c>
      <c r="R409" s="281">
        <f>'3. GRI Pricing'!V419</f>
        <v>0</v>
      </c>
      <c r="S409" s="281">
        <f>'3. GRI Pricing'!W419</f>
        <v>0</v>
      </c>
      <c r="T409" s="281">
        <f>'3. GRI Pricing'!X419</f>
        <v>0</v>
      </c>
      <c r="U409" s="281">
        <f>'3. GRI Pricing'!Y419</f>
        <v>0</v>
      </c>
      <c r="V409" s="282">
        <f>'3. GRI Pricing'!Z419</f>
        <v>0</v>
      </c>
    </row>
    <row r="410" spans="3:22" x14ac:dyDescent="0.25">
      <c r="C410" s="23">
        <f>'3. GRI Pricing'!C420</f>
        <v>0</v>
      </c>
      <c r="D410" s="374" t="str">
        <f>'1. Accomodation'!L424</f>
        <v>[Select]</v>
      </c>
      <c r="E410" s="16" t="str">
        <f>'3. GRI Pricing'!E420</f>
        <v>[Select]</v>
      </c>
      <c r="F410" s="16" t="str">
        <f>'3. GRI Pricing'!F420</f>
        <v>[Select]</v>
      </c>
      <c r="G410" s="16">
        <f>'3. GRI Pricing'!G420</f>
        <v>0</v>
      </c>
      <c r="H410" s="16" t="str">
        <f>'3. GRI Pricing'!H420</f>
        <v>[Select]</v>
      </c>
      <c r="I410" s="16" t="str">
        <f>'3. GRI Pricing'!I420</f>
        <v>[Select]</v>
      </c>
      <c r="J410" s="280">
        <f>'3. GRI Pricing'!L420</f>
        <v>0</v>
      </c>
      <c r="K410" s="281">
        <f>'3. GRI Pricing'!P420</f>
        <v>0</v>
      </c>
      <c r="L410" s="281">
        <f>'3. GRI Pricing'!M420</f>
        <v>0</v>
      </c>
      <c r="M410" s="281">
        <f>'3. GRI Pricing'!Q420</f>
        <v>0</v>
      </c>
      <c r="N410" s="281">
        <f>'3. GRI Pricing'!S420</f>
        <v>0</v>
      </c>
      <c r="O410" s="281">
        <f>'3. GRI Pricing'!T420</f>
        <v>0</v>
      </c>
      <c r="P410" s="281">
        <f>'3. GRI Pricing'!R420</f>
        <v>0</v>
      </c>
      <c r="Q410" s="281">
        <f>'3. GRI Pricing'!U420</f>
        <v>0</v>
      </c>
      <c r="R410" s="281">
        <f>'3. GRI Pricing'!V420</f>
        <v>0</v>
      </c>
      <c r="S410" s="281">
        <f>'3. GRI Pricing'!W420</f>
        <v>0</v>
      </c>
      <c r="T410" s="281">
        <f>'3. GRI Pricing'!X420</f>
        <v>0</v>
      </c>
      <c r="U410" s="281">
        <f>'3. GRI Pricing'!Y420</f>
        <v>0</v>
      </c>
      <c r="V410" s="282">
        <f>'3. GRI Pricing'!Z420</f>
        <v>0</v>
      </c>
    </row>
    <row r="411" spans="3:22" x14ac:dyDescent="0.25">
      <c r="C411" s="23">
        <f>'3. GRI Pricing'!C421</f>
        <v>0</v>
      </c>
      <c r="D411" s="374" t="str">
        <f>'1. Accomodation'!L425</f>
        <v>[Select]</v>
      </c>
      <c r="E411" s="16" t="str">
        <f>'3. GRI Pricing'!E421</f>
        <v>[Select]</v>
      </c>
      <c r="F411" s="16" t="str">
        <f>'3. GRI Pricing'!F421</f>
        <v>[Select]</v>
      </c>
      <c r="G411" s="16">
        <f>'3. GRI Pricing'!G421</f>
        <v>0</v>
      </c>
      <c r="H411" s="16" t="str">
        <f>'3. GRI Pricing'!H421</f>
        <v>[Select]</v>
      </c>
      <c r="I411" s="16" t="str">
        <f>'3. GRI Pricing'!I421</f>
        <v>[Select]</v>
      </c>
      <c r="J411" s="280">
        <f>'3. GRI Pricing'!L421</f>
        <v>0</v>
      </c>
      <c r="K411" s="281">
        <f>'3. GRI Pricing'!P421</f>
        <v>0</v>
      </c>
      <c r="L411" s="281">
        <f>'3. GRI Pricing'!M421</f>
        <v>0</v>
      </c>
      <c r="M411" s="281">
        <f>'3. GRI Pricing'!Q421</f>
        <v>0</v>
      </c>
      <c r="N411" s="281">
        <f>'3. GRI Pricing'!S421</f>
        <v>0</v>
      </c>
      <c r="O411" s="281">
        <f>'3. GRI Pricing'!T421</f>
        <v>0</v>
      </c>
      <c r="P411" s="281">
        <f>'3. GRI Pricing'!R421</f>
        <v>0</v>
      </c>
      <c r="Q411" s="281">
        <f>'3. GRI Pricing'!U421</f>
        <v>0</v>
      </c>
      <c r="R411" s="281">
        <f>'3. GRI Pricing'!V421</f>
        <v>0</v>
      </c>
      <c r="S411" s="281">
        <f>'3. GRI Pricing'!W421</f>
        <v>0</v>
      </c>
      <c r="T411" s="281">
        <f>'3. GRI Pricing'!X421</f>
        <v>0</v>
      </c>
      <c r="U411" s="281">
        <f>'3. GRI Pricing'!Y421</f>
        <v>0</v>
      </c>
      <c r="V411" s="282">
        <f>'3. GRI Pricing'!Z421</f>
        <v>0</v>
      </c>
    </row>
    <row r="412" spans="3:22" x14ac:dyDescent="0.25">
      <c r="C412" s="23">
        <f>'3. GRI Pricing'!C422</f>
        <v>0</v>
      </c>
      <c r="D412" s="374" t="str">
        <f>'1. Accomodation'!L426</f>
        <v>[Select]</v>
      </c>
      <c r="E412" s="16" t="str">
        <f>'3. GRI Pricing'!E422</f>
        <v>[Select]</v>
      </c>
      <c r="F412" s="16" t="str">
        <f>'3. GRI Pricing'!F422</f>
        <v>[Select]</v>
      </c>
      <c r="G412" s="16">
        <f>'3. GRI Pricing'!G422</f>
        <v>0</v>
      </c>
      <c r="H412" s="16" t="str">
        <f>'3. GRI Pricing'!H422</f>
        <v>[Select]</v>
      </c>
      <c r="I412" s="16" t="str">
        <f>'3. GRI Pricing'!I422</f>
        <v>[Select]</v>
      </c>
      <c r="J412" s="280">
        <f>'3. GRI Pricing'!L422</f>
        <v>0</v>
      </c>
      <c r="K412" s="281">
        <f>'3. GRI Pricing'!P422</f>
        <v>0</v>
      </c>
      <c r="L412" s="281">
        <f>'3. GRI Pricing'!M422</f>
        <v>0</v>
      </c>
      <c r="M412" s="281">
        <f>'3. GRI Pricing'!Q422</f>
        <v>0</v>
      </c>
      <c r="N412" s="281">
        <f>'3. GRI Pricing'!S422</f>
        <v>0</v>
      </c>
      <c r="O412" s="281">
        <f>'3. GRI Pricing'!T422</f>
        <v>0</v>
      </c>
      <c r="P412" s="281">
        <f>'3. GRI Pricing'!R422</f>
        <v>0</v>
      </c>
      <c r="Q412" s="281">
        <f>'3. GRI Pricing'!U422</f>
        <v>0</v>
      </c>
      <c r="R412" s="281">
        <f>'3. GRI Pricing'!V422</f>
        <v>0</v>
      </c>
      <c r="S412" s="281">
        <f>'3. GRI Pricing'!W422</f>
        <v>0</v>
      </c>
      <c r="T412" s="281">
        <f>'3. GRI Pricing'!X422</f>
        <v>0</v>
      </c>
      <c r="U412" s="281">
        <f>'3. GRI Pricing'!Y422</f>
        <v>0</v>
      </c>
      <c r="V412" s="282">
        <f>'3. GRI Pricing'!Z422</f>
        <v>0</v>
      </c>
    </row>
    <row r="413" spans="3:22" x14ac:dyDescent="0.25">
      <c r="C413" s="23">
        <f>'3. GRI Pricing'!C423</f>
        <v>0</v>
      </c>
      <c r="D413" s="374" t="str">
        <f>'1. Accomodation'!L427</f>
        <v>[Select]</v>
      </c>
      <c r="E413" s="16" t="str">
        <f>'3. GRI Pricing'!E423</f>
        <v>[Select]</v>
      </c>
      <c r="F413" s="16" t="str">
        <f>'3. GRI Pricing'!F423</f>
        <v>[Select]</v>
      </c>
      <c r="G413" s="16">
        <f>'3. GRI Pricing'!G423</f>
        <v>0</v>
      </c>
      <c r="H413" s="16" t="str">
        <f>'3. GRI Pricing'!H423</f>
        <v>[Select]</v>
      </c>
      <c r="I413" s="16" t="str">
        <f>'3. GRI Pricing'!I423</f>
        <v>[Select]</v>
      </c>
      <c r="J413" s="280">
        <f>'3. GRI Pricing'!L423</f>
        <v>0</v>
      </c>
      <c r="K413" s="281">
        <f>'3. GRI Pricing'!P423</f>
        <v>0</v>
      </c>
      <c r="L413" s="281">
        <f>'3. GRI Pricing'!M423</f>
        <v>0</v>
      </c>
      <c r="M413" s="281">
        <f>'3. GRI Pricing'!Q423</f>
        <v>0</v>
      </c>
      <c r="N413" s="281">
        <f>'3. GRI Pricing'!S423</f>
        <v>0</v>
      </c>
      <c r="O413" s="281">
        <f>'3. GRI Pricing'!T423</f>
        <v>0</v>
      </c>
      <c r="P413" s="281">
        <f>'3. GRI Pricing'!R423</f>
        <v>0</v>
      </c>
      <c r="Q413" s="281">
        <f>'3. GRI Pricing'!U423</f>
        <v>0</v>
      </c>
      <c r="R413" s="281">
        <f>'3. GRI Pricing'!V423</f>
        <v>0</v>
      </c>
      <c r="S413" s="281">
        <f>'3. GRI Pricing'!W423</f>
        <v>0</v>
      </c>
      <c r="T413" s="281">
        <f>'3. GRI Pricing'!X423</f>
        <v>0</v>
      </c>
      <c r="U413" s="281">
        <f>'3. GRI Pricing'!Y423</f>
        <v>0</v>
      </c>
      <c r="V413" s="282">
        <f>'3. GRI Pricing'!Z423</f>
        <v>0</v>
      </c>
    </row>
    <row r="414" spans="3:22" x14ac:dyDescent="0.25">
      <c r="C414" s="23">
        <f>'3. GRI Pricing'!C424</f>
        <v>0</v>
      </c>
      <c r="D414" s="374" t="str">
        <f>'1. Accomodation'!L428</f>
        <v>[Select]</v>
      </c>
      <c r="E414" s="16" t="str">
        <f>'3. GRI Pricing'!E424</f>
        <v>[Select]</v>
      </c>
      <c r="F414" s="16" t="str">
        <f>'3. GRI Pricing'!F424</f>
        <v>[Select]</v>
      </c>
      <c r="G414" s="16">
        <f>'3. GRI Pricing'!G424</f>
        <v>0</v>
      </c>
      <c r="H414" s="16" t="str">
        <f>'3. GRI Pricing'!H424</f>
        <v>[Select]</v>
      </c>
      <c r="I414" s="16" t="str">
        <f>'3. GRI Pricing'!I424</f>
        <v>[Select]</v>
      </c>
      <c r="J414" s="280">
        <f>'3. GRI Pricing'!L424</f>
        <v>0</v>
      </c>
      <c r="K414" s="281">
        <f>'3. GRI Pricing'!P424</f>
        <v>0</v>
      </c>
      <c r="L414" s="281">
        <f>'3. GRI Pricing'!M424</f>
        <v>0</v>
      </c>
      <c r="M414" s="281">
        <f>'3. GRI Pricing'!Q424</f>
        <v>0</v>
      </c>
      <c r="N414" s="281">
        <f>'3. GRI Pricing'!S424</f>
        <v>0</v>
      </c>
      <c r="O414" s="281">
        <f>'3. GRI Pricing'!T424</f>
        <v>0</v>
      </c>
      <c r="P414" s="281">
        <f>'3. GRI Pricing'!R424</f>
        <v>0</v>
      </c>
      <c r="Q414" s="281">
        <f>'3. GRI Pricing'!U424</f>
        <v>0</v>
      </c>
      <c r="R414" s="281">
        <f>'3. GRI Pricing'!V424</f>
        <v>0</v>
      </c>
      <c r="S414" s="281">
        <f>'3. GRI Pricing'!W424</f>
        <v>0</v>
      </c>
      <c r="T414" s="281">
        <f>'3. GRI Pricing'!X424</f>
        <v>0</v>
      </c>
      <c r="U414" s="281">
        <f>'3. GRI Pricing'!Y424</f>
        <v>0</v>
      </c>
      <c r="V414" s="282">
        <f>'3. GRI Pricing'!Z424</f>
        <v>0</v>
      </c>
    </row>
    <row r="415" spans="3:22" x14ac:dyDescent="0.25">
      <c r="C415" s="23">
        <f>'3. GRI Pricing'!C425</f>
        <v>0</v>
      </c>
      <c r="D415" s="374" t="str">
        <f>'1. Accomodation'!L429</f>
        <v>[Select]</v>
      </c>
      <c r="E415" s="16" t="str">
        <f>'3. GRI Pricing'!E425</f>
        <v>[Select]</v>
      </c>
      <c r="F415" s="16" t="str">
        <f>'3. GRI Pricing'!F425</f>
        <v>[Select]</v>
      </c>
      <c r="G415" s="16">
        <f>'3. GRI Pricing'!G425</f>
        <v>0</v>
      </c>
      <c r="H415" s="16" t="str">
        <f>'3. GRI Pricing'!H425</f>
        <v>[Select]</v>
      </c>
      <c r="I415" s="16" t="str">
        <f>'3. GRI Pricing'!I425</f>
        <v>[Select]</v>
      </c>
      <c r="J415" s="280">
        <f>'3. GRI Pricing'!L425</f>
        <v>0</v>
      </c>
      <c r="K415" s="281">
        <f>'3. GRI Pricing'!P425</f>
        <v>0</v>
      </c>
      <c r="L415" s="281">
        <f>'3. GRI Pricing'!M425</f>
        <v>0</v>
      </c>
      <c r="M415" s="281">
        <f>'3. GRI Pricing'!Q425</f>
        <v>0</v>
      </c>
      <c r="N415" s="281">
        <f>'3. GRI Pricing'!S425</f>
        <v>0</v>
      </c>
      <c r="O415" s="281">
        <f>'3. GRI Pricing'!T425</f>
        <v>0</v>
      </c>
      <c r="P415" s="281">
        <f>'3. GRI Pricing'!R425</f>
        <v>0</v>
      </c>
      <c r="Q415" s="281">
        <f>'3. GRI Pricing'!U425</f>
        <v>0</v>
      </c>
      <c r="R415" s="281">
        <f>'3. GRI Pricing'!V425</f>
        <v>0</v>
      </c>
      <c r="S415" s="281">
        <f>'3. GRI Pricing'!W425</f>
        <v>0</v>
      </c>
      <c r="T415" s="281">
        <f>'3. GRI Pricing'!X425</f>
        <v>0</v>
      </c>
      <c r="U415" s="281">
        <f>'3. GRI Pricing'!Y425</f>
        <v>0</v>
      </c>
      <c r="V415" s="282">
        <f>'3. GRI Pricing'!Z425</f>
        <v>0</v>
      </c>
    </row>
    <row r="416" spans="3:22" x14ac:dyDescent="0.25">
      <c r="C416" s="23">
        <f>'3. GRI Pricing'!C426</f>
        <v>0</v>
      </c>
      <c r="D416" s="374" t="str">
        <f>'1. Accomodation'!L430</f>
        <v>[Select]</v>
      </c>
      <c r="E416" s="16" t="str">
        <f>'3. GRI Pricing'!E426</f>
        <v>[Select]</v>
      </c>
      <c r="F416" s="16" t="str">
        <f>'3. GRI Pricing'!F426</f>
        <v>[Select]</v>
      </c>
      <c r="G416" s="16">
        <f>'3. GRI Pricing'!G426</f>
        <v>0</v>
      </c>
      <c r="H416" s="16" t="str">
        <f>'3. GRI Pricing'!H426</f>
        <v>[Select]</v>
      </c>
      <c r="I416" s="16" t="str">
        <f>'3. GRI Pricing'!I426</f>
        <v>[Select]</v>
      </c>
      <c r="J416" s="280">
        <f>'3. GRI Pricing'!L426</f>
        <v>0</v>
      </c>
      <c r="K416" s="281">
        <f>'3. GRI Pricing'!P426</f>
        <v>0</v>
      </c>
      <c r="L416" s="281">
        <f>'3. GRI Pricing'!M426</f>
        <v>0</v>
      </c>
      <c r="M416" s="281">
        <f>'3. GRI Pricing'!Q426</f>
        <v>0</v>
      </c>
      <c r="N416" s="281">
        <f>'3. GRI Pricing'!S426</f>
        <v>0</v>
      </c>
      <c r="O416" s="281">
        <f>'3. GRI Pricing'!T426</f>
        <v>0</v>
      </c>
      <c r="P416" s="281">
        <f>'3. GRI Pricing'!R426</f>
        <v>0</v>
      </c>
      <c r="Q416" s="281">
        <f>'3. GRI Pricing'!U426</f>
        <v>0</v>
      </c>
      <c r="R416" s="281">
        <f>'3. GRI Pricing'!V426</f>
        <v>0</v>
      </c>
      <c r="S416" s="281">
        <f>'3. GRI Pricing'!W426</f>
        <v>0</v>
      </c>
      <c r="T416" s="281">
        <f>'3. GRI Pricing'!X426</f>
        <v>0</v>
      </c>
      <c r="U416" s="281">
        <f>'3. GRI Pricing'!Y426</f>
        <v>0</v>
      </c>
      <c r="V416" s="282">
        <f>'3. GRI Pricing'!Z426</f>
        <v>0</v>
      </c>
    </row>
    <row r="417" spans="3:22" x14ac:dyDescent="0.25">
      <c r="C417" s="23">
        <f>'3. GRI Pricing'!C427</f>
        <v>0</v>
      </c>
      <c r="D417" s="374" t="str">
        <f>'1. Accomodation'!L431</f>
        <v>[Select]</v>
      </c>
      <c r="E417" s="16" t="str">
        <f>'3. GRI Pricing'!E427</f>
        <v>[Select]</v>
      </c>
      <c r="F417" s="16" t="str">
        <f>'3. GRI Pricing'!F427</f>
        <v>[Select]</v>
      </c>
      <c r="G417" s="16">
        <f>'3. GRI Pricing'!G427</f>
        <v>0</v>
      </c>
      <c r="H417" s="16" t="str">
        <f>'3. GRI Pricing'!H427</f>
        <v>[Select]</v>
      </c>
      <c r="I417" s="16" t="str">
        <f>'3. GRI Pricing'!I427</f>
        <v>[Select]</v>
      </c>
      <c r="J417" s="280">
        <f>'3. GRI Pricing'!L427</f>
        <v>0</v>
      </c>
      <c r="K417" s="281">
        <f>'3. GRI Pricing'!P427</f>
        <v>0</v>
      </c>
      <c r="L417" s="281">
        <f>'3. GRI Pricing'!M427</f>
        <v>0</v>
      </c>
      <c r="M417" s="281">
        <f>'3. GRI Pricing'!Q427</f>
        <v>0</v>
      </c>
      <c r="N417" s="281">
        <f>'3. GRI Pricing'!S427</f>
        <v>0</v>
      </c>
      <c r="O417" s="281">
        <f>'3. GRI Pricing'!T427</f>
        <v>0</v>
      </c>
      <c r="P417" s="281">
        <f>'3. GRI Pricing'!R427</f>
        <v>0</v>
      </c>
      <c r="Q417" s="281">
        <f>'3. GRI Pricing'!U427</f>
        <v>0</v>
      </c>
      <c r="R417" s="281">
        <f>'3. GRI Pricing'!V427</f>
        <v>0</v>
      </c>
      <c r="S417" s="281">
        <f>'3. GRI Pricing'!W427</f>
        <v>0</v>
      </c>
      <c r="T417" s="281">
        <f>'3. GRI Pricing'!X427</f>
        <v>0</v>
      </c>
      <c r="U417" s="281">
        <f>'3. GRI Pricing'!Y427</f>
        <v>0</v>
      </c>
      <c r="V417" s="282">
        <f>'3. GRI Pricing'!Z427</f>
        <v>0</v>
      </c>
    </row>
    <row r="418" spans="3:22" x14ac:dyDescent="0.25">
      <c r="C418" s="23">
        <f>'3. GRI Pricing'!C428</f>
        <v>0</v>
      </c>
      <c r="D418" s="374" t="str">
        <f>'1. Accomodation'!L432</f>
        <v>[Select]</v>
      </c>
      <c r="E418" s="16" t="str">
        <f>'3. GRI Pricing'!E428</f>
        <v>[Select]</v>
      </c>
      <c r="F418" s="16" t="str">
        <f>'3. GRI Pricing'!F428</f>
        <v>[Select]</v>
      </c>
      <c r="G418" s="16">
        <f>'3. GRI Pricing'!G428</f>
        <v>0</v>
      </c>
      <c r="H418" s="16" t="str">
        <f>'3. GRI Pricing'!H428</f>
        <v>[Select]</v>
      </c>
      <c r="I418" s="16" t="str">
        <f>'3. GRI Pricing'!I428</f>
        <v>[Select]</v>
      </c>
      <c r="J418" s="280">
        <f>'3. GRI Pricing'!L428</f>
        <v>0</v>
      </c>
      <c r="K418" s="281">
        <f>'3. GRI Pricing'!P428</f>
        <v>0</v>
      </c>
      <c r="L418" s="281">
        <f>'3. GRI Pricing'!M428</f>
        <v>0</v>
      </c>
      <c r="M418" s="281">
        <f>'3. GRI Pricing'!Q428</f>
        <v>0</v>
      </c>
      <c r="N418" s="281">
        <f>'3. GRI Pricing'!S428</f>
        <v>0</v>
      </c>
      <c r="O418" s="281">
        <f>'3. GRI Pricing'!T428</f>
        <v>0</v>
      </c>
      <c r="P418" s="281">
        <f>'3. GRI Pricing'!R428</f>
        <v>0</v>
      </c>
      <c r="Q418" s="281">
        <f>'3. GRI Pricing'!U428</f>
        <v>0</v>
      </c>
      <c r="R418" s="281">
        <f>'3. GRI Pricing'!V428</f>
        <v>0</v>
      </c>
      <c r="S418" s="281">
        <f>'3. GRI Pricing'!W428</f>
        <v>0</v>
      </c>
      <c r="T418" s="281">
        <f>'3. GRI Pricing'!X428</f>
        <v>0</v>
      </c>
      <c r="U418" s="281">
        <f>'3. GRI Pricing'!Y428</f>
        <v>0</v>
      </c>
      <c r="V418" s="282">
        <f>'3. GRI Pricing'!Z428</f>
        <v>0</v>
      </c>
    </row>
    <row r="419" spans="3:22" x14ac:dyDescent="0.25">
      <c r="C419" s="23">
        <f>'3. GRI Pricing'!C429</f>
        <v>0</v>
      </c>
      <c r="D419" s="374" t="str">
        <f>'1. Accomodation'!L433</f>
        <v>[Select]</v>
      </c>
      <c r="E419" s="16" t="str">
        <f>'3. GRI Pricing'!E429</f>
        <v>[Select]</v>
      </c>
      <c r="F419" s="16" t="str">
        <f>'3. GRI Pricing'!F429</f>
        <v>[Select]</v>
      </c>
      <c r="G419" s="16">
        <f>'3. GRI Pricing'!G429</f>
        <v>0</v>
      </c>
      <c r="H419" s="16" t="str">
        <f>'3. GRI Pricing'!H429</f>
        <v>[Select]</v>
      </c>
      <c r="I419" s="16" t="str">
        <f>'3. GRI Pricing'!I429</f>
        <v>[Select]</v>
      </c>
      <c r="J419" s="280">
        <f>'3. GRI Pricing'!L429</f>
        <v>0</v>
      </c>
      <c r="K419" s="281">
        <f>'3. GRI Pricing'!P429</f>
        <v>0</v>
      </c>
      <c r="L419" s="281">
        <f>'3. GRI Pricing'!M429</f>
        <v>0</v>
      </c>
      <c r="M419" s="281">
        <f>'3. GRI Pricing'!Q429</f>
        <v>0</v>
      </c>
      <c r="N419" s="281">
        <f>'3. GRI Pricing'!S429</f>
        <v>0</v>
      </c>
      <c r="O419" s="281">
        <f>'3. GRI Pricing'!T429</f>
        <v>0</v>
      </c>
      <c r="P419" s="281">
        <f>'3. GRI Pricing'!R429</f>
        <v>0</v>
      </c>
      <c r="Q419" s="281">
        <f>'3. GRI Pricing'!U429</f>
        <v>0</v>
      </c>
      <c r="R419" s="281">
        <f>'3. GRI Pricing'!V429</f>
        <v>0</v>
      </c>
      <c r="S419" s="281">
        <f>'3. GRI Pricing'!W429</f>
        <v>0</v>
      </c>
      <c r="T419" s="281">
        <f>'3. GRI Pricing'!X429</f>
        <v>0</v>
      </c>
      <c r="U419" s="281">
        <f>'3. GRI Pricing'!Y429</f>
        <v>0</v>
      </c>
      <c r="V419" s="282">
        <f>'3. GRI Pricing'!Z429</f>
        <v>0</v>
      </c>
    </row>
    <row r="420" spans="3:22" x14ac:dyDescent="0.25">
      <c r="C420" s="23">
        <f>'3. GRI Pricing'!C430</f>
        <v>0</v>
      </c>
      <c r="D420" s="374" t="str">
        <f>'1. Accomodation'!L434</f>
        <v>[Select]</v>
      </c>
      <c r="E420" s="16" t="str">
        <f>'3. GRI Pricing'!E430</f>
        <v>[Select]</v>
      </c>
      <c r="F420" s="16" t="str">
        <f>'3. GRI Pricing'!F430</f>
        <v>[Select]</v>
      </c>
      <c r="G420" s="16">
        <f>'3. GRI Pricing'!G430</f>
        <v>0</v>
      </c>
      <c r="H420" s="16" t="str">
        <f>'3. GRI Pricing'!H430</f>
        <v>[Select]</v>
      </c>
      <c r="I420" s="16" t="str">
        <f>'3. GRI Pricing'!I430</f>
        <v>[Select]</v>
      </c>
      <c r="J420" s="280">
        <f>'3. GRI Pricing'!L430</f>
        <v>0</v>
      </c>
      <c r="K420" s="281">
        <f>'3. GRI Pricing'!P430</f>
        <v>0</v>
      </c>
      <c r="L420" s="281">
        <f>'3. GRI Pricing'!M430</f>
        <v>0</v>
      </c>
      <c r="M420" s="281">
        <f>'3. GRI Pricing'!Q430</f>
        <v>0</v>
      </c>
      <c r="N420" s="281">
        <f>'3. GRI Pricing'!S430</f>
        <v>0</v>
      </c>
      <c r="O420" s="281">
        <f>'3. GRI Pricing'!T430</f>
        <v>0</v>
      </c>
      <c r="P420" s="281">
        <f>'3. GRI Pricing'!R430</f>
        <v>0</v>
      </c>
      <c r="Q420" s="281">
        <f>'3. GRI Pricing'!U430</f>
        <v>0</v>
      </c>
      <c r="R420" s="281">
        <f>'3. GRI Pricing'!V430</f>
        <v>0</v>
      </c>
      <c r="S420" s="281">
        <f>'3. GRI Pricing'!W430</f>
        <v>0</v>
      </c>
      <c r="T420" s="281">
        <f>'3. GRI Pricing'!X430</f>
        <v>0</v>
      </c>
      <c r="U420" s="281">
        <f>'3. GRI Pricing'!Y430</f>
        <v>0</v>
      </c>
      <c r="V420" s="282">
        <f>'3. GRI Pricing'!Z430</f>
        <v>0</v>
      </c>
    </row>
    <row r="421" spans="3:22" x14ac:dyDescent="0.25">
      <c r="C421" s="23">
        <f>'3. GRI Pricing'!C431</f>
        <v>0</v>
      </c>
      <c r="D421" s="374" t="str">
        <f>'1. Accomodation'!L435</f>
        <v>[Select]</v>
      </c>
      <c r="E421" s="16" t="str">
        <f>'3. GRI Pricing'!E431</f>
        <v>[Select]</v>
      </c>
      <c r="F421" s="16" t="str">
        <f>'3. GRI Pricing'!F431</f>
        <v>[Select]</v>
      </c>
      <c r="G421" s="16">
        <f>'3. GRI Pricing'!G431</f>
        <v>0</v>
      </c>
      <c r="H421" s="16" t="str">
        <f>'3. GRI Pricing'!H431</f>
        <v>[Select]</v>
      </c>
      <c r="I421" s="16" t="str">
        <f>'3. GRI Pricing'!I431</f>
        <v>[Select]</v>
      </c>
      <c r="J421" s="280">
        <f>'3. GRI Pricing'!L431</f>
        <v>0</v>
      </c>
      <c r="K421" s="281">
        <f>'3. GRI Pricing'!P431</f>
        <v>0</v>
      </c>
      <c r="L421" s="281">
        <f>'3. GRI Pricing'!M431</f>
        <v>0</v>
      </c>
      <c r="M421" s="281">
        <f>'3. GRI Pricing'!Q431</f>
        <v>0</v>
      </c>
      <c r="N421" s="281">
        <f>'3. GRI Pricing'!S431</f>
        <v>0</v>
      </c>
      <c r="O421" s="281">
        <f>'3. GRI Pricing'!T431</f>
        <v>0</v>
      </c>
      <c r="P421" s="281">
        <f>'3. GRI Pricing'!R431</f>
        <v>0</v>
      </c>
      <c r="Q421" s="281">
        <f>'3. GRI Pricing'!U431</f>
        <v>0</v>
      </c>
      <c r="R421" s="281">
        <f>'3. GRI Pricing'!V431</f>
        <v>0</v>
      </c>
      <c r="S421" s="281">
        <f>'3. GRI Pricing'!W431</f>
        <v>0</v>
      </c>
      <c r="T421" s="281">
        <f>'3. GRI Pricing'!X431</f>
        <v>0</v>
      </c>
      <c r="U421" s="281">
        <f>'3. GRI Pricing'!Y431</f>
        <v>0</v>
      </c>
      <c r="V421" s="282">
        <f>'3. GRI Pricing'!Z431</f>
        <v>0</v>
      </c>
    </row>
    <row r="422" spans="3:22" x14ac:dyDescent="0.25">
      <c r="C422" s="23">
        <f>'3. GRI Pricing'!C432</f>
        <v>0</v>
      </c>
      <c r="D422" s="374" t="str">
        <f>'1. Accomodation'!L436</f>
        <v>[Select]</v>
      </c>
      <c r="E422" s="16" t="str">
        <f>'3. GRI Pricing'!E432</f>
        <v>[Select]</v>
      </c>
      <c r="F422" s="16" t="str">
        <f>'3. GRI Pricing'!F432</f>
        <v>[Select]</v>
      </c>
      <c r="G422" s="16">
        <f>'3. GRI Pricing'!G432</f>
        <v>0</v>
      </c>
      <c r="H422" s="16" t="str">
        <f>'3. GRI Pricing'!H432</f>
        <v>[Select]</v>
      </c>
      <c r="I422" s="16" t="str">
        <f>'3. GRI Pricing'!I432</f>
        <v>[Select]</v>
      </c>
      <c r="J422" s="280">
        <f>'3. GRI Pricing'!L432</f>
        <v>0</v>
      </c>
      <c r="K422" s="281">
        <f>'3. GRI Pricing'!P432</f>
        <v>0</v>
      </c>
      <c r="L422" s="281">
        <f>'3. GRI Pricing'!M432</f>
        <v>0</v>
      </c>
      <c r="M422" s="281">
        <f>'3. GRI Pricing'!Q432</f>
        <v>0</v>
      </c>
      <c r="N422" s="281">
        <f>'3. GRI Pricing'!S432</f>
        <v>0</v>
      </c>
      <c r="O422" s="281">
        <f>'3. GRI Pricing'!T432</f>
        <v>0</v>
      </c>
      <c r="P422" s="281">
        <f>'3. GRI Pricing'!R432</f>
        <v>0</v>
      </c>
      <c r="Q422" s="281">
        <f>'3. GRI Pricing'!U432</f>
        <v>0</v>
      </c>
      <c r="R422" s="281">
        <f>'3. GRI Pricing'!V432</f>
        <v>0</v>
      </c>
      <c r="S422" s="281">
        <f>'3. GRI Pricing'!W432</f>
        <v>0</v>
      </c>
      <c r="T422" s="281">
        <f>'3. GRI Pricing'!X432</f>
        <v>0</v>
      </c>
      <c r="U422" s="281">
        <f>'3. GRI Pricing'!Y432</f>
        <v>0</v>
      </c>
      <c r="V422" s="282">
        <f>'3. GRI Pricing'!Z432</f>
        <v>0</v>
      </c>
    </row>
    <row r="423" spans="3:22" x14ac:dyDescent="0.25">
      <c r="C423" s="23">
        <f>'3. GRI Pricing'!C433</f>
        <v>0</v>
      </c>
      <c r="D423" s="374" t="str">
        <f>'1. Accomodation'!L437</f>
        <v>[Select]</v>
      </c>
      <c r="E423" s="16" t="str">
        <f>'3. GRI Pricing'!E433</f>
        <v>[Select]</v>
      </c>
      <c r="F423" s="16" t="str">
        <f>'3. GRI Pricing'!F433</f>
        <v>[Select]</v>
      </c>
      <c r="G423" s="16">
        <f>'3. GRI Pricing'!G433</f>
        <v>0</v>
      </c>
      <c r="H423" s="16" t="str">
        <f>'3. GRI Pricing'!H433</f>
        <v>[Select]</v>
      </c>
      <c r="I423" s="16" t="str">
        <f>'3. GRI Pricing'!I433</f>
        <v>[Select]</v>
      </c>
      <c r="J423" s="280">
        <f>'3. GRI Pricing'!L433</f>
        <v>0</v>
      </c>
      <c r="K423" s="281">
        <f>'3. GRI Pricing'!P433</f>
        <v>0</v>
      </c>
      <c r="L423" s="281">
        <f>'3. GRI Pricing'!M433</f>
        <v>0</v>
      </c>
      <c r="M423" s="281">
        <f>'3. GRI Pricing'!Q433</f>
        <v>0</v>
      </c>
      <c r="N423" s="281">
        <f>'3. GRI Pricing'!S433</f>
        <v>0</v>
      </c>
      <c r="O423" s="281">
        <f>'3. GRI Pricing'!T433</f>
        <v>0</v>
      </c>
      <c r="P423" s="281">
        <f>'3. GRI Pricing'!R433</f>
        <v>0</v>
      </c>
      <c r="Q423" s="281">
        <f>'3. GRI Pricing'!U433</f>
        <v>0</v>
      </c>
      <c r="R423" s="281">
        <f>'3. GRI Pricing'!V433</f>
        <v>0</v>
      </c>
      <c r="S423" s="281">
        <f>'3. GRI Pricing'!W433</f>
        <v>0</v>
      </c>
      <c r="T423" s="281">
        <f>'3. GRI Pricing'!X433</f>
        <v>0</v>
      </c>
      <c r="U423" s="281">
        <f>'3. GRI Pricing'!Y433</f>
        <v>0</v>
      </c>
      <c r="V423" s="282">
        <f>'3. GRI Pricing'!Z433</f>
        <v>0</v>
      </c>
    </row>
    <row r="424" spans="3:22" x14ac:dyDescent="0.25">
      <c r="C424" s="23">
        <f>'3. GRI Pricing'!C434</f>
        <v>0</v>
      </c>
      <c r="D424" s="374" t="str">
        <f>'1. Accomodation'!L438</f>
        <v>[Select]</v>
      </c>
      <c r="E424" s="16" t="str">
        <f>'3. GRI Pricing'!E434</f>
        <v>[Select]</v>
      </c>
      <c r="F424" s="16" t="str">
        <f>'3. GRI Pricing'!F434</f>
        <v>[Select]</v>
      </c>
      <c r="G424" s="16">
        <f>'3. GRI Pricing'!G434</f>
        <v>0</v>
      </c>
      <c r="H424" s="16" t="str">
        <f>'3. GRI Pricing'!H434</f>
        <v>[Select]</v>
      </c>
      <c r="I424" s="16" t="str">
        <f>'3. GRI Pricing'!I434</f>
        <v>[Select]</v>
      </c>
      <c r="J424" s="280">
        <f>'3. GRI Pricing'!L434</f>
        <v>0</v>
      </c>
      <c r="K424" s="281">
        <f>'3. GRI Pricing'!P434</f>
        <v>0</v>
      </c>
      <c r="L424" s="281">
        <f>'3. GRI Pricing'!M434</f>
        <v>0</v>
      </c>
      <c r="M424" s="281">
        <f>'3. GRI Pricing'!Q434</f>
        <v>0</v>
      </c>
      <c r="N424" s="281">
        <f>'3. GRI Pricing'!S434</f>
        <v>0</v>
      </c>
      <c r="O424" s="281">
        <f>'3. GRI Pricing'!T434</f>
        <v>0</v>
      </c>
      <c r="P424" s="281">
        <f>'3. GRI Pricing'!R434</f>
        <v>0</v>
      </c>
      <c r="Q424" s="281">
        <f>'3. GRI Pricing'!U434</f>
        <v>0</v>
      </c>
      <c r="R424" s="281">
        <f>'3. GRI Pricing'!V434</f>
        <v>0</v>
      </c>
      <c r="S424" s="281">
        <f>'3. GRI Pricing'!W434</f>
        <v>0</v>
      </c>
      <c r="T424" s="281">
        <f>'3. GRI Pricing'!X434</f>
        <v>0</v>
      </c>
      <c r="U424" s="281">
        <f>'3. GRI Pricing'!Y434</f>
        <v>0</v>
      </c>
      <c r="V424" s="282">
        <f>'3. GRI Pricing'!Z434</f>
        <v>0</v>
      </c>
    </row>
    <row r="425" spans="3:22" x14ac:dyDescent="0.25">
      <c r="C425" s="23">
        <f>'3. GRI Pricing'!C435</f>
        <v>0</v>
      </c>
      <c r="D425" s="374" t="str">
        <f>'1. Accomodation'!L439</f>
        <v>[Select]</v>
      </c>
      <c r="E425" s="16" t="str">
        <f>'3. GRI Pricing'!E435</f>
        <v>[Select]</v>
      </c>
      <c r="F425" s="16" t="str">
        <f>'3. GRI Pricing'!F435</f>
        <v>[Select]</v>
      </c>
      <c r="G425" s="16">
        <f>'3. GRI Pricing'!G435</f>
        <v>0</v>
      </c>
      <c r="H425" s="16" t="str">
        <f>'3. GRI Pricing'!H435</f>
        <v>[Select]</v>
      </c>
      <c r="I425" s="16" t="str">
        <f>'3. GRI Pricing'!I435</f>
        <v>[Select]</v>
      </c>
      <c r="J425" s="280">
        <f>'3. GRI Pricing'!L435</f>
        <v>0</v>
      </c>
      <c r="K425" s="281">
        <f>'3. GRI Pricing'!P435</f>
        <v>0</v>
      </c>
      <c r="L425" s="281">
        <f>'3. GRI Pricing'!M435</f>
        <v>0</v>
      </c>
      <c r="M425" s="281">
        <f>'3. GRI Pricing'!Q435</f>
        <v>0</v>
      </c>
      <c r="N425" s="281">
        <f>'3. GRI Pricing'!S435</f>
        <v>0</v>
      </c>
      <c r="O425" s="281">
        <f>'3. GRI Pricing'!T435</f>
        <v>0</v>
      </c>
      <c r="P425" s="281">
        <f>'3. GRI Pricing'!R435</f>
        <v>0</v>
      </c>
      <c r="Q425" s="281">
        <f>'3. GRI Pricing'!U435</f>
        <v>0</v>
      </c>
      <c r="R425" s="281">
        <f>'3. GRI Pricing'!V435</f>
        <v>0</v>
      </c>
      <c r="S425" s="281">
        <f>'3. GRI Pricing'!W435</f>
        <v>0</v>
      </c>
      <c r="T425" s="281">
        <f>'3. GRI Pricing'!X435</f>
        <v>0</v>
      </c>
      <c r="U425" s="281">
        <f>'3. GRI Pricing'!Y435</f>
        <v>0</v>
      </c>
      <c r="V425" s="282">
        <f>'3. GRI Pricing'!Z435</f>
        <v>0</v>
      </c>
    </row>
    <row r="426" spans="3:22" x14ac:dyDescent="0.25">
      <c r="C426" s="23">
        <f>'3. GRI Pricing'!C436</f>
        <v>0</v>
      </c>
      <c r="D426" s="374" t="str">
        <f>'1. Accomodation'!L440</f>
        <v>[Select]</v>
      </c>
      <c r="E426" s="16" t="str">
        <f>'3. GRI Pricing'!E436</f>
        <v>[Select]</v>
      </c>
      <c r="F426" s="16" t="str">
        <f>'3. GRI Pricing'!F436</f>
        <v>[Select]</v>
      </c>
      <c r="G426" s="16">
        <f>'3. GRI Pricing'!G436</f>
        <v>0</v>
      </c>
      <c r="H426" s="16" t="str">
        <f>'3. GRI Pricing'!H436</f>
        <v>[Select]</v>
      </c>
      <c r="I426" s="16" t="str">
        <f>'3. GRI Pricing'!I436</f>
        <v>[Select]</v>
      </c>
      <c r="J426" s="280">
        <f>'3. GRI Pricing'!L436</f>
        <v>0</v>
      </c>
      <c r="K426" s="281">
        <f>'3. GRI Pricing'!P436</f>
        <v>0</v>
      </c>
      <c r="L426" s="281">
        <f>'3. GRI Pricing'!M436</f>
        <v>0</v>
      </c>
      <c r="M426" s="281">
        <f>'3. GRI Pricing'!Q436</f>
        <v>0</v>
      </c>
      <c r="N426" s="281">
        <f>'3. GRI Pricing'!S436</f>
        <v>0</v>
      </c>
      <c r="O426" s="281">
        <f>'3. GRI Pricing'!T436</f>
        <v>0</v>
      </c>
      <c r="P426" s="281">
        <f>'3. GRI Pricing'!R436</f>
        <v>0</v>
      </c>
      <c r="Q426" s="281">
        <f>'3. GRI Pricing'!U436</f>
        <v>0</v>
      </c>
      <c r="R426" s="281">
        <f>'3. GRI Pricing'!V436</f>
        <v>0</v>
      </c>
      <c r="S426" s="281">
        <f>'3. GRI Pricing'!W436</f>
        <v>0</v>
      </c>
      <c r="T426" s="281">
        <f>'3. GRI Pricing'!X436</f>
        <v>0</v>
      </c>
      <c r="U426" s="281">
        <f>'3. GRI Pricing'!Y436</f>
        <v>0</v>
      </c>
      <c r="V426" s="282">
        <f>'3. GRI Pricing'!Z436</f>
        <v>0</v>
      </c>
    </row>
    <row r="427" spans="3:22" x14ac:dyDescent="0.25">
      <c r="C427" s="23">
        <f>'3. GRI Pricing'!C437</f>
        <v>0</v>
      </c>
      <c r="D427" s="374" t="str">
        <f>'1. Accomodation'!L441</f>
        <v>[Select]</v>
      </c>
      <c r="E427" s="16" t="str">
        <f>'3. GRI Pricing'!E437</f>
        <v>[Select]</v>
      </c>
      <c r="F427" s="16" t="str">
        <f>'3. GRI Pricing'!F437</f>
        <v>[Select]</v>
      </c>
      <c r="G427" s="16">
        <f>'3. GRI Pricing'!G437</f>
        <v>0</v>
      </c>
      <c r="H427" s="16" t="str">
        <f>'3. GRI Pricing'!H437</f>
        <v>[Select]</v>
      </c>
      <c r="I427" s="16" t="str">
        <f>'3. GRI Pricing'!I437</f>
        <v>[Select]</v>
      </c>
      <c r="J427" s="280">
        <f>'3. GRI Pricing'!L437</f>
        <v>0</v>
      </c>
      <c r="K427" s="281">
        <f>'3. GRI Pricing'!P437</f>
        <v>0</v>
      </c>
      <c r="L427" s="281">
        <f>'3. GRI Pricing'!M437</f>
        <v>0</v>
      </c>
      <c r="M427" s="281">
        <f>'3. GRI Pricing'!Q437</f>
        <v>0</v>
      </c>
      <c r="N427" s="281">
        <f>'3. GRI Pricing'!S437</f>
        <v>0</v>
      </c>
      <c r="O427" s="281">
        <f>'3. GRI Pricing'!T437</f>
        <v>0</v>
      </c>
      <c r="P427" s="281">
        <f>'3. GRI Pricing'!R437</f>
        <v>0</v>
      </c>
      <c r="Q427" s="281">
        <f>'3. GRI Pricing'!U437</f>
        <v>0</v>
      </c>
      <c r="R427" s="281">
        <f>'3. GRI Pricing'!V437</f>
        <v>0</v>
      </c>
      <c r="S427" s="281">
        <f>'3. GRI Pricing'!W437</f>
        <v>0</v>
      </c>
      <c r="T427" s="281">
        <f>'3. GRI Pricing'!X437</f>
        <v>0</v>
      </c>
      <c r="U427" s="281">
        <f>'3. GRI Pricing'!Y437</f>
        <v>0</v>
      </c>
      <c r="V427" s="282">
        <f>'3. GRI Pricing'!Z437</f>
        <v>0</v>
      </c>
    </row>
    <row r="428" spans="3:22" x14ac:dyDescent="0.25">
      <c r="C428" s="23">
        <f>'3. GRI Pricing'!C438</f>
        <v>0</v>
      </c>
      <c r="D428" s="374" t="str">
        <f>'1. Accomodation'!L442</f>
        <v>[Select]</v>
      </c>
      <c r="E428" s="16" t="str">
        <f>'3. GRI Pricing'!E438</f>
        <v>[Select]</v>
      </c>
      <c r="F428" s="16" t="str">
        <f>'3. GRI Pricing'!F438</f>
        <v>[Select]</v>
      </c>
      <c r="G428" s="16">
        <f>'3. GRI Pricing'!G438</f>
        <v>0</v>
      </c>
      <c r="H428" s="16" t="str">
        <f>'3. GRI Pricing'!H438</f>
        <v>[Select]</v>
      </c>
      <c r="I428" s="16" t="str">
        <f>'3. GRI Pricing'!I438</f>
        <v>[Select]</v>
      </c>
      <c r="J428" s="280">
        <f>'3. GRI Pricing'!L438</f>
        <v>0</v>
      </c>
      <c r="K428" s="281">
        <f>'3. GRI Pricing'!P438</f>
        <v>0</v>
      </c>
      <c r="L428" s="281">
        <f>'3. GRI Pricing'!M438</f>
        <v>0</v>
      </c>
      <c r="M428" s="281">
        <f>'3. GRI Pricing'!Q438</f>
        <v>0</v>
      </c>
      <c r="N428" s="281">
        <f>'3. GRI Pricing'!S438</f>
        <v>0</v>
      </c>
      <c r="O428" s="281">
        <f>'3. GRI Pricing'!T438</f>
        <v>0</v>
      </c>
      <c r="P428" s="281">
        <f>'3. GRI Pricing'!R438</f>
        <v>0</v>
      </c>
      <c r="Q428" s="281">
        <f>'3. GRI Pricing'!U438</f>
        <v>0</v>
      </c>
      <c r="R428" s="281">
        <f>'3. GRI Pricing'!V438</f>
        <v>0</v>
      </c>
      <c r="S428" s="281">
        <f>'3. GRI Pricing'!W438</f>
        <v>0</v>
      </c>
      <c r="T428" s="281">
        <f>'3. GRI Pricing'!X438</f>
        <v>0</v>
      </c>
      <c r="U428" s="281">
        <f>'3. GRI Pricing'!Y438</f>
        <v>0</v>
      </c>
      <c r="V428" s="282">
        <f>'3. GRI Pricing'!Z438</f>
        <v>0</v>
      </c>
    </row>
    <row r="429" spans="3:22" x14ac:dyDescent="0.25">
      <c r="C429" s="23">
        <f>'3. GRI Pricing'!C439</f>
        <v>0</v>
      </c>
      <c r="D429" s="374" t="str">
        <f>'1. Accomodation'!L443</f>
        <v>[Select]</v>
      </c>
      <c r="E429" s="16" t="str">
        <f>'3. GRI Pricing'!E439</f>
        <v>[Select]</v>
      </c>
      <c r="F429" s="16" t="str">
        <f>'3. GRI Pricing'!F439</f>
        <v>[Select]</v>
      </c>
      <c r="G429" s="16">
        <f>'3. GRI Pricing'!G439</f>
        <v>0</v>
      </c>
      <c r="H429" s="16" t="str">
        <f>'3. GRI Pricing'!H439</f>
        <v>[Select]</v>
      </c>
      <c r="I429" s="16" t="str">
        <f>'3. GRI Pricing'!I439</f>
        <v>[Select]</v>
      </c>
      <c r="J429" s="280">
        <f>'3. GRI Pricing'!L439</f>
        <v>0</v>
      </c>
      <c r="K429" s="281">
        <f>'3. GRI Pricing'!P439</f>
        <v>0</v>
      </c>
      <c r="L429" s="281">
        <f>'3. GRI Pricing'!M439</f>
        <v>0</v>
      </c>
      <c r="M429" s="281">
        <f>'3. GRI Pricing'!Q439</f>
        <v>0</v>
      </c>
      <c r="N429" s="281">
        <f>'3. GRI Pricing'!S439</f>
        <v>0</v>
      </c>
      <c r="O429" s="281">
        <f>'3. GRI Pricing'!T439</f>
        <v>0</v>
      </c>
      <c r="P429" s="281">
        <f>'3. GRI Pricing'!R439</f>
        <v>0</v>
      </c>
      <c r="Q429" s="281">
        <f>'3. GRI Pricing'!U439</f>
        <v>0</v>
      </c>
      <c r="R429" s="281">
        <f>'3. GRI Pricing'!V439</f>
        <v>0</v>
      </c>
      <c r="S429" s="281">
        <f>'3. GRI Pricing'!W439</f>
        <v>0</v>
      </c>
      <c r="T429" s="281">
        <f>'3. GRI Pricing'!X439</f>
        <v>0</v>
      </c>
      <c r="U429" s="281">
        <f>'3. GRI Pricing'!Y439</f>
        <v>0</v>
      </c>
      <c r="V429" s="282">
        <f>'3. GRI Pricing'!Z439</f>
        <v>0</v>
      </c>
    </row>
    <row r="430" spans="3:22" x14ac:dyDescent="0.25">
      <c r="C430" s="23">
        <f>'3. GRI Pricing'!C440</f>
        <v>0</v>
      </c>
      <c r="D430" s="374" t="str">
        <f>'1. Accomodation'!L444</f>
        <v>[Select]</v>
      </c>
      <c r="E430" s="16" t="str">
        <f>'3. GRI Pricing'!E440</f>
        <v>[Select]</v>
      </c>
      <c r="F430" s="16" t="str">
        <f>'3. GRI Pricing'!F440</f>
        <v>[Select]</v>
      </c>
      <c r="G430" s="16">
        <f>'3. GRI Pricing'!G440</f>
        <v>0</v>
      </c>
      <c r="H430" s="16" t="str">
        <f>'3. GRI Pricing'!H440</f>
        <v>[Select]</v>
      </c>
      <c r="I430" s="16" t="str">
        <f>'3. GRI Pricing'!I440</f>
        <v>[Select]</v>
      </c>
      <c r="J430" s="280">
        <f>'3. GRI Pricing'!L440</f>
        <v>0</v>
      </c>
      <c r="K430" s="281">
        <f>'3. GRI Pricing'!P440</f>
        <v>0</v>
      </c>
      <c r="L430" s="281">
        <f>'3. GRI Pricing'!M440</f>
        <v>0</v>
      </c>
      <c r="M430" s="281">
        <f>'3. GRI Pricing'!Q440</f>
        <v>0</v>
      </c>
      <c r="N430" s="281">
        <f>'3. GRI Pricing'!S440</f>
        <v>0</v>
      </c>
      <c r="O430" s="281">
        <f>'3. GRI Pricing'!T440</f>
        <v>0</v>
      </c>
      <c r="P430" s="281">
        <f>'3. GRI Pricing'!R440</f>
        <v>0</v>
      </c>
      <c r="Q430" s="281">
        <f>'3. GRI Pricing'!U440</f>
        <v>0</v>
      </c>
      <c r="R430" s="281">
        <f>'3. GRI Pricing'!V440</f>
        <v>0</v>
      </c>
      <c r="S430" s="281">
        <f>'3. GRI Pricing'!W440</f>
        <v>0</v>
      </c>
      <c r="T430" s="281">
        <f>'3. GRI Pricing'!X440</f>
        <v>0</v>
      </c>
      <c r="U430" s="281">
        <f>'3. GRI Pricing'!Y440</f>
        <v>0</v>
      </c>
      <c r="V430" s="282">
        <f>'3. GRI Pricing'!Z440</f>
        <v>0</v>
      </c>
    </row>
    <row r="431" spans="3:22" x14ac:dyDescent="0.25">
      <c r="C431" s="23">
        <f>'3. GRI Pricing'!C441</f>
        <v>0</v>
      </c>
      <c r="D431" s="374" t="str">
        <f>'1. Accomodation'!L445</f>
        <v>[Select]</v>
      </c>
      <c r="E431" s="16" t="str">
        <f>'3. GRI Pricing'!E441</f>
        <v>[Select]</v>
      </c>
      <c r="F431" s="16" t="str">
        <f>'3. GRI Pricing'!F441</f>
        <v>[Select]</v>
      </c>
      <c r="G431" s="16">
        <f>'3. GRI Pricing'!G441</f>
        <v>0</v>
      </c>
      <c r="H431" s="16" t="str">
        <f>'3. GRI Pricing'!H441</f>
        <v>[Select]</v>
      </c>
      <c r="I431" s="16" t="str">
        <f>'3. GRI Pricing'!I441</f>
        <v>[Select]</v>
      </c>
      <c r="J431" s="280">
        <f>'3. GRI Pricing'!L441</f>
        <v>0</v>
      </c>
      <c r="K431" s="281">
        <f>'3. GRI Pricing'!P441</f>
        <v>0</v>
      </c>
      <c r="L431" s="281">
        <f>'3. GRI Pricing'!M441</f>
        <v>0</v>
      </c>
      <c r="M431" s="281">
        <f>'3. GRI Pricing'!Q441</f>
        <v>0</v>
      </c>
      <c r="N431" s="281">
        <f>'3. GRI Pricing'!S441</f>
        <v>0</v>
      </c>
      <c r="O431" s="281">
        <f>'3. GRI Pricing'!T441</f>
        <v>0</v>
      </c>
      <c r="P431" s="281">
        <f>'3. GRI Pricing'!R441</f>
        <v>0</v>
      </c>
      <c r="Q431" s="281">
        <f>'3. GRI Pricing'!U441</f>
        <v>0</v>
      </c>
      <c r="R431" s="281">
        <f>'3. GRI Pricing'!V441</f>
        <v>0</v>
      </c>
      <c r="S431" s="281">
        <f>'3. GRI Pricing'!W441</f>
        <v>0</v>
      </c>
      <c r="T431" s="281">
        <f>'3. GRI Pricing'!X441</f>
        <v>0</v>
      </c>
      <c r="U431" s="281">
        <f>'3. GRI Pricing'!Y441</f>
        <v>0</v>
      </c>
      <c r="V431" s="282">
        <f>'3. GRI Pricing'!Z441</f>
        <v>0</v>
      </c>
    </row>
    <row r="432" spans="3:22" x14ac:dyDescent="0.25">
      <c r="C432" s="23">
        <f>'3. GRI Pricing'!C442</f>
        <v>0</v>
      </c>
      <c r="D432" s="374" t="str">
        <f>'1. Accomodation'!L446</f>
        <v>[Select]</v>
      </c>
      <c r="E432" s="16" t="str">
        <f>'3. GRI Pricing'!E442</f>
        <v>[Select]</v>
      </c>
      <c r="F432" s="16" t="str">
        <f>'3. GRI Pricing'!F442</f>
        <v>[Select]</v>
      </c>
      <c r="G432" s="16">
        <f>'3. GRI Pricing'!G442</f>
        <v>0</v>
      </c>
      <c r="H432" s="16" t="str">
        <f>'3. GRI Pricing'!H442</f>
        <v>[Select]</v>
      </c>
      <c r="I432" s="16" t="str">
        <f>'3. GRI Pricing'!I442</f>
        <v>[Select]</v>
      </c>
      <c r="J432" s="280">
        <f>'3. GRI Pricing'!L442</f>
        <v>0</v>
      </c>
      <c r="K432" s="281">
        <f>'3. GRI Pricing'!P442</f>
        <v>0</v>
      </c>
      <c r="L432" s="281">
        <f>'3. GRI Pricing'!M442</f>
        <v>0</v>
      </c>
      <c r="M432" s="281">
        <f>'3. GRI Pricing'!Q442</f>
        <v>0</v>
      </c>
      <c r="N432" s="281">
        <f>'3. GRI Pricing'!S442</f>
        <v>0</v>
      </c>
      <c r="O432" s="281">
        <f>'3. GRI Pricing'!T442</f>
        <v>0</v>
      </c>
      <c r="P432" s="281">
        <f>'3. GRI Pricing'!R442</f>
        <v>0</v>
      </c>
      <c r="Q432" s="281">
        <f>'3. GRI Pricing'!U442</f>
        <v>0</v>
      </c>
      <c r="R432" s="281">
        <f>'3. GRI Pricing'!V442</f>
        <v>0</v>
      </c>
      <c r="S432" s="281">
        <f>'3. GRI Pricing'!W442</f>
        <v>0</v>
      </c>
      <c r="T432" s="281">
        <f>'3. GRI Pricing'!X442</f>
        <v>0</v>
      </c>
      <c r="U432" s="281">
        <f>'3. GRI Pricing'!Y442</f>
        <v>0</v>
      </c>
      <c r="V432" s="282">
        <f>'3. GRI Pricing'!Z442</f>
        <v>0</v>
      </c>
    </row>
    <row r="433" spans="3:22" x14ac:dyDescent="0.25">
      <c r="C433" s="23">
        <f>'3. GRI Pricing'!C443</f>
        <v>0</v>
      </c>
      <c r="D433" s="374" t="str">
        <f>'1. Accomodation'!L447</f>
        <v>[Select]</v>
      </c>
      <c r="E433" s="16" t="str">
        <f>'3. GRI Pricing'!E443</f>
        <v>[Select]</v>
      </c>
      <c r="F433" s="16" t="str">
        <f>'3. GRI Pricing'!F443</f>
        <v>[Select]</v>
      </c>
      <c r="G433" s="16">
        <f>'3. GRI Pricing'!G443</f>
        <v>0</v>
      </c>
      <c r="H433" s="16" t="str">
        <f>'3. GRI Pricing'!H443</f>
        <v>[Select]</v>
      </c>
      <c r="I433" s="16" t="str">
        <f>'3. GRI Pricing'!I443</f>
        <v>[Select]</v>
      </c>
      <c r="J433" s="280">
        <f>'3. GRI Pricing'!L443</f>
        <v>0</v>
      </c>
      <c r="K433" s="281">
        <f>'3. GRI Pricing'!P443</f>
        <v>0</v>
      </c>
      <c r="L433" s="281">
        <f>'3. GRI Pricing'!M443</f>
        <v>0</v>
      </c>
      <c r="M433" s="281">
        <f>'3. GRI Pricing'!Q443</f>
        <v>0</v>
      </c>
      <c r="N433" s="281">
        <f>'3. GRI Pricing'!S443</f>
        <v>0</v>
      </c>
      <c r="O433" s="281">
        <f>'3. GRI Pricing'!T443</f>
        <v>0</v>
      </c>
      <c r="P433" s="281">
        <f>'3. GRI Pricing'!R443</f>
        <v>0</v>
      </c>
      <c r="Q433" s="281">
        <f>'3. GRI Pricing'!U443</f>
        <v>0</v>
      </c>
      <c r="R433" s="281">
        <f>'3. GRI Pricing'!V443</f>
        <v>0</v>
      </c>
      <c r="S433" s="281">
        <f>'3. GRI Pricing'!W443</f>
        <v>0</v>
      </c>
      <c r="T433" s="281">
        <f>'3. GRI Pricing'!X443</f>
        <v>0</v>
      </c>
      <c r="U433" s="281">
        <f>'3. GRI Pricing'!Y443</f>
        <v>0</v>
      </c>
      <c r="V433" s="282">
        <f>'3. GRI Pricing'!Z443</f>
        <v>0</v>
      </c>
    </row>
    <row r="434" spans="3:22" x14ac:dyDescent="0.25">
      <c r="C434" s="23">
        <f>'3. GRI Pricing'!C444</f>
        <v>0</v>
      </c>
      <c r="D434" s="374" t="str">
        <f>'1. Accomodation'!L448</f>
        <v>[Select]</v>
      </c>
      <c r="E434" s="16" t="str">
        <f>'3. GRI Pricing'!E444</f>
        <v>[Select]</v>
      </c>
      <c r="F434" s="16" t="str">
        <f>'3. GRI Pricing'!F444</f>
        <v>[Select]</v>
      </c>
      <c r="G434" s="16">
        <f>'3. GRI Pricing'!G444</f>
        <v>0</v>
      </c>
      <c r="H434" s="16" t="str">
        <f>'3. GRI Pricing'!H444</f>
        <v>[Select]</v>
      </c>
      <c r="I434" s="16" t="str">
        <f>'3. GRI Pricing'!I444</f>
        <v>[Select]</v>
      </c>
      <c r="J434" s="280">
        <f>'3. GRI Pricing'!L444</f>
        <v>0</v>
      </c>
      <c r="K434" s="281">
        <f>'3. GRI Pricing'!P444</f>
        <v>0</v>
      </c>
      <c r="L434" s="281">
        <f>'3. GRI Pricing'!M444</f>
        <v>0</v>
      </c>
      <c r="M434" s="281">
        <f>'3. GRI Pricing'!Q444</f>
        <v>0</v>
      </c>
      <c r="N434" s="281">
        <f>'3. GRI Pricing'!S444</f>
        <v>0</v>
      </c>
      <c r="O434" s="281">
        <f>'3. GRI Pricing'!T444</f>
        <v>0</v>
      </c>
      <c r="P434" s="281">
        <f>'3. GRI Pricing'!R444</f>
        <v>0</v>
      </c>
      <c r="Q434" s="281">
        <f>'3. GRI Pricing'!U444</f>
        <v>0</v>
      </c>
      <c r="R434" s="281">
        <f>'3. GRI Pricing'!V444</f>
        <v>0</v>
      </c>
      <c r="S434" s="281">
        <f>'3. GRI Pricing'!W444</f>
        <v>0</v>
      </c>
      <c r="T434" s="281">
        <f>'3. GRI Pricing'!X444</f>
        <v>0</v>
      </c>
      <c r="U434" s="281">
        <f>'3. GRI Pricing'!Y444</f>
        <v>0</v>
      </c>
      <c r="V434" s="282">
        <f>'3. GRI Pricing'!Z444</f>
        <v>0</v>
      </c>
    </row>
    <row r="435" spans="3:22" x14ac:dyDescent="0.25">
      <c r="C435" s="23">
        <f>'3. GRI Pricing'!C445</f>
        <v>0</v>
      </c>
      <c r="D435" s="374" t="str">
        <f>'1. Accomodation'!L449</f>
        <v>[Select]</v>
      </c>
      <c r="E435" s="16" t="str">
        <f>'3. GRI Pricing'!E445</f>
        <v>[Select]</v>
      </c>
      <c r="F435" s="16" t="str">
        <f>'3. GRI Pricing'!F445</f>
        <v>[Select]</v>
      </c>
      <c r="G435" s="16">
        <f>'3. GRI Pricing'!G445</f>
        <v>0</v>
      </c>
      <c r="H435" s="16" t="str">
        <f>'3. GRI Pricing'!H445</f>
        <v>[Select]</v>
      </c>
      <c r="I435" s="16" t="str">
        <f>'3. GRI Pricing'!I445</f>
        <v>[Select]</v>
      </c>
      <c r="J435" s="280">
        <f>'3. GRI Pricing'!L445</f>
        <v>0</v>
      </c>
      <c r="K435" s="281">
        <f>'3. GRI Pricing'!P445</f>
        <v>0</v>
      </c>
      <c r="L435" s="281">
        <f>'3. GRI Pricing'!M445</f>
        <v>0</v>
      </c>
      <c r="M435" s="281">
        <f>'3. GRI Pricing'!Q445</f>
        <v>0</v>
      </c>
      <c r="N435" s="281">
        <f>'3. GRI Pricing'!S445</f>
        <v>0</v>
      </c>
      <c r="O435" s="281">
        <f>'3. GRI Pricing'!T445</f>
        <v>0</v>
      </c>
      <c r="P435" s="281">
        <f>'3. GRI Pricing'!R445</f>
        <v>0</v>
      </c>
      <c r="Q435" s="281">
        <f>'3. GRI Pricing'!U445</f>
        <v>0</v>
      </c>
      <c r="R435" s="281">
        <f>'3. GRI Pricing'!V445</f>
        <v>0</v>
      </c>
      <c r="S435" s="281">
        <f>'3. GRI Pricing'!W445</f>
        <v>0</v>
      </c>
      <c r="T435" s="281">
        <f>'3. GRI Pricing'!X445</f>
        <v>0</v>
      </c>
      <c r="U435" s="281">
        <f>'3. GRI Pricing'!Y445</f>
        <v>0</v>
      </c>
      <c r="V435" s="282">
        <f>'3. GRI Pricing'!Z445</f>
        <v>0</v>
      </c>
    </row>
    <row r="436" spans="3:22" x14ac:dyDescent="0.25">
      <c r="C436" s="23">
        <f>'3. GRI Pricing'!C446</f>
        <v>0</v>
      </c>
      <c r="D436" s="374" t="str">
        <f>'1. Accomodation'!L450</f>
        <v>[Select]</v>
      </c>
      <c r="E436" s="16" t="str">
        <f>'3. GRI Pricing'!E446</f>
        <v>[Select]</v>
      </c>
      <c r="F436" s="16" t="str">
        <f>'3. GRI Pricing'!F446</f>
        <v>[Select]</v>
      </c>
      <c r="G436" s="16">
        <f>'3. GRI Pricing'!G446</f>
        <v>0</v>
      </c>
      <c r="H436" s="16" t="str">
        <f>'3. GRI Pricing'!H446</f>
        <v>[Select]</v>
      </c>
      <c r="I436" s="16" t="str">
        <f>'3. GRI Pricing'!I446</f>
        <v>[Select]</v>
      </c>
      <c r="J436" s="280">
        <f>'3. GRI Pricing'!L446</f>
        <v>0</v>
      </c>
      <c r="K436" s="281">
        <f>'3. GRI Pricing'!P446</f>
        <v>0</v>
      </c>
      <c r="L436" s="281">
        <f>'3. GRI Pricing'!M446</f>
        <v>0</v>
      </c>
      <c r="M436" s="281">
        <f>'3. GRI Pricing'!Q446</f>
        <v>0</v>
      </c>
      <c r="N436" s="281">
        <f>'3. GRI Pricing'!S446</f>
        <v>0</v>
      </c>
      <c r="O436" s="281">
        <f>'3. GRI Pricing'!T446</f>
        <v>0</v>
      </c>
      <c r="P436" s="281">
        <f>'3. GRI Pricing'!R446</f>
        <v>0</v>
      </c>
      <c r="Q436" s="281">
        <f>'3. GRI Pricing'!U446</f>
        <v>0</v>
      </c>
      <c r="R436" s="281">
        <f>'3. GRI Pricing'!V446</f>
        <v>0</v>
      </c>
      <c r="S436" s="281">
        <f>'3. GRI Pricing'!W446</f>
        <v>0</v>
      </c>
      <c r="T436" s="281">
        <f>'3. GRI Pricing'!X446</f>
        <v>0</v>
      </c>
      <c r="U436" s="281">
        <f>'3. GRI Pricing'!Y446</f>
        <v>0</v>
      </c>
      <c r="V436" s="282">
        <f>'3. GRI Pricing'!Z446</f>
        <v>0</v>
      </c>
    </row>
    <row r="437" spans="3:22" x14ac:dyDescent="0.25">
      <c r="C437" s="23">
        <f>'3. GRI Pricing'!C447</f>
        <v>0</v>
      </c>
      <c r="D437" s="374" t="str">
        <f>'1. Accomodation'!L451</f>
        <v>[Select]</v>
      </c>
      <c r="E437" s="16" t="str">
        <f>'3. GRI Pricing'!E447</f>
        <v>[Select]</v>
      </c>
      <c r="F437" s="16" t="str">
        <f>'3. GRI Pricing'!F447</f>
        <v>[Select]</v>
      </c>
      <c r="G437" s="16">
        <f>'3. GRI Pricing'!G447</f>
        <v>0</v>
      </c>
      <c r="H437" s="16" t="str">
        <f>'3. GRI Pricing'!H447</f>
        <v>[Select]</v>
      </c>
      <c r="I437" s="16" t="str">
        <f>'3. GRI Pricing'!I447</f>
        <v>[Select]</v>
      </c>
      <c r="J437" s="280">
        <f>'3. GRI Pricing'!L447</f>
        <v>0</v>
      </c>
      <c r="K437" s="281">
        <f>'3. GRI Pricing'!P447</f>
        <v>0</v>
      </c>
      <c r="L437" s="281">
        <f>'3. GRI Pricing'!M447</f>
        <v>0</v>
      </c>
      <c r="M437" s="281">
        <f>'3. GRI Pricing'!Q447</f>
        <v>0</v>
      </c>
      <c r="N437" s="281">
        <f>'3. GRI Pricing'!S447</f>
        <v>0</v>
      </c>
      <c r="O437" s="281">
        <f>'3. GRI Pricing'!T447</f>
        <v>0</v>
      </c>
      <c r="P437" s="281">
        <f>'3. GRI Pricing'!R447</f>
        <v>0</v>
      </c>
      <c r="Q437" s="281">
        <f>'3. GRI Pricing'!U447</f>
        <v>0</v>
      </c>
      <c r="R437" s="281">
        <f>'3. GRI Pricing'!V447</f>
        <v>0</v>
      </c>
      <c r="S437" s="281">
        <f>'3. GRI Pricing'!W447</f>
        <v>0</v>
      </c>
      <c r="T437" s="281">
        <f>'3. GRI Pricing'!X447</f>
        <v>0</v>
      </c>
      <c r="U437" s="281">
        <f>'3. GRI Pricing'!Y447</f>
        <v>0</v>
      </c>
      <c r="V437" s="282">
        <f>'3. GRI Pricing'!Z447</f>
        <v>0</v>
      </c>
    </row>
    <row r="438" spans="3:22" x14ac:dyDescent="0.25">
      <c r="C438" s="23">
        <f>'3. GRI Pricing'!C448</f>
        <v>0</v>
      </c>
      <c r="D438" s="374" t="str">
        <f>'1. Accomodation'!L452</f>
        <v>[Select]</v>
      </c>
      <c r="E438" s="16" t="str">
        <f>'3. GRI Pricing'!E448</f>
        <v>[Select]</v>
      </c>
      <c r="F438" s="16" t="str">
        <f>'3. GRI Pricing'!F448</f>
        <v>[Select]</v>
      </c>
      <c r="G438" s="16">
        <f>'3. GRI Pricing'!G448</f>
        <v>0</v>
      </c>
      <c r="H438" s="16" t="str">
        <f>'3. GRI Pricing'!H448</f>
        <v>[Select]</v>
      </c>
      <c r="I438" s="16" t="str">
        <f>'3. GRI Pricing'!I448</f>
        <v>[Select]</v>
      </c>
      <c r="J438" s="280">
        <f>'3. GRI Pricing'!L448</f>
        <v>0</v>
      </c>
      <c r="K438" s="281">
        <f>'3. GRI Pricing'!P448</f>
        <v>0</v>
      </c>
      <c r="L438" s="281">
        <f>'3. GRI Pricing'!M448</f>
        <v>0</v>
      </c>
      <c r="M438" s="281">
        <f>'3. GRI Pricing'!Q448</f>
        <v>0</v>
      </c>
      <c r="N438" s="281">
        <f>'3. GRI Pricing'!S448</f>
        <v>0</v>
      </c>
      <c r="O438" s="281">
        <f>'3. GRI Pricing'!T448</f>
        <v>0</v>
      </c>
      <c r="P438" s="281">
        <f>'3. GRI Pricing'!R448</f>
        <v>0</v>
      </c>
      <c r="Q438" s="281">
        <f>'3. GRI Pricing'!U448</f>
        <v>0</v>
      </c>
      <c r="R438" s="281">
        <f>'3. GRI Pricing'!V448</f>
        <v>0</v>
      </c>
      <c r="S438" s="281">
        <f>'3. GRI Pricing'!W448</f>
        <v>0</v>
      </c>
      <c r="T438" s="281">
        <f>'3. GRI Pricing'!X448</f>
        <v>0</v>
      </c>
      <c r="U438" s="281">
        <f>'3. GRI Pricing'!Y448</f>
        <v>0</v>
      </c>
      <c r="V438" s="282">
        <f>'3. GRI Pricing'!Z448</f>
        <v>0</v>
      </c>
    </row>
    <row r="439" spans="3:22" x14ac:dyDescent="0.25">
      <c r="C439" s="23">
        <f>'3. GRI Pricing'!C449</f>
        <v>0</v>
      </c>
      <c r="D439" s="374" t="str">
        <f>'1. Accomodation'!L453</f>
        <v>[Select]</v>
      </c>
      <c r="E439" s="16" t="str">
        <f>'3. GRI Pricing'!E449</f>
        <v>[Select]</v>
      </c>
      <c r="F439" s="16" t="str">
        <f>'3. GRI Pricing'!F449</f>
        <v>[Select]</v>
      </c>
      <c r="G439" s="16">
        <f>'3. GRI Pricing'!G449</f>
        <v>0</v>
      </c>
      <c r="H439" s="16" t="str">
        <f>'3. GRI Pricing'!H449</f>
        <v>[Select]</v>
      </c>
      <c r="I439" s="16" t="str">
        <f>'3. GRI Pricing'!I449</f>
        <v>[Select]</v>
      </c>
      <c r="J439" s="280">
        <f>'3. GRI Pricing'!L449</f>
        <v>0</v>
      </c>
      <c r="K439" s="281">
        <f>'3. GRI Pricing'!P449</f>
        <v>0</v>
      </c>
      <c r="L439" s="281">
        <f>'3. GRI Pricing'!M449</f>
        <v>0</v>
      </c>
      <c r="M439" s="281">
        <f>'3. GRI Pricing'!Q449</f>
        <v>0</v>
      </c>
      <c r="N439" s="281">
        <f>'3. GRI Pricing'!S449</f>
        <v>0</v>
      </c>
      <c r="O439" s="281">
        <f>'3. GRI Pricing'!T449</f>
        <v>0</v>
      </c>
      <c r="P439" s="281">
        <f>'3. GRI Pricing'!R449</f>
        <v>0</v>
      </c>
      <c r="Q439" s="281">
        <f>'3. GRI Pricing'!U449</f>
        <v>0</v>
      </c>
      <c r="R439" s="281">
        <f>'3. GRI Pricing'!V449</f>
        <v>0</v>
      </c>
      <c r="S439" s="281">
        <f>'3. GRI Pricing'!W449</f>
        <v>0</v>
      </c>
      <c r="T439" s="281">
        <f>'3. GRI Pricing'!X449</f>
        <v>0</v>
      </c>
      <c r="U439" s="281">
        <f>'3. GRI Pricing'!Y449</f>
        <v>0</v>
      </c>
      <c r="V439" s="282">
        <f>'3. GRI Pricing'!Z449</f>
        <v>0</v>
      </c>
    </row>
    <row r="440" spans="3:22" x14ac:dyDescent="0.25">
      <c r="C440" s="23">
        <f>'3. GRI Pricing'!C450</f>
        <v>0</v>
      </c>
      <c r="D440" s="374" t="str">
        <f>'1. Accomodation'!L454</f>
        <v>[Select]</v>
      </c>
      <c r="E440" s="16" t="str">
        <f>'3. GRI Pricing'!E450</f>
        <v>[Select]</v>
      </c>
      <c r="F440" s="16" t="str">
        <f>'3. GRI Pricing'!F450</f>
        <v>[Select]</v>
      </c>
      <c r="G440" s="16">
        <f>'3. GRI Pricing'!G450</f>
        <v>0</v>
      </c>
      <c r="H440" s="16" t="str">
        <f>'3. GRI Pricing'!H450</f>
        <v>[Select]</v>
      </c>
      <c r="I440" s="16" t="str">
        <f>'3. GRI Pricing'!I450</f>
        <v>[Select]</v>
      </c>
      <c r="J440" s="280">
        <f>'3. GRI Pricing'!L450</f>
        <v>0</v>
      </c>
      <c r="K440" s="281">
        <f>'3. GRI Pricing'!P450</f>
        <v>0</v>
      </c>
      <c r="L440" s="281">
        <f>'3. GRI Pricing'!M450</f>
        <v>0</v>
      </c>
      <c r="M440" s="281">
        <f>'3. GRI Pricing'!Q450</f>
        <v>0</v>
      </c>
      <c r="N440" s="281">
        <f>'3. GRI Pricing'!S450</f>
        <v>0</v>
      </c>
      <c r="O440" s="281">
        <f>'3. GRI Pricing'!T450</f>
        <v>0</v>
      </c>
      <c r="P440" s="281">
        <f>'3. GRI Pricing'!R450</f>
        <v>0</v>
      </c>
      <c r="Q440" s="281">
        <f>'3. GRI Pricing'!U450</f>
        <v>0</v>
      </c>
      <c r="R440" s="281">
        <f>'3. GRI Pricing'!V450</f>
        <v>0</v>
      </c>
      <c r="S440" s="281">
        <f>'3. GRI Pricing'!W450</f>
        <v>0</v>
      </c>
      <c r="T440" s="281">
        <f>'3. GRI Pricing'!X450</f>
        <v>0</v>
      </c>
      <c r="U440" s="281">
        <f>'3. GRI Pricing'!Y450</f>
        <v>0</v>
      </c>
      <c r="V440" s="282">
        <f>'3. GRI Pricing'!Z450</f>
        <v>0</v>
      </c>
    </row>
    <row r="441" spans="3:22" x14ac:dyDescent="0.25">
      <c r="C441" s="23">
        <f>'3. GRI Pricing'!C451</f>
        <v>0</v>
      </c>
      <c r="D441" s="374" t="str">
        <f>'1. Accomodation'!L455</f>
        <v>[Select]</v>
      </c>
      <c r="E441" s="16" t="str">
        <f>'3. GRI Pricing'!E451</f>
        <v>[Select]</v>
      </c>
      <c r="F441" s="16" t="str">
        <f>'3. GRI Pricing'!F451</f>
        <v>[Select]</v>
      </c>
      <c r="G441" s="16">
        <f>'3. GRI Pricing'!G451</f>
        <v>0</v>
      </c>
      <c r="H441" s="16" t="str">
        <f>'3. GRI Pricing'!H451</f>
        <v>[Select]</v>
      </c>
      <c r="I441" s="16" t="str">
        <f>'3. GRI Pricing'!I451</f>
        <v>[Select]</v>
      </c>
      <c r="J441" s="280">
        <f>'3. GRI Pricing'!L451</f>
        <v>0</v>
      </c>
      <c r="K441" s="281">
        <f>'3. GRI Pricing'!P451</f>
        <v>0</v>
      </c>
      <c r="L441" s="281">
        <f>'3. GRI Pricing'!M451</f>
        <v>0</v>
      </c>
      <c r="M441" s="281">
        <f>'3. GRI Pricing'!Q451</f>
        <v>0</v>
      </c>
      <c r="N441" s="281">
        <f>'3. GRI Pricing'!S451</f>
        <v>0</v>
      </c>
      <c r="O441" s="281">
        <f>'3. GRI Pricing'!T451</f>
        <v>0</v>
      </c>
      <c r="P441" s="281">
        <f>'3. GRI Pricing'!R451</f>
        <v>0</v>
      </c>
      <c r="Q441" s="281">
        <f>'3. GRI Pricing'!U451</f>
        <v>0</v>
      </c>
      <c r="R441" s="281">
        <f>'3. GRI Pricing'!V451</f>
        <v>0</v>
      </c>
      <c r="S441" s="281">
        <f>'3. GRI Pricing'!W451</f>
        <v>0</v>
      </c>
      <c r="T441" s="281">
        <f>'3. GRI Pricing'!X451</f>
        <v>0</v>
      </c>
      <c r="U441" s="281">
        <f>'3. GRI Pricing'!Y451</f>
        <v>0</v>
      </c>
      <c r="V441" s="282">
        <f>'3. GRI Pricing'!Z451</f>
        <v>0</v>
      </c>
    </row>
    <row r="442" spans="3:22" x14ac:dyDescent="0.25">
      <c r="C442" s="23">
        <f>'3. GRI Pricing'!C452</f>
        <v>0</v>
      </c>
      <c r="D442" s="374" t="str">
        <f>'1. Accomodation'!L456</f>
        <v>[Select]</v>
      </c>
      <c r="E442" s="16" t="str">
        <f>'3. GRI Pricing'!E452</f>
        <v>[Select]</v>
      </c>
      <c r="F442" s="16" t="str">
        <f>'3. GRI Pricing'!F452</f>
        <v>[Select]</v>
      </c>
      <c r="G442" s="16">
        <f>'3. GRI Pricing'!G452</f>
        <v>0</v>
      </c>
      <c r="H442" s="16" t="str">
        <f>'3. GRI Pricing'!H452</f>
        <v>[Select]</v>
      </c>
      <c r="I442" s="16" t="str">
        <f>'3. GRI Pricing'!I452</f>
        <v>[Select]</v>
      </c>
      <c r="J442" s="280">
        <f>'3. GRI Pricing'!L452</f>
        <v>0</v>
      </c>
      <c r="K442" s="281">
        <f>'3. GRI Pricing'!P452</f>
        <v>0</v>
      </c>
      <c r="L442" s="281">
        <f>'3. GRI Pricing'!M452</f>
        <v>0</v>
      </c>
      <c r="M442" s="281">
        <f>'3. GRI Pricing'!Q452</f>
        <v>0</v>
      </c>
      <c r="N442" s="281">
        <f>'3. GRI Pricing'!S452</f>
        <v>0</v>
      </c>
      <c r="O442" s="281">
        <f>'3. GRI Pricing'!T452</f>
        <v>0</v>
      </c>
      <c r="P442" s="281">
        <f>'3. GRI Pricing'!R452</f>
        <v>0</v>
      </c>
      <c r="Q442" s="281">
        <f>'3. GRI Pricing'!U452</f>
        <v>0</v>
      </c>
      <c r="R442" s="281">
        <f>'3. GRI Pricing'!V452</f>
        <v>0</v>
      </c>
      <c r="S442" s="281">
        <f>'3. GRI Pricing'!W452</f>
        <v>0</v>
      </c>
      <c r="T442" s="281">
        <f>'3. GRI Pricing'!X452</f>
        <v>0</v>
      </c>
      <c r="U442" s="281">
        <f>'3. GRI Pricing'!Y452</f>
        <v>0</v>
      </c>
      <c r="V442" s="282">
        <f>'3. GRI Pricing'!Z452</f>
        <v>0</v>
      </c>
    </row>
    <row r="443" spans="3:22" x14ac:dyDescent="0.25">
      <c r="C443" s="23">
        <f>'3. GRI Pricing'!C453</f>
        <v>0</v>
      </c>
      <c r="D443" s="374" t="str">
        <f>'1. Accomodation'!L457</f>
        <v>[Select]</v>
      </c>
      <c r="E443" s="16" t="str">
        <f>'3. GRI Pricing'!E453</f>
        <v>[Select]</v>
      </c>
      <c r="F443" s="16" t="str">
        <f>'3. GRI Pricing'!F453</f>
        <v>[Select]</v>
      </c>
      <c r="G443" s="16">
        <f>'3. GRI Pricing'!G453</f>
        <v>0</v>
      </c>
      <c r="H443" s="16" t="str">
        <f>'3. GRI Pricing'!H453</f>
        <v>[Select]</v>
      </c>
      <c r="I443" s="16" t="str">
        <f>'3. GRI Pricing'!I453</f>
        <v>[Select]</v>
      </c>
      <c r="J443" s="280">
        <f>'3. GRI Pricing'!L453</f>
        <v>0</v>
      </c>
      <c r="K443" s="281">
        <f>'3. GRI Pricing'!P453</f>
        <v>0</v>
      </c>
      <c r="L443" s="281">
        <f>'3. GRI Pricing'!M453</f>
        <v>0</v>
      </c>
      <c r="M443" s="281">
        <f>'3. GRI Pricing'!Q453</f>
        <v>0</v>
      </c>
      <c r="N443" s="281">
        <f>'3. GRI Pricing'!S453</f>
        <v>0</v>
      </c>
      <c r="O443" s="281">
        <f>'3. GRI Pricing'!T453</f>
        <v>0</v>
      </c>
      <c r="P443" s="281">
        <f>'3. GRI Pricing'!R453</f>
        <v>0</v>
      </c>
      <c r="Q443" s="281">
        <f>'3. GRI Pricing'!U453</f>
        <v>0</v>
      </c>
      <c r="R443" s="281">
        <f>'3. GRI Pricing'!V453</f>
        <v>0</v>
      </c>
      <c r="S443" s="281">
        <f>'3. GRI Pricing'!W453</f>
        <v>0</v>
      </c>
      <c r="T443" s="281">
        <f>'3. GRI Pricing'!X453</f>
        <v>0</v>
      </c>
      <c r="U443" s="281">
        <f>'3. GRI Pricing'!Y453</f>
        <v>0</v>
      </c>
      <c r="V443" s="282">
        <f>'3. GRI Pricing'!Z453</f>
        <v>0</v>
      </c>
    </row>
    <row r="444" spans="3:22" x14ac:dyDescent="0.25">
      <c r="C444" s="23">
        <f>'3. GRI Pricing'!C454</f>
        <v>0</v>
      </c>
      <c r="D444" s="374" t="str">
        <f>'1. Accomodation'!L458</f>
        <v>[Select]</v>
      </c>
      <c r="E444" s="16" t="str">
        <f>'3. GRI Pricing'!E454</f>
        <v>[Select]</v>
      </c>
      <c r="F444" s="16" t="str">
        <f>'3. GRI Pricing'!F454</f>
        <v>[Select]</v>
      </c>
      <c r="G444" s="16">
        <f>'3. GRI Pricing'!G454</f>
        <v>0</v>
      </c>
      <c r="H444" s="16" t="str">
        <f>'3. GRI Pricing'!H454</f>
        <v>[Select]</v>
      </c>
      <c r="I444" s="16" t="str">
        <f>'3. GRI Pricing'!I454</f>
        <v>[Select]</v>
      </c>
      <c r="J444" s="280">
        <f>'3. GRI Pricing'!L454</f>
        <v>0</v>
      </c>
      <c r="K444" s="281">
        <f>'3. GRI Pricing'!P454</f>
        <v>0</v>
      </c>
      <c r="L444" s="281">
        <f>'3. GRI Pricing'!M454</f>
        <v>0</v>
      </c>
      <c r="M444" s="281">
        <f>'3. GRI Pricing'!Q454</f>
        <v>0</v>
      </c>
      <c r="N444" s="281">
        <f>'3. GRI Pricing'!S454</f>
        <v>0</v>
      </c>
      <c r="O444" s="281">
        <f>'3. GRI Pricing'!T454</f>
        <v>0</v>
      </c>
      <c r="P444" s="281">
        <f>'3. GRI Pricing'!R454</f>
        <v>0</v>
      </c>
      <c r="Q444" s="281">
        <f>'3. GRI Pricing'!U454</f>
        <v>0</v>
      </c>
      <c r="R444" s="281">
        <f>'3. GRI Pricing'!V454</f>
        <v>0</v>
      </c>
      <c r="S444" s="281">
        <f>'3. GRI Pricing'!W454</f>
        <v>0</v>
      </c>
      <c r="T444" s="281">
        <f>'3. GRI Pricing'!X454</f>
        <v>0</v>
      </c>
      <c r="U444" s="281">
        <f>'3. GRI Pricing'!Y454</f>
        <v>0</v>
      </c>
      <c r="V444" s="282">
        <f>'3. GRI Pricing'!Z454</f>
        <v>0</v>
      </c>
    </row>
    <row r="445" spans="3:22" x14ac:dyDescent="0.25">
      <c r="C445" s="23">
        <f>'3. GRI Pricing'!C455</f>
        <v>0</v>
      </c>
      <c r="D445" s="374" t="str">
        <f>'1. Accomodation'!L459</f>
        <v>[Select]</v>
      </c>
      <c r="E445" s="16" t="str">
        <f>'3. GRI Pricing'!E455</f>
        <v>[Select]</v>
      </c>
      <c r="F445" s="16" t="str">
        <f>'3. GRI Pricing'!F455</f>
        <v>[Select]</v>
      </c>
      <c r="G445" s="16">
        <f>'3. GRI Pricing'!G455</f>
        <v>0</v>
      </c>
      <c r="H445" s="16" t="str">
        <f>'3. GRI Pricing'!H455</f>
        <v>[Select]</v>
      </c>
      <c r="I445" s="16" t="str">
        <f>'3. GRI Pricing'!I455</f>
        <v>[Select]</v>
      </c>
      <c r="J445" s="280">
        <f>'3. GRI Pricing'!L455</f>
        <v>0</v>
      </c>
      <c r="K445" s="281">
        <f>'3. GRI Pricing'!P455</f>
        <v>0</v>
      </c>
      <c r="L445" s="281">
        <f>'3. GRI Pricing'!M455</f>
        <v>0</v>
      </c>
      <c r="M445" s="281">
        <f>'3. GRI Pricing'!Q455</f>
        <v>0</v>
      </c>
      <c r="N445" s="281">
        <f>'3. GRI Pricing'!S455</f>
        <v>0</v>
      </c>
      <c r="O445" s="281">
        <f>'3. GRI Pricing'!T455</f>
        <v>0</v>
      </c>
      <c r="P445" s="281">
        <f>'3. GRI Pricing'!R455</f>
        <v>0</v>
      </c>
      <c r="Q445" s="281">
        <f>'3. GRI Pricing'!U455</f>
        <v>0</v>
      </c>
      <c r="R445" s="281">
        <f>'3. GRI Pricing'!V455</f>
        <v>0</v>
      </c>
      <c r="S445" s="281">
        <f>'3. GRI Pricing'!W455</f>
        <v>0</v>
      </c>
      <c r="T445" s="281">
        <f>'3. GRI Pricing'!X455</f>
        <v>0</v>
      </c>
      <c r="U445" s="281">
        <f>'3. GRI Pricing'!Y455</f>
        <v>0</v>
      </c>
      <c r="V445" s="282">
        <f>'3. GRI Pricing'!Z455</f>
        <v>0</v>
      </c>
    </row>
    <row r="446" spans="3:22" x14ac:dyDescent="0.25">
      <c r="C446" s="23">
        <f>'3. GRI Pricing'!C456</f>
        <v>0</v>
      </c>
      <c r="D446" s="374" t="str">
        <f>'1. Accomodation'!L460</f>
        <v>[Select]</v>
      </c>
      <c r="E446" s="16" t="str">
        <f>'3. GRI Pricing'!E456</f>
        <v>[Select]</v>
      </c>
      <c r="F446" s="16" t="str">
        <f>'3. GRI Pricing'!F456</f>
        <v>[Select]</v>
      </c>
      <c r="G446" s="16">
        <f>'3. GRI Pricing'!G456</f>
        <v>0</v>
      </c>
      <c r="H446" s="16" t="str">
        <f>'3. GRI Pricing'!H456</f>
        <v>[Select]</v>
      </c>
      <c r="I446" s="16" t="str">
        <f>'3. GRI Pricing'!I456</f>
        <v>[Select]</v>
      </c>
      <c r="J446" s="280">
        <f>'3. GRI Pricing'!L456</f>
        <v>0</v>
      </c>
      <c r="K446" s="281">
        <f>'3. GRI Pricing'!P456</f>
        <v>0</v>
      </c>
      <c r="L446" s="281">
        <f>'3. GRI Pricing'!M456</f>
        <v>0</v>
      </c>
      <c r="M446" s="281">
        <f>'3. GRI Pricing'!Q456</f>
        <v>0</v>
      </c>
      <c r="N446" s="281">
        <f>'3. GRI Pricing'!S456</f>
        <v>0</v>
      </c>
      <c r="O446" s="281">
        <f>'3. GRI Pricing'!T456</f>
        <v>0</v>
      </c>
      <c r="P446" s="281">
        <f>'3. GRI Pricing'!R456</f>
        <v>0</v>
      </c>
      <c r="Q446" s="281">
        <f>'3. GRI Pricing'!U456</f>
        <v>0</v>
      </c>
      <c r="R446" s="281">
        <f>'3. GRI Pricing'!V456</f>
        <v>0</v>
      </c>
      <c r="S446" s="281">
        <f>'3. GRI Pricing'!W456</f>
        <v>0</v>
      </c>
      <c r="T446" s="281">
        <f>'3. GRI Pricing'!X456</f>
        <v>0</v>
      </c>
      <c r="U446" s="281">
        <f>'3. GRI Pricing'!Y456</f>
        <v>0</v>
      </c>
      <c r="V446" s="282">
        <f>'3. GRI Pricing'!Z456</f>
        <v>0</v>
      </c>
    </row>
    <row r="447" spans="3:22" x14ac:dyDescent="0.25">
      <c r="C447" s="23">
        <f>'3. GRI Pricing'!C457</f>
        <v>0</v>
      </c>
      <c r="D447" s="374" t="str">
        <f>'1. Accomodation'!L461</f>
        <v>[Select]</v>
      </c>
      <c r="E447" s="16" t="str">
        <f>'3. GRI Pricing'!E457</f>
        <v>[Select]</v>
      </c>
      <c r="F447" s="16" t="str">
        <f>'3. GRI Pricing'!F457</f>
        <v>[Select]</v>
      </c>
      <c r="G447" s="16">
        <f>'3. GRI Pricing'!G457</f>
        <v>0</v>
      </c>
      <c r="H447" s="16" t="str">
        <f>'3. GRI Pricing'!H457</f>
        <v>[Select]</v>
      </c>
      <c r="I447" s="16" t="str">
        <f>'3. GRI Pricing'!I457</f>
        <v>[Select]</v>
      </c>
      <c r="J447" s="280">
        <f>'3. GRI Pricing'!L457</f>
        <v>0</v>
      </c>
      <c r="K447" s="281">
        <f>'3. GRI Pricing'!P457</f>
        <v>0</v>
      </c>
      <c r="L447" s="281">
        <f>'3. GRI Pricing'!M457</f>
        <v>0</v>
      </c>
      <c r="M447" s="281">
        <f>'3. GRI Pricing'!Q457</f>
        <v>0</v>
      </c>
      <c r="N447" s="281">
        <f>'3. GRI Pricing'!S457</f>
        <v>0</v>
      </c>
      <c r="O447" s="281">
        <f>'3. GRI Pricing'!T457</f>
        <v>0</v>
      </c>
      <c r="P447" s="281">
        <f>'3. GRI Pricing'!R457</f>
        <v>0</v>
      </c>
      <c r="Q447" s="281">
        <f>'3. GRI Pricing'!U457</f>
        <v>0</v>
      </c>
      <c r="R447" s="281">
        <f>'3. GRI Pricing'!V457</f>
        <v>0</v>
      </c>
      <c r="S447" s="281">
        <f>'3. GRI Pricing'!W457</f>
        <v>0</v>
      </c>
      <c r="T447" s="281">
        <f>'3. GRI Pricing'!X457</f>
        <v>0</v>
      </c>
      <c r="U447" s="281">
        <f>'3. GRI Pricing'!Y457</f>
        <v>0</v>
      </c>
      <c r="V447" s="282">
        <f>'3. GRI Pricing'!Z457</f>
        <v>0</v>
      </c>
    </row>
    <row r="448" spans="3:22" x14ac:dyDescent="0.25">
      <c r="C448" s="23">
        <f>'3. GRI Pricing'!C458</f>
        <v>0</v>
      </c>
      <c r="D448" s="374" t="str">
        <f>'1. Accomodation'!L462</f>
        <v>[Select]</v>
      </c>
      <c r="E448" s="16" t="str">
        <f>'3. GRI Pricing'!E458</f>
        <v>[Select]</v>
      </c>
      <c r="F448" s="16" t="str">
        <f>'3. GRI Pricing'!F458</f>
        <v>[Select]</v>
      </c>
      <c r="G448" s="16">
        <f>'3. GRI Pricing'!G458</f>
        <v>0</v>
      </c>
      <c r="H448" s="16" t="str">
        <f>'3. GRI Pricing'!H458</f>
        <v>[Select]</v>
      </c>
      <c r="I448" s="16" t="str">
        <f>'3. GRI Pricing'!I458</f>
        <v>[Select]</v>
      </c>
      <c r="J448" s="280">
        <f>'3. GRI Pricing'!L458</f>
        <v>0</v>
      </c>
      <c r="K448" s="281">
        <f>'3. GRI Pricing'!P458</f>
        <v>0</v>
      </c>
      <c r="L448" s="281">
        <f>'3. GRI Pricing'!M458</f>
        <v>0</v>
      </c>
      <c r="M448" s="281">
        <f>'3. GRI Pricing'!Q458</f>
        <v>0</v>
      </c>
      <c r="N448" s="281">
        <f>'3. GRI Pricing'!S458</f>
        <v>0</v>
      </c>
      <c r="O448" s="281">
        <f>'3. GRI Pricing'!T458</f>
        <v>0</v>
      </c>
      <c r="P448" s="281">
        <f>'3. GRI Pricing'!R458</f>
        <v>0</v>
      </c>
      <c r="Q448" s="281">
        <f>'3. GRI Pricing'!U458</f>
        <v>0</v>
      </c>
      <c r="R448" s="281">
        <f>'3. GRI Pricing'!V458</f>
        <v>0</v>
      </c>
      <c r="S448" s="281">
        <f>'3. GRI Pricing'!W458</f>
        <v>0</v>
      </c>
      <c r="T448" s="281">
        <f>'3. GRI Pricing'!X458</f>
        <v>0</v>
      </c>
      <c r="U448" s="281">
        <f>'3. GRI Pricing'!Y458</f>
        <v>0</v>
      </c>
      <c r="V448" s="282">
        <f>'3. GRI Pricing'!Z458</f>
        <v>0</v>
      </c>
    </row>
    <row r="449" spans="3:22" x14ac:dyDescent="0.25">
      <c r="C449" s="23">
        <f>'3. GRI Pricing'!C459</f>
        <v>0</v>
      </c>
      <c r="D449" s="374" t="str">
        <f>'1. Accomodation'!L463</f>
        <v>[Select]</v>
      </c>
      <c r="E449" s="16" t="str">
        <f>'3. GRI Pricing'!E459</f>
        <v>[Select]</v>
      </c>
      <c r="F449" s="16" t="str">
        <f>'3. GRI Pricing'!F459</f>
        <v>[Select]</v>
      </c>
      <c r="G449" s="16">
        <f>'3. GRI Pricing'!G459</f>
        <v>0</v>
      </c>
      <c r="H449" s="16" t="str">
        <f>'3. GRI Pricing'!H459</f>
        <v>[Select]</v>
      </c>
      <c r="I449" s="16" t="str">
        <f>'3. GRI Pricing'!I459</f>
        <v>[Select]</v>
      </c>
      <c r="J449" s="280">
        <f>'3. GRI Pricing'!L459</f>
        <v>0</v>
      </c>
      <c r="K449" s="281">
        <f>'3. GRI Pricing'!P459</f>
        <v>0</v>
      </c>
      <c r="L449" s="281">
        <f>'3. GRI Pricing'!M459</f>
        <v>0</v>
      </c>
      <c r="M449" s="281">
        <f>'3. GRI Pricing'!Q459</f>
        <v>0</v>
      </c>
      <c r="N449" s="281">
        <f>'3. GRI Pricing'!S459</f>
        <v>0</v>
      </c>
      <c r="O449" s="281">
        <f>'3. GRI Pricing'!T459</f>
        <v>0</v>
      </c>
      <c r="P449" s="281">
        <f>'3. GRI Pricing'!R459</f>
        <v>0</v>
      </c>
      <c r="Q449" s="281">
        <f>'3. GRI Pricing'!U459</f>
        <v>0</v>
      </c>
      <c r="R449" s="281">
        <f>'3. GRI Pricing'!V459</f>
        <v>0</v>
      </c>
      <c r="S449" s="281">
        <f>'3. GRI Pricing'!W459</f>
        <v>0</v>
      </c>
      <c r="T449" s="281">
        <f>'3. GRI Pricing'!X459</f>
        <v>0</v>
      </c>
      <c r="U449" s="281">
        <f>'3. GRI Pricing'!Y459</f>
        <v>0</v>
      </c>
      <c r="V449" s="282">
        <f>'3. GRI Pricing'!Z459</f>
        <v>0</v>
      </c>
    </row>
    <row r="450" spans="3:22" x14ac:dyDescent="0.25">
      <c r="C450" s="23">
        <f>'3. GRI Pricing'!C460</f>
        <v>0</v>
      </c>
      <c r="D450" s="374" t="str">
        <f>'1. Accomodation'!L464</f>
        <v>[Select]</v>
      </c>
      <c r="E450" s="16" t="str">
        <f>'3. GRI Pricing'!E460</f>
        <v>[Select]</v>
      </c>
      <c r="F450" s="16" t="str">
        <f>'3. GRI Pricing'!F460</f>
        <v>[Select]</v>
      </c>
      <c r="G450" s="16">
        <f>'3. GRI Pricing'!G460</f>
        <v>0</v>
      </c>
      <c r="H450" s="16" t="str">
        <f>'3. GRI Pricing'!H460</f>
        <v>[Select]</v>
      </c>
      <c r="I450" s="16" t="str">
        <f>'3. GRI Pricing'!I460</f>
        <v>[Select]</v>
      </c>
      <c r="J450" s="280">
        <f>'3. GRI Pricing'!L460</f>
        <v>0</v>
      </c>
      <c r="K450" s="281">
        <f>'3. GRI Pricing'!P460</f>
        <v>0</v>
      </c>
      <c r="L450" s="281">
        <f>'3. GRI Pricing'!M460</f>
        <v>0</v>
      </c>
      <c r="M450" s="281">
        <f>'3. GRI Pricing'!Q460</f>
        <v>0</v>
      </c>
      <c r="N450" s="281">
        <f>'3. GRI Pricing'!S460</f>
        <v>0</v>
      </c>
      <c r="O450" s="281">
        <f>'3. GRI Pricing'!T460</f>
        <v>0</v>
      </c>
      <c r="P450" s="281">
        <f>'3. GRI Pricing'!R460</f>
        <v>0</v>
      </c>
      <c r="Q450" s="281">
        <f>'3. GRI Pricing'!U460</f>
        <v>0</v>
      </c>
      <c r="R450" s="281">
        <f>'3. GRI Pricing'!V460</f>
        <v>0</v>
      </c>
      <c r="S450" s="281">
        <f>'3. GRI Pricing'!W460</f>
        <v>0</v>
      </c>
      <c r="T450" s="281">
        <f>'3. GRI Pricing'!X460</f>
        <v>0</v>
      </c>
      <c r="U450" s="281">
        <f>'3. GRI Pricing'!Y460</f>
        <v>0</v>
      </c>
      <c r="V450" s="282">
        <f>'3. GRI Pricing'!Z460</f>
        <v>0</v>
      </c>
    </row>
    <row r="451" spans="3:22" x14ac:dyDescent="0.25">
      <c r="C451" s="23">
        <f>'3. GRI Pricing'!C461</f>
        <v>0</v>
      </c>
      <c r="D451" s="374" t="str">
        <f>'1. Accomodation'!L465</f>
        <v>[Select]</v>
      </c>
      <c r="E451" s="16" t="str">
        <f>'3. GRI Pricing'!E461</f>
        <v>[Select]</v>
      </c>
      <c r="F451" s="16" t="str">
        <f>'3. GRI Pricing'!F461</f>
        <v>[Select]</v>
      </c>
      <c r="G451" s="16">
        <f>'3. GRI Pricing'!G461</f>
        <v>0</v>
      </c>
      <c r="H451" s="16" t="str">
        <f>'3. GRI Pricing'!H461</f>
        <v>[Select]</v>
      </c>
      <c r="I451" s="16" t="str">
        <f>'3. GRI Pricing'!I461</f>
        <v>[Select]</v>
      </c>
      <c r="J451" s="280">
        <f>'3. GRI Pricing'!L461</f>
        <v>0</v>
      </c>
      <c r="K451" s="281">
        <f>'3. GRI Pricing'!P461</f>
        <v>0</v>
      </c>
      <c r="L451" s="281">
        <f>'3. GRI Pricing'!M461</f>
        <v>0</v>
      </c>
      <c r="M451" s="281">
        <f>'3. GRI Pricing'!Q461</f>
        <v>0</v>
      </c>
      <c r="N451" s="281">
        <f>'3. GRI Pricing'!S461</f>
        <v>0</v>
      </c>
      <c r="O451" s="281">
        <f>'3. GRI Pricing'!T461</f>
        <v>0</v>
      </c>
      <c r="P451" s="281">
        <f>'3. GRI Pricing'!R461</f>
        <v>0</v>
      </c>
      <c r="Q451" s="281">
        <f>'3. GRI Pricing'!U461</f>
        <v>0</v>
      </c>
      <c r="R451" s="281">
        <f>'3. GRI Pricing'!V461</f>
        <v>0</v>
      </c>
      <c r="S451" s="281">
        <f>'3. GRI Pricing'!W461</f>
        <v>0</v>
      </c>
      <c r="T451" s="281">
        <f>'3. GRI Pricing'!X461</f>
        <v>0</v>
      </c>
      <c r="U451" s="281">
        <f>'3. GRI Pricing'!Y461</f>
        <v>0</v>
      </c>
      <c r="V451" s="282">
        <f>'3. GRI Pricing'!Z461</f>
        <v>0</v>
      </c>
    </row>
    <row r="452" spans="3:22" x14ac:dyDescent="0.25">
      <c r="C452" s="23">
        <f>'3. GRI Pricing'!C462</f>
        <v>0</v>
      </c>
      <c r="D452" s="374" t="str">
        <f>'1. Accomodation'!L466</f>
        <v>[Select]</v>
      </c>
      <c r="E452" s="16" t="str">
        <f>'3. GRI Pricing'!E462</f>
        <v>[Select]</v>
      </c>
      <c r="F452" s="16" t="str">
        <f>'3. GRI Pricing'!F462</f>
        <v>[Select]</v>
      </c>
      <c r="G452" s="16">
        <f>'3. GRI Pricing'!G462</f>
        <v>0</v>
      </c>
      <c r="H452" s="16" t="str">
        <f>'3. GRI Pricing'!H462</f>
        <v>[Select]</v>
      </c>
      <c r="I452" s="16" t="str">
        <f>'3. GRI Pricing'!I462</f>
        <v>[Select]</v>
      </c>
      <c r="J452" s="280">
        <f>'3. GRI Pricing'!L462</f>
        <v>0</v>
      </c>
      <c r="K452" s="281">
        <f>'3. GRI Pricing'!P462</f>
        <v>0</v>
      </c>
      <c r="L452" s="281">
        <f>'3. GRI Pricing'!M462</f>
        <v>0</v>
      </c>
      <c r="M452" s="281">
        <f>'3. GRI Pricing'!Q462</f>
        <v>0</v>
      </c>
      <c r="N452" s="281">
        <f>'3. GRI Pricing'!S462</f>
        <v>0</v>
      </c>
      <c r="O452" s="281">
        <f>'3. GRI Pricing'!T462</f>
        <v>0</v>
      </c>
      <c r="P452" s="281">
        <f>'3. GRI Pricing'!R462</f>
        <v>0</v>
      </c>
      <c r="Q452" s="281">
        <f>'3. GRI Pricing'!U462</f>
        <v>0</v>
      </c>
      <c r="R452" s="281">
        <f>'3. GRI Pricing'!V462</f>
        <v>0</v>
      </c>
      <c r="S452" s="281">
        <f>'3. GRI Pricing'!W462</f>
        <v>0</v>
      </c>
      <c r="T452" s="281">
        <f>'3. GRI Pricing'!X462</f>
        <v>0</v>
      </c>
      <c r="U452" s="281">
        <f>'3. GRI Pricing'!Y462</f>
        <v>0</v>
      </c>
      <c r="V452" s="282">
        <f>'3. GRI Pricing'!Z462</f>
        <v>0</v>
      </c>
    </row>
    <row r="453" spans="3:22" x14ac:dyDescent="0.25">
      <c r="C453" s="23">
        <f>'3. GRI Pricing'!C463</f>
        <v>0</v>
      </c>
      <c r="D453" s="374" t="str">
        <f>'1. Accomodation'!L467</f>
        <v>[Select]</v>
      </c>
      <c r="E453" s="16" t="str">
        <f>'3. GRI Pricing'!E463</f>
        <v>[Select]</v>
      </c>
      <c r="F453" s="16" t="str">
        <f>'3. GRI Pricing'!F463</f>
        <v>[Select]</v>
      </c>
      <c r="G453" s="16">
        <f>'3. GRI Pricing'!G463</f>
        <v>0</v>
      </c>
      <c r="H453" s="16" t="str">
        <f>'3. GRI Pricing'!H463</f>
        <v>[Select]</v>
      </c>
      <c r="I453" s="16" t="str">
        <f>'3. GRI Pricing'!I463</f>
        <v>[Select]</v>
      </c>
      <c r="J453" s="280">
        <f>'3. GRI Pricing'!L463</f>
        <v>0</v>
      </c>
      <c r="K453" s="281">
        <f>'3. GRI Pricing'!P463</f>
        <v>0</v>
      </c>
      <c r="L453" s="281">
        <f>'3. GRI Pricing'!M463</f>
        <v>0</v>
      </c>
      <c r="M453" s="281">
        <f>'3. GRI Pricing'!Q463</f>
        <v>0</v>
      </c>
      <c r="N453" s="281">
        <f>'3. GRI Pricing'!S463</f>
        <v>0</v>
      </c>
      <c r="O453" s="281">
        <f>'3. GRI Pricing'!T463</f>
        <v>0</v>
      </c>
      <c r="P453" s="281">
        <f>'3. GRI Pricing'!R463</f>
        <v>0</v>
      </c>
      <c r="Q453" s="281">
        <f>'3. GRI Pricing'!U463</f>
        <v>0</v>
      </c>
      <c r="R453" s="281">
        <f>'3. GRI Pricing'!V463</f>
        <v>0</v>
      </c>
      <c r="S453" s="281">
        <f>'3. GRI Pricing'!W463</f>
        <v>0</v>
      </c>
      <c r="T453" s="281">
        <f>'3. GRI Pricing'!X463</f>
        <v>0</v>
      </c>
      <c r="U453" s="281">
        <f>'3. GRI Pricing'!Y463</f>
        <v>0</v>
      </c>
      <c r="V453" s="282">
        <f>'3. GRI Pricing'!Z463</f>
        <v>0</v>
      </c>
    </row>
    <row r="454" spans="3:22" x14ac:dyDescent="0.25">
      <c r="C454" s="23">
        <f>'3. GRI Pricing'!C464</f>
        <v>0</v>
      </c>
      <c r="D454" s="374" t="str">
        <f>'1. Accomodation'!L468</f>
        <v>[Select]</v>
      </c>
      <c r="E454" s="16" t="str">
        <f>'3. GRI Pricing'!E464</f>
        <v>[Select]</v>
      </c>
      <c r="F454" s="16" t="str">
        <f>'3. GRI Pricing'!F464</f>
        <v>[Select]</v>
      </c>
      <c r="G454" s="16">
        <f>'3. GRI Pricing'!G464</f>
        <v>0</v>
      </c>
      <c r="H454" s="16" t="str">
        <f>'3. GRI Pricing'!H464</f>
        <v>[Select]</v>
      </c>
      <c r="I454" s="16" t="str">
        <f>'3. GRI Pricing'!I464</f>
        <v>[Select]</v>
      </c>
      <c r="J454" s="280">
        <f>'3. GRI Pricing'!L464</f>
        <v>0</v>
      </c>
      <c r="K454" s="281">
        <f>'3. GRI Pricing'!P464</f>
        <v>0</v>
      </c>
      <c r="L454" s="281">
        <f>'3. GRI Pricing'!M464</f>
        <v>0</v>
      </c>
      <c r="M454" s="281">
        <f>'3. GRI Pricing'!Q464</f>
        <v>0</v>
      </c>
      <c r="N454" s="281">
        <f>'3. GRI Pricing'!S464</f>
        <v>0</v>
      </c>
      <c r="O454" s="281">
        <f>'3. GRI Pricing'!T464</f>
        <v>0</v>
      </c>
      <c r="P454" s="281">
        <f>'3. GRI Pricing'!R464</f>
        <v>0</v>
      </c>
      <c r="Q454" s="281">
        <f>'3. GRI Pricing'!U464</f>
        <v>0</v>
      </c>
      <c r="R454" s="281">
        <f>'3. GRI Pricing'!V464</f>
        <v>0</v>
      </c>
      <c r="S454" s="281">
        <f>'3. GRI Pricing'!W464</f>
        <v>0</v>
      </c>
      <c r="T454" s="281">
        <f>'3. GRI Pricing'!X464</f>
        <v>0</v>
      </c>
      <c r="U454" s="281">
        <f>'3. GRI Pricing'!Y464</f>
        <v>0</v>
      </c>
      <c r="V454" s="282">
        <f>'3. GRI Pricing'!Z464</f>
        <v>0</v>
      </c>
    </row>
    <row r="455" spans="3:22" x14ac:dyDescent="0.25">
      <c r="C455" s="23">
        <f>'3. GRI Pricing'!C465</f>
        <v>0</v>
      </c>
      <c r="D455" s="374" t="str">
        <f>'1. Accomodation'!L469</f>
        <v>[Select]</v>
      </c>
      <c r="E455" s="16" t="str">
        <f>'3. GRI Pricing'!E465</f>
        <v>[Select]</v>
      </c>
      <c r="F455" s="16" t="str">
        <f>'3. GRI Pricing'!F465</f>
        <v>[Select]</v>
      </c>
      <c r="G455" s="16">
        <f>'3. GRI Pricing'!G465</f>
        <v>0</v>
      </c>
      <c r="H455" s="16" t="str">
        <f>'3. GRI Pricing'!H465</f>
        <v>[Select]</v>
      </c>
      <c r="I455" s="16" t="str">
        <f>'3. GRI Pricing'!I465</f>
        <v>[Select]</v>
      </c>
      <c r="J455" s="280">
        <f>'3. GRI Pricing'!L465</f>
        <v>0</v>
      </c>
      <c r="K455" s="281">
        <f>'3. GRI Pricing'!P465</f>
        <v>0</v>
      </c>
      <c r="L455" s="281">
        <f>'3. GRI Pricing'!M465</f>
        <v>0</v>
      </c>
      <c r="M455" s="281">
        <f>'3. GRI Pricing'!Q465</f>
        <v>0</v>
      </c>
      <c r="N455" s="281">
        <f>'3. GRI Pricing'!S465</f>
        <v>0</v>
      </c>
      <c r="O455" s="281">
        <f>'3. GRI Pricing'!T465</f>
        <v>0</v>
      </c>
      <c r="P455" s="281">
        <f>'3. GRI Pricing'!R465</f>
        <v>0</v>
      </c>
      <c r="Q455" s="281">
        <f>'3. GRI Pricing'!U465</f>
        <v>0</v>
      </c>
      <c r="R455" s="281">
        <f>'3. GRI Pricing'!V465</f>
        <v>0</v>
      </c>
      <c r="S455" s="281">
        <f>'3. GRI Pricing'!W465</f>
        <v>0</v>
      </c>
      <c r="T455" s="281">
        <f>'3. GRI Pricing'!X465</f>
        <v>0</v>
      </c>
      <c r="U455" s="281">
        <f>'3. GRI Pricing'!Y465</f>
        <v>0</v>
      </c>
      <c r="V455" s="282">
        <f>'3. GRI Pricing'!Z465</f>
        <v>0</v>
      </c>
    </row>
    <row r="456" spans="3:22" x14ac:dyDescent="0.25">
      <c r="C456" s="23">
        <f>'3. GRI Pricing'!C466</f>
        <v>0</v>
      </c>
      <c r="D456" s="374" t="str">
        <f>'1. Accomodation'!L470</f>
        <v>[Select]</v>
      </c>
      <c r="E456" s="16" t="str">
        <f>'3. GRI Pricing'!E466</f>
        <v>[Select]</v>
      </c>
      <c r="F456" s="16" t="str">
        <f>'3. GRI Pricing'!F466</f>
        <v>[Select]</v>
      </c>
      <c r="G456" s="16">
        <f>'3. GRI Pricing'!G466</f>
        <v>0</v>
      </c>
      <c r="H456" s="16" t="str">
        <f>'3. GRI Pricing'!H466</f>
        <v>[Select]</v>
      </c>
      <c r="I456" s="16" t="str">
        <f>'3. GRI Pricing'!I466</f>
        <v>[Select]</v>
      </c>
      <c r="J456" s="280">
        <f>'3. GRI Pricing'!L466</f>
        <v>0</v>
      </c>
      <c r="K456" s="281">
        <f>'3. GRI Pricing'!P466</f>
        <v>0</v>
      </c>
      <c r="L456" s="281">
        <f>'3. GRI Pricing'!M466</f>
        <v>0</v>
      </c>
      <c r="M456" s="281">
        <f>'3. GRI Pricing'!Q466</f>
        <v>0</v>
      </c>
      <c r="N456" s="281">
        <f>'3. GRI Pricing'!S466</f>
        <v>0</v>
      </c>
      <c r="O456" s="281">
        <f>'3. GRI Pricing'!T466</f>
        <v>0</v>
      </c>
      <c r="P456" s="281">
        <f>'3. GRI Pricing'!R466</f>
        <v>0</v>
      </c>
      <c r="Q456" s="281">
        <f>'3. GRI Pricing'!U466</f>
        <v>0</v>
      </c>
      <c r="R456" s="281">
        <f>'3. GRI Pricing'!V466</f>
        <v>0</v>
      </c>
      <c r="S456" s="281">
        <f>'3. GRI Pricing'!W466</f>
        <v>0</v>
      </c>
      <c r="T456" s="281">
        <f>'3. GRI Pricing'!X466</f>
        <v>0</v>
      </c>
      <c r="U456" s="281">
        <f>'3. GRI Pricing'!Y466</f>
        <v>0</v>
      </c>
      <c r="V456" s="282">
        <f>'3. GRI Pricing'!Z466</f>
        <v>0</v>
      </c>
    </row>
    <row r="457" spans="3:22" x14ac:dyDescent="0.25">
      <c r="C457" s="23">
        <f>'3. GRI Pricing'!C467</f>
        <v>0</v>
      </c>
      <c r="D457" s="374" t="str">
        <f>'1. Accomodation'!L471</f>
        <v>[Select]</v>
      </c>
      <c r="E457" s="16" t="str">
        <f>'3. GRI Pricing'!E467</f>
        <v>[Select]</v>
      </c>
      <c r="F457" s="16" t="str">
        <f>'3. GRI Pricing'!F467</f>
        <v>[Select]</v>
      </c>
      <c r="G457" s="16">
        <f>'3. GRI Pricing'!G467</f>
        <v>0</v>
      </c>
      <c r="H457" s="16" t="str">
        <f>'3. GRI Pricing'!H467</f>
        <v>[Select]</v>
      </c>
      <c r="I457" s="16" t="str">
        <f>'3. GRI Pricing'!I467</f>
        <v>[Select]</v>
      </c>
      <c r="J457" s="280">
        <f>'3. GRI Pricing'!L467</f>
        <v>0</v>
      </c>
      <c r="K457" s="281">
        <f>'3. GRI Pricing'!P467</f>
        <v>0</v>
      </c>
      <c r="L457" s="281">
        <f>'3. GRI Pricing'!M467</f>
        <v>0</v>
      </c>
      <c r="M457" s="281">
        <f>'3. GRI Pricing'!Q467</f>
        <v>0</v>
      </c>
      <c r="N457" s="281">
        <f>'3. GRI Pricing'!S467</f>
        <v>0</v>
      </c>
      <c r="O457" s="281">
        <f>'3. GRI Pricing'!T467</f>
        <v>0</v>
      </c>
      <c r="P457" s="281">
        <f>'3. GRI Pricing'!R467</f>
        <v>0</v>
      </c>
      <c r="Q457" s="281">
        <f>'3. GRI Pricing'!U467</f>
        <v>0</v>
      </c>
      <c r="R457" s="281">
        <f>'3. GRI Pricing'!V467</f>
        <v>0</v>
      </c>
      <c r="S457" s="281">
        <f>'3. GRI Pricing'!W467</f>
        <v>0</v>
      </c>
      <c r="T457" s="281">
        <f>'3. GRI Pricing'!X467</f>
        <v>0</v>
      </c>
      <c r="U457" s="281">
        <f>'3. GRI Pricing'!Y467</f>
        <v>0</v>
      </c>
      <c r="V457" s="282">
        <f>'3. GRI Pricing'!Z467</f>
        <v>0</v>
      </c>
    </row>
    <row r="458" spans="3:22" x14ac:dyDescent="0.25">
      <c r="C458" s="23">
        <f>'3. GRI Pricing'!C468</f>
        <v>0</v>
      </c>
      <c r="D458" s="374" t="str">
        <f>'1. Accomodation'!L472</f>
        <v>[Select]</v>
      </c>
      <c r="E458" s="16" t="str">
        <f>'3. GRI Pricing'!E468</f>
        <v>[Select]</v>
      </c>
      <c r="F458" s="16" t="str">
        <f>'3. GRI Pricing'!F468</f>
        <v>[Select]</v>
      </c>
      <c r="G458" s="16">
        <f>'3. GRI Pricing'!G468</f>
        <v>0</v>
      </c>
      <c r="H458" s="16" t="str">
        <f>'3. GRI Pricing'!H468</f>
        <v>[Select]</v>
      </c>
      <c r="I458" s="16" t="str">
        <f>'3. GRI Pricing'!I468</f>
        <v>[Select]</v>
      </c>
      <c r="J458" s="280">
        <f>'3. GRI Pricing'!L468</f>
        <v>0</v>
      </c>
      <c r="K458" s="281">
        <f>'3. GRI Pricing'!P468</f>
        <v>0</v>
      </c>
      <c r="L458" s="281">
        <f>'3. GRI Pricing'!M468</f>
        <v>0</v>
      </c>
      <c r="M458" s="281">
        <f>'3. GRI Pricing'!Q468</f>
        <v>0</v>
      </c>
      <c r="N458" s="281">
        <f>'3. GRI Pricing'!S468</f>
        <v>0</v>
      </c>
      <c r="O458" s="281">
        <f>'3. GRI Pricing'!T468</f>
        <v>0</v>
      </c>
      <c r="P458" s="281">
        <f>'3. GRI Pricing'!R468</f>
        <v>0</v>
      </c>
      <c r="Q458" s="281">
        <f>'3. GRI Pricing'!U468</f>
        <v>0</v>
      </c>
      <c r="R458" s="281">
        <f>'3. GRI Pricing'!V468</f>
        <v>0</v>
      </c>
      <c r="S458" s="281">
        <f>'3. GRI Pricing'!W468</f>
        <v>0</v>
      </c>
      <c r="T458" s="281">
        <f>'3. GRI Pricing'!X468</f>
        <v>0</v>
      </c>
      <c r="U458" s="281">
        <f>'3. GRI Pricing'!Y468</f>
        <v>0</v>
      </c>
      <c r="V458" s="282">
        <f>'3. GRI Pricing'!Z468</f>
        <v>0</v>
      </c>
    </row>
    <row r="459" spans="3:22" x14ac:dyDescent="0.25">
      <c r="C459" s="23">
        <f>'3. GRI Pricing'!C469</f>
        <v>0</v>
      </c>
      <c r="D459" s="374" t="str">
        <f>'1. Accomodation'!L473</f>
        <v>[Select]</v>
      </c>
      <c r="E459" s="16" t="str">
        <f>'3. GRI Pricing'!E469</f>
        <v>[Select]</v>
      </c>
      <c r="F459" s="16" t="str">
        <f>'3. GRI Pricing'!F469</f>
        <v>[Select]</v>
      </c>
      <c r="G459" s="16">
        <f>'3. GRI Pricing'!G469</f>
        <v>0</v>
      </c>
      <c r="H459" s="16" t="str">
        <f>'3. GRI Pricing'!H469</f>
        <v>[Select]</v>
      </c>
      <c r="I459" s="16" t="str">
        <f>'3. GRI Pricing'!I469</f>
        <v>[Select]</v>
      </c>
      <c r="J459" s="280">
        <f>'3. GRI Pricing'!L469</f>
        <v>0</v>
      </c>
      <c r="K459" s="281">
        <f>'3. GRI Pricing'!P469</f>
        <v>0</v>
      </c>
      <c r="L459" s="281">
        <f>'3. GRI Pricing'!M469</f>
        <v>0</v>
      </c>
      <c r="M459" s="281">
        <f>'3. GRI Pricing'!Q469</f>
        <v>0</v>
      </c>
      <c r="N459" s="281">
        <f>'3. GRI Pricing'!S469</f>
        <v>0</v>
      </c>
      <c r="O459" s="281">
        <f>'3. GRI Pricing'!T469</f>
        <v>0</v>
      </c>
      <c r="P459" s="281">
        <f>'3. GRI Pricing'!R469</f>
        <v>0</v>
      </c>
      <c r="Q459" s="281">
        <f>'3. GRI Pricing'!U469</f>
        <v>0</v>
      </c>
      <c r="R459" s="281">
        <f>'3. GRI Pricing'!V469</f>
        <v>0</v>
      </c>
      <c r="S459" s="281">
        <f>'3. GRI Pricing'!W469</f>
        <v>0</v>
      </c>
      <c r="T459" s="281">
        <f>'3. GRI Pricing'!X469</f>
        <v>0</v>
      </c>
      <c r="U459" s="281">
        <f>'3. GRI Pricing'!Y469</f>
        <v>0</v>
      </c>
      <c r="V459" s="282">
        <f>'3. GRI Pricing'!Z469</f>
        <v>0</v>
      </c>
    </row>
    <row r="460" spans="3:22" x14ac:dyDescent="0.25">
      <c r="C460" s="23">
        <f>'3. GRI Pricing'!C470</f>
        <v>0</v>
      </c>
      <c r="D460" s="374" t="str">
        <f>'1. Accomodation'!L474</f>
        <v>[Select]</v>
      </c>
      <c r="E460" s="16" t="str">
        <f>'3. GRI Pricing'!E470</f>
        <v>[Select]</v>
      </c>
      <c r="F460" s="16" t="str">
        <f>'3. GRI Pricing'!F470</f>
        <v>[Select]</v>
      </c>
      <c r="G460" s="16">
        <f>'3. GRI Pricing'!G470</f>
        <v>0</v>
      </c>
      <c r="H460" s="16" t="str">
        <f>'3. GRI Pricing'!H470</f>
        <v>[Select]</v>
      </c>
      <c r="I460" s="16" t="str">
        <f>'3. GRI Pricing'!I470</f>
        <v>[Select]</v>
      </c>
      <c r="J460" s="280">
        <f>'3. GRI Pricing'!L470</f>
        <v>0</v>
      </c>
      <c r="K460" s="281">
        <f>'3. GRI Pricing'!P470</f>
        <v>0</v>
      </c>
      <c r="L460" s="281">
        <f>'3. GRI Pricing'!M470</f>
        <v>0</v>
      </c>
      <c r="M460" s="281">
        <f>'3. GRI Pricing'!Q470</f>
        <v>0</v>
      </c>
      <c r="N460" s="281">
        <f>'3. GRI Pricing'!S470</f>
        <v>0</v>
      </c>
      <c r="O460" s="281">
        <f>'3. GRI Pricing'!T470</f>
        <v>0</v>
      </c>
      <c r="P460" s="281">
        <f>'3. GRI Pricing'!R470</f>
        <v>0</v>
      </c>
      <c r="Q460" s="281">
        <f>'3. GRI Pricing'!U470</f>
        <v>0</v>
      </c>
      <c r="R460" s="281">
        <f>'3. GRI Pricing'!V470</f>
        <v>0</v>
      </c>
      <c r="S460" s="281">
        <f>'3. GRI Pricing'!W470</f>
        <v>0</v>
      </c>
      <c r="T460" s="281">
        <f>'3. GRI Pricing'!X470</f>
        <v>0</v>
      </c>
      <c r="U460" s="281">
        <f>'3. GRI Pricing'!Y470</f>
        <v>0</v>
      </c>
      <c r="V460" s="282">
        <f>'3. GRI Pricing'!Z470</f>
        <v>0</v>
      </c>
    </row>
    <row r="461" spans="3:22" x14ac:dyDescent="0.25">
      <c r="C461" s="23">
        <f>'3. GRI Pricing'!C471</f>
        <v>0</v>
      </c>
      <c r="D461" s="374" t="str">
        <f>'1. Accomodation'!L475</f>
        <v>[Select]</v>
      </c>
      <c r="E461" s="16" t="str">
        <f>'3. GRI Pricing'!E471</f>
        <v>[Select]</v>
      </c>
      <c r="F461" s="16" t="str">
        <f>'3. GRI Pricing'!F471</f>
        <v>[Select]</v>
      </c>
      <c r="G461" s="16">
        <f>'3. GRI Pricing'!G471</f>
        <v>0</v>
      </c>
      <c r="H461" s="16" t="str">
        <f>'3. GRI Pricing'!H471</f>
        <v>[Select]</v>
      </c>
      <c r="I461" s="16" t="str">
        <f>'3. GRI Pricing'!I471</f>
        <v>[Select]</v>
      </c>
      <c r="J461" s="280">
        <f>'3. GRI Pricing'!L471</f>
        <v>0</v>
      </c>
      <c r="K461" s="281">
        <f>'3. GRI Pricing'!P471</f>
        <v>0</v>
      </c>
      <c r="L461" s="281">
        <f>'3. GRI Pricing'!M471</f>
        <v>0</v>
      </c>
      <c r="M461" s="281">
        <f>'3. GRI Pricing'!Q471</f>
        <v>0</v>
      </c>
      <c r="N461" s="281">
        <f>'3. GRI Pricing'!S471</f>
        <v>0</v>
      </c>
      <c r="O461" s="281">
        <f>'3. GRI Pricing'!T471</f>
        <v>0</v>
      </c>
      <c r="P461" s="281">
        <f>'3. GRI Pricing'!R471</f>
        <v>0</v>
      </c>
      <c r="Q461" s="281">
        <f>'3. GRI Pricing'!U471</f>
        <v>0</v>
      </c>
      <c r="R461" s="281">
        <f>'3. GRI Pricing'!V471</f>
        <v>0</v>
      </c>
      <c r="S461" s="281">
        <f>'3. GRI Pricing'!W471</f>
        <v>0</v>
      </c>
      <c r="T461" s="281">
        <f>'3. GRI Pricing'!X471</f>
        <v>0</v>
      </c>
      <c r="U461" s="281">
        <f>'3. GRI Pricing'!Y471</f>
        <v>0</v>
      </c>
      <c r="V461" s="282">
        <f>'3. GRI Pricing'!Z471</f>
        <v>0</v>
      </c>
    </row>
    <row r="462" spans="3:22" x14ac:dyDescent="0.25">
      <c r="C462" s="23">
        <f>'3. GRI Pricing'!C472</f>
        <v>0</v>
      </c>
      <c r="D462" s="374" t="str">
        <f>'1. Accomodation'!L476</f>
        <v>[Select]</v>
      </c>
      <c r="E462" s="16" t="str">
        <f>'3. GRI Pricing'!E472</f>
        <v>[Select]</v>
      </c>
      <c r="F462" s="16" t="str">
        <f>'3. GRI Pricing'!F472</f>
        <v>[Select]</v>
      </c>
      <c r="G462" s="16">
        <f>'3. GRI Pricing'!G472</f>
        <v>0</v>
      </c>
      <c r="H462" s="16" t="str">
        <f>'3. GRI Pricing'!H472</f>
        <v>[Select]</v>
      </c>
      <c r="I462" s="16" t="str">
        <f>'3. GRI Pricing'!I472</f>
        <v>[Select]</v>
      </c>
      <c r="J462" s="280">
        <f>'3. GRI Pricing'!L472</f>
        <v>0</v>
      </c>
      <c r="K462" s="281">
        <f>'3. GRI Pricing'!P472</f>
        <v>0</v>
      </c>
      <c r="L462" s="281">
        <f>'3. GRI Pricing'!M472</f>
        <v>0</v>
      </c>
      <c r="M462" s="281">
        <f>'3. GRI Pricing'!Q472</f>
        <v>0</v>
      </c>
      <c r="N462" s="281">
        <f>'3. GRI Pricing'!S472</f>
        <v>0</v>
      </c>
      <c r="O462" s="281">
        <f>'3. GRI Pricing'!T472</f>
        <v>0</v>
      </c>
      <c r="P462" s="281">
        <f>'3. GRI Pricing'!R472</f>
        <v>0</v>
      </c>
      <c r="Q462" s="281">
        <f>'3. GRI Pricing'!U472</f>
        <v>0</v>
      </c>
      <c r="R462" s="281">
        <f>'3. GRI Pricing'!V472</f>
        <v>0</v>
      </c>
      <c r="S462" s="281">
        <f>'3. GRI Pricing'!W472</f>
        <v>0</v>
      </c>
      <c r="T462" s="281">
        <f>'3. GRI Pricing'!X472</f>
        <v>0</v>
      </c>
      <c r="U462" s="281">
        <f>'3. GRI Pricing'!Y472</f>
        <v>0</v>
      </c>
      <c r="V462" s="282">
        <f>'3. GRI Pricing'!Z472</f>
        <v>0</v>
      </c>
    </row>
    <row r="463" spans="3:22" x14ac:dyDescent="0.25">
      <c r="C463" s="23">
        <f>'3. GRI Pricing'!C473</f>
        <v>0</v>
      </c>
      <c r="D463" s="374" t="str">
        <f>'1. Accomodation'!L477</f>
        <v>[Select]</v>
      </c>
      <c r="E463" s="16" t="str">
        <f>'3. GRI Pricing'!E473</f>
        <v>[Select]</v>
      </c>
      <c r="F463" s="16" t="str">
        <f>'3. GRI Pricing'!F473</f>
        <v>[Select]</v>
      </c>
      <c r="G463" s="16">
        <f>'3. GRI Pricing'!G473</f>
        <v>0</v>
      </c>
      <c r="H463" s="16" t="str">
        <f>'3. GRI Pricing'!H473</f>
        <v>[Select]</v>
      </c>
      <c r="I463" s="16" t="str">
        <f>'3. GRI Pricing'!I473</f>
        <v>[Select]</v>
      </c>
      <c r="J463" s="280">
        <f>'3. GRI Pricing'!L473</f>
        <v>0</v>
      </c>
      <c r="K463" s="281">
        <f>'3. GRI Pricing'!P473</f>
        <v>0</v>
      </c>
      <c r="L463" s="281">
        <f>'3. GRI Pricing'!M473</f>
        <v>0</v>
      </c>
      <c r="M463" s="281">
        <f>'3. GRI Pricing'!Q473</f>
        <v>0</v>
      </c>
      <c r="N463" s="281">
        <f>'3. GRI Pricing'!S473</f>
        <v>0</v>
      </c>
      <c r="O463" s="281">
        <f>'3. GRI Pricing'!T473</f>
        <v>0</v>
      </c>
      <c r="P463" s="281">
        <f>'3. GRI Pricing'!R473</f>
        <v>0</v>
      </c>
      <c r="Q463" s="281">
        <f>'3. GRI Pricing'!U473</f>
        <v>0</v>
      </c>
      <c r="R463" s="281">
        <f>'3. GRI Pricing'!V473</f>
        <v>0</v>
      </c>
      <c r="S463" s="281">
        <f>'3. GRI Pricing'!W473</f>
        <v>0</v>
      </c>
      <c r="T463" s="281">
        <f>'3. GRI Pricing'!X473</f>
        <v>0</v>
      </c>
      <c r="U463" s="281">
        <f>'3. GRI Pricing'!Y473</f>
        <v>0</v>
      </c>
      <c r="V463" s="282">
        <f>'3. GRI Pricing'!Z473</f>
        <v>0</v>
      </c>
    </row>
    <row r="464" spans="3:22" x14ac:dyDescent="0.25">
      <c r="C464" s="23">
        <f>'3. GRI Pricing'!C474</f>
        <v>0</v>
      </c>
      <c r="D464" s="374" t="str">
        <f>'1. Accomodation'!L478</f>
        <v>[Select]</v>
      </c>
      <c r="E464" s="16" t="str">
        <f>'3. GRI Pricing'!E474</f>
        <v>[Select]</v>
      </c>
      <c r="F464" s="16" t="str">
        <f>'3. GRI Pricing'!F474</f>
        <v>[Select]</v>
      </c>
      <c r="G464" s="16">
        <f>'3. GRI Pricing'!G474</f>
        <v>0</v>
      </c>
      <c r="H464" s="16" t="str">
        <f>'3. GRI Pricing'!H474</f>
        <v>[Select]</v>
      </c>
      <c r="I464" s="16" t="str">
        <f>'3. GRI Pricing'!I474</f>
        <v>[Select]</v>
      </c>
      <c r="J464" s="280">
        <f>'3. GRI Pricing'!L474</f>
        <v>0</v>
      </c>
      <c r="K464" s="281">
        <f>'3. GRI Pricing'!P474</f>
        <v>0</v>
      </c>
      <c r="L464" s="281">
        <f>'3. GRI Pricing'!M474</f>
        <v>0</v>
      </c>
      <c r="M464" s="281">
        <f>'3. GRI Pricing'!Q474</f>
        <v>0</v>
      </c>
      <c r="N464" s="281">
        <f>'3. GRI Pricing'!S474</f>
        <v>0</v>
      </c>
      <c r="O464" s="281">
        <f>'3. GRI Pricing'!T474</f>
        <v>0</v>
      </c>
      <c r="P464" s="281">
        <f>'3. GRI Pricing'!R474</f>
        <v>0</v>
      </c>
      <c r="Q464" s="281">
        <f>'3. GRI Pricing'!U474</f>
        <v>0</v>
      </c>
      <c r="R464" s="281">
        <f>'3. GRI Pricing'!V474</f>
        <v>0</v>
      </c>
      <c r="S464" s="281">
        <f>'3. GRI Pricing'!W474</f>
        <v>0</v>
      </c>
      <c r="T464" s="281">
        <f>'3. GRI Pricing'!X474</f>
        <v>0</v>
      </c>
      <c r="U464" s="281">
        <f>'3. GRI Pricing'!Y474</f>
        <v>0</v>
      </c>
      <c r="V464" s="282">
        <f>'3. GRI Pricing'!Z474</f>
        <v>0</v>
      </c>
    </row>
    <row r="465" spans="3:22" x14ac:dyDescent="0.25">
      <c r="C465" s="23">
        <f>'3. GRI Pricing'!C475</f>
        <v>0</v>
      </c>
      <c r="D465" s="374" t="str">
        <f>'1. Accomodation'!L479</f>
        <v>[Select]</v>
      </c>
      <c r="E465" s="16" t="str">
        <f>'3. GRI Pricing'!E475</f>
        <v>[Select]</v>
      </c>
      <c r="F465" s="16" t="str">
        <f>'3. GRI Pricing'!F475</f>
        <v>[Select]</v>
      </c>
      <c r="G465" s="16">
        <f>'3. GRI Pricing'!G475</f>
        <v>0</v>
      </c>
      <c r="H465" s="16" t="str">
        <f>'3. GRI Pricing'!H475</f>
        <v>[Select]</v>
      </c>
      <c r="I465" s="16" t="str">
        <f>'3. GRI Pricing'!I475</f>
        <v>[Select]</v>
      </c>
      <c r="J465" s="280">
        <f>'3. GRI Pricing'!L475</f>
        <v>0</v>
      </c>
      <c r="K465" s="281">
        <f>'3. GRI Pricing'!P475</f>
        <v>0</v>
      </c>
      <c r="L465" s="281">
        <f>'3. GRI Pricing'!M475</f>
        <v>0</v>
      </c>
      <c r="M465" s="281">
        <f>'3. GRI Pricing'!Q475</f>
        <v>0</v>
      </c>
      <c r="N465" s="281">
        <f>'3. GRI Pricing'!S475</f>
        <v>0</v>
      </c>
      <c r="O465" s="281">
        <f>'3. GRI Pricing'!T475</f>
        <v>0</v>
      </c>
      <c r="P465" s="281">
        <f>'3. GRI Pricing'!R475</f>
        <v>0</v>
      </c>
      <c r="Q465" s="281">
        <f>'3. GRI Pricing'!U475</f>
        <v>0</v>
      </c>
      <c r="R465" s="281">
        <f>'3. GRI Pricing'!V475</f>
        <v>0</v>
      </c>
      <c r="S465" s="281">
        <f>'3. GRI Pricing'!W475</f>
        <v>0</v>
      </c>
      <c r="T465" s="281">
        <f>'3. GRI Pricing'!X475</f>
        <v>0</v>
      </c>
      <c r="U465" s="281">
        <f>'3. GRI Pricing'!Y475</f>
        <v>0</v>
      </c>
      <c r="V465" s="282">
        <f>'3. GRI Pricing'!Z475</f>
        <v>0</v>
      </c>
    </row>
    <row r="466" spans="3:22" x14ac:dyDescent="0.25">
      <c r="C466" s="23">
        <f>'3. GRI Pricing'!C476</f>
        <v>0</v>
      </c>
      <c r="D466" s="374" t="str">
        <f>'1. Accomodation'!L480</f>
        <v>[Select]</v>
      </c>
      <c r="E466" s="16" t="str">
        <f>'3. GRI Pricing'!E476</f>
        <v>[Select]</v>
      </c>
      <c r="F466" s="16" t="str">
        <f>'3. GRI Pricing'!F476</f>
        <v>[Select]</v>
      </c>
      <c r="G466" s="16">
        <f>'3. GRI Pricing'!G476</f>
        <v>0</v>
      </c>
      <c r="H466" s="16" t="str">
        <f>'3. GRI Pricing'!H476</f>
        <v>[Select]</v>
      </c>
      <c r="I466" s="16" t="str">
        <f>'3. GRI Pricing'!I476</f>
        <v>[Select]</v>
      </c>
      <c r="J466" s="280">
        <f>'3. GRI Pricing'!L476</f>
        <v>0</v>
      </c>
      <c r="K466" s="281">
        <f>'3. GRI Pricing'!P476</f>
        <v>0</v>
      </c>
      <c r="L466" s="281">
        <f>'3. GRI Pricing'!M476</f>
        <v>0</v>
      </c>
      <c r="M466" s="281">
        <f>'3. GRI Pricing'!Q476</f>
        <v>0</v>
      </c>
      <c r="N466" s="281">
        <f>'3. GRI Pricing'!S476</f>
        <v>0</v>
      </c>
      <c r="O466" s="281">
        <f>'3. GRI Pricing'!T476</f>
        <v>0</v>
      </c>
      <c r="P466" s="281">
        <f>'3. GRI Pricing'!R476</f>
        <v>0</v>
      </c>
      <c r="Q466" s="281">
        <f>'3. GRI Pricing'!U476</f>
        <v>0</v>
      </c>
      <c r="R466" s="281">
        <f>'3. GRI Pricing'!V476</f>
        <v>0</v>
      </c>
      <c r="S466" s="281">
        <f>'3. GRI Pricing'!W476</f>
        <v>0</v>
      </c>
      <c r="T466" s="281">
        <f>'3. GRI Pricing'!X476</f>
        <v>0</v>
      </c>
      <c r="U466" s="281">
        <f>'3. GRI Pricing'!Y476</f>
        <v>0</v>
      </c>
      <c r="V466" s="282">
        <f>'3. GRI Pricing'!Z476</f>
        <v>0</v>
      </c>
    </row>
    <row r="467" spans="3:22" x14ac:dyDescent="0.25">
      <c r="C467" s="23">
        <f>'3. GRI Pricing'!C477</f>
        <v>0</v>
      </c>
      <c r="D467" s="374" t="str">
        <f>'1. Accomodation'!L481</f>
        <v>[Select]</v>
      </c>
      <c r="E467" s="16" t="str">
        <f>'3. GRI Pricing'!E477</f>
        <v>[Select]</v>
      </c>
      <c r="F467" s="16" t="str">
        <f>'3. GRI Pricing'!F477</f>
        <v>[Select]</v>
      </c>
      <c r="G467" s="16">
        <f>'3. GRI Pricing'!G477</f>
        <v>0</v>
      </c>
      <c r="H467" s="16" t="str">
        <f>'3. GRI Pricing'!H477</f>
        <v>[Select]</v>
      </c>
      <c r="I467" s="16" t="str">
        <f>'3. GRI Pricing'!I477</f>
        <v>[Select]</v>
      </c>
      <c r="J467" s="280">
        <f>'3. GRI Pricing'!L477</f>
        <v>0</v>
      </c>
      <c r="K467" s="281">
        <f>'3. GRI Pricing'!P477</f>
        <v>0</v>
      </c>
      <c r="L467" s="281">
        <f>'3. GRI Pricing'!M477</f>
        <v>0</v>
      </c>
      <c r="M467" s="281">
        <f>'3. GRI Pricing'!Q477</f>
        <v>0</v>
      </c>
      <c r="N467" s="281">
        <f>'3. GRI Pricing'!S477</f>
        <v>0</v>
      </c>
      <c r="O467" s="281">
        <f>'3. GRI Pricing'!T477</f>
        <v>0</v>
      </c>
      <c r="P467" s="281">
        <f>'3. GRI Pricing'!R477</f>
        <v>0</v>
      </c>
      <c r="Q467" s="281">
        <f>'3. GRI Pricing'!U477</f>
        <v>0</v>
      </c>
      <c r="R467" s="281">
        <f>'3. GRI Pricing'!V477</f>
        <v>0</v>
      </c>
      <c r="S467" s="281">
        <f>'3. GRI Pricing'!W477</f>
        <v>0</v>
      </c>
      <c r="T467" s="281">
        <f>'3. GRI Pricing'!X477</f>
        <v>0</v>
      </c>
      <c r="U467" s="281">
        <f>'3. GRI Pricing'!Y477</f>
        <v>0</v>
      </c>
      <c r="V467" s="282">
        <f>'3. GRI Pricing'!Z477</f>
        <v>0</v>
      </c>
    </row>
    <row r="468" spans="3:22" x14ac:dyDescent="0.25">
      <c r="C468" s="23">
        <f>'3. GRI Pricing'!C478</f>
        <v>0</v>
      </c>
      <c r="D468" s="374" t="str">
        <f>'1. Accomodation'!L482</f>
        <v>[Select]</v>
      </c>
      <c r="E468" s="16" t="str">
        <f>'3. GRI Pricing'!E478</f>
        <v>[Select]</v>
      </c>
      <c r="F468" s="16" t="str">
        <f>'3. GRI Pricing'!F478</f>
        <v>[Select]</v>
      </c>
      <c r="G468" s="16">
        <f>'3. GRI Pricing'!G478</f>
        <v>0</v>
      </c>
      <c r="H468" s="16" t="str">
        <f>'3. GRI Pricing'!H478</f>
        <v>[Select]</v>
      </c>
      <c r="I468" s="16" t="str">
        <f>'3. GRI Pricing'!I478</f>
        <v>[Select]</v>
      </c>
      <c r="J468" s="280">
        <f>'3. GRI Pricing'!L478</f>
        <v>0</v>
      </c>
      <c r="K468" s="281">
        <f>'3. GRI Pricing'!P478</f>
        <v>0</v>
      </c>
      <c r="L468" s="281">
        <f>'3. GRI Pricing'!M478</f>
        <v>0</v>
      </c>
      <c r="M468" s="281">
        <f>'3. GRI Pricing'!Q478</f>
        <v>0</v>
      </c>
      <c r="N468" s="281">
        <f>'3. GRI Pricing'!S478</f>
        <v>0</v>
      </c>
      <c r="O468" s="281">
        <f>'3. GRI Pricing'!T478</f>
        <v>0</v>
      </c>
      <c r="P468" s="281">
        <f>'3. GRI Pricing'!R478</f>
        <v>0</v>
      </c>
      <c r="Q468" s="281">
        <f>'3. GRI Pricing'!U478</f>
        <v>0</v>
      </c>
      <c r="R468" s="281">
        <f>'3. GRI Pricing'!V478</f>
        <v>0</v>
      </c>
      <c r="S468" s="281">
        <f>'3. GRI Pricing'!W478</f>
        <v>0</v>
      </c>
      <c r="T468" s="281">
        <f>'3. GRI Pricing'!X478</f>
        <v>0</v>
      </c>
      <c r="U468" s="281">
        <f>'3. GRI Pricing'!Y478</f>
        <v>0</v>
      </c>
      <c r="V468" s="282">
        <f>'3. GRI Pricing'!Z478</f>
        <v>0</v>
      </c>
    </row>
    <row r="469" spans="3:22" x14ac:dyDescent="0.25">
      <c r="C469" s="23">
        <f>'3. GRI Pricing'!C479</f>
        <v>0</v>
      </c>
      <c r="D469" s="374" t="str">
        <f>'1. Accomodation'!L483</f>
        <v>[Select]</v>
      </c>
      <c r="E469" s="16" t="str">
        <f>'3. GRI Pricing'!E479</f>
        <v>[Select]</v>
      </c>
      <c r="F469" s="16" t="str">
        <f>'3. GRI Pricing'!F479</f>
        <v>[Select]</v>
      </c>
      <c r="G469" s="16">
        <f>'3. GRI Pricing'!G479</f>
        <v>0</v>
      </c>
      <c r="H469" s="16" t="str">
        <f>'3. GRI Pricing'!H479</f>
        <v>[Select]</v>
      </c>
      <c r="I469" s="16" t="str">
        <f>'3. GRI Pricing'!I479</f>
        <v>[Select]</v>
      </c>
      <c r="J469" s="280">
        <f>'3. GRI Pricing'!L479</f>
        <v>0</v>
      </c>
      <c r="K469" s="281">
        <f>'3. GRI Pricing'!P479</f>
        <v>0</v>
      </c>
      <c r="L469" s="281">
        <f>'3. GRI Pricing'!M479</f>
        <v>0</v>
      </c>
      <c r="M469" s="281">
        <f>'3. GRI Pricing'!Q479</f>
        <v>0</v>
      </c>
      <c r="N469" s="281">
        <f>'3. GRI Pricing'!S479</f>
        <v>0</v>
      </c>
      <c r="O469" s="281">
        <f>'3. GRI Pricing'!T479</f>
        <v>0</v>
      </c>
      <c r="P469" s="281">
        <f>'3. GRI Pricing'!R479</f>
        <v>0</v>
      </c>
      <c r="Q469" s="281">
        <f>'3. GRI Pricing'!U479</f>
        <v>0</v>
      </c>
      <c r="R469" s="281">
        <f>'3. GRI Pricing'!V479</f>
        <v>0</v>
      </c>
      <c r="S469" s="281">
        <f>'3. GRI Pricing'!W479</f>
        <v>0</v>
      </c>
      <c r="T469" s="281">
        <f>'3. GRI Pricing'!X479</f>
        <v>0</v>
      </c>
      <c r="U469" s="281">
        <f>'3. GRI Pricing'!Y479</f>
        <v>0</v>
      </c>
      <c r="V469" s="282">
        <f>'3. GRI Pricing'!Z479</f>
        <v>0</v>
      </c>
    </row>
    <row r="470" spans="3:22" x14ac:dyDescent="0.25">
      <c r="C470" s="23">
        <f>'3. GRI Pricing'!C480</f>
        <v>0</v>
      </c>
      <c r="D470" s="374" t="str">
        <f>'1. Accomodation'!L484</f>
        <v>[Select]</v>
      </c>
      <c r="E470" s="16" t="str">
        <f>'3. GRI Pricing'!E480</f>
        <v>[Select]</v>
      </c>
      <c r="F470" s="16" t="str">
        <f>'3. GRI Pricing'!F480</f>
        <v>[Select]</v>
      </c>
      <c r="G470" s="16">
        <f>'3. GRI Pricing'!G480</f>
        <v>0</v>
      </c>
      <c r="H470" s="16" t="str">
        <f>'3. GRI Pricing'!H480</f>
        <v>[Select]</v>
      </c>
      <c r="I470" s="16" t="str">
        <f>'3. GRI Pricing'!I480</f>
        <v>[Select]</v>
      </c>
      <c r="J470" s="280">
        <f>'3. GRI Pricing'!L480</f>
        <v>0</v>
      </c>
      <c r="K470" s="281">
        <f>'3. GRI Pricing'!P480</f>
        <v>0</v>
      </c>
      <c r="L470" s="281">
        <f>'3. GRI Pricing'!M480</f>
        <v>0</v>
      </c>
      <c r="M470" s="281">
        <f>'3. GRI Pricing'!Q480</f>
        <v>0</v>
      </c>
      <c r="N470" s="281">
        <f>'3. GRI Pricing'!S480</f>
        <v>0</v>
      </c>
      <c r="O470" s="281">
        <f>'3. GRI Pricing'!T480</f>
        <v>0</v>
      </c>
      <c r="P470" s="281">
        <f>'3. GRI Pricing'!R480</f>
        <v>0</v>
      </c>
      <c r="Q470" s="281">
        <f>'3. GRI Pricing'!U480</f>
        <v>0</v>
      </c>
      <c r="R470" s="281">
        <f>'3. GRI Pricing'!V480</f>
        <v>0</v>
      </c>
      <c r="S470" s="281">
        <f>'3. GRI Pricing'!W480</f>
        <v>0</v>
      </c>
      <c r="T470" s="281">
        <f>'3. GRI Pricing'!X480</f>
        <v>0</v>
      </c>
      <c r="U470" s="281">
        <f>'3. GRI Pricing'!Y480</f>
        <v>0</v>
      </c>
      <c r="V470" s="282">
        <f>'3. GRI Pricing'!Z480</f>
        <v>0</v>
      </c>
    </row>
    <row r="471" spans="3:22" x14ac:dyDescent="0.25">
      <c r="C471" s="23">
        <f>'3. GRI Pricing'!C481</f>
        <v>0</v>
      </c>
      <c r="D471" s="374" t="str">
        <f>'1. Accomodation'!L485</f>
        <v>[Select]</v>
      </c>
      <c r="E471" s="16" t="str">
        <f>'3. GRI Pricing'!E481</f>
        <v>[Select]</v>
      </c>
      <c r="F471" s="16" t="str">
        <f>'3. GRI Pricing'!F481</f>
        <v>[Select]</v>
      </c>
      <c r="G471" s="16">
        <f>'3. GRI Pricing'!G481</f>
        <v>0</v>
      </c>
      <c r="H471" s="16" t="str">
        <f>'3. GRI Pricing'!H481</f>
        <v>[Select]</v>
      </c>
      <c r="I471" s="16" t="str">
        <f>'3. GRI Pricing'!I481</f>
        <v>[Select]</v>
      </c>
      <c r="J471" s="280">
        <f>'3. GRI Pricing'!L481</f>
        <v>0</v>
      </c>
      <c r="K471" s="281">
        <f>'3. GRI Pricing'!P481</f>
        <v>0</v>
      </c>
      <c r="L471" s="281">
        <f>'3. GRI Pricing'!M481</f>
        <v>0</v>
      </c>
      <c r="M471" s="281">
        <f>'3. GRI Pricing'!Q481</f>
        <v>0</v>
      </c>
      <c r="N471" s="281">
        <f>'3. GRI Pricing'!S481</f>
        <v>0</v>
      </c>
      <c r="O471" s="281">
        <f>'3. GRI Pricing'!T481</f>
        <v>0</v>
      </c>
      <c r="P471" s="281">
        <f>'3. GRI Pricing'!R481</f>
        <v>0</v>
      </c>
      <c r="Q471" s="281">
        <f>'3. GRI Pricing'!U481</f>
        <v>0</v>
      </c>
      <c r="R471" s="281">
        <f>'3. GRI Pricing'!V481</f>
        <v>0</v>
      </c>
      <c r="S471" s="281">
        <f>'3. GRI Pricing'!W481</f>
        <v>0</v>
      </c>
      <c r="T471" s="281">
        <f>'3. GRI Pricing'!X481</f>
        <v>0</v>
      </c>
      <c r="U471" s="281">
        <f>'3. GRI Pricing'!Y481</f>
        <v>0</v>
      </c>
      <c r="V471" s="282">
        <f>'3. GRI Pricing'!Z481</f>
        <v>0</v>
      </c>
    </row>
    <row r="472" spans="3:22" x14ac:dyDescent="0.25">
      <c r="C472" s="23">
        <f>'3. GRI Pricing'!C482</f>
        <v>0</v>
      </c>
      <c r="D472" s="374" t="str">
        <f>'1. Accomodation'!L486</f>
        <v>[Select]</v>
      </c>
      <c r="E472" s="16" t="str">
        <f>'3. GRI Pricing'!E482</f>
        <v>[Select]</v>
      </c>
      <c r="F472" s="16" t="str">
        <f>'3. GRI Pricing'!F482</f>
        <v>[Select]</v>
      </c>
      <c r="G472" s="16">
        <f>'3. GRI Pricing'!G482</f>
        <v>0</v>
      </c>
      <c r="H472" s="16" t="str">
        <f>'3. GRI Pricing'!H482</f>
        <v>[Select]</v>
      </c>
      <c r="I472" s="16" t="str">
        <f>'3. GRI Pricing'!I482</f>
        <v>[Select]</v>
      </c>
      <c r="J472" s="280">
        <f>'3. GRI Pricing'!L482</f>
        <v>0</v>
      </c>
      <c r="K472" s="281">
        <f>'3. GRI Pricing'!P482</f>
        <v>0</v>
      </c>
      <c r="L472" s="281">
        <f>'3. GRI Pricing'!M482</f>
        <v>0</v>
      </c>
      <c r="M472" s="281">
        <f>'3. GRI Pricing'!Q482</f>
        <v>0</v>
      </c>
      <c r="N472" s="281">
        <f>'3. GRI Pricing'!S482</f>
        <v>0</v>
      </c>
      <c r="O472" s="281">
        <f>'3. GRI Pricing'!T482</f>
        <v>0</v>
      </c>
      <c r="P472" s="281">
        <f>'3. GRI Pricing'!R482</f>
        <v>0</v>
      </c>
      <c r="Q472" s="281">
        <f>'3. GRI Pricing'!U482</f>
        <v>0</v>
      </c>
      <c r="R472" s="281">
        <f>'3. GRI Pricing'!V482</f>
        <v>0</v>
      </c>
      <c r="S472" s="281">
        <f>'3. GRI Pricing'!W482</f>
        <v>0</v>
      </c>
      <c r="T472" s="281">
        <f>'3. GRI Pricing'!X482</f>
        <v>0</v>
      </c>
      <c r="U472" s="281">
        <f>'3. GRI Pricing'!Y482</f>
        <v>0</v>
      </c>
      <c r="V472" s="282">
        <f>'3. GRI Pricing'!Z482</f>
        <v>0</v>
      </c>
    </row>
    <row r="473" spans="3:22" x14ac:dyDescent="0.25">
      <c r="C473" s="23">
        <f>'3. GRI Pricing'!C483</f>
        <v>0</v>
      </c>
      <c r="D473" s="374" t="str">
        <f>'1. Accomodation'!L487</f>
        <v>[Select]</v>
      </c>
      <c r="E473" s="16" t="str">
        <f>'3. GRI Pricing'!E483</f>
        <v>[Select]</v>
      </c>
      <c r="F473" s="16" t="str">
        <f>'3. GRI Pricing'!F483</f>
        <v>[Select]</v>
      </c>
      <c r="G473" s="16">
        <f>'3. GRI Pricing'!G483</f>
        <v>0</v>
      </c>
      <c r="H473" s="16" t="str">
        <f>'3. GRI Pricing'!H483</f>
        <v>[Select]</v>
      </c>
      <c r="I473" s="16" t="str">
        <f>'3. GRI Pricing'!I483</f>
        <v>[Select]</v>
      </c>
      <c r="J473" s="280">
        <f>'3. GRI Pricing'!L483</f>
        <v>0</v>
      </c>
      <c r="K473" s="281">
        <f>'3. GRI Pricing'!P483</f>
        <v>0</v>
      </c>
      <c r="L473" s="281">
        <f>'3. GRI Pricing'!M483</f>
        <v>0</v>
      </c>
      <c r="M473" s="281">
        <f>'3. GRI Pricing'!Q483</f>
        <v>0</v>
      </c>
      <c r="N473" s="281">
        <f>'3. GRI Pricing'!S483</f>
        <v>0</v>
      </c>
      <c r="O473" s="281">
        <f>'3. GRI Pricing'!T483</f>
        <v>0</v>
      </c>
      <c r="P473" s="281">
        <f>'3. GRI Pricing'!R483</f>
        <v>0</v>
      </c>
      <c r="Q473" s="281">
        <f>'3. GRI Pricing'!U483</f>
        <v>0</v>
      </c>
      <c r="R473" s="281">
        <f>'3. GRI Pricing'!V483</f>
        <v>0</v>
      </c>
      <c r="S473" s="281">
        <f>'3. GRI Pricing'!W483</f>
        <v>0</v>
      </c>
      <c r="T473" s="281">
        <f>'3. GRI Pricing'!X483</f>
        <v>0</v>
      </c>
      <c r="U473" s="281">
        <f>'3. GRI Pricing'!Y483</f>
        <v>0</v>
      </c>
      <c r="V473" s="282">
        <f>'3. GRI Pricing'!Z483</f>
        <v>0</v>
      </c>
    </row>
    <row r="474" spans="3:22" x14ac:dyDescent="0.25">
      <c r="C474" s="23">
        <f>'3. GRI Pricing'!C484</f>
        <v>0</v>
      </c>
      <c r="D474" s="374" t="str">
        <f>'1. Accomodation'!L488</f>
        <v>[Select]</v>
      </c>
      <c r="E474" s="16" t="str">
        <f>'3. GRI Pricing'!E484</f>
        <v>[Select]</v>
      </c>
      <c r="F474" s="16" t="str">
        <f>'3. GRI Pricing'!F484</f>
        <v>[Select]</v>
      </c>
      <c r="G474" s="16">
        <f>'3. GRI Pricing'!G484</f>
        <v>0</v>
      </c>
      <c r="H474" s="16" t="str">
        <f>'3. GRI Pricing'!H484</f>
        <v>[Select]</v>
      </c>
      <c r="I474" s="16" t="str">
        <f>'3. GRI Pricing'!I484</f>
        <v>[Select]</v>
      </c>
      <c r="J474" s="280">
        <f>'3. GRI Pricing'!L484</f>
        <v>0</v>
      </c>
      <c r="K474" s="281">
        <f>'3. GRI Pricing'!P484</f>
        <v>0</v>
      </c>
      <c r="L474" s="281">
        <f>'3. GRI Pricing'!M484</f>
        <v>0</v>
      </c>
      <c r="M474" s="281">
        <f>'3. GRI Pricing'!Q484</f>
        <v>0</v>
      </c>
      <c r="N474" s="281">
        <f>'3. GRI Pricing'!S484</f>
        <v>0</v>
      </c>
      <c r="O474" s="281">
        <f>'3. GRI Pricing'!T484</f>
        <v>0</v>
      </c>
      <c r="P474" s="281">
        <f>'3. GRI Pricing'!R484</f>
        <v>0</v>
      </c>
      <c r="Q474" s="281">
        <f>'3. GRI Pricing'!U484</f>
        <v>0</v>
      </c>
      <c r="R474" s="281">
        <f>'3. GRI Pricing'!V484</f>
        <v>0</v>
      </c>
      <c r="S474" s="281">
        <f>'3. GRI Pricing'!W484</f>
        <v>0</v>
      </c>
      <c r="T474" s="281">
        <f>'3. GRI Pricing'!X484</f>
        <v>0</v>
      </c>
      <c r="U474" s="281">
        <f>'3. GRI Pricing'!Y484</f>
        <v>0</v>
      </c>
      <c r="V474" s="282">
        <f>'3. GRI Pricing'!Z484</f>
        <v>0</v>
      </c>
    </row>
    <row r="475" spans="3:22" x14ac:dyDescent="0.25">
      <c r="C475" s="23">
        <f>'3. GRI Pricing'!C485</f>
        <v>0</v>
      </c>
      <c r="D475" s="374" t="str">
        <f>'1. Accomodation'!L489</f>
        <v>[Select]</v>
      </c>
      <c r="E475" s="16" t="str">
        <f>'3. GRI Pricing'!E485</f>
        <v>[Select]</v>
      </c>
      <c r="F475" s="16" t="str">
        <f>'3. GRI Pricing'!F485</f>
        <v>[Select]</v>
      </c>
      <c r="G475" s="16">
        <f>'3. GRI Pricing'!G485</f>
        <v>0</v>
      </c>
      <c r="H475" s="16" t="str">
        <f>'3. GRI Pricing'!H485</f>
        <v>[Select]</v>
      </c>
      <c r="I475" s="16" t="str">
        <f>'3. GRI Pricing'!I485</f>
        <v>[Select]</v>
      </c>
      <c r="J475" s="280">
        <f>'3. GRI Pricing'!L485</f>
        <v>0</v>
      </c>
      <c r="K475" s="281">
        <f>'3. GRI Pricing'!P485</f>
        <v>0</v>
      </c>
      <c r="L475" s="281">
        <f>'3. GRI Pricing'!M485</f>
        <v>0</v>
      </c>
      <c r="M475" s="281">
        <f>'3. GRI Pricing'!Q485</f>
        <v>0</v>
      </c>
      <c r="N475" s="281">
        <f>'3. GRI Pricing'!S485</f>
        <v>0</v>
      </c>
      <c r="O475" s="281">
        <f>'3. GRI Pricing'!T485</f>
        <v>0</v>
      </c>
      <c r="P475" s="281">
        <f>'3. GRI Pricing'!R485</f>
        <v>0</v>
      </c>
      <c r="Q475" s="281">
        <f>'3. GRI Pricing'!U485</f>
        <v>0</v>
      </c>
      <c r="R475" s="281">
        <f>'3. GRI Pricing'!V485</f>
        <v>0</v>
      </c>
      <c r="S475" s="281">
        <f>'3. GRI Pricing'!W485</f>
        <v>0</v>
      </c>
      <c r="T475" s="281">
        <f>'3. GRI Pricing'!X485</f>
        <v>0</v>
      </c>
      <c r="U475" s="281">
        <f>'3. GRI Pricing'!Y485</f>
        <v>0</v>
      </c>
      <c r="V475" s="282">
        <f>'3. GRI Pricing'!Z485</f>
        <v>0</v>
      </c>
    </row>
    <row r="476" spans="3:22" x14ac:dyDescent="0.25">
      <c r="C476" s="23">
        <f>'3. GRI Pricing'!C486</f>
        <v>0</v>
      </c>
      <c r="D476" s="374" t="str">
        <f>'1. Accomodation'!L490</f>
        <v>[Select]</v>
      </c>
      <c r="E476" s="16" t="str">
        <f>'3. GRI Pricing'!E486</f>
        <v>[Select]</v>
      </c>
      <c r="F476" s="16" t="str">
        <f>'3. GRI Pricing'!F486</f>
        <v>[Select]</v>
      </c>
      <c r="G476" s="16">
        <f>'3. GRI Pricing'!G486</f>
        <v>0</v>
      </c>
      <c r="H476" s="16" t="str">
        <f>'3. GRI Pricing'!H486</f>
        <v>[Select]</v>
      </c>
      <c r="I476" s="16" t="str">
        <f>'3. GRI Pricing'!I486</f>
        <v>[Select]</v>
      </c>
      <c r="J476" s="280">
        <f>'3. GRI Pricing'!L486</f>
        <v>0</v>
      </c>
      <c r="K476" s="281">
        <f>'3. GRI Pricing'!P486</f>
        <v>0</v>
      </c>
      <c r="L476" s="281">
        <f>'3. GRI Pricing'!M486</f>
        <v>0</v>
      </c>
      <c r="M476" s="281">
        <f>'3. GRI Pricing'!Q486</f>
        <v>0</v>
      </c>
      <c r="N476" s="281">
        <f>'3. GRI Pricing'!S486</f>
        <v>0</v>
      </c>
      <c r="O476" s="281">
        <f>'3. GRI Pricing'!T486</f>
        <v>0</v>
      </c>
      <c r="P476" s="281">
        <f>'3. GRI Pricing'!R486</f>
        <v>0</v>
      </c>
      <c r="Q476" s="281">
        <f>'3. GRI Pricing'!U486</f>
        <v>0</v>
      </c>
      <c r="R476" s="281">
        <f>'3. GRI Pricing'!V486</f>
        <v>0</v>
      </c>
      <c r="S476" s="281">
        <f>'3. GRI Pricing'!W486</f>
        <v>0</v>
      </c>
      <c r="T476" s="281">
        <f>'3. GRI Pricing'!X486</f>
        <v>0</v>
      </c>
      <c r="U476" s="281">
        <f>'3. GRI Pricing'!Y486</f>
        <v>0</v>
      </c>
      <c r="V476" s="282">
        <f>'3. GRI Pricing'!Z486</f>
        <v>0</v>
      </c>
    </row>
    <row r="477" spans="3:22" x14ac:dyDescent="0.25">
      <c r="C477" s="23">
        <f>'3. GRI Pricing'!C487</f>
        <v>0</v>
      </c>
      <c r="D477" s="374" t="str">
        <f>'1. Accomodation'!L491</f>
        <v>[Select]</v>
      </c>
      <c r="E477" s="16" t="str">
        <f>'3. GRI Pricing'!E487</f>
        <v>[Select]</v>
      </c>
      <c r="F477" s="16" t="str">
        <f>'3. GRI Pricing'!F487</f>
        <v>[Select]</v>
      </c>
      <c r="G477" s="16">
        <f>'3. GRI Pricing'!G487</f>
        <v>0</v>
      </c>
      <c r="H477" s="16" t="str">
        <f>'3. GRI Pricing'!H487</f>
        <v>[Select]</v>
      </c>
      <c r="I477" s="16" t="str">
        <f>'3. GRI Pricing'!I487</f>
        <v>[Select]</v>
      </c>
      <c r="J477" s="280">
        <f>'3. GRI Pricing'!L487</f>
        <v>0</v>
      </c>
      <c r="K477" s="281">
        <f>'3. GRI Pricing'!P487</f>
        <v>0</v>
      </c>
      <c r="L477" s="281">
        <f>'3. GRI Pricing'!M487</f>
        <v>0</v>
      </c>
      <c r="M477" s="281">
        <f>'3. GRI Pricing'!Q487</f>
        <v>0</v>
      </c>
      <c r="N477" s="281">
        <f>'3. GRI Pricing'!S487</f>
        <v>0</v>
      </c>
      <c r="O477" s="281">
        <f>'3. GRI Pricing'!T487</f>
        <v>0</v>
      </c>
      <c r="P477" s="281">
        <f>'3. GRI Pricing'!R487</f>
        <v>0</v>
      </c>
      <c r="Q477" s="281">
        <f>'3. GRI Pricing'!U487</f>
        <v>0</v>
      </c>
      <c r="R477" s="281">
        <f>'3. GRI Pricing'!V487</f>
        <v>0</v>
      </c>
      <c r="S477" s="281">
        <f>'3. GRI Pricing'!W487</f>
        <v>0</v>
      </c>
      <c r="T477" s="281">
        <f>'3. GRI Pricing'!X487</f>
        <v>0</v>
      </c>
      <c r="U477" s="281">
        <f>'3. GRI Pricing'!Y487</f>
        <v>0</v>
      </c>
      <c r="V477" s="282">
        <f>'3. GRI Pricing'!Z487</f>
        <v>0</v>
      </c>
    </row>
    <row r="478" spans="3:22" x14ac:dyDescent="0.25">
      <c r="C478" s="23">
        <f>'3. GRI Pricing'!C488</f>
        <v>0</v>
      </c>
      <c r="D478" s="374" t="str">
        <f>'1. Accomodation'!L492</f>
        <v>[Select]</v>
      </c>
      <c r="E478" s="16" t="str">
        <f>'3. GRI Pricing'!E488</f>
        <v>[Select]</v>
      </c>
      <c r="F478" s="16" t="str">
        <f>'3. GRI Pricing'!F488</f>
        <v>[Select]</v>
      </c>
      <c r="G478" s="16">
        <f>'3. GRI Pricing'!G488</f>
        <v>0</v>
      </c>
      <c r="H478" s="16" t="str">
        <f>'3. GRI Pricing'!H488</f>
        <v>[Select]</v>
      </c>
      <c r="I478" s="16" t="str">
        <f>'3. GRI Pricing'!I488</f>
        <v>[Select]</v>
      </c>
      <c r="J478" s="280">
        <f>'3. GRI Pricing'!L488</f>
        <v>0</v>
      </c>
      <c r="K478" s="281">
        <f>'3. GRI Pricing'!P488</f>
        <v>0</v>
      </c>
      <c r="L478" s="281">
        <f>'3. GRI Pricing'!M488</f>
        <v>0</v>
      </c>
      <c r="M478" s="281">
        <f>'3. GRI Pricing'!Q488</f>
        <v>0</v>
      </c>
      <c r="N478" s="281">
        <f>'3. GRI Pricing'!S488</f>
        <v>0</v>
      </c>
      <c r="O478" s="281">
        <f>'3. GRI Pricing'!T488</f>
        <v>0</v>
      </c>
      <c r="P478" s="281">
        <f>'3. GRI Pricing'!R488</f>
        <v>0</v>
      </c>
      <c r="Q478" s="281">
        <f>'3. GRI Pricing'!U488</f>
        <v>0</v>
      </c>
      <c r="R478" s="281">
        <f>'3. GRI Pricing'!V488</f>
        <v>0</v>
      </c>
      <c r="S478" s="281">
        <f>'3. GRI Pricing'!W488</f>
        <v>0</v>
      </c>
      <c r="T478" s="281">
        <f>'3. GRI Pricing'!X488</f>
        <v>0</v>
      </c>
      <c r="U478" s="281">
        <f>'3. GRI Pricing'!Y488</f>
        <v>0</v>
      </c>
      <c r="V478" s="282">
        <f>'3. GRI Pricing'!Z488</f>
        <v>0</v>
      </c>
    </row>
    <row r="479" spans="3:22" x14ac:dyDescent="0.25">
      <c r="C479" s="23">
        <f>'3. GRI Pricing'!C489</f>
        <v>0</v>
      </c>
      <c r="D479" s="374" t="str">
        <f>'1. Accomodation'!L493</f>
        <v>[Select]</v>
      </c>
      <c r="E479" s="16" t="str">
        <f>'3. GRI Pricing'!E489</f>
        <v>[Select]</v>
      </c>
      <c r="F479" s="16" t="str">
        <f>'3. GRI Pricing'!F489</f>
        <v>[Select]</v>
      </c>
      <c r="G479" s="16">
        <f>'3. GRI Pricing'!G489</f>
        <v>0</v>
      </c>
      <c r="H479" s="16" t="str">
        <f>'3. GRI Pricing'!H489</f>
        <v>[Select]</v>
      </c>
      <c r="I479" s="16" t="str">
        <f>'3. GRI Pricing'!I489</f>
        <v>[Select]</v>
      </c>
      <c r="J479" s="280">
        <f>'3. GRI Pricing'!L489</f>
        <v>0</v>
      </c>
      <c r="K479" s="281">
        <f>'3. GRI Pricing'!P489</f>
        <v>0</v>
      </c>
      <c r="L479" s="281">
        <f>'3. GRI Pricing'!M489</f>
        <v>0</v>
      </c>
      <c r="M479" s="281">
        <f>'3. GRI Pricing'!Q489</f>
        <v>0</v>
      </c>
      <c r="N479" s="281">
        <f>'3. GRI Pricing'!S489</f>
        <v>0</v>
      </c>
      <c r="O479" s="281">
        <f>'3. GRI Pricing'!T489</f>
        <v>0</v>
      </c>
      <c r="P479" s="281">
        <f>'3. GRI Pricing'!R489</f>
        <v>0</v>
      </c>
      <c r="Q479" s="281">
        <f>'3. GRI Pricing'!U489</f>
        <v>0</v>
      </c>
      <c r="R479" s="281">
        <f>'3. GRI Pricing'!V489</f>
        <v>0</v>
      </c>
      <c r="S479" s="281">
        <f>'3. GRI Pricing'!W489</f>
        <v>0</v>
      </c>
      <c r="T479" s="281">
        <f>'3. GRI Pricing'!X489</f>
        <v>0</v>
      </c>
      <c r="U479" s="281">
        <f>'3. GRI Pricing'!Y489</f>
        <v>0</v>
      </c>
      <c r="V479" s="282">
        <f>'3. GRI Pricing'!Z489</f>
        <v>0</v>
      </c>
    </row>
    <row r="480" spans="3:22" x14ac:dyDescent="0.25">
      <c r="C480" s="23">
        <f>'3. GRI Pricing'!C490</f>
        <v>0</v>
      </c>
      <c r="D480" s="374" t="str">
        <f>'1. Accomodation'!L494</f>
        <v>[Select]</v>
      </c>
      <c r="E480" s="16" t="str">
        <f>'3. GRI Pricing'!E490</f>
        <v>[Select]</v>
      </c>
      <c r="F480" s="16" t="str">
        <f>'3. GRI Pricing'!F490</f>
        <v>[Select]</v>
      </c>
      <c r="G480" s="16">
        <f>'3. GRI Pricing'!G490</f>
        <v>0</v>
      </c>
      <c r="H480" s="16" t="str">
        <f>'3. GRI Pricing'!H490</f>
        <v>[Select]</v>
      </c>
      <c r="I480" s="16" t="str">
        <f>'3. GRI Pricing'!I490</f>
        <v>[Select]</v>
      </c>
      <c r="J480" s="280">
        <f>'3. GRI Pricing'!L490</f>
        <v>0</v>
      </c>
      <c r="K480" s="281">
        <f>'3. GRI Pricing'!P490</f>
        <v>0</v>
      </c>
      <c r="L480" s="281">
        <f>'3. GRI Pricing'!M490</f>
        <v>0</v>
      </c>
      <c r="M480" s="281">
        <f>'3. GRI Pricing'!Q490</f>
        <v>0</v>
      </c>
      <c r="N480" s="281">
        <f>'3. GRI Pricing'!S490</f>
        <v>0</v>
      </c>
      <c r="O480" s="281">
        <f>'3. GRI Pricing'!T490</f>
        <v>0</v>
      </c>
      <c r="P480" s="281">
        <f>'3. GRI Pricing'!R490</f>
        <v>0</v>
      </c>
      <c r="Q480" s="281">
        <f>'3. GRI Pricing'!U490</f>
        <v>0</v>
      </c>
      <c r="R480" s="281">
        <f>'3. GRI Pricing'!V490</f>
        <v>0</v>
      </c>
      <c r="S480" s="281">
        <f>'3. GRI Pricing'!W490</f>
        <v>0</v>
      </c>
      <c r="T480" s="281">
        <f>'3. GRI Pricing'!X490</f>
        <v>0</v>
      </c>
      <c r="U480" s="281">
        <f>'3. GRI Pricing'!Y490</f>
        <v>0</v>
      </c>
      <c r="V480" s="282">
        <f>'3. GRI Pricing'!Z490</f>
        <v>0</v>
      </c>
    </row>
    <row r="481" spans="3:22" x14ac:dyDescent="0.25">
      <c r="C481" s="23">
        <f>'3. GRI Pricing'!C491</f>
        <v>0</v>
      </c>
      <c r="D481" s="374" t="str">
        <f>'1. Accomodation'!L495</f>
        <v>[Select]</v>
      </c>
      <c r="E481" s="16" t="str">
        <f>'3. GRI Pricing'!E491</f>
        <v>[Select]</v>
      </c>
      <c r="F481" s="16" t="str">
        <f>'3. GRI Pricing'!F491</f>
        <v>[Select]</v>
      </c>
      <c r="G481" s="16">
        <f>'3. GRI Pricing'!G491</f>
        <v>0</v>
      </c>
      <c r="H481" s="16" t="str">
        <f>'3. GRI Pricing'!H491</f>
        <v>[Select]</v>
      </c>
      <c r="I481" s="16" t="str">
        <f>'3. GRI Pricing'!I491</f>
        <v>[Select]</v>
      </c>
      <c r="J481" s="280">
        <f>'3. GRI Pricing'!L491</f>
        <v>0</v>
      </c>
      <c r="K481" s="281">
        <f>'3. GRI Pricing'!P491</f>
        <v>0</v>
      </c>
      <c r="L481" s="281">
        <f>'3. GRI Pricing'!M491</f>
        <v>0</v>
      </c>
      <c r="M481" s="281">
        <f>'3. GRI Pricing'!Q491</f>
        <v>0</v>
      </c>
      <c r="N481" s="281">
        <f>'3. GRI Pricing'!S491</f>
        <v>0</v>
      </c>
      <c r="O481" s="281">
        <f>'3. GRI Pricing'!T491</f>
        <v>0</v>
      </c>
      <c r="P481" s="281">
        <f>'3. GRI Pricing'!R491</f>
        <v>0</v>
      </c>
      <c r="Q481" s="281">
        <f>'3. GRI Pricing'!U491</f>
        <v>0</v>
      </c>
      <c r="R481" s="281">
        <f>'3. GRI Pricing'!V491</f>
        <v>0</v>
      </c>
      <c r="S481" s="281">
        <f>'3. GRI Pricing'!W491</f>
        <v>0</v>
      </c>
      <c r="T481" s="281">
        <f>'3. GRI Pricing'!X491</f>
        <v>0</v>
      </c>
      <c r="U481" s="281">
        <f>'3. GRI Pricing'!Y491</f>
        <v>0</v>
      </c>
      <c r="V481" s="282">
        <f>'3. GRI Pricing'!Z491</f>
        <v>0</v>
      </c>
    </row>
    <row r="482" spans="3:22" x14ac:dyDescent="0.25">
      <c r="C482" s="23">
        <f>'3. GRI Pricing'!C492</f>
        <v>0</v>
      </c>
      <c r="D482" s="374" t="str">
        <f>'1. Accomodation'!L496</f>
        <v>[Select]</v>
      </c>
      <c r="E482" s="16" t="str">
        <f>'3. GRI Pricing'!E492</f>
        <v>[Select]</v>
      </c>
      <c r="F482" s="16" t="str">
        <f>'3. GRI Pricing'!F492</f>
        <v>[Select]</v>
      </c>
      <c r="G482" s="16">
        <f>'3. GRI Pricing'!G492</f>
        <v>0</v>
      </c>
      <c r="H482" s="16" t="str">
        <f>'3. GRI Pricing'!H492</f>
        <v>[Select]</v>
      </c>
      <c r="I482" s="16" t="str">
        <f>'3. GRI Pricing'!I492</f>
        <v>[Select]</v>
      </c>
      <c r="J482" s="280">
        <f>'3. GRI Pricing'!L492</f>
        <v>0</v>
      </c>
      <c r="K482" s="281">
        <f>'3. GRI Pricing'!P492</f>
        <v>0</v>
      </c>
      <c r="L482" s="281">
        <f>'3. GRI Pricing'!M492</f>
        <v>0</v>
      </c>
      <c r="M482" s="281">
        <f>'3. GRI Pricing'!Q492</f>
        <v>0</v>
      </c>
      <c r="N482" s="281">
        <f>'3. GRI Pricing'!S492</f>
        <v>0</v>
      </c>
      <c r="O482" s="281">
        <f>'3. GRI Pricing'!T492</f>
        <v>0</v>
      </c>
      <c r="P482" s="281">
        <f>'3. GRI Pricing'!R492</f>
        <v>0</v>
      </c>
      <c r="Q482" s="281">
        <f>'3. GRI Pricing'!U492</f>
        <v>0</v>
      </c>
      <c r="R482" s="281">
        <f>'3. GRI Pricing'!V492</f>
        <v>0</v>
      </c>
      <c r="S482" s="281">
        <f>'3. GRI Pricing'!W492</f>
        <v>0</v>
      </c>
      <c r="T482" s="281">
        <f>'3. GRI Pricing'!X492</f>
        <v>0</v>
      </c>
      <c r="U482" s="281">
        <f>'3. GRI Pricing'!Y492</f>
        <v>0</v>
      </c>
      <c r="V482" s="282">
        <f>'3. GRI Pricing'!Z492</f>
        <v>0</v>
      </c>
    </row>
    <row r="483" spans="3:22" x14ac:dyDescent="0.25">
      <c r="C483" s="23">
        <f>'3. GRI Pricing'!C493</f>
        <v>0</v>
      </c>
      <c r="D483" s="374" t="str">
        <f>'1. Accomodation'!L497</f>
        <v>[Select]</v>
      </c>
      <c r="E483" s="16" t="str">
        <f>'3. GRI Pricing'!E493</f>
        <v>[Select]</v>
      </c>
      <c r="F483" s="16" t="str">
        <f>'3. GRI Pricing'!F493</f>
        <v>[Select]</v>
      </c>
      <c r="G483" s="16">
        <f>'3. GRI Pricing'!G493</f>
        <v>0</v>
      </c>
      <c r="H483" s="16" t="str">
        <f>'3. GRI Pricing'!H493</f>
        <v>[Select]</v>
      </c>
      <c r="I483" s="16" t="str">
        <f>'3. GRI Pricing'!I493</f>
        <v>[Select]</v>
      </c>
      <c r="J483" s="280">
        <f>'3. GRI Pricing'!L493</f>
        <v>0</v>
      </c>
      <c r="K483" s="281">
        <f>'3. GRI Pricing'!P493</f>
        <v>0</v>
      </c>
      <c r="L483" s="281">
        <f>'3. GRI Pricing'!M493</f>
        <v>0</v>
      </c>
      <c r="M483" s="281">
        <f>'3. GRI Pricing'!Q493</f>
        <v>0</v>
      </c>
      <c r="N483" s="281">
        <f>'3. GRI Pricing'!S493</f>
        <v>0</v>
      </c>
      <c r="O483" s="281">
        <f>'3. GRI Pricing'!T493</f>
        <v>0</v>
      </c>
      <c r="P483" s="281">
        <f>'3. GRI Pricing'!R493</f>
        <v>0</v>
      </c>
      <c r="Q483" s="281">
        <f>'3. GRI Pricing'!U493</f>
        <v>0</v>
      </c>
      <c r="R483" s="281">
        <f>'3. GRI Pricing'!V493</f>
        <v>0</v>
      </c>
      <c r="S483" s="281">
        <f>'3. GRI Pricing'!W493</f>
        <v>0</v>
      </c>
      <c r="T483" s="281">
        <f>'3. GRI Pricing'!X493</f>
        <v>0</v>
      </c>
      <c r="U483" s="281">
        <f>'3. GRI Pricing'!Y493</f>
        <v>0</v>
      </c>
      <c r="V483" s="282">
        <f>'3. GRI Pricing'!Z493</f>
        <v>0</v>
      </c>
    </row>
    <row r="484" spans="3:22" x14ac:dyDescent="0.25">
      <c r="C484" s="23">
        <f>'3. GRI Pricing'!C494</f>
        <v>0</v>
      </c>
      <c r="D484" s="374" t="str">
        <f>'1. Accomodation'!L498</f>
        <v>[Select]</v>
      </c>
      <c r="E484" s="16" t="str">
        <f>'3. GRI Pricing'!E494</f>
        <v>[Select]</v>
      </c>
      <c r="F484" s="16" t="str">
        <f>'3. GRI Pricing'!F494</f>
        <v>[Select]</v>
      </c>
      <c r="G484" s="16">
        <f>'3. GRI Pricing'!G494</f>
        <v>0</v>
      </c>
      <c r="H484" s="16" t="str">
        <f>'3. GRI Pricing'!H494</f>
        <v>[Select]</v>
      </c>
      <c r="I484" s="16" t="str">
        <f>'3. GRI Pricing'!I494</f>
        <v>[Select]</v>
      </c>
      <c r="J484" s="280">
        <f>'3. GRI Pricing'!L494</f>
        <v>0</v>
      </c>
      <c r="K484" s="281">
        <f>'3. GRI Pricing'!P494</f>
        <v>0</v>
      </c>
      <c r="L484" s="281">
        <f>'3. GRI Pricing'!M494</f>
        <v>0</v>
      </c>
      <c r="M484" s="281">
        <f>'3. GRI Pricing'!Q494</f>
        <v>0</v>
      </c>
      <c r="N484" s="281">
        <f>'3. GRI Pricing'!S494</f>
        <v>0</v>
      </c>
      <c r="O484" s="281">
        <f>'3. GRI Pricing'!T494</f>
        <v>0</v>
      </c>
      <c r="P484" s="281">
        <f>'3. GRI Pricing'!R494</f>
        <v>0</v>
      </c>
      <c r="Q484" s="281">
        <f>'3. GRI Pricing'!U494</f>
        <v>0</v>
      </c>
      <c r="R484" s="281">
        <f>'3. GRI Pricing'!V494</f>
        <v>0</v>
      </c>
      <c r="S484" s="281">
        <f>'3. GRI Pricing'!W494</f>
        <v>0</v>
      </c>
      <c r="T484" s="281">
        <f>'3. GRI Pricing'!X494</f>
        <v>0</v>
      </c>
      <c r="U484" s="281">
        <f>'3. GRI Pricing'!Y494</f>
        <v>0</v>
      </c>
      <c r="V484" s="282">
        <f>'3. GRI Pricing'!Z494</f>
        <v>0</v>
      </c>
    </row>
    <row r="485" spans="3:22" x14ac:dyDescent="0.25">
      <c r="C485" s="23">
        <f>'3. GRI Pricing'!C495</f>
        <v>0</v>
      </c>
      <c r="D485" s="374" t="str">
        <f>'1. Accomodation'!L499</f>
        <v>[Select]</v>
      </c>
      <c r="E485" s="16" t="str">
        <f>'3. GRI Pricing'!E495</f>
        <v>[Select]</v>
      </c>
      <c r="F485" s="16" t="str">
        <f>'3. GRI Pricing'!F495</f>
        <v>[Select]</v>
      </c>
      <c r="G485" s="16">
        <f>'3. GRI Pricing'!G495</f>
        <v>0</v>
      </c>
      <c r="H485" s="16" t="str">
        <f>'3. GRI Pricing'!H495</f>
        <v>[Select]</v>
      </c>
      <c r="I485" s="16" t="str">
        <f>'3. GRI Pricing'!I495</f>
        <v>[Select]</v>
      </c>
      <c r="J485" s="280">
        <f>'3. GRI Pricing'!L495</f>
        <v>0</v>
      </c>
      <c r="K485" s="281">
        <f>'3. GRI Pricing'!P495</f>
        <v>0</v>
      </c>
      <c r="L485" s="281">
        <f>'3. GRI Pricing'!M495</f>
        <v>0</v>
      </c>
      <c r="M485" s="281">
        <f>'3. GRI Pricing'!Q495</f>
        <v>0</v>
      </c>
      <c r="N485" s="281">
        <f>'3. GRI Pricing'!S495</f>
        <v>0</v>
      </c>
      <c r="O485" s="281">
        <f>'3. GRI Pricing'!T495</f>
        <v>0</v>
      </c>
      <c r="P485" s="281">
        <f>'3. GRI Pricing'!R495</f>
        <v>0</v>
      </c>
      <c r="Q485" s="281">
        <f>'3. GRI Pricing'!U495</f>
        <v>0</v>
      </c>
      <c r="R485" s="281">
        <f>'3. GRI Pricing'!V495</f>
        <v>0</v>
      </c>
      <c r="S485" s="281">
        <f>'3. GRI Pricing'!W495</f>
        <v>0</v>
      </c>
      <c r="T485" s="281">
        <f>'3. GRI Pricing'!X495</f>
        <v>0</v>
      </c>
      <c r="U485" s="281">
        <f>'3. GRI Pricing'!Y495</f>
        <v>0</v>
      </c>
      <c r="V485" s="282">
        <f>'3. GRI Pricing'!Z495</f>
        <v>0</v>
      </c>
    </row>
    <row r="486" spans="3:22" x14ac:dyDescent="0.25">
      <c r="C486" s="23">
        <f>'3. GRI Pricing'!C496</f>
        <v>0</v>
      </c>
      <c r="D486" s="374" t="str">
        <f>'1. Accomodation'!L500</f>
        <v>[Select]</v>
      </c>
      <c r="E486" s="16" t="str">
        <f>'3. GRI Pricing'!E496</f>
        <v>[Select]</v>
      </c>
      <c r="F486" s="16" t="str">
        <f>'3. GRI Pricing'!F496</f>
        <v>[Select]</v>
      </c>
      <c r="G486" s="16">
        <f>'3. GRI Pricing'!G496</f>
        <v>0</v>
      </c>
      <c r="H486" s="16" t="str">
        <f>'3. GRI Pricing'!H496</f>
        <v>[Select]</v>
      </c>
      <c r="I486" s="16" t="str">
        <f>'3. GRI Pricing'!I496</f>
        <v>[Select]</v>
      </c>
      <c r="J486" s="280">
        <f>'3. GRI Pricing'!L496</f>
        <v>0</v>
      </c>
      <c r="K486" s="281">
        <f>'3. GRI Pricing'!P496</f>
        <v>0</v>
      </c>
      <c r="L486" s="281">
        <f>'3. GRI Pricing'!M496</f>
        <v>0</v>
      </c>
      <c r="M486" s="281">
        <f>'3. GRI Pricing'!Q496</f>
        <v>0</v>
      </c>
      <c r="N486" s="281">
        <f>'3. GRI Pricing'!S496</f>
        <v>0</v>
      </c>
      <c r="O486" s="281">
        <f>'3. GRI Pricing'!T496</f>
        <v>0</v>
      </c>
      <c r="P486" s="281">
        <f>'3. GRI Pricing'!R496</f>
        <v>0</v>
      </c>
      <c r="Q486" s="281">
        <f>'3. GRI Pricing'!U496</f>
        <v>0</v>
      </c>
      <c r="R486" s="281">
        <f>'3. GRI Pricing'!V496</f>
        <v>0</v>
      </c>
      <c r="S486" s="281">
        <f>'3. GRI Pricing'!W496</f>
        <v>0</v>
      </c>
      <c r="T486" s="281">
        <f>'3. GRI Pricing'!X496</f>
        <v>0</v>
      </c>
      <c r="U486" s="281">
        <f>'3. GRI Pricing'!Y496</f>
        <v>0</v>
      </c>
      <c r="V486" s="282">
        <f>'3. GRI Pricing'!Z496</f>
        <v>0</v>
      </c>
    </row>
    <row r="487" spans="3:22" x14ac:dyDescent="0.25">
      <c r="C487" s="23">
        <f>'3. GRI Pricing'!C497</f>
        <v>0</v>
      </c>
      <c r="D487" s="374" t="str">
        <f>'1. Accomodation'!L501</f>
        <v>[Select]</v>
      </c>
      <c r="E487" s="16" t="str">
        <f>'3. GRI Pricing'!E497</f>
        <v>[Select]</v>
      </c>
      <c r="F487" s="16" t="str">
        <f>'3. GRI Pricing'!F497</f>
        <v>[Select]</v>
      </c>
      <c r="G487" s="16">
        <f>'3. GRI Pricing'!G497</f>
        <v>0</v>
      </c>
      <c r="H487" s="16" t="str">
        <f>'3. GRI Pricing'!H497</f>
        <v>[Select]</v>
      </c>
      <c r="I487" s="16" t="str">
        <f>'3. GRI Pricing'!I497</f>
        <v>[Select]</v>
      </c>
      <c r="J487" s="280">
        <f>'3. GRI Pricing'!L497</f>
        <v>0</v>
      </c>
      <c r="K487" s="281">
        <f>'3. GRI Pricing'!P497</f>
        <v>0</v>
      </c>
      <c r="L487" s="281">
        <f>'3. GRI Pricing'!M497</f>
        <v>0</v>
      </c>
      <c r="M487" s="281">
        <f>'3. GRI Pricing'!Q497</f>
        <v>0</v>
      </c>
      <c r="N487" s="281">
        <f>'3. GRI Pricing'!S497</f>
        <v>0</v>
      </c>
      <c r="O487" s="281">
        <f>'3. GRI Pricing'!T497</f>
        <v>0</v>
      </c>
      <c r="P487" s="281">
        <f>'3. GRI Pricing'!R497</f>
        <v>0</v>
      </c>
      <c r="Q487" s="281">
        <f>'3. GRI Pricing'!U497</f>
        <v>0</v>
      </c>
      <c r="R487" s="281">
        <f>'3. GRI Pricing'!V497</f>
        <v>0</v>
      </c>
      <c r="S487" s="281">
        <f>'3. GRI Pricing'!W497</f>
        <v>0</v>
      </c>
      <c r="T487" s="281">
        <f>'3. GRI Pricing'!X497</f>
        <v>0</v>
      </c>
      <c r="U487" s="281">
        <f>'3. GRI Pricing'!Y497</f>
        <v>0</v>
      </c>
      <c r="V487" s="282">
        <f>'3. GRI Pricing'!Z497</f>
        <v>0</v>
      </c>
    </row>
    <row r="488" spans="3:22" x14ac:dyDescent="0.25">
      <c r="C488" s="23">
        <f>'3. GRI Pricing'!C498</f>
        <v>0</v>
      </c>
      <c r="D488" s="374" t="str">
        <f>'1. Accomodation'!L502</f>
        <v>[Select]</v>
      </c>
      <c r="E488" s="16" t="str">
        <f>'3. GRI Pricing'!E498</f>
        <v>[Select]</v>
      </c>
      <c r="F488" s="16" t="str">
        <f>'3. GRI Pricing'!F498</f>
        <v>[Select]</v>
      </c>
      <c r="G488" s="16">
        <f>'3. GRI Pricing'!G498</f>
        <v>0</v>
      </c>
      <c r="H488" s="16" t="str">
        <f>'3. GRI Pricing'!H498</f>
        <v>[Select]</v>
      </c>
      <c r="I488" s="16" t="str">
        <f>'3. GRI Pricing'!I498</f>
        <v>[Select]</v>
      </c>
      <c r="J488" s="280">
        <f>'3. GRI Pricing'!L498</f>
        <v>0</v>
      </c>
      <c r="K488" s="281">
        <f>'3. GRI Pricing'!P498</f>
        <v>0</v>
      </c>
      <c r="L488" s="281">
        <f>'3. GRI Pricing'!M498</f>
        <v>0</v>
      </c>
      <c r="M488" s="281">
        <f>'3. GRI Pricing'!Q498</f>
        <v>0</v>
      </c>
      <c r="N488" s="281">
        <f>'3. GRI Pricing'!S498</f>
        <v>0</v>
      </c>
      <c r="O488" s="281">
        <f>'3. GRI Pricing'!T498</f>
        <v>0</v>
      </c>
      <c r="P488" s="281">
        <f>'3. GRI Pricing'!R498</f>
        <v>0</v>
      </c>
      <c r="Q488" s="281">
        <f>'3. GRI Pricing'!U498</f>
        <v>0</v>
      </c>
      <c r="R488" s="281">
        <f>'3. GRI Pricing'!V498</f>
        <v>0</v>
      </c>
      <c r="S488" s="281">
        <f>'3. GRI Pricing'!W498</f>
        <v>0</v>
      </c>
      <c r="T488" s="281">
        <f>'3. GRI Pricing'!X498</f>
        <v>0</v>
      </c>
      <c r="U488" s="281">
        <f>'3. GRI Pricing'!Y498</f>
        <v>0</v>
      </c>
      <c r="V488" s="282">
        <f>'3. GRI Pricing'!Z498</f>
        <v>0</v>
      </c>
    </row>
    <row r="489" spans="3:22" x14ac:dyDescent="0.25">
      <c r="C489" s="23">
        <f>'3. GRI Pricing'!C499</f>
        <v>0</v>
      </c>
      <c r="D489" s="374" t="str">
        <f>'1. Accomodation'!L503</f>
        <v>[Select]</v>
      </c>
      <c r="E489" s="16" t="str">
        <f>'3. GRI Pricing'!E499</f>
        <v>[Select]</v>
      </c>
      <c r="F489" s="16" t="str">
        <f>'3. GRI Pricing'!F499</f>
        <v>[Select]</v>
      </c>
      <c r="G489" s="16">
        <f>'3. GRI Pricing'!G499</f>
        <v>0</v>
      </c>
      <c r="H489" s="16" t="str">
        <f>'3. GRI Pricing'!H499</f>
        <v>[Select]</v>
      </c>
      <c r="I489" s="16" t="str">
        <f>'3. GRI Pricing'!I499</f>
        <v>[Select]</v>
      </c>
      <c r="J489" s="280">
        <f>'3. GRI Pricing'!L499</f>
        <v>0</v>
      </c>
      <c r="K489" s="281">
        <f>'3. GRI Pricing'!P499</f>
        <v>0</v>
      </c>
      <c r="L489" s="281">
        <f>'3. GRI Pricing'!M499</f>
        <v>0</v>
      </c>
      <c r="M489" s="281">
        <f>'3. GRI Pricing'!Q499</f>
        <v>0</v>
      </c>
      <c r="N489" s="281">
        <f>'3. GRI Pricing'!S499</f>
        <v>0</v>
      </c>
      <c r="O489" s="281">
        <f>'3. GRI Pricing'!T499</f>
        <v>0</v>
      </c>
      <c r="P489" s="281">
        <f>'3. GRI Pricing'!R499</f>
        <v>0</v>
      </c>
      <c r="Q489" s="281">
        <f>'3. GRI Pricing'!U499</f>
        <v>0</v>
      </c>
      <c r="R489" s="281">
        <f>'3. GRI Pricing'!V499</f>
        <v>0</v>
      </c>
      <c r="S489" s="281">
        <f>'3. GRI Pricing'!W499</f>
        <v>0</v>
      </c>
      <c r="T489" s="281">
        <f>'3. GRI Pricing'!X499</f>
        <v>0</v>
      </c>
      <c r="U489" s="281">
        <f>'3. GRI Pricing'!Y499</f>
        <v>0</v>
      </c>
      <c r="V489" s="282">
        <f>'3. GRI Pricing'!Z499</f>
        <v>0</v>
      </c>
    </row>
    <row r="490" spans="3:22" x14ac:dyDescent="0.25">
      <c r="C490" s="23">
        <f>'3. GRI Pricing'!C500</f>
        <v>0</v>
      </c>
      <c r="D490" s="374" t="str">
        <f>'1. Accomodation'!L504</f>
        <v>[Select]</v>
      </c>
      <c r="E490" s="16" t="str">
        <f>'3. GRI Pricing'!E500</f>
        <v>[Select]</v>
      </c>
      <c r="F490" s="16" t="str">
        <f>'3. GRI Pricing'!F500</f>
        <v>[Select]</v>
      </c>
      <c r="G490" s="16">
        <f>'3. GRI Pricing'!G500</f>
        <v>0</v>
      </c>
      <c r="H490" s="16" t="str">
        <f>'3. GRI Pricing'!H500</f>
        <v>[Select]</v>
      </c>
      <c r="I490" s="16" t="str">
        <f>'3. GRI Pricing'!I500</f>
        <v>[Select]</v>
      </c>
      <c r="J490" s="280">
        <f>'3. GRI Pricing'!L500</f>
        <v>0</v>
      </c>
      <c r="K490" s="281">
        <f>'3. GRI Pricing'!P500</f>
        <v>0</v>
      </c>
      <c r="L490" s="281">
        <f>'3. GRI Pricing'!M500</f>
        <v>0</v>
      </c>
      <c r="M490" s="281">
        <f>'3. GRI Pricing'!Q500</f>
        <v>0</v>
      </c>
      <c r="N490" s="281">
        <f>'3. GRI Pricing'!S500</f>
        <v>0</v>
      </c>
      <c r="O490" s="281">
        <f>'3. GRI Pricing'!T500</f>
        <v>0</v>
      </c>
      <c r="P490" s="281">
        <f>'3. GRI Pricing'!R500</f>
        <v>0</v>
      </c>
      <c r="Q490" s="281">
        <f>'3. GRI Pricing'!U500</f>
        <v>0</v>
      </c>
      <c r="R490" s="281">
        <f>'3. GRI Pricing'!V500</f>
        <v>0</v>
      </c>
      <c r="S490" s="281">
        <f>'3. GRI Pricing'!W500</f>
        <v>0</v>
      </c>
      <c r="T490" s="281">
        <f>'3. GRI Pricing'!X500</f>
        <v>0</v>
      </c>
      <c r="U490" s="281">
        <f>'3. GRI Pricing'!Y500</f>
        <v>0</v>
      </c>
      <c r="V490" s="282">
        <f>'3. GRI Pricing'!Z500</f>
        <v>0</v>
      </c>
    </row>
    <row r="491" spans="3:22" x14ac:dyDescent="0.25">
      <c r="C491" s="23">
        <f>'3. GRI Pricing'!C501</f>
        <v>0</v>
      </c>
      <c r="D491" s="374" t="str">
        <f>'1. Accomodation'!L505</f>
        <v>[Select]</v>
      </c>
      <c r="E491" s="16" t="str">
        <f>'3. GRI Pricing'!E501</f>
        <v>[Select]</v>
      </c>
      <c r="F491" s="16" t="str">
        <f>'3. GRI Pricing'!F501</f>
        <v>[Select]</v>
      </c>
      <c r="G491" s="16">
        <f>'3. GRI Pricing'!G501</f>
        <v>0</v>
      </c>
      <c r="H491" s="16" t="str">
        <f>'3. GRI Pricing'!H501</f>
        <v>[Select]</v>
      </c>
      <c r="I491" s="16" t="str">
        <f>'3. GRI Pricing'!I501</f>
        <v>[Select]</v>
      </c>
      <c r="J491" s="280">
        <f>'3. GRI Pricing'!L501</f>
        <v>0</v>
      </c>
      <c r="K491" s="281">
        <f>'3. GRI Pricing'!P501</f>
        <v>0</v>
      </c>
      <c r="L491" s="281">
        <f>'3. GRI Pricing'!M501</f>
        <v>0</v>
      </c>
      <c r="M491" s="281">
        <f>'3. GRI Pricing'!Q501</f>
        <v>0</v>
      </c>
      <c r="N491" s="281">
        <f>'3. GRI Pricing'!S501</f>
        <v>0</v>
      </c>
      <c r="O491" s="281">
        <f>'3. GRI Pricing'!T501</f>
        <v>0</v>
      </c>
      <c r="P491" s="281">
        <f>'3. GRI Pricing'!R501</f>
        <v>0</v>
      </c>
      <c r="Q491" s="281">
        <f>'3. GRI Pricing'!U501</f>
        <v>0</v>
      </c>
      <c r="R491" s="281">
        <f>'3. GRI Pricing'!V501</f>
        <v>0</v>
      </c>
      <c r="S491" s="281">
        <f>'3. GRI Pricing'!W501</f>
        <v>0</v>
      </c>
      <c r="T491" s="281">
        <f>'3. GRI Pricing'!X501</f>
        <v>0</v>
      </c>
      <c r="U491" s="281">
        <f>'3. GRI Pricing'!Y501</f>
        <v>0</v>
      </c>
      <c r="V491" s="282">
        <f>'3. GRI Pricing'!Z501</f>
        <v>0</v>
      </c>
    </row>
    <row r="492" spans="3:22" x14ac:dyDescent="0.25">
      <c r="C492" s="23">
        <f>'3. GRI Pricing'!C502</f>
        <v>0</v>
      </c>
      <c r="D492" s="374" t="str">
        <f>'1. Accomodation'!L506</f>
        <v>[Select]</v>
      </c>
      <c r="E492" s="16" t="str">
        <f>'3. GRI Pricing'!E502</f>
        <v>[Select]</v>
      </c>
      <c r="F492" s="16" t="str">
        <f>'3. GRI Pricing'!F502</f>
        <v>[Select]</v>
      </c>
      <c r="G492" s="16">
        <f>'3. GRI Pricing'!G502</f>
        <v>0</v>
      </c>
      <c r="H492" s="16" t="str">
        <f>'3. GRI Pricing'!H502</f>
        <v>[Select]</v>
      </c>
      <c r="I492" s="16" t="str">
        <f>'3. GRI Pricing'!I502</f>
        <v>[Select]</v>
      </c>
      <c r="J492" s="280">
        <f>'3. GRI Pricing'!L502</f>
        <v>0</v>
      </c>
      <c r="K492" s="281">
        <f>'3. GRI Pricing'!P502</f>
        <v>0</v>
      </c>
      <c r="L492" s="281">
        <f>'3. GRI Pricing'!M502</f>
        <v>0</v>
      </c>
      <c r="M492" s="281">
        <f>'3. GRI Pricing'!Q502</f>
        <v>0</v>
      </c>
      <c r="N492" s="281">
        <f>'3. GRI Pricing'!S502</f>
        <v>0</v>
      </c>
      <c r="O492" s="281">
        <f>'3. GRI Pricing'!T502</f>
        <v>0</v>
      </c>
      <c r="P492" s="281">
        <f>'3. GRI Pricing'!R502</f>
        <v>0</v>
      </c>
      <c r="Q492" s="281">
        <f>'3. GRI Pricing'!U502</f>
        <v>0</v>
      </c>
      <c r="R492" s="281">
        <f>'3. GRI Pricing'!V502</f>
        <v>0</v>
      </c>
      <c r="S492" s="281">
        <f>'3. GRI Pricing'!W502</f>
        <v>0</v>
      </c>
      <c r="T492" s="281">
        <f>'3. GRI Pricing'!X502</f>
        <v>0</v>
      </c>
      <c r="U492" s="281">
        <f>'3. GRI Pricing'!Y502</f>
        <v>0</v>
      </c>
      <c r="V492" s="282">
        <f>'3. GRI Pricing'!Z502</f>
        <v>0</v>
      </c>
    </row>
    <row r="493" spans="3:22" x14ac:dyDescent="0.25">
      <c r="C493" s="23">
        <f>'3. GRI Pricing'!C503</f>
        <v>0</v>
      </c>
      <c r="D493" s="374" t="str">
        <f>'1. Accomodation'!L507</f>
        <v>[Select]</v>
      </c>
      <c r="E493" s="16" t="str">
        <f>'3. GRI Pricing'!E503</f>
        <v>[Select]</v>
      </c>
      <c r="F493" s="16" t="str">
        <f>'3. GRI Pricing'!F503</f>
        <v>[Select]</v>
      </c>
      <c r="G493" s="16">
        <f>'3. GRI Pricing'!G503</f>
        <v>0</v>
      </c>
      <c r="H493" s="16" t="str">
        <f>'3. GRI Pricing'!H503</f>
        <v>[Select]</v>
      </c>
      <c r="I493" s="16" t="str">
        <f>'3. GRI Pricing'!I503</f>
        <v>[Select]</v>
      </c>
      <c r="J493" s="280">
        <f>'3. GRI Pricing'!L503</f>
        <v>0</v>
      </c>
      <c r="K493" s="281">
        <f>'3. GRI Pricing'!P503</f>
        <v>0</v>
      </c>
      <c r="L493" s="281">
        <f>'3. GRI Pricing'!M503</f>
        <v>0</v>
      </c>
      <c r="M493" s="281">
        <f>'3. GRI Pricing'!Q503</f>
        <v>0</v>
      </c>
      <c r="N493" s="281">
        <f>'3. GRI Pricing'!S503</f>
        <v>0</v>
      </c>
      <c r="O493" s="281">
        <f>'3. GRI Pricing'!T503</f>
        <v>0</v>
      </c>
      <c r="P493" s="281">
        <f>'3. GRI Pricing'!R503</f>
        <v>0</v>
      </c>
      <c r="Q493" s="281">
        <f>'3. GRI Pricing'!U503</f>
        <v>0</v>
      </c>
      <c r="R493" s="281">
        <f>'3. GRI Pricing'!V503</f>
        <v>0</v>
      </c>
      <c r="S493" s="281">
        <f>'3. GRI Pricing'!W503</f>
        <v>0</v>
      </c>
      <c r="T493" s="281">
        <f>'3. GRI Pricing'!X503</f>
        <v>0</v>
      </c>
      <c r="U493" s="281">
        <f>'3. GRI Pricing'!Y503</f>
        <v>0</v>
      </c>
      <c r="V493" s="282">
        <f>'3. GRI Pricing'!Z503</f>
        <v>0</v>
      </c>
    </row>
    <row r="494" spans="3:22" x14ac:dyDescent="0.25">
      <c r="C494" s="23">
        <f>'3. GRI Pricing'!C504</f>
        <v>0</v>
      </c>
      <c r="D494" s="374" t="str">
        <f>'1. Accomodation'!L508</f>
        <v>[Select]</v>
      </c>
      <c r="E494" s="16" t="str">
        <f>'3. GRI Pricing'!E504</f>
        <v>[Select]</v>
      </c>
      <c r="F494" s="16" t="str">
        <f>'3. GRI Pricing'!F504</f>
        <v>[Select]</v>
      </c>
      <c r="G494" s="16">
        <f>'3. GRI Pricing'!G504</f>
        <v>0</v>
      </c>
      <c r="H494" s="16" t="str">
        <f>'3. GRI Pricing'!H504</f>
        <v>[Select]</v>
      </c>
      <c r="I494" s="16" t="str">
        <f>'3. GRI Pricing'!I504</f>
        <v>[Select]</v>
      </c>
      <c r="J494" s="280">
        <f>'3. GRI Pricing'!L504</f>
        <v>0</v>
      </c>
      <c r="K494" s="281">
        <f>'3. GRI Pricing'!P504</f>
        <v>0</v>
      </c>
      <c r="L494" s="281">
        <f>'3. GRI Pricing'!M504</f>
        <v>0</v>
      </c>
      <c r="M494" s="281">
        <f>'3. GRI Pricing'!Q504</f>
        <v>0</v>
      </c>
      <c r="N494" s="281">
        <f>'3. GRI Pricing'!S504</f>
        <v>0</v>
      </c>
      <c r="O494" s="281">
        <f>'3. GRI Pricing'!T504</f>
        <v>0</v>
      </c>
      <c r="P494" s="281">
        <f>'3. GRI Pricing'!R504</f>
        <v>0</v>
      </c>
      <c r="Q494" s="281">
        <f>'3. GRI Pricing'!U504</f>
        <v>0</v>
      </c>
      <c r="R494" s="281">
        <f>'3. GRI Pricing'!V504</f>
        <v>0</v>
      </c>
      <c r="S494" s="281">
        <f>'3. GRI Pricing'!W504</f>
        <v>0</v>
      </c>
      <c r="T494" s="281">
        <f>'3. GRI Pricing'!X504</f>
        <v>0</v>
      </c>
      <c r="U494" s="281">
        <f>'3. GRI Pricing'!Y504</f>
        <v>0</v>
      </c>
      <c r="V494" s="282">
        <f>'3. GRI Pricing'!Z504</f>
        <v>0</v>
      </c>
    </row>
    <row r="495" spans="3:22" x14ac:dyDescent="0.25">
      <c r="C495" s="23">
        <f>'3. GRI Pricing'!C505</f>
        <v>0</v>
      </c>
      <c r="D495" s="374" t="str">
        <f>'1. Accomodation'!L509</f>
        <v>[Select]</v>
      </c>
      <c r="E495" s="16" t="str">
        <f>'3. GRI Pricing'!E505</f>
        <v>[Select]</v>
      </c>
      <c r="F495" s="16" t="str">
        <f>'3. GRI Pricing'!F505</f>
        <v>[Select]</v>
      </c>
      <c r="G495" s="16">
        <f>'3. GRI Pricing'!G505</f>
        <v>0</v>
      </c>
      <c r="H495" s="16" t="str">
        <f>'3. GRI Pricing'!H505</f>
        <v>[Select]</v>
      </c>
      <c r="I495" s="16" t="str">
        <f>'3. GRI Pricing'!I505</f>
        <v>[Select]</v>
      </c>
      <c r="J495" s="280">
        <f>'3. GRI Pricing'!L505</f>
        <v>0</v>
      </c>
      <c r="K495" s="281">
        <f>'3. GRI Pricing'!P505</f>
        <v>0</v>
      </c>
      <c r="L495" s="281">
        <f>'3. GRI Pricing'!M505</f>
        <v>0</v>
      </c>
      <c r="M495" s="281">
        <f>'3. GRI Pricing'!Q505</f>
        <v>0</v>
      </c>
      <c r="N495" s="281">
        <f>'3. GRI Pricing'!S505</f>
        <v>0</v>
      </c>
      <c r="O495" s="281">
        <f>'3. GRI Pricing'!T505</f>
        <v>0</v>
      </c>
      <c r="P495" s="281">
        <f>'3. GRI Pricing'!R505</f>
        <v>0</v>
      </c>
      <c r="Q495" s="281">
        <f>'3. GRI Pricing'!U505</f>
        <v>0</v>
      </c>
      <c r="R495" s="281">
        <f>'3. GRI Pricing'!V505</f>
        <v>0</v>
      </c>
      <c r="S495" s="281">
        <f>'3. GRI Pricing'!W505</f>
        <v>0</v>
      </c>
      <c r="T495" s="281">
        <f>'3. GRI Pricing'!X505</f>
        <v>0</v>
      </c>
      <c r="U495" s="281">
        <f>'3. GRI Pricing'!Y505</f>
        <v>0</v>
      </c>
      <c r="V495" s="282">
        <f>'3. GRI Pricing'!Z505</f>
        <v>0</v>
      </c>
    </row>
    <row r="496" spans="3:22" x14ac:dyDescent="0.25">
      <c r="C496" s="23">
        <f>'3. GRI Pricing'!C506</f>
        <v>0</v>
      </c>
      <c r="D496" s="374" t="str">
        <f>'1. Accomodation'!L510</f>
        <v>[Select]</v>
      </c>
      <c r="E496" s="16" t="str">
        <f>'3. GRI Pricing'!E506</f>
        <v>[Select]</v>
      </c>
      <c r="F496" s="16" t="str">
        <f>'3. GRI Pricing'!F506</f>
        <v>[Select]</v>
      </c>
      <c r="G496" s="16">
        <f>'3. GRI Pricing'!G506</f>
        <v>0</v>
      </c>
      <c r="H496" s="16" t="str">
        <f>'3. GRI Pricing'!H506</f>
        <v>[Select]</v>
      </c>
      <c r="I496" s="16" t="str">
        <f>'3. GRI Pricing'!I506</f>
        <v>[Select]</v>
      </c>
      <c r="J496" s="280">
        <f>'3. GRI Pricing'!L506</f>
        <v>0</v>
      </c>
      <c r="K496" s="281">
        <f>'3. GRI Pricing'!P506</f>
        <v>0</v>
      </c>
      <c r="L496" s="281">
        <f>'3. GRI Pricing'!M506</f>
        <v>0</v>
      </c>
      <c r="M496" s="281">
        <f>'3. GRI Pricing'!Q506</f>
        <v>0</v>
      </c>
      <c r="N496" s="281">
        <f>'3. GRI Pricing'!S506</f>
        <v>0</v>
      </c>
      <c r="O496" s="281">
        <f>'3. GRI Pricing'!T506</f>
        <v>0</v>
      </c>
      <c r="P496" s="281">
        <f>'3. GRI Pricing'!R506</f>
        <v>0</v>
      </c>
      <c r="Q496" s="281">
        <f>'3. GRI Pricing'!U506</f>
        <v>0</v>
      </c>
      <c r="R496" s="281">
        <f>'3. GRI Pricing'!V506</f>
        <v>0</v>
      </c>
      <c r="S496" s="281">
        <f>'3. GRI Pricing'!W506</f>
        <v>0</v>
      </c>
      <c r="T496" s="281">
        <f>'3. GRI Pricing'!X506</f>
        <v>0</v>
      </c>
      <c r="U496" s="281">
        <f>'3. GRI Pricing'!Y506</f>
        <v>0</v>
      </c>
      <c r="V496" s="282">
        <f>'3. GRI Pricing'!Z506</f>
        <v>0</v>
      </c>
    </row>
    <row r="497" spans="3:22" x14ac:dyDescent="0.25">
      <c r="C497" s="23">
        <f>'3. GRI Pricing'!C507</f>
        <v>0</v>
      </c>
      <c r="D497" s="374" t="str">
        <f>'1. Accomodation'!L511</f>
        <v>[Select]</v>
      </c>
      <c r="E497" s="16" t="str">
        <f>'3. GRI Pricing'!E507</f>
        <v>[Select]</v>
      </c>
      <c r="F497" s="16" t="str">
        <f>'3. GRI Pricing'!F507</f>
        <v>[Select]</v>
      </c>
      <c r="G497" s="16">
        <f>'3. GRI Pricing'!G507</f>
        <v>0</v>
      </c>
      <c r="H497" s="16" t="str">
        <f>'3. GRI Pricing'!H507</f>
        <v>[Select]</v>
      </c>
      <c r="I497" s="16" t="str">
        <f>'3. GRI Pricing'!I507</f>
        <v>[Select]</v>
      </c>
      <c r="J497" s="280">
        <f>'3. GRI Pricing'!L507</f>
        <v>0</v>
      </c>
      <c r="K497" s="281">
        <f>'3. GRI Pricing'!P507</f>
        <v>0</v>
      </c>
      <c r="L497" s="281">
        <f>'3. GRI Pricing'!M507</f>
        <v>0</v>
      </c>
      <c r="M497" s="281">
        <f>'3. GRI Pricing'!Q507</f>
        <v>0</v>
      </c>
      <c r="N497" s="281">
        <f>'3. GRI Pricing'!S507</f>
        <v>0</v>
      </c>
      <c r="O497" s="281">
        <f>'3. GRI Pricing'!T507</f>
        <v>0</v>
      </c>
      <c r="P497" s="281">
        <f>'3. GRI Pricing'!R507</f>
        <v>0</v>
      </c>
      <c r="Q497" s="281">
        <f>'3. GRI Pricing'!U507</f>
        <v>0</v>
      </c>
      <c r="R497" s="281">
        <f>'3. GRI Pricing'!V507</f>
        <v>0</v>
      </c>
      <c r="S497" s="281">
        <f>'3. GRI Pricing'!W507</f>
        <v>0</v>
      </c>
      <c r="T497" s="281">
        <f>'3. GRI Pricing'!X507</f>
        <v>0</v>
      </c>
      <c r="U497" s="281">
        <f>'3. GRI Pricing'!Y507</f>
        <v>0</v>
      </c>
      <c r="V497" s="282">
        <f>'3. GRI Pricing'!Z507</f>
        <v>0</v>
      </c>
    </row>
    <row r="498" spans="3:22" x14ac:dyDescent="0.25">
      <c r="C498" s="23">
        <f>'3. GRI Pricing'!C508</f>
        <v>0</v>
      </c>
      <c r="D498" s="374" t="str">
        <f>'1. Accomodation'!L512</f>
        <v>[Select]</v>
      </c>
      <c r="E498" s="16" t="str">
        <f>'3. GRI Pricing'!E508</f>
        <v>[Select]</v>
      </c>
      <c r="F498" s="16" t="str">
        <f>'3. GRI Pricing'!F508</f>
        <v>[Select]</v>
      </c>
      <c r="G498" s="16">
        <f>'3. GRI Pricing'!G508</f>
        <v>0</v>
      </c>
      <c r="H498" s="16" t="str">
        <f>'3. GRI Pricing'!H508</f>
        <v>[Select]</v>
      </c>
      <c r="I498" s="16" t="str">
        <f>'3. GRI Pricing'!I508</f>
        <v>[Select]</v>
      </c>
      <c r="J498" s="280">
        <f>'3. GRI Pricing'!L508</f>
        <v>0</v>
      </c>
      <c r="K498" s="281">
        <f>'3. GRI Pricing'!P508</f>
        <v>0</v>
      </c>
      <c r="L498" s="281">
        <f>'3. GRI Pricing'!M508</f>
        <v>0</v>
      </c>
      <c r="M498" s="281">
        <f>'3. GRI Pricing'!Q508</f>
        <v>0</v>
      </c>
      <c r="N498" s="281">
        <f>'3. GRI Pricing'!S508</f>
        <v>0</v>
      </c>
      <c r="O498" s="281">
        <f>'3. GRI Pricing'!T508</f>
        <v>0</v>
      </c>
      <c r="P498" s="281">
        <f>'3. GRI Pricing'!R508</f>
        <v>0</v>
      </c>
      <c r="Q498" s="281">
        <f>'3. GRI Pricing'!U508</f>
        <v>0</v>
      </c>
      <c r="R498" s="281">
        <f>'3. GRI Pricing'!V508</f>
        <v>0</v>
      </c>
      <c r="S498" s="281">
        <f>'3. GRI Pricing'!W508</f>
        <v>0</v>
      </c>
      <c r="T498" s="281">
        <f>'3. GRI Pricing'!X508</f>
        <v>0</v>
      </c>
      <c r="U498" s="281">
        <f>'3. GRI Pricing'!Y508</f>
        <v>0</v>
      </c>
      <c r="V498" s="282">
        <f>'3. GRI Pricing'!Z508</f>
        <v>0</v>
      </c>
    </row>
    <row r="499" spans="3:22" x14ac:dyDescent="0.25">
      <c r="C499" s="23">
        <f>'3. GRI Pricing'!C509</f>
        <v>0</v>
      </c>
      <c r="D499" s="374" t="str">
        <f>'1. Accomodation'!L513</f>
        <v>[Select]</v>
      </c>
      <c r="E499" s="16" t="str">
        <f>'3. GRI Pricing'!E509</f>
        <v>[Select]</v>
      </c>
      <c r="F499" s="16" t="str">
        <f>'3. GRI Pricing'!F509</f>
        <v>[Select]</v>
      </c>
      <c r="G499" s="16">
        <f>'3. GRI Pricing'!G509</f>
        <v>0</v>
      </c>
      <c r="H499" s="16" t="str">
        <f>'3. GRI Pricing'!H509</f>
        <v>[Select]</v>
      </c>
      <c r="I499" s="16" t="str">
        <f>'3. GRI Pricing'!I509</f>
        <v>[Select]</v>
      </c>
      <c r="J499" s="280">
        <f>'3. GRI Pricing'!L509</f>
        <v>0</v>
      </c>
      <c r="K499" s="281">
        <f>'3. GRI Pricing'!P509</f>
        <v>0</v>
      </c>
      <c r="L499" s="281">
        <f>'3. GRI Pricing'!M509</f>
        <v>0</v>
      </c>
      <c r="M499" s="281">
        <f>'3. GRI Pricing'!Q509</f>
        <v>0</v>
      </c>
      <c r="N499" s="281">
        <f>'3. GRI Pricing'!S509</f>
        <v>0</v>
      </c>
      <c r="O499" s="281">
        <f>'3. GRI Pricing'!T509</f>
        <v>0</v>
      </c>
      <c r="P499" s="281">
        <f>'3. GRI Pricing'!R509</f>
        <v>0</v>
      </c>
      <c r="Q499" s="281">
        <f>'3. GRI Pricing'!U509</f>
        <v>0</v>
      </c>
      <c r="R499" s="281">
        <f>'3. GRI Pricing'!V509</f>
        <v>0</v>
      </c>
      <c r="S499" s="281">
        <f>'3. GRI Pricing'!W509</f>
        <v>0</v>
      </c>
      <c r="T499" s="281">
        <f>'3. GRI Pricing'!X509</f>
        <v>0</v>
      </c>
      <c r="U499" s="281">
        <f>'3. GRI Pricing'!Y509</f>
        <v>0</v>
      </c>
      <c r="V499" s="282">
        <f>'3. GRI Pricing'!Z509</f>
        <v>0</v>
      </c>
    </row>
    <row r="500" spans="3:22" x14ac:dyDescent="0.25">
      <c r="C500" s="23">
        <f>'3. GRI Pricing'!C510</f>
        <v>0</v>
      </c>
      <c r="D500" s="374" t="str">
        <f>'1. Accomodation'!L514</f>
        <v>[Select]</v>
      </c>
      <c r="E500" s="16" t="str">
        <f>'3. GRI Pricing'!E510</f>
        <v>[Select]</v>
      </c>
      <c r="F500" s="16" t="str">
        <f>'3. GRI Pricing'!F510</f>
        <v>[Select]</v>
      </c>
      <c r="G500" s="16">
        <f>'3. GRI Pricing'!G510</f>
        <v>0</v>
      </c>
      <c r="H500" s="16" t="str">
        <f>'3. GRI Pricing'!H510</f>
        <v>[Select]</v>
      </c>
      <c r="I500" s="16" t="str">
        <f>'3. GRI Pricing'!I510</f>
        <v>[Select]</v>
      </c>
      <c r="J500" s="280">
        <f>'3. GRI Pricing'!L510</f>
        <v>0</v>
      </c>
      <c r="K500" s="281">
        <f>'3. GRI Pricing'!P510</f>
        <v>0</v>
      </c>
      <c r="L500" s="281">
        <f>'3. GRI Pricing'!M510</f>
        <v>0</v>
      </c>
      <c r="M500" s="281">
        <f>'3. GRI Pricing'!Q510</f>
        <v>0</v>
      </c>
      <c r="N500" s="281">
        <f>'3. GRI Pricing'!S510</f>
        <v>0</v>
      </c>
      <c r="O500" s="281">
        <f>'3. GRI Pricing'!T510</f>
        <v>0</v>
      </c>
      <c r="P500" s="281">
        <f>'3. GRI Pricing'!R510</f>
        <v>0</v>
      </c>
      <c r="Q500" s="281">
        <f>'3. GRI Pricing'!U510</f>
        <v>0</v>
      </c>
      <c r="R500" s="281">
        <f>'3. GRI Pricing'!V510</f>
        <v>0</v>
      </c>
      <c r="S500" s="281">
        <f>'3. GRI Pricing'!W510</f>
        <v>0</v>
      </c>
      <c r="T500" s="281">
        <f>'3. GRI Pricing'!X510</f>
        <v>0</v>
      </c>
      <c r="U500" s="281">
        <f>'3. GRI Pricing'!Y510</f>
        <v>0</v>
      </c>
      <c r="V500" s="282">
        <f>'3. GRI Pricing'!Z510</f>
        <v>0</v>
      </c>
    </row>
    <row r="501" spans="3:22" x14ac:dyDescent="0.25">
      <c r="C501" s="23">
        <f>'3. GRI Pricing'!C511</f>
        <v>0</v>
      </c>
      <c r="D501" s="374" t="str">
        <f>'1. Accomodation'!L515</f>
        <v>[Select]</v>
      </c>
      <c r="E501" s="16" t="str">
        <f>'3. GRI Pricing'!E511</f>
        <v>[Select]</v>
      </c>
      <c r="F501" s="16" t="str">
        <f>'3. GRI Pricing'!F511</f>
        <v>[Select]</v>
      </c>
      <c r="G501" s="16">
        <f>'3. GRI Pricing'!G511</f>
        <v>0</v>
      </c>
      <c r="H501" s="16" t="str">
        <f>'3. GRI Pricing'!H511</f>
        <v>[Select]</v>
      </c>
      <c r="I501" s="16" t="str">
        <f>'3. GRI Pricing'!I511</f>
        <v>[Select]</v>
      </c>
      <c r="J501" s="280">
        <f>'3. GRI Pricing'!L511</f>
        <v>0</v>
      </c>
      <c r="K501" s="281">
        <f>'3. GRI Pricing'!P511</f>
        <v>0</v>
      </c>
      <c r="L501" s="281">
        <f>'3. GRI Pricing'!M511</f>
        <v>0</v>
      </c>
      <c r="M501" s="281">
        <f>'3. GRI Pricing'!Q511</f>
        <v>0</v>
      </c>
      <c r="N501" s="281">
        <f>'3. GRI Pricing'!S511</f>
        <v>0</v>
      </c>
      <c r="O501" s="281">
        <f>'3. GRI Pricing'!T511</f>
        <v>0</v>
      </c>
      <c r="P501" s="281">
        <f>'3. GRI Pricing'!R511</f>
        <v>0</v>
      </c>
      <c r="Q501" s="281">
        <f>'3. GRI Pricing'!U511</f>
        <v>0</v>
      </c>
      <c r="R501" s="281">
        <f>'3. GRI Pricing'!V511</f>
        <v>0</v>
      </c>
      <c r="S501" s="281">
        <f>'3. GRI Pricing'!W511</f>
        <v>0</v>
      </c>
      <c r="T501" s="281">
        <f>'3. GRI Pricing'!X511</f>
        <v>0</v>
      </c>
      <c r="U501" s="281">
        <f>'3. GRI Pricing'!Y511</f>
        <v>0</v>
      </c>
      <c r="V501" s="282">
        <f>'3. GRI Pricing'!Z511</f>
        <v>0</v>
      </c>
    </row>
    <row r="502" spans="3:22" x14ac:dyDescent="0.25">
      <c r="C502" s="23">
        <f>'3. GRI Pricing'!C512</f>
        <v>0</v>
      </c>
      <c r="D502" s="374" t="str">
        <f>'1. Accomodation'!L516</f>
        <v>[Select]</v>
      </c>
      <c r="E502" s="16" t="str">
        <f>'3. GRI Pricing'!E512</f>
        <v>[Select]</v>
      </c>
      <c r="F502" s="16" t="str">
        <f>'3. GRI Pricing'!F512</f>
        <v>[Select]</v>
      </c>
      <c r="G502" s="16">
        <f>'3. GRI Pricing'!G512</f>
        <v>0</v>
      </c>
      <c r="H502" s="16" t="str">
        <f>'3. GRI Pricing'!H512</f>
        <v>[Select]</v>
      </c>
      <c r="I502" s="16" t="str">
        <f>'3. GRI Pricing'!I512</f>
        <v>[Select]</v>
      </c>
      <c r="J502" s="280">
        <f>'3. GRI Pricing'!L512</f>
        <v>0</v>
      </c>
      <c r="K502" s="281">
        <f>'3. GRI Pricing'!P512</f>
        <v>0</v>
      </c>
      <c r="L502" s="281">
        <f>'3. GRI Pricing'!M512</f>
        <v>0</v>
      </c>
      <c r="M502" s="281">
        <f>'3. GRI Pricing'!Q512</f>
        <v>0</v>
      </c>
      <c r="N502" s="281">
        <f>'3. GRI Pricing'!S512</f>
        <v>0</v>
      </c>
      <c r="O502" s="281">
        <f>'3. GRI Pricing'!T512</f>
        <v>0</v>
      </c>
      <c r="P502" s="281">
        <f>'3. GRI Pricing'!R512</f>
        <v>0</v>
      </c>
      <c r="Q502" s="281">
        <f>'3. GRI Pricing'!U512</f>
        <v>0</v>
      </c>
      <c r="R502" s="281">
        <f>'3. GRI Pricing'!V512</f>
        <v>0</v>
      </c>
      <c r="S502" s="281">
        <f>'3. GRI Pricing'!W512</f>
        <v>0</v>
      </c>
      <c r="T502" s="281">
        <f>'3. GRI Pricing'!X512</f>
        <v>0</v>
      </c>
      <c r="U502" s="281">
        <f>'3. GRI Pricing'!Y512</f>
        <v>0</v>
      </c>
      <c r="V502" s="282">
        <f>'3. GRI Pricing'!Z512</f>
        <v>0</v>
      </c>
    </row>
    <row r="503" spans="3:22" x14ac:dyDescent="0.25">
      <c r="C503" s="23">
        <f>'3. GRI Pricing'!C513</f>
        <v>0</v>
      </c>
      <c r="D503" s="374" t="str">
        <f>'1. Accomodation'!L517</f>
        <v>[Select]</v>
      </c>
      <c r="E503" s="16" t="str">
        <f>'3. GRI Pricing'!E513</f>
        <v>[Select]</v>
      </c>
      <c r="F503" s="16" t="str">
        <f>'3. GRI Pricing'!F513</f>
        <v>[Select]</v>
      </c>
      <c r="G503" s="16">
        <f>'3. GRI Pricing'!G513</f>
        <v>0</v>
      </c>
      <c r="H503" s="16" t="str">
        <f>'3. GRI Pricing'!H513</f>
        <v>[Select]</v>
      </c>
      <c r="I503" s="16" t="str">
        <f>'3. GRI Pricing'!I513</f>
        <v>[Select]</v>
      </c>
      <c r="J503" s="280">
        <f>'3. GRI Pricing'!L513</f>
        <v>0</v>
      </c>
      <c r="K503" s="281">
        <f>'3. GRI Pricing'!P513</f>
        <v>0</v>
      </c>
      <c r="L503" s="281">
        <f>'3. GRI Pricing'!M513</f>
        <v>0</v>
      </c>
      <c r="M503" s="281">
        <f>'3. GRI Pricing'!Q513</f>
        <v>0</v>
      </c>
      <c r="N503" s="281">
        <f>'3. GRI Pricing'!S513</f>
        <v>0</v>
      </c>
      <c r="O503" s="281">
        <f>'3. GRI Pricing'!T513</f>
        <v>0</v>
      </c>
      <c r="P503" s="281">
        <f>'3. GRI Pricing'!R513</f>
        <v>0</v>
      </c>
      <c r="Q503" s="281">
        <f>'3. GRI Pricing'!U513</f>
        <v>0</v>
      </c>
      <c r="R503" s="281">
        <f>'3. GRI Pricing'!V513</f>
        <v>0</v>
      </c>
      <c r="S503" s="281">
        <f>'3. GRI Pricing'!W513</f>
        <v>0</v>
      </c>
      <c r="T503" s="281">
        <f>'3. GRI Pricing'!X513</f>
        <v>0</v>
      </c>
      <c r="U503" s="281">
        <f>'3. GRI Pricing'!Y513</f>
        <v>0</v>
      </c>
      <c r="V503" s="282">
        <f>'3. GRI Pricing'!Z513</f>
        <v>0</v>
      </c>
    </row>
    <row r="504" spans="3:22" x14ac:dyDescent="0.25">
      <c r="C504" s="23">
        <f>'3. GRI Pricing'!C514</f>
        <v>0</v>
      </c>
      <c r="D504" s="374" t="str">
        <f>'1. Accomodation'!L518</f>
        <v>[Select]</v>
      </c>
      <c r="E504" s="16" t="str">
        <f>'3. GRI Pricing'!E514</f>
        <v>[Select]</v>
      </c>
      <c r="F504" s="16" t="str">
        <f>'3. GRI Pricing'!F514</f>
        <v>[Select]</v>
      </c>
      <c r="G504" s="16">
        <f>'3. GRI Pricing'!G514</f>
        <v>0</v>
      </c>
      <c r="H504" s="16" t="str">
        <f>'3. GRI Pricing'!H514</f>
        <v>[Select]</v>
      </c>
      <c r="I504" s="16" t="str">
        <f>'3. GRI Pricing'!I514</f>
        <v>[Select]</v>
      </c>
      <c r="J504" s="280">
        <f>'3. GRI Pricing'!L514</f>
        <v>0</v>
      </c>
      <c r="K504" s="281">
        <f>'3. GRI Pricing'!P514</f>
        <v>0</v>
      </c>
      <c r="L504" s="281">
        <f>'3. GRI Pricing'!M514</f>
        <v>0</v>
      </c>
      <c r="M504" s="281">
        <f>'3. GRI Pricing'!Q514</f>
        <v>0</v>
      </c>
      <c r="N504" s="281">
        <f>'3. GRI Pricing'!S514</f>
        <v>0</v>
      </c>
      <c r="O504" s="281">
        <f>'3. GRI Pricing'!T514</f>
        <v>0</v>
      </c>
      <c r="P504" s="281">
        <f>'3. GRI Pricing'!R514</f>
        <v>0</v>
      </c>
      <c r="Q504" s="281">
        <f>'3. GRI Pricing'!U514</f>
        <v>0</v>
      </c>
      <c r="R504" s="281">
        <f>'3. GRI Pricing'!V514</f>
        <v>0</v>
      </c>
      <c r="S504" s="281">
        <f>'3. GRI Pricing'!W514</f>
        <v>0</v>
      </c>
      <c r="T504" s="281">
        <f>'3. GRI Pricing'!X514</f>
        <v>0</v>
      </c>
      <c r="U504" s="281">
        <f>'3. GRI Pricing'!Y514</f>
        <v>0</v>
      </c>
      <c r="V504" s="282">
        <f>'3. GRI Pricing'!Z514</f>
        <v>0</v>
      </c>
    </row>
    <row r="505" spans="3:22" x14ac:dyDescent="0.25">
      <c r="C505" s="23">
        <f>'3. GRI Pricing'!C515</f>
        <v>0</v>
      </c>
      <c r="D505" s="374" t="str">
        <f>'1. Accomodation'!L519</f>
        <v>[Select]</v>
      </c>
      <c r="E505" s="16" t="str">
        <f>'3. GRI Pricing'!E515</f>
        <v>[Select]</v>
      </c>
      <c r="F505" s="16" t="str">
        <f>'3. GRI Pricing'!F515</f>
        <v>[Select]</v>
      </c>
      <c r="G505" s="16">
        <f>'3. GRI Pricing'!G515</f>
        <v>0</v>
      </c>
      <c r="H505" s="16" t="str">
        <f>'3. GRI Pricing'!H515</f>
        <v>[Select]</v>
      </c>
      <c r="I505" s="16" t="str">
        <f>'3. GRI Pricing'!I515</f>
        <v>[Select]</v>
      </c>
      <c r="J505" s="280">
        <f>'3. GRI Pricing'!L515</f>
        <v>0</v>
      </c>
      <c r="K505" s="281">
        <f>'3. GRI Pricing'!P515</f>
        <v>0</v>
      </c>
      <c r="L505" s="281">
        <f>'3. GRI Pricing'!M515</f>
        <v>0</v>
      </c>
      <c r="M505" s="281">
        <f>'3. GRI Pricing'!Q515</f>
        <v>0</v>
      </c>
      <c r="N505" s="281">
        <f>'3. GRI Pricing'!S515</f>
        <v>0</v>
      </c>
      <c r="O505" s="281">
        <f>'3. GRI Pricing'!T515</f>
        <v>0</v>
      </c>
      <c r="P505" s="281">
        <f>'3. GRI Pricing'!R515</f>
        <v>0</v>
      </c>
      <c r="Q505" s="281">
        <f>'3. GRI Pricing'!U515</f>
        <v>0</v>
      </c>
      <c r="R505" s="281">
        <f>'3. GRI Pricing'!V515</f>
        <v>0</v>
      </c>
      <c r="S505" s="281">
        <f>'3. GRI Pricing'!W515</f>
        <v>0</v>
      </c>
      <c r="T505" s="281">
        <f>'3. GRI Pricing'!X515</f>
        <v>0</v>
      </c>
      <c r="U505" s="281">
        <f>'3. GRI Pricing'!Y515</f>
        <v>0</v>
      </c>
      <c r="V505" s="282">
        <f>'3. GRI Pricing'!Z515</f>
        <v>0</v>
      </c>
    </row>
    <row r="506" spans="3:22" x14ac:dyDescent="0.25">
      <c r="C506" s="23">
        <f>'3. GRI Pricing'!C516</f>
        <v>0</v>
      </c>
      <c r="D506" s="374" t="str">
        <f>'1. Accomodation'!L520</f>
        <v>[Select]</v>
      </c>
      <c r="E506" s="16" t="str">
        <f>'3. GRI Pricing'!E516</f>
        <v>[Select]</v>
      </c>
      <c r="F506" s="16" t="str">
        <f>'3. GRI Pricing'!F516</f>
        <v>[Select]</v>
      </c>
      <c r="G506" s="16">
        <f>'3. GRI Pricing'!G516</f>
        <v>0</v>
      </c>
      <c r="H506" s="16" t="str">
        <f>'3. GRI Pricing'!H516</f>
        <v>[Select]</v>
      </c>
      <c r="I506" s="16" t="str">
        <f>'3. GRI Pricing'!I516</f>
        <v>[Select]</v>
      </c>
      <c r="J506" s="280">
        <f>'3. GRI Pricing'!L516</f>
        <v>0</v>
      </c>
      <c r="K506" s="281">
        <f>'3. GRI Pricing'!P516</f>
        <v>0</v>
      </c>
      <c r="L506" s="281">
        <f>'3. GRI Pricing'!M516</f>
        <v>0</v>
      </c>
      <c r="M506" s="281">
        <f>'3. GRI Pricing'!Q516</f>
        <v>0</v>
      </c>
      <c r="N506" s="281">
        <f>'3. GRI Pricing'!S516</f>
        <v>0</v>
      </c>
      <c r="O506" s="281">
        <f>'3. GRI Pricing'!T516</f>
        <v>0</v>
      </c>
      <c r="P506" s="281">
        <f>'3. GRI Pricing'!R516</f>
        <v>0</v>
      </c>
      <c r="Q506" s="281">
        <f>'3. GRI Pricing'!U516</f>
        <v>0</v>
      </c>
      <c r="R506" s="281">
        <f>'3. GRI Pricing'!V516</f>
        <v>0</v>
      </c>
      <c r="S506" s="281">
        <f>'3. GRI Pricing'!W516</f>
        <v>0</v>
      </c>
      <c r="T506" s="281">
        <f>'3. GRI Pricing'!X516</f>
        <v>0</v>
      </c>
      <c r="U506" s="281">
        <f>'3. GRI Pricing'!Y516</f>
        <v>0</v>
      </c>
      <c r="V506" s="282">
        <f>'3. GRI Pricing'!Z516</f>
        <v>0</v>
      </c>
    </row>
    <row r="507" spans="3:22" x14ac:dyDescent="0.25">
      <c r="C507" s="23">
        <f>'3. GRI Pricing'!C517</f>
        <v>0</v>
      </c>
      <c r="D507" s="374" t="str">
        <f>'1. Accomodation'!L521</f>
        <v>[Select]</v>
      </c>
      <c r="E507" s="16" t="str">
        <f>'3. GRI Pricing'!E517</f>
        <v>[Select]</v>
      </c>
      <c r="F507" s="16" t="str">
        <f>'3. GRI Pricing'!F517</f>
        <v>[Select]</v>
      </c>
      <c r="G507" s="16">
        <f>'3. GRI Pricing'!G517</f>
        <v>0</v>
      </c>
      <c r="H507" s="16" t="str">
        <f>'3. GRI Pricing'!H517</f>
        <v>[Select]</v>
      </c>
      <c r="I507" s="16" t="str">
        <f>'3. GRI Pricing'!I517</f>
        <v>[Select]</v>
      </c>
      <c r="J507" s="280">
        <f>'3. GRI Pricing'!L517</f>
        <v>0</v>
      </c>
      <c r="K507" s="281">
        <f>'3. GRI Pricing'!P517</f>
        <v>0</v>
      </c>
      <c r="L507" s="281">
        <f>'3. GRI Pricing'!M517</f>
        <v>0</v>
      </c>
      <c r="M507" s="281">
        <f>'3. GRI Pricing'!Q517</f>
        <v>0</v>
      </c>
      <c r="N507" s="281">
        <f>'3. GRI Pricing'!S517</f>
        <v>0</v>
      </c>
      <c r="O507" s="281">
        <f>'3. GRI Pricing'!T517</f>
        <v>0</v>
      </c>
      <c r="P507" s="281">
        <f>'3. GRI Pricing'!R517</f>
        <v>0</v>
      </c>
      <c r="Q507" s="281">
        <f>'3. GRI Pricing'!U517</f>
        <v>0</v>
      </c>
      <c r="R507" s="281">
        <f>'3. GRI Pricing'!V517</f>
        <v>0</v>
      </c>
      <c r="S507" s="281">
        <f>'3. GRI Pricing'!W517</f>
        <v>0</v>
      </c>
      <c r="T507" s="281">
        <f>'3. GRI Pricing'!X517</f>
        <v>0</v>
      </c>
      <c r="U507" s="281">
        <f>'3. GRI Pricing'!Y517</f>
        <v>0</v>
      </c>
      <c r="V507" s="282">
        <f>'3. GRI Pricing'!Z517</f>
        <v>0</v>
      </c>
    </row>
    <row r="508" spans="3:22" x14ac:dyDescent="0.25">
      <c r="C508" s="23">
        <f>'3. GRI Pricing'!C518</f>
        <v>0</v>
      </c>
      <c r="D508" s="374" t="str">
        <f>'1. Accomodation'!L522</f>
        <v>[Select]</v>
      </c>
      <c r="E508" s="16" t="str">
        <f>'3. GRI Pricing'!E518</f>
        <v>[Select]</v>
      </c>
      <c r="F508" s="16" t="str">
        <f>'3. GRI Pricing'!F518</f>
        <v>[Select]</v>
      </c>
      <c r="G508" s="16">
        <f>'3. GRI Pricing'!G518</f>
        <v>0</v>
      </c>
      <c r="H508" s="16" t="str">
        <f>'3. GRI Pricing'!H518</f>
        <v>[Select]</v>
      </c>
      <c r="I508" s="16" t="str">
        <f>'3. GRI Pricing'!I518</f>
        <v>[Select]</v>
      </c>
      <c r="J508" s="280">
        <f>'3. GRI Pricing'!L518</f>
        <v>0</v>
      </c>
      <c r="K508" s="281">
        <f>'3. GRI Pricing'!P518</f>
        <v>0</v>
      </c>
      <c r="L508" s="281">
        <f>'3. GRI Pricing'!M518</f>
        <v>0</v>
      </c>
      <c r="M508" s="281">
        <f>'3. GRI Pricing'!Q518</f>
        <v>0</v>
      </c>
      <c r="N508" s="281">
        <f>'3. GRI Pricing'!S518</f>
        <v>0</v>
      </c>
      <c r="O508" s="281">
        <f>'3. GRI Pricing'!T518</f>
        <v>0</v>
      </c>
      <c r="P508" s="281">
        <f>'3. GRI Pricing'!R518</f>
        <v>0</v>
      </c>
      <c r="Q508" s="281">
        <f>'3. GRI Pricing'!U518</f>
        <v>0</v>
      </c>
      <c r="R508" s="281">
        <f>'3. GRI Pricing'!V518</f>
        <v>0</v>
      </c>
      <c r="S508" s="281">
        <f>'3. GRI Pricing'!W518</f>
        <v>0</v>
      </c>
      <c r="T508" s="281">
        <f>'3. GRI Pricing'!X518</f>
        <v>0</v>
      </c>
      <c r="U508" s="281">
        <f>'3. GRI Pricing'!Y518</f>
        <v>0</v>
      </c>
      <c r="V508" s="282">
        <f>'3. GRI Pricing'!Z518</f>
        <v>0</v>
      </c>
    </row>
    <row r="509" spans="3:22" x14ac:dyDescent="0.25">
      <c r="C509" s="23">
        <f>'3. GRI Pricing'!C519</f>
        <v>0</v>
      </c>
      <c r="D509" s="374" t="str">
        <f>'1. Accomodation'!L523</f>
        <v>[Select]</v>
      </c>
      <c r="E509" s="16" t="str">
        <f>'3. GRI Pricing'!E519</f>
        <v>[Select]</v>
      </c>
      <c r="F509" s="16" t="str">
        <f>'3. GRI Pricing'!F519</f>
        <v>[Select]</v>
      </c>
      <c r="G509" s="16">
        <f>'3. GRI Pricing'!G519</f>
        <v>0</v>
      </c>
      <c r="H509" s="16" t="str">
        <f>'3. GRI Pricing'!H519</f>
        <v>[Select]</v>
      </c>
      <c r="I509" s="16" t="str">
        <f>'3. GRI Pricing'!I519</f>
        <v>[Select]</v>
      </c>
      <c r="J509" s="280">
        <f>'3. GRI Pricing'!L519</f>
        <v>0</v>
      </c>
      <c r="K509" s="281">
        <f>'3. GRI Pricing'!P519</f>
        <v>0</v>
      </c>
      <c r="L509" s="281">
        <f>'3. GRI Pricing'!M519</f>
        <v>0</v>
      </c>
      <c r="M509" s="281">
        <f>'3. GRI Pricing'!Q519</f>
        <v>0</v>
      </c>
      <c r="N509" s="281">
        <f>'3. GRI Pricing'!S519</f>
        <v>0</v>
      </c>
      <c r="O509" s="281">
        <f>'3. GRI Pricing'!T519</f>
        <v>0</v>
      </c>
      <c r="P509" s="281">
        <f>'3. GRI Pricing'!R519</f>
        <v>0</v>
      </c>
      <c r="Q509" s="281">
        <f>'3. GRI Pricing'!U519</f>
        <v>0</v>
      </c>
      <c r="R509" s="281">
        <f>'3. GRI Pricing'!V519</f>
        <v>0</v>
      </c>
      <c r="S509" s="281">
        <f>'3. GRI Pricing'!W519</f>
        <v>0</v>
      </c>
      <c r="T509" s="281">
        <f>'3. GRI Pricing'!X519</f>
        <v>0</v>
      </c>
      <c r="U509" s="281">
        <f>'3. GRI Pricing'!Y519</f>
        <v>0</v>
      </c>
      <c r="V509" s="282">
        <f>'3. GRI Pricing'!Z519</f>
        <v>0</v>
      </c>
    </row>
    <row r="510" spans="3:22" x14ac:dyDescent="0.25">
      <c r="C510" s="23">
        <f>'3. GRI Pricing'!C520</f>
        <v>0</v>
      </c>
      <c r="D510" s="374" t="str">
        <f>'1. Accomodation'!L524</f>
        <v>[Select]</v>
      </c>
      <c r="E510" s="16" t="str">
        <f>'3. GRI Pricing'!E520</f>
        <v>[Select]</v>
      </c>
      <c r="F510" s="16" t="str">
        <f>'3. GRI Pricing'!F520</f>
        <v>[Select]</v>
      </c>
      <c r="G510" s="16">
        <f>'3. GRI Pricing'!G520</f>
        <v>0</v>
      </c>
      <c r="H510" s="16" t="str">
        <f>'3. GRI Pricing'!H520</f>
        <v>[Select]</v>
      </c>
      <c r="I510" s="16" t="str">
        <f>'3. GRI Pricing'!I520</f>
        <v>[Select]</v>
      </c>
      <c r="J510" s="280">
        <f>'3. GRI Pricing'!L520</f>
        <v>0</v>
      </c>
      <c r="K510" s="281">
        <f>'3. GRI Pricing'!P520</f>
        <v>0</v>
      </c>
      <c r="L510" s="281">
        <f>'3. GRI Pricing'!M520</f>
        <v>0</v>
      </c>
      <c r="M510" s="281">
        <f>'3. GRI Pricing'!Q520</f>
        <v>0</v>
      </c>
      <c r="N510" s="281">
        <f>'3. GRI Pricing'!S520</f>
        <v>0</v>
      </c>
      <c r="O510" s="281">
        <f>'3. GRI Pricing'!T520</f>
        <v>0</v>
      </c>
      <c r="P510" s="281">
        <f>'3. GRI Pricing'!R520</f>
        <v>0</v>
      </c>
      <c r="Q510" s="281">
        <f>'3. GRI Pricing'!U520</f>
        <v>0</v>
      </c>
      <c r="R510" s="281">
        <f>'3. GRI Pricing'!V520</f>
        <v>0</v>
      </c>
      <c r="S510" s="281">
        <f>'3. GRI Pricing'!W520</f>
        <v>0</v>
      </c>
      <c r="T510" s="281">
        <f>'3. GRI Pricing'!X520</f>
        <v>0</v>
      </c>
      <c r="U510" s="281">
        <f>'3. GRI Pricing'!Y520</f>
        <v>0</v>
      </c>
      <c r="V510" s="282">
        <f>'3. GRI Pricing'!Z520</f>
        <v>0</v>
      </c>
    </row>
    <row r="511" spans="3:22" x14ac:dyDescent="0.25">
      <c r="C511" s="23">
        <f>'3. GRI Pricing'!C521</f>
        <v>0</v>
      </c>
      <c r="D511" s="374" t="str">
        <f>'1. Accomodation'!L525</f>
        <v>[Select]</v>
      </c>
      <c r="E511" s="16" t="str">
        <f>'3. GRI Pricing'!E521</f>
        <v>[Select]</v>
      </c>
      <c r="F511" s="16" t="str">
        <f>'3. GRI Pricing'!F521</f>
        <v>[Select]</v>
      </c>
      <c r="G511" s="16">
        <f>'3. GRI Pricing'!G521</f>
        <v>0</v>
      </c>
      <c r="H511" s="16" t="str">
        <f>'3. GRI Pricing'!H521</f>
        <v>[Select]</v>
      </c>
      <c r="I511" s="16" t="str">
        <f>'3. GRI Pricing'!I521</f>
        <v>[Select]</v>
      </c>
      <c r="J511" s="280">
        <f>'3. GRI Pricing'!L521</f>
        <v>0</v>
      </c>
      <c r="K511" s="281">
        <f>'3. GRI Pricing'!P521</f>
        <v>0</v>
      </c>
      <c r="L511" s="281">
        <f>'3. GRI Pricing'!M521</f>
        <v>0</v>
      </c>
      <c r="M511" s="281">
        <f>'3. GRI Pricing'!Q521</f>
        <v>0</v>
      </c>
      <c r="N511" s="281">
        <f>'3. GRI Pricing'!S521</f>
        <v>0</v>
      </c>
      <c r="O511" s="281">
        <f>'3. GRI Pricing'!T521</f>
        <v>0</v>
      </c>
      <c r="P511" s="281">
        <f>'3. GRI Pricing'!R521</f>
        <v>0</v>
      </c>
      <c r="Q511" s="281">
        <f>'3. GRI Pricing'!U521</f>
        <v>0</v>
      </c>
      <c r="R511" s="281">
        <f>'3. GRI Pricing'!V521</f>
        <v>0</v>
      </c>
      <c r="S511" s="281">
        <f>'3. GRI Pricing'!W521</f>
        <v>0</v>
      </c>
      <c r="T511" s="281">
        <f>'3. GRI Pricing'!X521</f>
        <v>0</v>
      </c>
      <c r="U511" s="281">
        <f>'3. GRI Pricing'!Y521</f>
        <v>0</v>
      </c>
      <c r="V511" s="282">
        <f>'3. GRI Pricing'!Z521</f>
        <v>0</v>
      </c>
    </row>
    <row r="512" spans="3:22" x14ac:dyDescent="0.25">
      <c r="C512" s="23">
        <f>'3. GRI Pricing'!C522</f>
        <v>0</v>
      </c>
      <c r="D512" s="374" t="str">
        <f>'1. Accomodation'!L526</f>
        <v>[Select]</v>
      </c>
      <c r="E512" s="16" t="str">
        <f>'3. GRI Pricing'!E522</f>
        <v>[Select]</v>
      </c>
      <c r="F512" s="16" t="str">
        <f>'3. GRI Pricing'!F522</f>
        <v>[Select]</v>
      </c>
      <c r="G512" s="16">
        <f>'3. GRI Pricing'!G522</f>
        <v>0</v>
      </c>
      <c r="H512" s="16" t="str">
        <f>'3. GRI Pricing'!H522</f>
        <v>[Select]</v>
      </c>
      <c r="I512" s="16" t="str">
        <f>'3. GRI Pricing'!I522</f>
        <v>[Select]</v>
      </c>
      <c r="J512" s="280">
        <f>'3. GRI Pricing'!L522</f>
        <v>0</v>
      </c>
      <c r="K512" s="281">
        <f>'3. GRI Pricing'!P522</f>
        <v>0</v>
      </c>
      <c r="L512" s="281">
        <f>'3. GRI Pricing'!M522</f>
        <v>0</v>
      </c>
      <c r="M512" s="281">
        <f>'3. GRI Pricing'!Q522</f>
        <v>0</v>
      </c>
      <c r="N512" s="281">
        <f>'3. GRI Pricing'!S522</f>
        <v>0</v>
      </c>
      <c r="O512" s="281">
        <f>'3. GRI Pricing'!T522</f>
        <v>0</v>
      </c>
      <c r="P512" s="281">
        <f>'3. GRI Pricing'!R522</f>
        <v>0</v>
      </c>
      <c r="Q512" s="281">
        <f>'3. GRI Pricing'!U522</f>
        <v>0</v>
      </c>
      <c r="R512" s="281">
        <f>'3. GRI Pricing'!V522</f>
        <v>0</v>
      </c>
      <c r="S512" s="281">
        <f>'3. GRI Pricing'!W522</f>
        <v>0</v>
      </c>
      <c r="T512" s="281">
        <f>'3. GRI Pricing'!X522</f>
        <v>0</v>
      </c>
      <c r="U512" s="281">
        <f>'3. GRI Pricing'!Y522</f>
        <v>0</v>
      </c>
      <c r="V512" s="282">
        <f>'3. GRI Pricing'!Z522</f>
        <v>0</v>
      </c>
    </row>
    <row r="513" spans="3:22" x14ac:dyDescent="0.25">
      <c r="C513" s="23">
        <f>'3. GRI Pricing'!C523</f>
        <v>0</v>
      </c>
      <c r="D513" s="374" t="str">
        <f>'1. Accomodation'!L527</f>
        <v>[Select]</v>
      </c>
      <c r="E513" s="16" t="str">
        <f>'3. GRI Pricing'!E523</f>
        <v>[Select]</v>
      </c>
      <c r="F513" s="16" t="str">
        <f>'3. GRI Pricing'!F523</f>
        <v>[Select]</v>
      </c>
      <c r="G513" s="16">
        <f>'3. GRI Pricing'!G523</f>
        <v>0</v>
      </c>
      <c r="H513" s="16" t="str">
        <f>'3. GRI Pricing'!H523</f>
        <v>[Select]</v>
      </c>
      <c r="I513" s="16" t="str">
        <f>'3. GRI Pricing'!I523</f>
        <v>[Select]</v>
      </c>
      <c r="J513" s="280">
        <f>'3. GRI Pricing'!L523</f>
        <v>0</v>
      </c>
      <c r="K513" s="281">
        <f>'3. GRI Pricing'!P523</f>
        <v>0</v>
      </c>
      <c r="L513" s="281">
        <f>'3. GRI Pricing'!M523</f>
        <v>0</v>
      </c>
      <c r="M513" s="281">
        <f>'3. GRI Pricing'!Q523</f>
        <v>0</v>
      </c>
      <c r="N513" s="281">
        <f>'3. GRI Pricing'!S523</f>
        <v>0</v>
      </c>
      <c r="O513" s="281">
        <f>'3. GRI Pricing'!T523</f>
        <v>0</v>
      </c>
      <c r="P513" s="281">
        <f>'3. GRI Pricing'!R523</f>
        <v>0</v>
      </c>
      <c r="Q513" s="281">
        <f>'3. GRI Pricing'!U523</f>
        <v>0</v>
      </c>
      <c r="R513" s="281">
        <f>'3. GRI Pricing'!V523</f>
        <v>0</v>
      </c>
      <c r="S513" s="281">
        <f>'3. GRI Pricing'!W523</f>
        <v>0</v>
      </c>
      <c r="T513" s="281">
        <f>'3. GRI Pricing'!X523</f>
        <v>0</v>
      </c>
      <c r="U513" s="281">
        <f>'3. GRI Pricing'!Y523</f>
        <v>0</v>
      </c>
      <c r="V513" s="282">
        <f>'3. GRI Pricing'!Z523</f>
        <v>0</v>
      </c>
    </row>
    <row r="514" spans="3:22" x14ac:dyDescent="0.25">
      <c r="C514" s="23">
        <f>'3. GRI Pricing'!C524</f>
        <v>0</v>
      </c>
      <c r="D514" s="374" t="str">
        <f>'1. Accomodation'!L528</f>
        <v>[Select]</v>
      </c>
      <c r="E514" s="16" t="str">
        <f>'3. GRI Pricing'!E524</f>
        <v>[Select]</v>
      </c>
      <c r="F514" s="16" t="str">
        <f>'3. GRI Pricing'!F524</f>
        <v>[Select]</v>
      </c>
      <c r="G514" s="16">
        <f>'3. GRI Pricing'!G524</f>
        <v>0</v>
      </c>
      <c r="H514" s="16" t="str">
        <f>'3. GRI Pricing'!H524</f>
        <v>[Select]</v>
      </c>
      <c r="I514" s="16" t="str">
        <f>'3. GRI Pricing'!I524</f>
        <v>[Select]</v>
      </c>
      <c r="J514" s="280">
        <f>'3. GRI Pricing'!L524</f>
        <v>0</v>
      </c>
      <c r="K514" s="281">
        <f>'3. GRI Pricing'!P524</f>
        <v>0</v>
      </c>
      <c r="L514" s="281">
        <f>'3. GRI Pricing'!M524</f>
        <v>0</v>
      </c>
      <c r="M514" s="281">
        <f>'3. GRI Pricing'!Q524</f>
        <v>0</v>
      </c>
      <c r="N514" s="281">
        <f>'3. GRI Pricing'!S524</f>
        <v>0</v>
      </c>
      <c r="O514" s="281">
        <f>'3. GRI Pricing'!T524</f>
        <v>0</v>
      </c>
      <c r="P514" s="281">
        <f>'3. GRI Pricing'!R524</f>
        <v>0</v>
      </c>
      <c r="Q514" s="281">
        <f>'3. GRI Pricing'!U524</f>
        <v>0</v>
      </c>
      <c r="R514" s="281">
        <f>'3. GRI Pricing'!V524</f>
        <v>0</v>
      </c>
      <c r="S514" s="281">
        <f>'3. GRI Pricing'!W524</f>
        <v>0</v>
      </c>
      <c r="T514" s="281">
        <f>'3. GRI Pricing'!X524</f>
        <v>0</v>
      </c>
      <c r="U514" s="281">
        <f>'3. GRI Pricing'!Y524</f>
        <v>0</v>
      </c>
      <c r="V514" s="282">
        <f>'3. GRI Pricing'!Z524</f>
        <v>0</v>
      </c>
    </row>
    <row r="515" spans="3:22" x14ac:dyDescent="0.25">
      <c r="C515" s="23">
        <f>'3. GRI Pricing'!C525</f>
        <v>0</v>
      </c>
      <c r="D515" s="374" t="str">
        <f>'1. Accomodation'!L529</f>
        <v>[Select]</v>
      </c>
      <c r="E515" s="16" t="str">
        <f>'3. GRI Pricing'!E525</f>
        <v>[Select]</v>
      </c>
      <c r="F515" s="16" t="str">
        <f>'3. GRI Pricing'!F525</f>
        <v>[Select]</v>
      </c>
      <c r="G515" s="16">
        <f>'3. GRI Pricing'!G525</f>
        <v>0</v>
      </c>
      <c r="H515" s="16" t="str">
        <f>'3. GRI Pricing'!H525</f>
        <v>[Select]</v>
      </c>
      <c r="I515" s="16" t="str">
        <f>'3. GRI Pricing'!I525</f>
        <v>[Select]</v>
      </c>
      <c r="J515" s="280">
        <f>'3. GRI Pricing'!L525</f>
        <v>0</v>
      </c>
      <c r="K515" s="281">
        <f>'3. GRI Pricing'!P525</f>
        <v>0</v>
      </c>
      <c r="L515" s="281">
        <f>'3. GRI Pricing'!M525</f>
        <v>0</v>
      </c>
      <c r="M515" s="281">
        <f>'3. GRI Pricing'!Q525</f>
        <v>0</v>
      </c>
      <c r="N515" s="281">
        <f>'3. GRI Pricing'!S525</f>
        <v>0</v>
      </c>
      <c r="O515" s="281">
        <f>'3. GRI Pricing'!T525</f>
        <v>0</v>
      </c>
      <c r="P515" s="281">
        <f>'3. GRI Pricing'!R525</f>
        <v>0</v>
      </c>
      <c r="Q515" s="281">
        <f>'3. GRI Pricing'!U525</f>
        <v>0</v>
      </c>
      <c r="R515" s="281">
        <f>'3. GRI Pricing'!V525</f>
        <v>0</v>
      </c>
      <c r="S515" s="281">
        <f>'3. GRI Pricing'!W525</f>
        <v>0</v>
      </c>
      <c r="T515" s="281">
        <f>'3. GRI Pricing'!X525</f>
        <v>0</v>
      </c>
      <c r="U515" s="281">
        <f>'3. GRI Pricing'!Y525</f>
        <v>0</v>
      </c>
      <c r="V515" s="282">
        <f>'3. GRI Pricing'!Z525</f>
        <v>0</v>
      </c>
    </row>
    <row r="516" spans="3:22" x14ac:dyDescent="0.25">
      <c r="C516" s="23">
        <f>'3. GRI Pricing'!C526</f>
        <v>0</v>
      </c>
      <c r="D516" s="374" t="str">
        <f>'1. Accomodation'!L530</f>
        <v>[Select]</v>
      </c>
      <c r="E516" s="16" t="str">
        <f>'3. GRI Pricing'!E526</f>
        <v>[Select]</v>
      </c>
      <c r="F516" s="16" t="str">
        <f>'3. GRI Pricing'!F526</f>
        <v>[Select]</v>
      </c>
      <c r="G516" s="16">
        <f>'3. GRI Pricing'!G526</f>
        <v>0</v>
      </c>
      <c r="H516" s="16" t="str">
        <f>'3. GRI Pricing'!H526</f>
        <v>[Select]</v>
      </c>
      <c r="I516" s="16" t="str">
        <f>'3. GRI Pricing'!I526</f>
        <v>[Select]</v>
      </c>
      <c r="J516" s="280">
        <f>'3. GRI Pricing'!L526</f>
        <v>0</v>
      </c>
      <c r="K516" s="281">
        <f>'3. GRI Pricing'!P526</f>
        <v>0</v>
      </c>
      <c r="L516" s="281">
        <f>'3. GRI Pricing'!M526</f>
        <v>0</v>
      </c>
      <c r="M516" s="281">
        <f>'3. GRI Pricing'!Q526</f>
        <v>0</v>
      </c>
      <c r="N516" s="281">
        <f>'3. GRI Pricing'!S526</f>
        <v>0</v>
      </c>
      <c r="O516" s="281">
        <f>'3. GRI Pricing'!T526</f>
        <v>0</v>
      </c>
      <c r="P516" s="281">
        <f>'3. GRI Pricing'!R526</f>
        <v>0</v>
      </c>
      <c r="Q516" s="281">
        <f>'3. GRI Pricing'!U526</f>
        <v>0</v>
      </c>
      <c r="R516" s="281">
        <f>'3. GRI Pricing'!V526</f>
        <v>0</v>
      </c>
      <c r="S516" s="281">
        <f>'3. GRI Pricing'!W526</f>
        <v>0</v>
      </c>
      <c r="T516" s="281">
        <f>'3. GRI Pricing'!X526</f>
        <v>0</v>
      </c>
      <c r="U516" s="281">
        <f>'3. GRI Pricing'!Y526</f>
        <v>0</v>
      </c>
      <c r="V516" s="282">
        <f>'3. GRI Pricing'!Z526</f>
        <v>0</v>
      </c>
    </row>
    <row r="517" spans="3:22" x14ac:dyDescent="0.25">
      <c r="C517" s="23">
        <f>'3. GRI Pricing'!C527</f>
        <v>0</v>
      </c>
      <c r="D517" s="374" t="str">
        <f>'1. Accomodation'!L531</f>
        <v>[Select]</v>
      </c>
      <c r="E517" s="16" t="str">
        <f>'3. GRI Pricing'!E527</f>
        <v>[Select]</v>
      </c>
      <c r="F517" s="16" t="str">
        <f>'3. GRI Pricing'!F527</f>
        <v>[Select]</v>
      </c>
      <c r="G517" s="16">
        <f>'3. GRI Pricing'!G527</f>
        <v>0</v>
      </c>
      <c r="H517" s="16" t="str">
        <f>'3. GRI Pricing'!H527</f>
        <v>[Select]</v>
      </c>
      <c r="I517" s="16" t="str">
        <f>'3. GRI Pricing'!I527</f>
        <v>[Select]</v>
      </c>
      <c r="J517" s="280">
        <f>'3. GRI Pricing'!L527</f>
        <v>0</v>
      </c>
      <c r="K517" s="281">
        <f>'3. GRI Pricing'!P527</f>
        <v>0</v>
      </c>
      <c r="L517" s="281">
        <f>'3. GRI Pricing'!M527</f>
        <v>0</v>
      </c>
      <c r="M517" s="281">
        <f>'3. GRI Pricing'!Q527</f>
        <v>0</v>
      </c>
      <c r="N517" s="281">
        <f>'3. GRI Pricing'!S527</f>
        <v>0</v>
      </c>
      <c r="O517" s="281">
        <f>'3. GRI Pricing'!T527</f>
        <v>0</v>
      </c>
      <c r="P517" s="281">
        <f>'3. GRI Pricing'!R527</f>
        <v>0</v>
      </c>
      <c r="Q517" s="281">
        <f>'3. GRI Pricing'!U527</f>
        <v>0</v>
      </c>
      <c r="R517" s="281">
        <f>'3. GRI Pricing'!V527</f>
        <v>0</v>
      </c>
      <c r="S517" s="281">
        <f>'3. GRI Pricing'!W527</f>
        <v>0</v>
      </c>
      <c r="T517" s="281">
        <f>'3. GRI Pricing'!X527</f>
        <v>0</v>
      </c>
      <c r="U517" s="281">
        <f>'3. GRI Pricing'!Y527</f>
        <v>0</v>
      </c>
      <c r="V517" s="282">
        <f>'3. GRI Pricing'!Z527</f>
        <v>0</v>
      </c>
    </row>
    <row r="518" spans="3:22" x14ac:dyDescent="0.25">
      <c r="C518" s="23">
        <f>'3. GRI Pricing'!C528</f>
        <v>0</v>
      </c>
      <c r="D518" s="374" t="str">
        <f>'1. Accomodation'!L532</f>
        <v>[Select]</v>
      </c>
      <c r="E518" s="16" t="str">
        <f>'3. GRI Pricing'!E528</f>
        <v>[Select]</v>
      </c>
      <c r="F518" s="16" t="str">
        <f>'3. GRI Pricing'!F528</f>
        <v>[Select]</v>
      </c>
      <c r="G518" s="16">
        <f>'3. GRI Pricing'!G528</f>
        <v>0</v>
      </c>
      <c r="H518" s="16" t="str">
        <f>'3. GRI Pricing'!H528</f>
        <v>[Select]</v>
      </c>
      <c r="I518" s="16" t="str">
        <f>'3. GRI Pricing'!I528</f>
        <v>[Select]</v>
      </c>
      <c r="J518" s="280">
        <f>'3. GRI Pricing'!L528</f>
        <v>0</v>
      </c>
      <c r="K518" s="281">
        <f>'3. GRI Pricing'!P528</f>
        <v>0</v>
      </c>
      <c r="L518" s="281">
        <f>'3. GRI Pricing'!M528</f>
        <v>0</v>
      </c>
      <c r="M518" s="281">
        <f>'3. GRI Pricing'!Q528</f>
        <v>0</v>
      </c>
      <c r="N518" s="281">
        <f>'3. GRI Pricing'!S528</f>
        <v>0</v>
      </c>
      <c r="O518" s="281">
        <f>'3. GRI Pricing'!T528</f>
        <v>0</v>
      </c>
      <c r="P518" s="281">
        <f>'3. GRI Pricing'!R528</f>
        <v>0</v>
      </c>
      <c r="Q518" s="281">
        <f>'3. GRI Pricing'!U528</f>
        <v>0</v>
      </c>
      <c r="R518" s="281">
        <f>'3. GRI Pricing'!V528</f>
        <v>0</v>
      </c>
      <c r="S518" s="281">
        <f>'3. GRI Pricing'!W528</f>
        <v>0</v>
      </c>
      <c r="T518" s="281">
        <f>'3. GRI Pricing'!X528</f>
        <v>0</v>
      </c>
      <c r="U518" s="281">
        <f>'3. GRI Pricing'!Y528</f>
        <v>0</v>
      </c>
      <c r="V518" s="282">
        <f>'3. GRI Pricing'!Z528</f>
        <v>0</v>
      </c>
    </row>
    <row r="519" spans="3:22" x14ac:dyDescent="0.25">
      <c r="C519" s="23">
        <f>'3. GRI Pricing'!C529</f>
        <v>0</v>
      </c>
      <c r="D519" s="374" t="str">
        <f>'1. Accomodation'!L533</f>
        <v>[Select]</v>
      </c>
      <c r="E519" s="16" t="str">
        <f>'3. GRI Pricing'!E529</f>
        <v>[Select]</v>
      </c>
      <c r="F519" s="16" t="str">
        <f>'3. GRI Pricing'!F529</f>
        <v>[Select]</v>
      </c>
      <c r="G519" s="16">
        <f>'3. GRI Pricing'!G529</f>
        <v>0</v>
      </c>
      <c r="H519" s="16" t="str">
        <f>'3. GRI Pricing'!H529</f>
        <v>[Select]</v>
      </c>
      <c r="I519" s="16" t="str">
        <f>'3. GRI Pricing'!I529</f>
        <v>[Select]</v>
      </c>
      <c r="J519" s="280">
        <f>'3. GRI Pricing'!L529</f>
        <v>0</v>
      </c>
      <c r="K519" s="281">
        <f>'3. GRI Pricing'!P529</f>
        <v>0</v>
      </c>
      <c r="L519" s="281">
        <f>'3. GRI Pricing'!M529</f>
        <v>0</v>
      </c>
      <c r="M519" s="281">
        <f>'3. GRI Pricing'!Q529</f>
        <v>0</v>
      </c>
      <c r="N519" s="281">
        <f>'3. GRI Pricing'!S529</f>
        <v>0</v>
      </c>
      <c r="O519" s="281">
        <f>'3. GRI Pricing'!T529</f>
        <v>0</v>
      </c>
      <c r="P519" s="281">
        <f>'3. GRI Pricing'!R529</f>
        <v>0</v>
      </c>
      <c r="Q519" s="281">
        <f>'3. GRI Pricing'!U529</f>
        <v>0</v>
      </c>
      <c r="R519" s="281">
        <f>'3. GRI Pricing'!V529</f>
        <v>0</v>
      </c>
      <c r="S519" s="281">
        <f>'3. GRI Pricing'!W529</f>
        <v>0</v>
      </c>
      <c r="T519" s="281">
        <f>'3. GRI Pricing'!X529</f>
        <v>0</v>
      </c>
      <c r="U519" s="281">
        <f>'3. GRI Pricing'!Y529</f>
        <v>0</v>
      </c>
      <c r="V519" s="282">
        <f>'3. GRI Pricing'!Z529</f>
        <v>0</v>
      </c>
    </row>
    <row r="520" spans="3:22" x14ac:dyDescent="0.25">
      <c r="C520" s="23">
        <f>'3. GRI Pricing'!C530</f>
        <v>0</v>
      </c>
      <c r="D520" s="374" t="str">
        <f>'1. Accomodation'!L534</f>
        <v>[Select]</v>
      </c>
      <c r="E520" s="16" t="str">
        <f>'3. GRI Pricing'!E530</f>
        <v>[Select]</v>
      </c>
      <c r="F520" s="16" t="str">
        <f>'3. GRI Pricing'!F530</f>
        <v>[Select]</v>
      </c>
      <c r="G520" s="16">
        <f>'3. GRI Pricing'!G530</f>
        <v>0</v>
      </c>
      <c r="H520" s="16" t="str">
        <f>'3. GRI Pricing'!H530</f>
        <v>[Select]</v>
      </c>
      <c r="I520" s="16" t="str">
        <f>'3. GRI Pricing'!I530</f>
        <v>[Select]</v>
      </c>
      <c r="J520" s="280">
        <f>'3. GRI Pricing'!L530</f>
        <v>0</v>
      </c>
      <c r="K520" s="281">
        <f>'3. GRI Pricing'!P530</f>
        <v>0</v>
      </c>
      <c r="L520" s="281">
        <f>'3. GRI Pricing'!M530</f>
        <v>0</v>
      </c>
      <c r="M520" s="281">
        <f>'3. GRI Pricing'!Q530</f>
        <v>0</v>
      </c>
      <c r="N520" s="281">
        <f>'3. GRI Pricing'!S530</f>
        <v>0</v>
      </c>
      <c r="O520" s="281">
        <f>'3. GRI Pricing'!T530</f>
        <v>0</v>
      </c>
      <c r="P520" s="281">
        <f>'3. GRI Pricing'!R530</f>
        <v>0</v>
      </c>
      <c r="Q520" s="281">
        <f>'3. GRI Pricing'!U530</f>
        <v>0</v>
      </c>
      <c r="R520" s="281">
        <f>'3. GRI Pricing'!V530</f>
        <v>0</v>
      </c>
      <c r="S520" s="281">
        <f>'3. GRI Pricing'!W530</f>
        <v>0</v>
      </c>
      <c r="T520" s="281">
        <f>'3. GRI Pricing'!X530</f>
        <v>0</v>
      </c>
      <c r="U520" s="281">
        <f>'3. GRI Pricing'!Y530</f>
        <v>0</v>
      </c>
      <c r="V520" s="282">
        <f>'3. GRI Pricing'!Z530</f>
        <v>0</v>
      </c>
    </row>
    <row r="521" spans="3:22" x14ac:dyDescent="0.25">
      <c r="C521" s="23">
        <f>'3. GRI Pricing'!C531</f>
        <v>0</v>
      </c>
      <c r="D521" s="374" t="str">
        <f>'1. Accomodation'!L535</f>
        <v>[Select]</v>
      </c>
      <c r="E521" s="16" t="str">
        <f>'3. GRI Pricing'!E531</f>
        <v>[Select]</v>
      </c>
      <c r="F521" s="16" t="str">
        <f>'3. GRI Pricing'!F531</f>
        <v>[Select]</v>
      </c>
      <c r="G521" s="16">
        <f>'3. GRI Pricing'!G531</f>
        <v>0</v>
      </c>
      <c r="H521" s="16" t="str">
        <f>'3. GRI Pricing'!H531</f>
        <v>[Select]</v>
      </c>
      <c r="I521" s="16" t="str">
        <f>'3. GRI Pricing'!I531</f>
        <v>[Select]</v>
      </c>
      <c r="J521" s="280">
        <f>'3. GRI Pricing'!L531</f>
        <v>0</v>
      </c>
      <c r="K521" s="281">
        <f>'3. GRI Pricing'!P531</f>
        <v>0</v>
      </c>
      <c r="L521" s="281">
        <f>'3. GRI Pricing'!M531</f>
        <v>0</v>
      </c>
      <c r="M521" s="281">
        <f>'3. GRI Pricing'!Q531</f>
        <v>0</v>
      </c>
      <c r="N521" s="281">
        <f>'3. GRI Pricing'!S531</f>
        <v>0</v>
      </c>
      <c r="O521" s="281">
        <f>'3. GRI Pricing'!T531</f>
        <v>0</v>
      </c>
      <c r="P521" s="281">
        <f>'3. GRI Pricing'!R531</f>
        <v>0</v>
      </c>
      <c r="Q521" s="281">
        <f>'3. GRI Pricing'!U531</f>
        <v>0</v>
      </c>
      <c r="R521" s="281">
        <f>'3. GRI Pricing'!V531</f>
        <v>0</v>
      </c>
      <c r="S521" s="281">
        <f>'3. GRI Pricing'!W531</f>
        <v>0</v>
      </c>
      <c r="T521" s="281">
        <f>'3. GRI Pricing'!X531</f>
        <v>0</v>
      </c>
      <c r="U521" s="281">
        <f>'3. GRI Pricing'!Y531</f>
        <v>0</v>
      </c>
      <c r="V521" s="282">
        <f>'3. GRI Pricing'!Z531</f>
        <v>0</v>
      </c>
    </row>
    <row r="522" spans="3:22" x14ac:dyDescent="0.25">
      <c r="C522" s="23">
        <f>'3. GRI Pricing'!C532</f>
        <v>0</v>
      </c>
      <c r="D522" s="374" t="str">
        <f>'1. Accomodation'!L536</f>
        <v>[Select]</v>
      </c>
      <c r="E522" s="16" t="str">
        <f>'3. GRI Pricing'!E532</f>
        <v>[Select]</v>
      </c>
      <c r="F522" s="16" t="str">
        <f>'3. GRI Pricing'!F532</f>
        <v>[Select]</v>
      </c>
      <c r="G522" s="16">
        <f>'3. GRI Pricing'!G532</f>
        <v>0</v>
      </c>
      <c r="H522" s="16" t="str">
        <f>'3. GRI Pricing'!H532</f>
        <v>[Select]</v>
      </c>
      <c r="I522" s="16" t="str">
        <f>'3. GRI Pricing'!I532</f>
        <v>[Select]</v>
      </c>
      <c r="J522" s="280">
        <f>'3. GRI Pricing'!L532</f>
        <v>0</v>
      </c>
      <c r="K522" s="281">
        <f>'3. GRI Pricing'!P532</f>
        <v>0</v>
      </c>
      <c r="L522" s="281">
        <f>'3. GRI Pricing'!M532</f>
        <v>0</v>
      </c>
      <c r="M522" s="281">
        <f>'3. GRI Pricing'!Q532</f>
        <v>0</v>
      </c>
      <c r="N522" s="281">
        <f>'3. GRI Pricing'!S532</f>
        <v>0</v>
      </c>
      <c r="O522" s="281">
        <f>'3. GRI Pricing'!T532</f>
        <v>0</v>
      </c>
      <c r="P522" s="281">
        <f>'3. GRI Pricing'!R532</f>
        <v>0</v>
      </c>
      <c r="Q522" s="281">
        <f>'3. GRI Pricing'!U532</f>
        <v>0</v>
      </c>
      <c r="R522" s="281">
        <f>'3. GRI Pricing'!V532</f>
        <v>0</v>
      </c>
      <c r="S522" s="281">
        <f>'3. GRI Pricing'!W532</f>
        <v>0</v>
      </c>
      <c r="T522" s="281">
        <f>'3. GRI Pricing'!X532</f>
        <v>0</v>
      </c>
      <c r="U522" s="281">
        <f>'3. GRI Pricing'!Y532</f>
        <v>0</v>
      </c>
      <c r="V522" s="282">
        <f>'3. GRI Pricing'!Z532</f>
        <v>0</v>
      </c>
    </row>
    <row r="523" spans="3:22" x14ac:dyDescent="0.25">
      <c r="C523" s="23">
        <f>'3. GRI Pricing'!C533</f>
        <v>0</v>
      </c>
      <c r="D523" s="374" t="str">
        <f>'1. Accomodation'!L537</f>
        <v>[Select]</v>
      </c>
      <c r="E523" s="16" t="str">
        <f>'3. GRI Pricing'!E533</f>
        <v>[Select]</v>
      </c>
      <c r="F523" s="16" t="str">
        <f>'3. GRI Pricing'!F533</f>
        <v>[Select]</v>
      </c>
      <c r="G523" s="16">
        <f>'3. GRI Pricing'!G533</f>
        <v>0</v>
      </c>
      <c r="H523" s="16" t="str">
        <f>'3. GRI Pricing'!H533</f>
        <v>[Select]</v>
      </c>
      <c r="I523" s="16" t="str">
        <f>'3. GRI Pricing'!I533</f>
        <v>[Select]</v>
      </c>
      <c r="J523" s="280">
        <f>'3. GRI Pricing'!L533</f>
        <v>0</v>
      </c>
      <c r="K523" s="281">
        <f>'3. GRI Pricing'!P533</f>
        <v>0</v>
      </c>
      <c r="L523" s="281">
        <f>'3. GRI Pricing'!M533</f>
        <v>0</v>
      </c>
      <c r="M523" s="281">
        <f>'3. GRI Pricing'!Q533</f>
        <v>0</v>
      </c>
      <c r="N523" s="281">
        <f>'3. GRI Pricing'!S533</f>
        <v>0</v>
      </c>
      <c r="O523" s="281">
        <f>'3. GRI Pricing'!T533</f>
        <v>0</v>
      </c>
      <c r="P523" s="281">
        <f>'3. GRI Pricing'!R533</f>
        <v>0</v>
      </c>
      <c r="Q523" s="281">
        <f>'3. GRI Pricing'!U533</f>
        <v>0</v>
      </c>
      <c r="R523" s="281">
        <f>'3. GRI Pricing'!V533</f>
        <v>0</v>
      </c>
      <c r="S523" s="281">
        <f>'3. GRI Pricing'!W533</f>
        <v>0</v>
      </c>
      <c r="T523" s="281">
        <f>'3. GRI Pricing'!X533</f>
        <v>0</v>
      </c>
      <c r="U523" s="281">
        <f>'3. GRI Pricing'!Y533</f>
        <v>0</v>
      </c>
      <c r="V523" s="282">
        <f>'3. GRI Pricing'!Z533</f>
        <v>0</v>
      </c>
    </row>
    <row r="524" spans="3:22" x14ac:dyDescent="0.25">
      <c r="C524" s="23">
        <f>'3. GRI Pricing'!C534</f>
        <v>0</v>
      </c>
      <c r="D524" s="374" t="str">
        <f>'1. Accomodation'!L538</f>
        <v>[Select]</v>
      </c>
      <c r="E524" s="16" t="str">
        <f>'3. GRI Pricing'!E534</f>
        <v>[Select]</v>
      </c>
      <c r="F524" s="16" t="str">
        <f>'3. GRI Pricing'!F534</f>
        <v>[Select]</v>
      </c>
      <c r="G524" s="16">
        <f>'3. GRI Pricing'!G534</f>
        <v>0</v>
      </c>
      <c r="H524" s="16" t="str">
        <f>'3. GRI Pricing'!H534</f>
        <v>[Select]</v>
      </c>
      <c r="I524" s="16" t="str">
        <f>'3. GRI Pricing'!I534</f>
        <v>[Select]</v>
      </c>
      <c r="J524" s="280">
        <f>'3. GRI Pricing'!L534</f>
        <v>0</v>
      </c>
      <c r="K524" s="281">
        <f>'3. GRI Pricing'!P534</f>
        <v>0</v>
      </c>
      <c r="L524" s="281">
        <f>'3. GRI Pricing'!M534</f>
        <v>0</v>
      </c>
      <c r="M524" s="281">
        <f>'3. GRI Pricing'!Q534</f>
        <v>0</v>
      </c>
      <c r="N524" s="281">
        <f>'3. GRI Pricing'!S534</f>
        <v>0</v>
      </c>
      <c r="O524" s="281">
        <f>'3. GRI Pricing'!T534</f>
        <v>0</v>
      </c>
      <c r="P524" s="281">
        <f>'3. GRI Pricing'!R534</f>
        <v>0</v>
      </c>
      <c r="Q524" s="281">
        <f>'3. GRI Pricing'!U534</f>
        <v>0</v>
      </c>
      <c r="R524" s="281">
        <f>'3. GRI Pricing'!V534</f>
        <v>0</v>
      </c>
      <c r="S524" s="281">
        <f>'3. GRI Pricing'!W534</f>
        <v>0</v>
      </c>
      <c r="T524" s="281">
        <f>'3. GRI Pricing'!X534</f>
        <v>0</v>
      </c>
      <c r="U524" s="281">
        <f>'3. GRI Pricing'!Y534</f>
        <v>0</v>
      </c>
      <c r="V524" s="282">
        <f>'3. GRI Pricing'!Z534</f>
        <v>0</v>
      </c>
    </row>
    <row r="525" spans="3:22" x14ac:dyDescent="0.25">
      <c r="C525" s="23">
        <f>'3. GRI Pricing'!C535</f>
        <v>0</v>
      </c>
      <c r="D525" s="374" t="str">
        <f>'1. Accomodation'!L539</f>
        <v>[Select]</v>
      </c>
      <c r="E525" s="16" t="str">
        <f>'3. GRI Pricing'!E535</f>
        <v>[Select]</v>
      </c>
      <c r="F525" s="16" t="str">
        <f>'3. GRI Pricing'!F535</f>
        <v>[Select]</v>
      </c>
      <c r="G525" s="16">
        <f>'3. GRI Pricing'!G535</f>
        <v>0</v>
      </c>
      <c r="H525" s="16" t="str">
        <f>'3. GRI Pricing'!H535</f>
        <v>[Select]</v>
      </c>
      <c r="I525" s="16" t="str">
        <f>'3. GRI Pricing'!I535</f>
        <v>[Select]</v>
      </c>
      <c r="J525" s="280">
        <f>'3. GRI Pricing'!L535</f>
        <v>0</v>
      </c>
      <c r="K525" s="281">
        <f>'3. GRI Pricing'!P535</f>
        <v>0</v>
      </c>
      <c r="L525" s="281">
        <f>'3. GRI Pricing'!M535</f>
        <v>0</v>
      </c>
      <c r="M525" s="281">
        <f>'3. GRI Pricing'!Q535</f>
        <v>0</v>
      </c>
      <c r="N525" s="281">
        <f>'3. GRI Pricing'!S535</f>
        <v>0</v>
      </c>
      <c r="O525" s="281">
        <f>'3. GRI Pricing'!T535</f>
        <v>0</v>
      </c>
      <c r="P525" s="281">
        <f>'3. GRI Pricing'!R535</f>
        <v>0</v>
      </c>
      <c r="Q525" s="281">
        <f>'3. GRI Pricing'!U535</f>
        <v>0</v>
      </c>
      <c r="R525" s="281">
        <f>'3. GRI Pricing'!V535</f>
        <v>0</v>
      </c>
      <c r="S525" s="281">
        <f>'3. GRI Pricing'!W535</f>
        <v>0</v>
      </c>
      <c r="T525" s="281">
        <f>'3. GRI Pricing'!X535</f>
        <v>0</v>
      </c>
      <c r="U525" s="281">
        <f>'3. GRI Pricing'!Y535</f>
        <v>0</v>
      </c>
      <c r="V525" s="282">
        <f>'3. GRI Pricing'!Z535</f>
        <v>0</v>
      </c>
    </row>
    <row r="526" spans="3:22" x14ac:dyDescent="0.25">
      <c r="C526" s="23">
        <f>'3. GRI Pricing'!C536</f>
        <v>0</v>
      </c>
      <c r="D526" s="374" t="str">
        <f>'1. Accomodation'!L540</f>
        <v>[Select]</v>
      </c>
      <c r="E526" s="16" t="str">
        <f>'3. GRI Pricing'!E536</f>
        <v>[Select]</v>
      </c>
      <c r="F526" s="16" t="str">
        <f>'3. GRI Pricing'!F536</f>
        <v>[Select]</v>
      </c>
      <c r="G526" s="16">
        <f>'3. GRI Pricing'!G536</f>
        <v>0</v>
      </c>
      <c r="H526" s="16" t="str">
        <f>'3. GRI Pricing'!H536</f>
        <v>[Select]</v>
      </c>
      <c r="I526" s="16" t="str">
        <f>'3. GRI Pricing'!I536</f>
        <v>[Select]</v>
      </c>
      <c r="J526" s="280">
        <f>'3. GRI Pricing'!L536</f>
        <v>0</v>
      </c>
      <c r="K526" s="281">
        <f>'3. GRI Pricing'!P536</f>
        <v>0</v>
      </c>
      <c r="L526" s="281">
        <f>'3. GRI Pricing'!M536</f>
        <v>0</v>
      </c>
      <c r="M526" s="281">
        <f>'3. GRI Pricing'!Q536</f>
        <v>0</v>
      </c>
      <c r="N526" s="281">
        <f>'3. GRI Pricing'!S536</f>
        <v>0</v>
      </c>
      <c r="O526" s="281">
        <f>'3. GRI Pricing'!T536</f>
        <v>0</v>
      </c>
      <c r="P526" s="281">
        <f>'3. GRI Pricing'!R536</f>
        <v>0</v>
      </c>
      <c r="Q526" s="281">
        <f>'3. GRI Pricing'!U536</f>
        <v>0</v>
      </c>
      <c r="R526" s="281">
        <f>'3. GRI Pricing'!V536</f>
        <v>0</v>
      </c>
      <c r="S526" s="281">
        <f>'3. GRI Pricing'!W536</f>
        <v>0</v>
      </c>
      <c r="T526" s="281">
        <f>'3. GRI Pricing'!X536</f>
        <v>0</v>
      </c>
      <c r="U526" s="281">
        <f>'3. GRI Pricing'!Y536</f>
        <v>0</v>
      </c>
      <c r="V526" s="282">
        <f>'3. GRI Pricing'!Z536</f>
        <v>0</v>
      </c>
    </row>
    <row r="527" spans="3:22" x14ac:dyDescent="0.25">
      <c r="C527" s="23">
        <f>'3. GRI Pricing'!C537</f>
        <v>0</v>
      </c>
      <c r="D527" s="374" t="str">
        <f>'1. Accomodation'!L541</f>
        <v>[Select]</v>
      </c>
      <c r="E527" s="16" t="str">
        <f>'3. GRI Pricing'!E537</f>
        <v>[Select]</v>
      </c>
      <c r="F527" s="16" t="str">
        <f>'3. GRI Pricing'!F537</f>
        <v>[Select]</v>
      </c>
      <c r="G527" s="16">
        <f>'3. GRI Pricing'!G537</f>
        <v>0</v>
      </c>
      <c r="H527" s="16" t="str">
        <f>'3. GRI Pricing'!H537</f>
        <v>[Select]</v>
      </c>
      <c r="I527" s="16" t="str">
        <f>'3. GRI Pricing'!I537</f>
        <v>[Select]</v>
      </c>
      <c r="J527" s="280">
        <f>'3. GRI Pricing'!L537</f>
        <v>0</v>
      </c>
      <c r="K527" s="281">
        <f>'3. GRI Pricing'!P537</f>
        <v>0</v>
      </c>
      <c r="L527" s="281">
        <f>'3. GRI Pricing'!M537</f>
        <v>0</v>
      </c>
      <c r="M527" s="281">
        <f>'3. GRI Pricing'!Q537</f>
        <v>0</v>
      </c>
      <c r="N527" s="281">
        <f>'3. GRI Pricing'!S537</f>
        <v>0</v>
      </c>
      <c r="O527" s="281">
        <f>'3. GRI Pricing'!T537</f>
        <v>0</v>
      </c>
      <c r="P527" s="281">
        <f>'3. GRI Pricing'!R537</f>
        <v>0</v>
      </c>
      <c r="Q527" s="281">
        <f>'3. GRI Pricing'!U537</f>
        <v>0</v>
      </c>
      <c r="R527" s="281">
        <f>'3. GRI Pricing'!V537</f>
        <v>0</v>
      </c>
      <c r="S527" s="281">
        <f>'3. GRI Pricing'!W537</f>
        <v>0</v>
      </c>
      <c r="T527" s="281">
        <f>'3. GRI Pricing'!X537</f>
        <v>0</v>
      </c>
      <c r="U527" s="281">
        <f>'3. GRI Pricing'!Y537</f>
        <v>0</v>
      </c>
      <c r="V527" s="282">
        <f>'3. GRI Pricing'!Z537</f>
        <v>0</v>
      </c>
    </row>
    <row r="528" spans="3:22" x14ac:dyDescent="0.25">
      <c r="C528" s="23">
        <f>'3. GRI Pricing'!C538</f>
        <v>0</v>
      </c>
      <c r="D528" s="374" t="str">
        <f>'1. Accomodation'!L542</f>
        <v>[Select]</v>
      </c>
      <c r="E528" s="16" t="str">
        <f>'3. GRI Pricing'!E538</f>
        <v>[Select]</v>
      </c>
      <c r="F528" s="16" t="str">
        <f>'3. GRI Pricing'!F538</f>
        <v>[Select]</v>
      </c>
      <c r="G528" s="16">
        <f>'3. GRI Pricing'!G538</f>
        <v>0</v>
      </c>
      <c r="H528" s="16" t="str">
        <f>'3. GRI Pricing'!H538</f>
        <v>[Select]</v>
      </c>
      <c r="I528" s="16" t="str">
        <f>'3. GRI Pricing'!I538</f>
        <v>[Select]</v>
      </c>
      <c r="J528" s="280">
        <f>'3. GRI Pricing'!L538</f>
        <v>0</v>
      </c>
      <c r="K528" s="281">
        <f>'3. GRI Pricing'!P538</f>
        <v>0</v>
      </c>
      <c r="L528" s="281">
        <f>'3. GRI Pricing'!M538</f>
        <v>0</v>
      </c>
      <c r="M528" s="281">
        <f>'3. GRI Pricing'!Q538</f>
        <v>0</v>
      </c>
      <c r="N528" s="281">
        <f>'3. GRI Pricing'!S538</f>
        <v>0</v>
      </c>
      <c r="O528" s="281">
        <f>'3. GRI Pricing'!T538</f>
        <v>0</v>
      </c>
      <c r="P528" s="281">
        <f>'3. GRI Pricing'!R538</f>
        <v>0</v>
      </c>
      <c r="Q528" s="281">
        <f>'3. GRI Pricing'!U538</f>
        <v>0</v>
      </c>
      <c r="R528" s="281">
        <f>'3. GRI Pricing'!V538</f>
        <v>0</v>
      </c>
      <c r="S528" s="281">
        <f>'3. GRI Pricing'!W538</f>
        <v>0</v>
      </c>
      <c r="T528" s="281">
        <f>'3. GRI Pricing'!X538</f>
        <v>0</v>
      </c>
      <c r="U528" s="281">
        <f>'3. GRI Pricing'!Y538</f>
        <v>0</v>
      </c>
      <c r="V528" s="282">
        <f>'3. GRI Pricing'!Z538</f>
        <v>0</v>
      </c>
    </row>
    <row r="529" spans="3:22" x14ac:dyDescent="0.25">
      <c r="C529" s="23">
        <f>'3. GRI Pricing'!C539</f>
        <v>0</v>
      </c>
      <c r="D529" s="374" t="str">
        <f>'1. Accomodation'!L543</f>
        <v>[Select]</v>
      </c>
      <c r="E529" s="16" t="str">
        <f>'3. GRI Pricing'!E539</f>
        <v>[Select]</v>
      </c>
      <c r="F529" s="16" t="str">
        <f>'3. GRI Pricing'!F539</f>
        <v>[Select]</v>
      </c>
      <c r="G529" s="16">
        <f>'3. GRI Pricing'!G539</f>
        <v>0</v>
      </c>
      <c r="H529" s="16" t="str">
        <f>'3. GRI Pricing'!H539</f>
        <v>[Select]</v>
      </c>
      <c r="I529" s="16" t="str">
        <f>'3. GRI Pricing'!I539</f>
        <v>[Select]</v>
      </c>
      <c r="J529" s="280">
        <f>'3. GRI Pricing'!L539</f>
        <v>0</v>
      </c>
      <c r="K529" s="281">
        <f>'3. GRI Pricing'!P539</f>
        <v>0</v>
      </c>
      <c r="L529" s="281">
        <f>'3. GRI Pricing'!M539</f>
        <v>0</v>
      </c>
      <c r="M529" s="281">
        <f>'3. GRI Pricing'!Q539</f>
        <v>0</v>
      </c>
      <c r="N529" s="281">
        <f>'3. GRI Pricing'!S539</f>
        <v>0</v>
      </c>
      <c r="O529" s="281">
        <f>'3. GRI Pricing'!T539</f>
        <v>0</v>
      </c>
      <c r="P529" s="281">
        <f>'3. GRI Pricing'!R539</f>
        <v>0</v>
      </c>
      <c r="Q529" s="281">
        <f>'3. GRI Pricing'!U539</f>
        <v>0</v>
      </c>
      <c r="R529" s="281">
        <f>'3. GRI Pricing'!V539</f>
        <v>0</v>
      </c>
      <c r="S529" s="281">
        <f>'3. GRI Pricing'!W539</f>
        <v>0</v>
      </c>
      <c r="T529" s="281">
        <f>'3. GRI Pricing'!X539</f>
        <v>0</v>
      </c>
      <c r="U529" s="281">
        <f>'3. GRI Pricing'!Y539</f>
        <v>0</v>
      </c>
      <c r="V529" s="282">
        <f>'3. GRI Pricing'!Z539</f>
        <v>0</v>
      </c>
    </row>
    <row r="530" spans="3:22" x14ac:dyDescent="0.25">
      <c r="C530" s="23">
        <f>'3. GRI Pricing'!C540</f>
        <v>0</v>
      </c>
      <c r="D530" s="374" t="str">
        <f>'1. Accomodation'!L544</f>
        <v>[Select]</v>
      </c>
      <c r="E530" s="16" t="str">
        <f>'3. GRI Pricing'!E540</f>
        <v>[Select]</v>
      </c>
      <c r="F530" s="16" t="str">
        <f>'3. GRI Pricing'!F540</f>
        <v>[Select]</v>
      </c>
      <c r="G530" s="16">
        <f>'3. GRI Pricing'!G540</f>
        <v>0</v>
      </c>
      <c r="H530" s="16" t="str">
        <f>'3. GRI Pricing'!H540</f>
        <v>[Select]</v>
      </c>
      <c r="I530" s="16" t="str">
        <f>'3. GRI Pricing'!I540</f>
        <v>[Select]</v>
      </c>
      <c r="J530" s="280">
        <f>'3. GRI Pricing'!L540</f>
        <v>0</v>
      </c>
      <c r="K530" s="281">
        <f>'3. GRI Pricing'!P540</f>
        <v>0</v>
      </c>
      <c r="L530" s="281">
        <f>'3. GRI Pricing'!M540</f>
        <v>0</v>
      </c>
      <c r="M530" s="281">
        <f>'3. GRI Pricing'!Q540</f>
        <v>0</v>
      </c>
      <c r="N530" s="281">
        <f>'3. GRI Pricing'!S540</f>
        <v>0</v>
      </c>
      <c r="O530" s="281">
        <f>'3. GRI Pricing'!T540</f>
        <v>0</v>
      </c>
      <c r="P530" s="281">
        <f>'3. GRI Pricing'!R540</f>
        <v>0</v>
      </c>
      <c r="Q530" s="281">
        <f>'3. GRI Pricing'!U540</f>
        <v>0</v>
      </c>
      <c r="R530" s="281">
        <f>'3. GRI Pricing'!V540</f>
        <v>0</v>
      </c>
      <c r="S530" s="281">
        <f>'3. GRI Pricing'!W540</f>
        <v>0</v>
      </c>
      <c r="T530" s="281">
        <f>'3. GRI Pricing'!X540</f>
        <v>0</v>
      </c>
      <c r="U530" s="281">
        <f>'3. GRI Pricing'!Y540</f>
        <v>0</v>
      </c>
      <c r="V530" s="282">
        <f>'3. GRI Pricing'!Z540</f>
        <v>0</v>
      </c>
    </row>
    <row r="531" spans="3:22" x14ac:dyDescent="0.25">
      <c r="C531" s="23">
        <f>'3. GRI Pricing'!C541</f>
        <v>0</v>
      </c>
      <c r="D531" s="374" t="str">
        <f>'1. Accomodation'!L545</f>
        <v>[Select]</v>
      </c>
      <c r="E531" s="16" t="str">
        <f>'3. GRI Pricing'!E541</f>
        <v>[Select]</v>
      </c>
      <c r="F531" s="16" t="str">
        <f>'3. GRI Pricing'!F541</f>
        <v>[Select]</v>
      </c>
      <c r="G531" s="16">
        <f>'3. GRI Pricing'!G541</f>
        <v>0</v>
      </c>
      <c r="H531" s="16" t="str">
        <f>'3. GRI Pricing'!H541</f>
        <v>[Select]</v>
      </c>
      <c r="I531" s="16" t="str">
        <f>'3. GRI Pricing'!I541</f>
        <v>[Select]</v>
      </c>
      <c r="J531" s="280">
        <f>'3. GRI Pricing'!L541</f>
        <v>0</v>
      </c>
      <c r="K531" s="281">
        <f>'3. GRI Pricing'!P541</f>
        <v>0</v>
      </c>
      <c r="L531" s="281">
        <f>'3. GRI Pricing'!M541</f>
        <v>0</v>
      </c>
      <c r="M531" s="281">
        <f>'3. GRI Pricing'!Q541</f>
        <v>0</v>
      </c>
      <c r="N531" s="281">
        <f>'3. GRI Pricing'!S541</f>
        <v>0</v>
      </c>
      <c r="O531" s="281">
        <f>'3. GRI Pricing'!T541</f>
        <v>0</v>
      </c>
      <c r="P531" s="281">
        <f>'3. GRI Pricing'!R541</f>
        <v>0</v>
      </c>
      <c r="Q531" s="281">
        <f>'3. GRI Pricing'!U541</f>
        <v>0</v>
      </c>
      <c r="R531" s="281">
        <f>'3. GRI Pricing'!V541</f>
        <v>0</v>
      </c>
      <c r="S531" s="281">
        <f>'3. GRI Pricing'!W541</f>
        <v>0</v>
      </c>
      <c r="T531" s="281">
        <f>'3. GRI Pricing'!X541</f>
        <v>0</v>
      </c>
      <c r="U531" s="281">
        <f>'3. GRI Pricing'!Y541</f>
        <v>0</v>
      </c>
      <c r="V531" s="282">
        <f>'3. GRI Pricing'!Z541</f>
        <v>0</v>
      </c>
    </row>
    <row r="532" spans="3:22" x14ac:dyDescent="0.25">
      <c r="C532" s="23">
        <f>'3. GRI Pricing'!C542</f>
        <v>0</v>
      </c>
      <c r="D532" s="374" t="str">
        <f>'1. Accomodation'!L546</f>
        <v>[Select]</v>
      </c>
      <c r="E532" s="16" t="str">
        <f>'3. GRI Pricing'!E542</f>
        <v>[Select]</v>
      </c>
      <c r="F532" s="16" t="str">
        <f>'3. GRI Pricing'!F542</f>
        <v>[Select]</v>
      </c>
      <c r="G532" s="16">
        <f>'3. GRI Pricing'!G542</f>
        <v>0</v>
      </c>
      <c r="H532" s="16" t="str">
        <f>'3. GRI Pricing'!H542</f>
        <v>[Select]</v>
      </c>
      <c r="I532" s="16" t="str">
        <f>'3. GRI Pricing'!I542</f>
        <v>[Select]</v>
      </c>
      <c r="J532" s="280">
        <f>'3. GRI Pricing'!L542</f>
        <v>0</v>
      </c>
      <c r="K532" s="281">
        <f>'3. GRI Pricing'!P542</f>
        <v>0</v>
      </c>
      <c r="L532" s="281">
        <f>'3. GRI Pricing'!M542</f>
        <v>0</v>
      </c>
      <c r="M532" s="281">
        <f>'3. GRI Pricing'!Q542</f>
        <v>0</v>
      </c>
      <c r="N532" s="281">
        <f>'3. GRI Pricing'!S542</f>
        <v>0</v>
      </c>
      <c r="O532" s="281">
        <f>'3. GRI Pricing'!T542</f>
        <v>0</v>
      </c>
      <c r="P532" s="281">
        <f>'3. GRI Pricing'!R542</f>
        <v>0</v>
      </c>
      <c r="Q532" s="281">
        <f>'3. GRI Pricing'!U542</f>
        <v>0</v>
      </c>
      <c r="R532" s="281">
        <f>'3. GRI Pricing'!V542</f>
        <v>0</v>
      </c>
      <c r="S532" s="281">
        <f>'3. GRI Pricing'!W542</f>
        <v>0</v>
      </c>
      <c r="T532" s="281">
        <f>'3. GRI Pricing'!X542</f>
        <v>0</v>
      </c>
      <c r="U532" s="281">
        <f>'3. GRI Pricing'!Y542</f>
        <v>0</v>
      </c>
      <c r="V532" s="282">
        <f>'3. GRI Pricing'!Z542</f>
        <v>0</v>
      </c>
    </row>
    <row r="533" spans="3:22" x14ac:dyDescent="0.25">
      <c r="C533" s="23">
        <f>'3. GRI Pricing'!C543</f>
        <v>0</v>
      </c>
      <c r="D533" s="374" t="str">
        <f>'1. Accomodation'!L547</f>
        <v>[Select]</v>
      </c>
      <c r="E533" s="16" t="str">
        <f>'3. GRI Pricing'!E543</f>
        <v>[Select]</v>
      </c>
      <c r="F533" s="16" t="str">
        <f>'3. GRI Pricing'!F543</f>
        <v>[Select]</v>
      </c>
      <c r="G533" s="16">
        <f>'3. GRI Pricing'!G543</f>
        <v>0</v>
      </c>
      <c r="H533" s="16" t="str">
        <f>'3. GRI Pricing'!H543</f>
        <v>[Select]</v>
      </c>
      <c r="I533" s="16" t="str">
        <f>'3. GRI Pricing'!I543</f>
        <v>[Select]</v>
      </c>
      <c r="J533" s="280">
        <f>'3. GRI Pricing'!L543</f>
        <v>0</v>
      </c>
      <c r="K533" s="281">
        <f>'3. GRI Pricing'!P543</f>
        <v>0</v>
      </c>
      <c r="L533" s="281">
        <f>'3. GRI Pricing'!M543</f>
        <v>0</v>
      </c>
      <c r="M533" s="281">
        <f>'3. GRI Pricing'!Q543</f>
        <v>0</v>
      </c>
      <c r="N533" s="281">
        <f>'3. GRI Pricing'!S543</f>
        <v>0</v>
      </c>
      <c r="O533" s="281">
        <f>'3. GRI Pricing'!T543</f>
        <v>0</v>
      </c>
      <c r="P533" s="281">
        <f>'3. GRI Pricing'!R543</f>
        <v>0</v>
      </c>
      <c r="Q533" s="281">
        <f>'3. GRI Pricing'!U543</f>
        <v>0</v>
      </c>
      <c r="R533" s="281">
        <f>'3. GRI Pricing'!V543</f>
        <v>0</v>
      </c>
      <c r="S533" s="281">
        <f>'3. GRI Pricing'!W543</f>
        <v>0</v>
      </c>
      <c r="T533" s="281">
        <f>'3. GRI Pricing'!X543</f>
        <v>0</v>
      </c>
      <c r="U533" s="281">
        <f>'3. GRI Pricing'!Y543</f>
        <v>0</v>
      </c>
      <c r="V533" s="282">
        <f>'3. GRI Pricing'!Z543</f>
        <v>0</v>
      </c>
    </row>
    <row r="534" spans="3:22" x14ac:dyDescent="0.25">
      <c r="C534" s="23">
        <f>'3. GRI Pricing'!C544</f>
        <v>0</v>
      </c>
      <c r="D534" s="374" t="str">
        <f>'1. Accomodation'!L548</f>
        <v>[Select]</v>
      </c>
      <c r="E534" s="16" t="str">
        <f>'3. GRI Pricing'!E544</f>
        <v>[Select]</v>
      </c>
      <c r="F534" s="16" t="str">
        <f>'3. GRI Pricing'!F544</f>
        <v>[Select]</v>
      </c>
      <c r="G534" s="16">
        <f>'3. GRI Pricing'!G544</f>
        <v>0</v>
      </c>
      <c r="H534" s="16" t="str">
        <f>'3. GRI Pricing'!H544</f>
        <v>[Select]</v>
      </c>
      <c r="I534" s="16" t="str">
        <f>'3. GRI Pricing'!I544</f>
        <v>[Select]</v>
      </c>
      <c r="J534" s="280">
        <f>'3. GRI Pricing'!L544</f>
        <v>0</v>
      </c>
      <c r="K534" s="281">
        <f>'3. GRI Pricing'!P544</f>
        <v>0</v>
      </c>
      <c r="L534" s="281">
        <f>'3. GRI Pricing'!M544</f>
        <v>0</v>
      </c>
      <c r="M534" s="281">
        <f>'3. GRI Pricing'!Q544</f>
        <v>0</v>
      </c>
      <c r="N534" s="281">
        <f>'3. GRI Pricing'!S544</f>
        <v>0</v>
      </c>
      <c r="O534" s="281">
        <f>'3. GRI Pricing'!T544</f>
        <v>0</v>
      </c>
      <c r="P534" s="281">
        <f>'3. GRI Pricing'!R544</f>
        <v>0</v>
      </c>
      <c r="Q534" s="281">
        <f>'3. GRI Pricing'!U544</f>
        <v>0</v>
      </c>
      <c r="R534" s="281">
        <f>'3. GRI Pricing'!V544</f>
        <v>0</v>
      </c>
      <c r="S534" s="281">
        <f>'3. GRI Pricing'!W544</f>
        <v>0</v>
      </c>
      <c r="T534" s="281">
        <f>'3. GRI Pricing'!X544</f>
        <v>0</v>
      </c>
      <c r="U534" s="281">
        <f>'3. GRI Pricing'!Y544</f>
        <v>0</v>
      </c>
      <c r="V534" s="282">
        <f>'3. GRI Pricing'!Z544</f>
        <v>0</v>
      </c>
    </row>
    <row r="535" spans="3:22" x14ac:dyDescent="0.25">
      <c r="C535" s="23">
        <f>'3. GRI Pricing'!C545</f>
        <v>0</v>
      </c>
      <c r="D535" s="374" t="str">
        <f>'1. Accomodation'!L549</f>
        <v>[Select]</v>
      </c>
      <c r="E535" s="16" t="str">
        <f>'3. GRI Pricing'!E545</f>
        <v>[Select]</v>
      </c>
      <c r="F535" s="16" t="str">
        <f>'3. GRI Pricing'!F545</f>
        <v>[Select]</v>
      </c>
      <c r="G535" s="16">
        <f>'3. GRI Pricing'!G545</f>
        <v>0</v>
      </c>
      <c r="H535" s="16" t="str">
        <f>'3. GRI Pricing'!H545</f>
        <v>[Select]</v>
      </c>
      <c r="I535" s="16" t="str">
        <f>'3. GRI Pricing'!I545</f>
        <v>[Select]</v>
      </c>
      <c r="J535" s="280">
        <f>'3. GRI Pricing'!L545</f>
        <v>0</v>
      </c>
      <c r="K535" s="281">
        <f>'3. GRI Pricing'!P545</f>
        <v>0</v>
      </c>
      <c r="L535" s="281">
        <f>'3. GRI Pricing'!M545</f>
        <v>0</v>
      </c>
      <c r="M535" s="281">
        <f>'3. GRI Pricing'!Q545</f>
        <v>0</v>
      </c>
      <c r="N535" s="281">
        <f>'3. GRI Pricing'!S545</f>
        <v>0</v>
      </c>
      <c r="O535" s="281">
        <f>'3. GRI Pricing'!T545</f>
        <v>0</v>
      </c>
      <c r="P535" s="281">
        <f>'3. GRI Pricing'!R545</f>
        <v>0</v>
      </c>
      <c r="Q535" s="281">
        <f>'3. GRI Pricing'!U545</f>
        <v>0</v>
      </c>
      <c r="R535" s="281">
        <f>'3. GRI Pricing'!V545</f>
        <v>0</v>
      </c>
      <c r="S535" s="281">
        <f>'3. GRI Pricing'!W545</f>
        <v>0</v>
      </c>
      <c r="T535" s="281">
        <f>'3. GRI Pricing'!X545</f>
        <v>0</v>
      </c>
      <c r="U535" s="281">
        <f>'3. GRI Pricing'!Y545</f>
        <v>0</v>
      </c>
      <c r="V535" s="282">
        <f>'3. GRI Pricing'!Z545</f>
        <v>0</v>
      </c>
    </row>
    <row r="536" spans="3:22" x14ac:dyDescent="0.25">
      <c r="C536" s="23">
        <f>'3. GRI Pricing'!C546</f>
        <v>0</v>
      </c>
      <c r="D536" s="374" t="str">
        <f>'1. Accomodation'!L550</f>
        <v>[Select]</v>
      </c>
      <c r="E536" s="16" t="str">
        <f>'3. GRI Pricing'!E546</f>
        <v>[Select]</v>
      </c>
      <c r="F536" s="16" t="str">
        <f>'3. GRI Pricing'!F546</f>
        <v>[Select]</v>
      </c>
      <c r="G536" s="16">
        <f>'3. GRI Pricing'!G546</f>
        <v>0</v>
      </c>
      <c r="H536" s="16" t="str">
        <f>'3. GRI Pricing'!H546</f>
        <v>[Select]</v>
      </c>
      <c r="I536" s="16" t="str">
        <f>'3. GRI Pricing'!I546</f>
        <v>[Select]</v>
      </c>
      <c r="J536" s="280">
        <f>'3. GRI Pricing'!L546</f>
        <v>0</v>
      </c>
      <c r="K536" s="281">
        <f>'3. GRI Pricing'!P546</f>
        <v>0</v>
      </c>
      <c r="L536" s="281">
        <f>'3. GRI Pricing'!M546</f>
        <v>0</v>
      </c>
      <c r="M536" s="281">
        <f>'3. GRI Pricing'!Q546</f>
        <v>0</v>
      </c>
      <c r="N536" s="281">
        <f>'3. GRI Pricing'!S546</f>
        <v>0</v>
      </c>
      <c r="O536" s="281">
        <f>'3. GRI Pricing'!T546</f>
        <v>0</v>
      </c>
      <c r="P536" s="281">
        <f>'3. GRI Pricing'!R546</f>
        <v>0</v>
      </c>
      <c r="Q536" s="281">
        <f>'3. GRI Pricing'!U546</f>
        <v>0</v>
      </c>
      <c r="R536" s="281">
        <f>'3. GRI Pricing'!V546</f>
        <v>0</v>
      </c>
      <c r="S536" s="281">
        <f>'3. GRI Pricing'!W546</f>
        <v>0</v>
      </c>
      <c r="T536" s="281">
        <f>'3. GRI Pricing'!X546</f>
        <v>0</v>
      </c>
      <c r="U536" s="281">
        <f>'3. GRI Pricing'!Y546</f>
        <v>0</v>
      </c>
      <c r="V536" s="282">
        <f>'3. GRI Pricing'!Z546</f>
        <v>0</v>
      </c>
    </row>
    <row r="537" spans="3:22" x14ac:dyDescent="0.25">
      <c r="C537" s="23">
        <f>'3. GRI Pricing'!C547</f>
        <v>0</v>
      </c>
      <c r="D537" s="374" t="str">
        <f>'1. Accomodation'!L551</f>
        <v>[Select]</v>
      </c>
      <c r="E537" s="16" t="str">
        <f>'3. GRI Pricing'!E547</f>
        <v>[Select]</v>
      </c>
      <c r="F537" s="16" t="str">
        <f>'3. GRI Pricing'!F547</f>
        <v>[Select]</v>
      </c>
      <c r="G537" s="16">
        <f>'3. GRI Pricing'!G547</f>
        <v>0</v>
      </c>
      <c r="H537" s="16" t="str">
        <f>'3. GRI Pricing'!H547</f>
        <v>[Select]</v>
      </c>
      <c r="I537" s="16" t="str">
        <f>'3. GRI Pricing'!I547</f>
        <v>[Select]</v>
      </c>
      <c r="J537" s="280">
        <f>'3. GRI Pricing'!L547</f>
        <v>0</v>
      </c>
      <c r="K537" s="281">
        <f>'3. GRI Pricing'!P547</f>
        <v>0</v>
      </c>
      <c r="L537" s="281">
        <f>'3. GRI Pricing'!M547</f>
        <v>0</v>
      </c>
      <c r="M537" s="281">
        <f>'3. GRI Pricing'!Q547</f>
        <v>0</v>
      </c>
      <c r="N537" s="281">
        <f>'3. GRI Pricing'!S547</f>
        <v>0</v>
      </c>
      <c r="O537" s="281">
        <f>'3. GRI Pricing'!T547</f>
        <v>0</v>
      </c>
      <c r="P537" s="281">
        <f>'3. GRI Pricing'!R547</f>
        <v>0</v>
      </c>
      <c r="Q537" s="281">
        <f>'3. GRI Pricing'!U547</f>
        <v>0</v>
      </c>
      <c r="R537" s="281">
        <f>'3. GRI Pricing'!V547</f>
        <v>0</v>
      </c>
      <c r="S537" s="281">
        <f>'3. GRI Pricing'!W547</f>
        <v>0</v>
      </c>
      <c r="T537" s="281">
        <f>'3. GRI Pricing'!X547</f>
        <v>0</v>
      </c>
      <c r="U537" s="281">
        <f>'3. GRI Pricing'!Y547</f>
        <v>0</v>
      </c>
      <c r="V537" s="282">
        <f>'3. GRI Pricing'!Z547</f>
        <v>0</v>
      </c>
    </row>
    <row r="538" spans="3:22" x14ac:dyDescent="0.25">
      <c r="C538" s="23">
        <f>'3. GRI Pricing'!C548</f>
        <v>0</v>
      </c>
      <c r="D538" s="374" t="str">
        <f>'1. Accomodation'!L552</f>
        <v>[Select]</v>
      </c>
      <c r="E538" s="16" t="str">
        <f>'3. GRI Pricing'!E548</f>
        <v>[Select]</v>
      </c>
      <c r="F538" s="16" t="str">
        <f>'3. GRI Pricing'!F548</f>
        <v>[Select]</v>
      </c>
      <c r="G538" s="16">
        <f>'3. GRI Pricing'!G548</f>
        <v>0</v>
      </c>
      <c r="H538" s="16" t="str">
        <f>'3. GRI Pricing'!H548</f>
        <v>[Select]</v>
      </c>
      <c r="I538" s="16" t="str">
        <f>'3. GRI Pricing'!I548</f>
        <v>[Select]</v>
      </c>
      <c r="J538" s="280">
        <f>'3. GRI Pricing'!L548</f>
        <v>0</v>
      </c>
      <c r="K538" s="281">
        <f>'3. GRI Pricing'!P548</f>
        <v>0</v>
      </c>
      <c r="L538" s="281">
        <f>'3. GRI Pricing'!M548</f>
        <v>0</v>
      </c>
      <c r="M538" s="281">
        <f>'3. GRI Pricing'!Q548</f>
        <v>0</v>
      </c>
      <c r="N538" s="281">
        <f>'3. GRI Pricing'!S548</f>
        <v>0</v>
      </c>
      <c r="O538" s="281">
        <f>'3. GRI Pricing'!T548</f>
        <v>0</v>
      </c>
      <c r="P538" s="281">
        <f>'3. GRI Pricing'!R548</f>
        <v>0</v>
      </c>
      <c r="Q538" s="281">
        <f>'3. GRI Pricing'!U548</f>
        <v>0</v>
      </c>
      <c r="R538" s="281">
        <f>'3. GRI Pricing'!V548</f>
        <v>0</v>
      </c>
      <c r="S538" s="281">
        <f>'3. GRI Pricing'!W548</f>
        <v>0</v>
      </c>
      <c r="T538" s="281">
        <f>'3. GRI Pricing'!X548</f>
        <v>0</v>
      </c>
      <c r="U538" s="281">
        <f>'3. GRI Pricing'!Y548</f>
        <v>0</v>
      </c>
      <c r="V538" s="282">
        <f>'3. GRI Pricing'!Z548</f>
        <v>0</v>
      </c>
    </row>
    <row r="539" spans="3:22" x14ac:dyDescent="0.25">
      <c r="C539" s="23">
        <f>'3. GRI Pricing'!C549</f>
        <v>0</v>
      </c>
      <c r="D539" s="374" t="str">
        <f>'1. Accomodation'!L553</f>
        <v>[Select]</v>
      </c>
      <c r="E539" s="16" t="str">
        <f>'3. GRI Pricing'!E549</f>
        <v>[Select]</v>
      </c>
      <c r="F539" s="16" t="str">
        <f>'3. GRI Pricing'!F549</f>
        <v>[Select]</v>
      </c>
      <c r="G539" s="16">
        <f>'3. GRI Pricing'!G549</f>
        <v>0</v>
      </c>
      <c r="H539" s="16" t="str">
        <f>'3. GRI Pricing'!H549</f>
        <v>[Select]</v>
      </c>
      <c r="I539" s="16" t="str">
        <f>'3. GRI Pricing'!I549</f>
        <v>[Select]</v>
      </c>
      <c r="J539" s="280">
        <f>'3. GRI Pricing'!L549</f>
        <v>0</v>
      </c>
      <c r="K539" s="281">
        <f>'3. GRI Pricing'!P549</f>
        <v>0</v>
      </c>
      <c r="L539" s="281">
        <f>'3. GRI Pricing'!M549</f>
        <v>0</v>
      </c>
      <c r="M539" s="281">
        <f>'3. GRI Pricing'!Q549</f>
        <v>0</v>
      </c>
      <c r="N539" s="281">
        <f>'3. GRI Pricing'!S549</f>
        <v>0</v>
      </c>
      <c r="O539" s="281">
        <f>'3. GRI Pricing'!T549</f>
        <v>0</v>
      </c>
      <c r="P539" s="281">
        <f>'3. GRI Pricing'!R549</f>
        <v>0</v>
      </c>
      <c r="Q539" s="281">
        <f>'3. GRI Pricing'!U549</f>
        <v>0</v>
      </c>
      <c r="R539" s="281">
        <f>'3. GRI Pricing'!V549</f>
        <v>0</v>
      </c>
      <c r="S539" s="281">
        <f>'3. GRI Pricing'!W549</f>
        <v>0</v>
      </c>
      <c r="T539" s="281">
        <f>'3. GRI Pricing'!X549</f>
        <v>0</v>
      </c>
      <c r="U539" s="281">
        <f>'3. GRI Pricing'!Y549</f>
        <v>0</v>
      </c>
      <c r="V539" s="282">
        <f>'3. GRI Pricing'!Z549</f>
        <v>0</v>
      </c>
    </row>
    <row r="540" spans="3:22" x14ac:dyDescent="0.25">
      <c r="C540" s="23">
        <f>'3. GRI Pricing'!C550</f>
        <v>0</v>
      </c>
      <c r="D540" s="374" t="str">
        <f>'1. Accomodation'!L554</f>
        <v>[Select]</v>
      </c>
      <c r="E540" s="16" t="str">
        <f>'3. GRI Pricing'!E550</f>
        <v>[Select]</v>
      </c>
      <c r="F540" s="16" t="str">
        <f>'3. GRI Pricing'!F550</f>
        <v>[Select]</v>
      </c>
      <c r="G540" s="16">
        <f>'3. GRI Pricing'!G550</f>
        <v>0</v>
      </c>
      <c r="H540" s="16" t="str">
        <f>'3. GRI Pricing'!H550</f>
        <v>[Select]</v>
      </c>
      <c r="I540" s="16" t="str">
        <f>'3. GRI Pricing'!I550</f>
        <v>[Select]</v>
      </c>
      <c r="J540" s="280">
        <f>'3. GRI Pricing'!L550</f>
        <v>0</v>
      </c>
      <c r="K540" s="281">
        <f>'3. GRI Pricing'!P550</f>
        <v>0</v>
      </c>
      <c r="L540" s="281">
        <f>'3. GRI Pricing'!M550</f>
        <v>0</v>
      </c>
      <c r="M540" s="281">
        <f>'3. GRI Pricing'!Q550</f>
        <v>0</v>
      </c>
      <c r="N540" s="281">
        <f>'3. GRI Pricing'!S550</f>
        <v>0</v>
      </c>
      <c r="O540" s="281">
        <f>'3. GRI Pricing'!T550</f>
        <v>0</v>
      </c>
      <c r="P540" s="281">
        <f>'3. GRI Pricing'!R550</f>
        <v>0</v>
      </c>
      <c r="Q540" s="281">
        <f>'3. GRI Pricing'!U550</f>
        <v>0</v>
      </c>
      <c r="R540" s="281">
        <f>'3. GRI Pricing'!V550</f>
        <v>0</v>
      </c>
      <c r="S540" s="281">
        <f>'3. GRI Pricing'!W550</f>
        <v>0</v>
      </c>
      <c r="T540" s="281">
        <f>'3. GRI Pricing'!X550</f>
        <v>0</v>
      </c>
      <c r="U540" s="281">
        <f>'3. GRI Pricing'!Y550</f>
        <v>0</v>
      </c>
      <c r="V540" s="282">
        <f>'3. GRI Pricing'!Z550</f>
        <v>0</v>
      </c>
    </row>
    <row r="541" spans="3:22" x14ac:dyDescent="0.25">
      <c r="C541" s="23">
        <f>'3. GRI Pricing'!C551</f>
        <v>0</v>
      </c>
      <c r="D541" s="374" t="str">
        <f>'1. Accomodation'!L555</f>
        <v>[Select]</v>
      </c>
      <c r="E541" s="16" t="str">
        <f>'3. GRI Pricing'!E551</f>
        <v>[Select]</v>
      </c>
      <c r="F541" s="16" t="str">
        <f>'3. GRI Pricing'!F551</f>
        <v>[Select]</v>
      </c>
      <c r="G541" s="16">
        <f>'3. GRI Pricing'!G551</f>
        <v>0</v>
      </c>
      <c r="H541" s="16" t="str">
        <f>'3. GRI Pricing'!H551</f>
        <v>[Select]</v>
      </c>
      <c r="I541" s="16" t="str">
        <f>'3. GRI Pricing'!I551</f>
        <v>[Select]</v>
      </c>
      <c r="J541" s="280">
        <f>'3. GRI Pricing'!L551</f>
        <v>0</v>
      </c>
      <c r="K541" s="281">
        <f>'3. GRI Pricing'!P551</f>
        <v>0</v>
      </c>
      <c r="L541" s="281">
        <f>'3. GRI Pricing'!M551</f>
        <v>0</v>
      </c>
      <c r="M541" s="281">
        <f>'3. GRI Pricing'!Q551</f>
        <v>0</v>
      </c>
      <c r="N541" s="281">
        <f>'3. GRI Pricing'!S551</f>
        <v>0</v>
      </c>
      <c r="O541" s="281">
        <f>'3. GRI Pricing'!T551</f>
        <v>0</v>
      </c>
      <c r="P541" s="281">
        <f>'3. GRI Pricing'!R551</f>
        <v>0</v>
      </c>
      <c r="Q541" s="281">
        <f>'3. GRI Pricing'!U551</f>
        <v>0</v>
      </c>
      <c r="R541" s="281">
        <f>'3. GRI Pricing'!V551</f>
        <v>0</v>
      </c>
      <c r="S541" s="281">
        <f>'3. GRI Pricing'!W551</f>
        <v>0</v>
      </c>
      <c r="T541" s="281">
        <f>'3. GRI Pricing'!X551</f>
        <v>0</v>
      </c>
      <c r="U541" s="281">
        <f>'3. GRI Pricing'!Y551</f>
        <v>0</v>
      </c>
      <c r="V541" s="282">
        <f>'3. GRI Pricing'!Z551</f>
        <v>0</v>
      </c>
    </row>
    <row r="542" spans="3:22" x14ac:dyDescent="0.25">
      <c r="C542" s="23">
        <f>'3. GRI Pricing'!C552</f>
        <v>0</v>
      </c>
      <c r="D542" s="374" t="str">
        <f>'1. Accomodation'!L556</f>
        <v>[Select]</v>
      </c>
      <c r="E542" s="16" t="str">
        <f>'3. GRI Pricing'!E552</f>
        <v>[Select]</v>
      </c>
      <c r="F542" s="16" t="str">
        <f>'3. GRI Pricing'!F552</f>
        <v>[Select]</v>
      </c>
      <c r="G542" s="16">
        <f>'3. GRI Pricing'!G552</f>
        <v>0</v>
      </c>
      <c r="H542" s="16" t="str">
        <f>'3. GRI Pricing'!H552</f>
        <v>[Select]</v>
      </c>
      <c r="I542" s="16" t="str">
        <f>'3. GRI Pricing'!I552</f>
        <v>[Select]</v>
      </c>
      <c r="J542" s="280">
        <f>'3. GRI Pricing'!L552</f>
        <v>0</v>
      </c>
      <c r="K542" s="281">
        <f>'3. GRI Pricing'!P552</f>
        <v>0</v>
      </c>
      <c r="L542" s="281">
        <f>'3. GRI Pricing'!M552</f>
        <v>0</v>
      </c>
      <c r="M542" s="281">
        <f>'3. GRI Pricing'!Q552</f>
        <v>0</v>
      </c>
      <c r="N542" s="281">
        <f>'3. GRI Pricing'!S552</f>
        <v>0</v>
      </c>
      <c r="O542" s="281">
        <f>'3. GRI Pricing'!T552</f>
        <v>0</v>
      </c>
      <c r="P542" s="281">
        <f>'3. GRI Pricing'!R552</f>
        <v>0</v>
      </c>
      <c r="Q542" s="281">
        <f>'3. GRI Pricing'!U552</f>
        <v>0</v>
      </c>
      <c r="R542" s="281">
        <f>'3. GRI Pricing'!V552</f>
        <v>0</v>
      </c>
      <c r="S542" s="281">
        <f>'3. GRI Pricing'!W552</f>
        <v>0</v>
      </c>
      <c r="T542" s="281">
        <f>'3. GRI Pricing'!X552</f>
        <v>0</v>
      </c>
      <c r="U542" s="281">
        <f>'3. GRI Pricing'!Y552</f>
        <v>0</v>
      </c>
      <c r="V542" s="282">
        <f>'3. GRI Pricing'!Z552</f>
        <v>0</v>
      </c>
    </row>
    <row r="543" spans="3:22" x14ac:dyDescent="0.25">
      <c r="C543" s="23">
        <f>'3. GRI Pricing'!C553</f>
        <v>0</v>
      </c>
      <c r="D543" s="374" t="str">
        <f>'1. Accomodation'!L557</f>
        <v>[Select]</v>
      </c>
      <c r="E543" s="16" t="str">
        <f>'3. GRI Pricing'!E553</f>
        <v>[Select]</v>
      </c>
      <c r="F543" s="16" t="str">
        <f>'3. GRI Pricing'!F553</f>
        <v>[Select]</v>
      </c>
      <c r="G543" s="16">
        <f>'3. GRI Pricing'!G553</f>
        <v>0</v>
      </c>
      <c r="H543" s="16" t="str">
        <f>'3. GRI Pricing'!H553</f>
        <v>[Select]</v>
      </c>
      <c r="I543" s="16" t="str">
        <f>'3. GRI Pricing'!I553</f>
        <v>[Select]</v>
      </c>
      <c r="J543" s="280">
        <f>'3. GRI Pricing'!L553</f>
        <v>0</v>
      </c>
      <c r="K543" s="281">
        <f>'3. GRI Pricing'!P553</f>
        <v>0</v>
      </c>
      <c r="L543" s="281">
        <f>'3. GRI Pricing'!M553</f>
        <v>0</v>
      </c>
      <c r="M543" s="281">
        <f>'3. GRI Pricing'!Q553</f>
        <v>0</v>
      </c>
      <c r="N543" s="281">
        <f>'3. GRI Pricing'!S553</f>
        <v>0</v>
      </c>
      <c r="O543" s="281">
        <f>'3. GRI Pricing'!T553</f>
        <v>0</v>
      </c>
      <c r="P543" s="281">
        <f>'3. GRI Pricing'!R553</f>
        <v>0</v>
      </c>
      <c r="Q543" s="281">
        <f>'3. GRI Pricing'!U553</f>
        <v>0</v>
      </c>
      <c r="R543" s="281">
        <f>'3. GRI Pricing'!V553</f>
        <v>0</v>
      </c>
      <c r="S543" s="281">
        <f>'3. GRI Pricing'!W553</f>
        <v>0</v>
      </c>
      <c r="T543" s="281">
        <f>'3. GRI Pricing'!X553</f>
        <v>0</v>
      </c>
      <c r="U543" s="281">
        <f>'3. GRI Pricing'!Y553</f>
        <v>0</v>
      </c>
      <c r="V543" s="282">
        <f>'3. GRI Pricing'!Z553</f>
        <v>0</v>
      </c>
    </row>
    <row r="544" spans="3:22" x14ac:dyDescent="0.25">
      <c r="C544" s="23">
        <f>'3. GRI Pricing'!C554</f>
        <v>0</v>
      </c>
      <c r="D544" s="374" t="str">
        <f>'1. Accomodation'!L558</f>
        <v>[Select]</v>
      </c>
      <c r="E544" s="16" t="str">
        <f>'3. GRI Pricing'!E554</f>
        <v>[Select]</v>
      </c>
      <c r="F544" s="16" t="str">
        <f>'3. GRI Pricing'!F554</f>
        <v>[Select]</v>
      </c>
      <c r="G544" s="16">
        <f>'3. GRI Pricing'!G554</f>
        <v>0</v>
      </c>
      <c r="H544" s="16" t="str">
        <f>'3. GRI Pricing'!H554</f>
        <v>[Select]</v>
      </c>
      <c r="I544" s="16" t="str">
        <f>'3. GRI Pricing'!I554</f>
        <v>[Select]</v>
      </c>
      <c r="J544" s="280">
        <f>'3. GRI Pricing'!L554</f>
        <v>0</v>
      </c>
      <c r="K544" s="281">
        <f>'3. GRI Pricing'!P554</f>
        <v>0</v>
      </c>
      <c r="L544" s="281">
        <f>'3. GRI Pricing'!M554</f>
        <v>0</v>
      </c>
      <c r="M544" s="281">
        <f>'3. GRI Pricing'!Q554</f>
        <v>0</v>
      </c>
      <c r="N544" s="281">
        <f>'3. GRI Pricing'!S554</f>
        <v>0</v>
      </c>
      <c r="O544" s="281">
        <f>'3. GRI Pricing'!T554</f>
        <v>0</v>
      </c>
      <c r="P544" s="281">
        <f>'3. GRI Pricing'!R554</f>
        <v>0</v>
      </c>
      <c r="Q544" s="281">
        <f>'3. GRI Pricing'!U554</f>
        <v>0</v>
      </c>
      <c r="R544" s="281">
        <f>'3. GRI Pricing'!V554</f>
        <v>0</v>
      </c>
      <c r="S544" s="281">
        <f>'3. GRI Pricing'!W554</f>
        <v>0</v>
      </c>
      <c r="T544" s="281">
        <f>'3. GRI Pricing'!X554</f>
        <v>0</v>
      </c>
      <c r="U544" s="281">
        <f>'3. GRI Pricing'!Y554</f>
        <v>0</v>
      </c>
      <c r="V544" s="282">
        <f>'3. GRI Pricing'!Z554</f>
        <v>0</v>
      </c>
    </row>
    <row r="545" spans="3:22" x14ac:dyDescent="0.25">
      <c r="C545" s="23">
        <f>'3. GRI Pricing'!C555</f>
        <v>0</v>
      </c>
      <c r="D545" s="374" t="str">
        <f>'1. Accomodation'!L559</f>
        <v>[Select]</v>
      </c>
      <c r="E545" s="16" t="str">
        <f>'3. GRI Pricing'!E555</f>
        <v>[Select]</v>
      </c>
      <c r="F545" s="16" t="str">
        <f>'3. GRI Pricing'!F555</f>
        <v>[Select]</v>
      </c>
      <c r="G545" s="16">
        <f>'3. GRI Pricing'!G555</f>
        <v>0</v>
      </c>
      <c r="H545" s="16" t="str">
        <f>'3. GRI Pricing'!H555</f>
        <v>[Select]</v>
      </c>
      <c r="I545" s="16" t="str">
        <f>'3. GRI Pricing'!I555</f>
        <v>[Select]</v>
      </c>
      <c r="J545" s="280">
        <f>'3. GRI Pricing'!L555</f>
        <v>0</v>
      </c>
      <c r="K545" s="281">
        <f>'3. GRI Pricing'!P555</f>
        <v>0</v>
      </c>
      <c r="L545" s="281">
        <f>'3. GRI Pricing'!M555</f>
        <v>0</v>
      </c>
      <c r="M545" s="281">
        <f>'3. GRI Pricing'!Q555</f>
        <v>0</v>
      </c>
      <c r="N545" s="281">
        <f>'3. GRI Pricing'!S555</f>
        <v>0</v>
      </c>
      <c r="O545" s="281">
        <f>'3. GRI Pricing'!T555</f>
        <v>0</v>
      </c>
      <c r="P545" s="281">
        <f>'3. GRI Pricing'!R555</f>
        <v>0</v>
      </c>
      <c r="Q545" s="281">
        <f>'3. GRI Pricing'!U555</f>
        <v>0</v>
      </c>
      <c r="R545" s="281">
        <f>'3. GRI Pricing'!V555</f>
        <v>0</v>
      </c>
      <c r="S545" s="281">
        <f>'3. GRI Pricing'!W555</f>
        <v>0</v>
      </c>
      <c r="T545" s="281">
        <f>'3. GRI Pricing'!X555</f>
        <v>0</v>
      </c>
      <c r="U545" s="281">
        <f>'3. GRI Pricing'!Y555</f>
        <v>0</v>
      </c>
      <c r="V545" s="282">
        <f>'3. GRI Pricing'!Z555</f>
        <v>0</v>
      </c>
    </row>
    <row r="546" spans="3:22" x14ac:dyDescent="0.25">
      <c r="C546" s="23">
        <f>'3. GRI Pricing'!C556</f>
        <v>0</v>
      </c>
      <c r="D546" s="374" t="str">
        <f>'1. Accomodation'!L560</f>
        <v>[Select]</v>
      </c>
      <c r="E546" s="16" t="str">
        <f>'3. GRI Pricing'!E556</f>
        <v>[Select]</v>
      </c>
      <c r="F546" s="16" t="str">
        <f>'3. GRI Pricing'!F556</f>
        <v>[Select]</v>
      </c>
      <c r="G546" s="16">
        <f>'3. GRI Pricing'!G556</f>
        <v>0</v>
      </c>
      <c r="H546" s="16" t="str">
        <f>'3. GRI Pricing'!H556</f>
        <v>[Select]</v>
      </c>
      <c r="I546" s="16" t="str">
        <f>'3. GRI Pricing'!I556</f>
        <v>[Select]</v>
      </c>
      <c r="J546" s="280">
        <f>'3. GRI Pricing'!L556</f>
        <v>0</v>
      </c>
      <c r="K546" s="281">
        <f>'3. GRI Pricing'!P556</f>
        <v>0</v>
      </c>
      <c r="L546" s="281">
        <f>'3. GRI Pricing'!M556</f>
        <v>0</v>
      </c>
      <c r="M546" s="281">
        <f>'3. GRI Pricing'!Q556</f>
        <v>0</v>
      </c>
      <c r="N546" s="281">
        <f>'3. GRI Pricing'!S556</f>
        <v>0</v>
      </c>
      <c r="O546" s="281">
        <f>'3. GRI Pricing'!T556</f>
        <v>0</v>
      </c>
      <c r="P546" s="281">
        <f>'3. GRI Pricing'!R556</f>
        <v>0</v>
      </c>
      <c r="Q546" s="281">
        <f>'3. GRI Pricing'!U556</f>
        <v>0</v>
      </c>
      <c r="R546" s="281">
        <f>'3. GRI Pricing'!V556</f>
        <v>0</v>
      </c>
      <c r="S546" s="281">
        <f>'3. GRI Pricing'!W556</f>
        <v>0</v>
      </c>
      <c r="T546" s="281">
        <f>'3. GRI Pricing'!X556</f>
        <v>0</v>
      </c>
      <c r="U546" s="281">
        <f>'3. GRI Pricing'!Y556</f>
        <v>0</v>
      </c>
      <c r="V546" s="282">
        <f>'3. GRI Pricing'!Z556</f>
        <v>0</v>
      </c>
    </row>
    <row r="547" spans="3:22" x14ac:dyDescent="0.25">
      <c r="C547" s="23">
        <f>'3. GRI Pricing'!C557</f>
        <v>0</v>
      </c>
      <c r="D547" s="374" t="str">
        <f>'1. Accomodation'!L561</f>
        <v>[Select]</v>
      </c>
      <c r="E547" s="16" t="str">
        <f>'3. GRI Pricing'!E557</f>
        <v>[Select]</v>
      </c>
      <c r="F547" s="16" t="str">
        <f>'3. GRI Pricing'!F557</f>
        <v>[Select]</v>
      </c>
      <c r="G547" s="16">
        <f>'3. GRI Pricing'!G557</f>
        <v>0</v>
      </c>
      <c r="H547" s="16" t="str">
        <f>'3. GRI Pricing'!H557</f>
        <v>[Select]</v>
      </c>
      <c r="I547" s="16" t="str">
        <f>'3. GRI Pricing'!I557</f>
        <v>[Select]</v>
      </c>
      <c r="J547" s="280">
        <f>'3. GRI Pricing'!L557</f>
        <v>0</v>
      </c>
      <c r="K547" s="281">
        <f>'3. GRI Pricing'!P557</f>
        <v>0</v>
      </c>
      <c r="L547" s="281">
        <f>'3. GRI Pricing'!M557</f>
        <v>0</v>
      </c>
      <c r="M547" s="281">
        <f>'3. GRI Pricing'!Q557</f>
        <v>0</v>
      </c>
      <c r="N547" s="281">
        <f>'3. GRI Pricing'!S557</f>
        <v>0</v>
      </c>
      <c r="O547" s="281">
        <f>'3. GRI Pricing'!T557</f>
        <v>0</v>
      </c>
      <c r="P547" s="281">
        <f>'3. GRI Pricing'!R557</f>
        <v>0</v>
      </c>
      <c r="Q547" s="281">
        <f>'3. GRI Pricing'!U557</f>
        <v>0</v>
      </c>
      <c r="R547" s="281">
        <f>'3. GRI Pricing'!V557</f>
        <v>0</v>
      </c>
      <c r="S547" s="281">
        <f>'3. GRI Pricing'!W557</f>
        <v>0</v>
      </c>
      <c r="T547" s="281">
        <f>'3. GRI Pricing'!X557</f>
        <v>0</v>
      </c>
      <c r="U547" s="281">
        <f>'3. GRI Pricing'!Y557</f>
        <v>0</v>
      </c>
      <c r="V547" s="282">
        <f>'3. GRI Pricing'!Z557</f>
        <v>0</v>
      </c>
    </row>
    <row r="548" spans="3:22" x14ac:dyDescent="0.25">
      <c r="C548" s="23">
        <f>'3. GRI Pricing'!C558</f>
        <v>0</v>
      </c>
      <c r="D548" s="374" t="str">
        <f>'1. Accomodation'!L562</f>
        <v>[Select]</v>
      </c>
      <c r="E548" s="16" t="str">
        <f>'3. GRI Pricing'!E558</f>
        <v>[Select]</v>
      </c>
      <c r="F548" s="16" t="str">
        <f>'3. GRI Pricing'!F558</f>
        <v>[Select]</v>
      </c>
      <c r="G548" s="16">
        <f>'3. GRI Pricing'!G558</f>
        <v>0</v>
      </c>
      <c r="H548" s="16" t="str">
        <f>'3. GRI Pricing'!H558</f>
        <v>[Select]</v>
      </c>
      <c r="I548" s="16" t="str">
        <f>'3. GRI Pricing'!I558</f>
        <v>[Select]</v>
      </c>
      <c r="J548" s="280">
        <f>'3. GRI Pricing'!L558</f>
        <v>0</v>
      </c>
      <c r="K548" s="281">
        <f>'3. GRI Pricing'!P558</f>
        <v>0</v>
      </c>
      <c r="L548" s="281">
        <f>'3. GRI Pricing'!M558</f>
        <v>0</v>
      </c>
      <c r="M548" s="281">
        <f>'3. GRI Pricing'!Q558</f>
        <v>0</v>
      </c>
      <c r="N548" s="281">
        <f>'3. GRI Pricing'!S558</f>
        <v>0</v>
      </c>
      <c r="O548" s="281">
        <f>'3. GRI Pricing'!T558</f>
        <v>0</v>
      </c>
      <c r="P548" s="281">
        <f>'3. GRI Pricing'!R558</f>
        <v>0</v>
      </c>
      <c r="Q548" s="281">
        <f>'3. GRI Pricing'!U558</f>
        <v>0</v>
      </c>
      <c r="R548" s="281">
        <f>'3. GRI Pricing'!V558</f>
        <v>0</v>
      </c>
      <c r="S548" s="281">
        <f>'3. GRI Pricing'!W558</f>
        <v>0</v>
      </c>
      <c r="T548" s="281">
        <f>'3. GRI Pricing'!X558</f>
        <v>0</v>
      </c>
      <c r="U548" s="281">
        <f>'3. GRI Pricing'!Y558</f>
        <v>0</v>
      </c>
      <c r="V548" s="282">
        <f>'3. GRI Pricing'!Z558</f>
        <v>0</v>
      </c>
    </row>
    <row r="549" spans="3:22" x14ac:dyDescent="0.25">
      <c r="C549" s="23">
        <f>'3. GRI Pricing'!C559</f>
        <v>0</v>
      </c>
      <c r="D549" s="374" t="str">
        <f>'1. Accomodation'!L563</f>
        <v>[Select]</v>
      </c>
      <c r="E549" s="16" t="str">
        <f>'3. GRI Pricing'!E559</f>
        <v>[Select]</v>
      </c>
      <c r="F549" s="16" t="str">
        <f>'3. GRI Pricing'!F559</f>
        <v>[Select]</v>
      </c>
      <c r="G549" s="16">
        <f>'3. GRI Pricing'!G559</f>
        <v>0</v>
      </c>
      <c r="H549" s="16" t="str">
        <f>'3. GRI Pricing'!H559</f>
        <v>[Select]</v>
      </c>
      <c r="I549" s="16" t="str">
        <f>'3. GRI Pricing'!I559</f>
        <v>[Select]</v>
      </c>
      <c r="J549" s="280">
        <f>'3. GRI Pricing'!L559</f>
        <v>0</v>
      </c>
      <c r="K549" s="281">
        <f>'3. GRI Pricing'!P559</f>
        <v>0</v>
      </c>
      <c r="L549" s="281">
        <f>'3. GRI Pricing'!M559</f>
        <v>0</v>
      </c>
      <c r="M549" s="281">
        <f>'3. GRI Pricing'!Q559</f>
        <v>0</v>
      </c>
      <c r="N549" s="281">
        <f>'3. GRI Pricing'!S559</f>
        <v>0</v>
      </c>
      <c r="O549" s="281">
        <f>'3. GRI Pricing'!T559</f>
        <v>0</v>
      </c>
      <c r="P549" s="281">
        <f>'3. GRI Pricing'!R559</f>
        <v>0</v>
      </c>
      <c r="Q549" s="281">
        <f>'3. GRI Pricing'!U559</f>
        <v>0</v>
      </c>
      <c r="R549" s="281">
        <f>'3. GRI Pricing'!V559</f>
        <v>0</v>
      </c>
      <c r="S549" s="281">
        <f>'3. GRI Pricing'!W559</f>
        <v>0</v>
      </c>
      <c r="T549" s="281">
        <f>'3. GRI Pricing'!X559</f>
        <v>0</v>
      </c>
      <c r="U549" s="281">
        <f>'3. GRI Pricing'!Y559</f>
        <v>0</v>
      </c>
      <c r="V549" s="282">
        <f>'3. GRI Pricing'!Z559</f>
        <v>0</v>
      </c>
    </row>
    <row r="550" spans="3:22" x14ac:dyDescent="0.25">
      <c r="C550" s="23">
        <f>'3. GRI Pricing'!C560</f>
        <v>0</v>
      </c>
      <c r="D550" s="374" t="str">
        <f>'1. Accomodation'!L564</f>
        <v>[Select]</v>
      </c>
      <c r="E550" s="16" t="str">
        <f>'3. GRI Pricing'!E560</f>
        <v>[Select]</v>
      </c>
      <c r="F550" s="16" t="str">
        <f>'3. GRI Pricing'!F560</f>
        <v>[Select]</v>
      </c>
      <c r="G550" s="16">
        <f>'3. GRI Pricing'!G560</f>
        <v>0</v>
      </c>
      <c r="H550" s="16" t="str">
        <f>'3. GRI Pricing'!H560</f>
        <v>[Select]</v>
      </c>
      <c r="I550" s="16" t="str">
        <f>'3. GRI Pricing'!I560</f>
        <v>[Select]</v>
      </c>
      <c r="J550" s="280">
        <f>'3. GRI Pricing'!L560</f>
        <v>0</v>
      </c>
      <c r="K550" s="281">
        <f>'3. GRI Pricing'!P560</f>
        <v>0</v>
      </c>
      <c r="L550" s="281">
        <f>'3. GRI Pricing'!M560</f>
        <v>0</v>
      </c>
      <c r="M550" s="281">
        <f>'3. GRI Pricing'!Q560</f>
        <v>0</v>
      </c>
      <c r="N550" s="281">
        <f>'3. GRI Pricing'!S560</f>
        <v>0</v>
      </c>
      <c r="O550" s="281">
        <f>'3. GRI Pricing'!T560</f>
        <v>0</v>
      </c>
      <c r="P550" s="281">
        <f>'3. GRI Pricing'!R560</f>
        <v>0</v>
      </c>
      <c r="Q550" s="281">
        <f>'3. GRI Pricing'!U560</f>
        <v>0</v>
      </c>
      <c r="R550" s="281">
        <f>'3. GRI Pricing'!V560</f>
        <v>0</v>
      </c>
      <c r="S550" s="281">
        <f>'3. GRI Pricing'!W560</f>
        <v>0</v>
      </c>
      <c r="T550" s="281">
        <f>'3. GRI Pricing'!X560</f>
        <v>0</v>
      </c>
      <c r="U550" s="281">
        <f>'3. GRI Pricing'!Y560</f>
        <v>0</v>
      </c>
      <c r="V550" s="282">
        <f>'3. GRI Pricing'!Z560</f>
        <v>0</v>
      </c>
    </row>
    <row r="551" spans="3:22" x14ac:dyDescent="0.25">
      <c r="C551" s="23">
        <f>'3. GRI Pricing'!C561</f>
        <v>0</v>
      </c>
      <c r="D551" s="374" t="str">
        <f>'1. Accomodation'!L565</f>
        <v>[Select]</v>
      </c>
      <c r="E551" s="16" t="str">
        <f>'3. GRI Pricing'!E561</f>
        <v>[Select]</v>
      </c>
      <c r="F551" s="16" t="str">
        <f>'3. GRI Pricing'!F561</f>
        <v>[Select]</v>
      </c>
      <c r="G551" s="16">
        <f>'3. GRI Pricing'!G561</f>
        <v>0</v>
      </c>
      <c r="H551" s="16" t="str">
        <f>'3. GRI Pricing'!H561</f>
        <v>[Select]</v>
      </c>
      <c r="I551" s="16" t="str">
        <f>'3. GRI Pricing'!I561</f>
        <v>[Select]</v>
      </c>
      <c r="J551" s="280">
        <f>'3. GRI Pricing'!L561</f>
        <v>0</v>
      </c>
      <c r="K551" s="281">
        <f>'3. GRI Pricing'!P561</f>
        <v>0</v>
      </c>
      <c r="L551" s="281">
        <f>'3. GRI Pricing'!M561</f>
        <v>0</v>
      </c>
      <c r="M551" s="281">
        <f>'3. GRI Pricing'!Q561</f>
        <v>0</v>
      </c>
      <c r="N551" s="281">
        <f>'3. GRI Pricing'!S561</f>
        <v>0</v>
      </c>
      <c r="O551" s="281">
        <f>'3. GRI Pricing'!T561</f>
        <v>0</v>
      </c>
      <c r="P551" s="281">
        <f>'3. GRI Pricing'!R561</f>
        <v>0</v>
      </c>
      <c r="Q551" s="281">
        <f>'3. GRI Pricing'!U561</f>
        <v>0</v>
      </c>
      <c r="R551" s="281">
        <f>'3. GRI Pricing'!V561</f>
        <v>0</v>
      </c>
      <c r="S551" s="281">
        <f>'3. GRI Pricing'!W561</f>
        <v>0</v>
      </c>
      <c r="T551" s="281">
        <f>'3. GRI Pricing'!X561</f>
        <v>0</v>
      </c>
      <c r="U551" s="281">
        <f>'3. GRI Pricing'!Y561</f>
        <v>0</v>
      </c>
      <c r="V551" s="282">
        <f>'3. GRI Pricing'!Z561</f>
        <v>0</v>
      </c>
    </row>
    <row r="552" spans="3:22" x14ac:dyDescent="0.25">
      <c r="C552" s="23">
        <f>'3. GRI Pricing'!C562</f>
        <v>0</v>
      </c>
      <c r="D552" s="374" t="str">
        <f>'1. Accomodation'!L566</f>
        <v>[Select]</v>
      </c>
      <c r="E552" s="16" t="str">
        <f>'3. GRI Pricing'!E562</f>
        <v>[Select]</v>
      </c>
      <c r="F552" s="16" t="str">
        <f>'3. GRI Pricing'!F562</f>
        <v>[Select]</v>
      </c>
      <c r="G552" s="16">
        <f>'3. GRI Pricing'!G562</f>
        <v>0</v>
      </c>
      <c r="H552" s="16" t="str">
        <f>'3. GRI Pricing'!H562</f>
        <v>[Select]</v>
      </c>
      <c r="I552" s="16" t="str">
        <f>'3. GRI Pricing'!I562</f>
        <v>[Select]</v>
      </c>
      <c r="J552" s="280">
        <f>'3. GRI Pricing'!L562</f>
        <v>0</v>
      </c>
      <c r="K552" s="281">
        <f>'3. GRI Pricing'!P562</f>
        <v>0</v>
      </c>
      <c r="L552" s="281">
        <f>'3. GRI Pricing'!M562</f>
        <v>0</v>
      </c>
      <c r="M552" s="281">
        <f>'3. GRI Pricing'!Q562</f>
        <v>0</v>
      </c>
      <c r="N552" s="281">
        <f>'3. GRI Pricing'!S562</f>
        <v>0</v>
      </c>
      <c r="O552" s="281">
        <f>'3. GRI Pricing'!T562</f>
        <v>0</v>
      </c>
      <c r="P552" s="281">
        <f>'3. GRI Pricing'!R562</f>
        <v>0</v>
      </c>
      <c r="Q552" s="281">
        <f>'3. GRI Pricing'!U562</f>
        <v>0</v>
      </c>
      <c r="R552" s="281">
        <f>'3. GRI Pricing'!V562</f>
        <v>0</v>
      </c>
      <c r="S552" s="281">
        <f>'3. GRI Pricing'!W562</f>
        <v>0</v>
      </c>
      <c r="T552" s="281">
        <f>'3. GRI Pricing'!X562</f>
        <v>0</v>
      </c>
      <c r="U552" s="281">
        <f>'3. GRI Pricing'!Y562</f>
        <v>0</v>
      </c>
      <c r="V552" s="282">
        <f>'3. GRI Pricing'!Z562</f>
        <v>0</v>
      </c>
    </row>
    <row r="553" spans="3:22" x14ac:dyDescent="0.25">
      <c r="C553" s="23">
        <f>'3. GRI Pricing'!C563</f>
        <v>0</v>
      </c>
      <c r="D553" s="374" t="str">
        <f>'1. Accomodation'!L567</f>
        <v>[Select]</v>
      </c>
      <c r="E553" s="16" t="str">
        <f>'3. GRI Pricing'!E563</f>
        <v>[Select]</v>
      </c>
      <c r="F553" s="16" t="str">
        <f>'3. GRI Pricing'!F563</f>
        <v>[Select]</v>
      </c>
      <c r="G553" s="16">
        <f>'3. GRI Pricing'!G563</f>
        <v>0</v>
      </c>
      <c r="H553" s="16" t="str">
        <f>'3. GRI Pricing'!H563</f>
        <v>[Select]</v>
      </c>
      <c r="I553" s="16" t="str">
        <f>'3. GRI Pricing'!I563</f>
        <v>[Select]</v>
      </c>
      <c r="J553" s="280">
        <f>'3. GRI Pricing'!L563</f>
        <v>0</v>
      </c>
      <c r="K553" s="281">
        <f>'3. GRI Pricing'!P563</f>
        <v>0</v>
      </c>
      <c r="L553" s="281">
        <f>'3. GRI Pricing'!M563</f>
        <v>0</v>
      </c>
      <c r="M553" s="281">
        <f>'3. GRI Pricing'!Q563</f>
        <v>0</v>
      </c>
      <c r="N553" s="281">
        <f>'3. GRI Pricing'!S563</f>
        <v>0</v>
      </c>
      <c r="O553" s="281">
        <f>'3. GRI Pricing'!T563</f>
        <v>0</v>
      </c>
      <c r="P553" s="281">
        <f>'3. GRI Pricing'!R563</f>
        <v>0</v>
      </c>
      <c r="Q553" s="281">
        <f>'3. GRI Pricing'!U563</f>
        <v>0</v>
      </c>
      <c r="R553" s="281">
        <f>'3. GRI Pricing'!V563</f>
        <v>0</v>
      </c>
      <c r="S553" s="281">
        <f>'3. GRI Pricing'!W563</f>
        <v>0</v>
      </c>
      <c r="T553" s="281">
        <f>'3. GRI Pricing'!X563</f>
        <v>0</v>
      </c>
      <c r="U553" s="281">
        <f>'3. GRI Pricing'!Y563</f>
        <v>0</v>
      </c>
      <c r="V553" s="282">
        <f>'3. GRI Pricing'!Z563</f>
        <v>0</v>
      </c>
    </row>
    <row r="554" spans="3:22" x14ac:dyDescent="0.25">
      <c r="C554" s="23">
        <f>'3. GRI Pricing'!C564</f>
        <v>0</v>
      </c>
      <c r="D554" s="374" t="str">
        <f>'1. Accomodation'!L568</f>
        <v>[Select]</v>
      </c>
      <c r="E554" s="16" t="str">
        <f>'3. GRI Pricing'!E564</f>
        <v>[Select]</v>
      </c>
      <c r="F554" s="16" t="str">
        <f>'3. GRI Pricing'!F564</f>
        <v>[Select]</v>
      </c>
      <c r="G554" s="16">
        <f>'3. GRI Pricing'!G564</f>
        <v>0</v>
      </c>
      <c r="H554" s="16" t="str">
        <f>'3. GRI Pricing'!H564</f>
        <v>[Select]</v>
      </c>
      <c r="I554" s="16" t="str">
        <f>'3. GRI Pricing'!I564</f>
        <v>[Select]</v>
      </c>
      <c r="J554" s="280">
        <f>'3. GRI Pricing'!L564</f>
        <v>0</v>
      </c>
      <c r="K554" s="281">
        <f>'3. GRI Pricing'!P564</f>
        <v>0</v>
      </c>
      <c r="L554" s="281">
        <f>'3. GRI Pricing'!M564</f>
        <v>0</v>
      </c>
      <c r="M554" s="281">
        <f>'3. GRI Pricing'!Q564</f>
        <v>0</v>
      </c>
      <c r="N554" s="281">
        <f>'3. GRI Pricing'!S564</f>
        <v>0</v>
      </c>
      <c r="O554" s="281">
        <f>'3. GRI Pricing'!T564</f>
        <v>0</v>
      </c>
      <c r="P554" s="281">
        <f>'3. GRI Pricing'!R564</f>
        <v>0</v>
      </c>
      <c r="Q554" s="281">
        <f>'3. GRI Pricing'!U564</f>
        <v>0</v>
      </c>
      <c r="R554" s="281">
        <f>'3. GRI Pricing'!V564</f>
        <v>0</v>
      </c>
      <c r="S554" s="281">
        <f>'3. GRI Pricing'!W564</f>
        <v>0</v>
      </c>
      <c r="T554" s="281">
        <f>'3. GRI Pricing'!X564</f>
        <v>0</v>
      </c>
      <c r="U554" s="281">
        <f>'3. GRI Pricing'!Y564</f>
        <v>0</v>
      </c>
      <c r="V554" s="282">
        <f>'3. GRI Pricing'!Z564</f>
        <v>0</v>
      </c>
    </row>
    <row r="555" spans="3:22" x14ac:dyDescent="0.25">
      <c r="C555" s="23">
        <f>'3. GRI Pricing'!C565</f>
        <v>0</v>
      </c>
      <c r="D555" s="374" t="str">
        <f>'1. Accomodation'!L569</f>
        <v>[Select]</v>
      </c>
      <c r="E555" s="16" t="str">
        <f>'3. GRI Pricing'!E565</f>
        <v>[Select]</v>
      </c>
      <c r="F555" s="16" t="str">
        <f>'3. GRI Pricing'!F565</f>
        <v>[Select]</v>
      </c>
      <c r="G555" s="16">
        <f>'3. GRI Pricing'!G565</f>
        <v>0</v>
      </c>
      <c r="H555" s="16" t="str">
        <f>'3. GRI Pricing'!H565</f>
        <v>[Select]</v>
      </c>
      <c r="I555" s="16" t="str">
        <f>'3. GRI Pricing'!I565</f>
        <v>[Select]</v>
      </c>
      <c r="J555" s="280">
        <f>'3. GRI Pricing'!L565</f>
        <v>0</v>
      </c>
      <c r="K555" s="281">
        <f>'3. GRI Pricing'!P565</f>
        <v>0</v>
      </c>
      <c r="L555" s="281">
        <f>'3. GRI Pricing'!M565</f>
        <v>0</v>
      </c>
      <c r="M555" s="281">
        <f>'3. GRI Pricing'!Q565</f>
        <v>0</v>
      </c>
      <c r="N555" s="281">
        <f>'3. GRI Pricing'!S565</f>
        <v>0</v>
      </c>
      <c r="O555" s="281">
        <f>'3. GRI Pricing'!T565</f>
        <v>0</v>
      </c>
      <c r="P555" s="281">
        <f>'3. GRI Pricing'!R565</f>
        <v>0</v>
      </c>
      <c r="Q555" s="281">
        <f>'3. GRI Pricing'!U565</f>
        <v>0</v>
      </c>
      <c r="R555" s="281">
        <f>'3. GRI Pricing'!V565</f>
        <v>0</v>
      </c>
      <c r="S555" s="281">
        <f>'3. GRI Pricing'!W565</f>
        <v>0</v>
      </c>
      <c r="T555" s="281">
        <f>'3. GRI Pricing'!X565</f>
        <v>0</v>
      </c>
      <c r="U555" s="281">
        <f>'3. GRI Pricing'!Y565</f>
        <v>0</v>
      </c>
      <c r="V555" s="282">
        <f>'3. GRI Pricing'!Z565</f>
        <v>0</v>
      </c>
    </row>
    <row r="556" spans="3:22" x14ac:dyDescent="0.25">
      <c r="C556" s="23">
        <f>'3. GRI Pricing'!C566</f>
        <v>0</v>
      </c>
      <c r="D556" s="374" t="str">
        <f>'1. Accomodation'!L570</f>
        <v>[Select]</v>
      </c>
      <c r="E556" s="16" t="str">
        <f>'3. GRI Pricing'!E566</f>
        <v>[Select]</v>
      </c>
      <c r="F556" s="16" t="str">
        <f>'3. GRI Pricing'!F566</f>
        <v>[Select]</v>
      </c>
      <c r="G556" s="16">
        <f>'3. GRI Pricing'!G566</f>
        <v>0</v>
      </c>
      <c r="H556" s="16" t="str">
        <f>'3. GRI Pricing'!H566</f>
        <v>[Select]</v>
      </c>
      <c r="I556" s="16" t="str">
        <f>'3. GRI Pricing'!I566</f>
        <v>[Select]</v>
      </c>
      <c r="J556" s="280">
        <f>'3. GRI Pricing'!L566</f>
        <v>0</v>
      </c>
      <c r="K556" s="281">
        <f>'3. GRI Pricing'!P566</f>
        <v>0</v>
      </c>
      <c r="L556" s="281">
        <f>'3. GRI Pricing'!M566</f>
        <v>0</v>
      </c>
      <c r="M556" s="281">
        <f>'3. GRI Pricing'!Q566</f>
        <v>0</v>
      </c>
      <c r="N556" s="281">
        <f>'3. GRI Pricing'!S566</f>
        <v>0</v>
      </c>
      <c r="O556" s="281">
        <f>'3. GRI Pricing'!T566</f>
        <v>0</v>
      </c>
      <c r="P556" s="281">
        <f>'3. GRI Pricing'!R566</f>
        <v>0</v>
      </c>
      <c r="Q556" s="281">
        <f>'3. GRI Pricing'!U566</f>
        <v>0</v>
      </c>
      <c r="R556" s="281">
        <f>'3. GRI Pricing'!V566</f>
        <v>0</v>
      </c>
      <c r="S556" s="281">
        <f>'3. GRI Pricing'!W566</f>
        <v>0</v>
      </c>
      <c r="T556" s="281">
        <f>'3. GRI Pricing'!X566</f>
        <v>0</v>
      </c>
      <c r="U556" s="281">
        <f>'3. GRI Pricing'!Y566</f>
        <v>0</v>
      </c>
      <c r="V556" s="282">
        <f>'3. GRI Pricing'!Z566</f>
        <v>0</v>
      </c>
    </row>
    <row r="557" spans="3:22" x14ac:dyDescent="0.25">
      <c r="C557" s="23">
        <f>'3. GRI Pricing'!C567</f>
        <v>0</v>
      </c>
      <c r="D557" s="374" t="str">
        <f>'1. Accomodation'!L571</f>
        <v>[Select]</v>
      </c>
      <c r="E557" s="16" t="str">
        <f>'3. GRI Pricing'!E567</f>
        <v>[Select]</v>
      </c>
      <c r="F557" s="16" t="str">
        <f>'3. GRI Pricing'!F567</f>
        <v>[Select]</v>
      </c>
      <c r="G557" s="16">
        <f>'3. GRI Pricing'!G567</f>
        <v>0</v>
      </c>
      <c r="H557" s="16" t="str">
        <f>'3. GRI Pricing'!H567</f>
        <v>[Select]</v>
      </c>
      <c r="I557" s="16" t="str">
        <f>'3. GRI Pricing'!I567</f>
        <v>[Select]</v>
      </c>
      <c r="J557" s="280">
        <f>'3. GRI Pricing'!L567</f>
        <v>0</v>
      </c>
      <c r="K557" s="281">
        <f>'3. GRI Pricing'!P567</f>
        <v>0</v>
      </c>
      <c r="L557" s="281">
        <f>'3. GRI Pricing'!M567</f>
        <v>0</v>
      </c>
      <c r="M557" s="281">
        <f>'3. GRI Pricing'!Q567</f>
        <v>0</v>
      </c>
      <c r="N557" s="281">
        <f>'3. GRI Pricing'!S567</f>
        <v>0</v>
      </c>
      <c r="O557" s="281">
        <f>'3. GRI Pricing'!T567</f>
        <v>0</v>
      </c>
      <c r="P557" s="281">
        <f>'3. GRI Pricing'!R567</f>
        <v>0</v>
      </c>
      <c r="Q557" s="281">
        <f>'3. GRI Pricing'!U567</f>
        <v>0</v>
      </c>
      <c r="R557" s="281">
        <f>'3. GRI Pricing'!V567</f>
        <v>0</v>
      </c>
      <c r="S557" s="281">
        <f>'3. GRI Pricing'!W567</f>
        <v>0</v>
      </c>
      <c r="T557" s="281">
        <f>'3. GRI Pricing'!X567</f>
        <v>0</v>
      </c>
      <c r="U557" s="281">
        <f>'3. GRI Pricing'!Y567</f>
        <v>0</v>
      </c>
      <c r="V557" s="282">
        <f>'3. GRI Pricing'!Z567</f>
        <v>0</v>
      </c>
    </row>
    <row r="558" spans="3:22" x14ac:dyDescent="0.25">
      <c r="C558" s="23">
        <f>'3. GRI Pricing'!C568</f>
        <v>0</v>
      </c>
      <c r="D558" s="374" t="str">
        <f>'1. Accomodation'!L572</f>
        <v>[Select]</v>
      </c>
      <c r="E558" s="16" t="str">
        <f>'3. GRI Pricing'!E568</f>
        <v>[Select]</v>
      </c>
      <c r="F558" s="16" t="str">
        <f>'3. GRI Pricing'!F568</f>
        <v>[Select]</v>
      </c>
      <c r="G558" s="16">
        <f>'3. GRI Pricing'!G568</f>
        <v>0</v>
      </c>
      <c r="H558" s="16" t="str">
        <f>'3. GRI Pricing'!H568</f>
        <v>[Select]</v>
      </c>
      <c r="I558" s="16" t="str">
        <f>'3. GRI Pricing'!I568</f>
        <v>[Select]</v>
      </c>
      <c r="J558" s="280">
        <f>'3. GRI Pricing'!L568</f>
        <v>0</v>
      </c>
      <c r="K558" s="281">
        <f>'3. GRI Pricing'!P568</f>
        <v>0</v>
      </c>
      <c r="L558" s="281">
        <f>'3. GRI Pricing'!M568</f>
        <v>0</v>
      </c>
      <c r="M558" s="281">
        <f>'3. GRI Pricing'!Q568</f>
        <v>0</v>
      </c>
      <c r="N558" s="281">
        <f>'3. GRI Pricing'!S568</f>
        <v>0</v>
      </c>
      <c r="O558" s="281">
        <f>'3. GRI Pricing'!T568</f>
        <v>0</v>
      </c>
      <c r="P558" s="281">
        <f>'3. GRI Pricing'!R568</f>
        <v>0</v>
      </c>
      <c r="Q558" s="281">
        <f>'3. GRI Pricing'!U568</f>
        <v>0</v>
      </c>
      <c r="R558" s="281">
        <f>'3. GRI Pricing'!V568</f>
        <v>0</v>
      </c>
      <c r="S558" s="281">
        <f>'3. GRI Pricing'!W568</f>
        <v>0</v>
      </c>
      <c r="T558" s="281">
        <f>'3. GRI Pricing'!X568</f>
        <v>0</v>
      </c>
      <c r="U558" s="281">
        <f>'3. GRI Pricing'!Y568</f>
        <v>0</v>
      </c>
      <c r="V558" s="282">
        <f>'3. GRI Pricing'!Z568</f>
        <v>0</v>
      </c>
    </row>
    <row r="559" spans="3:22" x14ac:dyDescent="0.25">
      <c r="C559" s="23">
        <f>'3. GRI Pricing'!C569</f>
        <v>0</v>
      </c>
      <c r="D559" s="374" t="str">
        <f>'1. Accomodation'!L573</f>
        <v>[Select]</v>
      </c>
      <c r="E559" s="16" t="str">
        <f>'3. GRI Pricing'!E569</f>
        <v>[Select]</v>
      </c>
      <c r="F559" s="16" t="str">
        <f>'3. GRI Pricing'!F569</f>
        <v>[Select]</v>
      </c>
      <c r="G559" s="16">
        <f>'3. GRI Pricing'!G569</f>
        <v>0</v>
      </c>
      <c r="H559" s="16" t="str">
        <f>'3. GRI Pricing'!H569</f>
        <v>[Select]</v>
      </c>
      <c r="I559" s="16" t="str">
        <f>'3. GRI Pricing'!I569</f>
        <v>[Select]</v>
      </c>
      <c r="J559" s="280">
        <f>'3. GRI Pricing'!L569</f>
        <v>0</v>
      </c>
      <c r="K559" s="281">
        <f>'3. GRI Pricing'!P569</f>
        <v>0</v>
      </c>
      <c r="L559" s="281">
        <f>'3. GRI Pricing'!M569</f>
        <v>0</v>
      </c>
      <c r="M559" s="281">
        <f>'3. GRI Pricing'!Q569</f>
        <v>0</v>
      </c>
      <c r="N559" s="281">
        <f>'3. GRI Pricing'!S569</f>
        <v>0</v>
      </c>
      <c r="O559" s="281">
        <f>'3. GRI Pricing'!T569</f>
        <v>0</v>
      </c>
      <c r="P559" s="281">
        <f>'3. GRI Pricing'!R569</f>
        <v>0</v>
      </c>
      <c r="Q559" s="281">
        <f>'3. GRI Pricing'!U569</f>
        <v>0</v>
      </c>
      <c r="R559" s="281">
        <f>'3. GRI Pricing'!V569</f>
        <v>0</v>
      </c>
      <c r="S559" s="281">
        <f>'3. GRI Pricing'!W569</f>
        <v>0</v>
      </c>
      <c r="T559" s="281">
        <f>'3. GRI Pricing'!X569</f>
        <v>0</v>
      </c>
      <c r="U559" s="281">
        <f>'3. GRI Pricing'!Y569</f>
        <v>0</v>
      </c>
      <c r="V559" s="282">
        <f>'3. GRI Pricing'!Z569</f>
        <v>0</v>
      </c>
    </row>
    <row r="560" spans="3:22" x14ac:dyDescent="0.25">
      <c r="C560" s="23">
        <f>'3. GRI Pricing'!C570</f>
        <v>0</v>
      </c>
      <c r="D560" s="374" t="str">
        <f>'1. Accomodation'!L574</f>
        <v>[Select]</v>
      </c>
      <c r="E560" s="16" t="str">
        <f>'3. GRI Pricing'!E570</f>
        <v>[Select]</v>
      </c>
      <c r="F560" s="16" t="str">
        <f>'3. GRI Pricing'!F570</f>
        <v>[Select]</v>
      </c>
      <c r="G560" s="16">
        <f>'3. GRI Pricing'!G570</f>
        <v>0</v>
      </c>
      <c r="H560" s="16" t="str">
        <f>'3. GRI Pricing'!H570</f>
        <v>[Select]</v>
      </c>
      <c r="I560" s="16" t="str">
        <f>'3. GRI Pricing'!I570</f>
        <v>[Select]</v>
      </c>
      <c r="J560" s="280">
        <f>'3. GRI Pricing'!L570</f>
        <v>0</v>
      </c>
      <c r="K560" s="281">
        <f>'3. GRI Pricing'!P570</f>
        <v>0</v>
      </c>
      <c r="L560" s="281">
        <f>'3. GRI Pricing'!M570</f>
        <v>0</v>
      </c>
      <c r="M560" s="281">
        <f>'3. GRI Pricing'!Q570</f>
        <v>0</v>
      </c>
      <c r="N560" s="281">
        <f>'3. GRI Pricing'!S570</f>
        <v>0</v>
      </c>
      <c r="O560" s="281">
        <f>'3. GRI Pricing'!T570</f>
        <v>0</v>
      </c>
      <c r="P560" s="281">
        <f>'3. GRI Pricing'!R570</f>
        <v>0</v>
      </c>
      <c r="Q560" s="281">
        <f>'3. GRI Pricing'!U570</f>
        <v>0</v>
      </c>
      <c r="R560" s="281">
        <f>'3. GRI Pricing'!V570</f>
        <v>0</v>
      </c>
      <c r="S560" s="281">
        <f>'3. GRI Pricing'!W570</f>
        <v>0</v>
      </c>
      <c r="T560" s="281">
        <f>'3. GRI Pricing'!X570</f>
        <v>0</v>
      </c>
      <c r="U560" s="281">
        <f>'3. GRI Pricing'!Y570</f>
        <v>0</v>
      </c>
      <c r="V560" s="282">
        <f>'3. GRI Pricing'!Z570</f>
        <v>0</v>
      </c>
    </row>
    <row r="561" spans="3:22" x14ac:dyDescent="0.25">
      <c r="C561" s="23">
        <f>'3. GRI Pricing'!C571</f>
        <v>0</v>
      </c>
      <c r="D561" s="374" t="str">
        <f>'1. Accomodation'!L575</f>
        <v>[Select]</v>
      </c>
      <c r="E561" s="16" t="str">
        <f>'3. GRI Pricing'!E571</f>
        <v>[Select]</v>
      </c>
      <c r="F561" s="16" t="str">
        <f>'3. GRI Pricing'!F571</f>
        <v>[Select]</v>
      </c>
      <c r="G561" s="16">
        <f>'3. GRI Pricing'!G571</f>
        <v>0</v>
      </c>
      <c r="H561" s="16" t="str">
        <f>'3. GRI Pricing'!H571</f>
        <v>[Select]</v>
      </c>
      <c r="I561" s="16" t="str">
        <f>'3. GRI Pricing'!I571</f>
        <v>[Select]</v>
      </c>
      <c r="J561" s="280">
        <f>'3. GRI Pricing'!L571</f>
        <v>0</v>
      </c>
      <c r="K561" s="281">
        <f>'3. GRI Pricing'!P571</f>
        <v>0</v>
      </c>
      <c r="L561" s="281">
        <f>'3. GRI Pricing'!M571</f>
        <v>0</v>
      </c>
      <c r="M561" s="281">
        <f>'3. GRI Pricing'!Q571</f>
        <v>0</v>
      </c>
      <c r="N561" s="281">
        <f>'3. GRI Pricing'!S571</f>
        <v>0</v>
      </c>
      <c r="O561" s="281">
        <f>'3. GRI Pricing'!T571</f>
        <v>0</v>
      </c>
      <c r="P561" s="281">
        <f>'3. GRI Pricing'!R571</f>
        <v>0</v>
      </c>
      <c r="Q561" s="281">
        <f>'3. GRI Pricing'!U571</f>
        <v>0</v>
      </c>
      <c r="R561" s="281">
        <f>'3. GRI Pricing'!V571</f>
        <v>0</v>
      </c>
      <c r="S561" s="281">
        <f>'3. GRI Pricing'!W571</f>
        <v>0</v>
      </c>
      <c r="T561" s="281">
        <f>'3. GRI Pricing'!X571</f>
        <v>0</v>
      </c>
      <c r="U561" s="281">
        <f>'3. GRI Pricing'!Y571</f>
        <v>0</v>
      </c>
      <c r="V561" s="282">
        <f>'3. GRI Pricing'!Z571</f>
        <v>0</v>
      </c>
    </row>
    <row r="562" spans="3:22" x14ac:dyDescent="0.25">
      <c r="C562" s="23">
        <f>'3. GRI Pricing'!C572</f>
        <v>0</v>
      </c>
      <c r="D562" s="374" t="str">
        <f>'1. Accomodation'!L576</f>
        <v>[Select]</v>
      </c>
      <c r="E562" s="16" t="str">
        <f>'3. GRI Pricing'!E572</f>
        <v>[Select]</v>
      </c>
      <c r="F562" s="16" t="str">
        <f>'3. GRI Pricing'!F572</f>
        <v>[Select]</v>
      </c>
      <c r="G562" s="16">
        <f>'3. GRI Pricing'!G572</f>
        <v>0</v>
      </c>
      <c r="H562" s="16" t="str">
        <f>'3. GRI Pricing'!H572</f>
        <v>[Select]</v>
      </c>
      <c r="I562" s="16" t="str">
        <f>'3. GRI Pricing'!I572</f>
        <v>[Select]</v>
      </c>
      <c r="J562" s="280">
        <f>'3. GRI Pricing'!L572</f>
        <v>0</v>
      </c>
      <c r="K562" s="281">
        <f>'3. GRI Pricing'!P572</f>
        <v>0</v>
      </c>
      <c r="L562" s="281">
        <f>'3. GRI Pricing'!M572</f>
        <v>0</v>
      </c>
      <c r="M562" s="281">
        <f>'3. GRI Pricing'!Q572</f>
        <v>0</v>
      </c>
      <c r="N562" s="281">
        <f>'3. GRI Pricing'!S572</f>
        <v>0</v>
      </c>
      <c r="O562" s="281">
        <f>'3. GRI Pricing'!T572</f>
        <v>0</v>
      </c>
      <c r="P562" s="281">
        <f>'3. GRI Pricing'!R572</f>
        <v>0</v>
      </c>
      <c r="Q562" s="281">
        <f>'3. GRI Pricing'!U572</f>
        <v>0</v>
      </c>
      <c r="R562" s="281">
        <f>'3. GRI Pricing'!V572</f>
        <v>0</v>
      </c>
      <c r="S562" s="281">
        <f>'3. GRI Pricing'!W572</f>
        <v>0</v>
      </c>
      <c r="T562" s="281">
        <f>'3. GRI Pricing'!X572</f>
        <v>0</v>
      </c>
      <c r="U562" s="281">
        <f>'3. GRI Pricing'!Y572</f>
        <v>0</v>
      </c>
      <c r="V562" s="282">
        <f>'3. GRI Pricing'!Z572</f>
        <v>0</v>
      </c>
    </row>
    <row r="563" spans="3:22" x14ac:dyDescent="0.25">
      <c r="C563" s="23">
        <f>'3. GRI Pricing'!C573</f>
        <v>0</v>
      </c>
      <c r="D563" s="374" t="str">
        <f>'1. Accomodation'!L577</f>
        <v>[Select]</v>
      </c>
      <c r="E563" s="16" t="str">
        <f>'3. GRI Pricing'!E573</f>
        <v>[Select]</v>
      </c>
      <c r="F563" s="16" t="str">
        <f>'3. GRI Pricing'!F573</f>
        <v>[Select]</v>
      </c>
      <c r="G563" s="16">
        <f>'3. GRI Pricing'!G573</f>
        <v>0</v>
      </c>
      <c r="H563" s="16" t="str">
        <f>'3. GRI Pricing'!H573</f>
        <v>[Select]</v>
      </c>
      <c r="I563" s="16" t="str">
        <f>'3. GRI Pricing'!I573</f>
        <v>[Select]</v>
      </c>
      <c r="J563" s="280">
        <f>'3. GRI Pricing'!L573</f>
        <v>0</v>
      </c>
      <c r="K563" s="281">
        <f>'3. GRI Pricing'!P573</f>
        <v>0</v>
      </c>
      <c r="L563" s="281">
        <f>'3. GRI Pricing'!M573</f>
        <v>0</v>
      </c>
      <c r="M563" s="281">
        <f>'3. GRI Pricing'!Q573</f>
        <v>0</v>
      </c>
      <c r="N563" s="281">
        <f>'3. GRI Pricing'!S573</f>
        <v>0</v>
      </c>
      <c r="O563" s="281">
        <f>'3. GRI Pricing'!T573</f>
        <v>0</v>
      </c>
      <c r="P563" s="281">
        <f>'3. GRI Pricing'!R573</f>
        <v>0</v>
      </c>
      <c r="Q563" s="281">
        <f>'3. GRI Pricing'!U573</f>
        <v>0</v>
      </c>
      <c r="R563" s="281">
        <f>'3. GRI Pricing'!V573</f>
        <v>0</v>
      </c>
      <c r="S563" s="281">
        <f>'3. GRI Pricing'!W573</f>
        <v>0</v>
      </c>
      <c r="T563" s="281">
        <f>'3. GRI Pricing'!X573</f>
        <v>0</v>
      </c>
      <c r="U563" s="281">
        <f>'3. GRI Pricing'!Y573</f>
        <v>0</v>
      </c>
      <c r="V563" s="282">
        <f>'3. GRI Pricing'!Z573</f>
        <v>0</v>
      </c>
    </row>
    <row r="564" spans="3:22" x14ac:dyDescent="0.25">
      <c r="C564" s="23">
        <f>'3. GRI Pricing'!C574</f>
        <v>0</v>
      </c>
      <c r="D564" s="374" t="str">
        <f>'1. Accomodation'!L578</f>
        <v>[Select]</v>
      </c>
      <c r="E564" s="16" t="str">
        <f>'3. GRI Pricing'!E574</f>
        <v>[Select]</v>
      </c>
      <c r="F564" s="16" t="str">
        <f>'3. GRI Pricing'!F574</f>
        <v>[Select]</v>
      </c>
      <c r="G564" s="16">
        <f>'3. GRI Pricing'!G574</f>
        <v>0</v>
      </c>
      <c r="H564" s="16" t="str">
        <f>'3. GRI Pricing'!H574</f>
        <v>[Select]</v>
      </c>
      <c r="I564" s="16" t="str">
        <f>'3. GRI Pricing'!I574</f>
        <v>[Select]</v>
      </c>
      <c r="J564" s="280">
        <f>'3. GRI Pricing'!L574</f>
        <v>0</v>
      </c>
      <c r="K564" s="281">
        <f>'3. GRI Pricing'!P574</f>
        <v>0</v>
      </c>
      <c r="L564" s="281">
        <f>'3. GRI Pricing'!M574</f>
        <v>0</v>
      </c>
      <c r="M564" s="281">
        <f>'3. GRI Pricing'!Q574</f>
        <v>0</v>
      </c>
      <c r="N564" s="281">
        <f>'3. GRI Pricing'!S574</f>
        <v>0</v>
      </c>
      <c r="O564" s="281">
        <f>'3. GRI Pricing'!T574</f>
        <v>0</v>
      </c>
      <c r="P564" s="281">
        <f>'3. GRI Pricing'!R574</f>
        <v>0</v>
      </c>
      <c r="Q564" s="281">
        <f>'3. GRI Pricing'!U574</f>
        <v>0</v>
      </c>
      <c r="R564" s="281">
        <f>'3. GRI Pricing'!V574</f>
        <v>0</v>
      </c>
      <c r="S564" s="281">
        <f>'3. GRI Pricing'!W574</f>
        <v>0</v>
      </c>
      <c r="T564" s="281">
        <f>'3. GRI Pricing'!X574</f>
        <v>0</v>
      </c>
      <c r="U564" s="281">
        <f>'3. GRI Pricing'!Y574</f>
        <v>0</v>
      </c>
      <c r="V564" s="282">
        <f>'3. GRI Pricing'!Z574</f>
        <v>0</v>
      </c>
    </row>
    <row r="565" spans="3:22" x14ac:dyDescent="0.25">
      <c r="C565" s="23">
        <f>'3. GRI Pricing'!C575</f>
        <v>0</v>
      </c>
      <c r="D565" s="374" t="str">
        <f>'1. Accomodation'!L579</f>
        <v>[Select]</v>
      </c>
      <c r="E565" s="16" t="str">
        <f>'3. GRI Pricing'!E575</f>
        <v>[Select]</v>
      </c>
      <c r="F565" s="16" t="str">
        <f>'3. GRI Pricing'!F575</f>
        <v>[Select]</v>
      </c>
      <c r="G565" s="16">
        <f>'3. GRI Pricing'!G575</f>
        <v>0</v>
      </c>
      <c r="H565" s="16" t="str">
        <f>'3. GRI Pricing'!H575</f>
        <v>[Select]</v>
      </c>
      <c r="I565" s="16" t="str">
        <f>'3. GRI Pricing'!I575</f>
        <v>[Select]</v>
      </c>
      <c r="J565" s="280">
        <f>'3. GRI Pricing'!L575</f>
        <v>0</v>
      </c>
      <c r="K565" s="281">
        <f>'3. GRI Pricing'!P575</f>
        <v>0</v>
      </c>
      <c r="L565" s="281">
        <f>'3. GRI Pricing'!M575</f>
        <v>0</v>
      </c>
      <c r="M565" s="281">
        <f>'3. GRI Pricing'!Q575</f>
        <v>0</v>
      </c>
      <c r="N565" s="281">
        <f>'3. GRI Pricing'!S575</f>
        <v>0</v>
      </c>
      <c r="O565" s="281">
        <f>'3. GRI Pricing'!T575</f>
        <v>0</v>
      </c>
      <c r="P565" s="281">
        <f>'3. GRI Pricing'!R575</f>
        <v>0</v>
      </c>
      <c r="Q565" s="281">
        <f>'3. GRI Pricing'!U575</f>
        <v>0</v>
      </c>
      <c r="R565" s="281">
        <f>'3. GRI Pricing'!V575</f>
        <v>0</v>
      </c>
      <c r="S565" s="281">
        <f>'3. GRI Pricing'!W575</f>
        <v>0</v>
      </c>
      <c r="T565" s="281">
        <f>'3. GRI Pricing'!X575</f>
        <v>0</v>
      </c>
      <c r="U565" s="281">
        <f>'3. GRI Pricing'!Y575</f>
        <v>0</v>
      </c>
      <c r="V565" s="282">
        <f>'3. GRI Pricing'!Z575</f>
        <v>0</v>
      </c>
    </row>
    <row r="566" spans="3:22" x14ac:dyDescent="0.25">
      <c r="C566" s="23">
        <f>'3. GRI Pricing'!C576</f>
        <v>0</v>
      </c>
      <c r="D566" s="374" t="str">
        <f>'1. Accomodation'!L580</f>
        <v>[Select]</v>
      </c>
      <c r="E566" s="16" t="str">
        <f>'3. GRI Pricing'!E576</f>
        <v>[Select]</v>
      </c>
      <c r="F566" s="16" t="str">
        <f>'3. GRI Pricing'!F576</f>
        <v>[Select]</v>
      </c>
      <c r="G566" s="16">
        <f>'3. GRI Pricing'!G576</f>
        <v>0</v>
      </c>
      <c r="H566" s="16" t="str">
        <f>'3. GRI Pricing'!H576</f>
        <v>[Select]</v>
      </c>
      <c r="I566" s="16" t="str">
        <f>'3. GRI Pricing'!I576</f>
        <v>[Select]</v>
      </c>
      <c r="J566" s="280">
        <f>'3. GRI Pricing'!L576</f>
        <v>0</v>
      </c>
      <c r="K566" s="281">
        <f>'3. GRI Pricing'!P576</f>
        <v>0</v>
      </c>
      <c r="L566" s="281">
        <f>'3. GRI Pricing'!M576</f>
        <v>0</v>
      </c>
      <c r="M566" s="281">
        <f>'3. GRI Pricing'!Q576</f>
        <v>0</v>
      </c>
      <c r="N566" s="281">
        <f>'3. GRI Pricing'!S576</f>
        <v>0</v>
      </c>
      <c r="O566" s="281">
        <f>'3. GRI Pricing'!T576</f>
        <v>0</v>
      </c>
      <c r="P566" s="281">
        <f>'3. GRI Pricing'!R576</f>
        <v>0</v>
      </c>
      <c r="Q566" s="281">
        <f>'3. GRI Pricing'!U576</f>
        <v>0</v>
      </c>
      <c r="R566" s="281">
        <f>'3. GRI Pricing'!V576</f>
        <v>0</v>
      </c>
      <c r="S566" s="281">
        <f>'3. GRI Pricing'!W576</f>
        <v>0</v>
      </c>
      <c r="T566" s="281">
        <f>'3. GRI Pricing'!X576</f>
        <v>0</v>
      </c>
      <c r="U566" s="281">
        <f>'3. GRI Pricing'!Y576</f>
        <v>0</v>
      </c>
      <c r="V566" s="282">
        <f>'3. GRI Pricing'!Z576</f>
        <v>0</v>
      </c>
    </row>
    <row r="567" spans="3:22" x14ac:dyDescent="0.25">
      <c r="C567" s="23">
        <f>'3. GRI Pricing'!C577</f>
        <v>0</v>
      </c>
      <c r="D567" s="374" t="str">
        <f>'1. Accomodation'!L581</f>
        <v>[Select]</v>
      </c>
      <c r="E567" s="16" t="str">
        <f>'3. GRI Pricing'!E577</f>
        <v>[Select]</v>
      </c>
      <c r="F567" s="16" t="str">
        <f>'3. GRI Pricing'!F577</f>
        <v>[Select]</v>
      </c>
      <c r="G567" s="16">
        <f>'3. GRI Pricing'!G577</f>
        <v>0</v>
      </c>
      <c r="H567" s="16" t="str">
        <f>'3. GRI Pricing'!H577</f>
        <v>[Select]</v>
      </c>
      <c r="I567" s="16" t="str">
        <f>'3. GRI Pricing'!I577</f>
        <v>[Select]</v>
      </c>
      <c r="J567" s="280">
        <f>'3. GRI Pricing'!L577</f>
        <v>0</v>
      </c>
      <c r="K567" s="281">
        <f>'3. GRI Pricing'!P577</f>
        <v>0</v>
      </c>
      <c r="L567" s="281">
        <f>'3. GRI Pricing'!M577</f>
        <v>0</v>
      </c>
      <c r="M567" s="281">
        <f>'3. GRI Pricing'!Q577</f>
        <v>0</v>
      </c>
      <c r="N567" s="281">
        <f>'3. GRI Pricing'!S577</f>
        <v>0</v>
      </c>
      <c r="O567" s="281">
        <f>'3. GRI Pricing'!T577</f>
        <v>0</v>
      </c>
      <c r="P567" s="281">
        <f>'3. GRI Pricing'!R577</f>
        <v>0</v>
      </c>
      <c r="Q567" s="281">
        <f>'3. GRI Pricing'!U577</f>
        <v>0</v>
      </c>
      <c r="R567" s="281">
        <f>'3. GRI Pricing'!V577</f>
        <v>0</v>
      </c>
      <c r="S567" s="281">
        <f>'3. GRI Pricing'!W577</f>
        <v>0</v>
      </c>
      <c r="T567" s="281">
        <f>'3. GRI Pricing'!X577</f>
        <v>0</v>
      </c>
      <c r="U567" s="281">
        <f>'3. GRI Pricing'!Y577</f>
        <v>0</v>
      </c>
      <c r="V567" s="282">
        <f>'3. GRI Pricing'!Z577</f>
        <v>0</v>
      </c>
    </row>
    <row r="568" spans="3:22" x14ac:dyDescent="0.25">
      <c r="C568" s="23">
        <f>'3. GRI Pricing'!C578</f>
        <v>0</v>
      </c>
      <c r="D568" s="374" t="str">
        <f>'1. Accomodation'!L582</f>
        <v>[Select]</v>
      </c>
      <c r="E568" s="16" t="str">
        <f>'3. GRI Pricing'!E578</f>
        <v>[Select]</v>
      </c>
      <c r="F568" s="16" t="str">
        <f>'3. GRI Pricing'!F578</f>
        <v>[Select]</v>
      </c>
      <c r="G568" s="16">
        <f>'3. GRI Pricing'!G578</f>
        <v>0</v>
      </c>
      <c r="H568" s="16" t="str">
        <f>'3. GRI Pricing'!H578</f>
        <v>[Select]</v>
      </c>
      <c r="I568" s="16" t="str">
        <f>'3. GRI Pricing'!I578</f>
        <v>[Select]</v>
      </c>
      <c r="J568" s="280">
        <f>'3. GRI Pricing'!L578</f>
        <v>0</v>
      </c>
      <c r="K568" s="281">
        <f>'3. GRI Pricing'!P578</f>
        <v>0</v>
      </c>
      <c r="L568" s="281">
        <f>'3. GRI Pricing'!M578</f>
        <v>0</v>
      </c>
      <c r="M568" s="281">
        <f>'3. GRI Pricing'!Q578</f>
        <v>0</v>
      </c>
      <c r="N568" s="281">
        <f>'3. GRI Pricing'!S578</f>
        <v>0</v>
      </c>
      <c r="O568" s="281">
        <f>'3. GRI Pricing'!T578</f>
        <v>0</v>
      </c>
      <c r="P568" s="281">
        <f>'3. GRI Pricing'!R578</f>
        <v>0</v>
      </c>
      <c r="Q568" s="281">
        <f>'3. GRI Pricing'!U578</f>
        <v>0</v>
      </c>
      <c r="R568" s="281">
        <f>'3. GRI Pricing'!V578</f>
        <v>0</v>
      </c>
      <c r="S568" s="281">
        <f>'3. GRI Pricing'!W578</f>
        <v>0</v>
      </c>
      <c r="T568" s="281">
        <f>'3. GRI Pricing'!X578</f>
        <v>0</v>
      </c>
      <c r="U568" s="281">
        <f>'3. GRI Pricing'!Y578</f>
        <v>0</v>
      </c>
      <c r="V568" s="282">
        <f>'3. GRI Pricing'!Z578</f>
        <v>0</v>
      </c>
    </row>
    <row r="569" spans="3:22" x14ac:dyDescent="0.25">
      <c r="C569" s="23">
        <f>'3. GRI Pricing'!C579</f>
        <v>0</v>
      </c>
      <c r="D569" s="374" t="str">
        <f>'1. Accomodation'!L583</f>
        <v>[Select]</v>
      </c>
      <c r="E569" s="16" t="str">
        <f>'3. GRI Pricing'!E579</f>
        <v>[Select]</v>
      </c>
      <c r="F569" s="16" t="str">
        <f>'3. GRI Pricing'!F579</f>
        <v>[Select]</v>
      </c>
      <c r="G569" s="16">
        <f>'3. GRI Pricing'!G579</f>
        <v>0</v>
      </c>
      <c r="H569" s="16" t="str">
        <f>'3. GRI Pricing'!H579</f>
        <v>[Select]</v>
      </c>
      <c r="I569" s="16" t="str">
        <f>'3. GRI Pricing'!I579</f>
        <v>[Select]</v>
      </c>
      <c r="J569" s="280">
        <f>'3. GRI Pricing'!L579</f>
        <v>0</v>
      </c>
      <c r="K569" s="281">
        <f>'3. GRI Pricing'!P579</f>
        <v>0</v>
      </c>
      <c r="L569" s="281">
        <f>'3. GRI Pricing'!M579</f>
        <v>0</v>
      </c>
      <c r="M569" s="281">
        <f>'3. GRI Pricing'!Q579</f>
        <v>0</v>
      </c>
      <c r="N569" s="281">
        <f>'3. GRI Pricing'!S579</f>
        <v>0</v>
      </c>
      <c r="O569" s="281">
        <f>'3. GRI Pricing'!T579</f>
        <v>0</v>
      </c>
      <c r="P569" s="281">
        <f>'3. GRI Pricing'!R579</f>
        <v>0</v>
      </c>
      <c r="Q569" s="281">
        <f>'3. GRI Pricing'!U579</f>
        <v>0</v>
      </c>
      <c r="R569" s="281">
        <f>'3. GRI Pricing'!V579</f>
        <v>0</v>
      </c>
      <c r="S569" s="281">
        <f>'3. GRI Pricing'!W579</f>
        <v>0</v>
      </c>
      <c r="T569" s="281">
        <f>'3. GRI Pricing'!X579</f>
        <v>0</v>
      </c>
      <c r="U569" s="281">
        <f>'3. GRI Pricing'!Y579</f>
        <v>0</v>
      </c>
      <c r="V569" s="282">
        <f>'3. GRI Pricing'!Z579</f>
        <v>0</v>
      </c>
    </row>
    <row r="570" spans="3:22" x14ac:dyDescent="0.25">
      <c r="C570" s="23">
        <f>'3. GRI Pricing'!C580</f>
        <v>0</v>
      </c>
      <c r="D570" s="374" t="str">
        <f>'1. Accomodation'!L584</f>
        <v>[Select]</v>
      </c>
      <c r="E570" s="16" t="str">
        <f>'3. GRI Pricing'!E580</f>
        <v>[Select]</v>
      </c>
      <c r="F570" s="16" t="str">
        <f>'3. GRI Pricing'!F580</f>
        <v>[Select]</v>
      </c>
      <c r="G570" s="16">
        <f>'3. GRI Pricing'!G580</f>
        <v>0</v>
      </c>
      <c r="H570" s="16" t="str">
        <f>'3. GRI Pricing'!H580</f>
        <v>[Select]</v>
      </c>
      <c r="I570" s="16" t="str">
        <f>'3. GRI Pricing'!I580</f>
        <v>[Select]</v>
      </c>
      <c r="J570" s="280">
        <f>'3. GRI Pricing'!L580</f>
        <v>0</v>
      </c>
      <c r="K570" s="281">
        <f>'3. GRI Pricing'!P580</f>
        <v>0</v>
      </c>
      <c r="L570" s="281">
        <f>'3. GRI Pricing'!M580</f>
        <v>0</v>
      </c>
      <c r="M570" s="281">
        <f>'3. GRI Pricing'!Q580</f>
        <v>0</v>
      </c>
      <c r="N570" s="281">
        <f>'3. GRI Pricing'!S580</f>
        <v>0</v>
      </c>
      <c r="O570" s="281">
        <f>'3. GRI Pricing'!T580</f>
        <v>0</v>
      </c>
      <c r="P570" s="281">
        <f>'3. GRI Pricing'!R580</f>
        <v>0</v>
      </c>
      <c r="Q570" s="281">
        <f>'3. GRI Pricing'!U580</f>
        <v>0</v>
      </c>
      <c r="R570" s="281">
        <f>'3. GRI Pricing'!V580</f>
        <v>0</v>
      </c>
      <c r="S570" s="281">
        <f>'3. GRI Pricing'!W580</f>
        <v>0</v>
      </c>
      <c r="T570" s="281">
        <f>'3. GRI Pricing'!X580</f>
        <v>0</v>
      </c>
      <c r="U570" s="281">
        <f>'3. GRI Pricing'!Y580</f>
        <v>0</v>
      </c>
      <c r="V570" s="282">
        <f>'3. GRI Pricing'!Z580</f>
        <v>0</v>
      </c>
    </row>
    <row r="571" spans="3:22" x14ac:dyDescent="0.25">
      <c r="C571" s="23">
        <f>'3. GRI Pricing'!C581</f>
        <v>0</v>
      </c>
      <c r="D571" s="374" t="str">
        <f>'1. Accomodation'!L585</f>
        <v>[Select]</v>
      </c>
      <c r="E571" s="16" t="str">
        <f>'3. GRI Pricing'!E581</f>
        <v>[Select]</v>
      </c>
      <c r="F571" s="16" t="str">
        <f>'3. GRI Pricing'!F581</f>
        <v>[Select]</v>
      </c>
      <c r="G571" s="16">
        <f>'3. GRI Pricing'!G581</f>
        <v>0</v>
      </c>
      <c r="H571" s="16" t="str">
        <f>'3. GRI Pricing'!H581</f>
        <v>[Select]</v>
      </c>
      <c r="I571" s="16" t="str">
        <f>'3. GRI Pricing'!I581</f>
        <v>[Select]</v>
      </c>
      <c r="J571" s="280">
        <f>'3. GRI Pricing'!L581</f>
        <v>0</v>
      </c>
      <c r="K571" s="281">
        <f>'3. GRI Pricing'!P581</f>
        <v>0</v>
      </c>
      <c r="L571" s="281">
        <f>'3. GRI Pricing'!M581</f>
        <v>0</v>
      </c>
      <c r="M571" s="281">
        <f>'3. GRI Pricing'!Q581</f>
        <v>0</v>
      </c>
      <c r="N571" s="281">
        <f>'3. GRI Pricing'!S581</f>
        <v>0</v>
      </c>
      <c r="O571" s="281">
        <f>'3. GRI Pricing'!T581</f>
        <v>0</v>
      </c>
      <c r="P571" s="281">
        <f>'3. GRI Pricing'!R581</f>
        <v>0</v>
      </c>
      <c r="Q571" s="281">
        <f>'3. GRI Pricing'!U581</f>
        <v>0</v>
      </c>
      <c r="R571" s="281">
        <f>'3. GRI Pricing'!V581</f>
        <v>0</v>
      </c>
      <c r="S571" s="281">
        <f>'3. GRI Pricing'!W581</f>
        <v>0</v>
      </c>
      <c r="T571" s="281">
        <f>'3. GRI Pricing'!X581</f>
        <v>0</v>
      </c>
      <c r="U571" s="281">
        <f>'3. GRI Pricing'!Y581</f>
        <v>0</v>
      </c>
      <c r="V571" s="282">
        <f>'3. GRI Pricing'!Z581</f>
        <v>0</v>
      </c>
    </row>
    <row r="572" spans="3:22" x14ac:dyDescent="0.25">
      <c r="C572" s="23">
        <f>'3. GRI Pricing'!C582</f>
        <v>0</v>
      </c>
      <c r="D572" s="374" t="str">
        <f>'1. Accomodation'!L586</f>
        <v>[Select]</v>
      </c>
      <c r="E572" s="16" t="str">
        <f>'3. GRI Pricing'!E582</f>
        <v>[Select]</v>
      </c>
      <c r="F572" s="16" t="str">
        <f>'3. GRI Pricing'!F582</f>
        <v>[Select]</v>
      </c>
      <c r="G572" s="16">
        <f>'3. GRI Pricing'!G582</f>
        <v>0</v>
      </c>
      <c r="H572" s="16" t="str">
        <f>'3. GRI Pricing'!H582</f>
        <v>[Select]</v>
      </c>
      <c r="I572" s="16" t="str">
        <f>'3. GRI Pricing'!I582</f>
        <v>[Select]</v>
      </c>
      <c r="J572" s="280">
        <f>'3. GRI Pricing'!L582</f>
        <v>0</v>
      </c>
      <c r="K572" s="281">
        <f>'3. GRI Pricing'!P582</f>
        <v>0</v>
      </c>
      <c r="L572" s="281">
        <f>'3. GRI Pricing'!M582</f>
        <v>0</v>
      </c>
      <c r="M572" s="281">
        <f>'3. GRI Pricing'!Q582</f>
        <v>0</v>
      </c>
      <c r="N572" s="281">
        <f>'3. GRI Pricing'!S582</f>
        <v>0</v>
      </c>
      <c r="O572" s="281">
        <f>'3. GRI Pricing'!T582</f>
        <v>0</v>
      </c>
      <c r="P572" s="281">
        <f>'3. GRI Pricing'!R582</f>
        <v>0</v>
      </c>
      <c r="Q572" s="281">
        <f>'3. GRI Pricing'!U582</f>
        <v>0</v>
      </c>
      <c r="R572" s="281">
        <f>'3. GRI Pricing'!V582</f>
        <v>0</v>
      </c>
      <c r="S572" s="281">
        <f>'3. GRI Pricing'!W582</f>
        <v>0</v>
      </c>
      <c r="T572" s="281">
        <f>'3. GRI Pricing'!X582</f>
        <v>0</v>
      </c>
      <c r="U572" s="281">
        <f>'3. GRI Pricing'!Y582</f>
        <v>0</v>
      </c>
      <c r="V572" s="282">
        <f>'3. GRI Pricing'!Z582</f>
        <v>0</v>
      </c>
    </row>
    <row r="573" spans="3:22" x14ac:dyDescent="0.25">
      <c r="C573" s="23">
        <f>'3. GRI Pricing'!C583</f>
        <v>0</v>
      </c>
      <c r="D573" s="374" t="str">
        <f>'1. Accomodation'!L587</f>
        <v>[Select]</v>
      </c>
      <c r="E573" s="16" t="str">
        <f>'3. GRI Pricing'!E583</f>
        <v>[Select]</v>
      </c>
      <c r="F573" s="16" t="str">
        <f>'3. GRI Pricing'!F583</f>
        <v>[Select]</v>
      </c>
      <c r="G573" s="16">
        <f>'3. GRI Pricing'!G583</f>
        <v>0</v>
      </c>
      <c r="H573" s="16" t="str">
        <f>'3. GRI Pricing'!H583</f>
        <v>[Select]</v>
      </c>
      <c r="I573" s="16" t="str">
        <f>'3. GRI Pricing'!I583</f>
        <v>[Select]</v>
      </c>
      <c r="J573" s="280">
        <f>'3. GRI Pricing'!L583</f>
        <v>0</v>
      </c>
      <c r="K573" s="281">
        <f>'3. GRI Pricing'!P583</f>
        <v>0</v>
      </c>
      <c r="L573" s="281">
        <f>'3. GRI Pricing'!M583</f>
        <v>0</v>
      </c>
      <c r="M573" s="281">
        <f>'3. GRI Pricing'!Q583</f>
        <v>0</v>
      </c>
      <c r="N573" s="281">
        <f>'3. GRI Pricing'!S583</f>
        <v>0</v>
      </c>
      <c r="O573" s="281">
        <f>'3. GRI Pricing'!T583</f>
        <v>0</v>
      </c>
      <c r="P573" s="281">
        <f>'3. GRI Pricing'!R583</f>
        <v>0</v>
      </c>
      <c r="Q573" s="281">
        <f>'3. GRI Pricing'!U583</f>
        <v>0</v>
      </c>
      <c r="R573" s="281">
        <f>'3. GRI Pricing'!V583</f>
        <v>0</v>
      </c>
      <c r="S573" s="281">
        <f>'3. GRI Pricing'!W583</f>
        <v>0</v>
      </c>
      <c r="T573" s="281">
        <f>'3. GRI Pricing'!X583</f>
        <v>0</v>
      </c>
      <c r="U573" s="281">
        <f>'3. GRI Pricing'!Y583</f>
        <v>0</v>
      </c>
      <c r="V573" s="282">
        <f>'3. GRI Pricing'!Z583</f>
        <v>0</v>
      </c>
    </row>
    <row r="574" spans="3:22" x14ac:dyDescent="0.25">
      <c r="C574" s="23">
        <f>'3. GRI Pricing'!C584</f>
        <v>0</v>
      </c>
      <c r="D574" s="374" t="str">
        <f>'1. Accomodation'!L588</f>
        <v>[Select]</v>
      </c>
      <c r="E574" s="16" t="str">
        <f>'3. GRI Pricing'!E584</f>
        <v>[Select]</v>
      </c>
      <c r="F574" s="16" t="str">
        <f>'3. GRI Pricing'!F584</f>
        <v>[Select]</v>
      </c>
      <c r="G574" s="16">
        <f>'3. GRI Pricing'!G584</f>
        <v>0</v>
      </c>
      <c r="H574" s="16" t="str">
        <f>'3. GRI Pricing'!H584</f>
        <v>[Select]</v>
      </c>
      <c r="I574" s="16" t="str">
        <f>'3. GRI Pricing'!I584</f>
        <v>[Select]</v>
      </c>
      <c r="J574" s="280">
        <f>'3. GRI Pricing'!L584</f>
        <v>0</v>
      </c>
      <c r="K574" s="281">
        <f>'3. GRI Pricing'!P584</f>
        <v>0</v>
      </c>
      <c r="L574" s="281">
        <f>'3. GRI Pricing'!M584</f>
        <v>0</v>
      </c>
      <c r="M574" s="281">
        <f>'3. GRI Pricing'!Q584</f>
        <v>0</v>
      </c>
      <c r="N574" s="281">
        <f>'3. GRI Pricing'!S584</f>
        <v>0</v>
      </c>
      <c r="O574" s="281">
        <f>'3. GRI Pricing'!T584</f>
        <v>0</v>
      </c>
      <c r="P574" s="281">
        <f>'3. GRI Pricing'!R584</f>
        <v>0</v>
      </c>
      <c r="Q574" s="281">
        <f>'3. GRI Pricing'!U584</f>
        <v>0</v>
      </c>
      <c r="R574" s="281">
        <f>'3. GRI Pricing'!V584</f>
        <v>0</v>
      </c>
      <c r="S574" s="281">
        <f>'3. GRI Pricing'!W584</f>
        <v>0</v>
      </c>
      <c r="T574" s="281">
        <f>'3. GRI Pricing'!X584</f>
        <v>0</v>
      </c>
      <c r="U574" s="281">
        <f>'3. GRI Pricing'!Y584</f>
        <v>0</v>
      </c>
      <c r="V574" s="282">
        <f>'3. GRI Pricing'!Z584</f>
        <v>0</v>
      </c>
    </row>
    <row r="575" spans="3:22" x14ac:dyDescent="0.25">
      <c r="C575" s="23">
        <f>'3. GRI Pricing'!C585</f>
        <v>0</v>
      </c>
      <c r="D575" s="374" t="str">
        <f>'1. Accomodation'!L589</f>
        <v>[Select]</v>
      </c>
      <c r="E575" s="16" t="str">
        <f>'3. GRI Pricing'!E585</f>
        <v>[Select]</v>
      </c>
      <c r="F575" s="16" t="str">
        <f>'3. GRI Pricing'!F585</f>
        <v>[Select]</v>
      </c>
      <c r="G575" s="16">
        <f>'3. GRI Pricing'!G585</f>
        <v>0</v>
      </c>
      <c r="H575" s="16" t="str">
        <f>'3. GRI Pricing'!H585</f>
        <v>[Select]</v>
      </c>
      <c r="I575" s="16" t="str">
        <f>'3. GRI Pricing'!I585</f>
        <v>[Select]</v>
      </c>
      <c r="J575" s="280">
        <f>'3. GRI Pricing'!L585</f>
        <v>0</v>
      </c>
      <c r="K575" s="281">
        <f>'3. GRI Pricing'!P585</f>
        <v>0</v>
      </c>
      <c r="L575" s="281">
        <f>'3. GRI Pricing'!M585</f>
        <v>0</v>
      </c>
      <c r="M575" s="281">
        <f>'3. GRI Pricing'!Q585</f>
        <v>0</v>
      </c>
      <c r="N575" s="281">
        <f>'3. GRI Pricing'!S585</f>
        <v>0</v>
      </c>
      <c r="O575" s="281">
        <f>'3. GRI Pricing'!T585</f>
        <v>0</v>
      </c>
      <c r="P575" s="281">
        <f>'3. GRI Pricing'!R585</f>
        <v>0</v>
      </c>
      <c r="Q575" s="281">
        <f>'3. GRI Pricing'!U585</f>
        <v>0</v>
      </c>
      <c r="R575" s="281">
        <f>'3. GRI Pricing'!V585</f>
        <v>0</v>
      </c>
      <c r="S575" s="281">
        <f>'3. GRI Pricing'!W585</f>
        <v>0</v>
      </c>
      <c r="T575" s="281">
        <f>'3. GRI Pricing'!X585</f>
        <v>0</v>
      </c>
      <c r="U575" s="281">
        <f>'3. GRI Pricing'!Y585</f>
        <v>0</v>
      </c>
      <c r="V575" s="282">
        <f>'3. GRI Pricing'!Z585</f>
        <v>0</v>
      </c>
    </row>
    <row r="576" spans="3:22" x14ac:dyDescent="0.25">
      <c r="C576" s="23">
        <f>'3. GRI Pricing'!C586</f>
        <v>0</v>
      </c>
      <c r="D576" s="374" t="str">
        <f>'1. Accomodation'!L590</f>
        <v>[Select]</v>
      </c>
      <c r="E576" s="16" t="str">
        <f>'3. GRI Pricing'!E586</f>
        <v>[Select]</v>
      </c>
      <c r="F576" s="16" t="str">
        <f>'3. GRI Pricing'!F586</f>
        <v>[Select]</v>
      </c>
      <c r="G576" s="16">
        <f>'3. GRI Pricing'!G586</f>
        <v>0</v>
      </c>
      <c r="H576" s="16" t="str">
        <f>'3. GRI Pricing'!H586</f>
        <v>[Select]</v>
      </c>
      <c r="I576" s="16" t="str">
        <f>'3. GRI Pricing'!I586</f>
        <v>[Select]</v>
      </c>
      <c r="J576" s="280">
        <f>'3. GRI Pricing'!L586</f>
        <v>0</v>
      </c>
      <c r="K576" s="281">
        <f>'3. GRI Pricing'!P586</f>
        <v>0</v>
      </c>
      <c r="L576" s="281">
        <f>'3. GRI Pricing'!M586</f>
        <v>0</v>
      </c>
      <c r="M576" s="281">
        <f>'3. GRI Pricing'!Q586</f>
        <v>0</v>
      </c>
      <c r="N576" s="281">
        <f>'3. GRI Pricing'!S586</f>
        <v>0</v>
      </c>
      <c r="O576" s="281">
        <f>'3. GRI Pricing'!T586</f>
        <v>0</v>
      </c>
      <c r="P576" s="281">
        <f>'3. GRI Pricing'!R586</f>
        <v>0</v>
      </c>
      <c r="Q576" s="281">
        <f>'3. GRI Pricing'!U586</f>
        <v>0</v>
      </c>
      <c r="R576" s="281">
        <f>'3. GRI Pricing'!V586</f>
        <v>0</v>
      </c>
      <c r="S576" s="281">
        <f>'3. GRI Pricing'!W586</f>
        <v>0</v>
      </c>
      <c r="T576" s="281">
        <f>'3. GRI Pricing'!X586</f>
        <v>0</v>
      </c>
      <c r="U576" s="281">
        <f>'3. GRI Pricing'!Y586</f>
        <v>0</v>
      </c>
      <c r="V576" s="282">
        <f>'3. GRI Pricing'!Z586</f>
        <v>0</v>
      </c>
    </row>
    <row r="577" spans="3:22" x14ac:dyDescent="0.25">
      <c r="C577" s="23">
        <f>'3. GRI Pricing'!C587</f>
        <v>0</v>
      </c>
      <c r="D577" s="374" t="str">
        <f>'1. Accomodation'!L591</f>
        <v>[Select]</v>
      </c>
      <c r="E577" s="16" t="str">
        <f>'3. GRI Pricing'!E587</f>
        <v>[Select]</v>
      </c>
      <c r="F577" s="16" t="str">
        <f>'3. GRI Pricing'!F587</f>
        <v>[Select]</v>
      </c>
      <c r="G577" s="16">
        <f>'3. GRI Pricing'!G587</f>
        <v>0</v>
      </c>
      <c r="H577" s="16" t="str">
        <f>'3. GRI Pricing'!H587</f>
        <v>[Select]</v>
      </c>
      <c r="I577" s="16" t="str">
        <f>'3. GRI Pricing'!I587</f>
        <v>[Select]</v>
      </c>
      <c r="J577" s="280">
        <f>'3. GRI Pricing'!L587</f>
        <v>0</v>
      </c>
      <c r="K577" s="281">
        <f>'3. GRI Pricing'!P587</f>
        <v>0</v>
      </c>
      <c r="L577" s="281">
        <f>'3. GRI Pricing'!M587</f>
        <v>0</v>
      </c>
      <c r="M577" s="281">
        <f>'3. GRI Pricing'!Q587</f>
        <v>0</v>
      </c>
      <c r="N577" s="281">
        <f>'3. GRI Pricing'!S587</f>
        <v>0</v>
      </c>
      <c r="O577" s="281">
        <f>'3. GRI Pricing'!T587</f>
        <v>0</v>
      </c>
      <c r="P577" s="281">
        <f>'3. GRI Pricing'!R587</f>
        <v>0</v>
      </c>
      <c r="Q577" s="281">
        <f>'3. GRI Pricing'!U587</f>
        <v>0</v>
      </c>
      <c r="R577" s="281">
        <f>'3. GRI Pricing'!V587</f>
        <v>0</v>
      </c>
      <c r="S577" s="281">
        <f>'3. GRI Pricing'!W587</f>
        <v>0</v>
      </c>
      <c r="T577" s="281">
        <f>'3. GRI Pricing'!X587</f>
        <v>0</v>
      </c>
      <c r="U577" s="281">
        <f>'3. GRI Pricing'!Y587</f>
        <v>0</v>
      </c>
      <c r="V577" s="282">
        <f>'3. GRI Pricing'!Z587</f>
        <v>0</v>
      </c>
    </row>
    <row r="578" spans="3:22" x14ac:dyDescent="0.25">
      <c r="C578" s="23">
        <f>'3. GRI Pricing'!C588</f>
        <v>0</v>
      </c>
      <c r="D578" s="374" t="str">
        <f>'1. Accomodation'!L592</f>
        <v>[Select]</v>
      </c>
      <c r="E578" s="16" t="str">
        <f>'3. GRI Pricing'!E588</f>
        <v>[Select]</v>
      </c>
      <c r="F578" s="16" t="str">
        <f>'3. GRI Pricing'!F588</f>
        <v>[Select]</v>
      </c>
      <c r="G578" s="16">
        <f>'3. GRI Pricing'!G588</f>
        <v>0</v>
      </c>
      <c r="H578" s="16" t="str">
        <f>'3. GRI Pricing'!H588</f>
        <v>[Select]</v>
      </c>
      <c r="I578" s="16" t="str">
        <f>'3. GRI Pricing'!I588</f>
        <v>[Select]</v>
      </c>
      <c r="J578" s="280">
        <f>'3. GRI Pricing'!L588</f>
        <v>0</v>
      </c>
      <c r="K578" s="281">
        <f>'3. GRI Pricing'!P588</f>
        <v>0</v>
      </c>
      <c r="L578" s="281">
        <f>'3. GRI Pricing'!M588</f>
        <v>0</v>
      </c>
      <c r="M578" s="281">
        <f>'3. GRI Pricing'!Q588</f>
        <v>0</v>
      </c>
      <c r="N578" s="281">
        <f>'3. GRI Pricing'!S588</f>
        <v>0</v>
      </c>
      <c r="O578" s="281">
        <f>'3. GRI Pricing'!T588</f>
        <v>0</v>
      </c>
      <c r="P578" s="281">
        <f>'3. GRI Pricing'!R588</f>
        <v>0</v>
      </c>
      <c r="Q578" s="281">
        <f>'3. GRI Pricing'!U588</f>
        <v>0</v>
      </c>
      <c r="R578" s="281">
        <f>'3. GRI Pricing'!V588</f>
        <v>0</v>
      </c>
      <c r="S578" s="281">
        <f>'3. GRI Pricing'!W588</f>
        <v>0</v>
      </c>
      <c r="T578" s="281">
        <f>'3. GRI Pricing'!X588</f>
        <v>0</v>
      </c>
      <c r="U578" s="281">
        <f>'3. GRI Pricing'!Y588</f>
        <v>0</v>
      </c>
      <c r="V578" s="282">
        <f>'3. GRI Pricing'!Z588</f>
        <v>0</v>
      </c>
    </row>
    <row r="579" spans="3:22" x14ac:dyDescent="0.25">
      <c r="C579" s="23">
        <f>'3. GRI Pricing'!C589</f>
        <v>0</v>
      </c>
      <c r="D579" s="374" t="str">
        <f>'1. Accomodation'!L593</f>
        <v>[Select]</v>
      </c>
      <c r="E579" s="16" t="str">
        <f>'3. GRI Pricing'!E589</f>
        <v>[Select]</v>
      </c>
      <c r="F579" s="16" t="str">
        <f>'3. GRI Pricing'!F589</f>
        <v>[Select]</v>
      </c>
      <c r="G579" s="16">
        <f>'3. GRI Pricing'!G589</f>
        <v>0</v>
      </c>
      <c r="H579" s="16" t="str">
        <f>'3. GRI Pricing'!H589</f>
        <v>[Select]</v>
      </c>
      <c r="I579" s="16" t="str">
        <f>'3. GRI Pricing'!I589</f>
        <v>[Select]</v>
      </c>
      <c r="J579" s="280">
        <f>'3. GRI Pricing'!L589</f>
        <v>0</v>
      </c>
      <c r="K579" s="281">
        <f>'3. GRI Pricing'!P589</f>
        <v>0</v>
      </c>
      <c r="L579" s="281">
        <f>'3. GRI Pricing'!M589</f>
        <v>0</v>
      </c>
      <c r="M579" s="281">
        <f>'3. GRI Pricing'!Q589</f>
        <v>0</v>
      </c>
      <c r="N579" s="281">
        <f>'3. GRI Pricing'!S589</f>
        <v>0</v>
      </c>
      <c r="O579" s="281">
        <f>'3. GRI Pricing'!T589</f>
        <v>0</v>
      </c>
      <c r="P579" s="281">
        <f>'3. GRI Pricing'!R589</f>
        <v>0</v>
      </c>
      <c r="Q579" s="281">
        <f>'3. GRI Pricing'!U589</f>
        <v>0</v>
      </c>
      <c r="R579" s="281">
        <f>'3. GRI Pricing'!V589</f>
        <v>0</v>
      </c>
      <c r="S579" s="281">
        <f>'3. GRI Pricing'!W589</f>
        <v>0</v>
      </c>
      <c r="T579" s="281">
        <f>'3. GRI Pricing'!X589</f>
        <v>0</v>
      </c>
      <c r="U579" s="281">
        <f>'3. GRI Pricing'!Y589</f>
        <v>0</v>
      </c>
      <c r="V579" s="282">
        <f>'3. GRI Pricing'!Z589</f>
        <v>0</v>
      </c>
    </row>
    <row r="580" spans="3:22" x14ac:dyDescent="0.25">
      <c r="C580" s="23">
        <f>'3. GRI Pricing'!C590</f>
        <v>0</v>
      </c>
      <c r="D580" s="374" t="str">
        <f>'1. Accomodation'!L594</f>
        <v>[Select]</v>
      </c>
      <c r="E580" s="16" t="str">
        <f>'3. GRI Pricing'!E590</f>
        <v>[Select]</v>
      </c>
      <c r="F580" s="16" t="str">
        <f>'3. GRI Pricing'!F590</f>
        <v>[Select]</v>
      </c>
      <c r="G580" s="16">
        <f>'3. GRI Pricing'!G590</f>
        <v>0</v>
      </c>
      <c r="H580" s="16" t="str">
        <f>'3. GRI Pricing'!H590</f>
        <v>[Select]</v>
      </c>
      <c r="I580" s="16" t="str">
        <f>'3. GRI Pricing'!I590</f>
        <v>[Select]</v>
      </c>
      <c r="J580" s="280">
        <f>'3. GRI Pricing'!L590</f>
        <v>0</v>
      </c>
      <c r="K580" s="281">
        <f>'3. GRI Pricing'!P590</f>
        <v>0</v>
      </c>
      <c r="L580" s="281">
        <f>'3. GRI Pricing'!M590</f>
        <v>0</v>
      </c>
      <c r="M580" s="281">
        <f>'3. GRI Pricing'!Q590</f>
        <v>0</v>
      </c>
      <c r="N580" s="281">
        <f>'3. GRI Pricing'!S590</f>
        <v>0</v>
      </c>
      <c r="O580" s="281">
        <f>'3. GRI Pricing'!T590</f>
        <v>0</v>
      </c>
      <c r="P580" s="281">
        <f>'3. GRI Pricing'!R590</f>
        <v>0</v>
      </c>
      <c r="Q580" s="281">
        <f>'3. GRI Pricing'!U590</f>
        <v>0</v>
      </c>
      <c r="R580" s="281">
        <f>'3. GRI Pricing'!V590</f>
        <v>0</v>
      </c>
      <c r="S580" s="281">
        <f>'3. GRI Pricing'!W590</f>
        <v>0</v>
      </c>
      <c r="T580" s="281">
        <f>'3. GRI Pricing'!X590</f>
        <v>0</v>
      </c>
      <c r="U580" s="281">
        <f>'3. GRI Pricing'!Y590</f>
        <v>0</v>
      </c>
      <c r="V580" s="282">
        <f>'3. GRI Pricing'!Z590</f>
        <v>0</v>
      </c>
    </row>
    <row r="581" spans="3:22" x14ac:dyDescent="0.25">
      <c r="C581" s="23">
        <f>'3. GRI Pricing'!C591</f>
        <v>0</v>
      </c>
      <c r="D581" s="374" t="str">
        <f>'1. Accomodation'!L595</f>
        <v>[Select]</v>
      </c>
      <c r="E581" s="16" t="str">
        <f>'3. GRI Pricing'!E591</f>
        <v>[Select]</v>
      </c>
      <c r="F581" s="16" t="str">
        <f>'3. GRI Pricing'!F591</f>
        <v>[Select]</v>
      </c>
      <c r="G581" s="16">
        <f>'3. GRI Pricing'!G591</f>
        <v>0</v>
      </c>
      <c r="H581" s="16" t="str">
        <f>'3. GRI Pricing'!H591</f>
        <v>[Select]</v>
      </c>
      <c r="I581" s="16" t="str">
        <f>'3. GRI Pricing'!I591</f>
        <v>[Select]</v>
      </c>
      <c r="J581" s="280">
        <f>'3. GRI Pricing'!L591</f>
        <v>0</v>
      </c>
      <c r="K581" s="281">
        <f>'3. GRI Pricing'!P591</f>
        <v>0</v>
      </c>
      <c r="L581" s="281">
        <f>'3. GRI Pricing'!M591</f>
        <v>0</v>
      </c>
      <c r="M581" s="281">
        <f>'3. GRI Pricing'!Q591</f>
        <v>0</v>
      </c>
      <c r="N581" s="281">
        <f>'3. GRI Pricing'!S591</f>
        <v>0</v>
      </c>
      <c r="O581" s="281">
        <f>'3. GRI Pricing'!T591</f>
        <v>0</v>
      </c>
      <c r="P581" s="281">
        <f>'3. GRI Pricing'!R591</f>
        <v>0</v>
      </c>
      <c r="Q581" s="281">
        <f>'3. GRI Pricing'!U591</f>
        <v>0</v>
      </c>
      <c r="R581" s="281">
        <f>'3. GRI Pricing'!V591</f>
        <v>0</v>
      </c>
      <c r="S581" s="281">
        <f>'3. GRI Pricing'!W591</f>
        <v>0</v>
      </c>
      <c r="T581" s="281">
        <f>'3. GRI Pricing'!X591</f>
        <v>0</v>
      </c>
      <c r="U581" s="281">
        <f>'3. GRI Pricing'!Y591</f>
        <v>0</v>
      </c>
      <c r="V581" s="282">
        <f>'3. GRI Pricing'!Z591</f>
        <v>0</v>
      </c>
    </row>
    <row r="582" spans="3:22" x14ac:dyDescent="0.25">
      <c r="C582" s="23">
        <f>'3. GRI Pricing'!C592</f>
        <v>0</v>
      </c>
      <c r="D582" s="374" t="str">
        <f>'1. Accomodation'!L596</f>
        <v>[Select]</v>
      </c>
      <c r="E582" s="16" t="str">
        <f>'3. GRI Pricing'!E592</f>
        <v>[Select]</v>
      </c>
      <c r="F582" s="16" t="str">
        <f>'3. GRI Pricing'!F592</f>
        <v>[Select]</v>
      </c>
      <c r="G582" s="16">
        <f>'3. GRI Pricing'!G592</f>
        <v>0</v>
      </c>
      <c r="H582" s="16" t="str">
        <f>'3. GRI Pricing'!H592</f>
        <v>[Select]</v>
      </c>
      <c r="I582" s="16" t="str">
        <f>'3. GRI Pricing'!I592</f>
        <v>[Select]</v>
      </c>
      <c r="J582" s="280">
        <f>'3. GRI Pricing'!L592</f>
        <v>0</v>
      </c>
      <c r="K582" s="281">
        <f>'3. GRI Pricing'!P592</f>
        <v>0</v>
      </c>
      <c r="L582" s="281">
        <f>'3. GRI Pricing'!M592</f>
        <v>0</v>
      </c>
      <c r="M582" s="281">
        <f>'3. GRI Pricing'!Q592</f>
        <v>0</v>
      </c>
      <c r="N582" s="281">
        <f>'3. GRI Pricing'!S592</f>
        <v>0</v>
      </c>
      <c r="O582" s="281">
        <f>'3. GRI Pricing'!T592</f>
        <v>0</v>
      </c>
      <c r="P582" s="281">
        <f>'3. GRI Pricing'!R592</f>
        <v>0</v>
      </c>
      <c r="Q582" s="281">
        <f>'3. GRI Pricing'!U592</f>
        <v>0</v>
      </c>
      <c r="R582" s="281">
        <f>'3. GRI Pricing'!V592</f>
        <v>0</v>
      </c>
      <c r="S582" s="281">
        <f>'3. GRI Pricing'!W592</f>
        <v>0</v>
      </c>
      <c r="T582" s="281">
        <f>'3. GRI Pricing'!X592</f>
        <v>0</v>
      </c>
      <c r="U582" s="281">
        <f>'3. GRI Pricing'!Y592</f>
        <v>0</v>
      </c>
      <c r="V582" s="282">
        <f>'3. GRI Pricing'!Z592</f>
        <v>0</v>
      </c>
    </row>
    <row r="583" spans="3:22" x14ac:dyDescent="0.25">
      <c r="C583" s="23">
        <f>'3. GRI Pricing'!C593</f>
        <v>0</v>
      </c>
      <c r="D583" s="374" t="str">
        <f>'1. Accomodation'!L597</f>
        <v>[Select]</v>
      </c>
      <c r="E583" s="16" t="str">
        <f>'3. GRI Pricing'!E593</f>
        <v>[Select]</v>
      </c>
      <c r="F583" s="16" t="str">
        <f>'3. GRI Pricing'!F593</f>
        <v>[Select]</v>
      </c>
      <c r="G583" s="16">
        <f>'3. GRI Pricing'!G593</f>
        <v>0</v>
      </c>
      <c r="H583" s="16" t="str">
        <f>'3. GRI Pricing'!H593</f>
        <v>[Select]</v>
      </c>
      <c r="I583" s="16" t="str">
        <f>'3. GRI Pricing'!I593</f>
        <v>[Select]</v>
      </c>
      <c r="J583" s="280">
        <f>'3. GRI Pricing'!L593</f>
        <v>0</v>
      </c>
      <c r="K583" s="281">
        <f>'3. GRI Pricing'!P593</f>
        <v>0</v>
      </c>
      <c r="L583" s="281">
        <f>'3. GRI Pricing'!M593</f>
        <v>0</v>
      </c>
      <c r="M583" s="281">
        <f>'3. GRI Pricing'!Q593</f>
        <v>0</v>
      </c>
      <c r="N583" s="281">
        <f>'3. GRI Pricing'!S593</f>
        <v>0</v>
      </c>
      <c r="O583" s="281">
        <f>'3. GRI Pricing'!T593</f>
        <v>0</v>
      </c>
      <c r="P583" s="281">
        <f>'3. GRI Pricing'!R593</f>
        <v>0</v>
      </c>
      <c r="Q583" s="281">
        <f>'3. GRI Pricing'!U593</f>
        <v>0</v>
      </c>
      <c r="R583" s="281">
        <f>'3. GRI Pricing'!V593</f>
        <v>0</v>
      </c>
      <c r="S583" s="281">
        <f>'3. GRI Pricing'!W593</f>
        <v>0</v>
      </c>
      <c r="T583" s="281">
        <f>'3. GRI Pricing'!X593</f>
        <v>0</v>
      </c>
      <c r="U583" s="281">
        <f>'3. GRI Pricing'!Y593</f>
        <v>0</v>
      </c>
      <c r="V583" s="282">
        <f>'3. GRI Pricing'!Z593</f>
        <v>0</v>
      </c>
    </row>
    <row r="584" spans="3:22" x14ac:dyDescent="0.25">
      <c r="C584" s="23">
        <f>'3. GRI Pricing'!C594</f>
        <v>0</v>
      </c>
      <c r="D584" s="374" t="str">
        <f>'1. Accomodation'!L598</f>
        <v>[Select]</v>
      </c>
      <c r="E584" s="16" t="str">
        <f>'3. GRI Pricing'!E594</f>
        <v>[Select]</v>
      </c>
      <c r="F584" s="16" t="str">
        <f>'3. GRI Pricing'!F594</f>
        <v>[Select]</v>
      </c>
      <c r="G584" s="16">
        <f>'3. GRI Pricing'!G594</f>
        <v>0</v>
      </c>
      <c r="H584" s="16" t="str">
        <f>'3. GRI Pricing'!H594</f>
        <v>[Select]</v>
      </c>
      <c r="I584" s="16" t="str">
        <f>'3. GRI Pricing'!I594</f>
        <v>[Select]</v>
      </c>
      <c r="J584" s="280">
        <f>'3. GRI Pricing'!L594</f>
        <v>0</v>
      </c>
      <c r="K584" s="281">
        <f>'3. GRI Pricing'!P594</f>
        <v>0</v>
      </c>
      <c r="L584" s="281">
        <f>'3. GRI Pricing'!M594</f>
        <v>0</v>
      </c>
      <c r="M584" s="281">
        <f>'3. GRI Pricing'!Q594</f>
        <v>0</v>
      </c>
      <c r="N584" s="281">
        <f>'3. GRI Pricing'!S594</f>
        <v>0</v>
      </c>
      <c r="O584" s="281">
        <f>'3. GRI Pricing'!T594</f>
        <v>0</v>
      </c>
      <c r="P584" s="281">
        <f>'3. GRI Pricing'!R594</f>
        <v>0</v>
      </c>
      <c r="Q584" s="281">
        <f>'3. GRI Pricing'!U594</f>
        <v>0</v>
      </c>
      <c r="R584" s="281">
        <f>'3. GRI Pricing'!V594</f>
        <v>0</v>
      </c>
      <c r="S584" s="281">
        <f>'3. GRI Pricing'!W594</f>
        <v>0</v>
      </c>
      <c r="T584" s="281">
        <f>'3. GRI Pricing'!X594</f>
        <v>0</v>
      </c>
      <c r="U584" s="281">
        <f>'3. GRI Pricing'!Y594</f>
        <v>0</v>
      </c>
      <c r="V584" s="282">
        <f>'3. GRI Pricing'!Z594</f>
        <v>0</v>
      </c>
    </row>
    <row r="585" spans="3:22" x14ac:dyDescent="0.25">
      <c r="C585" s="23">
        <f>'3. GRI Pricing'!C595</f>
        <v>0</v>
      </c>
      <c r="D585" s="374" t="str">
        <f>'1. Accomodation'!L599</f>
        <v>[Select]</v>
      </c>
      <c r="E585" s="16" t="str">
        <f>'3. GRI Pricing'!E595</f>
        <v>[Select]</v>
      </c>
      <c r="F585" s="16" t="str">
        <f>'3. GRI Pricing'!F595</f>
        <v>[Select]</v>
      </c>
      <c r="G585" s="16">
        <f>'3. GRI Pricing'!G595</f>
        <v>0</v>
      </c>
      <c r="H585" s="16" t="str">
        <f>'3. GRI Pricing'!H595</f>
        <v>[Select]</v>
      </c>
      <c r="I585" s="16" t="str">
        <f>'3. GRI Pricing'!I595</f>
        <v>[Select]</v>
      </c>
      <c r="J585" s="280">
        <f>'3. GRI Pricing'!L595</f>
        <v>0</v>
      </c>
      <c r="K585" s="281">
        <f>'3. GRI Pricing'!P595</f>
        <v>0</v>
      </c>
      <c r="L585" s="281">
        <f>'3. GRI Pricing'!M595</f>
        <v>0</v>
      </c>
      <c r="M585" s="281">
        <f>'3. GRI Pricing'!Q595</f>
        <v>0</v>
      </c>
      <c r="N585" s="281">
        <f>'3. GRI Pricing'!S595</f>
        <v>0</v>
      </c>
      <c r="O585" s="281">
        <f>'3. GRI Pricing'!T595</f>
        <v>0</v>
      </c>
      <c r="P585" s="281">
        <f>'3. GRI Pricing'!R595</f>
        <v>0</v>
      </c>
      <c r="Q585" s="281">
        <f>'3. GRI Pricing'!U595</f>
        <v>0</v>
      </c>
      <c r="R585" s="281">
        <f>'3. GRI Pricing'!V595</f>
        <v>0</v>
      </c>
      <c r="S585" s="281">
        <f>'3. GRI Pricing'!W595</f>
        <v>0</v>
      </c>
      <c r="T585" s="281">
        <f>'3. GRI Pricing'!X595</f>
        <v>0</v>
      </c>
      <c r="U585" s="281">
        <f>'3. GRI Pricing'!Y595</f>
        <v>0</v>
      </c>
      <c r="V585" s="282">
        <f>'3. GRI Pricing'!Z595</f>
        <v>0</v>
      </c>
    </row>
    <row r="586" spans="3:22" x14ac:dyDescent="0.25">
      <c r="C586" s="23">
        <f>'3. GRI Pricing'!C596</f>
        <v>0</v>
      </c>
      <c r="D586" s="374" t="str">
        <f>'1. Accomodation'!L600</f>
        <v>[Select]</v>
      </c>
      <c r="E586" s="16" t="str">
        <f>'3. GRI Pricing'!E596</f>
        <v>[Select]</v>
      </c>
      <c r="F586" s="16" t="str">
        <f>'3. GRI Pricing'!F596</f>
        <v>[Select]</v>
      </c>
      <c r="G586" s="16">
        <f>'3. GRI Pricing'!G596</f>
        <v>0</v>
      </c>
      <c r="H586" s="16" t="str">
        <f>'3. GRI Pricing'!H596</f>
        <v>[Select]</v>
      </c>
      <c r="I586" s="16" t="str">
        <f>'3. GRI Pricing'!I596</f>
        <v>[Select]</v>
      </c>
      <c r="J586" s="280">
        <f>'3. GRI Pricing'!L596</f>
        <v>0</v>
      </c>
      <c r="K586" s="281">
        <f>'3. GRI Pricing'!P596</f>
        <v>0</v>
      </c>
      <c r="L586" s="281">
        <f>'3. GRI Pricing'!M596</f>
        <v>0</v>
      </c>
      <c r="M586" s="281">
        <f>'3. GRI Pricing'!Q596</f>
        <v>0</v>
      </c>
      <c r="N586" s="281">
        <f>'3. GRI Pricing'!S596</f>
        <v>0</v>
      </c>
      <c r="O586" s="281">
        <f>'3. GRI Pricing'!T596</f>
        <v>0</v>
      </c>
      <c r="P586" s="281">
        <f>'3. GRI Pricing'!R596</f>
        <v>0</v>
      </c>
      <c r="Q586" s="281">
        <f>'3. GRI Pricing'!U596</f>
        <v>0</v>
      </c>
      <c r="R586" s="281">
        <f>'3. GRI Pricing'!V596</f>
        <v>0</v>
      </c>
      <c r="S586" s="281">
        <f>'3. GRI Pricing'!W596</f>
        <v>0</v>
      </c>
      <c r="T586" s="281">
        <f>'3. GRI Pricing'!X596</f>
        <v>0</v>
      </c>
      <c r="U586" s="281">
        <f>'3. GRI Pricing'!Y596</f>
        <v>0</v>
      </c>
      <c r="V586" s="282">
        <f>'3. GRI Pricing'!Z596</f>
        <v>0</v>
      </c>
    </row>
    <row r="587" spans="3:22" x14ac:dyDescent="0.25">
      <c r="C587" s="23">
        <f>'3. GRI Pricing'!C597</f>
        <v>0</v>
      </c>
      <c r="D587" s="374" t="str">
        <f>'1. Accomodation'!L601</f>
        <v>[Select]</v>
      </c>
      <c r="E587" s="16" t="str">
        <f>'3. GRI Pricing'!E597</f>
        <v>[Select]</v>
      </c>
      <c r="F587" s="16" t="str">
        <f>'3. GRI Pricing'!F597</f>
        <v>[Select]</v>
      </c>
      <c r="G587" s="16">
        <f>'3. GRI Pricing'!G597</f>
        <v>0</v>
      </c>
      <c r="H587" s="16" t="str">
        <f>'3. GRI Pricing'!H597</f>
        <v>[Select]</v>
      </c>
      <c r="I587" s="16" t="str">
        <f>'3. GRI Pricing'!I597</f>
        <v>[Select]</v>
      </c>
      <c r="J587" s="280">
        <f>'3. GRI Pricing'!L597</f>
        <v>0</v>
      </c>
      <c r="K587" s="281">
        <f>'3. GRI Pricing'!P597</f>
        <v>0</v>
      </c>
      <c r="L587" s="281">
        <f>'3. GRI Pricing'!M597</f>
        <v>0</v>
      </c>
      <c r="M587" s="281">
        <f>'3. GRI Pricing'!Q597</f>
        <v>0</v>
      </c>
      <c r="N587" s="281">
        <f>'3. GRI Pricing'!S597</f>
        <v>0</v>
      </c>
      <c r="O587" s="281">
        <f>'3. GRI Pricing'!T597</f>
        <v>0</v>
      </c>
      <c r="P587" s="281">
        <f>'3. GRI Pricing'!R597</f>
        <v>0</v>
      </c>
      <c r="Q587" s="281">
        <f>'3. GRI Pricing'!U597</f>
        <v>0</v>
      </c>
      <c r="R587" s="281">
        <f>'3. GRI Pricing'!V597</f>
        <v>0</v>
      </c>
      <c r="S587" s="281">
        <f>'3. GRI Pricing'!W597</f>
        <v>0</v>
      </c>
      <c r="T587" s="281">
        <f>'3. GRI Pricing'!X597</f>
        <v>0</v>
      </c>
      <c r="U587" s="281">
        <f>'3. GRI Pricing'!Y597</f>
        <v>0</v>
      </c>
      <c r="V587" s="282">
        <f>'3. GRI Pricing'!Z597</f>
        <v>0</v>
      </c>
    </row>
    <row r="588" spans="3:22" x14ac:dyDescent="0.25">
      <c r="C588" s="23">
        <f>'3. GRI Pricing'!C598</f>
        <v>0</v>
      </c>
      <c r="D588" s="374" t="str">
        <f>'1. Accomodation'!L602</f>
        <v>[Select]</v>
      </c>
      <c r="E588" s="16" t="str">
        <f>'3. GRI Pricing'!E598</f>
        <v>[Select]</v>
      </c>
      <c r="F588" s="16" t="str">
        <f>'3. GRI Pricing'!F598</f>
        <v>[Select]</v>
      </c>
      <c r="G588" s="16">
        <f>'3. GRI Pricing'!G598</f>
        <v>0</v>
      </c>
      <c r="H588" s="16" t="str">
        <f>'3. GRI Pricing'!H598</f>
        <v>[Select]</v>
      </c>
      <c r="I588" s="16" t="str">
        <f>'3. GRI Pricing'!I598</f>
        <v>[Select]</v>
      </c>
      <c r="J588" s="280">
        <f>'3. GRI Pricing'!L598</f>
        <v>0</v>
      </c>
      <c r="K588" s="281">
        <f>'3. GRI Pricing'!P598</f>
        <v>0</v>
      </c>
      <c r="L588" s="281">
        <f>'3. GRI Pricing'!M598</f>
        <v>0</v>
      </c>
      <c r="M588" s="281">
        <f>'3. GRI Pricing'!Q598</f>
        <v>0</v>
      </c>
      <c r="N588" s="281">
        <f>'3. GRI Pricing'!S598</f>
        <v>0</v>
      </c>
      <c r="O588" s="281">
        <f>'3. GRI Pricing'!T598</f>
        <v>0</v>
      </c>
      <c r="P588" s="281">
        <f>'3. GRI Pricing'!R598</f>
        <v>0</v>
      </c>
      <c r="Q588" s="281">
        <f>'3. GRI Pricing'!U598</f>
        <v>0</v>
      </c>
      <c r="R588" s="281">
        <f>'3. GRI Pricing'!V598</f>
        <v>0</v>
      </c>
      <c r="S588" s="281">
        <f>'3. GRI Pricing'!W598</f>
        <v>0</v>
      </c>
      <c r="T588" s="281">
        <f>'3. GRI Pricing'!X598</f>
        <v>0</v>
      </c>
      <c r="U588" s="281">
        <f>'3. GRI Pricing'!Y598</f>
        <v>0</v>
      </c>
      <c r="V588" s="282">
        <f>'3. GRI Pricing'!Z598</f>
        <v>0</v>
      </c>
    </row>
    <row r="589" spans="3:22" x14ac:dyDescent="0.25">
      <c r="C589" s="23">
        <f>'3. GRI Pricing'!C599</f>
        <v>0</v>
      </c>
      <c r="D589" s="374" t="str">
        <f>'1. Accomodation'!L603</f>
        <v>[Select]</v>
      </c>
      <c r="E589" s="16" t="str">
        <f>'3. GRI Pricing'!E599</f>
        <v>[Select]</v>
      </c>
      <c r="F589" s="16" t="str">
        <f>'3. GRI Pricing'!F599</f>
        <v>[Select]</v>
      </c>
      <c r="G589" s="16">
        <f>'3. GRI Pricing'!G599</f>
        <v>0</v>
      </c>
      <c r="H589" s="16" t="str">
        <f>'3. GRI Pricing'!H599</f>
        <v>[Select]</v>
      </c>
      <c r="I589" s="16" t="str">
        <f>'3. GRI Pricing'!I599</f>
        <v>[Select]</v>
      </c>
      <c r="J589" s="280">
        <f>'3. GRI Pricing'!L599</f>
        <v>0</v>
      </c>
      <c r="K589" s="281">
        <f>'3. GRI Pricing'!P599</f>
        <v>0</v>
      </c>
      <c r="L589" s="281">
        <f>'3. GRI Pricing'!M599</f>
        <v>0</v>
      </c>
      <c r="M589" s="281">
        <f>'3. GRI Pricing'!Q599</f>
        <v>0</v>
      </c>
      <c r="N589" s="281">
        <f>'3. GRI Pricing'!S599</f>
        <v>0</v>
      </c>
      <c r="O589" s="281">
        <f>'3. GRI Pricing'!T599</f>
        <v>0</v>
      </c>
      <c r="P589" s="281">
        <f>'3. GRI Pricing'!R599</f>
        <v>0</v>
      </c>
      <c r="Q589" s="281">
        <f>'3. GRI Pricing'!U599</f>
        <v>0</v>
      </c>
      <c r="R589" s="281">
        <f>'3. GRI Pricing'!V599</f>
        <v>0</v>
      </c>
      <c r="S589" s="281">
        <f>'3. GRI Pricing'!W599</f>
        <v>0</v>
      </c>
      <c r="T589" s="281">
        <f>'3. GRI Pricing'!X599</f>
        <v>0</v>
      </c>
      <c r="U589" s="281">
        <f>'3. GRI Pricing'!Y599</f>
        <v>0</v>
      </c>
      <c r="V589" s="282">
        <f>'3. GRI Pricing'!Z599</f>
        <v>0</v>
      </c>
    </row>
    <row r="590" spans="3:22" x14ac:dyDescent="0.25">
      <c r="C590" s="23">
        <f>'3. GRI Pricing'!C600</f>
        <v>0</v>
      </c>
      <c r="D590" s="374" t="str">
        <f>'1. Accomodation'!L604</f>
        <v>[Select]</v>
      </c>
      <c r="E590" s="16" t="str">
        <f>'3. GRI Pricing'!E600</f>
        <v>[Select]</v>
      </c>
      <c r="F590" s="16" t="str">
        <f>'3. GRI Pricing'!F600</f>
        <v>[Select]</v>
      </c>
      <c r="G590" s="16">
        <f>'3. GRI Pricing'!G600</f>
        <v>0</v>
      </c>
      <c r="H590" s="16" t="str">
        <f>'3. GRI Pricing'!H600</f>
        <v>[Select]</v>
      </c>
      <c r="I590" s="16" t="str">
        <f>'3. GRI Pricing'!I600</f>
        <v>[Select]</v>
      </c>
      <c r="J590" s="280">
        <f>'3. GRI Pricing'!L600</f>
        <v>0</v>
      </c>
      <c r="K590" s="281">
        <f>'3. GRI Pricing'!P600</f>
        <v>0</v>
      </c>
      <c r="L590" s="281">
        <f>'3. GRI Pricing'!M600</f>
        <v>0</v>
      </c>
      <c r="M590" s="281">
        <f>'3. GRI Pricing'!Q600</f>
        <v>0</v>
      </c>
      <c r="N590" s="281">
        <f>'3. GRI Pricing'!S600</f>
        <v>0</v>
      </c>
      <c r="O590" s="281">
        <f>'3. GRI Pricing'!T600</f>
        <v>0</v>
      </c>
      <c r="P590" s="281">
        <f>'3. GRI Pricing'!R600</f>
        <v>0</v>
      </c>
      <c r="Q590" s="281">
        <f>'3. GRI Pricing'!U600</f>
        <v>0</v>
      </c>
      <c r="R590" s="281">
        <f>'3. GRI Pricing'!V600</f>
        <v>0</v>
      </c>
      <c r="S590" s="281">
        <f>'3. GRI Pricing'!W600</f>
        <v>0</v>
      </c>
      <c r="T590" s="281">
        <f>'3. GRI Pricing'!X600</f>
        <v>0</v>
      </c>
      <c r="U590" s="281">
        <f>'3. GRI Pricing'!Y600</f>
        <v>0</v>
      </c>
      <c r="V590" s="282">
        <f>'3. GRI Pricing'!Z600</f>
        <v>0</v>
      </c>
    </row>
    <row r="591" spans="3:22" x14ac:dyDescent="0.25">
      <c r="C591" s="23">
        <f>'3. GRI Pricing'!C601</f>
        <v>0</v>
      </c>
      <c r="D591" s="374" t="str">
        <f>'1. Accomodation'!L605</f>
        <v>[Select]</v>
      </c>
      <c r="E591" s="16" t="str">
        <f>'3. GRI Pricing'!E601</f>
        <v>[Select]</v>
      </c>
      <c r="F591" s="16" t="str">
        <f>'3. GRI Pricing'!F601</f>
        <v>[Select]</v>
      </c>
      <c r="G591" s="16">
        <f>'3. GRI Pricing'!G601</f>
        <v>0</v>
      </c>
      <c r="H591" s="16" t="str">
        <f>'3. GRI Pricing'!H601</f>
        <v>[Select]</v>
      </c>
      <c r="I591" s="16" t="str">
        <f>'3. GRI Pricing'!I601</f>
        <v>[Select]</v>
      </c>
      <c r="J591" s="280">
        <f>'3. GRI Pricing'!L601</f>
        <v>0</v>
      </c>
      <c r="K591" s="281">
        <f>'3. GRI Pricing'!P601</f>
        <v>0</v>
      </c>
      <c r="L591" s="281">
        <f>'3. GRI Pricing'!M601</f>
        <v>0</v>
      </c>
      <c r="M591" s="281">
        <f>'3. GRI Pricing'!Q601</f>
        <v>0</v>
      </c>
      <c r="N591" s="281">
        <f>'3. GRI Pricing'!S601</f>
        <v>0</v>
      </c>
      <c r="O591" s="281">
        <f>'3. GRI Pricing'!T601</f>
        <v>0</v>
      </c>
      <c r="P591" s="281">
        <f>'3. GRI Pricing'!R601</f>
        <v>0</v>
      </c>
      <c r="Q591" s="281">
        <f>'3. GRI Pricing'!U601</f>
        <v>0</v>
      </c>
      <c r="R591" s="281">
        <f>'3. GRI Pricing'!V601</f>
        <v>0</v>
      </c>
      <c r="S591" s="281">
        <f>'3. GRI Pricing'!W601</f>
        <v>0</v>
      </c>
      <c r="T591" s="281">
        <f>'3. GRI Pricing'!X601</f>
        <v>0</v>
      </c>
      <c r="U591" s="281">
        <f>'3. GRI Pricing'!Y601</f>
        <v>0</v>
      </c>
      <c r="V591" s="282">
        <f>'3. GRI Pricing'!Z601</f>
        <v>0</v>
      </c>
    </row>
    <row r="592" spans="3:22" x14ac:dyDescent="0.25">
      <c r="C592" s="23">
        <f>'3. GRI Pricing'!C602</f>
        <v>0</v>
      </c>
      <c r="D592" s="374" t="str">
        <f>'1. Accomodation'!L606</f>
        <v>[Select]</v>
      </c>
      <c r="E592" s="16" t="str">
        <f>'3. GRI Pricing'!E602</f>
        <v>[Select]</v>
      </c>
      <c r="F592" s="16" t="str">
        <f>'3. GRI Pricing'!F602</f>
        <v>[Select]</v>
      </c>
      <c r="G592" s="16">
        <f>'3. GRI Pricing'!G602</f>
        <v>0</v>
      </c>
      <c r="H592" s="16" t="str">
        <f>'3. GRI Pricing'!H602</f>
        <v>[Select]</v>
      </c>
      <c r="I592" s="16" t="str">
        <f>'3. GRI Pricing'!I602</f>
        <v>[Select]</v>
      </c>
      <c r="J592" s="280">
        <f>'3. GRI Pricing'!L602</f>
        <v>0</v>
      </c>
      <c r="K592" s="281">
        <f>'3. GRI Pricing'!P602</f>
        <v>0</v>
      </c>
      <c r="L592" s="281">
        <f>'3. GRI Pricing'!M602</f>
        <v>0</v>
      </c>
      <c r="M592" s="281">
        <f>'3. GRI Pricing'!Q602</f>
        <v>0</v>
      </c>
      <c r="N592" s="281">
        <f>'3. GRI Pricing'!S602</f>
        <v>0</v>
      </c>
      <c r="O592" s="281">
        <f>'3. GRI Pricing'!T602</f>
        <v>0</v>
      </c>
      <c r="P592" s="281">
        <f>'3. GRI Pricing'!R602</f>
        <v>0</v>
      </c>
      <c r="Q592" s="281">
        <f>'3. GRI Pricing'!U602</f>
        <v>0</v>
      </c>
      <c r="R592" s="281">
        <f>'3. GRI Pricing'!V602</f>
        <v>0</v>
      </c>
      <c r="S592" s="281">
        <f>'3. GRI Pricing'!W602</f>
        <v>0</v>
      </c>
      <c r="T592" s="281">
        <f>'3. GRI Pricing'!X602</f>
        <v>0</v>
      </c>
      <c r="U592" s="281">
        <f>'3. GRI Pricing'!Y602</f>
        <v>0</v>
      </c>
      <c r="V592" s="282">
        <f>'3. GRI Pricing'!Z602</f>
        <v>0</v>
      </c>
    </row>
    <row r="593" spans="3:22" x14ac:dyDescent="0.25">
      <c r="C593" s="23">
        <f>'3. GRI Pricing'!C603</f>
        <v>0</v>
      </c>
      <c r="D593" s="374" t="str">
        <f>'1. Accomodation'!L607</f>
        <v>[Select]</v>
      </c>
      <c r="E593" s="16" t="str">
        <f>'3. GRI Pricing'!E603</f>
        <v>[Select]</v>
      </c>
      <c r="F593" s="16" t="str">
        <f>'3. GRI Pricing'!F603</f>
        <v>[Select]</v>
      </c>
      <c r="G593" s="16">
        <f>'3. GRI Pricing'!G603</f>
        <v>0</v>
      </c>
      <c r="H593" s="16" t="str">
        <f>'3. GRI Pricing'!H603</f>
        <v>[Select]</v>
      </c>
      <c r="I593" s="16" t="str">
        <f>'3. GRI Pricing'!I603</f>
        <v>[Select]</v>
      </c>
      <c r="J593" s="280">
        <f>'3. GRI Pricing'!L603</f>
        <v>0</v>
      </c>
      <c r="K593" s="281">
        <f>'3. GRI Pricing'!P603</f>
        <v>0</v>
      </c>
      <c r="L593" s="281">
        <f>'3. GRI Pricing'!M603</f>
        <v>0</v>
      </c>
      <c r="M593" s="281">
        <f>'3. GRI Pricing'!Q603</f>
        <v>0</v>
      </c>
      <c r="N593" s="281">
        <f>'3. GRI Pricing'!S603</f>
        <v>0</v>
      </c>
      <c r="O593" s="281">
        <f>'3. GRI Pricing'!T603</f>
        <v>0</v>
      </c>
      <c r="P593" s="281">
        <f>'3. GRI Pricing'!R603</f>
        <v>0</v>
      </c>
      <c r="Q593" s="281">
        <f>'3. GRI Pricing'!U603</f>
        <v>0</v>
      </c>
      <c r="R593" s="281">
        <f>'3. GRI Pricing'!V603</f>
        <v>0</v>
      </c>
      <c r="S593" s="281">
        <f>'3. GRI Pricing'!W603</f>
        <v>0</v>
      </c>
      <c r="T593" s="281">
        <f>'3. GRI Pricing'!X603</f>
        <v>0</v>
      </c>
      <c r="U593" s="281">
        <f>'3. GRI Pricing'!Y603</f>
        <v>0</v>
      </c>
      <c r="V593" s="282">
        <f>'3. GRI Pricing'!Z603</f>
        <v>0</v>
      </c>
    </row>
    <row r="594" spans="3:22" x14ac:dyDescent="0.25">
      <c r="C594" s="23">
        <f>'3. GRI Pricing'!C604</f>
        <v>0</v>
      </c>
      <c r="D594" s="374" t="str">
        <f>'1. Accomodation'!L608</f>
        <v>[Select]</v>
      </c>
      <c r="E594" s="16" t="str">
        <f>'3. GRI Pricing'!E604</f>
        <v>[Select]</v>
      </c>
      <c r="F594" s="16" t="str">
        <f>'3. GRI Pricing'!F604</f>
        <v>[Select]</v>
      </c>
      <c r="G594" s="16">
        <f>'3. GRI Pricing'!G604</f>
        <v>0</v>
      </c>
      <c r="H594" s="16" t="str">
        <f>'3. GRI Pricing'!H604</f>
        <v>[Select]</v>
      </c>
      <c r="I594" s="16" t="str">
        <f>'3. GRI Pricing'!I604</f>
        <v>[Select]</v>
      </c>
      <c r="J594" s="280">
        <f>'3. GRI Pricing'!L604</f>
        <v>0</v>
      </c>
      <c r="K594" s="281">
        <f>'3. GRI Pricing'!P604</f>
        <v>0</v>
      </c>
      <c r="L594" s="281">
        <f>'3. GRI Pricing'!M604</f>
        <v>0</v>
      </c>
      <c r="M594" s="281">
        <f>'3. GRI Pricing'!Q604</f>
        <v>0</v>
      </c>
      <c r="N594" s="281">
        <f>'3. GRI Pricing'!S604</f>
        <v>0</v>
      </c>
      <c r="O594" s="281">
        <f>'3. GRI Pricing'!T604</f>
        <v>0</v>
      </c>
      <c r="P594" s="281">
        <f>'3. GRI Pricing'!R604</f>
        <v>0</v>
      </c>
      <c r="Q594" s="281">
        <f>'3. GRI Pricing'!U604</f>
        <v>0</v>
      </c>
      <c r="R594" s="281">
        <f>'3. GRI Pricing'!V604</f>
        <v>0</v>
      </c>
      <c r="S594" s="281">
        <f>'3. GRI Pricing'!W604</f>
        <v>0</v>
      </c>
      <c r="T594" s="281">
        <f>'3. GRI Pricing'!X604</f>
        <v>0</v>
      </c>
      <c r="U594" s="281">
        <f>'3. GRI Pricing'!Y604</f>
        <v>0</v>
      </c>
      <c r="V594" s="282">
        <f>'3. GRI Pricing'!Z604</f>
        <v>0</v>
      </c>
    </row>
    <row r="595" spans="3:22" x14ac:dyDescent="0.25">
      <c r="C595" s="23">
        <f>'3. GRI Pricing'!C605</f>
        <v>0</v>
      </c>
      <c r="D595" s="374" t="str">
        <f>'1. Accomodation'!L609</f>
        <v>[Select]</v>
      </c>
      <c r="E595" s="16" t="str">
        <f>'3. GRI Pricing'!E605</f>
        <v>[Select]</v>
      </c>
      <c r="F595" s="16" t="str">
        <f>'3. GRI Pricing'!F605</f>
        <v>[Select]</v>
      </c>
      <c r="G595" s="16">
        <f>'3. GRI Pricing'!G605</f>
        <v>0</v>
      </c>
      <c r="H595" s="16" t="str">
        <f>'3. GRI Pricing'!H605</f>
        <v>[Select]</v>
      </c>
      <c r="I595" s="16" t="str">
        <f>'3. GRI Pricing'!I605</f>
        <v>[Select]</v>
      </c>
      <c r="J595" s="280">
        <f>'3. GRI Pricing'!L605</f>
        <v>0</v>
      </c>
      <c r="K595" s="281">
        <f>'3. GRI Pricing'!P605</f>
        <v>0</v>
      </c>
      <c r="L595" s="281">
        <f>'3. GRI Pricing'!M605</f>
        <v>0</v>
      </c>
      <c r="M595" s="281">
        <f>'3. GRI Pricing'!Q605</f>
        <v>0</v>
      </c>
      <c r="N595" s="281">
        <f>'3. GRI Pricing'!S605</f>
        <v>0</v>
      </c>
      <c r="O595" s="281">
        <f>'3. GRI Pricing'!T605</f>
        <v>0</v>
      </c>
      <c r="P595" s="281">
        <f>'3. GRI Pricing'!R605</f>
        <v>0</v>
      </c>
      <c r="Q595" s="281">
        <f>'3. GRI Pricing'!U605</f>
        <v>0</v>
      </c>
      <c r="R595" s="281">
        <f>'3. GRI Pricing'!V605</f>
        <v>0</v>
      </c>
      <c r="S595" s="281">
        <f>'3. GRI Pricing'!W605</f>
        <v>0</v>
      </c>
      <c r="T595" s="281">
        <f>'3. GRI Pricing'!X605</f>
        <v>0</v>
      </c>
      <c r="U595" s="281">
        <f>'3. GRI Pricing'!Y605</f>
        <v>0</v>
      </c>
      <c r="V595" s="282">
        <f>'3. GRI Pricing'!Z605</f>
        <v>0</v>
      </c>
    </row>
    <row r="596" spans="3:22" x14ac:dyDescent="0.25">
      <c r="C596" s="23">
        <f>'3. GRI Pricing'!C606</f>
        <v>0</v>
      </c>
      <c r="D596" s="374" t="str">
        <f>'1. Accomodation'!L610</f>
        <v>[Select]</v>
      </c>
      <c r="E596" s="16" t="str">
        <f>'3. GRI Pricing'!E606</f>
        <v>[Select]</v>
      </c>
      <c r="F596" s="16" t="str">
        <f>'3. GRI Pricing'!F606</f>
        <v>[Select]</v>
      </c>
      <c r="G596" s="16">
        <f>'3. GRI Pricing'!G606</f>
        <v>0</v>
      </c>
      <c r="H596" s="16" t="str">
        <f>'3. GRI Pricing'!H606</f>
        <v>[Select]</v>
      </c>
      <c r="I596" s="16" t="str">
        <f>'3. GRI Pricing'!I606</f>
        <v>[Select]</v>
      </c>
      <c r="J596" s="280">
        <f>'3. GRI Pricing'!L606</f>
        <v>0</v>
      </c>
      <c r="K596" s="281">
        <f>'3. GRI Pricing'!P606</f>
        <v>0</v>
      </c>
      <c r="L596" s="281">
        <f>'3. GRI Pricing'!M606</f>
        <v>0</v>
      </c>
      <c r="M596" s="281">
        <f>'3. GRI Pricing'!Q606</f>
        <v>0</v>
      </c>
      <c r="N596" s="281">
        <f>'3. GRI Pricing'!S606</f>
        <v>0</v>
      </c>
      <c r="O596" s="281">
        <f>'3. GRI Pricing'!T606</f>
        <v>0</v>
      </c>
      <c r="P596" s="281">
        <f>'3. GRI Pricing'!R606</f>
        <v>0</v>
      </c>
      <c r="Q596" s="281">
        <f>'3. GRI Pricing'!U606</f>
        <v>0</v>
      </c>
      <c r="R596" s="281">
        <f>'3. GRI Pricing'!V606</f>
        <v>0</v>
      </c>
      <c r="S596" s="281">
        <f>'3. GRI Pricing'!W606</f>
        <v>0</v>
      </c>
      <c r="T596" s="281">
        <f>'3. GRI Pricing'!X606</f>
        <v>0</v>
      </c>
      <c r="U596" s="281">
        <f>'3. GRI Pricing'!Y606</f>
        <v>0</v>
      </c>
      <c r="V596" s="282">
        <f>'3. GRI Pricing'!Z606</f>
        <v>0</v>
      </c>
    </row>
    <row r="597" spans="3:22" x14ac:dyDescent="0.25">
      <c r="C597" s="23">
        <f>'3. GRI Pricing'!C607</f>
        <v>0</v>
      </c>
      <c r="D597" s="374" t="str">
        <f>'1. Accomodation'!L611</f>
        <v>[Select]</v>
      </c>
      <c r="E597" s="16" t="str">
        <f>'3. GRI Pricing'!E607</f>
        <v>[Select]</v>
      </c>
      <c r="F597" s="16" t="str">
        <f>'3. GRI Pricing'!F607</f>
        <v>[Select]</v>
      </c>
      <c r="G597" s="16">
        <f>'3. GRI Pricing'!G607</f>
        <v>0</v>
      </c>
      <c r="H597" s="16" t="str">
        <f>'3. GRI Pricing'!H607</f>
        <v>[Select]</v>
      </c>
      <c r="I597" s="16" t="str">
        <f>'3. GRI Pricing'!I607</f>
        <v>[Select]</v>
      </c>
      <c r="J597" s="280">
        <f>'3. GRI Pricing'!L607</f>
        <v>0</v>
      </c>
      <c r="K597" s="281">
        <f>'3. GRI Pricing'!P607</f>
        <v>0</v>
      </c>
      <c r="L597" s="281">
        <f>'3. GRI Pricing'!M607</f>
        <v>0</v>
      </c>
      <c r="M597" s="281">
        <f>'3. GRI Pricing'!Q607</f>
        <v>0</v>
      </c>
      <c r="N597" s="281">
        <f>'3. GRI Pricing'!S607</f>
        <v>0</v>
      </c>
      <c r="O597" s="281">
        <f>'3. GRI Pricing'!T607</f>
        <v>0</v>
      </c>
      <c r="P597" s="281">
        <f>'3. GRI Pricing'!R607</f>
        <v>0</v>
      </c>
      <c r="Q597" s="281">
        <f>'3. GRI Pricing'!U607</f>
        <v>0</v>
      </c>
      <c r="R597" s="281">
        <f>'3. GRI Pricing'!V607</f>
        <v>0</v>
      </c>
      <c r="S597" s="281">
        <f>'3. GRI Pricing'!W607</f>
        <v>0</v>
      </c>
      <c r="T597" s="281">
        <f>'3. GRI Pricing'!X607</f>
        <v>0</v>
      </c>
      <c r="U597" s="281">
        <f>'3. GRI Pricing'!Y607</f>
        <v>0</v>
      </c>
      <c r="V597" s="282">
        <f>'3. GRI Pricing'!Z607</f>
        <v>0</v>
      </c>
    </row>
    <row r="598" spans="3:22" x14ac:dyDescent="0.25">
      <c r="C598" s="23">
        <f>'3. GRI Pricing'!C608</f>
        <v>0</v>
      </c>
      <c r="D598" s="374" t="str">
        <f>'1. Accomodation'!L612</f>
        <v>[Select]</v>
      </c>
      <c r="E598" s="16" t="str">
        <f>'3. GRI Pricing'!E608</f>
        <v>[Select]</v>
      </c>
      <c r="F598" s="16" t="str">
        <f>'3. GRI Pricing'!F608</f>
        <v>[Select]</v>
      </c>
      <c r="G598" s="16">
        <f>'3. GRI Pricing'!G608</f>
        <v>0</v>
      </c>
      <c r="H598" s="16" t="str">
        <f>'3. GRI Pricing'!H608</f>
        <v>[Select]</v>
      </c>
      <c r="I598" s="16" t="str">
        <f>'3. GRI Pricing'!I608</f>
        <v>[Select]</v>
      </c>
      <c r="J598" s="280">
        <f>'3. GRI Pricing'!L608</f>
        <v>0</v>
      </c>
      <c r="K598" s="281">
        <f>'3. GRI Pricing'!P608</f>
        <v>0</v>
      </c>
      <c r="L598" s="281">
        <f>'3. GRI Pricing'!M608</f>
        <v>0</v>
      </c>
      <c r="M598" s="281">
        <f>'3. GRI Pricing'!Q608</f>
        <v>0</v>
      </c>
      <c r="N598" s="281">
        <f>'3. GRI Pricing'!S608</f>
        <v>0</v>
      </c>
      <c r="O598" s="281">
        <f>'3. GRI Pricing'!T608</f>
        <v>0</v>
      </c>
      <c r="P598" s="281">
        <f>'3. GRI Pricing'!R608</f>
        <v>0</v>
      </c>
      <c r="Q598" s="281">
        <f>'3. GRI Pricing'!U608</f>
        <v>0</v>
      </c>
      <c r="R598" s="281">
        <f>'3. GRI Pricing'!V608</f>
        <v>0</v>
      </c>
      <c r="S598" s="281">
        <f>'3. GRI Pricing'!W608</f>
        <v>0</v>
      </c>
      <c r="T598" s="281">
        <f>'3. GRI Pricing'!X608</f>
        <v>0</v>
      </c>
      <c r="U598" s="281">
        <f>'3. GRI Pricing'!Y608</f>
        <v>0</v>
      </c>
      <c r="V598" s="282">
        <f>'3. GRI Pricing'!Z608</f>
        <v>0</v>
      </c>
    </row>
    <row r="599" spans="3:22" x14ac:dyDescent="0.25">
      <c r="C599" s="23">
        <f>'3. GRI Pricing'!C609</f>
        <v>0</v>
      </c>
      <c r="D599" s="374" t="str">
        <f>'1. Accomodation'!L613</f>
        <v>[Select]</v>
      </c>
      <c r="E599" s="16" t="str">
        <f>'3. GRI Pricing'!E609</f>
        <v>[Select]</v>
      </c>
      <c r="F599" s="16" t="str">
        <f>'3. GRI Pricing'!F609</f>
        <v>[Select]</v>
      </c>
      <c r="G599" s="16">
        <f>'3. GRI Pricing'!G609</f>
        <v>0</v>
      </c>
      <c r="H599" s="16" t="str">
        <f>'3. GRI Pricing'!H609</f>
        <v>[Select]</v>
      </c>
      <c r="I599" s="16" t="str">
        <f>'3. GRI Pricing'!I609</f>
        <v>[Select]</v>
      </c>
      <c r="J599" s="280">
        <f>'3. GRI Pricing'!L609</f>
        <v>0</v>
      </c>
      <c r="K599" s="281">
        <f>'3. GRI Pricing'!P609</f>
        <v>0</v>
      </c>
      <c r="L599" s="281">
        <f>'3. GRI Pricing'!M609</f>
        <v>0</v>
      </c>
      <c r="M599" s="281">
        <f>'3. GRI Pricing'!Q609</f>
        <v>0</v>
      </c>
      <c r="N599" s="281">
        <f>'3. GRI Pricing'!S609</f>
        <v>0</v>
      </c>
      <c r="O599" s="281">
        <f>'3. GRI Pricing'!T609</f>
        <v>0</v>
      </c>
      <c r="P599" s="281">
        <f>'3. GRI Pricing'!R609</f>
        <v>0</v>
      </c>
      <c r="Q599" s="281">
        <f>'3. GRI Pricing'!U609</f>
        <v>0</v>
      </c>
      <c r="R599" s="281">
        <f>'3. GRI Pricing'!V609</f>
        <v>0</v>
      </c>
      <c r="S599" s="281">
        <f>'3. GRI Pricing'!W609</f>
        <v>0</v>
      </c>
      <c r="T599" s="281">
        <f>'3. GRI Pricing'!X609</f>
        <v>0</v>
      </c>
      <c r="U599" s="281">
        <f>'3. GRI Pricing'!Y609</f>
        <v>0</v>
      </c>
      <c r="V599" s="282">
        <f>'3. GRI Pricing'!Z609</f>
        <v>0</v>
      </c>
    </row>
    <row r="600" spans="3:22" x14ac:dyDescent="0.25">
      <c r="C600" s="23">
        <f>'3. GRI Pricing'!C610</f>
        <v>0</v>
      </c>
      <c r="D600" s="374" t="str">
        <f>'1. Accomodation'!L614</f>
        <v>[Select]</v>
      </c>
      <c r="E600" s="16" t="str">
        <f>'3. GRI Pricing'!E610</f>
        <v>[Select]</v>
      </c>
      <c r="F600" s="16" t="str">
        <f>'3. GRI Pricing'!F610</f>
        <v>[Select]</v>
      </c>
      <c r="G600" s="16">
        <f>'3. GRI Pricing'!G610</f>
        <v>0</v>
      </c>
      <c r="H600" s="16" t="str">
        <f>'3. GRI Pricing'!H610</f>
        <v>[Select]</v>
      </c>
      <c r="I600" s="16" t="str">
        <f>'3. GRI Pricing'!I610</f>
        <v>[Select]</v>
      </c>
      <c r="J600" s="280">
        <f>'3. GRI Pricing'!L610</f>
        <v>0</v>
      </c>
      <c r="K600" s="281">
        <f>'3. GRI Pricing'!P610</f>
        <v>0</v>
      </c>
      <c r="L600" s="281">
        <f>'3. GRI Pricing'!M610</f>
        <v>0</v>
      </c>
      <c r="M600" s="281">
        <f>'3. GRI Pricing'!Q610</f>
        <v>0</v>
      </c>
      <c r="N600" s="281">
        <f>'3. GRI Pricing'!S610</f>
        <v>0</v>
      </c>
      <c r="O600" s="281">
        <f>'3. GRI Pricing'!T610</f>
        <v>0</v>
      </c>
      <c r="P600" s="281">
        <f>'3. GRI Pricing'!R610</f>
        <v>0</v>
      </c>
      <c r="Q600" s="281">
        <f>'3. GRI Pricing'!U610</f>
        <v>0</v>
      </c>
      <c r="R600" s="281">
        <f>'3. GRI Pricing'!V610</f>
        <v>0</v>
      </c>
      <c r="S600" s="281">
        <f>'3. GRI Pricing'!W610</f>
        <v>0</v>
      </c>
      <c r="T600" s="281">
        <f>'3. GRI Pricing'!X610</f>
        <v>0</v>
      </c>
      <c r="U600" s="281">
        <f>'3. GRI Pricing'!Y610</f>
        <v>0</v>
      </c>
      <c r="V600" s="282">
        <f>'3. GRI Pricing'!Z610</f>
        <v>0</v>
      </c>
    </row>
    <row r="601" spans="3:22" x14ac:dyDescent="0.25">
      <c r="C601" s="23">
        <f>'3. GRI Pricing'!C611</f>
        <v>0</v>
      </c>
      <c r="D601" s="374" t="str">
        <f>'1. Accomodation'!L615</f>
        <v>[Select]</v>
      </c>
      <c r="E601" s="16" t="str">
        <f>'3. GRI Pricing'!E611</f>
        <v>[Select]</v>
      </c>
      <c r="F601" s="16" t="str">
        <f>'3. GRI Pricing'!F611</f>
        <v>[Select]</v>
      </c>
      <c r="G601" s="16">
        <f>'3. GRI Pricing'!G611</f>
        <v>0</v>
      </c>
      <c r="H601" s="16" t="str">
        <f>'3. GRI Pricing'!H611</f>
        <v>[Select]</v>
      </c>
      <c r="I601" s="16" t="str">
        <f>'3. GRI Pricing'!I611</f>
        <v>[Select]</v>
      </c>
      <c r="J601" s="280">
        <f>'3. GRI Pricing'!L611</f>
        <v>0</v>
      </c>
      <c r="K601" s="281">
        <f>'3. GRI Pricing'!P611</f>
        <v>0</v>
      </c>
      <c r="L601" s="281">
        <f>'3. GRI Pricing'!M611</f>
        <v>0</v>
      </c>
      <c r="M601" s="281">
        <f>'3. GRI Pricing'!Q611</f>
        <v>0</v>
      </c>
      <c r="N601" s="281">
        <f>'3. GRI Pricing'!S611</f>
        <v>0</v>
      </c>
      <c r="O601" s="281">
        <f>'3. GRI Pricing'!T611</f>
        <v>0</v>
      </c>
      <c r="P601" s="281">
        <f>'3. GRI Pricing'!R611</f>
        <v>0</v>
      </c>
      <c r="Q601" s="281">
        <f>'3. GRI Pricing'!U611</f>
        <v>0</v>
      </c>
      <c r="R601" s="281">
        <f>'3. GRI Pricing'!V611</f>
        <v>0</v>
      </c>
      <c r="S601" s="281">
        <f>'3. GRI Pricing'!W611</f>
        <v>0</v>
      </c>
      <c r="T601" s="281">
        <f>'3. GRI Pricing'!X611</f>
        <v>0</v>
      </c>
      <c r="U601" s="281">
        <f>'3. GRI Pricing'!Y611</f>
        <v>0</v>
      </c>
      <c r="V601" s="282">
        <f>'3. GRI Pricing'!Z611</f>
        <v>0</v>
      </c>
    </row>
    <row r="602" spans="3:22" x14ac:dyDescent="0.25">
      <c r="C602" s="23">
        <f>'3. GRI Pricing'!C612</f>
        <v>0</v>
      </c>
      <c r="D602" s="374" t="str">
        <f>'1. Accomodation'!L616</f>
        <v>[Select]</v>
      </c>
      <c r="E602" s="16" t="str">
        <f>'3. GRI Pricing'!E612</f>
        <v>[Select]</v>
      </c>
      <c r="F602" s="16" t="str">
        <f>'3. GRI Pricing'!F612</f>
        <v>[Select]</v>
      </c>
      <c r="G602" s="16">
        <f>'3. GRI Pricing'!G612</f>
        <v>0</v>
      </c>
      <c r="H602" s="16" t="str">
        <f>'3. GRI Pricing'!H612</f>
        <v>[Select]</v>
      </c>
      <c r="I602" s="16" t="str">
        <f>'3. GRI Pricing'!I612</f>
        <v>[Select]</v>
      </c>
      <c r="J602" s="280">
        <f>'3. GRI Pricing'!L612</f>
        <v>0</v>
      </c>
      <c r="K602" s="281">
        <f>'3. GRI Pricing'!P612</f>
        <v>0</v>
      </c>
      <c r="L602" s="281">
        <f>'3. GRI Pricing'!M612</f>
        <v>0</v>
      </c>
      <c r="M602" s="281">
        <f>'3. GRI Pricing'!Q612</f>
        <v>0</v>
      </c>
      <c r="N602" s="281">
        <f>'3. GRI Pricing'!S612</f>
        <v>0</v>
      </c>
      <c r="O602" s="281">
        <f>'3. GRI Pricing'!T612</f>
        <v>0</v>
      </c>
      <c r="P602" s="281">
        <f>'3. GRI Pricing'!R612</f>
        <v>0</v>
      </c>
      <c r="Q602" s="281">
        <f>'3. GRI Pricing'!U612</f>
        <v>0</v>
      </c>
      <c r="R602" s="281">
        <f>'3. GRI Pricing'!V612</f>
        <v>0</v>
      </c>
      <c r="S602" s="281">
        <f>'3. GRI Pricing'!W612</f>
        <v>0</v>
      </c>
      <c r="T602" s="281">
        <f>'3. GRI Pricing'!X612</f>
        <v>0</v>
      </c>
      <c r="U602" s="281">
        <f>'3. GRI Pricing'!Y612</f>
        <v>0</v>
      </c>
      <c r="V602" s="282">
        <f>'3. GRI Pricing'!Z612</f>
        <v>0</v>
      </c>
    </row>
    <row r="603" spans="3:22" x14ac:dyDescent="0.25">
      <c r="C603" s="23">
        <f>'3. GRI Pricing'!C613</f>
        <v>0</v>
      </c>
      <c r="D603" s="374" t="str">
        <f>'1. Accomodation'!L617</f>
        <v>[Select]</v>
      </c>
      <c r="E603" s="16" t="str">
        <f>'3. GRI Pricing'!E613</f>
        <v>[Select]</v>
      </c>
      <c r="F603" s="16" t="str">
        <f>'3. GRI Pricing'!F613</f>
        <v>[Select]</v>
      </c>
      <c r="G603" s="16">
        <f>'3. GRI Pricing'!G613</f>
        <v>0</v>
      </c>
      <c r="H603" s="16" t="str">
        <f>'3. GRI Pricing'!H613</f>
        <v>[Select]</v>
      </c>
      <c r="I603" s="16" t="str">
        <f>'3. GRI Pricing'!I613</f>
        <v>[Select]</v>
      </c>
      <c r="J603" s="280">
        <f>'3. GRI Pricing'!L613</f>
        <v>0</v>
      </c>
      <c r="K603" s="281">
        <f>'3. GRI Pricing'!P613</f>
        <v>0</v>
      </c>
      <c r="L603" s="281">
        <f>'3. GRI Pricing'!M613</f>
        <v>0</v>
      </c>
      <c r="M603" s="281">
        <f>'3. GRI Pricing'!Q613</f>
        <v>0</v>
      </c>
      <c r="N603" s="281">
        <f>'3. GRI Pricing'!S613</f>
        <v>0</v>
      </c>
      <c r="O603" s="281">
        <f>'3. GRI Pricing'!T613</f>
        <v>0</v>
      </c>
      <c r="P603" s="281">
        <f>'3. GRI Pricing'!R613</f>
        <v>0</v>
      </c>
      <c r="Q603" s="281">
        <f>'3. GRI Pricing'!U613</f>
        <v>0</v>
      </c>
      <c r="R603" s="281">
        <f>'3. GRI Pricing'!V613</f>
        <v>0</v>
      </c>
      <c r="S603" s="281">
        <f>'3. GRI Pricing'!W613</f>
        <v>0</v>
      </c>
      <c r="T603" s="281">
        <f>'3. GRI Pricing'!X613</f>
        <v>0</v>
      </c>
      <c r="U603" s="281">
        <f>'3. GRI Pricing'!Y613</f>
        <v>0</v>
      </c>
      <c r="V603" s="282">
        <f>'3. GRI Pricing'!Z613</f>
        <v>0</v>
      </c>
    </row>
    <row r="604" spans="3:22" x14ac:dyDescent="0.25">
      <c r="C604" s="23">
        <f>'3. GRI Pricing'!C614</f>
        <v>0</v>
      </c>
      <c r="D604" s="374" t="str">
        <f>'1. Accomodation'!L618</f>
        <v>[Select]</v>
      </c>
      <c r="E604" s="16" t="str">
        <f>'3. GRI Pricing'!E614</f>
        <v>[Select]</v>
      </c>
      <c r="F604" s="16" t="str">
        <f>'3. GRI Pricing'!F614</f>
        <v>[Select]</v>
      </c>
      <c r="G604" s="16">
        <f>'3. GRI Pricing'!G614</f>
        <v>0</v>
      </c>
      <c r="H604" s="16" t="str">
        <f>'3. GRI Pricing'!H614</f>
        <v>[Select]</v>
      </c>
      <c r="I604" s="16" t="str">
        <f>'3. GRI Pricing'!I614</f>
        <v>[Select]</v>
      </c>
      <c r="J604" s="280">
        <f>'3. GRI Pricing'!L614</f>
        <v>0</v>
      </c>
      <c r="K604" s="281">
        <f>'3. GRI Pricing'!P614</f>
        <v>0</v>
      </c>
      <c r="L604" s="281">
        <f>'3. GRI Pricing'!M614</f>
        <v>0</v>
      </c>
      <c r="M604" s="281">
        <f>'3. GRI Pricing'!Q614</f>
        <v>0</v>
      </c>
      <c r="N604" s="281">
        <f>'3. GRI Pricing'!S614</f>
        <v>0</v>
      </c>
      <c r="O604" s="281">
        <f>'3. GRI Pricing'!T614</f>
        <v>0</v>
      </c>
      <c r="P604" s="281">
        <f>'3. GRI Pricing'!R614</f>
        <v>0</v>
      </c>
      <c r="Q604" s="281">
        <f>'3. GRI Pricing'!U614</f>
        <v>0</v>
      </c>
      <c r="R604" s="281">
        <f>'3. GRI Pricing'!V614</f>
        <v>0</v>
      </c>
      <c r="S604" s="281">
        <f>'3. GRI Pricing'!W614</f>
        <v>0</v>
      </c>
      <c r="T604" s="281">
        <f>'3. GRI Pricing'!X614</f>
        <v>0</v>
      </c>
      <c r="U604" s="281">
        <f>'3. GRI Pricing'!Y614</f>
        <v>0</v>
      </c>
      <c r="V604" s="282">
        <f>'3. GRI Pricing'!Z614</f>
        <v>0</v>
      </c>
    </row>
    <row r="605" spans="3:22" x14ac:dyDescent="0.25">
      <c r="C605" s="23">
        <f>'3. GRI Pricing'!C615</f>
        <v>0</v>
      </c>
      <c r="D605" s="374" t="str">
        <f>'1. Accomodation'!L619</f>
        <v>[Select]</v>
      </c>
      <c r="E605" s="16" t="str">
        <f>'3. GRI Pricing'!E615</f>
        <v>[Select]</v>
      </c>
      <c r="F605" s="16" t="str">
        <f>'3. GRI Pricing'!F615</f>
        <v>[Select]</v>
      </c>
      <c r="G605" s="16">
        <f>'3. GRI Pricing'!G615</f>
        <v>0</v>
      </c>
      <c r="H605" s="16" t="str">
        <f>'3. GRI Pricing'!H615</f>
        <v>[Select]</v>
      </c>
      <c r="I605" s="16" t="str">
        <f>'3. GRI Pricing'!I615</f>
        <v>[Select]</v>
      </c>
      <c r="J605" s="280">
        <f>'3. GRI Pricing'!L615</f>
        <v>0</v>
      </c>
      <c r="K605" s="281">
        <f>'3. GRI Pricing'!P615</f>
        <v>0</v>
      </c>
      <c r="L605" s="281">
        <f>'3. GRI Pricing'!M615</f>
        <v>0</v>
      </c>
      <c r="M605" s="281">
        <f>'3. GRI Pricing'!Q615</f>
        <v>0</v>
      </c>
      <c r="N605" s="281">
        <f>'3. GRI Pricing'!S615</f>
        <v>0</v>
      </c>
      <c r="O605" s="281">
        <f>'3. GRI Pricing'!T615</f>
        <v>0</v>
      </c>
      <c r="P605" s="281">
        <f>'3. GRI Pricing'!R615</f>
        <v>0</v>
      </c>
      <c r="Q605" s="281">
        <f>'3. GRI Pricing'!U615</f>
        <v>0</v>
      </c>
      <c r="R605" s="281">
        <f>'3. GRI Pricing'!V615</f>
        <v>0</v>
      </c>
      <c r="S605" s="281">
        <f>'3. GRI Pricing'!W615</f>
        <v>0</v>
      </c>
      <c r="T605" s="281">
        <f>'3. GRI Pricing'!X615</f>
        <v>0</v>
      </c>
      <c r="U605" s="281">
        <f>'3. GRI Pricing'!Y615</f>
        <v>0</v>
      </c>
      <c r="V605" s="282">
        <f>'3. GRI Pricing'!Z615</f>
        <v>0</v>
      </c>
    </row>
    <row r="606" spans="3:22" x14ac:dyDescent="0.25">
      <c r="C606" s="23">
        <f>'3. GRI Pricing'!C616</f>
        <v>0</v>
      </c>
      <c r="D606" s="374" t="str">
        <f>'1. Accomodation'!L620</f>
        <v>[Select]</v>
      </c>
      <c r="E606" s="16" t="str">
        <f>'3. GRI Pricing'!E616</f>
        <v>[Select]</v>
      </c>
      <c r="F606" s="16" t="str">
        <f>'3. GRI Pricing'!F616</f>
        <v>[Select]</v>
      </c>
      <c r="G606" s="16">
        <f>'3. GRI Pricing'!G616</f>
        <v>0</v>
      </c>
      <c r="H606" s="16" t="str">
        <f>'3. GRI Pricing'!H616</f>
        <v>[Select]</v>
      </c>
      <c r="I606" s="16" t="str">
        <f>'3. GRI Pricing'!I616</f>
        <v>[Select]</v>
      </c>
      <c r="J606" s="280">
        <f>'3. GRI Pricing'!L616</f>
        <v>0</v>
      </c>
      <c r="K606" s="281">
        <f>'3. GRI Pricing'!P616</f>
        <v>0</v>
      </c>
      <c r="L606" s="281">
        <f>'3. GRI Pricing'!M616</f>
        <v>0</v>
      </c>
      <c r="M606" s="281">
        <f>'3. GRI Pricing'!Q616</f>
        <v>0</v>
      </c>
      <c r="N606" s="281">
        <f>'3. GRI Pricing'!S616</f>
        <v>0</v>
      </c>
      <c r="O606" s="281">
        <f>'3. GRI Pricing'!T616</f>
        <v>0</v>
      </c>
      <c r="P606" s="281">
        <f>'3. GRI Pricing'!R616</f>
        <v>0</v>
      </c>
      <c r="Q606" s="281">
        <f>'3. GRI Pricing'!U616</f>
        <v>0</v>
      </c>
      <c r="R606" s="281">
        <f>'3. GRI Pricing'!V616</f>
        <v>0</v>
      </c>
      <c r="S606" s="281">
        <f>'3. GRI Pricing'!W616</f>
        <v>0</v>
      </c>
      <c r="T606" s="281">
        <f>'3. GRI Pricing'!X616</f>
        <v>0</v>
      </c>
      <c r="U606" s="281">
        <f>'3. GRI Pricing'!Y616</f>
        <v>0</v>
      </c>
      <c r="V606" s="282">
        <f>'3. GRI Pricing'!Z616</f>
        <v>0</v>
      </c>
    </row>
    <row r="607" spans="3:22" s="333" customFormat="1" x14ac:dyDescent="0.25">
      <c r="C607" s="330"/>
      <c r="D607" s="375"/>
      <c r="E607" s="331"/>
      <c r="F607" s="331"/>
      <c r="G607" s="331"/>
      <c r="H607" s="331"/>
      <c r="I607" s="331"/>
      <c r="J607" s="280"/>
      <c r="K607" s="332"/>
      <c r="L607" s="332"/>
      <c r="M607" s="332"/>
      <c r="N607" s="332"/>
      <c r="O607" s="332"/>
      <c r="P607" s="332"/>
      <c r="Q607" s="332"/>
      <c r="R607" s="332"/>
      <c r="S607" s="332"/>
      <c r="T607" s="332"/>
      <c r="U607" s="332" t="str">
        <f>'3. GRI Pricing'!Y617</f>
        <v>Total ERV</v>
      </c>
      <c r="V607" s="282">
        <f>'3. GRI Pricing'!Z617</f>
        <v>4606500</v>
      </c>
    </row>
  </sheetData>
  <sheetProtection algorithmName="SHA-512" hashValue="+bjkWzxJZOv3HAI4T+Y2KhJxLlc8t1ezbk7II5x2E1fVr6nXIYGyeAkpc+zaUp0ivD0so5VXRiX/S2Tkj9prwg==" saltValue="9LCeq2n/h8iHCENPDhxi1w==" spinCount="100000" sheet="1" formatRows="0" sort="0" autoFilter="0"/>
  <mergeCells count="2">
    <mergeCell ref="C5:I5"/>
    <mergeCell ref="J5:V5"/>
  </mergeCells>
  <pageMargins left="0.70866141732283472" right="0.70866141732283472" top="0.74803149606299213" bottom="0.74803149606299213" header="0.31496062992125984" footer="0.31496062992125984"/>
  <pageSetup paperSize="9" scale="45" fitToHeight="0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B35C-88CF-415E-A4E1-69DA41C91B00}">
  <sheetPr>
    <tabColor theme="2" tint="-0.249977111117893"/>
  </sheetPr>
  <dimension ref="B2:P606"/>
  <sheetViews>
    <sheetView showGridLines="0" view="pageBreakPreview" zoomScale="90" zoomScaleNormal="100" zoomScaleSheetLayoutView="90" workbookViewId="0">
      <selection activeCell="W26" sqref="W26"/>
    </sheetView>
  </sheetViews>
  <sheetFormatPr defaultColWidth="8.8984375" defaultRowHeight="13.8" x14ac:dyDescent="0.25"/>
  <cols>
    <col min="1" max="1" width="2.09765625" customWidth="1"/>
    <col min="2" max="2" width="13.09765625" customWidth="1"/>
    <col min="4" max="4" width="6" bestFit="1" customWidth="1"/>
    <col min="5" max="5" width="11.09765625" bestFit="1" customWidth="1"/>
    <col min="6" max="9" width="8.59765625" style="257"/>
    <col min="10" max="10" width="8.59765625" style="257" customWidth="1"/>
    <col min="11" max="15" width="8.59765625" style="257"/>
  </cols>
  <sheetData>
    <row r="2" spans="2:16" ht="17.399999999999999" x14ac:dyDescent="0.25">
      <c r="B2" s="258" t="s">
        <v>42</v>
      </c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</row>
    <row r="3" spans="2:16" ht="17.399999999999999" x14ac:dyDescent="0.25">
      <c r="B3" s="251"/>
      <c r="C3" s="251"/>
      <c r="D3" s="252"/>
      <c r="E3" s="252"/>
      <c r="F3" s="256"/>
      <c r="G3" s="256"/>
      <c r="H3" s="256"/>
      <c r="I3" s="256"/>
      <c r="J3" s="256"/>
      <c r="K3" s="256"/>
      <c r="L3" s="256"/>
      <c r="M3" s="256"/>
      <c r="N3" s="256"/>
      <c r="O3" s="256"/>
    </row>
    <row r="4" spans="2:16" x14ac:dyDescent="0.25">
      <c r="B4" s="487" t="s">
        <v>233</v>
      </c>
      <c r="C4" s="487"/>
      <c r="D4" s="487"/>
      <c r="E4" s="253" t="s">
        <v>234</v>
      </c>
      <c r="F4" s="253" t="s">
        <v>235</v>
      </c>
      <c r="G4" s="253" t="s">
        <v>236</v>
      </c>
      <c r="H4" s="253" t="s">
        <v>237</v>
      </c>
      <c r="I4" s="253" t="s">
        <v>238</v>
      </c>
      <c r="J4" s="253" t="s">
        <v>239</v>
      </c>
      <c r="K4" s="253" t="s">
        <v>240</v>
      </c>
      <c r="L4" s="253" t="s">
        <v>241</v>
      </c>
      <c r="M4" s="253" t="s">
        <v>242</v>
      </c>
      <c r="N4" s="253" t="s">
        <v>243</v>
      </c>
      <c r="O4" s="253" t="s">
        <v>244</v>
      </c>
    </row>
    <row r="5" spans="2:16" x14ac:dyDescent="0.25">
      <c r="B5" s="40"/>
      <c r="C5" s="40"/>
      <c r="D5" s="40"/>
      <c r="E5" s="40"/>
      <c r="F5" s="62"/>
      <c r="G5" s="62"/>
      <c r="H5" s="62"/>
      <c r="I5" s="62"/>
      <c r="J5" s="62"/>
      <c r="K5" s="62"/>
      <c r="L5" s="62"/>
      <c r="M5" s="62"/>
      <c r="N5" s="62"/>
      <c r="O5" s="62"/>
    </row>
    <row r="6" spans="2:16" x14ac:dyDescent="0.25">
      <c r="B6" s="209" t="str">
        <f>'3. GRI Pricing'!C16</f>
        <v>Door Number</v>
      </c>
      <c r="C6" s="209" t="str">
        <f>'3. GRI Pricing'!E16</f>
        <v>Bedroom</v>
      </c>
      <c r="D6" s="209" t="str">
        <f>'3. GRI Pricing'!F16</f>
        <v>Bath</v>
      </c>
      <c r="E6" s="253">
        <f>'4. Valuation'!D6</f>
        <v>45536</v>
      </c>
      <c r="F6" s="253" t="s">
        <v>245</v>
      </c>
      <c r="G6" s="253" t="s">
        <v>245</v>
      </c>
      <c r="H6" s="253" t="s">
        <v>245</v>
      </c>
      <c r="I6" s="253" t="s">
        <v>245</v>
      </c>
      <c r="J6" s="253" t="s">
        <v>245</v>
      </c>
      <c r="K6" s="253" t="s">
        <v>245</v>
      </c>
      <c r="L6" s="253" t="s">
        <v>245</v>
      </c>
      <c r="M6" s="253" t="s">
        <v>245</v>
      </c>
      <c r="N6" s="253" t="s">
        <v>245</v>
      </c>
      <c r="O6" s="253" t="s">
        <v>245</v>
      </c>
    </row>
    <row r="7" spans="2:16" x14ac:dyDescent="0.25">
      <c r="B7" s="254">
        <f>'3. GRI Pricing'!C17</f>
        <v>101</v>
      </c>
      <c r="C7" s="254" t="str">
        <f>'3. GRI Pricing'!E17</f>
        <v>1 Bed</v>
      </c>
      <c r="D7" s="254">
        <f>'3. GRI Pricing'!F17</f>
        <v>1</v>
      </c>
      <c r="E7" s="255">
        <f>'3. GRI Pricing'!Z17</f>
        <v>1365</v>
      </c>
      <c r="F7" s="279">
        <v>0</v>
      </c>
      <c r="G7" s="279">
        <v>0</v>
      </c>
      <c r="H7" s="279">
        <v>0</v>
      </c>
      <c r="I7" s="253"/>
      <c r="J7" s="253"/>
      <c r="K7" s="253"/>
      <c r="L7" s="253"/>
      <c r="M7" s="253"/>
      <c r="N7" s="253"/>
      <c r="O7" s="253"/>
      <c r="P7" s="1"/>
    </row>
    <row r="8" spans="2:16" x14ac:dyDescent="0.25">
      <c r="B8" s="254">
        <f>'3. GRI Pricing'!C18</f>
        <v>102</v>
      </c>
      <c r="C8" s="254" t="str">
        <f>'3. GRI Pricing'!E18</f>
        <v>Studio</v>
      </c>
      <c r="D8" s="254">
        <f>'3. GRI Pricing'!F18</f>
        <v>1</v>
      </c>
      <c r="E8" s="255">
        <f>'3. GRI Pricing'!Z18</f>
        <v>1195</v>
      </c>
      <c r="F8" s="279">
        <v>0</v>
      </c>
      <c r="G8" s="279">
        <v>0</v>
      </c>
      <c r="H8" s="279">
        <v>0</v>
      </c>
      <c r="I8" s="253"/>
      <c r="J8" s="253"/>
      <c r="K8" s="253"/>
      <c r="L8" s="253"/>
      <c r="M8" s="253"/>
      <c r="N8" s="253"/>
      <c r="O8" s="253"/>
      <c r="P8" s="1"/>
    </row>
    <row r="9" spans="2:16" x14ac:dyDescent="0.25">
      <c r="B9" s="254">
        <f>'3. GRI Pricing'!C19</f>
        <v>103</v>
      </c>
      <c r="C9" s="254" t="str">
        <f>'3. GRI Pricing'!E19</f>
        <v>Studio</v>
      </c>
      <c r="D9" s="254">
        <f>'3. GRI Pricing'!F19</f>
        <v>1</v>
      </c>
      <c r="E9" s="255">
        <f>'3. GRI Pricing'!Z19</f>
        <v>1195</v>
      </c>
      <c r="F9" s="279">
        <v>0</v>
      </c>
      <c r="G9" s="279">
        <v>0</v>
      </c>
      <c r="H9" s="279">
        <v>0</v>
      </c>
      <c r="I9" s="253"/>
      <c r="J9" s="253"/>
      <c r="K9" s="253"/>
      <c r="L9" s="253"/>
      <c r="M9" s="253"/>
      <c r="N9" s="253"/>
      <c r="O9" s="253"/>
      <c r="P9" s="1"/>
    </row>
    <row r="10" spans="2:16" x14ac:dyDescent="0.25">
      <c r="B10" s="254">
        <f>'3. GRI Pricing'!C20</f>
        <v>104</v>
      </c>
      <c r="C10" s="254" t="str">
        <f>'3. GRI Pricing'!E20</f>
        <v>1 Bed</v>
      </c>
      <c r="D10" s="254">
        <f>'3. GRI Pricing'!F20</f>
        <v>1</v>
      </c>
      <c r="E10" s="255">
        <f>'3. GRI Pricing'!Z20</f>
        <v>1365</v>
      </c>
      <c r="F10" s="279">
        <v>0</v>
      </c>
      <c r="G10" s="279">
        <v>0</v>
      </c>
      <c r="H10" s="279">
        <v>0</v>
      </c>
      <c r="I10" s="253"/>
      <c r="J10" s="253"/>
      <c r="K10" s="253"/>
      <c r="L10" s="253"/>
      <c r="M10" s="253"/>
      <c r="N10" s="253"/>
      <c r="O10" s="253"/>
      <c r="P10" s="1"/>
    </row>
    <row r="11" spans="2:16" x14ac:dyDescent="0.25">
      <c r="B11" s="254">
        <f>'3. GRI Pricing'!C21</f>
        <v>105</v>
      </c>
      <c r="C11" s="254" t="str">
        <f>'3. GRI Pricing'!E21</f>
        <v>1 Bed</v>
      </c>
      <c r="D11" s="254">
        <f>'3. GRI Pricing'!F21</f>
        <v>1</v>
      </c>
      <c r="E11" s="255">
        <f>'3. GRI Pricing'!Z21</f>
        <v>1355</v>
      </c>
      <c r="F11" s="279">
        <v>0</v>
      </c>
      <c r="G11" s="279">
        <v>0</v>
      </c>
      <c r="H11" s="279">
        <v>0</v>
      </c>
      <c r="I11" s="253"/>
      <c r="J11" s="253"/>
      <c r="K11" s="253"/>
      <c r="L11" s="253"/>
      <c r="M11" s="253"/>
      <c r="N11" s="253"/>
      <c r="O11" s="253"/>
      <c r="P11" s="1"/>
    </row>
    <row r="12" spans="2:16" x14ac:dyDescent="0.25">
      <c r="B12" s="254">
        <f>'3. GRI Pricing'!C22</f>
        <v>106</v>
      </c>
      <c r="C12" s="254" t="str">
        <f>'3. GRI Pricing'!E22</f>
        <v>2 Bed</v>
      </c>
      <c r="D12" s="254">
        <f>'3. GRI Pricing'!F22</f>
        <v>2</v>
      </c>
      <c r="E12" s="255">
        <f>'3. GRI Pricing'!Z22</f>
        <v>1745</v>
      </c>
      <c r="F12" s="279">
        <v>0</v>
      </c>
      <c r="G12" s="279">
        <v>0</v>
      </c>
      <c r="H12" s="279">
        <v>0</v>
      </c>
      <c r="I12" s="253"/>
      <c r="J12" s="253"/>
      <c r="K12" s="253"/>
      <c r="L12" s="253"/>
      <c r="M12" s="253"/>
      <c r="N12" s="253"/>
      <c r="O12" s="253"/>
      <c r="P12" s="1"/>
    </row>
    <row r="13" spans="2:16" x14ac:dyDescent="0.25">
      <c r="B13" s="254">
        <f>'3. GRI Pricing'!C23</f>
        <v>107</v>
      </c>
      <c r="C13" s="254" t="str">
        <f>'3. GRI Pricing'!E23</f>
        <v>1 Bed</v>
      </c>
      <c r="D13" s="254">
        <f>'3. GRI Pricing'!F23</f>
        <v>1</v>
      </c>
      <c r="E13" s="255">
        <f>'3. GRI Pricing'!Z23</f>
        <v>1295</v>
      </c>
      <c r="F13" s="279">
        <v>0</v>
      </c>
      <c r="G13" s="279">
        <v>0</v>
      </c>
      <c r="H13" s="279">
        <v>0</v>
      </c>
      <c r="I13" s="253"/>
      <c r="J13" s="253"/>
      <c r="K13" s="253"/>
      <c r="L13" s="253"/>
      <c r="M13" s="253"/>
      <c r="N13" s="253"/>
      <c r="O13" s="253"/>
      <c r="P13" s="1"/>
    </row>
    <row r="14" spans="2:16" x14ac:dyDescent="0.25">
      <c r="B14" s="254">
        <f>'3. GRI Pricing'!C24</f>
        <v>108</v>
      </c>
      <c r="C14" s="254" t="str">
        <f>'3. GRI Pricing'!E24</f>
        <v>1 Bed</v>
      </c>
      <c r="D14" s="254">
        <f>'3. GRI Pricing'!F24</f>
        <v>1</v>
      </c>
      <c r="E14" s="255">
        <f>'3. GRI Pricing'!Z24</f>
        <v>1335</v>
      </c>
      <c r="F14" s="279">
        <v>0</v>
      </c>
      <c r="G14" s="279">
        <v>0</v>
      </c>
      <c r="H14" s="279">
        <v>0</v>
      </c>
      <c r="I14" s="253"/>
      <c r="J14" s="253"/>
      <c r="K14" s="253"/>
      <c r="L14" s="253"/>
      <c r="M14" s="253"/>
      <c r="N14" s="253"/>
      <c r="O14" s="253"/>
      <c r="P14" s="1"/>
    </row>
    <row r="15" spans="2:16" x14ac:dyDescent="0.25">
      <c r="B15" s="254">
        <f>'3. GRI Pricing'!C25</f>
        <v>109</v>
      </c>
      <c r="C15" s="254" t="str">
        <f>'3. GRI Pricing'!E25</f>
        <v>1 Bed</v>
      </c>
      <c r="D15" s="254">
        <f>'3. GRI Pricing'!F25</f>
        <v>1</v>
      </c>
      <c r="E15" s="255">
        <f>'3. GRI Pricing'!Z25</f>
        <v>1300</v>
      </c>
      <c r="F15" s="279">
        <v>0</v>
      </c>
      <c r="G15" s="279">
        <v>0</v>
      </c>
      <c r="H15" s="279">
        <v>0</v>
      </c>
      <c r="I15" s="253"/>
      <c r="J15" s="253"/>
      <c r="K15" s="253"/>
      <c r="L15" s="253"/>
      <c r="M15" s="253"/>
      <c r="N15" s="253"/>
      <c r="O15" s="253"/>
      <c r="P15" s="1"/>
    </row>
    <row r="16" spans="2:16" x14ac:dyDescent="0.25">
      <c r="B16" s="254">
        <f>'3. GRI Pricing'!C26</f>
        <v>110</v>
      </c>
      <c r="C16" s="254" t="str">
        <f>'3. GRI Pricing'!E26</f>
        <v>1 Bed</v>
      </c>
      <c r="D16" s="254">
        <f>'3. GRI Pricing'!F26</f>
        <v>1</v>
      </c>
      <c r="E16" s="255">
        <f>'3. GRI Pricing'!Z26</f>
        <v>1335</v>
      </c>
      <c r="F16" s="279">
        <v>0</v>
      </c>
      <c r="G16" s="279">
        <v>0</v>
      </c>
      <c r="H16" s="279">
        <v>0</v>
      </c>
      <c r="I16" s="253"/>
      <c r="J16" s="253"/>
      <c r="K16" s="253"/>
      <c r="L16" s="253"/>
      <c r="M16" s="253"/>
      <c r="N16" s="253"/>
      <c r="O16" s="253"/>
      <c r="P16" s="1"/>
    </row>
    <row r="17" spans="2:16" x14ac:dyDescent="0.25">
      <c r="B17" s="254">
        <f>'3. GRI Pricing'!C27</f>
        <v>111</v>
      </c>
      <c r="C17" s="254" t="str">
        <f>'3. GRI Pricing'!E27</f>
        <v>2 Bed</v>
      </c>
      <c r="D17" s="254">
        <f>'3. GRI Pricing'!F27</f>
        <v>2</v>
      </c>
      <c r="E17" s="255">
        <f>'3. GRI Pricing'!Z27</f>
        <v>1705</v>
      </c>
      <c r="F17" s="279">
        <v>0</v>
      </c>
      <c r="G17" s="279">
        <v>0</v>
      </c>
      <c r="H17" s="279">
        <v>0</v>
      </c>
      <c r="I17" s="253"/>
      <c r="J17" s="253"/>
      <c r="K17" s="253"/>
      <c r="L17" s="253"/>
      <c r="M17" s="253"/>
      <c r="N17" s="253"/>
      <c r="O17" s="253"/>
      <c r="P17" s="1"/>
    </row>
    <row r="18" spans="2:16" x14ac:dyDescent="0.25">
      <c r="B18" s="254">
        <f>'3. GRI Pricing'!C28</f>
        <v>112</v>
      </c>
      <c r="C18" s="254" t="str">
        <f>'3. GRI Pricing'!E28</f>
        <v>1 Bed</v>
      </c>
      <c r="D18" s="254">
        <f>'3. GRI Pricing'!F28</f>
        <v>1</v>
      </c>
      <c r="E18" s="255">
        <f>'3. GRI Pricing'!Z28</f>
        <v>1335</v>
      </c>
      <c r="F18" s="279">
        <v>0</v>
      </c>
      <c r="G18" s="279">
        <v>0</v>
      </c>
      <c r="H18" s="279">
        <v>0</v>
      </c>
      <c r="I18" s="253"/>
      <c r="J18" s="253"/>
      <c r="K18" s="253"/>
      <c r="L18" s="253"/>
      <c r="M18" s="253"/>
      <c r="N18" s="253"/>
      <c r="O18" s="253"/>
      <c r="P18" s="1"/>
    </row>
    <row r="19" spans="2:16" x14ac:dyDescent="0.25">
      <c r="B19" s="254">
        <f>'3. GRI Pricing'!C29</f>
        <v>201</v>
      </c>
      <c r="C19" s="254" t="str">
        <f>'3. GRI Pricing'!E29</f>
        <v>1 Bed</v>
      </c>
      <c r="D19" s="254">
        <f>'3. GRI Pricing'!F29</f>
        <v>1</v>
      </c>
      <c r="E19" s="255">
        <f>'3. GRI Pricing'!Z29</f>
        <v>1380</v>
      </c>
      <c r="F19" s="279">
        <v>0</v>
      </c>
      <c r="G19" s="279">
        <v>0</v>
      </c>
      <c r="H19" s="279">
        <v>0</v>
      </c>
      <c r="I19" s="253"/>
      <c r="J19" s="253"/>
      <c r="K19" s="253"/>
      <c r="L19" s="253"/>
      <c r="M19" s="253"/>
      <c r="N19" s="253"/>
      <c r="O19" s="253"/>
      <c r="P19" s="1"/>
    </row>
    <row r="20" spans="2:16" x14ac:dyDescent="0.25">
      <c r="B20" s="254">
        <f>'3. GRI Pricing'!C30</f>
        <v>202</v>
      </c>
      <c r="C20" s="254" t="str">
        <f>'3. GRI Pricing'!E30</f>
        <v>Studio</v>
      </c>
      <c r="D20" s="254">
        <f>'3. GRI Pricing'!F30</f>
        <v>1</v>
      </c>
      <c r="E20" s="255">
        <f>'3. GRI Pricing'!Z30</f>
        <v>1210</v>
      </c>
      <c r="F20" s="279">
        <v>0</v>
      </c>
      <c r="G20" s="279">
        <v>0</v>
      </c>
      <c r="H20" s="279">
        <v>0</v>
      </c>
      <c r="I20" s="253"/>
      <c r="J20" s="253"/>
      <c r="K20" s="253"/>
      <c r="L20" s="253"/>
      <c r="M20" s="253"/>
      <c r="N20" s="253"/>
      <c r="O20" s="253"/>
      <c r="P20" s="1"/>
    </row>
    <row r="21" spans="2:16" x14ac:dyDescent="0.25">
      <c r="B21" s="254">
        <f>'3. GRI Pricing'!C31</f>
        <v>203</v>
      </c>
      <c r="C21" s="254" t="str">
        <f>'3. GRI Pricing'!E31</f>
        <v>Studio</v>
      </c>
      <c r="D21" s="254">
        <f>'3. GRI Pricing'!F31</f>
        <v>1</v>
      </c>
      <c r="E21" s="255">
        <f>'3. GRI Pricing'!Z31</f>
        <v>1210</v>
      </c>
      <c r="F21" s="279">
        <v>0</v>
      </c>
      <c r="G21" s="279">
        <v>0</v>
      </c>
      <c r="H21" s="279">
        <v>0</v>
      </c>
      <c r="I21" s="253"/>
      <c r="J21" s="253"/>
      <c r="K21" s="253"/>
      <c r="L21" s="253"/>
      <c r="M21" s="253"/>
      <c r="N21" s="253"/>
      <c r="O21" s="253"/>
      <c r="P21" s="1"/>
    </row>
    <row r="22" spans="2:16" x14ac:dyDescent="0.25">
      <c r="B22" s="254">
        <f>'3. GRI Pricing'!C32</f>
        <v>204</v>
      </c>
      <c r="C22" s="254" t="str">
        <f>'3. GRI Pricing'!E32</f>
        <v>1 Bed</v>
      </c>
      <c r="D22" s="254">
        <f>'3. GRI Pricing'!F32</f>
        <v>1</v>
      </c>
      <c r="E22" s="255">
        <f>'3. GRI Pricing'!Z32</f>
        <v>1380</v>
      </c>
      <c r="F22" s="279">
        <v>0</v>
      </c>
      <c r="G22" s="279">
        <v>0</v>
      </c>
      <c r="H22" s="279">
        <v>0</v>
      </c>
      <c r="I22" s="253"/>
      <c r="J22" s="253"/>
      <c r="K22" s="253"/>
      <c r="L22" s="253"/>
      <c r="M22" s="253"/>
      <c r="N22" s="253"/>
      <c r="O22" s="253"/>
      <c r="P22" s="1"/>
    </row>
    <row r="23" spans="2:16" x14ac:dyDescent="0.25">
      <c r="B23" s="254">
        <f>'3. GRI Pricing'!C33</f>
        <v>205</v>
      </c>
      <c r="C23" s="254" t="str">
        <f>'3. GRI Pricing'!E33</f>
        <v>2 Bed</v>
      </c>
      <c r="D23" s="254">
        <f>'3. GRI Pricing'!F33</f>
        <v>2</v>
      </c>
      <c r="E23" s="255">
        <f>'3. GRI Pricing'!Z33</f>
        <v>1760</v>
      </c>
      <c r="F23" s="279">
        <v>0</v>
      </c>
      <c r="G23" s="279">
        <v>0</v>
      </c>
      <c r="H23" s="279">
        <v>0</v>
      </c>
      <c r="I23" s="253"/>
      <c r="J23" s="253"/>
      <c r="K23" s="253"/>
      <c r="L23" s="253"/>
      <c r="M23" s="253"/>
      <c r="N23" s="253"/>
      <c r="O23" s="253"/>
      <c r="P23" s="1"/>
    </row>
    <row r="24" spans="2:16" x14ac:dyDescent="0.25">
      <c r="B24" s="254">
        <f>'3. GRI Pricing'!C34</f>
        <v>206</v>
      </c>
      <c r="C24" s="254" t="str">
        <f>'3. GRI Pricing'!E34</f>
        <v>1 Bed</v>
      </c>
      <c r="D24" s="254">
        <f>'3. GRI Pricing'!F34</f>
        <v>1</v>
      </c>
      <c r="E24" s="255">
        <f>'3. GRI Pricing'!Z34</f>
        <v>1340</v>
      </c>
      <c r="F24" s="279">
        <v>0</v>
      </c>
      <c r="G24" s="279">
        <v>0</v>
      </c>
      <c r="H24" s="279">
        <v>0</v>
      </c>
      <c r="I24" s="253"/>
      <c r="J24" s="253"/>
      <c r="K24" s="253"/>
      <c r="L24" s="253"/>
      <c r="M24" s="253"/>
      <c r="N24" s="253"/>
      <c r="O24" s="253"/>
      <c r="P24" s="1"/>
    </row>
    <row r="25" spans="2:16" x14ac:dyDescent="0.25">
      <c r="B25" s="254">
        <f>'3. GRI Pricing'!C35</f>
        <v>207</v>
      </c>
      <c r="C25" s="254" t="str">
        <f>'3. GRI Pricing'!E35</f>
        <v>1 Bed</v>
      </c>
      <c r="D25" s="254">
        <f>'3. GRI Pricing'!F35</f>
        <v>1</v>
      </c>
      <c r="E25" s="255">
        <f>'3. GRI Pricing'!Z35</f>
        <v>1320</v>
      </c>
      <c r="F25" s="279">
        <v>0</v>
      </c>
      <c r="G25" s="279">
        <v>0</v>
      </c>
      <c r="H25" s="279">
        <v>0</v>
      </c>
      <c r="I25" s="253"/>
      <c r="J25" s="253"/>
      <c r="K25" s="253"/>
      <c r="L25" s="253"/>
      <c r="M25" s="253"/>
      <c r="N25" s="253"/>
      <c r="O25" s="253"/>
      <c r="P25" s="1"/>
    </row>
    <row r="26" spans="2:16" x14ac:dyDescent="0.25">
      <c r="B26" s="254">
        <f>'3. GRI Pricing'!C36</f>
        <v>208</v>
      </c>
      <c r="C26" s="254" t="str">
        <f>'3. GRI Pricing'!E36</f>
        <v>1 Bed</v>
      </c>
      <c r="D26" s="254">
        <f>'3. GRI Pricing'!F36</f>
        <v>1</v>
      </c>
      <c r="E26" s="255">
        <f>'3. GRI Pricing'!Z36</f>
        <v>1340</v>
      </c>
      <c r="F26" s="279">
        <v>0</v>
      </c>
      <c r="G26" s="279">
        <v>0</v>
      </c>
      <c r="H26" s="279">
        <v>0</v>
      </c>
      <c r="I26" s="253"/>
      <c r="J26" s="253"/>
      <c r="K26" s="253"/>
      <c r="L26" s="253"/>
      <c r="M26" s="253"/>
      <c r="N26" s="253"/>
      <c r="O26" s="253"/>
      <c r="P26" s="1"/>
    </row>
    <row r="27" spans="2:16" x14ac:dyDescent="0.25">
      <c r="B27" s="254">
        <f>'3. GRI Pricing'!C37</f>
        <v>209</v>
      </c>
      <c r="C27" s="254" t="str">
        <f>'3. GRI Pricing'!E37</f>
        <v>1 Bed</v>
      </c>
      <c r="D27" s="254">
        <f>'3. GRI Pricing'!F37</f>
        <v>1</v>
      </c>
      <c r="E27" s="255">
        <f>'3. GRI Pricing'!Z37</f>
        <v>1320</v>
      </c>
      <c r="F27" s="279">
        <v>0</v>
      </c>
      <c r="G27" s="279">
        <v>0</v>
      </c>
      <c r="H27" s="279">
        <v>0</v>
      </c>
      <c r="I27" s="253"/>
      <c r="J27" s="253"/>
      <c r="K27" s="253"/>
      <c r="L27" s="253"/>
      <c r="M27" s="253"/>
      <c r="N27" s="253"/>
      <c r="O27" s="253"/>
      <c r="P27" s="1"/>
    </row>
    <row r="28" spans="2:16" x14ac:dyDescent="0.25">
      <c r="B28" s="254">
        <f>'3. GRI Pricing'!C38</f>
        <v>210</v>
      </c>
      <c r="C28" s="254" t="str">
        <f>'3. GRI Pricing'!E38</f>
        <v>1 Bed</v>
      </c>
      <c r="D28" s="254">
        <f>'3. GRI Pricing'!F38</f>
        <v>1</v>
      </c>
      <c r="E28" s="255">
        <f>'3. GRI Pricing'!Z38</f>
        <v>1345</v>
      </c>
      <c r="F28" s="279">
        <v>0</v>
      </c>
      <c r="G28" s="279">
        <v>0</v>
      </c>
      <c r="H28" s="279">
        <v>0</v>
      </c>
      <c r="I28" s="253"/>
      <c r="J28" s="253"/>
      <c r="K28" s="253"/>
      <c r="L28" s="253"/>
      <c r="M28" s="253"/>
      <c r="N28" s="253"/>
      <c r="O28" s="253"/>
      <c r="P28" s="1"/>
    </row>
    <row r="29" spans="2:16" x14ac:dyDescent="0.25">
      <c r="B29" s="254">
        <f>'3. GRI Pricing'!C39</f>
        <v>211</v>
      </c>
      <c r="C29" s="254" t="str">
        <f>'3. GRI Pricing'!E39</f>
        <v>1 Bed</v>
      </c>
      <c r="D29" s="254">
        <f>'3. GRI Pricing'!F39</f>
        <v>1</v>
      </c>
      <c r="E29" s="255">
        <f>'3. GRI Pricing'!Z39</f>
        <v>1320</v>
      </c>
      <c r="F29" s="279">
        <v>0</v>
      </c>
      <c r="G29" s="279">
        <v>0</v>
      </c>
      <c r="H29" s="279">
        <v>0</v>
      </c>
      <c r="I29" s="253"/>
      <c r="J29" s="253"/>
      <c r="K29" s="253"/>
      <c r="L29" s="253"/>
      <c r="M29" s="253"/>
      <c r="N29" s="253"/>
      <c r="O29" s="253"/>
      <c r="P29" s="1"/>
    </row>
    <row r="30" spans="2:16" x14ac:dyDescent="0.25">
      <c r="B30" s="254">
        <f>'3. GRI Pricing'!C40</f>
        <v>212</v>
      </c>
      <c r="C30" s="254" t="str">
        <f>'3. GRI Pricing'!E40</f>
        <v>2 Bed</v>
      </c>
      <c r="D30" s="254">
        <f>'3. GRI Pricing'!F40</f>
        <v>2</v>
      </c>
      <c r="E30" s="255">
        <f>'3. GRI Pricing'!Z40</f>
        <v>1745</v>
      </c>
      <c r="F30" s="279">
        <v>0</v>
      </c>
      <c r="G30" s="279">
        <v>0</v>
      </c>
      <c r="H30" s="279">
        <v>0</v>
      </c>
      <c r="I30" s="253"/>
      <c r="J30" s="253"/>
      <c r="K30" s="253"/>
      <c r="L30" s="253"/>
      <c r="M30" s="253"/>
      <c r="N30" s="253"/>
      <c r="O30" s="253"/>
      <c r="P30" s="1"/>
    </row>
    <row r="31" spans="2:16" x14ac:dyDescent="0.25">
      <c r="B31" s="254">
        <f>'3. GRI Pricing'!C41</f>
        <v>213</v>
      </c>
      <c r="C31" s="254" t="str">
        <f>'3. GRI Pricing'!E41</f>
        <v>1 Bed</v>
      </c>
      <c r="D31" s="254">
        <f>'3. GRI Pricing'!F41</f>
        <v>1</v>
      </c>
      <c r="E31" s="255">
        <f>'3. GRI Pricing'!Z41</f>
        <v>1320</v>
      </c>
      <c r="F31" s="279">
        <v>0</v>
      </c>
      <c r="G31" s="279">
        <v>0</v>
      </c>
      <c r="H31" s="279">
        <v>0</v>
      </c>
      <c r="I31" s="253"/>
      <c r="J31" s="253"/>
      <c r="K31" s="253"/>
      <c r="L31" s="253"/>
      <c r="M31" s="253"/>
      <c r="N31" s="253"/>
      <c r="O31" s="253"/>
      <c r="P31" s="1"/>
    </row>
    <row r="32" spans="2:16" x14ac:dyDescent="0.25">
      <c r="B32" s="254">
        <f>'3. GRI Pricing'!C42</f>
        <v>214</v>
      </c>
      <c r="C32" s="254" t="str">
        <f>'3. GRI Pricing'!E42</f>
        <v>1 Bed</v>
      </c>
      <c r="D32" s="254">
        <f>'3. GRI Pricing'!F42</f>
        <v>1</v>
      </c>
      <c r="E32" s="255">
        <f>'3. GRI Pricing'!Z42</f>
        <v>1340</v>
      </c>
      <c r="F32" s="279">
        <v>0</v>
      </c>
      <c r="G32" s="279">
        <v>0</v>
      </c>
      <c r="H32" s="279">
        <v>0</v>
      </c>
      <c r="I32" s="253"/>
      <c r="J32" s="253"/>
      <c r="K32" s="253"/>
      <c r="L32" s="253"/>
      <c r="M32" s="253"/>
      <c r="N32" s="253"/>
      <c r="O32" s="253"/>
      <c r="P32" s="1"/>
    </row>
    <row r="33" spans="2:16" x14ac:dyDescent="0.25">
      <c r="B33" s="254">
        <f>'3. GRI Pricing'!C43</f>
        <v>215</v>
      </c>
      <c r="C33" s="254" t="str">
        <f>'3. GRI Pricing'!E43</f>
        <v>2 Bed</v>
      </c>
      <c r="D33" s="254">
        <f>'3. GRI Pricing'!F43</f>
        <v>2</v>
      </c>
      <c r="E33" s="255">
        <f>'3. GRI Pricing'!Z43</f>
        <v>1715</v>
      </c>
      <c r="F33" s="279">
        <v>0</v>
      </c>
      <c r="G33" s="279">
        <v>0</v>
      </c>
      <c r="H33" s="279">
        <v>0</v>
      </c>
      <c r="I33" s="253"/>
      <c r="J33" s="253"/>
      <c r="K33" s="253"/>
      <c r="L33" s="253"/>
      <c r="M33" s="253"/>
      <c r="N33" s="253"/>
      <c r="O33" s="253"/>
      <c r="P33" s="1"/>
    </row>
    <row r="34" spans="2:16" x14ac:dyDescent="0.25">
      <c r="B34" s="254">
        <f>'3. GRI Pricing'!C44</f>
        <v>216</v>
      </c>
      <c r="C34" s="254" t="str">
        <f>'3. GRI Pricing'!E44</f>
        <v>1 Bed</v>
      </c>
      <c r="D34" s="254">
        <f>'3. GRI Pricing'!F44</f>
        <v>1</v>
      </c>
      <c r="E34" s="255">
        <f>'3. GRI Pricing'!Z44</f>
        <v>1340</v>
      </c>
      <c r="F34" s="279">
        <v>0</v>
      </c>
      <c r="G34" s="279">
        <v>0</v>
      </c>
      <c r="H34" s="279">
        <v>0</v>
      </c>
      <c r="I34" s="253"/>
      <c r="J34" s="253"/>
      <c r="K34" s="253"/>
      <c r="L34" s="253"/>
      <c r="M34" s="253"/>
      <c r="N34" s="253"/>
      <c r="O34" s="253"/>
      <c r="P34" s="1"/>
    </row>
    <row r="35" spans="2:16" x14ac:dyDescent="0.25">
      <c r="B35" s="254">
        <f>'3. GRI Pricing'!C45</f>
        <v>217</v>
      </c>
      <c r="C35" s="254" t="str">
        <f>'3. GRI Pricing'!E45</f>
        <v>1 Bed</v>
      </c>
      <c r="D35" s="254">
        <f>'3. GRI Pricing'!F45</f>
        <v>1</v>
      </c>
      <c r="E35" s="255">
        <f>'3. GRI Pricing'!Z45</f>
        <v>1340</v>
      </c>
      <c r="F35" s="279">
        <v>0</v>
      </c>
      <c r="G35" s="279">
        <v>0</v>
      </c>
      <c r="H35" s="279">
        <v>0</v>
      </c>
      <c r="I35" s="253"/>
      <c r="J35" s="253"/>
      <c r="K35" s="253"/>
      <c r="L35" s="253"/>
      <c r="M35" s="253"/>
      <c r="N35" s="253"/>
      <c r="O35" s="253"/>
      <c r="P35" s="1"/>
    </row>
    <row r="36" spans="2:16" x14ac:dyDescent="0.25">
      <c r="B36" s="254">
        <f>'3. GRI Pricing'!C46</f>
        <v>218</v>
      </c>
      <c r="C36" s="254" t="str">
        <f>'3. GRI Pricing'!E46</f>
        <v>1 Bed</v>
      </c>
      <c r="D36" s="254">
        <f>'3. GRI Pricing'!F46</f>
        <v>1</v>
      </c>
      <c r="E36" s="255">
        <f>'3. GRI Pricing'!Z46</f>
        <v>1340</v>
      </c>
      <c r="F36" s="279">
        <v>0</v>
      </c>
      <c r="G36" s="279">
        <v>0</v>
      </c>
      <c r="H36" s="279">
        <v>0</v>
      </c>
      <c r="I36" s="253"/>
      <c r="J36" s="253"/>
      <c r="K36" s="253"/>
      <c r="L36" s="253"/>
      <c r="M36" s="253"/>
      <c r="N36" s="253"/>
      <c r="O36" s="253"/>
      <c r="P36" s="1"/>
    </row>
    <row r="37" spans="2:16" x14ac:dyDescent="0.25">
      <c r="B37" s="254">
        <f>'3. GRI Pricing'!C47</f>
        <v>219</v>
      </c>
      <c r="C37" s="254" t="str">
        <f>'3. GRI Pricing'!E47</f>
        <v>Studio</v>
      </c>
      <c r="D37" s="254">
        <f>'3. GRI Pricing'!F47</f>
        <v>1</v>
      </c>
      <c r="E37" s="255">
        <f>'3. GRI Pricing'!Z47</f>
        <v>1225</v>
      </c>
      <c r="F37" s="279">
        <v>0</v>
      </c>
      <c r="G37" s="279">
        <v>0</v>
      </c>
      <c r="H37" s="279">
        <v>0</v>
      </c>
      <c r="I37" s="253"/>
      <c r="J37" s="253"/>
      <c r="K37" s="253"/>
      <c r="L37" s="253"/>
      <c r="M37" s="253"/>
      <c r="N37" s="253"/>
      <c r="O37" s="253"/>
      <c r="P37" s="1"/>
    </row>
    <row r="38" spans="2:16" x14ac:dyDescent="0.25">
      <c r="B38" s="254">
        <f>'3. GRI Pricing'!C48</f>
        <v>220</v>
      </c>
      <c r="C38" s="254" t="str">
        <f>'3. GRI Pricing'!E48</f>
        <v>1 Bed</v>
      </c>
      <c r="D38" s="254">
        <f>'3. GRI Pricing'!F48</f>
        <v>1</v>
      </c>
      <c r="E38" s="255">
        <f>'3. GRI Pricing'!Z48</f>
        <v>1340</v>
      </c>
      <c r="F38" s="279">
        <v>0</v>
      </c>
      <c r="G38" s="279">
        <v>0</v>
      </c>
      <c r="H38" s="279">
        <v>0</v>
      </c>
      <c r="I38" s="253"/>
      <c r="J38" s="253"/>
      <c r="K38" s="253"/>
      <c r="L38" s="253"/>
      <c r="M38" s="253"/>
      <c r="N38" s="253"/>
      <c r="O38" s="253"/>
      <c r="P38" s="1"/>
    </row>
    <row r="39" spans="2:16" x14ac:dyDescent="0.25">
      <c r="B39" s="254">
        <f>'3. GRI Pricing'!C49</f>
        <v>221</v>
      </c>
      <c r="C39" s="254" t="str">
        <f>'3. GRI Pricing'!E49</f>
        <v>1 Bed</v>
      </c>
      <c r="D39" s="254">
        <f>'3. GRI Pricing'!F49</f>
        <v>1</v>
      </c>
      <c r="E39" s="255">
        <f>'3. GRI Pricing'!Z49</f>
        <v>1360</v>
      </c>
      <c r="F39" s="279">
        <v>0</v>
      </c>
      <c r="G39" s="279">
        <v>0</v>
      </c>
      <c r="H39" s="279">
        <v>0</v>
      </c>
      <c r="I39" s="253"/>
      <c r="J39" s="253"/>
      <c r="K39" s="253"/>
      <c r="L39" s="253"/>
      <c r="M39" s="253"/>
      <c r="N39" s="253"/>
      <c r="O39" s="253"/>
      <c r="P39" s="1"/>
    </row>
    <row r="40" spans="2:16" x14ac:dyDescent="0.25">
      <c r="B40" s="254">
        <f>'3. GRI Pricing'!C50</f>
        <v>222</v>
      </c>
      <c r="C40" s="254" t="str">
        <f>'3. GRI Pricing'!E50</f>
        <v>2 Bed</v>
      </c>
      <c r="D40" s="254">
        <f>'3. GRI Pricing'!F50</f>
        <v>2</v>
      </c>
      <c r="E40" s="255">
        <f>'3. GRI Pricing'!Z50</f>
        <v>1790</v>
      </c>
      <c r="F40" s="279">
        <v>0</v>
      </c>
      <c r="G40" s="279">
        <v>0</v>
      </c>
      <c r="H40" s="279">
        <v>0</v>
      </c>
      <c r="I40" s="253"/>
      <c r="J40" s="253"/>
      <c r="K40" s="253"/>
      <c r="L40" s="253"/>
      <c r="M40" s="253"/>
      <c r="N40" s="253"/>
      <c r="O40" s="253"/>
      <c r="P40" s="1"/>
    </row>
    <row r="41" spans="2:16" x14ac:dyDescent="0.25">
      <c r="B41" s="254">
        <f>'3. GRI Pricing'!C51</f>
        <v>223</v>
      </c>
      <c r="C41" s="254" t="str">
        <f>'3. GRI Pricing'!E51</f>
        <v>1 Bed</v>
      </c>
      <c r="D41" s="254">
        <f>'3. GRI Pricing'!F51</f>
        <v>1</v>
      </c>
      <c r="E41" s="255">
        <f>'3. GRI Pricing'!Z51</f>
        <v>1370</v>
      </c>
      <c r="F41" s="279">
        <v>0</v>
      </c>
      <c r="G41" s="279">
        <v>0</v>
      </c>
      <c r="H41" s="279">
        <v>0</v>
      </c>
      <c r="I41" s="253"/>
      <c r="J41" s="253"/>
      <c r="K41" s="253"/>
      <c r="L41" s="253"/>
      <c r="M41" s="253"/>
      <c r="N41" s="253"/>
      <c r="O41" s="253"/>
      <c r="P41" s="1"/>
    </row>
    <row r="42" spans="2:16" x14ac:dyDescent="0.25">
      <c r="B42" s="254">
        <f>'3. GRI Pricing'!C52</f>
        <v>224</v>
      </c>
      <c r="C42" s="254" t="str">
        <f>'3. GRI Pricing'!E52</f>
        <v>1 Bed</v>
      </c>
      <c r="D42" s="254">
        <f>'3. GRI Pricing'!F52</f>
        <v>1</v>
      </c>
      <c r="E42" s="255">
        <f>'3. GRI Pricing'!Z52</f>
        <v>1345</v>
      </c>
      <c r="F42" s="279">
        <v>0</v>
      </c>
      <c r="G42" s="279">
        <v>0</v>
      </c>
      <c r="H42" s="279">
        <v>0</v>
      </c>
      <c r="I42" s="253"/>
      <c r="J42" s="253"/>
      <c r="K42" s="253"/>
      <c r="L42" s="253"/>
      <c r="M42" s="253"/>
      <c r="N42" s="253"/>
      <c r="O42" s="253"/>
      <c r="P42" s="1"/>
    </row>
    <row r="43" spans="2:16" x14ac:dyDescent="0.25">
      <c r="B43" s="254">
        <f>'3. GRI Pricing'!C53</f>
        <v>225</v>
      </c>
      <c r="C43" s="254" t="str">
        <f>'3. GRI Pricing'!E53</f>
        <v>2 Bed</v>
      </c>
      <c r="D43" s="254">
        <f>'3. GRI Pricing'!F53</f>
        <v>2</v>
      </c>
      <c r="E43" s="255">
        <f>'3. GRI Pricing'!Z53</f>
        <v>1780</v>
      </c>
      <c r="F43" s="279">
        <v>0</v>
      </c>
      <c r="G43" s="279">
        <v>0</v>
      </c>
      <c r="H43" s="279">
        <v>0</v>
      </c>
      <c r="I43" s="253"/>
      <c r="J43" s="253"/>
      <c r="K43" s="253"/>
      <c r="L43" s="253"/>
      <c r="M43" s="253"/>
      <c r="N43" s="253"/>
      <c r="O43" s="253"/>
      <c r="P43" s="1"/>
    </row>
    <row r="44" spans="2:16" x14ac:dyDescent="0.25">
      <c r="B44" s="254">
        <f>'3. GRI Pricing'!C54</f>
        <v>226</v>
      </c>
      <c r="C44" s="254" t="str">
        <f>'3. GRI Pricing'!E54</f>
        <v>1 Bed</v>
      </c>
      <c r="D44" s="254">
        <f>'3. GRI Pricing'!F54</f>
        <v>1</v>
      </c>
      <c r="E44" s="255">
        <f>'3. GRI Pricing'!Z54</f>
        <v>1335</v>
      </c>
      <c r="F44" s="279">
        <v>0</v>
      </c>
      <c r="G44" s="279">
        <v>0</v>
      </c>
      <c r="H44" s="279">
        <v>0</v>
      </c>
      <c r="I44" s="253"/>
      <c r="J44" s="253"/>
      <c r="K44" s="253"/>
      <c r="L44" s="253"/>
      <c r="M44" s="253"/>
      <c r="N44" s="253"/>
      <c r="O44" s="253"/>
      <c r="P44" s="1"/>
    </row>
    <row r="45" spans="2:16" x14ac:dyDescent="0.25">
      <c r="B45" s="254">
        <f>'3. GRI Pricing'!C55</f>
        <v>227</v>
      </c>
      <c r="C45" s="254" t="str">
        <f>'3. GRI Pricing'!E55</f>
        <v>1 Bed</v>
      </c>
      <c r="D45" s="254">
        <f>'3. GRI Pricing'!F55</f>
        <v>1</v>
      </c>
      <c r="E45" s="255">
        <f>'3. GRI Pricing'!Z55</f>
        <v>1335</v>
      </c>
      <c r="F45" s="279">
        <v>0</v>
      </c>
      <c r="G45" s="279">
        <v>0</v>
      </c>
      <c r="H45" s="279">
        <v>0</v>
      </c>
      <c r="I45" s="253"/>
      <c r="J45" s="253"/>
      <c r="K45" s="253"/>
      <c r="L45" s="253"/>
      <c r="M45" s="253"/>
      <c r="N45" s="253"/>
      <c r="O45" s="253"/>
      <c r="P45" s="1"/>
    </row>
    <row r="46" spans="2:16" x14ac:dyDescent="0.25">
      <c r="B46" s="254">
        <f>'3. GRI Pricing'!C56</f>
        <v>228</v>
      </c>
      <c r="C46" s="254" t="str">
        <f>'3. GRI Pricing'!E56</f>
        <v>2 Bed</v>
      </c>
      <c r="D46" s="254">
        <f>'3. GRI Pricing'!F56</f>
        <v>2</v>
      </c>
      <c r="E46" s="255">
        <f>'3. GRI Pricing'!Z56</f>
        <v>1780</v>
      </c>
      <c r="F46" s="279">
        <v>0</v>
      </c>
      <c r="G46" s="279">
        <v>0</v>
      </c>
      <c r="H46" s="279">
        <v>0</v>
      </c>
      <c r="I46" s="253"/>
      <c r="J46" s="253"/>
      <c r="K46" s="253"/>
      <c r="L46" s="253"/>
      <c r="M46" s="253"/>
      <c r="N46" s="253"/>
      <c r="O46" s="253"/>
      <c r="P46" s="1"/>
    </row>
    <row r="47" spans="2:16" x14ac:dyDescent="0.25">
      <c r="B47" s="254">
        <f>'3. GRI Pricing'!C57</f>
        <v>229</v>
      </c>
      <c r="C47" s="254" t="str">
        <f>'3. GRI Pricing'!E57</f>
        <v>1 Bed</v>
      </c>
      <c r="D47" s="254">
        <f>'3. GRI Pricing'!F57</f>
        <v>1</v>
      </c>
      <c r="E47" s="255">
        <f>'3. GRI Pricing'!Z57</f>
        <v>1345</v>
      </c>
      <c r="F47" s="279">
        <v>0</v>
      </c>
      <c r="G47" s="279">
        <v>0</v>
      </c>
      <c r="H47" s="279">
        <v>0</v>
      </c>
      <c r="I47" s="253"/>
      <c r="J47" s="253"/>
      <c r="K47" s="253"/>
      <c r="L47" s="253"/>
      <c r="M47" s="253"/>
      <c r="N47" s="253"/>
      <c r="O47" s="253"/>
      <c r="P47" s="1"/>
    </row>
    <row r="48" spans="2:16" x14ac:dyDescent="0.25">
      <c r="B48" s="254">
        <f>'3. GRI Pricing'!C58</f>
        <v>230</v>
      </c>
      <c r="C48" s="254" t="str">
        <f>'3. GRI Pricing'!E58</f>
        <v>1 Bed</v>
      </c>
      <c r="D48" s="254">
        <f>'3. GRI Pricing'!F58</f>
        <v>1</v>
      </c>
      <c r="E48" s="255">
        <f>'3. GRI Pricing'!Z58</f>
        <v>1370</v>
      </c>
      <c r="F48" s="279">
        <v>0</v>
      </c>
      <c r="G48" s="279">
        <v>0</v>
      </c>
      <c r="H48" s="279">
        <v>0</v>
      </c>
      <c r="I48" s="253"/>
      <c r="J48" s="253"/>
      <c r="K48" s="253"/>
      <c r="L48" s="253"/>
      <c r="M48" s="253"/>
      <c r="N48" s="253"/>
      <c r="O48" s="253"/>
      <c r="P48" s="1"/>
    </row>
    <row r="49" spans="2:16" x14ac:dyDescent="0.25">
      <c r="B49" s="254">
        <f>'3. GRI Pricing'!C59</f>
        <v>231</v>
      </c>
      <c r="C49" s="254" t="str">
        <f>'3. GRI Pricing'!E59</f>
        <v>2 Bed</v>
      </c>
      <c r="D49" s="254">
        <f>'3. GRI Pricing'!F59</f>
        <v>2</v>
      </c>
      <c r="E49" s="255">
        <f>'3. GRI Pricing'!Z59</f>
        <v>1790</v>
      </c>
      <c r="F49" s="279">
        <v>0</v>
      </c>
      <c r="G49" s="279">
        <v>0</v>
      </c>
      <c r="H49" s="279">
        <v>0</v>
      </c>
      <c r="I49" s="253"/>
      <c r="J49" s="253"/>
      <c r="K49" s="253"/>
      <c r="L49" s="253"/>
      <c r="M49" s="253"/>
      <c r="N49" s="253"/>
      <c r="O49" s="253"/>
      <c r="P49" s="1"/>
    </row>
    <row r="50" spans="2:16" x14ac:dyDescent="0.25">
      <c r="B50" s="254">
        <f>'3. GRI Pricing'!C60</f>
        <v>232</v>
      </c>
      <c r="C50" s="254" t="str">
        <f>'3. GRI Pricing'!E60</f>
        <v>1 Bed</v>
      </c>
      <c r="D50" s="254">
        <f>'3. GRI Pricing'!F60</f>
        <v>1</v>
      </c>
      <c r="E50" s="255">
        <f>'3. GRI Pricing'!Z60</f>
        <v>1360</v>
      </c>
      <c r="F50" s="279">
        <v>0</v>
      </c>
      <c r="G50" s="279">
        <v>0</v>
      </c>
      <c r="H50" s="279">
        <v>0</v>
      </c>
      <c r="I50" s="253"/>
      <c r="J50" s="253"/>
      <c r="K50" s="253"/>
      <c r="L50" s="253"/>
      <c r="M50" s="253"/>
      <c r="N50" s="253"/>
      <c r="O50" s="253"/>
      <c r="P50" s="1"/>
    </row>
    <row r="51" spans="2:16" x14ac:dyDescent="0.25">
      <c r="B51" s="254">
        <f>'3. GRI Pricing'!C61</f>
        <v>233</v>
      </c>
      <c r="C51" s="254" t="str">
        <f>'3. GRI Pricing'!E61</f>
        <v>1 Bed</v>
      </c>
      <c r="D51" s="254">
        <f>'3. GRI Pricing'!F61</f>
        <v>1</v>
      </c>
      <c r="E51" s="255">
        <f>'3. GRI Pricing'!Z61</f>
        <v>1365</v>
      </c>
      <c r="F51" s="279">
        <v>0</v>
      </c>
      <c r="G51" s="279">
        <v>0</v>
      </c>
      <c r="H51" s="279">
        <v>0</v>
      </c>
      <c r="I51" s="253"/>
      <c r="J51" s="253"/>
      <c r="K51" s="253"/>
      <c r="L51" s="253"/>
      <c r="M51" s="253"/>
      <c r="N51" s="253"/>
      <c r="O51" s="253"/>
      <c r="P51" s="1"/>
    </row>
    <row r="52" spans="2:16" x14ac:dyDescent="0.25">
      <c r="B52" s="254">
        <f>'3. GRI Pricing'!C62</f>
        <v>234</v>
      </c>
      <c r="C52" s="254" t="str">
        <f>'3. GRI Pricing'!E62</f>
        <v>1 Bed</v>
      </c>
      <c r="D52" s="254">
        <f>'3. GRI Pricing'!F62</f>
        <v>1</v>
      </c>
      <c r="E52" s="255">
        <f>'3. GRI Pricing'!Z62</f>
        <v>1335</v>
      </c>
      <c r="F52" s="279">
        <v>0</v>
      </c>
      <c r="G52" s="279">
        <v>0</v>
      </c>
      <c r="H52" s="279">
        <v>0</v>
      </c>
      <c r="I52" s="253"/>
      <c r="J52" s="253"/>
      <c r="K52" s="253"/>
      <c r="L52" s="253"/>
      <c r="M52" s="253"/>
      <c r="N52" s="253"/>
      <c r="O52" s="253"/>
      <c r="P52" s="1"/>
    </row>
    <row r="53" spans="2:16" x14ac:dyDescent="0.25">
      <c r="B53" s="254">
        <f>'3. GRI Pricing'!C63</f>
        <v>235</v>
      </c>
      <c r="C53" s="254" t="str">
        <f>'3. GRI Pricing'!E63</f>
        <v>1 Bed</v>
      </c>
      <c r="D53" s="254">
        <f>'3. GRI Pricing'!F63</f>
        <v>1</v>
      </c>
      <c r="E53" s="255">
        <f>'3. GRI Pricing'!Z63</f>
        <v>1365</v>
      </c>
      <c r="F53" s="279">
        <v>0</v>
      </c>
      <c r="G53" s="279">
        <v>0</v>
      </c>
      <c r="H53" s="279">
        <v>0</v>
      </c>
      <c r="I53" s="253"/>
      <c r="J53" s="253"/>
      <c r="K53" s="253"/>
      <c r="L53" s="253"/>
      <c r="M53" s="253"/>
      <c r="N53" s="253"/>
      <c r="O53" s="253"/>
      <c r="P53" s="1"/>
    </row>
    <row r="54" spans="2:16" x14ac:dyDescent="0.25">
      <c r="B54" s="254">
        <f>'3. GRI Pricing'!C64</f>
        <v>236</v>
      </c>
      <c r="C54" s="254" t="str">
        <f>'3. GRI Pricing'!E64</f>
        <v>1 Bed</v>
      </c>
      <c r="D54" s="254">
        <f>'3. GRI Pricing'!F64</f>
        <v>1</v>
      </c>
      <c r="E54" s="255">
        <f>'3. GRI Pricing'!Z64</f>
        <v>1340</v>
      </c>
      <c r="F54" s="279">
        <v>0</v>
      </c>
      <c r="G54" s="279">
        <v>0</v>
      </c>
      <c r="H54" s="279">
        <v>0</v>
      </c>
      <c r="I54" s="253"/>
      <c r="J54" s="253"/>
      <c r="K54" s="253"/>
      <c r="L54" s="253"/>
      <c r="M54" s="253"/>
      <c r="N54" s="253"/>
      <c r="O54" s="253"/>
      <c r="P54" s="1"/>
    </row>
    <row r="55" spans="2:16" x14ac:dyDescent="0.25">
      <c r="B55" s="254">
        <f>'3. GRI Pricing'!C65</f>
        <v>237</v>
      </c>
      <c r="C55" s="254" t="str">
        <f>'3. GRI Pricing'!E65</f>
        <v>1 Bed</v>
      </c>
      <c r="D55" s="254">
        <f>'3. GRI Pricing'!F65</f>
        <v>1</v>
      </c>
      <c r="E55" s="255">
        <f>'3. GRI Pricing'!Z65</f>
        <v>1365</v>
      </c>
      <c r="F55" s="279">
        <v>0</v>
      </c>
      <c r="G55" s="279">
        <v>0</v>
      </c>
      <c r="H55" s="279">
        <v>0</v>
      </c>
      <c r="I55" s="253"/>
      <c r="J55" s="253"/>
      <c r="K55" s="253"/>
      <c r="L55" s="253"/>
      <c r="M55" s="253"/>
      <c r="N55" s="253"/>
      <c r="O55" s="253"/>
      <c r="P55" s="1"/>
    </row>
    <row r="56" spans="2:16" x14ac:dyDescent="0.25">
      <c r="B56" s="254">
        <f>'3. GRI Pricing'!C66</f>
        <v>238</v>
      </c>
      <c r="C56" s="254" t="str">
        <f>'3. GRI Pricing'!E66</f>
        <v>2 Bed</v>
      </c>
      <c r="D56" s="254">
        <f>'3. GRI Pricing'!F66</f>
        <v>2</v>
      </c>
      <c r="E56" s="255">
        <f>'3. GRI Pricing'!Z66</f>
        <v>1715</v>
      </c>
      <c r="F56" s="279">
        <v>0</v>
      </c>
      <c r="G56" s="279">
        <v>0</v>
      </c>
      <c r="H56" s="279">
        <v>0</v>
      </c>
      <c r="I56" s="253"/>
      <c r="J56" s="253"/>
      <c r="K56" s="253"/>
      <c r="L56" s="253"/>
      <c r="M56" s="253"/>
      <c r="N56" s="253"/>
      <c r="O56" s="253"/>
      <c r="P56" s="1"/>
    </row>
    <row r="57" spans="2:16" x14ac:dyDescent="0.25">
      <c r="B57" s="254">
        <f>'3. GRI Pricing'!C67</f>
        <v>239</v>
      </c>
      <c r="C57" s="254" t="str">
        <f>'3. GRI Pricing'!E67</f>
        <v>1 Bed</v>
      </c>
      <c r="D57" s="254">
        <f>'3. GRI Pricing'!F67</f>
        <v>1</v>
      </c>
      <c r="E57" s="255">
        <f>'3. GRI Pricing'!Z67</f>
        <v>1365</v>
      </c>
      <c r="F57" s="279">
        <v>0</v>
      </c>
      <c r="G57" s="279">
        <v>0</v>
      </c>
      <c r="H57" s="279">
        <v>0</v>
      </c>
      <c r="I57" s="253"/>
      <c r="J57" s="253"/>
      <c r="K57" s="253"/>
      <c r="L57" s="253"/>
      <c r="M57" s="253"/>
      <c r="N57" s="253"/>
      <c r="O57" s="253"/>
      <c r="P57" s="1"/>
    </row>
    <row r="58" spans="2:16" x14ac:dyDescent="0.25">
      <c r="B58" s="254">
        <f>'3. GRI Pricing'!C68</f>
        <v>301</v>
      </c>
      <c r="C58" s="254" t="str">
        <f>'3. GRI Pricing'!E68</f>
        <v>1 Bed</v>
      </c>
      <c r="D58" s="254">
        <f>'3. GRI Pricing'!F68</f>
        <v>1</v>
      </c>
      <c r="E58" s="255">
        <f>'3. GRI Pricing'!Z68</f>
        <v>1385</v>
      </c>
      <c r="F58" s="279">
        <v>0</v>
      </c>
      <c r="G58" s="279">
        <v>0</v>
      </c>
      <c r="H58" s="279">
        <v>0</v>
      </c>
      <c r="I58" s="253"/>
      <c r="J58" s="253"/>
      <c r="K58" s="253"/>
      <c r="L58" s="253"/>
      <c r="M58" s="253"/>
      <c r="N58" s="253"/>
      <c r="O58" s="253"/>
      <c r="P58" s="1"/>
    </row>
    <row r="59" spans="2:16" x14ac:dyDescent="0.25">
      <c r="B59" s="254">
        <f>'3. GRI Pricing'!C69</f>
        <v>302</v>
      </c>
      <c r="C59" s="254" t="str">
        <f>'3. GRI Pricing'!E69</f>
        <v>Studio</v>
      </c>
      <c r="D59" s="254">
        <f>'3. GRI Pricing'!F69</f>
        <v>1</v>
      </c>
      <c r="E59" s="255">
        <f>'3. GRI Pricing'!Z69</f>
        <v>1215</v>
      </c>
      <c r="F59" s="279">
        <v>0</v>
      </c>
      <c r="G59" s="279">
        <v>0</v>
      </c>
      <c r="H59" s="279">
        <v>0</v>
      </c>
      <c r="I59" s="253"/>
      <c r="J59" s="253"/>
      <c r="K59" s="253"/>
      <c r="L59" s="253"/>
      <c r="M59" s="253"/>
      <c r="N59" s="253"/>
      <c r="O59" s="253"/>
      <c r="P59" s="1"/>
    </row>
    <row r="60" spans="2:16" x14ac:dyDescent="0.25">
      <c r="B60" s="254">
        <f>'3. GRI Pricing'!C70</f>
        <v>303</v>
      </c>
      <c r="C60" s="254" t="str">
        <f>'3. GRI Pricing'!E70</f>
        <v>Studio</v>
      </c>
      <c r="D60" s="254">
        <f>'3. GRI Pricing'!F70</f>
        <v>1</v>
      </c>
      <c r="E60" s="255">
        <f>'3. GRI Pricing'!Z70</f>
        <v>1215</v>
      </c>
      <c r="F60" s="279">
        <v>0</v>
      </c>
      <c r="G60" s="279">
        <v>0</v>
      </c>
      <c r="H60" s="279">
        <v>0</v>
      </c>
      <c r="I60" s="253"/>
      <c r="J60" s="253"/>
      <c r="K60" s="253"/>
      <c r="L60" s="253"/>
      <c r="M60" s="253"/>
      <c r="N60" s="253"/>
      <c r="O60" s="253"/>
      <c r="P60" s="1"/>
    </row>
    <row r="61" spans="2:16" x14ac:dyDescent="0.25">
      <c r="B61" s="254">
        <f>'3. GRI Pricing'!C71</f>
        <v>304</v>
      </c>
      <c r="C61" s="254" t="str">
        <f>'3. GRI Pricing'!E71</f>
        <v>1 Bed</v>
      </c>
      <c r="D61" s="254">
        <f>'3. GRI Pricing'!F71</f>
        <v>1</v>
      </c>
      <c r="E61" s="255">
        <f>'3. GRI Pricing'!Z71</f>
        <v>1385</v>
      </c>
      <c r="F61" s="279">
        <v>0</v>
      </c>
      <c r="G61" s="279">
        <v>0</v>
      </c>
      <c r="H61" s="279">
        <v>0</v>
      </c>
      <c r="I61" s="253"/>
      <c r="J61" s="253"/>
      <c r="K61" s="253"/>
      <c r="L61" s="253"/>
      <c r="M61" s="253"/>
      <c r="N61" s="253"/>
      <c r="O61" s="253"/>
      <c r="P61" s="1"/>
    </row>
    <row r="62" spans="2:16" x14ac:dyDescent="0.25">
      <c r="B62" s="254">
        <f>'3. GRI Pricing'!C72</f>
        <v>305</v>
      </c>
      <c r="C62" s="254" t="str">
        <f>'3. GRI Pricing'!E72</f>
        <v>2 Bed</v>
      </c>
      <c r="D62" s="254">
        <f>'3. GRI Pricing'!F72</f>
        <v>2</v>
      </c>
      <c r="E62" s="255">
        <f>'3. GRI Pricing'!Z72</f>
        <v>1805</v>
      </c>
      <c r="F62" s="279">
        <v>0</v>
      </c>
      <c r="G62" s="279">
        <v>0</v>
      </c>
      <c r="H62" s="279">
        <v>0</v>
      </c>
      <c r="I62" s="253"/>
      <c r="J62" s="253"/>
      <c r="K62" s="253"/>
      <c r="L62" s="253"/>
      <c r="M62" s="253"/>
      <c r="N62" s="253"/>
      <c r="O62" s="253"/>
      <c r="P62" s="1"/>
    </row>
    <row r="63" spans="2:16" x14ac:dyDescent="0.25">
      <c r="B63" s="254">
        <f>'3. GRI Pricing'!C73</f>
        <v>306</v>
      </c>
      <c r="C63" s="254" t="str">
        <f>'3. GRI Pricing'!E73</f>
        <v>1 Bed</v>
      </c>
      <c r="D63" s="254">
        <f>'3. GRI Pricing'!F73</f>
        <v>1</v>
      </c>
      <c r="E63" s="255">
        <f>'3. GRI Pricing'!Z73</f>
        <v>1345</v>
      </c>
      <c r="F63" s="279">
        <v>0</v>
      </c>
      <c r="G63" s="279">
        <v>0</v>
      </c>
      <c r="H63" s="279">
        <v>0</v>
      </c>
      <c r="I63" s="253"/>
      <c r="J63" s="253"/>
      <c r="K63" s="253"/>
      <c r="L63" s="253"/>
      <c r="M63" s="253"/>
      <c r="N63" s="253"/>
      <c r="O63" s="253"/>
      <c r="P63" s="1"/>
    </row>
    <row r="64" spans="2:16" x14ac:dyDescent="0.25">
      <c r="B64" s="254">
        <f>'3. GRI Pricing'!C74</f>
        <v>307</v>
      </c>
      <c r="C64" s="254" t="str">
        <f>'3. GRI Pricing'!E74</f>
        <v>1 Bed</v>
      </c>
      <c r="D64" s="254">
        <f>'3. GRI Pricing'!F74</f>
        <v>1</v>
      </c>
      <c r="E64" s="255">
        <f>'3. GRI Pricing'!Z74</f>
        <v>1325</v>
      </c>
      <c r="F64" s="279">
        <v>0</v>
      </c>
      <c r="G64" s="279">
        <v>0</v>
      </c>
      <c r="H64" s="279">
        <v>0</v>
      </c>
      <c r="I64" s="253"/>
      <c r="J64" s="253"/>
      <c r="K64" s="253"/>
      <c r="L64" s="253"/>
      <c r="M64" s="253"/>
      <c r="N64" s="253"/>
      <c r="O64" s="253"/>
      <c r="P64" s="1"/>
    </row>
    <row r="65" spans="2:16" x14ac:dyDescent="0.25">
      <c r="B65" s="254">
        <f>'3. GRI Pricing'!C75</f>
        <v>308</v>
      </c>
      <c r="C65" s="254" t="str">
        <f>'3. GRI Pricing'!E75</f>
        <v>1 Bed</v>
      </c>
      <c r="D65" s="254">
        <f>'3. GRI Pricing'!F75</f>
        <v>1</v>
      </c>
      <c r="E65" s="255">
        <f>'3. GRI Pricing'!Z75</f>
        <v>1355</v>
      </c>
      <c r="F65" s="279">
        <v>0</v>
      </c>
      <c r="G65" s="279">
        <v>0</v>
      </c>
      <c r="H65" s="279">
        <v>0</v>
      </c>
      <c r="I65" s="253"/>
      <c r="J65" s="253"/>
      <c r="K65" s="253"/>
      <c r="L65" s="253"/>
      <c r="M65" s="253"/>
      <c r="N65" s="253"/>
      <c r="O65" s="253"/>
      <c r="P65" s="1"/>
    </row>
    <row r="66" spans="2:16" x14ac:dyDescent="0.25">
      <c r="B66" s="254">
        <f>'3. GRI Pricing'!C76</f>
        <v>309</v>
      </c>
      <c r="C66" s="254" t="str">
        <f>'3. GRI Pricing'!E76</f>
        <v>1 Bed</v>
      </c>
      <c r="D66" s="254">
        <f>'3. GRI Pricing'!F76</f>
        <v>1</v>
      </c>
      <c r="E66" s="255">
        <f>'3. GRI Pricing'!Z76</f>
        <v>1325</v>
      </c>
      <c r="F66" s="279">
        <v>0</v>
      </c>
      <c r="G66" s="279">
        <v>0</v>
      </c>
      <c r="H66" s="279">
        <v>0</v>
      </c>
      <c r="I66" s="253"/>
      <c r="J66" s="253"/>
      <c r="K66" s="253"/>
      <c r="L66" s="253"/>
      <c r="M66" s="253"/>
      <c r="N66" s="253"/>
      <c r="O66" s="253"/>
      <c r="P66" s="1"/>
    </row>
    <row r="67" spans="2:16" x14ac:dyDescent="0.25">
      <c r="B67" s="254">
        <f>'3. GRI Pricing'!C77</f>
        <v>310</v>
      </c>
      <c r="C67" s="254" t="str">
        <f>'3. GRI Pricing'!E77</f>
        <v>1 Bed</v>
      </c>
      <c r="D67" s="254">
        <f>'3. GRI Pricing'!F77</f>
        <v>1</v>
      </c>
      <c r="E67" s="255">
        <f>'3. GRI Pricing'!Z77</f>
        <v>1360</v>
      </c>
      <c r="F67" s="279">
        <v>0</v>
      </c>
      <c r="G67" s="279">
        <v>0</v>
      </c>
      <c r="H67" s="279">
        <v>0</v>
      </c>
      <c r="I67" s="253"/>
      <c r="J67" s="253"/>
      <c r="K67" s="253"/>
      <c r="L67" s="253"/>
      <c r="M67" s="253"/>
      <c r="N67" s="253"/>
      <c r="O67" s="253"/>
      <c r="P67" s="1"/>
    </row>
    <row r="68" spans="2:16" x14ac:dyDescent="0.25">
      <c r="B68" s="254">
        <f>'3. GRI Pricing'!C78</f>
        <v>311</v>
      </c>
      <c r="C68" s="254" t="str">
        <f>'3. GRI Pricing'!E78</f>
        <v>1 Bed</v>
      </c>
      <c r="D68" s="254">
        <f>'3. GRI Pricing'!F78</f>
        <v>1</v>
      </c>
      <c r="E68" s="255">
        <f>'3. GRI Pricing'!Z78</f>
        <v>1325</v>
      </c>
      <c r="F68" s="279">
        <v>0</v>
      </c>
      <c r="G68" s="279">
        <v>0</v>
      </c>
      <c r="H68" s="279">
        <v>0</v>
      </c>
      <c r="I68" s="253"/>
      <c r="J68" s="253"/>
      <c r="K68" s="253"/>
      <c r="L68" s="253"/>
      <c r="M68" s="253"/>
      <c r="N68" s="253"/>
      <c r="O68" s="253"/>
      <c r="P68" s="1"/>
    </row>
    <row r="69" spans="2:16" x14ac:dyDescent="0.25">
      <c r="B69" s="254">
        <f>'3. GRI Pricing'!C79</f>
        <v>312</v>
      </c>
      <c r="C69" s="254" t="str">
        <f>'3. GRI Pricing'!E79</f>
        <v>2 Bed</v>
      </c>
      <c r="D69" s="254">
        <f>'3. GRI Pricing'!F79</f>
        <v>2</v>
      </c>
      <c r="E69" s="255">
        <f>'3. GRI Pricing'!Z79</f>
        <v>1750</v>
      </c>
      <c r="F69" s="279">
        <v>0</v>
      </c>
      <c r="G69" s="279">
        <v>0</v>
      </c>
      <c r="H69" s="279">
        <v>0</v>
      </c>
      <c r="I69" s="253"/>
      <c r="J69" s="253"/>
      <c r="K69" s="253"/>
      <c r="L69" s="253"/>
      <c r="M69" s="253"/>
      <c r="N69" s="253"/>
      <c r="O69" s="253"/>
      <c r="P69" s="1"/>
    </row>
    <row r="70" spans="2:16" x14ac:dyDescent="0.25">
      <c r="B70" s="254">
        <f>'3. GRI Pricing'!C80</f>
        <v>313</v>
      </c>
      <c r="C70" s="254" t="str">
        <f>'3. GRI Pricing'!E80</f>
        <v>1 Bed</v>
      </c>
      <c r="D70" s="254">
        <f>'3. GRI Pricing'!F80</f>
        <v>1</v>
      </c>
      <c r="E70" s="255">
        <f>'3. GRI Pricing'!Z80</f>
        <v>1325</v>
      </c>
      <c r="F70" s="279">
        <v>0</v>
      </c>
      <c r="G70" s="279">
        <v>0</v>
      </c>
      <c r="H70" s="279">
        <v>0</v>
      </c>
      <c r="I70" s="253"/>
      <c r="J70" s="253"/>
      <c r="K70" s="253"/>
      <c r="L70" s="253"/>
      <c r="M70" s="253"/>
      <c r="N70" s="253"/>
      <c r="O70" s="253"/>
      <c r="P70" s="1"/>
    </row>
    <row r="71" spans="2:16" x14ac:dyDescent="0.25">
      <c r="B71" s="254">
        <f>'3. GRI Pricing'!C81</f>
        <v>314</v>
      </c>
      <c r="C71" s="254" t="str">
        <f>'3. GRI Pricing'!E81</f>
        <v>1 Bed</v>
      </c>
      <c r="D71" s="254">
        <f>'3. GRI Pricing'!F81</f>
        <v>1</v>
      </c>
      <c r="E71" s="255">
        <f>'3. GRI Pricing'!Z81</f>
        <v>1325</v>
      </c>
      <c r="F71" s="279">
        <v>0</v>
      </c>
      <c r="G71" s="279">
        <v>0</v>
      </c>
      <c r="H71" s="279">
        <v>0</v>
      </c>
      <c r="I71" s="253"/>
      <c r="J71" s="253"/>
      <c r="K71" s="253"/>
      <c r="L71" s="253"/>
      <c r="M71" s="253"/>
      <c r="N71" s="253"/>
      <c r="O71" s="253"/>
      <c r="P71" s="1"/>
    </row>
    <row r="72" spans="2:16" x14ac:dyDescent="0.25">
      <c r="B72" s="254">
        <f>'3. GRI Pricing'!C82</f>
        <v>315</v>
      </c>
      <c r="C72" s="254" t="str">
        <f>'3. GRI Pricing'!E82</f>
        <v>2 Bed</v>
      </c>
      <c r="D72" s="254">
        <f>'3. GRI Pricing'!F82</f>
        <v>2</v>
      </c>
      <c r="E72" s="255">
        <f>'3. GRI Pricing'!Z82</f>
        <v>1750</v>
      </c>
      <c r="F72" s="279">
        <v>0</v>
      </c>
      <c r="G72" s="279">
        <v>0</v>
      </c>
      <c r="H72" s="279">
        <v>0</v>
      </c>
      <c r="I72" s="253"/>
      <c r="J72" s="253"/>
      <c r="K72" s="253"/>
      <c r="L72" s="253"/>
      <c r="M72" s="253"/>
      <c r="N72" s="253"/>
      <c r="O72" s="253"/>
      <c r="P72" s="1"/>
    </row>
    <row r="73" spans="2:16" x14ac:dyDescent="0.25">
      <c r="B73" s="254">
        <f>'3. GRI Pricing'!C83</f>
        <v>316</v>
      </c>
      <c r="C73" s="254" t="str">
        <f>'3. GRI Pricing'!E83</f>
        <v>1 Bed</v>
      </c>
      <c r="D73" s="254">
        <f>'3. GRI Pricing'!F83</f>
        <v>1</v>
      </c>
      <c r="E73" s="255">
        <f>'3. GRI Pricing'!Z83</f>
        <v>1325</v>
      </c>
      <c r="F73" s="279">
        <v>0</v>
      </c>
      <c r="G73" s="279">
        <v>0</v>
      </c>
      <c r="H73" s="279">
        <v>0</v>
      </c>
      <c r="I73" s="253"/>
      <c r="J73" s="253"/>
      <c r="K73" s="253"/>
      <c r="L73" s="253"/>
      <c r="M73" s="253"/>
      <c r="N73" s="253"/>
      <c r="O73" s="253"/>
      <c r="P73" s="1"/>
    </row>
    <row r="74" spans="2:16" x14ac:dyDescent="0.25">
      <c r="B74" s="254">
        <f>'3. GRI Pricing'!C84</f>
        <v>317</v>
      </c>
      <c r="C74" s="254" t="str">
        <f>'3. GRI Pricing'!E84</f>
        <v>1 Bed</v>
      </c>
      <c r="D74" s="254">
        <f>'3. GRI Pricing'!F84</f>
        <v>1</v>
      </c>
      <c r="E74" s="255">
        <f>'3. GRI Pricing'!Z84</f>
        <v>1375</v>
      </c>
      <c r="F74" s="279">
        <v>0</v>
      </c>
      <c r="G74" s="279">
        <v>0</v>
      </c>
      <c r="H74" s="279">
        <v>0</v>
      </c>
      <c r="I74" s="253"/>
      <c r="J74" s="253"/>
      <c r="K74" s="253"/>
      <c r="L74" s="253"/>
      <c r="M74" s="253"/>
      <c r="N74" s="253"/>
      <c r="O74" s="253"/>
      <c r="P74" s="1"/>
    </row>
    <row r="75" spans="2:16" x14ac:dyDescent="0.25">
      <c r="B75" s="254">
        <f>'3. GRI Pricing'!C85</f>
        <v>318</v>
      </c>
      <c r="C75" s="254" t="str">
        <f>'3. GRI Pricing'!E85</f>
        <v>1 Bed</v>
      </c>
      <c r="D75" s="254">
        <f>'3. GRI Pricing'!F85</f>
        <v>1</v>
      </c>
      <c r="E75" s="255">
        <f>'3. GRI Pricing'!Z85</f>
        <v>1325</v>
      </c>
      <c r="F75" s="279">
        <v>0</v>
      </c>
      <c r="G75" s="279">
        <v>0</v>
      </c>
      <c r="H75" s="279">
        <v>0</v>
      </c>
      <c r="I75" s="253"/>
      <c r="J75" s="253"/>
      <c r="K75" s="253"/>
      <c r="L75" s="253"/>
      <c r="M75" s="253"/>
      <c r="N75" s="253"/>
      <c r="O75" s="253"/>
      <c r="P75" s="1"/>
    </row>
    <row r="76" spans="2:16" x14ac:dyDescent="0.25">
      <c r="B76" s="254">
        <f>'3. GRI Pricing'!C86</f>
        <v>319</v>
      </c>
      <c r="C76" s="254" t="str">
        <f>'3. GRI Pricing'!E86</f>
        <v>1 Bed</v>
      </c>
      <c r="D76" s="254">
        <f>'3. GRI Pricing'!F86</f>
        <v>1</v>
      </c>
      <c r="E76" s="255">
        <f>'3. GRI Pricing'!Z86</f>
        <v>1370</v>
      </c>
      <c r="F76" s="279">
        <v>0</v>
      </c>
      <c r="G76" s="279">
        <v>0</v>
      </c>
      <c r="H76" s="279">
        <v>0</v>
      </c>
      <c r="I76" s="253"/>
      <c r="J76" s="253"/>
      <c r="K76" s="253"/>
      <c r="L76" s="253"/>
      <c r="M76" s="253"/>
      <c r="N76" s="253"/>
      <c r="O76" s="253"/>
      <c r="P76" s="1"/>
    </row>
    <row r="77" spans="2:16" x14ac:dyDescent="0.25">
      <c r="B77" s="254">
        <f>'3. GRI Pricing'!C87</f>
        <v>320</v>
      </c>
      <c r="C77" s="254" t="str">
        <f>'3. GRI Pricing'!E87</f>
        <v>1 Bed</v>
      </c>
      <c r="D77" s="254">
        <f>'3. GRI Pricing'!F87</f>
        <v>1</v>
      </c>
      <c r="E77" s="255">
        <f>'3. GRI Pricing'!Z87</f>
        <v>1325</v>
      </c>
      <c r="F77" s="279">
        <v>0</v>
      </c>
      <c r="G77" s="279">
        <v>0</v>
      </c>
      <c r="H77" s="279">
        <v>0</v>
      </c>
      <c r="I77" s="253"/>
      <c r="J77" s="253"/>
      <c r="K77" s="253"/>
      <c r="L77" s="253"/>
      <c r="M77" s="253"/>
      <c r="N77" s="253"/>
      <c r="O77" s="253"/>
      <c r="P77" s="1"/>
    </row>
    <row r="78" spans="2:16" x14ac:dyDescent="0.25">
      <c r="B78" s="254">
        <f>'3. GRI Pricing'!C88</f>
        <v>321</v>
      </c>
      <c r="C78" s="254" t="str">
        <f>'3. GRI Pricing'!E88</f>
        <v>1 Bed</v>
      </c>
      <c r="D78" s="254">
        <f>'3. GRI Pricing'!F88</f>
        <v>1</v>
      </c>
      <c r="E78" s="255">
        <f>'3. GRI Pricing'!Z88</f>
        <v>1345</v>
      </c>
      <c r="F78" s="279">
        <v>0</v>
      </c>
      <c r="G78" s="279">
        <v>0</v>
      </c>
      <c r="H78" s="279">
        <v>0</v>
      </c>
      <c r="I78" s="253"/>
      <c r="J78" s="253"/>
      <c r="K78" s="253"/>
      <c r="L78" s="253"/>
      <c r="M78" s="253"/>
      <c r="N78" s="253"/>
      <c r="O78" s="253"/>
      <c r="P78" s="1"/>
    </row>
    <row r="79" spans="2:16" x14ac:dyDescent="0.25">
      <c r="B79" s="254">
        <f>'3. GRI Pricing'!C89</f>
        <v>322</v>
      </c>
      <c r="C79" s="254" t="str">
        <f>'3. GRI Pricing'!E89</f>
        <v>2 Bed</v>
      </c>
      <c r="D79" s="254">
        <f>'3. GRI Pricing'!F89</f>
        <v>2</v>
      </c>
      <c r="E79" s="255">
        <f>'3. GRI Pricing'!Z89</f>
        <v>1805</v>
      </c>
      <c r="F79" s="279">
        <v>0</v>
      </c>
      <c r="G79" s="279">
        <v>0</v>
      </c>
      <c r="H79" s="279">
        <v>0</v>
      </c>
      <c r="I79" s="253"/>
      <c r="J79" s="253"/>
      <c r="K79" s="253"/>
      <c r="L79" s="253"/>
      <c r="M79" s="253"/>
      <c r="N79" s="253"/>
      <c r="O79" s="253"/>
      <c r="P79" s="1"/>
    </row>
    <row r="80" spans="2:16" x14ac:dyDescent="0.25">
      <c r="B80" s="254">
        <f>'3. GRI Pricing'!C90</f>
        <v>323</v>
      </c>
      <c r="C80" s="254" t="str">
        <f>'3. GRI Pricing'!E90</f>
        <v>1 Bed</v>
      </c>
      <c r="D80" s="254">
        <f>'3. GRI Pricing'!F90</f>
        <v>1</v>
      </c>
      <c r="E80" s="255">
        <f>'3. GRI Pricing'!Z90</f>
        <v>1385</v>
      </c>
      <c r="F80" s="279">
        <v>0</v>
      </c>
      <c r="G80" s="279">
        <v>0</v>
      </c>
      <c r="H80" s="279">
        <v>0</v>
      </c>
      <c r="I80" s="253"/>
      <c r="J80" s="253"/>
      <c r="K80" s="253"/>
      <c r="L80" s="253"/>
      <c r="M80" s="253"/>
      <c r="N80" s="253"/>
      <c r="O80" s="253"/>
      <c r="P80" s="1"/>
    </row>
    <row r="81" spans="2:16" x14ac:dyDescent="0.25">
      <c r="B81" s="254">
        <f>'3. GRI Pricing'!C91</f>
        <v>324</v>
      </c>
      <c r="C81" s="254" t="str">
        <f>'3. GRI Pricing'!E91</f>
        <v>1 Bed</v>
      </c>
      <c r="D81" s="254">
        <f>'3. GRI Pricing'!F91</f>
        <v>1</v>
      </c>
      <c r="E81" s="255">
        <f>'3. GRI Pricing'!Z91</f>
        <v>1350</v>
      </c>
      <c r="F81" s="279">
        <v>0</v>
      </c>
      <c r="G81" s="279">
        <v>0</v>
      </c>
      <c r="H81" s="279">
        <v>0</v>
      </c>
      <c r="I81" s="253"/>
      <c r="J81" s="253"/>
      <c r="K81" s="253"/>
      <c r="L81" s="253"/>
      <c r="M81" s="253"/>
      <c r="N81" s="253"/>
      <c r="O81" s="253"/>
      <c r="P81" s="1"/>
    </row>
    <row r="82" spans="2:16" x14ac:dyDescent="0.25">
      <c r="B82" s="254">
        <f>'3. GRI Pricing'!C92</f>
        <v>325</v>
      </c>
      <c r="C82" s="254" t="str">
        <f>'3. GRI Pricing'!E92</f>
        <v>2 Bed</v>
      </c>
      <c r="D82" s="254">
        <f>'3. GRI Pricing'!F92</f>
        <v>2</v>
      </c>
      <c r="E82" s="255">
        <f>'3. GRI Pricing'!Z92</f>
        <v>1795</v>
      </c>
      <c r="F82" s="279">
        <v>0</v>
      </c>
      <c r="G82" s="279">
        <v>0</v>
      </c>
      <c r="H82" s="279">
        <v>0</v>
      </c>
      <c r="I82" s="253"/>
      <c r="J82" s="253"/>
      <c r="K82" s="253"/>
      <c r="L82" s="253"/>
      <c r="M82" s="253"/>
      <c r="N82" s="253"/>
      <c r="O82" s="253"/>
      <c r="P82" s="1"/>
    </row>
    <row r="83" spans="2:16" x14ac:dyDescent="0.25">
      <c r="B83" s="254">
        <f>'3. GRI Pricing'!C93</f>
        <v>326</v>
      </c>
      <c r="C83" s="254" t="str">
        <f>'3. GRI Pricing'!E93</f>
        <v>1 Bed</v>
      </c>
      <c r="D83" s="254">
        <f>'3. GRI Pricing'!F93</f>
        <v>1</v>
      </c>
      <c r="E83" s="255">
        <f>'3. GRI Pricing'!Z93</f>
        <v>1340</v>
      </c>
      <c r="F83" s="279">
        <v>0</v>
      </c>
      <c r="G83" s="279">
        <v>0</v>
      </c>
      <c r="H83" s="279">
        <v>0</v>
      </c>
      <c r="I83" s="253"/>
      <c r="J83" s="253"/>
      <c r="K83" s="253"/>
      <c r="L83" s="253"/>
      <c r="M83" s="253"/>
      <c r="N83" s="253"/>
      <c r="O83" s="253"/>
      <c r="P83" s="1"/>
    </row>
    <row r="84" spans="2:16" x14ac:dyDescent="0.25">
      <c r="B84" s="254">
        <f>'3. GRI Pricing'!C94</f>
        <v>327</v>
      </c>
      <c r="C84" s="254" t="str">
        <f>'3. GRI Pricing'!E94</f>
        <v>1 Bed</v>
      </c>
      <c r="D84" s="254">
        <f>'3. GRI Pricing'!F94</f>
        <v>1</v>
      </c>
      <c r="E84" s="255">
        <f>'3. GRI Pricing'!Z94</f>
        <v>1340</v>
      </c>
      <c r="F84" s="279">
        <v>0</v>
      </c>
      <c r="G84" s="279">
        <v>0</v>
      </c>
      <c r="H84" s="279">
        <v>0</v>
      </c>
      <c r="I84" s="253"/>
      <c r="J84" s="253"/>
      <c r="K84" s="253"/>
      <c r="L84" s="253"/>
      <c r="M84" s="253"/>
      <c r="N84" s="253"/>
      <c r="O84" s="253"/>
      <c r="P84" s="1"/>
    </row>
    <row r="85" spans="2:16" x14ac:dyDescent="0.25">
      <c r="B85" s="254">
        <f>'3. GRI Pricing'!C95</f>
        <v>328</v>
      </c>
      <c r="C85" s="254" t="str">
        <f>'3. GRI Pricing'!E95</f>
        <v>2 Bed</v>
      </c>
      <c r="D85" s="254">
        <f>'3. GRI Pricing'!F95</f>
        <v>2</v>
      </c>
      <c r="E85" s="255">
        <f>'3. GRI Pricing'!Z95</f>
        <v>1795</v>
      </c>
      <c r="F85" s="279">
        <v>0</v>
      </c>
      <c r="G85" s="279">
        <v>0</v>
      </c>
      <c r="H85" s="279">
        <v>0</v>
      </c>
      <c r="I85" s="253"/>
      <c r="J85" s="253"/>
      <c r="K85" s="253"/>
      <c r="L85" s="253"/>
      <c r="M85" s="253"/>
      <c r="N85" s="253"/>
      <c r="O85" s="253"/>
      <c r="P85" s="1"/>
    </row>
    <row r="86" spans="2:16" x14ac:dyDescent="0.25">
      <c r="B86" s="254">
        <f>'3. GRI Pricing'!C96</f>
        <v>329</v>
      </c>
      <c r="C86" s="254" t="str">
        <f>'3. GRI Pricing'!E96</f>
        <v>1 Bed</v>
      </c>
      <c r="D86" s="254">
        <f>'3. GRI Pricing'!F96</f>
        <v>1</v>
      </c>
      <c r="E86" s="255">
        <f>'3. GRI Pricing'!Z96</f>
        <v>1350</v>
      </c>
      <c r="F86" s="279">
        <v>0</v>
      </c>
      <c r="G86" s="279">
        <v>0</v>
      </c>
      <c r="H86" s="279">
        <v>0</v>
      </c>
      <c r="I86" s="253"/>
      <c r="J86" s="253"/>
      <c r="K86" s="253"/>
      <c r="L86" s="253"/>
      <c r="M86" s="253"/>
      <c r="N86" s="253"/>
      <c r="O86" s="253"/>
      <c r="P86" s="1"/>
    </row>
    <row r="87" spans="2:16" x14ac:dyDescent="0.25">
      <c r="B87" s="254">
        <f>'3. GRI Pricing'!C97</f>
        <v>330</v>
      </c>
      <c r="C87" s="254" t="str">
        <f>'3. GRI Pricing'!E97</f>
        <v>1 Bed</v>
      </c>
      <c r="D87" s="254">
        <f>'3. GRI Pricing'!F97</f>
        <v>1</v>
      </c>
      <c r="E87" s="255">
        <f>'3. GRI Pricing'!Z97</f>
        <v>1385</v>
      </c>
      <c r="F87" s="279">
        <v>0</v>
      </c>
      <c r="G87" s="279">
        <v>0</v>
      </c>
      <c r="H87" s="279">
        <v>0</v>
      </c>
      <c r="I87" s="253"/>
      <c r="J87" s="253"/>
      <c r="K87" s="253"/>
      <c r="L87" s="253"/>
      <c r="M87" s="253"/>
      <c r="N87" s="253"/>
      <c r="O87" s="253"/>
      <c r="P87" s="1"/>
    </row>
    <row r="88" spans="2:16" x14ac:dyDescent="0.25">
      <c r="B88" s="254">
        <f>'3. GRI Pricing'!C98</f>
        <v>331</v>
      </c>
      <c r="C88" s="254" t="str">
        <f>'3. GRI Pricing'!E98</f>
        <v>2 Bed</v>
      </c>
      <c r="D88" s="254">
        <f>'3. GRI Pricing'!F98</f>
        <v>2</v>
      </c>
      <c r="E88" s="255">
        <f>'3. GRI Pricing'!Z98</f>
        <v>1805</v>
      </c>
      <c r="F88" s="279">
        <v>0</v>
      </c>
      <c r="G88" s="279">
        <v>0</v>
      </c>
      <c r="H88" s="279">
        <v>0</v>
      </c>
      <c r="I88" s="253"/>
      <c r="J88" s="253"/>
      <c r="K88" s="253"/>
      <c r="L88" s="253"/>
      <c r="M88" s="253"/>
      <c r="N88" s="253"/>
      <c r="O88" s="253"/>
      <c r="P88" s="1"/>
    </row>
    <row r="89" spans="2:16" x14ac:dyDescent="0.25">
      <c r="B89" s="254">
        <f>'3. GRI Pricing'!C99</f>
        <v>332</v>
      </c>
      <c r="C89" s="254" t="str">
        <f>'3. GRI Pricing'!E99</f>
        <v>1 Bed</v>
      </c>
      <c r="D89" s="254">
        <f>'3. GRI Pricing'!F99</f>
        <v>1</v>
      </c>
      <c r="E89" s="255">
        <f>'3. GRI Pricing'!Z99</f>
        <v>1375</v>
      </c>
      <c r="F89" s="279">
        <v>0</v>
      </c>
      <c r="G89" s="279">
        <v>0</v>
      </c>
      <c r="H89" s="279">
        <v>0</v>
      </c>
      <c r="I89" s="253"/>
      <c r="J89" s="253"/>
      <c r="K89" s="253"/>
      <c r="L89" s="253"/>
      <c r="M89" s="253"/>
      <c r="N89" s="253"/>
      <c r="O89" s="253"/>
      <c r="P89" s="1"/>
    </row>
    <row r="90" spans="2:16" x14ac:dyDescent="0.25">
      <c r="B90" s="254">
        <f>'3. GRI Pricing'!C100</f>
        <v>333</v>
      </c>
      <c r="C90" s="254" t="str">
        <f>'3. GRI Pricing'!E100</f>
        <v>1 Bed</v>
      </c>
      <c r="D90" s="254">
        <f>'3. GRI Pricing'!F100</f>
        <v>1</v>
      </c>
      <c r="E90" s="255">
        <f>'3. GRI Pricing'!Z100</f>
        <v>1380</v>
      </c>
      <c r="F90" s="279">
        <v>0</v>
      </c>
      <c r="G90" s="279">
        <v>0</v>
      </c>
      <c r="H90" s="279">
        <v>0</v>
      </c>
      <c r="I90" s="253"/>
      <c r="J90" s="253"/>
      <c r="K90" s="253"/>
      <c r="L90" s="253"/>
      <c r="M90" s="253"/>
      <c r="N90" s="253"/>
      <c r="O90" s="253"/>
      <c r="P90" s="1"/>
    </row>
    <row r="91" spans="2:16" x14ac:dyDescent="0.25">
      <c r="B91" s="254">
        <f>'3. GRI Pricing'!C101</f>
        <v>334</v>
      </c>
      <c r="C91" s="254" t="str">
        <f>'3. GRI Pricing'!E101</f>
        <v>1 Bed</v>
      </c>
      <c r="D91" s="254">
        <f>'3. GRI Pricing'!F101</f>
        <v>1</v>
      </c>
      <c r="E91" s="255">
        <f>'3. GRI Pricing'!Z101</f>
        <v>1340</v>
      </c>
      <c r="F91" s="279">
        <v>0</v>
      </c>
      <c r="G91" s="279">
        <v>0</v>
      </c>
      <c r="H91" s="279">
        <v>0</v>
      </c>
      <c r="I91" s="253"/>
      <c r="J91" s="253"/>
      <c r="K91" s="253"/>
      <c r="L91" s="253"/>
      <c r="M91" s="253"/>
      <c r="N91" s="253"/>
      <c r="O91" s="253"/>
      <c r="P91" s="1"/>
    </row>
    <row r="92" spans="2:16" x14ac:dyDescent="0.25">
      <c r="B92" s="254">
        <f>'3. GRI Pricing'!C102</f>
        <v>335</v>
      </c>
      <c r="C92" s="254" t="str">
        <f>'3. GRI Pricing'!E102</f>
        <v>1 Bed</v>
      </c>
      <c r="D92" s="254">
        <f>'3. GRI Pricing'!F102</f>
        <v>1</v>
      </c>
      <c r="E92" s="255">
        <f>'3. GRI Pricing'!Z102</f>
        <v>1380</v>
      </c>
      <c r="F92" s="279">
        <v>0</v>
      </c>
      <c r="G92" s="279">
        <v>0</v>
      </c>
      <c r="H92" s="279">
        <v>0</v>
      </c>
      <c r="I92" s="253"/>
      <c r="J92" s="253"/>
      <c r="K92" s="253"/>
      <c r="L92" s="253"/>
      <c r="M92" s="253"/>
      <c r="N92" s="253"/>
      <c r="O92" s="253"/>
      <c r="P92" s="1"/>
    </row>
    <row r="93" spans="2:16" x14ac:dyDescent="0.25">
      <c r="B93" s="254">
        <f>'3. GRI Pricing'!C103</f>
        <v>336</v>
      </c>
      <c r="C93" s="254" t="str">
        <f>'3. GRI Pricing'!E103</f>
        <v>1 Bed</v>
      </c>
      <c r="D93" s="254">
        <f>'3. GRI Pricing'!F103</f>
        <v>1</v>
      </c>
      <c r="E93" s="255">
        <f>'3. GRI Pricing'!Z103</f>
        <v>1345</v>
      </c>
      <c r="F93" s="279">
        <v>0</v>
      </c>
      <c r="G93" s="279">
        <v>0</v>
      </c>
      <c r="H93" s="279">
        <v>0</v>
      </c>
      <c r="I93" s="253"/>
      <c r="J93" s="253"/>
      <c r="K93" s="253"/>
      <c r="L93" s="253"/>
      <c r="M93" s="253"/>
      <c r="N93" s="253"/>
      <c r="O93" s="253"/>
      <c r="P93" s="1"/>
    </row>
    <row r="94" spans="2:16" x14ac:dyDescent="0.25">
      <c r="B94" s="254">
        <f>'3. GRI Pricing'!C104</f>
        <v>337</v>
      </c>
      <c r="C94" s="254" t="str">
        <f>'3. GRI Pricing'!E104</f>
        <v>1 Bed</v>
      </c>
      <c r="D94" s="254">
        <f>'3. GRI Pricing'!F104</f>
        <v>1</v>
      </c>
      <c r="E94" s="255">
        <f>'3. GRI Pricing'!Z104</f>
        <v>1380</v>
      </c>
      <c r="F94" s="279">
        <v>0</v>
      </c>
      <c r="G94" s="279">
        <v>0</v>
      </c>
      <c r="H94" s="279">
        <v>0</v>
      </c>
      <c r="I94" s="253"/>
      <c r="J94" s="253"/>
      <c r="K94" s="253"/>
      <c r="L94" s="253"/>
      <c r="M94" s="253"/>
      <c r="N94" s="253"/>
      <c r="O94" s="253"/>
      <c r="P94" s="1"/>
    </row>
    <row r="95" spans="2:16" x14ac:dyDescent="0.25">
      <c r="B95" s="254">
        <f>'3. GRI Pricing'!C105</f>
        <v>338</v>
      </c>
      <c r="C95" s="254" t="str">
        <f>'3. GRI Pricing'!E105</f>
        <v>2 Bed</v>
      </c>
      <c r="D95" s="254">
        <f>'3. GRI Pricing'!F105</f>
        <v>2</v>
      </c>
      <c r="E95" s="255">
        <f>'3. GRI Pricing'!Z105</f>
        <v>1720</v>
      </c>
      <c r="F95" s="279">
        <v>0</v>
      </c>
      <c r="G95" s="279">
        <v>0</v>
      </c>
      <c r="H95" s="279">
        <v>0</v>
      </c>
      <c r="I95" s="253"/>
      <c r="J95" s="253"/>
      <c r="K95" s="253"/>
      <c r="L95" s="253"/>
      <c r="M95" s="253"/>
      <c r="N95" s="253"/>
      <c r="O95" s="253"/>
      <c r="P95" s="1"/>
    </row>
    <row r="96" spans="2:16" x14ac:dyDescent="0.25">
      <c r="B96" s="254">
        <f>'3. GRI Pricing'!C106</f>
        <v>339</v>
      </c>
      <c r="C96" s="254" t="str">
        <f>'3. GRI Pricing'!E106</f>
        <v>1 Bed</v>
      </c>
      <c r="D96" s="254">
        <f>'3. GRI Pricing'!F106</f>
        <v>1</v>
      </c>
      <c r="E96" s="255">
        <f>'3. GRI Pricing'!Z106</f>
        <v>1380</v>
      </c>
      <c r="F96" s="279">
        <v>0</v>
      </c>
      <c r="G96" s="279">
        <v>0</v>
      </c>
      <c r="H96" s="279">
        <v>0</v>
      </c>
      <c r="I96" s="253"/>
      <c r="J96" s="253"/>
      <c r="K96" s="253"/>
      <c r="L96" s="253"/>
      <c r="M96" s="253"/>
      <c r="N96" s="253"/>
      <c r="O96" s="253"/>
      <c r="P96" s="1"/>
    </row>
    <row r="97" spans="2:16" x14ac:dyDescent="0.25">
      <c r="B97" s="254">
        <f>'3. GRI Pricing'!C107</f>
        <v>401</v>
      </c>
      <c r="C97" s="254" t="str">
        <f>'3. GRI Pricing'!E107</f>
        <v>1 Bed</v>
      </c>
      <c r="D97" s="254">
        <f>'3. GRI Pricing'!F107</f>
        <v>1</v>
      </c>
      <c r="E97" s="255">
        <f>'3. GRI Pricing'!Z107</f>
        <v>1390</v>
      </c>
      <c r="F97" s="279">
        <v>0</v>
      </c>
      <c r="G97" s="279">
        <v>0</v>
      </c>
      <c r="H97" s="279">
        <v>0</v>
      </c>
      <c r="I97" s="253"/>
      <c r="J97" s="253"/>
      <c r="K97" s="253"/>
      <c r="L97" s="253"/>
      <c r="M97" s="253"/>
      <c r="N97" s="253"/>
      <c r="O97" s="253"/>
      <c r="P97" s="1"/>
    </row>
    <row r="98" spans="2:16" x14ac:dyDescent="0.25">
      <c r="B98" s="254">
        <f>'3. GRI Pricing'!C108</f>
        <v>402</v>
      </c>
      <c r="C98" s="254" t="str">
        <f>'3. GRI Pricing'!E108</f>
        <v>Studio</v>
      </c>
      <c r="D98" s="254">
        <f>'3. GRI Pricing'!F108</f>
        <v>1</v>
      </c>
      <c r="E98" s="255">
        <f>'3. GRI Pricing'!Z108</f>
        <v>1220</v>
      </c>
      <c r="F98" s="279">
        <v>0</v>
      </c>
      <c r="G98" s="279">
        <v>0</v>
      </c>
      <c r="H98" s="279">
        <v>0</v>
      </c>
      <c r="I98" s="253"/>
      <c r="J98" s="253"/>
      <c r="K98" s="253"/>
      <c r="L98" s="253"/>
      <c r="M98" s="253"/>
      <c r="N98" s="253"/>
      <c r="O98" s="253"/>
      <c r="P98" s="1"/>
    </row>
    <row r="99" spans="2:16" x14ac:dyDescent="0.25">
      <c r="B99" s="254">
        <f>'3. GRI Pricing'!C109</f>
        <v>403</v>
      </c>
      <c r="C99" s="254" t="str">
        <f>'3. GRI Pricing'!E109</f>
        <v>Studio</v>
      </c>
      <c r="D99" s="254">
        <f>'3. GRI Pricing'!F109</f>
        <v>1</v>
      </c>
      <c r="E99" s="255">
        <f>'3. GRI Pricing'!Z109</f>
        <v>1220</v>
      </c>
      <c r="F99" s="279">
        <v>0</v>
      </c>
      <c r="G99" s="279">
        <v>0</v>
      </c>
      <c r="H99" s="279">
        <v>0</v>
      </c>
      <c r="I99" s="253"/>
      <c r="J99" s="253"/>
      <c r="K99" s="253"/>
      <c r="L99" s="253"/>
      <c r="M99" s="253"/>
      <c r="N99" s="253"/>
      <c r="O99" s="253"/>
      <c r="P99" s="1"/>
    </row>
    <row r="100" spans="2:16" x14ac:dyDescent="0.25">
      <c r="B100" s="254">
        <f>'3. GRI Pricing'!C110</f>
        <v>404</v>
      </c>
      <c r="C100" s="254" t="str">
        <f>'3. GRI Pricing'!E110</f>
        <v>1 Bed</v>
      </c>
      <c r="D100" s="254">
        <f>'3. GRI Pricing'!F110</f>
        <v>1</v>
      </c>
      <c r="E100" s="255">
        <f>'3. GRI Pricing'!Z110</f>
        <v>1390</v>
      </c>
      <c r="F100" s="279">
        <v>0</v>
      </c>
      <c r="G100" s="279">
        <v>0</v>
      </c>
      <c r="H100" s="279">
        <v>0</v>
      </c>
      <c r="I100" s="253"/>
      <c r="J100" s="253"/>
      <c r="K100" s="253"/>
      <c r="L100" s="253"/>
      <c r="M100" s="253"/>
      <c r="N100" s="253"/>
      <c r="O100" s="253"/>
      <c r="P100" s="1"/>
    </row>
    <row r="101" spans="2:16" x14ac:dyDescent="0.25">
      <c r="B101" s="254">
        <f>'3. GRI Pricing'!C111</f>
        <v>405</v>
      </c>
      <c r="C101" s="254" t="str">
        <f>'3. GRI Pricing'!E111</f>
        <v>2 Bed</v>
      </c>
      <c r="D101" s="254">
        <f>'3. GRI Pricing'!F111</f>
        <v>2</v>
      </c>
      <c r="E101" s="255">
        <f>'3. GRI Pricing'!Z111</f>
        <v>1810</v>
      </c>
      <c r="F101" s="279">
        <v>0</v>
      </c>
      <c r="G101" s="279">
        <v>0</v>
      </c>
      <c r="H101" s="279">
        <v>0</v>
      </c>
      <c r="I101" s="253"/>
      <c r="J101" s="253"/>
      <c r="K101" s="253"/>
      <c r="L101" s="253"/>
      <c r="M101" s="253"/>
      <c r="N101" s="253"/>
      <c r="O101" s="253"/>
      <c r="P101" s="1"/>
    </row>
    <row r="102" spans="2:16" x14ac:dyDescent="0.25">
      <c r="B102" s="254">
        <f>'3. GRI Pricing'!C112</f>
        <v>406</v>
      </c>
      <c r="C102" s="254" t="str">
        <f>'3. GRI Pricing'!E112</f>
        <v>1 Bed</v>
      </c>
      <c r="D102" s="254">
        <f>'3. GRI Pricing'!F112</f>
        <v>1</v>
      </c>
      <c r="E102" s="255">
        <f>'3. GRI Pricing'!Z112</f>
        <v>1350</v>
      </c>
      <c r="F102" s="279">
        <v>0</v>
      </c>
      <c r="G102" s="279">
        <v>0</v>
      </c>
      <c r="H102" s="279">
        <v>0</v>
      </c>
      <c r="I102" s="253"/>
      <c r="J102" s="253"/>
      <c r="K102" s="253"/>
      <c r="L102" s="253"/>
      <c r="M102" s="253"/>
      <c r="N102" s="253"/>
      <c r="O102" s="253"/>
      <c r="P102" s="1"/>
    </row>
    <row r="103" spans="2:16" x14ac:dyDescent="0.25">
      <c r="B103" s="254">
        <f>'3. GRI Pricing'!C113</f>
        <v>407</v>
      </c>
      <c r="C103" s="254" t="str">
        <f>'3. GRI Pricing'!E113</f>
        <v>1 Bed</v>
      </c>
      <c r="D103" s="254">
        <f>'3. GRI Pricing'!F113</f>
        <v>1</v>
      </c>
      <c r="E103" s="255">
        <f>'3. GRI Pricing'!Z113</f>
        <v>1330</v>
      </c>
      <c r="F103" s="279">
        <v>0</v>
      </c>
      <c r="G103" s="279">
        <v>0</v>
      </c>
      <c r="H103" s="279">
        <v>0</v>
      </c>
      <c r="I103" s="253"/>
      <c r="J103" s="253"/>
      <c r="K103" s="253"/>
      <c r="L103" s="253"/>
      <c r="M103" s="253"/>
      <c r="N103" s="253"/>
      <c r="O103" s="253"/>
      <c r="P103" s="1"/>
    </row>
    <row r="104" spans="2:16" x14ac:dyDescent="0.25">
      <c r="B104" s="254">
        <f>'3. GRI Pricing'!C114</f>
        <v>408</v>
      </c>
      <c r="C104" s="254" t="str">
        <f>'3. GRI Pricing'!E114</f>
        <v>1 Bed</v>
      </c>
      <c r="D104" s="254">
        <f>'3. GRI Pricing'!F114</f>
        <v>1</v>
      </c>
      <c r="E104" s="255">
        <f>'3. GRI Pricing'!Z114</f>
        <v>1360</v>
      </c>
      <c r="F104" s="279">
        <v>0</v>
      </c>
      <c r="G104" s="279">
        <v>0</v>
      </c>
      <c r="H104" s="279">
        <v>0</v>
      </c>
      <c r="I104" s="253"/>
      <c r="J104" s="253"/>
      <c r="K104" s="253"/>
      <c r="L104" s="253"/>
      <c r="M104" s="253"/>
      <c r="N104" s="253"/>
      <c r="O104" s="253"/>
      <c r="P104" s="1"/>
    </row>
    <row r="105" spans="2:16" x14ac:dyDescent="0.25">
      <c r="B105" s="254">
        <f>'3. GRI Pricing'!C115</f>
        <v>409</v>
      </c>
      <c r="C105" s="254" t="str">
        <f>'3. GRI Pricing'!E115</f>
        <v>1 Bed</v>
      </c>
      <c r="D105" s="254">
        <f>'3. GRI Pricing'!F115</f>
        <v>1</v>
      </c>
      <c r="E105" s="255">
        <f>'3. GRI Pricing'!Z115</f>
        <v>1330</v>
      </c>
      <c r="F105" s="279">
        <v>0</v>
      </c>
      <c r="G105" s="279">
        <v>0</v>
      </c>
      <c r="H105" s="279">
        <v>0</v>
      </c>
      <c r="I105" s="253"/>
      <c r="J105" s="253"/>
      <c r="K105" s="253"/>
      <c r="L105" s="253"/>
      <c r="M105" s="253"/>
      <c r="N105" s="253"/>
      <c r="O105" s="253"/>
      <c r="P105" s="1"/>
    </row>
    <row r="106" spans="2:16" x14ac:dyDescent="0.25">
      <c r="B106" s="254">
        <f>'3. GRI Pricing'!C116</f>
        <v>410</v>
      </c>
      <c r="C106" s="254" t="str">
        <f>'3. GRI Pricing'!E116</f>
        <v>1 Bed</v>
      </c>
      <c r="D106" s="254">
        <f>'3. GRI Pricing'!F116</f>
        <v>1</v>
      </c>
      <c r="E106" s="255">
        <f>'3. GRI Pricing'!Z116</f>
        <v>1365</v>
      </c>
      <c r="F106" s="279">
        <v>0</v>
      </c>
      <c r="G106" s="279">
        <v>0</v>
      </c>
      <c r="H106" s="279">
        <v>0</v>
      </c>
      <c r="I106" s="253"/>
      <c r="J106" s="253"/>
      <c r="K106" s="253"/>
      <c r="L106" s="253"/>
      <c r="M106" s="253"/>
      <c r="N106" s="253"/>
      <c r="O106" s="253"/>
      <c r="P106" s="1"/>
    </row>
    <row r="107" spans="2:16" x14ac:dyDescent="0.25">
      <c r="B107" s="254">
        <f>'3. GRI Pricing'!C117</f>
        <v>411</v>
      </c>
      <c r="C107" s="254" t="str">
        <f>'3. GRI Pricing'!E117</f>
        <v>1 Bed</v>
      </c>
      <c r="D107" s="254">
        <f>'3. GRI Pricing'!F117</f>
        <v>1</v>
      </c>
      <c r="E107" s="255">
        <f>'3. GRI Pricing'!Z117</f>
        <v>1330</v>
      </c>
      <c r="F107" s="279">
        <v>0</v>
      </c>
      <c r="G107" s="279">
        <v>0</v>
      </c>
      <c r="H107" s="279">
        <v>0</v>
      </c>
      <c r="I107" s="253"/>
      <c r="J107" s="253"/>
      <c r="K107" s="253"/>
      <c r="L107" s="253"/>
      <c r="M107" s="253"/>
      <c r="N107" s="253"/>
      <c r="O107" s="253"/>
      <c r="P107" s="1"/>
    </row>
    <row r="108" spans="2:16" x14ac:dyDescent="0.25">
      <c r="B108" s="254">
        <f>'3. GRI Pricing'!C118</f>
        <v>412</v>
      </c>
      <c r="C108" s="254" t="str">
        <f>'3. GRI Pricing'!E118</f>
        <v>2 Bed</v>
      </c>
      <c r="D108" s="254">
        <f>'3. GRI Pricing'!F118</f>
        <v>2</v>
      </c>
      <c r="E108" s="255">
        <f>'3. GRI Pricing'!Z118</f>
        <v>1755</v>
      </c>
      <c r="F108" s="279">
        <v>0</v>
      </c>
      <c r="G108" s="279">
        <v>0</v>
      </c>
      <c r="H108" s="279">
        <v>0</v>
      </c>
      <c r="I108" s="253"/>
      <c r="J108" s="253"/>
      <c r="K108" s="253"/>
      <c r="L108" s="253"/>
      <c r="M108" s="253"/>
      <c r="N108" s="253"/>
      <c r="O108" s="253"/>
      <c r="P108" s="1"/>
    </row>
    <row r="109" spans="2:16" x14ac:dyDescent="0.25">
      <c r="B109" s="254">
        <f>'3. GRI Pricing'!C119</f>
        <v>413</v>
      </c>
      <c r="C109" s="254" t="str">
        <f>'3. GRI Pricing'!E119</f>
        <v>1 Bed</v>
      </c>
      <c r="D109" s="254">
        <f>'3. GRI Pricing'!F119</f>
        <v>1</v>
      </c>
      <c r="E109" s="255">
        <f>'3. GRI Pricing'!Z119</f>
        <v>1330</v>
      </c>
      <c r="F109" s="279">
        <v>0</v>
      </c>
      <c r="G109" s="279">
        <v>0</v>
      </c>
      <c r="H109" s="279">
        <v>0</v>
      </c>
      <c r="I109" s="253"/>
      <c r="J109" s="253"/>
      <c r="K109" s="253"/>
      <c r="L109" s="253"/>
      <c r="M109" s="253"/>
      <c r="N109" s="253"/>
      <c r="O109" s="253"/>
      <c r="P109" s="1"/>
    </row>
    <row r="110" spans="2:16" x14ac:dyDescent="0.25">
      <c r="B110" s="254">
        <f>'3. GRI Pricing'!C120</f>
        <v>414</v>
      </c>
      <c r="C110" s="254" t="str">
        <f>'3. GRI Pricing'!E120</f>
        <v>1 Bed</v>
      </c>
      <c r="D110" s="254">
        <f>'3. GRI Pricing'!F120</f>
        <v>1</v>
      </c>
      <c r="E110" s="255">
        <f>'3. GRI Pricing'!Z120</f>
        <v>1330</v>
      </c>
      <c r="F110" s="279">
        <v>0</v>
      </c>
      <c r="G110" s="279">
        <v>0</v>
      </c>
      <c r="H110" s="279">
        <v>0</v>
      </c>
      <c r="I110" s="253"/>
      <c r="J110" s="253"/>
      <c r="K110" s="253"/>
      <c r="L110" s="253"/>
      <c r="M110" s="253"/>
      <c r="N110" s="253"/>
      <c r="O110" s="253"/>
      <c r="P110" s="1"/>
    </row>
    <row r="111" spans="2:16" x14ac:dyDescent="0.25">
      <c r="B111" s="254">
        <f>'3. GRI Pricing'!C121</f>
        <v>415</v>
      </c>
      <c r="C111" s="254" t="str">
        <f>'3. GRI Pricing'!E121</f>
        <v>2 Bed</v>
      </c>
      <c r="D111" s="254">
        <f>'3. GRI Pricing'!F121</f>
        <v>2</v>
      </c>
      <c r="E111" s="255">
        <f>'3. GRI Pricing'!Z121</f>
        <v>1755</v>
      </c>
      <c r="F111" s="279">
        <v>0</v>
      </c>
      <c r="G111" s="279">
        <v>0</v>
      </c>
      <c r="H111" s="279">
        <v>0</v>
      </c>
      <c r="I111" s="253"/>
      <c r="J111" s="253"/>
      <c r="K111" s="253"/>
      <c r="L111" s="253"/>
      <c r="M111" s="253"/>
      <c r="N111" s="253"/>
      <c r="O111" s="253"/>
      <c r="P111" s="1"/>
    </row>
    <row r="112" spans="2:16" x14ac:dyDescent="0.25">
      <c r="B112" s="254">
        <f>'3. GRI Pricing'!C122</f>
        <v>416</v>
      </c>
      <c r="C112" s="254" t="str">
        <f>'3. GRI Pricing'!E122</f>
        <v>1 Bed</v>
      </c>
      <c r="D112" s="254">
        <f>'3. GRI Pricing'!F122</f>
        <v>1</v>
      </c>
      <c r="E112" s="255">
        <f>'3. GRI Pricing'!Z122</f>
        <v>1330</v>
      </c>
      <c r="F112" s="279">
        <v>0</v>
      </c>
      <c r="G112" s="279">
        <v>0</v>
      </c>
      <c r="H112" s="279">
        <v>0</v>
      </c>
      <c r="I112" s="253"/>
      <c r="J112" s="253"/>
      <c r="K112" s="253"/>
      <c r="L112" s="253"/>
      <c r="M112" s="253"/>
      <c r="N112" s="253"/>
      <c r="O112" s="253"/>
      <c r="P112" s="1"/>
    </row>
    <row r="113" spans="2:16" x14ac:dyDescent="0.25">
      <c r="B113" s="254">
        <f>'3. GRI Pricing'!C123</f>
        <v>417</v>
      </c>
      <c r="C113" s="254" t="str">
        <f>'3. GRI Pricing'!E123</f>
        <v>1 Bed</v>
      </c>
      <c r="D113" s="254">
        <f>'3. GRI Pricing'!F123</f>
        <v>1</v>
      </c>
      <c r="E113" s="255">
        <f>'3. GRI Pricing'!Z123</f>
        <v>1380</v>
      </c>
      <c r="F113" s="279">
        <v>0</v>
      </c>
      <c r="G113" s="279">
        <v>0</v>
      </c>
      <c r="H113" s="279">
        <v>0</v>
      </c>
      <c r="I113" s="253"/>
      <c r="J113" s="253"/>
      <c r="K113" s="253"/>
      <c r="L113" s="253"/>
      <c r="M113" s="253"/>
      <c r="N113" s="253"/>
      <c r="O113" s="253"/>
      <c r="P113" s="1"/>
    </row>
    <row r="114" spans="2:16" x14ac:dyDescent="0.25">
      <c r="B114" s="254">
        <f>'3. GRI Pricing'!C124</f>
        <v>418</v>
      </c>
      <c r="C114" s="254" t="str">
        <f>'3. GRI Pricing'!E124</f>
        <v>1 Bed</v>
      </c>
      <c r="D114" s="254">
        <f>'3. GRI Pricing'!F124</f>
        <v>1</v>
      </c>
      <c r="E114" s="255">
        <f>'3. GRI Pricing'!Z124</f>
        <v>1330</v>
      </c>
      <c r="F114" s="279">
        <v>0</v>
      </c>
      <c r="G114" s="279">
        <v>0</v>
      </c>
      <c r="H114" s="279">
        <v>0</v>
      </c>
      <c r="I114" s="253"/>
      <c r="J114" s="253"/>
      <c r="K114" s="253"/>
      <c r="L114" s="253"/>
      <c r="M114" s="253"/>
      <c r="N114" s="253"/>
      <c r="O114" s="253"/>
      <c r="P114" s="1"/>
    </row>
    <row r="115" spans="2:16" x14ac:dyDescent="0.25">
      <c r="B115" s="254">
        <f>'3. GRI Pricing'!C125</f>
        <v>419</v>
      </c>
      <c r="C115" s="254" t="str">
        <f>'3. GRI Pricing'!E125</f>
        <v>1 Bed</v>
      </c>
      <c r="D115" s="254">
        <f>'3. GRI Pricing'!F125</f>
        <v>1</v>
      </c>
      <c r="E115" s="255">
        <f>'3. GRI Pricing'!Z125</f>
        <v>1375</v>
      </c>
      <c r="F115" s="279">
        <v>0</v>
      </c>
      <c r="G115" s="279">
        <v>0</v>
      </c>
      <c r="H115" s="279">
        <v>0</v>
      </c>
      <c r="I115" s="253"/>
      <c r="J115" s="253"/>
      <c r="K115" s="253"/>
      <c r="L115" s="253"/>
      <c r="M115" s="253"/>
      <c r="N115" s="253"/>
      <c r="O115" s="253"/>
      <c r="P115" s="1"/>
    </row>
    <row r="116" spans="2:16" x14ac:dyDescent="0.25">
      <c r="B116" s="254">
        <f>'3. GRI Pricing'!C126</f>
        <v>420</v>
      </c>
      <c r="C116" s="254" t="str">
        <f>'3. GRI Pricing'!E126</f>
        <v>1 Bed</v>
      </c>
      <c r="D116" s="254">
        <f>'3. GRI Pricing'!F126</f>
        <v>1</v>
      </c>
      <c r="E116" s="255">
        <f>'3. GRI Pricing'!Z126</f>
        <v>1330</v>
      </c>
      <c r="F116" s="279">
        <v>0</v>
      </c>
      <c r="G116" s="279">
        <v>0</v>
      </c>
      <c r="H116" s="279">
        <v>0</v>
      </c>
      <c r="I116" s="253"/>
      <c r="J116" s="253"/>
      <c r="K116" s="253"/>
      <c r="L116" s="253"/>
      <c r="M116" s="253"/>
      <c r="N116" s="253"/>
      <c r="O116" s="253"/>
      <c r="P116" s="1"/>
    </row>
    <row r="117" spans="2:16" x14ac:dyDescent="0.25">
      <c r="B117" s="254">
        <f>'3. GRI Pricing'!C127</f>
        <v>421</v>
      </c>
      <c r="C117" s="254" t="str">
        <f>'3. GRI Pricing'!E127</f>
        <v>1 Bed</v>
      </c>
      <c r="D117" s="254">
        <f>'3. GRI Pricing'!F127</f>
        <v>1</v>
      </c>
      <c r="E117" s="255">
        <f>'3. GRI Pricing'!Z127</f>
        <v>1350</v>
      </c>
      <c r="F117" s="279">
        <v>0</v>
      </c>
      <c r="G117" s="279">
        <v>0</v>
      </c>
      <c r="H117" s="279">
        <v>0</v>
      </c>
      <c r="I117" s="253"/>
      <c r="J117" s="253"/>
      <c r="K117" s="253"/>
      <c r="L117" s="253"/>
      <c r="M117" s="253"/>
      <c r="N117" s="253"/>
      <c r="O117" s="253"/>
      <c r="P117" s="1"/>
    </row>
    <row r="118" spans="2:16" x14ac:dyDescent="0.25">
      <c r="B118" s="254">
        <f>'3. GRI Pricing'!C128</f>
        <v>422</v>
      </c>
      <c r="C118" s="254" t="str">
        <f>'3. GRI Pricing'!E128</f>
        <v>2 Bed</v>
      </c>
      <c r="D118" s="254">
        <f>'3. GRI Pricing'!F128</f>
        <v>2</v>
      </c>
      <c r="E118" s="255">
        <f>'3. GRI Pricing'!Z128</f>
        <v>1810</v>
      </c>
      <c r="F118" s="279">
        <v>0</v>
      </c>
      <c r="G118" s="279">
        <v>0</v>
      </c>
      <c r="H118" s="279">
        <v>0</v>
      </c>
      <c r="I118" s="253"/>
      <c r="J118" s="253"/>
      <c r="K118" s="253"/>
      <c r="L118" s="253"/>
      <c r="M118" s="253"/>
      <c r="N118" s="253"/>
      <c r="O118" s="253"/>
      <c r="P118" s="1"/>
    </row>
    <row r="119" spans="2:16" x14ac:dyDescent="0.25">
      <c r="B119" s="254">
        <f>'3. GRI Pricing'!C129</f>
        <v>423</v>
      </c>
      <c r="C119" s="254" t="str">
        <f>'3. GRI Pricing'!E129</f>
        <v>1 Bed</v>
      </c>
      <c r="D119" s="254">
        <f>'3. GRI Pricing'!F129</f>
        <v>1</v>
      </c>
      <c r="E119" s="255">
        <f>'3. GRI Pricing'!Z129</f>
        <v>1390</v>
      </c>
      <c r="F119" s="279">
        <v>0</v>
      </c>
      <c r="G119" s="279">
        <v>0</v>
      </c>
      <c r="H119" s="279">
        <v>0</v>
      </c>
      <c r="I119" s="253"/>
      <c r="J119" s="253"/>
      <c r="K119" s="253"/>
      <c r="L119" s="253"/>
      <c r="M119" s="253"/>
      <c r="N119" s="253"/>
      <c r="O119" s="253"/>
      <c r="P119" s="1"/>
    </row>
    <row r="120" spans="2:16" x14ac:dyDescent="0.25">
      <c r="B120" s="254">
        <f>'3. GRI Pricing'!C130</f>
        <v>424</v>
      </c>
      <c r="C120" s="254" t="str">
        <f>'3. GRI Pricing'!E130</f>
        <v>1 Bed</v>
      </c>
      <c r="D120" s="254">
        <f>'3. GRI Pricing'!F130</f>
        <v>1</v>
      </c>
      <c r="E120" s="255">
        <f>'3. GRI Pricing'!Z130</f>
        <v>1355</v>
      </c>
      <c r="F120" s="279">
        <v>0</v>
      </c>
      <c r="G120" s="279">
        <v>0</v>
      </c>
      <c r="H120" s="279">
        <v>0</v>
      </c>
      <c r="I120" s="253"/>
      <c r="J120" s="253"/>
      <c r="K120" s="253"/>
      <c r="L120" s="253"/>
      <c r="M120" s="253"/>
      <c r="N120" s="253"/>
      <c r="O120" s="253"/>
      <c r="P120" s="1"/>
    </row>
    <row r="121" spans="2:16" x14ac:dyDescent="0.25">
      <c r="B121" s="254">
        <f>'3. GRI Pricing'!C131</f>
        <v>425</v>
      </c>
      <c r="C121" s="254" t="str">
        <f>'3. GRI Pricing'!E131</f>
        <v>2 Bed</v>
      </c>
      <c r="D121" s="254">
        <f>'3. GRI Pricing'!F131</f>
        <v>2</v>
      </c>
      <c r="E121" s="255">
        <f>'3. GRI Pricing'!Z131</f>
        <v>1800</v>
      </c>
      <c r="F121" s="279">
        <v>0</v>
      </c>
      <c r="G121" s="279">
        <v>0</v>
      </c>
      <c r="H121" s="279">
        <v>0</v>
      </c>
      <c r="I121" s="253"/>
      <c r="J121" s="253"/>
      <c r="K121" s="253"/>
      <c r="L121" s="253"/>
      <c r="M121" s="253"/>
      <c r="N121" s="253"/>
      <c r="O121" s="253"/>
      <c r="P121" s="1"/>
    </row>
    <row r="122" spans="2:16" x14ac:dyDescent="0.25">
      <c r="B122" s="254">
        <f>'3. GRI Pricing'!C132</f>
        <v>426</v>
      </c>
      <c r="C122" s="254" t="str">
        <f>'3. GRI Pricing'!E132</f>
        <v>1 Bed</v>
      </c>
      <c r="D122" s="254">
        <f>'3. GRI Pricing'!F132</f>
        <v>1</v>
      </c>
      <c r="E122" s="255">
        <f>'3. GRI Pricing'!Z132</f>
        <v>1345</v>
      </c>
      <c r="F122" s="279">
        <v>0</v>
      </c>
      <c r="G122" s="279">
        <v>0</v>
      </c>
      <c r="H122" s="279">
        <v>0</v>
      </c>
      <c r="I122" s="253"/>
      <c r="J122" s="253"/>
      <c r="K122" s="253"/>
      <c r="L122" s="253"/>
      <c r="M122" s="253"/>
      <c r="N122" s="253"/>
      <c r="O122" s="253"/>
      <c r="P122" s="1"/>
    </row>
    <row r="123" spans="2:16" x14ac:dyDescent="0.25">
      <c r="B123" s="254">
        <f>'3. GRI Pricing'!C133</f>
        <v>427</v>
      </c>
      <c r="C123" s="254" t="str">
        <f>'3. GRI Pricing'!E133</f>
        <v>1 Bed</v>
      </c>
      <c r="D123" s="254">
        <f>'3. GRI Pricing'!F133</f>
        <v>1</v>
      </c>
      <c r="E123" s="255">
        <f>'3. GRI Pricing'!Z133</f>
        <v>1345</v>
      </c>
      <c r="F123" s="279">
        <v>0</v>
      </c>
      <c r="G123" s="279">
        <v>0</v>
      </c>
      <c r="H123" s="279">
        <v>0</v>
      </c>
      <c r="I123" s="253"/>
      <c r="J123" s="253"/>
      <c r="K123" s="253"/>
      <c r="L123" s="253"/>
      <c r="M123" s="253"/>
      <c r="N123" s="253"/>
      <c r="O123" s="253"/>
      <c r="P123" s="1"/>
    </row>
    <row r="124" spans="2:16" x14ac:dyDescent="0.25">
      <c r="B124" s="254">
        <f>'3. GRI Pricing'!C134</f>
        <v>428</v>
      </c>
      <c r="C124" s="254" t="str">
        <f>'3. GRI Pricing'!E134</f>
        <v>2 Bed</v>
      </c>
      <c r="D124" s="254">
        <f>'3. GRI Pricing'!F134</f>
        <v>2</v>
      </c>
      <c r="E124" s="255">
        <f>'3. GRI Pricing'!Z134</f>
        <v>1800</v>
      </c>
      <c r="F124" s="279">
        <v>0</v>
      </c>
      <c r="G124" s="279">
        <v>0</v>
      </c>
      <c r="H124" s="279">
        <v>0</v>
      </c>
      <c r="I124" s="253"/>
      <c r="J124" s="253"/>
      <c r="K124" s="253"/>
      <c r="L124" s="253"/>
      <c r="M124" s="253"/>
      <c r="N124" s="253"/>
      <c r="O124" s="253"/>
      <c r="P124" s="1"/>
    </row>
    <row r="125" spans="2:16" x14ac:dyDescent="0.25">
      <c r="B125" s="254">
        <f>'3. GRI Pricing'!C135</f>
        <v>429</v>
      </c>
      <c r="C125" s="254" t="str">
        <f>'3. GRI Pricing'!E135</f>
        <v>1 Bed</v>
      </c>
      <c r="D125" s="254">
        <f>'3. GRI Pricing'!F135</f>
        <v>1</v>
      </c>
      <c r="E125" s="255">
        <f>'3. GRI Pricing'!Z135</f>
        <v>1355</v>
      </c>
      <c r="F125" s="279">
        <v>0</v>
      </c>
      <c r="G125" s="279">
        <v>0</v>
      </c>
      <c r="H125" s="279">
        <v>0</v>
      </c>
      <c r="I125" s="253"/>
      <c r="J125" s="253"/>
      <c r="K125" s="253"/>
      <c r="L125" s="253"/>
      <c r="M125" s="253"/>
      <c r="N125" s="253"/>
      <c r="O125" s="253"/>
      <c r="P125" s="1"/>
    </row>
    <row r="126" spans="2:16" x14ac:dyDescent="0.25">
      <c r="B126" s="254">
        <f>'3. GRI Pricing'!C136</f>
        <v>430</v>
      </c>
      <c r="C126" s="254" t="str">
        <f>'3. GRI Pricing'!E136</f>
        <v>1 Bed</v>
      </c>
      <c r="D126" s="254">
        <f>'3. GRI Pricing'!F136</f>
        <v>1</v>
      </c>
      <c r="E126" s="255">
        <f>'3. GRI Pricing'!Z136</f>
        <v>1390</v>
      </c>
      <c r="F126" s="279">
        <v>0</v>
      </c>
      <c r="G126" s="279">
        <v>0</v>
      </c>
      <c r="H126" s="279">
        <v>0</v>
      </c>
      <c r="I126" s="253"/>
      <c r="J126" s="253"/>
      <c r="K126" s="253"/>
      <c r="L126" s="253"/>
      <c r="M126" s="253"/>
      <c r="N126" s="253"/>
      <c r="O126" s="253"/>
      <c r="P126" s="1"/>
    </row>
    <row r="127" spans="2:16" x14ac:dyDescent="0.25">
      <c r="B127" s="254">
        <f>'3. GRI Pricing'!C137</f>
        <v>431</v>
      </c>
      <c r="C127" s="254" t="str">
        <f>'3. GRI Pricing'!E137</f>
        <v>2 Bed</v>
      </c>
      <c r="D127" s="254">
        <f>'3. GRI Pricing'!F137</f>
        <v>2</v>
      </c>
      <c r="E127" s="255">
        <f>'3. GRI Pricing'!Z137</f>
        <v>1810</v>
      </c>
      <c r="F127" s="279">
        <v>0</v>
      </c>
      <c r="G127" s="279">
        <v>0</v>
      </c>
      <c r="H127" s="279">
        <v>0</v>
      </c>
      <c r="I127" s="253"/>
      <c r="J127" s="253"/>
      <c r="K127" s="253"/>
      <c r="L127" s="253"/>
      <c r="M127" s="253"/>
      <c r="N127" s="253"/>
      <c r="O127" s="253"/>
      <c r="P127" s="1"/>
    </row>
    <row r="128" spans="2:16" x14ac:dyDescent="0.25">
      <c r="B128" s="254">
        <f>'3. GRI Pricing'!C138</f>
        <v>432</v>
      </c>
      <c r="C128" s="254" t="str">
        <f>'3. GRI Pricing'!E138</f>
        <v>1 Bed</v>
      </c>
      <c r="D128" s="254">
        <f>'3. GRI Pricing'!F138</f>
        <v>1</v>
      </c>
      <c r="E128" s="255">
        <f>'3. GRI Pricing'!Z138</f>
        <v>1380</v>
      </c>
      <c r="F128" s="279">
        <v>0</v>
      </c>
      <c r="G128" s="279">
        <v>0</v>
      </c>
      <c r="H128" s="279">
        <v>0</v>
      </c>
      <c r="I128" s="253"/>
      <c r="J128" s="253"/>
      <c r="K128" s="253"/>
      <c r="L128" s="253"/>
      <c r="M128" s="253"/>
      <c r="N128" s="253"/>
      <c r="O128" s="253"/>
      <c r="P128" s="1"/>
    </row>
    <row r="129" spans="2:16" x14ac:dyDescent="0.25">
      <c r="B129" s="254">
        <f>'3. GRI Pricing'!C139</f>
        <v>433</v>
      </c>
      <c r="C129" s="254" t="str">
        <f>'3. GRI Pricing'!E139</f>
        <v>1 Bed</v>
      </c>
      <c r="D129" s="254">
        <f>'3. GRI Pricing'!F139</f>
        <v>1</v>
      </c>
      <c r="E129" s="255">
        <f>'3. GRI Pricing'!Z139</f>
        <v>1385</v>
      </c>
      <c r="F129" s="279">
        <v>0</v>
      </c>
      <c r="G129" s="279">
        <v>0</v>
      </c>
      <c r="H129" s="279">
        <v>0</v>
      </c>
      <c r="I129" s="253"/>
      <c r="J129" s="253"/>
      <c r="K129" s="253"/>
      <c r="L129" s="253"/>
      <c r="M129" s="253"/>
      <c r="N129" s="253"/>
      <c r="O129" s="253"/>
      <c r="P129" s="1"/>
    </row>
    <row r="130" spans="2:16" x14ac:dyDescent="0.25">
      <c r="B130" s="254">
        <f>'3. GRI Pricing'!C140</f>
        <v>434</v>
      </c>
      <c r="C130" s="254" t="str">
        <f>'3. GRI Pricing'!E140</f>
        <v>1 Bed</v>
      </c>
      <c r="D130" s="254">
        <f>'3. GRI Pricing'!F140</f>
        <v>1</v>
      </c>
      <c r="E130" s="255">
        <f>'3. GRI Pricing'!Z140</f>
        <v>1345</v>
      </c>
      <c r="F130" s="279">
        <v>0</v>
      </c>
      <c r="G130" s="279">
        <v>0</v>
      </c>
      <c r="H130" s="279">
        <v>0</v>
      </c>
      <c r="I130" s="253"/>
      <c r="J130" s="253"/>
      <c r="K130" s="253"/>
      <c r="L130" s="253"/>
      <c r="M130" s="253"/>
      <c r="N130" s="253"/>
      <c r="O130" s="253"/>
      <c r="P130" s="1"/>
    </row>
    <row r="131" spans="2:16" x14ac:dyDescent="0.25">
      <c r="B131" s="254">
        <f>'3. GRI Pricing'!C141</f>
        <v>435</v>
      </c>
      <c r="C131" s="254" t="str">
        <f>'3. GRI Pricing'!E141</f>
        <v>1 Bed</v>
      </c>
      <c r="D131" s="254">
        <f>'3. GRI Pricing'!F141</f>
        <v>1</v>
      </c>
      <c r="E131" s="255">
        <f>'3. GRI Pricing'!Z141</f>
        <v>1385</v>
      </c>
      <c r="F131" s="279">
        <v>0</v>
      </c>
      <c r="G131" s="279">
        <v>0</v>
      </c>
      <c r="H131" s="279">
        <v>0</v>
      </c>
      <c r="I131" s="253"/>
      <c r="J131" s="253"/>
      <c r="K131" s="253"/>
      <c r="L131" s="253"/>
      <c r="M131" s="253"/>
      <c r="N131" s="253"/>
      <c r="O131" s="253"/>
      <c r="P131" s="1"/>
    </row>
    <row r="132" spans="2:16" x14ac:dyDescent="0.25">
      <c r="B132" s="254">
        <f>'3. GRI Pricing'!C142</f>
        <v>436</v>
      </c>
      <c r="C132" s="254" t="str">
        <f>'3. GRI Pricing'!E142</f>
        <v>1 Bed</v>
      </c>
      <c r="D132" s="254">
        <f>'3. GRI Pricing'!F142</f>
        <v>1</v>
      </c>
      <c r="E132" s="255">
        <f>'3. GRI Pricing'!Z142</f>
        <v>1350</v>
      </c>
      <c r="F132" s="279">
        <v>0</v>
      </c>
      <c r="G132" s="279">
        <v>0</v>
      </c>
      <c r="H132" s="279">
        <v>0</v>
      </c>
      <c r="I132" s="253"/>
      <c r="J132" s="253"/>
      <c r="K132" s="253"/>
      <c r="L132" s="253"/>
      <c r="M132" s="253"/>
      <c r="N132" s="253"/>
      <c r="O132" s="253"/>
      <c r="P132" s="1"/>
    </row>
    <row r="133" spans="2:16" x14ac:dyDescent="0.25">
      <c r="B133" s="254">
        <f>'3. GRI Pricing'!C143</f>
        <v>437</v>
      </c>
      <c r="C133" s="254" t="str">
        <f>'3. GRI Pricing'!E143</f>
        <v>1 Bed</v>
      </c>
      <c r="D133" s="254">
        <f>'3. GRI Pricing'!F143</f>
        <v>1</v>
      </c>
      <c r="E133" s="255">
        <f>'3. GRI Pricing'!Z143</f>
        <v>1385</v>
      </c>
      <c r="F133" s="279">
        <v>0</v>
      </c>
      <c r="G133" s="279">
        <v>0</v>
      </c>
      <c r="H133" s="279">
        <v>0</v>
      </c>
      <c r="I133" s="253"/>
      <c r="J133" s="253"/>
      <c r="K133" s="253"/>
      <c r="L133" s="253"/>
      <c r="M133" s="253"/>
      <c r="N133" s="253"/>
      <c r="O133" s="253"/>
      <c r="P133" s="1"/>
    </row>
    <row r="134" spans="2:16" x14ac:dyDescent="0.25">
      <c r="B134" s="254">
        <f>'3. GRI Pricing'!C144</f>
        <v>438</v>
      </c>
      <c r="C134" s="254" t="str">
        <f>'3. GRI Pricing'!E144</f>
        <v>2 Bed</v>
      </c>
      <c r="D134" s="254">
        <f>'3. GRI Pricing'!F144</f>
        <v>2</v>
      </c>
      <c r="E134" s="255">
        <f>'3. GRI Pricing'!Z144</f>
        <v>1725</v>
      </c>
      <c r="F134" s="279">
        <v>0</v>
      </c>
      <c r="G134" s="279">
        <v>0</v>
      </c>
      <c r="H134" s="279">
        <v>0</v>
      </c>
      <c r="I134" s="253"/>
      <c r="J134" s="253"/>
      <c r="K134" s="253"/>
      <c r="L134" s="253"/>
      <c r="M134" s="253"/>
      <c r="N134" s="253"/>
      <c r="O134" s="253"/>
      <c r="P134" s="1"/>
    </row>
    <row r="135" spans="2:16" x14ac:dyDescent="0.25">
      <c r="B135" s="254">
        <f>'3. GRI Pricing'!C145</f>
        <v>439</v>
      </c>
      <c r="C135" s="254" t="str">
        <f>'3. GRI Pricing'!E145</f>
        <v>1 Bed</v>
      </c>
      <c r="D135" s="254">
        <f>'3. GRI Pricing'!F145</f>
        <v>1</v>
      </c>
      <c r="E135" s="255">
        <f>'3. GRI Pricing'!Z145</f>
        <v>1385</v>
      </c>
      <c r="F135" s="279">
        <v>0</v>
      </c>
      <c r="G135" s="279">
        <v>0</v>
      </c>
      <c r="H135" s="279">
        <v>0</v>
      </c>
      <c r="I135" s="253"/>
      <c r="J135" s="253"/>
      <c r="K135" s="253"/>
      <c r="L135" s="253"/>
      <c r="M135" s="253"/>
      <c r="N135" s="253"/>
      <c r="O135" s="253"/>
      <c r="P135" s="1"/>
    </row>
    <row r="136" spans="2:16" x14ac:dyDescent="0.25">
      <c r="B136" s="254">
        <f>'3. GRI Pricing'!C146</f>
        <v>501</v>
      </c>
      <c r="C136" s="254" t="str">
        <f>'3. GRI Pricing'!E146</f>
        <v>1 Bed</v>
      </c>
      <c r="D136" s="254">
        <f>'3. GRI Pricing'!F146</f>
        <v>1</v>
      </c>
      <c r="E136" s="255">
        <f>'3. GRI Pricing'!Z146</f>
        <v>1395</v>
      </c>
      <c r="F136" s="279">
        <v>0</v>
      </c>
      <c r="G136" s="279">
        <v>0</v>
      </c>
      <c r="H136" s="279">
        <v>0</v>
      </c>
      <c r="I136" s="253"/>
      <c r="J136" s="253"/>
      <c r="K136" s="253"/>
      <c r="L136" s="253"/>
      <c r="M136" s="253"/>
      <c r="N136" s="253"/>
      <c r="O136" s="253"/>
      <c r="P136" s="1"/>
    </row>
    <row r="137" spans="2:16" x14ac:dyDescent="0.25">
      <c r="B137" s="254">
        <f>'3. GRI Pricing'!C147</f>
        <v>502</v>
      </c>
      <c r="C137" s="254" t="str">
        <f>'3. GRI Pricing'!E147</f>
        <v>Studio</v>
      </c>
      <c r="D137" s="254">
        <f>'3. GRI Pricing'!F147</f>
        <v>1</v>
      </c>
      <c r="E137" s="255">
        <f>'3. GRI Pricing'!Z147</f>
        <v>1225</v>
      </c>
      <c r="F137" s="279">
        <v>0</v>
      </c>
      <c r="G137" s="279">
        <v>0</v>
      </c>
      <c r="H137" s="279">
        <v>0</v>
      </c>
      <c r="I137" s="253"/>
      <c r="J137" s="253"/>
      <c r="K137" s="253"/>
      <c r="L137" s="253"/>
      <c r="M137" s="253"/>
      <c r="N137" s="253"/>
      <c r="O137" s="253"/>
      <c r="P137" s="1"/>
    </row>
    <row r="138" spans="2:16" x14ac:dyDescent="0.25">
      <c r="B138" s="254">
        <f>'3. GRI Pricing'!C148</f>
        <v>503</v>
      </c>
      <c r="C138" s="254" t="str">
        <f>'3. GRI Pricing'!E148</f>
        <v>Studio</v>
      </c>
      <c r="D138" s="254">
        <f>'3. GRI Pricing'!F148</f>
        <v>1</v>
      </c>
      <c r="E138" s="255">
        <f>'3. GRI Pricing'!Z148</f>
        <v>1225</v>
      </c>
      <c r="F138" s="279">
        <v>0</v>
      </c>
      <c r="G138" s="279">
        <v>0</v>
      </c>
      <c r="H138" s="279">
        <v>0</v>
      </c>
      <c r="I138" s="253"/>
      <c r="J138" s="253"/>
      <c r="K138" s="253"/>
      <c r="L138" s="253"/>
      <c r="M138" s="253"/>
      <c r="N138" s="253"/>
      <c r="O138" s="253"/>
      <c r="P138" s="1"/>
    </row>
    <row r="139" spans="2:16" x14ac:dyDescent="0.25">
      <c r="B139" s="254">
        <f>'3. GRI Pricing'!C149</f>
        <v>504</v>
      </c>
      <c r="C139" s="254" t="str">
        <f>'3. GRI Pricing'!E149</f>
        <v>1 Bed</v>
      </c>
      <c r="D139" s="254">
        <f>'3. GRI Pricing'!F149</f>
        <v>1</v>
      </c>
      <c r="E139" s="255">
        <f>'3. GRI Pricing'!Z149</f>
        <v>1395</v>
      </c>
      <c r="F139" s="279">
        <v>0</v>
      </c>
      <c r="G139" s="279">
        <v>0</v>
      </c>
      <c r="H139" s="279">
        <v>0</v>
      </c>
      <c r="I139" s="253"/>
      <c r="J139" s="253"/>
      <c r="K139" s="253"/>
      <c r="L139" s="253"/>
      <c r="M139" s="253"/>
      <c r="N139" s="253"/>
      <c r="O139" s="253"/>
      <c r="P139" s="1"/>
    </row>
    <row r="140" spans="2:16" x14ac:dyDescent="0.25">
      <c r="B140" s="254">
        <f>'3. GRI Pricing'!C150</f>
        <v>505</v>
      </c>
      <c r="C140" s="254" t="str">
        <f>'3. GRI Pricing'!E150</f>
        <v>2 Bed</v>
      </c>
      <c r="D140" s="254">
        <f>'3. GRI Pricing'!F150</f>
        <v>2</v>
      </c>
      <c r="E140" s="255">
        <f>'3. GRI Pricing'!Z150</f>
        <v>1815</v>
      </c>
      <c r="F140" s="279">
        <v>0</v>
      </c>
      <c r="G140" s="279">
        <v>0</v>
      </c>
      <c r="H140" s="279">
        <v>0</v>
      </c>
      <c r="I140" s="253"/>
      <c r="J140" s="253"/>
      <c r="K140" s="253"/>
      <c r="L140" s="253"/>
      <c r="M140" s="253"/>
      <c r="N140" s="253"/>
      <c r="O140" s="253"/>
      <c r="P140" s="1"/>
    </row>
    <row r="141" spans="2:16" x14ac:dyDescent="0.25">
      <c r="B141" s="254">
        <f>'3. GRI Pricing'!C151</f>
        <v>506</v>
      </c>
      <c r="C141" s="254" t="str">
        <f>'3. GRI Pricing'!E151</f>
        <v>1 Bed</v>
      </c>
      <c r="D141" s="254">
        <f>'3. GRI Pricing'!F151</f>
        <v>1</v>
      </c>
      <c r="E141" s="255">
        <f>'3. GRI Pricing'!Z151</f>
        <v>1355</v>
      </c>
      <c r="F141" s="279">
        <v>0</v>
      </c>
      <c r="G141" s="279">
        <v>0</v>
      </c>
      <c r="H141" s="279">
        <v>0</v>
      </c>
      <c r="I141" s="253"/>
      <c r="J141" s="253"/>
      <c r="K141" s="253"/>
      <c r="L141" s="253"/>
      <c r="M141" s="253"/>
      <c r="N141" s="253"/>
      <c r="O141" s="253"/>
      <c r="P141" s="1"/>
    </row>
    <row r="142" spans="2:16" x14ac:dyDescent="0.25">
      <c r="B142" s="254">
        <f>'3. GRI Pricing'!C152</f>
        <v>507</v>
      </c>
      <c r="C142" s="254" t="str">
        <f>'3. GRI Pricing'!E152</f>
        <v>1 Bed</v>
      </c>
      <c r="D142" s="254">
        <f>'3. GRI Pricing'!F152</f>
        <v>1</v>
      </c>
      <c r="E142" s="255">
        <f>'3. GRI Pricing'!Z152</f>
        <v>1335</v>
      </c>
      <c r="F142" s="279">
        <v>0</v>
      </c>
      <c r="G142" s="279">
        <v>0</v>
      </c>
      <c r="H142" s="279">
        <v>0</v>
      </c>
      <c r="I142" s="253"/>
      <c r="J142" s="253"/>
      <c r="K142" s="253"/>
      <c r="L142" s="253"/>
      <c r="M142" s="253"/>
      <c r="N142" s="253"/>
      <c r="O142" s="253"/>
      <c r="P142" s="1"/>
    </row>
    <row r="143" spans="2:16" x14ac:dyDescent="0.25">
      <c r="B143" s="254">
        <f>'3. GRI Pricing'!C153</f>
        <v>508</v>
      </c>
      <c r="C143" s="254" t="str">
        <f>'3. GRI Pricing'!E153</f>
        <v>1 Bed</v>
      </c>
      <c r="D143" s="254">
        <f>'3. GRI Pricing'!F153</f>
        <v>1</v>
      </c>
      <c r="E143" s="255">
        <f>'3. GRI Pricing'!Z153</f>
        <v>1365</v>
      </c>
      <c r="F143" s="279">
        <v>0</v>
      </c>
      <c r="G143" s="279">
        <v>0</v>
      </c>
      <c r="H143" s="279">
        <v>0</v>
      </c>
      <c r="I143" s="253"/>
      <c r="J143" s="253"/>
      <c r="K143" s="253"/>
      <c r="L143" s="253"/>
      <c r="M143" s="253"/>
      <c r="N143" s="253"/>
      <c r="O143" s="253"/>
      <c r="P143" s="1"/>
    </row>
    <row r="144" spans="2:16" x14ac:dyDescent="0.25">
      <c r="B144" s="254">
        <f>'3. GRI Pricing'!C154</f>
        <v>509</v>
      </c>
      <c r="C144" s="254" t="str">
        <f>'3. GRI Pricing'!E154</f>
        <v>1 Bed</v>
      </c>
      <c r="D144" s="254">
        <f>'3. GRI Pricing'!F154</f>
        <v>1</v>
      </c>
      <c r="E144" s="255">
        <f>'3. GRI Pricing'!Z154</f>
        <v>1335</v>
      </c>
      <c r="F144" s="279">
        <v>0</v>
      </c>
      <c r="G144" s="279">
        <v>0</v>
      </c>
      <c r="H144" s="279">
        <v>0</v>
      </c>
      <c r="I144" s="253"/>
      <c r="J144" s="253"/>
      <c r="K144" s="253"/>
      <c r="L144" s="253"/>
      <c r="M144" s="253"/>
      <c r="N144" s="253"/>
      <c r="O144" s="253"/>
      <c r="P144" s="1"/>
    </row>
    <row r="145" spans="2:16" x14ac:dyDescent="0.25">
      <c r="B145" s="254">
        <f>'3. GRI Pricing'!C155</f>
        <v>510</v>
      </c>
      <c r="C145" s="254" t="str">
        <f>'3. GRI Pricing'!E155</f>
        <v>1 Bed</v>
      </c>
      <c r="D145" s="254">
        <f>'3. GRI Pricing'!F155</f>
        <v>1</v>
      </c>
      <c r="E145" s="255">
        <f>'3. GRI Pricing'!Z155</f>
        <v>1370</v>
      </c>
      <c r="F145" s="279">
        <v>0</v>
      </c>
      <c r="G145" s="279">
        <v>0</v>
      </c>
      <c r="H145" s="279">
        <v>0</v>
      </c>
      <c r="I145" s="253"/>
      <c r="J145" s="253"/>
      <c r="K145" s="253"/>
      <c r="L145" s="253"/>
      <c r="M145" s="253"/>
      <c r="N145" s="253"/>
      <c r="O145" s="253"/>
      <c r="P145" s="1"/>
    </row>
    <row r="146" spans="2:16" x14ac:dyDescent="0.25">
      <c r="B146" s="254">
        <f>'3. GRI Pricing'!C156</f>
        <v>511</v>
      </c>
      <c r="C146" s="254" t="str">
        <f>'3. GRI Pricing'!E156</f>
        <v>1 Bed</v>
      </c>
      <c r="D146" s="254">
        <f>'3. GRI Pricing'!F156</f>
        <v>1</v>
      </c>
      <c r="E146" s="255">
        <f>'3. GRI Pricing'!Z156</f>
        <v>1335</v>
      </c>
      <c r="F146" s="279">
        <v>0</v>
      </c>
      <c r="G146" s="279">
        <v>0</v>
      </c>
      <c r="H146" s="279">
        <v>0</v>
      </c>
      <c r="I146" s="253"/>
      <c r="J146" s="253"/>
      <c r="K146" s="253"/>
      <c r="L146" s="253"/>
      <c r="M146" s="253"/>
      <c r="N146" s="253"/>
      <c r="O146" s="253"/>
      <c r="P146" s="1"/>
    </row>
    <row r="147" spans="2:16" x14ac:dyDescent="0.25">
      <c r="B147" s="254">
        <f>'3. GRI Pricing'!C157</f>
        <v>512</v>
      </c>
      <c r="C147" s="254" t="str">
        <f>'3. GRI Pricing'!E157</f>
        <v>2 Bed</v>
      </c>
      <c r="D147" s="254">
        <f>'3. GRI Pricing'!F157</f>
        <v>2</v>
      </c>
      <c r="E147" s="255">
        <f>'3. GRI Pricing'!Z157</f>
        <v>1760</v>
      </c>
      <c r="F147" s="279">
        <v>0</v>
      </c>
      <c r="G147" s="279">
        <v>0</v>
      </c>
      <c r="H147" s="279">
        <v>0</v>
      </c>
      <c r="I147" s="253"/>
      <c r="J147" s="253"/>
      <c r="K147" s="253"/>
      <c r="L147" s="253"/>
      <c r="M147" s="253"/>
      <c r="N147" s="253"/>
      <c r="O147" s="253"/>
      <c r="P147" s="1"/>
    </row>
    <row r="148" spans="2:16" x14ac:dyDescent="0.25">
      <c r="B148" s="254">
        <f>'3. GRI Pricing'!C158</f>
        <v>513</v>
      </c>
      <c r="C148" s="254" t="str">
        <f>'3. GRI Pricing'!E158</f>
        <v>1 Bed</v>
      </c>
      <c r="D148" s="254">
        <f>'3. GRI Pricing'!F158</f>
        <v>1</v>
      </c>
      <c r="E148" s="255">
        <f>'3. GRI Pricing'!Z158</f>
        <v>1335</v>
      </c>
      <c r="F148" s="279">
        <v>0</v>
      </c>
      <c r="G148" s="279">
        <v>0</v>
      </c>
      <c r="H148" s="279">
        <v>0</v>
      </c>
      <c r="I148" s="253"/>
      <c r="J148" s="253"/>
      <c r="K148" s="253"/>
      <c r="L148" s="253"/>
      <c r="M148" s="253"/>
      <c r="N148" s="253"/>
      <c r="O148" s="253"/>
      <c r="P148" s="1"/>
    </row>
    <row r="149" spans="2:16" x14ac:dyDescent="0.25">
      <c r="B149" s="254">
        <f>'3. GRI Pricing'!C159</f>
        <v>514</v>
      </c>
      <c r="C149" s="254" t="str">
        <f>'3. GRI Pricing'!E159</f>
        <v>1 Bed</v>
      </c>
      <c r="D149" s="254">
        <f>'3. GRI Pricing'!F159</f>
        <v>1</v>
      </c>
      <c r="E149" s="255">
        <f>'3. GRI Pricing'!Z159</f>
        <v>1335</v>
      </c>
      <c r="F149" s="279">
        <v>0</v>
      </c>
      <c r="G149" s="279">
        <v>0</v>
      </c>
      <c r="H149" s="279">
        <v>0</v>
      </c>
      <c r="I149" s="253"/>
      <c r="J149" s="253"/>
      <c r="K149" s="253"/>
      <c r="L149" s="253"/>
      <c r="M149" s="253"/>
      <c r="N149" s="253"/>
      <c r="O149" s="253"/>
      <c r="P149" s="1"/>
    </row>
    <row r="150" spans="2:16" x14ac:dyDescent="0.25">
      <c r="B150" s="254">
        <f>'3. GRI Pricing'!C160</f>
        <v>515</v>
      </c>
      <c r="C150" s="254" t="str">
        <f>'3. GRI Pricing'!E160</f>
        <v>2 Bed</v>
      </c>
      <c r="D150" s="254">
        <f>'3. GRI Pricing'!F160</f>
        <v>2</v>
      </c>
      <c r="E150" s="255">
        <f>'3. GRI Pricing'!Z160</f>
        <v>1760</v>
      </c>
      <c r="F150" s="279">
        <v>0</v>
      </c>
      <c r="G150" s="279">
        <v>0</v>
      </c>
      <c r="H150" s="279">
        <v>0</v>
      </c>
      <c r="I150" s="253"/>
      <c r="J150" s="253"/>
      <c r="K150" s="253"/>
      <c r="L150" s="253"/>
      <c r="M150" s="253"/>
      <c r="N150" s="253"/>
      <c r="O150" s="253"/>
      <c r="P150" s="1"/>
    </row>
    <row r="151" spans="2:16" x14ac:dyDescent="0.25">
      <c r="B151" s="254">
        <f>'3. GRI Pricing'!C161</f>
        <v>516</v>
      </c>
      <c r="C151" s="254" t="str">
        <f>'3. GRI Pricing'!E161</f>
        <v>1 Bed</v>
      </c>
      <c r="D151" s="254">
        <f>'3. GRI Pricing'!F161</f>
        <v>1</v>
      </c>
      <c r="E151" s="255">
        <f>'3. GRI Pricing'!Z161</f>
        <v>1335</v>
      </c>
      <c r="F151" s="279">
        <v>0</v>
      </c>
      <c r="G151" s="279">
        <v>0</v>
      </c>
      <c r="H151" s="279">
        <v>0</v>
      </c>
      <c r="I151" s="253"/>
      <c r="J151" s="253"/>
      <c r="K151" s="253"/>
      <c r="L151" s="253"/>
      <c r="M151" s="253"/>
      <c r="N151" s="253"/>
      <c r="O151" s="253"/>
      <c r="P151" s="1"/>
    </row>
    <row r="152" spans="2:16" x14ac:dyDescent="0.25">
      <c r="B152" s="254">
        <f>'3. GRI Pricing'!C162</f>
        <v>517</v>
      </c>
      <c r="C152" s="254" t="str">
        <f>'3. GRI Pricing'!E162</f>
        <v>1 Bed</v>
      </c>
      <c r="D152" s="254">
        <f>'3. GRI Pricing'!F162</f>
        <v>1</v>
      </c>
      <c r="E152" s="255">
        <f>'3. GRI Pricing'!Z162</f>
        <v>1385</v>
      </c>
      <c r="F152" s="279">
        <v>0</v>
      </c>
      <c r="G152" s="279">
        <v>0</v>
      </c>
      <c r="H152" s="279">
        <v>0</v>
      </c>
      <c r="I152" s="253"/>
      <c r="J152" s="253"/>
      <c r="K152" s="253"/>
      <c r="L152" s="253"/>
      <c r="M152" s="253"/>
      <c r="N152" s="253"/>
      <c r="O152" s="253"/>
      <c r="P152" s="1"/>
    </row>
    <row r="153" spans="2:16" x14ac:dyDescent="0.25">
      <c r="B153" s="254">
        <f>'3. GRI Pricing'!C163</f>
        <v>518</v>
      </c>
      <c r="C153" s="254" t="str">
        <f>'3. GRI Pricing'!E163</f>
        <v>1 Bed</v>
      </c>
      <c r="D153" s="254">
        <f>'3. GRI Pricing'!F163</f>
        <v>1</v>
      </c>
      <c r="E153" s="255">
        <f>'3. GRI Pricing'!Z163</f>
        <v>1335</v>
      </c>
      <c r="F153" s="279">
        <v>0</v>
      </c>
      <c r="G153" s="279">
        <v>0</v>
      </c>
      <c r="H153" s="279">
        <v>0</v>
      </c>
      <c r="I153" s="253"/>
      <c r="J153" s="253"/>
      <c r="K153" s="253"/>
      <c r="L153" s="253"/>
      <c r="M153" s="253"/>
      <c r="N153" s="253"/>
      <c r="O153" s="253"/>
      <c r="P153" s="1"/>
    </row>
    <row r="154" spans="2:16" x14ac:dyDescent="0.25">
      <c r="B154" s="254">
        <f>'3. GRI Pricing'!C164</f>
        <v>519</v>
      </c>
      <c r="C154" s="254" t="str">
        <f>'3. GRI Pricing'!E164</f>
        <v>1 Bed</v>
      </c>
      <c r="D154" s="254">
        <f>'3. GRI Pricing'!F164</f>
        <v>1</v>
      </c>
      <c r="E154" s="255">
        <f>'3. GRI Pricing'!Z164</f>
        <v>1380</v>
      </c>
      <c r="F154" s="279">
        <v>0</v>
      </c>
      <c r="G154" s="279">
        <v>0</v>
      </c>
      <c r="H154" s="279">
        <v>0</v>
      </c>
      <c r="I154" s="253"/>
      <c r="J154" s="253"/>
      <c r="K154" s="253"/>
      <c r="L154" s="253"/>
      <c r="M154" s="253"/>
      <c r="N154" s="253"/>
      <c r="O154" s="253"/>
      <c r="P154" s="1"/>
    </row>
    <row r="155" spans="2:16" x14ac:dyDescent="0.25">
      <c r="B155" s="254">
        <f>'3. GRI Pricing'!C165</f>
        <v>520</v>
      </c>
      <c r="C155" s="254" t="str">
        <f>'3. GRI Pricing'!E165</f>
        <v>1 Bed</v>
      </c>
      <c r="D155" s="254">
        <f>'3. GRI Pricing'!F165</f>
        <v>1</v>
      </c>
      <c r="E155" s="255">
        <f>'3. GRI Pricing'!Z165</f>
        <v>1335</v>
      </c>
      <c r="F155" s="279">
        <v>0</v>
      </c>
      <c r="G155" s="279">
        <v>0</v>
      </c>
      <c r="H155" s="279">
        <v>0</v>
      </c>
      <c r="I155" s="253"/>
      <c r="J155" s="253"/>
      <c r="K155" s="253"/>
      <c r="L155" s="253"/>
      <c r="M155" s="253"/>
      <c r="N155" s="253"/>
      <c r="O155" s="253"/>
      <c r="P155" s="1"/>
    </row>
    <row r="156" spans="2:16" x14ac:dyDescent="0.25">
      <c r="B156" s="254">
        <f>'3. GRI Pricing'!C166</f>
        <v>521</v>
      </c>
      <c r="C156" s="254" t="str">
        <f>'3. GRI Pricing'!E166</f>
        <v>1 Bed</v>
      </c>
      <c r="D156" s="254">
        <f>'3. GRI Pricing'!F166</f>
        <v>1</v>
      </c>
      <c r="E156" s="255">
        <f>'3. GRI Pricing'!Z166</f>
        <v>1355</v>
      </c>
      <c r="F156" s="279">
        <v>0</v>
      </c>
      <c r="G156" s="279">
        <v>0</v>
      </c>
      <c r="H156" s="279">
        <v>0</v>
      </c>
      <c r="I156" s="253"/>
      <c r="J156" s="253"/>
      <c r="K156" s="253"/>
      <c r="L156" s="253"/>
      <c r="M156" s="253"/>
      <c r="N156" s="253"/>
      <c r="O156" s="253"/>
      <c r="P156" s="1"/>
    </row>
    <row r="157" spans="2:16" x14ac:dyDescent="0.25">
      <c r="B157" s="254">
        <f>'3. GRI Pricing'!C167</f>
        <v>522</v>
      </c>
      <c r="C157" s="254" t="str">
        <f>'3. GRI Pricing'!E167</f>
        <v>2 Bed</v>
      </c>
      <c r="D157" s="254">
        <f>'3. GRI Pricing'!F167</f>
        <v>2</v>
      </c>
      <c r="E157" s="255">
        <f>'3. GRI Pricing'!Z167</f>
        <v>1835</v>
      </c>
      <c r="F157" s="279">
        <v>0</v>
      </c>
      <c r="G157" s="279">
        <v>0</v>
      </c>
      <c r="H157" s="279">
        <v>0</v>
      </c>
      <c r="I157" s="253"/>
      <c r="J157" s="253"/>
      <c r="K157" s="253"/>
      <c r="L157" s="253"/>
      <c r="M157" s="253"/>
      <c r="N157" s="253"/>
      <c r="O157" s="253"/>
      <c r="P157" s="1"/>
    </row>
    <row r="158" spans="2:16" x14ac:dyDescent="0.25">
      <c r="B158" s="254">
        <f>'3. GRI Pricing'!C168</f>
        <v>523</v>
      </c>
      <c r="C158" s="254" t="str">
        <f>'3. GRI Pricing'!E168</f>
        <v>1 Bed</v>
      </c>
      <c r="D158" s="254">
        <f>'3. GRI Pricing'!F168</f>
        <v>1</v>
      </c>
      <c r="E158" s="255">
        <f>'3. GRI Pricing'!Z168</f>
        <v>1415</v>
      </c>
      <c r="F158" s="279">
        <v>0</v>
      </c>
      <c r="G158" s="279">
        <v>0</v>
      </c>
      <c r="H158" s="279">
        <v>0</v>
      </c>
      <c r="I158" s="253"/>
      <c r="J158" s="253"/>
      <c r="K158" s="253"/>
      <c r="L158" s="253"/>
      <c r="M158" s="253"/>
      <c r="N158" s="253"/>
      <c r="O158" s="253"/>
      <c r="P158" s="1"/>
    </row>
    <row r="159" spans="2:16" x14ac:dyDescent="0.25">
      <c r="B159" s="254">
        <f>'3. GRI Pricing'!C169</f>
        <v>524</v>
      </c>
      <c r="C159" s="254" t="str">
        <f>'3. GRI Pricing'!E169</f>
        <v>1 Bed</v>
      </c>
      <c r="D159" s="254">
        <f>'3. GRI Pricing'!F169</f>
        <v>1</v>
      </c>
      <c r="E159" s="255">
        <f>'3. GRI Pricing'!Z169</f>
        <v>1360</v>
      </c>
      <c r="F159" s="279">
        <v>0</v>
      </c>
      <c r="G159" s="279">
        <v>0</v>
      </c>
      <c r="H159" s="279">
        <v>0</v>
      </c>
      <c r="I159" s="253"/>
      <c r="J159" s="253"/>
      <c r="K159" s="253"/>
      <c r="L159" s="253"/>
      <c r="M159" s="253"/>
      <c r="N159" s="253"/>
      <c r="O159" s="253"/>
      <c r="P159" s="1"/>
    </row>
    <row r="160" spans="2:16" x14ac:dyDescent="0.25">
      <c r="B160" s="254">
        <f>'3. GRI Pricing'!C170</f>
        <v>525</v>
      </c>
      <c r="C160" s="254" t="str">
        <f>'3. GRI Pricing'!E170</f>
        <v>2 Bed</v>
      </c>
      <c r="D160" s="254">
        <f>'3. GRI Pricing'!F170</f>
        <v>2</v>
      </c>
      <c r="E160" s="255">
        <f>'3. GRI Pricing'!Z170</f>
        <v>1825</v>
      </c>
      <c r="F160" s="279">
        <v>0</v>
      </c>
      <c r="G160" s="279">
        <v>0</v>
      </c>
      <c r="H160" s="279">
        <v>0</v>
      </c>
      <c r="I160" s="253"/>
      <c r="J160" s="253"/>
      <c r="K160" s="253"/>
      <c r="L160" s="253"/>
      <c r="M160" s="253"/>
      <c r="N160" s="253"/>
      <c r="O160" s="253"/>
      <c r="P160" s="1"/>
    </row>
    <row r="161" spans="2:16" x14ac:dyDescent="0.25">
      <c r="B161" s="254">
        <f>'3. GRI Pricing'!C171</f>
        <v>526</v>
      </c>
      <c r="C161" s="254" t="str">
        <f>'3. GRI Pricing'!E171</f>
        <v>1 Bed</v>
      </c>
      <c r="D161" s="254">
        <f>'3. GRI Pricing'!F171</f>
        <v>1</v>
      </c>
      <c r="E161" s="255">
        <f>'3. GRI Pricing'!Z171</f>
        <v>1350</v>
      </c>
      <c r="F161" s="279">
        <v>0</v>
      </c>
      <c r="G161" s="279">
        <v>0</v>
      </c>
      <c r="H161" s="279">
        <v>0</v>
      </c>
      <c r="I161" s="253"/>
      <c r="J161" s="253"/>
      <c r="K161" s="253"/>
      <c r="L161" s="253"/>
      <c r="M161" s="253"/>
      <c r="N161" s="253"/>
      <c r="O161" s="253"/>
      <c r="P161" s="1"/>
    </row>
    <row r="162" spans="2:16" x14ac:dyDescent="0.25">
      <c r="B162" s="254">
        <f>'3. GRI Pricing'!C172</f>
        <v>527</v>
      </c>
      <c r="C162" s="254" t="str">
        <f>'3. GRI Pricing'!E172</f>
        <v>1 Bed</v>
      </c>
      <c r="D162" s="254">
        <f>'3. GRI Pricing'!F172</f>
        <v>1</v>
      </c>
      <c r="E162" s="255">
        <f>'3. GRI Pricing'!Z172</f>
        <v>1350</v>
      </c>
      <c r="F162" s="279">
        <v>0</v>
      </c>
      <c r="G162" s="279">
        <v>0</v>
      </c>
      <c r="H162" s="279">
        <v>0</v>
      </c>
      <c r="I162" s="253"/>
      <c r="J162" s="253"/>
      <c r="K162" s="253"/>
      <c r="L162" s="253"/>
      <c r="M162" s="253"/>
      <c r="N162" s="253"/>
      <c r="O162" s="253"/>
      <c r="P162" s="1"/>
    </row>
    <row r="163" spans="2:16" x14ac:dyDescent="0.25">
      <c r="B163" s="254">
        <f>'3. GRI Pricing'!C173</f>
        <v>528</v>
      </c>
      <c r="C163" s="254" t="str">
        <f>'3. GRI Pricing'!E173</f>
        <v>2 Bed</v>
      </c>
      <c r="D163" s="254">
        <f>'3. GRI Pricing'!F173</f>
        <v>2</v>
      </c>
      <c r="E163" s="255">
        <f>'3. GRI Pricing'!Z173</f>
        <v>1825</v>
      </c>
      <c r="F163" s="279">
        <v>0</v>
      </c>
      <c r="G163" s="279">
        <v>0</v>
      </c>
      <c r="H163" s="279">
        <v>0</v>
      </c>
      <c r="I163" s="253"/>
      <c r="J163" s="253"/>
      <c r="K163" s="253"/>
      <c r="L163" s="253"/>
      <c r="M163" s="253"/>
      <c r="N163" s="253"/>
      <c r="O163" s="253"/>
      <c r="P163" s="1"/>
    </row>
    <row r="164" spans="2:16" x14ac:dyDescent="0.25">
      <c r="B164" s="254">
        <f>'3. GRI Pricing'!C174</f>
        <v>529</v>
      </c>
      <c r="C164" s="254" t="str">
        <f>'3. GRI Pricing'!E174</f>
        <v>1 Bed</v>
      </c>
      <c r="D164" s="254">
        <f>'3. GRI Pricing'!F174</f>
        <v>1</v>
      </c>
      <c r="E164" s="255">
        <f>'3. GRI Pricing'!Z174</f>
        <v>1360</v>
      </c>
      <c r="F164" s="279">
        <v>0</v>
      </c>
      <c r="G164" s="279">
        <v>0</v>
      </c>
      <c r="H164" s="279">
        <v>0</v>
      </c>
      <c r="I164" s="253"/>
      <c r="J164" s="253"/>
      <c r="K164" s="253"/>
      <c r="L164" s="253"/>
      <c r="M164" s="253"/>
      <c r="N164" s="253"/>
      <c r="O164" s="253"/>
      <c r="P164" s="1"/>
    </row>
    <row r="165" spans="2:16" x14ac:dyDescent="0.25">
      <c r="B165" s="254">
        <f>'3. GRI Pricing'!C175</f>
        <v>530</v>
      </c>
      <c r="C165" s="254" t="str">
        <f>'3. GRI Pricing'!E175</f>
        <v>1 Bed</v>
      </c>
      <c r="D165" s="254">
        <f>'3. GRI Pricing'!F175</f>
        <v>1</v>
      </c>
      <c r="E165" s="255">
        <f>'3. GRI Pricing'!Z175</f>
        <v>1415</v>
      </c>
      <c r="F165" s="279">
        <v>0</v>
      </c>
      <c r="G165" s="279">
        <v>0</v>
      </c>
      <c r="H165" s="279">
        <v>0</v>
      </c>
      <c r="I165" s="253"/>
      <c r="J165" s="253"/>
      <c r="K165" s="253"/>
      <c r="L165" s="253"/>
      <c r="M165" s="253"/>
      <c r="N165" s="253"/>
      <c r="O165" s="253"/>
      <c r="P165" s="1"/>
    </row>
    <row r="166" spans="2:16" x14ac:dyDescent="0.25">
      <c r="B166" s="254">
        <f>'3. GRI Pricing'!C176</f>
        <v>531</v>
      </c>
      <c r="C166" s="254" t="str">
        <f>'3. GRI Pricing'!E176</f>
        <v>2 Bed</v>
      </c>
      <c r="D166" s="254">
        <f>'3. GRI Pricing'!F176</f>
        <v>2</v>
      </c>
      <c r="E166" s="255">
        <f>'3. GRI Pricing'!Z176</f>
        <v>1835</v>
      </c>
      <c r="F166" s="279">
        <v>0</v>
      </c>
      <c r="G166" s="279">
        <v>0</v>
      </c>
      <c r="H166" s="279">
        <v>0</v>
      </c>
      <c r="I166" s="253"/>
      <c r="J166" s="253"/>
      <c r="K166" s="253"/>
      <c r="L166" s="253"/>
      <c r="M166" s="253"/>
      <c r="N166" s="253"/>
      <c r="O166" s="253"/>
      <c r="P166" s="1"/>
    </row>
    <row r="167" spans="2:16" x14ac:dyDescent="0.25">
      <c r="B167" s="254">
        <f>'3. GRI Pricing'!C177</f>
        <v>532</v>
      </c>
      <c r="C167" s="254" t="str">
        <f>'3. GRI Pricing'!E177</f>
        <v>1 Bed</v>
      </c>
      <c r="D167" s="254">
        <f>'3. GRI Pricing'!F177</f>
        <v>1</v>
      </c>
      <c r="E167" s="255">
        <f>'3. GRI Pricing'!Z177</f>
        <v>1405</v>
      </c>
      <c r="F167" s="279">
        <v>0</v>
      </c>
      <c r="G167" s="279">
        <v>0</v>
      </c>
      <c r="H167" s="279">
        <v>0</v>
      </c>
      <c r="I167" s="253"/>
      <c r="J167" s="253"/>
      <c r="K167" s="253"/>
      <c r="L167" s="253"/>
      <c r="M167" s="253"/>
      <c r="N167" s="253"/>
      <c r="O167" s="253"/>
      <c r="P167" s="1"/>
    </row>
    <row r="168" spans="2:16" x14ac:dyDescent="0.25">
      <c r="B168" s="254">
        <f>'3. GRI Pricing'!C178</f>
        <v>533</v>
      </c>
      <c r="C168" s="254" t="str">
        <f>'3. GRI Pricing'!E178</f>
        <v>1 Bed</v>
      </c>
      <c r="D168" s="254">
        <f>'3. GRI Pricing'!F178</f>
        <v>1</v>
      </c>
      <c r="E168" s="255">
        <f>'3. GRI Pricing'!Z178</f>
        <v>1410</v>
      </c>
      <c r="F168" s="279">
        <v>0</v>
      </c>
      <c r="G168" s="279">
        <v>0</v>
      </c>
      <c r="H168" s="279">
        <v>0</v>
      </c>
      <c r="I168" s="253"/>
      <c r="J168" s="253"/>
      <c r="K168" s="253"/>
      <c r="L168" s="253"/>
      <c r="M168" s="253"/>
      <c r="N168" s="253"/>
      <c r="O168" s="253"/>
      <c r="P168" s="1"/>
    </row>
    <row r="169" spans="2:16" x14ac:dyDescent="0.25">
      <c r="B169" s="254">
        <f>'3. GRI Pricing'!C179</f>
        <v>534</v>
      </c>
      <c r="C169" s="254" t="str">
        <f>'3. GRI Pricing'!E179</f>
        <v>1 Bed</v>
      </c>
      <c r="D169" s="254">
        <f>'3. GRI Pricing'!F179</f>
        <v>1</v>
      </c>
      <c r="E169" s="255">
        <f>'3. GRI Pricing'!Z179</f>
        <v>1350</v>
      </c>
      <c r="F169" s="279">
        <v>0</v>
      </c>
      <c r="G169" s="279">
        <v>0</v>
      </c>
      <c r="H169" s="279">
        <v>0</v>
      </c>
      <c r="I169" s="253"/>
      <c r="J169" s="253"/>
      <c r="K169" s="253"/>
      <c r="L169" s="253"/>
      <c r="M169" s="253"/>
      <c r="N169" s="253"/>
      <c r="O169" s="253"/>
      <c r="P169" s="1"/>
    </row>
    <row r="170" spans="2:16" x14ac:dyDescent="0.25">
      <c r="B170" s="254">
        <f>'3. GRI Pricing'!C180</f>
        <v>535</v>
      </c>
      <c r="C170" s="254" t="str">
        <f>'3. GRI Pricing'!E180</f>
        <v>1 Bed</v>
      </c>
      <c r="D170" s="254">
        <f>'3. GRI Pricing'!F180</f>
        <v>1</v>
      </c>
      <c r="E170" s="255">
        <f>'3. GRI Pricing'!Z180</f>
        <v>1410</v>
      </c>
      <c r="F170" s="279">
        <v>0</v>
      </c>
      <c r="G170" s="279">
        <v>0</v>
      </c>
      <c r="H170" s="279">
        <v>0</v>
      </c>
      <c r="I170" s="253"/>
      <c r="J170" s="253"/>
      <c r="K170" s="253"/>
      <c r="L170" s="253"/>
      <c r="M170" s="253"/>
      <c r="N170" s="253"/>
      <c r="O170" s="253"/>
      <c r="P170" s="1"/>
    </row>
    <row r="171" spans="2:16" x14ac:dyDescent="0.25">
      <c r="B171" s="254">
        <f>'3. GRI Pricing'!C181</f>
        <v>536</v>
      </c>
      <c r="C171" s="254" t="str">
        <f>'3. GRI Pricing'!E181</f>
        <v>1 Bed</v>
      </c>
      <c r="D171" s="254">
        <f>'3. GRI Pricing'!F181</f>
        <v>1</v>
      </c>
      <c r="E171" s="255">
        <f>'3. GRI Pricing'!Z181</f>
        <v>1355</v>
      </c>
      <c r="F171" s="279">
        <v>0</v>
      </c>
      <c r="G171" s="279">
        <v>0</v>
      </c>
      <c r="H171" s="279">
        <v>0</v>
      </c>
      <c r="I171" s="253"/>
      <c r="J171" s="253"/>
      <c r="K171" s="253"/>
      <c r="L171" s="253"/>
      <c r="M171" s="253"/>
      <c r="N171" s="253"/>
      <c r="O171" s="253"/>
      <c r="P171" s="1"/>
    </row>
    <row r="172" spans="2:16" x14ac:dyDescent="0.25">
      <c r="B172" s="254">
        <f>'3. GRI Pricing'!C182</f>
        <v>537</v>
      </c>
      <c r="C172" s="254" t="str">
        <f>'3. GRI Pricing'!E182</f>
        <v>1 Bed</v>
      </c>
      <c r="D172" s="254">
        <f>'3. GRI Pricing'!F182</f>
        <v>1</v>
      </c>
      <c r="E172" s="255">
        <f>'3. GRI Pricing'!Z182</f>
        <v>1410</v>
      </c>
      <c r="F172" s="279">
        <v>0</v>
      </c>
      <c r="G172" s="279">
        <v>0</v>
      </c>
      <c r="H172" s="279">
        <v>0</v>
      </c>
      <c r="I172" s="253"/>
      <c r="J172" s="253"/>
      <c r="K172" s="253"/>
      <c r="L172" s="253"/>
      <c r="M172" s="253"/>
      <c r="N172" s="253"/>
      <c r="O172" s="253"/>
      <c r="P172" s="1"/>
    </row>
    <row r="173" spans="2:16" x14ac:dyDescent="0.25">
      <c r="B173" s="254">
        <f>'3. GRI Pricing'!C183</f>
        <v>538</v>
      </c>
      <c r="C173" s="254" t="str">
        <f>'3. GRI Pricing'!E183</f>
        <v>2 Bed</v>
      </c>
      <c r="D173" s="254">
        <f>'3. GRI Pricing'!F183</f>
        <v>2</v>
      </c>
      <c r="E173" s="255">
        <f>'3. GRI Pricing'!Z183</f>
        <v>1730</v>
      </c>
      <c r="F173" s="279">
        <v>0</v>
      </c>
      <c r="G173" s="279">
        <v>0</v>
      </c>
      <c r="H173" s="279">
        <v>0</v>
      </c>
      <c r="I173" s="253"/>
      <c r="J173" s="253"/>
      <c r="K173" s="253"/>
      <c r="L173" s="253"/>
      <c r="M173" s="253"/>
      <c r="N173" s="253"/>
      <c r="O173" s="253"/>
      <c r="P173" s="1"/>
    </row>
    <row r="174" spans="2:16" x14ac:dyDescent="0.25">
      <c r="B174" s="254">
        <f>'3. GRI Pricing'!C184</f>
        <v>539</v>
      </c>
      <c r="C174" s="254" t="str">
        <f>'3. GRI Pricing'!E184</f>
        <v>1 Bed</v>
      </c>
      <c r="D174" s="254">
        <f>'3. GRI Pricing'!F184</f>
        <v>1</v>
      </c>
      <c r="E174" s="255">
        <f>'3. GRI Pricing'!Z184</f>
        <v>1410</v>
      </c>
      <c r="F174" s="279">
        <v>0</v>
      </c>
      <c r="G174" s="279">
        <v>0</v>
      </c>
      <c r="H174" s="279">
        <v>0</v>
      </c>
      <c r="I174" s="253"/>
      <c r="J174" s="253"/>
      <c r="K174" s="253"/>
      <c r="L174" s="253"/>
      <c r="M174" s="253"/>
      <c r="N174" s="253"/>
      <c r="O174" s="253"/>
      <c r="P174" s="1"/>
    </row>
    <row r="175" spans="2:16" x14ac:dyDescent="0.25">
      <c r="B175" s="254">
        <f>'3. GRI Pricing'!C185</f>
        <v>601</v>
      </c>
      <c r="C175" s="254" t="str">
        <f>'3. GRI Pricing'!E185</f>
        <v>1 Bed</v>
      </c>
      <c r="D175" s="254">
        <f>'3. GRI Pricing'!F185</f>
        <v>1</v>
      </c>
      <c r="E175" s="255">
        <f>'3. GRI Pricing'!Z185</f>
        <v>1400</v>
      </c>
      <c r="F175" s="279">
        <v>0</v>
      </c>
      <c r="G175" s="279">
        <v>0</v>
      </c>
      <c r="H175" s="279">
        <v>0</v>
      </c>
      <c r="I175" s="253"/>
      <c r="J175" s="253"/>
      <c r="K175" s="253"/>
      <c r="L175" s="253"/>
      <c r="M175" s="253"/>
      <c r="N175" s="253"/>
      <c r="O175" s="253"/>
      <c r="P175" s="1"/>
    </row>
    <row r="176" spans="2:16" x14ac:dyDescent="0.25">
      <c r="B176" s="254">
        <f>'3. GRI Pricing'!C186</f>
        <v>602</v>
      </c>
      <c r="C176" s="254" t="str">
        <f>'3. GRI Pricing'!E186</f>
        <v>Studio</v>
      </c>
      <c r="D176" s="254">
        <f>'3. GRI Pricing'!F186</f>
        <v>1</v>
      </c>
      <c r="E176" s="255">
        <f>'3. GRI Pricing'!Z186</f>
        <v>1230</v>
      </c>
      <c r="F176" s="279">
        <v>0</v>
      </c>
      <c r="G176" s="279">
        <v>0</v>
      </c>
      <c r="H176" s="279">
        <v>0</v>
      </c>
      <c r="I176" s="253"/>
      <c r="J176" s="253"/>
      <c r="K176" s="253"/>
      <c r="L176" s="253"/>
      <c r="M176" s="253"/>
      <c r="N176" s="253"/>
      <c r="O176" s="253"/>
      <c r="P176" s="1"/>
    </row>
    <row r="177" spans="2:16" x14ac:dyDescent="0.25">
      <c r="B177" s="254">
        <f>'3. GRI Pricing'!C187</f>
        <v>603</v>
      </c>
      <c r="C177" s="254" t="str">
        <f>'3. GRI Pricing'!E187</f>
        <v>Studio</v>
      </c>
      <c r="D177" s="254">
        <f>'3. GRI Pricing'!F187</f>
        <v>1</v>
      </c>
      <c r="E177" s="255">
        <f>'3. GRI Pricing'!Z187</f>
        <v>1230</v>
      </c>
      <c r="F177" s="279">
        <v>0</v>
      </c>
      <c r="G177" s="279">
        <v>0</v>
      </c>
      <c r="H177" s="279">
        <v>0</v>
      </c>
      <c r="I177" s="253"/>
      <c r="J177" s="253"/>
      <c r="K177" s="253"/>
      <c r="L177" s="253"/>
      <c r="M177" s="253"/>
      <c r="N177" s="253"/>
      <c r="O177" s="253"/>
      <c r="P177" s="1"/>
    </row>
    <row r="178" spans="2:16" x14ac:dyDescent="0.25">
      <c r="B178" s="254">
        <f>'3. GRI Pricing'!C188</f>
        <v>604</v>
      </c>
      <c r="C178" s="254" t="str">
        <f>'3. GRI Pricing'!E188</f>
        <v>1 Bed</v>
      </c>
      <c r="D178" s="254">
        <f>'3. GRI Pricing'!F188</f>
        <v>1</v>
      </c>
      <c r="E178" s="255">
        <f>'3. GRI Pricing'!Z188</f>
        <v>1400</v>
      </c>
      <c r="F178" s="279">
        <v>0</v>
      </c>
      <c r="G178" s="279">
        <v>0</v>
      </c>
      <c r="H178" s="279">
        <v>0</v>
      </c>
      <c r="I178" s="253"/>
      <c r="J178" s="253"/>
      <c r="K178" s="253"/>
      <c r="L178" s="253"/>
      <c r="M178" s="253"/>
      <c r="N178" s="253"/>
      <c r="O178" s="253"/>
      <c r="P178" s="1"/>
    </row>
    <row r="179" spans="2:16" x14ac:dyDescent="0.25">
      <c r="B179" s="254">
        <f>'3. GRI Pricing'!C189</f>
        <v>605</v>
      </c>
      <c r="C179" s="254" t="str">
        <f>'3. GRI Pricing'!E189</f>
        <v>2 Bed</v>
      </c>
      <c r="D179" s="254">
        <f>'3. GRI Pricing'!F189</f>
        <v>2</v>
      </c>
      <c r="E179" s="255">
        <f>'3. GRI Pricing'!Z189</f>
        <v>1820</v>
      </c>
      <c r="F179" s="279">
        <v>0</v>
      </c>
      <c r="G179" s="279">
        <v>0</v>
      </c>
      <c r="H179" s="279">
        <v>0</v>
      </c>
      <c r="I179" s="253"/>
      <c r="J179" s="253"/>
      <c r="K179" s="253"/>
      <c r="L179" s="253"/>
      <c r="M179" s="253"/>
      <c r="N179" s="253"/>
      <c r="O179" s="253"/>
      <c r="P179" s="1"/>
    </row>
    <row r="180" spans="2:16" x14ac:dyDescent="0.25">
      <c r="B180" s="254">
        <f>'3. GRI Pricing'!C190</f>
        <v>606</v>
      </c>
      <c r="C180" s="254" t="str">
        <f>'3. GRI Pricing'!E190</f>
        <v>1 Bed</v>
      </c>
      <c r="D180" s="254">
        <f>'3. GRI Pricing'!F190</f>
        <v>1</v>
      </c>
      <c r="E180" s="255">
        <f>'3. GRI Pricing'!Z190</f>
        <v>1360</v>
      </c>
      <c r="F180" s="279">
        <v>0</v>
      </c>
      <c r="G180" s="279">
        <v>0</v>
      </c>
      <c r="H180" s="279">
        <v>0</v>
      </c>
      <c r="I180" s="253"/>
      <c r="J180" s="253"/>
      <c r="K180" s="253"/>
      <c r="L180" s="253"/>
      <c r="M180" s="253"/>
      <c r="N180" s="253"/>
      <c r="O180" s="253"/>
      <c r="P180" s="1"/>
    </row>
    <row r="181" spans="2:16" x14ac:dyDescent="0.25">
      <c r="B181" s="254">
        <f>'3. GRI Pricing'!C191</f>
        <v>607</v>
      </c>
      <c r="C181" s="254" t="str">
        <f>'3. GRI Pricing'!E191</f>
        <v>1 Bed</v>
      </c>
      <c r="D181" s="254">
        <f>'3. GRI Pricing'!F191</f>
        <v>1</v>
      </c>
      <c r="E181" s="255">
        <f>'3. GRI Pricing'!Z191</f>
        <v>1340</v>
      </c>
      <c r="F181" s="279">
        <v>0</v>
      </c>
      <c r="G181" s="279">
        <v>0</v>
      </c>
      <c r="H181" s="279">
        <v>0</v>
      </c>
      <c r="I181" s="253"/>
      <c r="J181" s="253"/>
      <c r="K181" s="253"/>
      <c r="L181" s="253"/>
      <c r="M181" s="253"/>
      <c r="N181" s="253"/>
      <c r="O181" s="253"/>
      <c r="P181" s="1"/>
    </row>
    <row r="182" spans="2:16" x14ac:dyDescent="0.25">
      <c r="B182" s="254">
        <f>'3. GRI Pricing'!C192</f>
        <v>608</v>
      </c>
      <c r="C182" s="254" t="str">
        <f>'3. GRI Pricing'!E192</f>
        <v>1 Bed</v>
      </c>
      <c r="D182" s="254">
        <f>'3. GRI Pricing'!F192</f>
        <v>1</v>
      </c>
      <c r="E182" s="255">
        <f>'3. GRI Pricing'!Z192</f>
        <v>1370</v>
      </c>
      <c r="F182" s="279">
        <v>0</v>
      </c>
      <c r="G182" s="279">
        <v>0</v>
      </c>
      <c r="H182" s="279">
        <v>0</v>
      </c>
      <c r="I182" s="253"/>
      <c r="J182" s="253"/>
      <c r="K182" s="253"/>
      <c r="L182" s="253"/>
      <c r="M182" s="253"/>
      <c r="N182" s="253"/>
      <c r="O182" s="253"/>
      <c r="P182" s="1"/>
    </row>
    <row r="183" spans="2:16" x14ac:dyDescent="0.25">
      <c r="B183" s="254">
        <f>'3. GRI Pricing'!C193</f>
        <v>609</v>
      </c>
      <c r="C183" s="254" t="str">
        <f>'3. GRI Pricing'!E193</f>
        <v>1 Bed</v>
      </c>
      <c r="D183" s="254">
        <f>'3. GRI Pricing'!F193</f>
        <v>1</v>
      </c>
      <c r="E183" s="255">
        <f>'3. GRI Pricing'!Z193</f>
        <v>1340</v>
      </c>
      <c r="F183" s="279">
        <v>0</v>
      </c>
      <c r="G183" s="279">
        <v>0</v>
      </c>
      <c r="H183" s="279">
        <v>0</v>
      </c>
      <c r="I183" s="253"/>
      <c r="J183" s="253"/>
      <c r="K183" s="253"/>
      <c r="L183" s="253"/>
      <c r="M183" s="253"/>
      <c r="N183" s="253"/>
      <c r="O183" s="253"/>
      <c r="P183" s="1"/>
    </row>
    <row r="184" spans="2:16" x14ac:dyDescent="0.25">
      <c r="B184" s="254">
        <f>'3. GRI Pricing'!C194</f>
        <v>610</v>
      </c>
      <c r="C184" s="254" t="str">
        <f>'3. GRI Pricing'!E194</f>
        <v>1 Bed</v>
      </c>
      <c r="D184" s="254">
        <f>'3. GRI Pricing'!F194</f>
        <v>1</v>
      </c>
      <c r="E184" s="255">
        <f>'3. GRI Pricing'!Z194</f>
        <v>1375</v>
      </c>
      <c r="F184" s="279">
        <v>0</v>
      </c>
      <c r="G184" s="279">
        <v>0</v>
      </c>
      <c r="H184" s="279">
        <v>0</v>
      </c>
      <c r="I184" s="253"/>
      <c r="J184" s="253"/>
      <c r="K184" s="253"/>
      <c r="L184" s="253"/>
      <c r="M184" s="253"/>
      <c r="N184" s="253"/>
      <c r="O184" s="253"/>
      <c r="P184" s="1"/>
    </row>
    <row r="185" spans="2:16" x14ac:dyDescent="0.25">
      <c r="B185" s="254">
        <f>'3. GRI Pricing'!C195</f>
        <v>611</v>
      </c>
      <c r="C185" s="254" t="str">
        <f>'3. GRI Pricing'!E195</f>
        <v>1 Bed</v>
      </c>
      <c r="D185" s="254">
        <f>'3. GRI Pricing'!F195</f>
        <v>1</v>
      </c>
      <c r="E185" s="255">
        <f>'3. GRI Pricing'!Z195</f>
        <v>1340</v>
      </c>
      <c r="F185" s="279">
        <v>0</v>
      </c>
      <c r="G185" s="279">
        <v>0</v>
      </c>
      <c r="H185" s="279">
        <v>0</v>
      </c>
      <c r="I185" s="253"/>
      <c r="J185" s="253"/>
      <c r="K185" s="253"/>
      <c r="L185" s="253"/>
      <c r="M185" s="253"/>
      <c r="N185" s="253"/>
      <c r="O185" s="253"/>
      <c r="P185" s="1"/>
    </row>
    <row r="186" spans="2:16" x14ac:dyDescent="0.25">
      <c r="B186" s="254">
        <f>'3. GRI Pricing'!C196</f>
        <v>612</v>
      </c>
      <c r="C186" s="254" t="str">
        <f>'3. GRI Pricing'!E196</f>
        <v>2 Bed</v>
      </c>
      <c r="D186" s="254">
        <f>'3. GRI Pricing'!F196</f>
        <v>2</v>
      </c>
      <c r="E186" s="255">
        <f>'3. GRI Pricing'!Z196</f>
        <v>1765</v>
      </c>
      <c r="F186" s="279">
        <v>0</v>
      </c>
      <c r="G186" s="279">
        <v>0</v>
      </c>
      <c r="H186" s="279">
        <v>0</v>
      </c>
      <c r="I186" s="253"/>
      <c r="J186" s="253"/>
      <c r="K186" s="253"/>
      <c r="L186" s="253"/>
      <c r="M186" s="253"/>
      <c r="N186" s="253"/>
      <c r="O186" s="253"/>
      <c r="P186" s="1"/>
    </row>
    <row r="187" spans="2:16" x14ac:dyDescent="0.25">
      <c r="B187" s="254">
        <f>'3. GRI Pricing'!C197</f>
        <v>613</v>
      </c>
      <c r="C187" s="254" t="str">
        <f>'3. GRI Pricing'!E197</f>
        <v>1 Bed</v>
      </c>
      <c r="D187" s="254">
        <f>'3. GRI Pricing'!F197</f>
        <v>1</v>
      </c>
      <c r="E187" s="255">
        <f>'3. GRI Pricing'!Z197</f>
        <v>1340</v>
      </c>
      <c r="F187" s="279">
        <v>0</v>
      </c>
      <c r="G187" s="279">
        <v>0</v>
      </c>
      <c r="H187" s="279">
        <v>0</v>
      </c>
      <c r="I187" s="253"/>
      <c r="J187" s="253"/>
      <c r="K187" s="253"/>
      <c r="L187" s="253"/>
      <c r="M187" s="253"/>
      <c r="N187" s="253"/>
      <c r="O187" s="253"/>
      <c r="P187" s="1"/>
    </row>
    <row r="188" spans="2:16" x14ac:dyDescent="0.25">
      <c r="B188" s="254">
        <f>'3. GRI Pricing'!C198</f>
        <v>614</v>
      </c>
      <c r="C188" s="254" t="str">
        <f>'3. GRI Pricing'!E198</f>
        <v>1 Bed</v>
      </c>
      <c r="D188" s="254">
        <f>'3. GRI Pricing'!F198</f>
        <v>1</v>
      </c>
      <c r="E188" s="255">
        <f>'3. GRI Pricing'!Z198</f>
        <v>1340</v>
      </c>
      <c r="F188" s="279">
        <v>0</v>
      </c>
      <c r="G188" s="279">
        <v>0</v>
      </c>
      <c r="H188" s="279">
        <v>0</v>
      </c>
      <c r="I188" s="253"/>
      <c r="J188" s="253"/>
      <c r="K188" s="253"/>
      <c r="L188" s="253"/>
      <c r="M188" s="253"/>
      <c r="N188" s="253"/>
      <c r="O188" s="253"/>
      <c r="P188" s="1"/>
    </row>
    <row r="189" spans="2:16" x14ac:dyDescent="0.25">
      <c r="B189" s="254">
        <f>'3. GRI Pricing'!C199</f>
        <v>615</v>
      </c>
      <c r="C189" s="254" t="str">
        <f>'3. GRI Pricing'!E199</f>
        <v>2 Bed</v>
      </c>
      <c r="D189" s="254">
        <f>'3. GRI Pricing'!F199</f>
        <v>2</v>
      </c>
      <c r="E189" s="255">
        <f>'3. GRI Pricing'!Z199</f>
        <v>1765</v>
      </c>
      <c r="F189" s="279">
        <v>0</v>
      </c>
      <c r="G189" s="279">
        <v>0</v>
      </c>
      <c r="H189" s="279">
        <v>0</v>
      </c>
      <c r="I189" s="253"/>
      <c r="J189" s="253"/>
      <c r="K189" s="253"/>
      <c r="L189" s="253"/>
      <c r="M189" s="253"/>
      <c r="N189" s="253"/>
      <c r="O189" s="253"/>
      <c r="P189" s="1"/>
    </row>
    <row r="190" spans="2:16" x14ac:dyDescent="0.25">
      <c r="B190" s="254">
        <f>'3. GRI Pricing'!C200</f>
        <v>616</v>
      </c>
      <c r="C190" s="254" t="str">
        <f>'3. GRI Pricing'!E200</f>
        <v>1 Bed</v>
      </c>
      <c r="D190" s="254">
        <f>'3. GRI Pricing'!F200</f>
        <v>1</v>
      </c>
      <c r="E190" s="255">
        <f>'3. GRI Pricing'!Z200</f>
        <v>1340</v>
      </c>
      <c r="F190" s="279">
        <v>0</v>
      </c>
      <c r="G190" s="279">
        <v>0</v>
      </c>
      <c r="H190" s="279">
        <v>0</v>
      </c>
      <c r="I190" s="253"/>
      <c r="J190" s="253"/>
      <c r="K190" s="253"/>
      <c r="L190" s="253"/>
      <c r="M190" s="253"/>
      <c r="N190" s="253"/>
      <c r="O190" s="253"/>
      <c r="P190" s="1"/>
    </row>
    <row r="191" spans="2:16" x14ac:dyDescent="0.25">
      <c r="B191" s="254">
        <f>'3. GRI Pricing'!C201</f>
        <v>617</v>
      </c>
      <c r="C191" s="254" t="str">
        <f>'3. GRI Pricing'!E201</f>
        <v>1 Bed</v>
      </c>
      <c r="D191" s="254">
        <f>'3. GRI Pricing'!F201</f>
        <v>1</v>
      </c>
      <c r="E191" s="255">
        <f>'3. GRI Pricing'!Z201</f>
        <v>1390</v>
      </c>
      <c r="F191" s="279">
        <v>0</v>
      </c>
      <c r="G191" s="279">
        <v>0</v>
      </c>
      <c r="H191" s="279">
        <v>0</v>
      </c>
      <c r="I191" s="253"/>
      <c r="J191" s="253"/>
      <c r="K191" s="253"/>
      <c r="L191" s="253"/>
      <c r="M191" s="253"/>
      <c r="N191" s="253"/>
      <c r="O191" s="253"/>
      <c r="P191" s="1"/>
    </row>
    <row r="192" spans="2:16" x14ac:dyDescent="0.25">
      <c r="B192" s="254">
        <f>'3. GRI Pricing'!C202</f>
        <v>618</v>
      </c>
      <c r="C192" s="254" t="str">
        <f>'3. GRI Pricing'!E202</f>
        <v>1 Bed</v>
      </c>
      <c r="D192" s="254">
        <f>'3. GRI Pricing'!F202</f>
        <v>1</v>
      </c>
      <c r="E192" s="255">
        <f>'3. GRI Pricing'!Z202</f>
        <v>1340</v>
      </c>
      <c r="F192" s="279">
        <v>0</v>
      </c>
      <c r="G192" s="279">
        <v>0</v>
      </c>
      <c r="H192" s="279">
        <v>0</v>
      </c>
      <c r="I192" s="253"/>
      <c r="J192" s="253"/>
      <c r="K192" s="253"/>
      <c r="L192" s="253"/>
      <c r="M192" s="253"/>
      <c r="N192" s="253"/>
      <c r="O192" s="253"/>
      <c r="P192" s="1"/>
    </row>
    <row r="193" spans="2:16" x14ac:dyDescent="0.25">
      <c r="B193" s="254">
        <f>'3. GRI Pricing'!C203</f>
        <v>619</v>
      </c>
      <c r="C193" s="254" t="str">
        <f>'3. GRI Pricing'!E203</f>
        <v>1 Bed</v>
      </c>
      <c r="D193" s="254">
        <f>'3. GRI Pricing'!F203</f>
        <v>1</v>
      </c>
      <c r="E193" s="255">
        <f>'3. GRI Pricing'!Z203</f>
        <v>1385</v>
      </c>
      <c r="F193" s="279">
        <v>0</v>
      </c>
      <c r="G193" s="279">
        <v>0</v>
      </c>
      <c r="H193" s="279">
        <v>0</v>
      </c>
      <c r="I193" s="253"/>
      <c r="J193" s="253"/>
      <c r="K193" s="253"/>
      <c r="L193" s="253"/>
      <c r="M193" s="253"/>
      <c r="N193" s="253"/>
      <c r="O193" s="253"/>
      <c r="P193" s="1"/>
    </row>
    <row r="194" spans="2:16" x14ac:dyDescent="0.25">
      <c r="B194" s="254">
        <f>'3. GRI Pricing'!C204</f>
        <v>620</v>
      </c>
      <c r="C194" s="254" t="str">
        <f>'3. GRI Pricing'!E204</f>
        <v>1 Bed</v>
      </c>
      <c r="D194" s="254">
        <f>'3. GRI Pricing'!F204</f>
        <v>1</v>
      </c>
      <c r="E194" s="255">
        <f>'3. GRI Pricing'!Z204</f>
        <v>1340</v>
      </c>
      <c r="F194" s="279">
        <v>0</v>
      </c>
      <c r="G194" s="279">
        <v>0</v>
      </c>
      <c r="H194" s="279">
        <v>0</v>
      </c>
      <c r="I194" s="253"/>
      <c r="J194" s="253"/>
      <c r="K194" s="253"/>
      <c r="L194" s="253"/>
      <c r="M194" s="253"/>
      <c r="N194" s="253"/>
      <c r="O194" s="253"/>
      <c r="P194" s="1"/>
    </row>
    <row r="195" spans="2:16" x14ac:dyDescent="0.25">
      <c r="B195" s="254">
        <f>'3. GRI Pricing'!C205</f>
        <v>621</v>
      </c>
      <c r="C195" s="254" t="str">
        <f>'3. GRI Pricing'!E205</f>
        <v>1 Bed</v>
      </c>
      <c r="D195" s="254">
        <f>'3. GRI Pricing'!F205</f>
        <v>1</v>
      </c>
      <c r="E195" s="255">
        <f>'3. GRI Pricing'!Z205</f>
        <v>1360</v>
      </c>
      <c r="F195" s="279">
        <v>0</v>
      </c>
      <c r="G195" s="279">
        <v>0</v>
      </c>
      <c r="H195" s="279">
        <v>0</v>
      </c>
      <c r="I195" s="253"/>
      <c r="J195" s="253"/>
      <c r="K195" s="253"/>
      <c r="L195" s="253"/>
      <c r="M195" s="253"/>
      <c r="N195" s="253"/>
      <c r="O195" s="253"/>
      <c r="P195" s="1"/>
    </row>
    <row r="196" spans="2:16" x14ac:dyDescent="0.25">
      <c r="B196" s="254">
        <f>'3. GRI Pricing'!C206</f>
        <v>622</v>
      </c>
      <c r="C196" s="254" t="str">
        <f>'3. GRI Pricing'!E206</f>
        <v>2 Bed</v>
      </c>
      <c r="D196" s="254">
        <f>'3. GRI Pricing'!F206</f>
        <v>2</v>
      </c>
      <c r="E196" s="255">
        <f>'3. GRI Pricing'!Z206</f>
        <v>1840</v>
      </c>
      <c r="F196" s="279">
        <v>0</v>
      </c>
      <c r="G196" s="279">
        <v>0</v>
      </c>
      <c r="H196" s="279">
        <v>0</v>
      </c>
      <c r="I196" s="253"/>
      <c r="J196" s="253"/>
      <c r="K196" s="253"/>
      <c r="L196" s="253"/>
      <c r="M196" s="253"/>
      <c r="N196" s="253"/>
      <c r="O196" s="253"/>
      <c r="P196" s="1"/>
    </row>
    <row r="197" spans="2:16" x14ac:dyDescent="0.25">
      <c r="B197" s="254">
        <f>'3. GRI Pricing'!C207</f>
        <v>623</v>
      </c>
      <c r="C197" s="254" t="str">
        <f>'3. GRI Pricing'!E207</f>
        <v>1 Bed</v>
      </c>
      <c r="D197" s="254">
        <f>'3. GRI Pricing'!F207</f>
        <v>1</v>
      </c>
      <c r="E197" s="255">
        <f>'3. GRI Pricing'!Z207</f>
        <v>1420</v>
      </c>
      <c r="F197" s="279">
        <v>0</v>
      </c>
      <c r="G197" s="279">
        <v>0</v>
      </c>
      <c r="H197" s="279">
        <v>0</v>
      </c>
      <c r="I197" s="253"/>
      <c r="J197" s="253"/>
      <c r="K197" s="253"/>
      <c r="L197" s="253"/>
      <c r="M197" s="253"/>
      <c r="N197" s="253"/>
      <c r="O197" s="253"/>
      <c r="P197" s="1"/>
    </row>
    <row r="198" spans="2:16" x14ac:dyDescent="0.25">
      <c r="B198" s="254">
        <f>'3. GRI Pricing'!C208</f>
        <v>624</v>
      </c>
      <c r="C198" s="254" t="str">
        <f>'3. GRI Pricing'!E208</f>
        <v>1 Bed</v>
      </c>
      <c r="D198" s="254">
        <f>'3. GRI Pricing'!F208</f>
        <v>1</v>
      </c>
      <c r="E198" s="255">
        <f>'3. GRI Pricing'!Z208</f>
        <v>1365</v>
      </c>
      <c r="F198" s="279">
        <v>0</v>
      </c>
      <c r="G198" s="279">
        <v>0</v>
      </c>
      <c r="H198" s="279">
        <v>0</v>
      </c>
      <c r="I198" s="253"/>
      <c r="J198" s="253"/>
      <c r="K198" s="253"/>
      <c r="L198" s="253"/>
      <c r="M198" s="253"/>
      <c r="N198" s="253"/>
      <c r="O198" s="253"/>
      <c r="P198" s="1"/>
    </row>
    <row r="199" spans="2:16" x14ac:dyDescent="0.25">
      <c r="B199" s="254">
        <f>'3. GRI Pricing'!C209</f>
        <v>625</v>
      </c>
      <c r="C199" s="254" t="str">
        <f>'3. GRI Pricing'!E209</f>
        <v>2 Bed</v>
      </c>
      <c r="D199" s="254">
        <f>'3. GRI Pricing'!F209</f>
        <v>2</v>
      </c>
      <c r="E199" s="255">
        <f>'3. GRI Pricing'!Z209</f>
        <v>1830</v>
      </c>
      <c r="F199" s="279">
        <v>0</v>
      </c>
      <c r="G199" s="279">
        <v>0</v>
      </c>
      <c r="H199" s="279">
        <v>0</v>
      </c>
      <c r="I199" s="253"/>
      <c r="J199" s="253"/>
      <c r="K199" s="253"/>
      <c r="L199" s="253"/>
      <c r="M199" s="253"/>
      <c r="N199" s="253"/>
      <c r="O199" s="253"/>
      <c r="P199" s="1"/>
    </row>
    <row r="200" spans="2:16" x14ac:dyDescent="0.25">
      <c r="B200" s="254">
        <f>'3. GRI Pricing'!C210</f>
        <v>626</v>
      </c>
      <c r="C200" s="254" t="str">
        <f>'3. GRI Pricing'!E210</f>
        <v>1 Bed</v>
      </c>
      <c r="D200" s="254">
        <f>'3. GRI Pricing'!F210</f>
        <v>1</v>
      </c>
      <c r="E200" s="255">
        <f>'3. GRI Pricing'!Z210</f>
        <v>1355</v>
      </c>
      <c r="F200" s="279">
        <v>0</v>
      </c>
      <c r="G200" s="279">
        <v>0</v>
      </c>
      <c r="H200" s="279">
        <v>0</v>
      </c>
      <c r="I200" s="253"/>
      <c r="J200" s="253"/>
      <c r="K200" s="253"/>
      <c r="L200" s="253"/>
      <c r="M200" s="253"/>
      <c r="N200" s="253"/>
      <c r="O200" s="253"/>
      <c r="P200" s="1"/>
    </row>
    <row r="201" spans="2:16" x14ac:dyDescent="0.25">
      <c r="B201" s="254">
        <f>'3. GRI Pricing'!C211</f>
        <v>627</v>
      </c>
      <c r="C201" s="254" t="str">
        <f>'3. GRI Pricing'!E211</f>
        <v>1 Bed</v>
      </c>
      <c r="D201" s="254">
        <f>'3. GRI Pricing'!F211</f>
        <v>1</v>
      </c>
      <c r="E201" s="255">
        <f>'3. GRI Pricing'!Z211</f>
        <v>1355</v>
      </c>
      <c r="F201" s="279">
        <v>0</v>
      </c>
      <c r="G201" s="279">
        <v>0</v>
      </c>
      <c r="H201" s="279">
        <v>0</v>
      </c>
      <c r="I201" s="253"/>
      <c r="J201" s="253"/>
      <c r="K201" s="253"/>
      <c r="L201" s="253"/>
      <c r="M201" s="253"/>
      <c r="N201" s="253"/>
      <c r="O201" s="253"/>
      <c r="P201" s="1"/>
    </row>
    <row r="202" spans="2:16" x14ac:dyDescent="0.25">
      <c r="B202" s="254">
        <f>'3. GRI Pricing'!C212</f>
        <v>628</v>
      </c>
      <c r="C202" s="254" t="str">
        <f>'3. GRI Pricing'!E212</f>
        <v>2 Bed</v>
      </c>
      <c r="D202" s="254">
        <f>'3. GRI Pricing'!F212</f>
        <v>2</v>
      </c>
      <c r="E202" s="255">
        <f>'3. GRI Pricing'!Z212</f>
        <v>1830</v>
      </c>
      <c r="F202" s="279">
        <v>0</v>
      </c>
      <c r="G202" s="279">
        <v>0</v>
      </c>
      <c r="H202" s="279">
        <v>0</v>
      </c>
      <c r="I202" s="253"/>
      <c r="J202" s="253"/>
      <c r="K202" s="253"/>
      <c r="L202" s="253"/>
      <c r="M202" s="253"/>
      <c r="N202" s="253"/>
      <c r="O202" s="253"/>
      <c r="P202" s="1"/>
    </row>
    <row r="203" spans="2:16" x14ac:dyDescent="0.25">
      <c r="B203" s="254">
        <f>'3. GRI Pricing'!C213</f>
        <v>629</v>
      </c>
      <c r="C203" s="254" t="str">
        <f>'3. GRI Pricing'!E213</f>
        <v>1 Bed</v>
      </c>
      <c r="D203" s="254">
        <f>'3. GRI Pricing'!F213</f>
        <v>1</v>
      </c>
      <c r="E203" s="255">
        <f>'3. GRI Pricing'!Z213</f>
        <v>1365</v>
      </c>
      <c r="F203" s="279">
        <v>0</v>
      </c>
      <c r="G203" s="279">
        <v>0</v>
      </c>
      <c r="H203" s="279">
        <v>0</v>
      </c>
      <c r="I203" s="253"/>
      <c r="J203" s="253"/>
      <c r="K203" s="253"/>
      <c r="L203" s="253"/>
      <c r="M203" s="253"/>
      <c r="N203" s="253"/>
      <c r="O203" s="253"/>
      <c r="P203" s="1"/>
    </row>
    <row r="204" spans="2:16" x14ac:dyDescent="0.25">
      <c r="B204" s="254">
        <f>'3. GRI Pricing'!C214</f>
        <v>630</v>
      </c>
      <c r="C204" s="254" t="str">
        <f>'3. GRI Pricing'!E214</f>
        <v>1 Bed</v>
      </c>
      <c r="D204" s="254">
        <f>'3. GRI Pricing'!F214</f>
        <v>1</v>
      </c>
      <c r="E204" s="255">
        <f>'3. GRI Pricing'!Z214</f>
        <v>1420</v>
      </c>
      <c r="F204" s="279">
        <v>0</v>
      </c>
      <c r="G204" s="279">
        <v>0</v>
      </c>
      <c r="H204" s="279">
        <v>0</v>
      </c>
      <c r="I204" s="253"/>
      <c r="J204" s="253"/>
      <c r="K204" s="253"/>
      <c r="L204" s="253"/>
      <c r="M204" s="253"/>
      <c r="N204" s="253"/>
      <c r="O204" s="253"/>
      <c r="P204" s="1"/>
    </row>
    <row r="205" spans="2:16" x14ac:dyDescent="0.25">
      <c r="B205" s="254">
        <f>'3. GRI Pricing'!C215</f>
        <v>631</v>
      </c>
      <c r="C205" s="254" t="str">
        <f>'3. GRI Pricing'!E215</f>
        <v>2 Bed</v>
      </c>
      <c r="D205" s="254">
        <f>'3. GRI Pricing'!F215</f>
        <v>2</v>
      </c>
      <c r="E205" s="255">
        <f>'3. GRI Pricing'!Z215</f>
        <v>1840</v>
      </c>
      <c r="F205" s="279">
        <v>0</v>
      </c>
      <c r="G205" s="279">
        <v>0</v>
      </c>
      <c r="H205" s="279">
        <v>0</v>
      </c>
      <c r="I205" s="253"/>
      <c r="J205" s="253"/>
      <c r="K205" s="253"/>
      <c r="L205" s="253"/>
      <c r="M205" s="253"/>
      <c r="N205" s="253"/>
      <c r="O205" s="253"/>
      <c r="P205" s="1"/>
    </row>
    <row r="206" spans="2:16" x14ac:dyDescent="0.25">
      <c r="B206" s="254">
        <f>'3. GRI Pricing'!C216</f>
        <v>632</v>
      </c>
      <c r="C206" s="254" t="str">
        <f>'3. GRI Pricing'!E216</f>
        <v>1 Bed</v>
      </c>
      <c r="D206" s="254">
        <f>'3. GRI Pricing'!F216</f>
        <v>1</v>
      </c>
      <c r="E206" s="255">
        <f>'3. GRI Pricing'!Z216</f>
        <v>1410</v>
      </c>
      <c r="F206" s="279">
        <v>0</v>
      </c>
      <c r="G206" s="279">
        <v>0</v>
      </c>
      <c r="H206" s="279">
        <v>0</v>
      </c>
      <c r="I206" s="253"/>
      <c r="J206" s="253"/>
      <c r="K206" s="253"/>
      <c r="L206" s="253"/>
      <c r="M206" s="253"/>
      <c r="N206" s="253"/>
      <c r="O206" s="253"/>
      <c r="P206" s="1"/>
    </row>
    <row r="207" spans="2:16" x14ac:dyDescent="0.25">
      <c r="B207" s="254">
        <f>'3. GRI Pricing'!C217</f>
        <v>633</v>
      </c>
      <c r="C207" s="254" t="str">
        <f>'3. GRI Pricing'!E217</f>
        <v>1 Bed</v>
      </c>
      <c r="D207" s="254">
        <f>'3. GRI Pricing'!F217</f>
        <v>1</v>
      </c>
      <c r="E207" s="255">
        <f>'3. GRI Pricing'!Z217</f>
        <v>1415</v>
      </c>
      <c r="F207" s="279">
        <v>0</v>
      </c>
      <c r="G207" s="279">
        <v>0</v>
      </c>
      <c r="H207" s="279">
        <v>0</v>
      </c>
      <c r="I207" s="253"/>
      <c r="J207" s="253"/>
      <c r="K207" s="253"/>
      <c r="L207" s="253"/>
      <c r="M207" s="253"/>
      <c r="N207" s="253"/>
      <c r="O207" s="253"/>
      <c r="P207" s="1"/>
    </row>
    <row r="208" spans="2:16" x14ac:dyDescent="0.25">
      <c r="B208" s="254">
        <f>'3. GRI Pricing'!C218</f>
        <v>634</v>
      </c>
      <c r="C208" s="254" t="str">
        <f>'3. GRI Pricing'!E218</f>
        <v>1 Bed</v>
      </c>
      <c r="D208" s="254">
        <f>'3. GRI Pricing'!F218</f>
        <v>1</v>
      </c>
      <c r="E208" s="255">
        <f>'3. GRI Pricing'!Z218</f>
        <v>1355</v>
      </c>
      <c r="F208" s="279">
        <v>0</v>
      </c>
      <c r="G208" s="279">
        <v>0</v>
      </c>
      <c r="H208" s="279">
        <v>0</v>
      </c>
      <c r="I208" s="253"/>
      <c r="J208" s="253"/>
      <c r="K208" s="253"/>
      <c r="L208" s="253"/>
      <c r="M208" s="253"/>
      <c r="N208" s="253"/>
      <c r="O208" s="253"/>
      <c r="P208" s="1"/>
    </row>
    <row r="209" spans="2:16" x14ac:dyDescent="0.25">
      <c r="B209" s="254">
        <f>'3. GRI Pricing'!C219</f>
        <v>635</v>
      </c>
      <c r="C209" s="254" t="str">
        <f>'3. GRI Pricing'!E219</f>
        <v>1 Bed</v>
      </c>
      <c r="D209" s="254">
        <f>'3. GRI Pricing'!F219</f>
        <v>1</v>
      </c>
      <c r="E209" s="255">
        <f>'3. GRI Pricing'!Z219</f>
        <v>1415</v>
      </c>
      <c r="F209" s="279">
        <v>0</v>
      </c>
      <c r="G209" s="279">
        <v>0</v>
      </c>
      <c r="H209" s="279">
        <v>0</v>
      </c>
      <c r="I209" s="253"/>
      <c r="J209" s="253"/>
      <c r="K209" s="253"/>
      <c r="L209" s="253"/>
      <c r="M209" s="253"/>
      <c r="N209" s="253"/>
      <c r="O209" s="253"/>
      <c r="P209" s="1"/>
    </row>
    <row r="210" spans="2:16" x14ac:dyDescent="0.25">
      <c r="B210" s="254">
        <f>'3. GRI Pricing'!C220</f>
        <v>636</v>
      </c>
      <c r="C210" s="254" t="str">
        <f>'3. GRI Pricing'!E220</f>
        <v>1 Bed</v>
      </c>
      <c r="D210" s="254">
        <f>'3. GRI Pricing'!F220</f>
        <v>1</v>
      </c>
      <c r="E210" s="255">
        <f>'3. GRI Pricing'!Z220</f>
        <v>1360</v>
      </c>
      <c r="F210" s="279">
        <v>0</v>
      </c>
      <c r="G210" s="279">
        <v>0</v>
      </c>
      <c r="H210" s="279">
        <v>0</v>
      </c>
      <c r="I210" s="253"/>
      <c r="J210" s="253"/>
      <c r="K210" s="253"/>
      <c r="L210" s="253"/>
      <c r="M210" s="253"/>
      <c r="N210" s="253"/>
      <c r="O210" s="253"/>
      <c r="P210" s="1"/>
    </row>
    <row r="211" spans="2:16" x14ac:dyDescent="0.25">
      <c r="B211" s="254">
        <f>'3. GRI Pricing'!C221</f>
        <v>637</v>
      </c>
      <c r="C211" s="254" t="str">
        <f>'3. GRI Pricing'!E221</f>
        <v>1 Bed</v>
      </c>
      <c r="D211" s="254">
        <f>'3. GRI Pricing'!F221</f>
        <v>1</v>
      </c>
      <c r="E211" s="255">
        <f>'3. GRI Pricing'!Z221</f>
        <v>1415</v>
      </c>
      <c r="F211" s="279">
        <v>0</v>
      </c>
      <c r="G211" s="279">
        <v>0</v>
      </c>
      <c r="H211" s="279">
        <v>0</v>
      </c>
      <c r="I211" s="253"/>
      <c r="J211" s="253"/>
      <c r="K211" s="253"/>
      <c r="L211" s="253"/>
      <c r="M211" s="253"/>
      <c r="N211" s="253"/>
      <c r="O211" s="253"/>
      <c r="P211" s="1"/>
    </row>
    <row r="212" spans="2:16" x14ac:dyDescent="0.25">
      <c r="B212" s="254">
        <f>'3. GRI Pricing'!C222</f>
        <v>638</v>
      </c>
      <c r="C212" s="254" t="str">
        <f>'3. GRI Pricing'!E222</f>
        <v>2 Bed</v>
      </c>
      <c r="D212" s="254">
        <f>'3. GRI Pricing'!F222</f>
        <v>2</v>
      </c>
      <c r="E212" s="255">
        <f>'3. GRI Pricing'!Z222</f>
        <v>1735</v>
      </c>
      <c r="F212" s="279">
        <v>0</v>
      </c>
      <c r="G212" s="279">
        <v>0</v>
      </c>
      <c r="H212" s="279">
        <v>0</v>
      </c>
      <c r="I212" s="253"/>
      <c r="J212" s="253"/>
      <c r="K212" s="253"/>
      <c r="L212" s="253"/>
      <c r="M212" s="253"/>
      <c r="N212" s="253"/>
      <c r="O212" s="253"/>
      <c r="P212" s="1"/>
    </row>
    <row r="213" spans="2:16" x14ac:dyDescent="0.25">
      <c r="B213" s="254">
        <f>'3. GRI Pricing'!C223</f>
        <v>639</v>
      </c>
      <c r="C213" s="254" t="str">
        <f>'3. GRI Pricing'!E223</f>
        <v>1 Bed</v>
      </c>
      <c r="D213" s="254">
        <f>'3. GRI Pricing'!F223</f>
        <v>1</v>
      </c>
      <c r="E213" s="255">
        <f>'3. GRI Pricing'!Z223</f>
        <v>1415</v>
      </c>
      <c r="F213" s="279">
        <v>0</v>
      </c>
      <c r="G213" s="279">
        <v>0</v>
      </c>
      <c r="H213" s="279">
        <v>0</v>
      </c>
      <c r="I213" s="253"/>
      <c r="J213" s="253"/>
      <c r="K213" s="253"/>
      <c r="L213" s="253"/>
      <c r="M213" s="253"/>
      <c r="N213" s="253"/>
      <c r="O213" s="253"/>
      <c r="P213" s="1"/>
    </row>
    <row r="214" spans="2:16" x14ac:dyDescent="0.25">
      <c r="B214" s="254">
        <f>'3. GRI Pricing'!C224</f>
        <v>701</v>
      </c>
      <c r="C214" s="254" t="str">
        <f>'3. GRI Pricing'!E224</f>
        <v>3 Bed</v>
      </c>
      <c r="D214" s="254">
        <f>'3. GRI Pricing'!F224</f>
        <v>1</v>
      </c>
      <c r="E214" s="255">
        <f>'3. GRI Pricing'!Z224</f>
        <v>2120</v>
      </c>
      <c r="F214" s="279">
        <v>0</v>
      </c>
      <c r="G214" s="279">
        <v>0</v>
      </c>
      <c r="H214" s="279">
        <v>0</v>
      </c>
      <c r="I214" s="253"/>
      <c r="J214" s="253"/>
      <c r="K214" s="253"/>
      <c r="L214" s="253"/>
      <c r="M214" s="253"/>
      <c r="N214" s="253"/>
      <c r="O214" s="253"/>
      <c r="P214" s="1"/>
    </row>
    <row r="215" spans="2:16" x14ac:dyDescent="0.25">
      <c r="B215" s="254">
        <f>'3. GRI Pricing'!C225</f>
        <v>702</v>
      </c>
      <c r="C215" s="254" t="str">
        <f>'3. GRI Pricing'!E225</f>
        <v>3 Bed</v>
      </c>
      <c r="D215" s="254">
        <f>'3. GRI Pricing'!F225</f>
        <v>1</v>
      </c>
      <c r="E215" s="255">
        <f>'3. GRI Pricing'!Z225</f>
        <v>2070</v>
      </c>
      <c r="F215" s="279">
        <v>0</v>
      </c>
      <c r="G215" s="279">
        <v>0</v>
      </c>
      <c r="H215" s="279">
        <v>0</v>
      </c>
      <c r="I215" s="253"/>
      <c r="J215" s="253"/>
      <c r="K215" s="253"/>
      <c r="L215" s="253"/>
      <c r="M215" s="253"/>
      <c r="N215" s="253"/>
      <c r="O215" s="253"/>
      <c r="P215" s="1"/>
    </row>
    <row r="216" spans="2:16" x14ac:dyDescent="0.25">
      <c r="B216" s="254">
        <f>'3. GRI Pricing'!C226</f>
        <v>703</v>
      </c>
      <c r="C216" s="254" t="str">
        <f>'3. GRI Pricing'!E226</f>
        <v>2 Bed</v>
      </c>
      <c r="D216" s="254">
        <f>'3. GRI Pricing'!F226</f>
        <v>2</v>
      </c>
      <c r="E216" s="255">
        <f>'3. GRI Pricing'!Z226</f>
        <v>1765</v>
      </c>
      <c r="F216" s="279">
        <v>0</v>
      </c>
      <c r="G216" s="279">
        <v>0</v>
      </c>
      <c r="H216" s="279">
        <v>0</v>
      </c>
      <c r="I216" s="253"/>
      <c r="J216" s="253"/>
      <c r="K216" s="253"/>
      <c r="L216" s="253"/>
      <c r="M216" s="253"/>
      <c r="N216" s="253"/>
      <c r="O216" s="253"/>
      <c r="P216" s="1"/>
    </row>
    <row r="217" spans="2:16" x14ac:dyDescent="0.25">
      <c r="B217" s="254">
        <f>'3. GRI Pricing'!C227</f>
        <v>704</v>
      </c>
      <c r="C217" s="254" t="str">
        <f>'3. GRI Pricing'!E227</f>
        <v>1 Bed</v>
      </c>
      <c r="D217" s="254">
        <f>'3. GRI Pricing'!F227</f>
        <v>1</v>
      </c>
      <c r="E217" s="255">
        <f>'3. GRI Pricing'!Z227</f>
        <v>1360</v>
      </c>
      <c r="F217" s="279">
        <v>0</v>
      </c>
      <c r="G217" s="279">
        <v>0</v>
      </c>
      <c r="H217" s="279">
        <v>0</v>
      </c>
      <c r="I217" s="253"/>
      <c r="J217" s="253"/>
      <c r="K217" s="253"/>
      <c r="L217" s="253"/>
      <c r="M217" s="253"/>
      <c r="N217" s="253"/>
      <c r="O217" s="253"/>
      <c r="P217" s="1"/>
    </row>
    <row r="218" spans="2:16" x14ac:dyDescent="0.25">
      <c r="B218" s="254">
        <f>'3. GRI Pricing'!C228</f>
        <v>705</v>
      </c>
      <c r="C218" s="254" t="str">
        <f>'3. GRI Pricing'!E228</f>
        <v>1 Bed</v>
      </c>
      <c r="D218" s="254">
        <f>'3. GRI Pricing'!F228</f>
        <v>1</v>
      </c>
      <c r="E218" s="255">
        <f>'3. GRI Pricing'!Z228</f>
        <v>1375</v>
      </c>
      <c r="F218" s="279">
        <v>0</v>
      </c>
      <c r="G218" s="279">
        <v>0</v>
      </c>
      <c r="H218" s="279">
        <v>0</v>
      </c>
      <c r="I218" s="253"/>
      <c r="J218" s="253"/>
      <c r="K218" s="253"/>
      <c r="L218" s="253"/>
      <c r="M218" s="253"/>
      <c r="N218" s="253"/>
      <c r="O218" s="253"/>
      <c r="P218" s="1"/>
    </row>
    <row r="219" spans="2:16" x14ac:dyDescent="0.25">
      <c r="B219" s="254">
        <f>'3. GRI Pricing'!C229</f>
        <v>706</v>
      </c>
      <c r="C219" s="254" t="str">
        <f>'3. GRI Pricing'!E229</f>
        <v>1 Bed</v>
      </c>
      <c r="D219" s="254">
        <f>'3. GRI Pricing'!F229</f>
        <v>1</v>
      </c>
      <c r="E219" s="255">
        <f>'3. GRI Pricing'!Z229</f>
        <v>1360</v>
      </c>
      <c r="F219" s="279">
        <v>0</v>
      </c>
      <c r="G219" s="279">
        <v>0</v>
      </c>
      <c r="H219" s="279">
        <v>0</v>
      </c>
      <c r="I219" s="253"/>
      <c r="J219" s="253"/>
      <c r="K219" s="253"/>
      <c r="L219" s="253"/>
      <c r="M219" s="253"/>
      <c r="N219" s="253"/>
      <c r="O219" s="253"/>
      <c r="P219" s="1"/>
    </row>
    <row r="220" spans="2:16" x14ac:dyDescent="0.25">
      <c r="B220" s="254">
        <f>'3. GRI Pricing'!C230</f>
        <v>707</v>
      </c>
      <c r="C220" s="254" t="str">
        <f>'3. GRI Pricing'!E230</f>
        <v>1 Bed</v>
      </c>
      <c r="D220" s="254">
        <f>'3. GRI Pricing'!F230</f>
        <v>1</v>
      </c>
      <c r="E220" s="255">
        <f>'3. GRI Pricing'!Z230</f>
        <v>1380</v>
      </c>
      <c r="F220" s="279">
        <v>0</v>
      </c>
      <c r="G220" s="279">
        <v>0</v>
      </c>
      <c r="H220" s="279">
        <v>0</v>
      </c>
      <c r="I220" s="253"/>
      <c r="J220" s="253"/>
      <c r="K220" s="253"/>
      <c r="L220" s="253"/>
      <c r="M220" s="253"/>
      <c r="N220" s="253"/>
      <c r="O220" s="253"/>
      <c r="P220" s="1"/>
    </row>
    <row r="221" spans="2:16" x14ac:dyDescent="0.25">
      <c r="B221" s="254">
        <f>'3. GRI Pricing'!C231</f>
        <v>708</v>
      </c>
      <c r="C221" s="254" t="str">
        <f>'3. GRI Pricing'!E231</f>
        <v>2 Bed</v>
      </c>
      <c r="D221" s="254">
        <f>'3. GRI Pricing'!F231</f>
        <v>2</v>
      </c>
      <c r="E221" s="255">
        <f>'3. GRI Pricing'!Z231</f>
        <v>1720</v>
      </c>
      <c r="F221" s="279">
        <v>0</v>
      </c>
      <c r="G221" s="279">
        <v>0</v>
      </c>
      <c r="H221" s="279">
        <v>0</v>
      </c>
      <c r="I221" s="253"/>
      <c r="J221" s="253"/>
      <c r="K221" s="253"/>
      <c r="L221" s="253"/>
      <c r="M221" s="253"/>
      <c r="N221" s="253"/>
      <c r="O221" s="253"/>
      <c r="P221" s="1"/>
    </row>
    <row r="222" spans="2:16" x14ac:dyDescent="0.25">
      <c r="B222" s="254">
        <f>'3. GRI Pricing'!C232</f>
        <v>709</v>
      </c>
      <c r="C222" s="254" t="str">
        <f>'3. GRI Pricing'!E232</f>
        <v>1 Bed</v>
      </c>
      <c r="D222" s="254">
        <f>'3. GRI Pricing'!F232</f>
        <v>1</v>
      </c>
      <c r="E222" s="255">
        <f>'3. GRI Pricing'!Z232</f>
        <v>1375</v>
      </c>
      <c r="F222" s="279">
        <v>0</v>
      </c>
      <c r="G222" s="279">
        <v>0</v>
      </c>
      <c r="H222" s="279">
        <v>0</v>
      </c>
      <c r="I222" s="253"/>
      <c r="J222" s="253"/>
      <c r="K222" s="253"/>
      <c r="L222" s="253"/>
      <c r="M222" s="253"/>
      <c r="N222" s="253"/>
      <c r="O222" s="253"/>
      <c r="P222" s="1"/>
    </row>
    <row r="223" spans="2:16" x14ac:dyDescent="0.25">
      <c r="B223" s="254">
        <f>'3. GRI Pricing'!C233</f>
        <v>710</v>
      </c>
      <c r="C223" s="254" t="str">
        <f>'3. GRI Pricing'!E233</f>
        <v>1 Bed</v>
      </c>
      <c r="D223" s="254">
        <f>'3. GRI Pricing'!F233</f>
        <v>1</v>
      </c>
      <c r="E223" s="255">
        <f>'3. GRI Pricing'!Z233</f>
        <v>1385</v>
      </c>
      <c r="F223" s="279">
        <v>0</v>
      </c>
      <c r="G223" s="279">
        <v>0</v>
      </c>
      <c r="H223" s="279">
        <v>0</v>
      </c>
      <c r="I223" s="253"/>
      <c r="J223" s="253"/>
      <c r="K223" s="253"/>
      <c r="L223" s="253"/>
      <c r="M223" s="253"/>
      <c r="N223" s="253"/>
      <c r="O223" s="253"/>
      <c r="P223" s="1"/>
    </row>
    <row r="224" spans="2:16" x14ac:dyDescent="0.25">
      <c r="B224" s="254">
        <f>'3. GRI Pricing'!C234</f>
        <v>711</v>
      </c>
      <c r="C224" s="254" t="str">
        <f>'3. GRI Pricing'!E234</f>
        <v>2 Bed</v>
      </c>
      <c r="D224" s="254">
        <f>'3. GRI Pricing'!F234</f>
        <v>2</v>
      </c>
      <c r="E224" s="255">
        <f>'3. GRI Pricing'!Z234</f>
        <v>1720</v>
      </c>
      <c r="F224" s="279">
        <v>0</v>
      </c>
      <c r="G224" s="279">
        <v>0</v>
      </c>
      <c r="H224" s="279">
        <v>0</v>
      </c>
      <c r="I224" s="253"/>
      <c r="J224" s="253"/>
      <c r="K224" s="253"/>
      <c r="L224" s="253"/>
      <c r="M224" s="253"/>
      <c r="N224" s="253"/>
      <c r="O224" s="253"/>
      <c r="P224" s="1"/>
    </row>
    <row r="225" spans="2:16" x14ac:dyDescent="0.25">
      <c r="B225" s="254">
        <f>'3. GRI Pricing'!C235</f>
        <v>712</v>
      </c>
      <c r="C225" s="254" t="str">
        <f>'3. GRI Pricing'!E235</f>
        <v>1 Bed</v>
      </c>
      <c r="D225" s="254">
        <f>'3. GRI Pricing'!F235</f>
        <v>1</v>
      </c>
      <c r="E225" s="255">
        <f>'3. GRI Pricing'!Z235</f>
        <v>1395</v>
      </c>
      <c r="F225" s="279">
        <v>0</v>
      </c>
      <c r="G225" s="279">
        <v>0</v>
      </c>
      <c r="H225" s="279">
        <v>0</v>
      </c>
      <c r="I225" s="253"/>
      <c r="J225" s="253"/>
      <c r="K225" s="253"/>
      <c r="L225" s="253"/>
      <c r="M225" s="253"/>
      <c r="N225" s="253"/>
      <c r="O225" s="253"/>
      <c r="P225" s="1"/>
    </row>
    <row r="226" spans="2:16" x14ac:dyDescent="0.25">
      <c r="B226" s="254">
        <f>'3. GRI Pricing'!C236</f>
        <v>713</v>
      </c>
      <c r="C226" s="254" t="str">
        <f>'3. GRI Pricing'!E236</f>
        <v>1 Bed</v>
      </c>
      <c r="D226" s="254">
        <f>'3. GRI Pricing'!F236</f>
        <v>1</v>
      </c>
      <c r="E226" s="255">
        <f>'3. GRI Pricing'!Z236</f>
        <v>1360</v>
      </c>
      <c r="F226" s="279">
        <v>0</v>
      </c>
      <c r="G226" s="279">
        <v>0</v>
      </c>
      <c r="H226" s="279">
        <v>0</v>
      </c>
      <c r="I226" s="253"/>
      <c r="J226" s="253"/>
      <c r="K226" s="253"/>
      <c r="L226" s="253"/>
      <c r="M226" s="253"/>
      <c r="N226" s="253"/>
      <c r="O226" s="253"/>
      <c r="P226" s="1"/>
    </row>
    <row r="227" spans="2:16" x14ac:dyDescent="0.25">
      <c r="B227" s="254">
        <f>'3. GRI Pricing'!C237</f>
        <v>714</v>
      </c>
      <c r="C227" s="254" t="str">
        <f>'3. GRI Pricing'!E237</f>
        <v>1 Bed</v>
      </c>
      <c r="D227" s="254">
        <f>'3. GRI Pricing'!F237</f>
        <v>1</v>
      </c>
      <c r="E227" s="255">
        <f>'3. GRI Pricing'!Z237</f>
        <v>1390</v>
      </c>
      <c r="F227" s="279">
        <v>0</v>
      </c>
      <c r="G227" s="279">
        <v>0</v>
      </c>
      <c r="H227" s="279">
        <v>0</v>
      </c>
      <c r="I227" s="253"/>
      <c r="J227" s="253"/>
      <c r="K227" s="253"/>
      <c r="L227" s="253"/>
      <c r="M227" s="253"/>
      <c r="N227" s="253"/>
      <c r="O227" s="253"/>
      <c r="P227" s="1"/>
    </row>
    <row r="228" spans="2:16" x14ac:dyDescent="0.25">
      <c r="B228" s="254">
        <f>'3. GRI Pricing'!C238</f>
        <v>715</v>
      </c>
      <c r="C228" s="254" t="str">
        <f>'3. GRI Pricing'!E238</f>
        <v>1 Bed</v>
      </c>
      <c r="D228" s="254">
        <f>'3. GRI Pricing'!F238</f>
        <v>1</v>
      </c>
      <c r="E228" s="255">
        <f>'3. GRI Pricing'!Z238</f>
        <v>1360</v>
      </c>
      <c r="F228" s="279">
        <v>0</v>
      </c>
      <c r="G228" s="279">
        <v>0</v>
      </c>
      <c r="H228" s="279">
        <v>0</v>
      </c>
      <c r="I228" s="253"/>
      <c r="J228" s="253"/>
      <c r="K228" s="253"/>
      <c r="L228" s="253"/>
      <c r="M228" s="253"/>
      <c r="N228" s="253"/>
      <c r="O228" s="253"/>
      <c r="P228" s="1"/>
    </row>
    <row r="229" spans="2:16" x14ac:dyDescent="0.25">
      <c r="B229" s="254">
        <f>'3. GRI Pricing'!C239</f>
        <v>716</v>
      </c>
      <c r="C229" s="254" t="str">
        <f>'3. GRI Pricing'!E239</f>
        <v>2 Bed</v>
      </c>
      <c r="D229" s="254">
        <f>'3. GRI Pricing'!F239</f>
        <v>2</v>
      </c>
      <c r="E229" s="255">
        <f>'3. GRI Pricing'!Z239</f>
        <v>1725</v>
      </c>
      <c r="F229" s="279">
        <v>0</v>
      </c>
      <c r="G229" s="279">
        <v>0</v>
      </c>
      <c r="H229" s="279">
        <v>0</v>
      </c>
      <c r="I229" s="253"/>
      <c r="J229" s="253"/>
      <c r="K229" s="253"/>
      <c r="L229" s="253"/>
      <c r="M229" s="253"/>
      <c r="N229" s="253"/>
      <c r="O229" s="253"/>
      <c r="P229" s="1"/>
    </row>
    <row r="230" spans="2:16" x14ac:dyDescent="0.25">
      <c r="B230" s="254">
        <f>'3. GRI Pricing'!C240</f>
        <v>717</v>
      </c>
      <c r="C230" s="254" t="str">
        <f>'3. GRI Pricing'!E240</f>
        <v>3 Bed</v>
      </c>
      <c r="D230" s="254">
        <f>'3. GRI Pricing'!F240</f>
        <v>1</v>
      </c>
      <c r="E230" s="255">
        <f>'3. GRI Pricing'!Z240</f>
        <v>2115</v>
      </c>
      <c r="F230" s="279">
        <v>0</v>
      </c>
      <c r="G230" s="279">
        <v>0</v>
      </c>
      <c r="H230" s="279">
        <v>0</v>
      </c>
      <c r="I230" s="253"/>
      <c r="J230" s="253"/>
      <c r="K230" s="253"/>
      <c r="L230" s="253"/>
      <c r="M230" s="253"/>
      <c r="N230" s="253"/>
      <c r="O230" s="253"/>
      <c r="P230" s="1"/>
    </row>
    <row r="231" spans="2:16" x14ac:dyDescent="0.25">
      <c r="B231" s="254">
        <f>'3. GRI Pricing'!C241</f>
        <v>718</v>
      </c>
      <c r="C231" s="254" t="str">
        <f>'3. GRI Pricing'!E241</f>
        <v>3 Bed</v>
      </c>
      <c r="D231" s="254">
        <f>'3. GRI Pricing'!F241</f>
        <v>1</v>
      </c>
      <c r="E231" s="255">
        <f>'3. GRI Pricing'!Z241</f>
        <v>2070</v>
      </c>
      <c r="F231" s="279">
        <v>0</v>
      </c>
      <c r="G231" s="279">
        <v>0</v>
      </c>
      <c r="H231" s="279">
        <v>0</v>
      </c>
      <c r="I231" s="253"/>
      <c r="J231" s="253"/>
      <c r="K231" s="253"/>
      <c r="L231" s="253"/>
      <c r="M231" s="253"/>
      <c r="N231" s="253"/>
      <c r="O231" s="253"/>
      <c r="P231" s="1"/>
    </row>
    <row r="232" spans="2:16" x14ac:dyDescent="0.25">
      <c r="B232" s="254">
        <f>'3. GRI Pricing'!C242</f>
        <v>719</v>
      </c>
      <c r="C232" s="254" t="str">
        <f>'3. GRI Pricing'!E242</f>
        <v>3 Bed</v>
      </c>
      <c r="D232" s="254">
        <f>'3. GRI Pricing'!F242</f>
        <v>1</v>
      </c>
      <c r="E232" s="255">
        <f>'3. GRI Pricing'!Z242</f>
        <v>2035</v>
      </c>
      <c r="F232" s="279">
        <v>0</v>
      </c>
      <c r="G232" s="279">
        <v>0</v>
      </c>
      <c r="H232" s="279">
        <v>0</v>
      </c>
      <c r="I232" s="253"/>
      <c r="J232" s="253"/>
      <c r="K232" s="253"/>
      <c r="L232" s="253"/>
      <c r="M232" s="253"/>
      <c r="N232" s="253"/>
      <c r="O232" s="253"/>
      <c r="P232" s="1"/>
    </row>
    <row r="233" spans="2:16" x14ac:dyDescent="0.25">
      <c r="B233" s="254">
        <f>'3. GRI Pricing'!C243</f>
        <v>720</v>
      </c>
      <c r="C233" s="254" t="str">
        <f>'3. GRI Pricing'!E243</f>
        <v>3 Bed</v>
      </c>
      <c r="D233" s="254">
        <f>'3. GRI Pricing'!F243</f>
        <v>1</v>
      </c>
      <c r="E233" s="255">
        <f>'3. GRI Pricing'!Z243</f>
        <v>2070</v>
      </c>
      <c r="F233" s="279">
        <v>0</v>
      </c>
      <c r="G233" s="279">
        <v>0</v>
      </c>
      <c r="H233" s="279">
        <v>0</v>
      </c>
      <c r="I233" s="253"/>
      <c r="J233" s="253"/>
      <c r="K233" s="253"/>
      <c r="L233" s="253"/>
      <c r="M233" s="253"/>
      <c r="N233" s="253"/>
      <c r="O233" s="253"/>
      <c r="P233" s="1"/>
    </row>
    <row r="234" spans="2:16" x14ac:dyDescent="0.25">
      <c r="B234" s="254">
        <f>'3. GRI Pricing'!C244</f>
        <v>721</v>
      </c>
      <c r="C234" s="254" t="str">
        <f>'3. GRI Pricing'!E244</f>
        <v>3 Bed</v>
      </c>
      <c r="D234" s="254">
        <f>'3. GRI Pricing'!F244</f>
        <v>1</v>
      </c>
      <c r="E234" s="255">
        <f>'3. GRI Pricing'!Z244</f>
        <v>2025</v>
      </c>
      <c r="F234" s="279">
        <v>0</v>
      </c>
      <c r="G234" s="279">
        <v>0</v>
      </c>
      <c r="H234" s="279">
        <v>0</v>
      </c>
      <c r="I234" s="253"/>
      <c r="J234" s="253"/>
      <c r="K234" s="253"/>
      <c r="L234" s="253"/>
      <c r="M234" s="253"/>
      <c r="N234" s="253"/>
      <c r="O234" s="253"/>
      <c r="P234" s="1"/>
    </row>
    <row r="235" spans="2:16" x14ac:dyDescent="0.25">
      <c r="B235" s="254">
        <f>'3. GRI Pricing'!C245</f>
        <v>722</v>
      </c>
      <c r="C235" s="254" t="str">
        <f>'3. GRI Pricing'!E245</f>
        <v>3 Bed</v>
      </c>
      <c r="D235" s="254">
        <f>'3. GRI Pricing'!F245</f>
        <v>1</v>
      </c>
      <c r="E235" s="255">
        <f>'3. GRI Pricing'!Z245</f>
        <v>2070</v>
      </c>
      <c r="F235" s="279">
        <v>0</v>
      </c>
      <c r="G235" s="279">
        <v>0</v>
      </c>
      <c r="H235" s="279">
        <v>0</v>
      </c>
      <c r="I235" s="253"/>
      <c r="J235" s="253"/>
      <c r="K235" s="253"/>
      <c r="L235" s="253"/>
      <c r="M235" s="253"/>
      <c r="N235" s="253"/>
      <c r="O235" s="253"/>
      <c r="P235" s="1"/>
    </row>
    <row r="236" spans="2:16" x14ac:dyDescent="0.25">
      <c r="B236" s="254">
        <f>'3. GRI Pricing'!C246</f>
        <v>723</v>
      </c>
      <c r="C236" s="254" t="str">
        <f>'3. GRI Pricing'!E246</f>
        <v>3 Bed</v>
      </c>
      <c r="D236" s="254">
        <f>'3. GRI Pricing'!F246</f>
        <v>1</v>
      </c>
      <c r="E236" s="255">
        <f>'3. GRI Pricing'!Z246</f>
        <v>2035</v>
      </c>
      <c r="F236" s="279">
        <v>0</v>
      </c>
      <c r="G236" s="279">
        <v>0</v>
      </c>
      <c r="H236" s="279">
        <v>0</v>
      </c>
      <c r="I236" s="253"/>
      <c r="J236" s="253"/>
      <c r="K236" s="253"/>
      <c r="L236" s="253"/>
      <c r="M236" s="253"/>
      <c r="N236" s="253"/>
      <c r="O236" s="253"/>
      <c r="P236" s="1"/>
    </row>
    <row r="237" spans="2:16" x14ac:dyDescent="0.25">
      <c r="B237" s="254">
        <f>'3. GRI Pricing'!C247</f>
        <v>724</v>
      </c>
      <c r="C237" s="254" t="str">
        <f>'3. GRI Pricing'!E247</f>
        <v>3 Bed</v>
      </c>
      <c r="D237" s="254">
        <f>'3. GRI Pricing'!F247</f>
        <v>1</v>
      </c>
      <c r="E237" s="255">
        <f>'3. GRI Pricing'!Z247</f>
        <v>2070</v>
      </c>
      <c r="F237" s="279">
        <v>0</v>
      </c>
      <c r="G237" s="279">
        <v>0</v>
      </c>
      <c r="H237" s="279">
        <v>0</v>
      </c>
      <c r="I237" s="253"/>
      <c r="J237" s="253"/>
      <c r="K237" s="253"/>
      <c r="L237" s="253"/>
      <c r="M237" s="253"/>
      <c r="N237" s="253"/>
      <c r="O237" s="253"/>
      <c r="P237" s="1"/>
    </row>
    <row r="238" spans="2:16" x14ac:dyDescent="0.25">
      <c r="B238" s="254">
        <f>'3. GRI Pricing'!C248</f>
        <v>725</v>
      </c>
      <c r="C238" s="254" t="str">
        <f>'3. GRI Pricing'!E248</f>
        <v>3 Bed</v>
      </c>
      <c r="D238" s="254">
        <f>'3. GRI Pricing'!F248</f>
        <v>1</v>
      </c>
      <c r="E238" s="255">
        <f>'3. GRI Pricing'!Z248</f>
        <v>2035</v>
      </c>
      <c r="F238" s="279">
        <v>0</v>
      </c>
      <c r="G238" s="279">
        <v>0</v>
      </c>
      <c r="H238" s="279">
        <v>0</v>
      </c>
      <c r="I238" s="253"/>
      <c r="J238" s="253"/>
      <c r="K238" s="253"/>
      <c r="L238" s="253"/>
      <c r="M238" s="253"/>
      <c r="N238" s="253"/>
      <c r="O238" s="253"/>
      <c r="P238" s="1"/>
    </row>
    <row r="239" spans="2:16" x14ac:dyDescent="0.25">
      <c r="B239" s="254">
        <f>'3. GRI Pricing'!C249</f>
        <v>726</v>
      </c>
      <c r="C239" s="254" t="str">
        <f>'3. GRI Pricing'!E249</f>
        <v>3 Bed</v>
      </c>
      <c r="D239" s="254">
        <f>'3. GRI Pricing'!F249</f>
        <v>1</v>
      </c>
      <c r="E239" s="255">
        <f>'3. GRI Pricing'!Z249</f>
        <v>2115</v>
      </c>
      <c r="F239" s="279">
        <v>0</v>
      </c>
      <c r="G239" s="279">
        <v>0</v>
      </c>
      <c r="H239" s="279">
        <v>0</v>
      </c>
      <c r="I239" s="253"/>
      <c r="J239" s="253"/>
      <c r="K239" s="253"/>
      <c r="L239" s="253"/>
      <c r="M239" s="253"/>
      <c r="N239" s="253"/>
      <c r="O239" s="253"/>
      <c r="P239" s="1"/>
    </row>
    <row r="240" spans="2:16" x14ac:dyDescent="0.25">
      <c r="B240" s="254">
        <f>'3. GRI Pricing'!C250</f>
        <v>727</v>
      </c>
      <c r="C240" s="254" t="str">
        <f>'3. GRI Pricing'!E250</f>
        <v>2 Bed</v>
      </c>
      <c r="D240" s="254">
        <f>'3. GRI Pricing'!F250</f>
        <v>2</v>
      </c>
      <c r="E240" s="255">
        <f>'3. GRI Pricing'!Z250</f>
        <v>1765</v>
      </c>
      <c r="F240" s="279">
        <v>0</v>
      </c>
      <c r="G240" s="279">
        <v>0</v>
      </c>
      <c r="H240" s="279">
        <v>0</v>
      </c>
      <c r="I240" s="253"/>
      <c r="J240" s="253"/>
      <c r="K240" s="253"/>
      <c r="L240" s="253"/>
      <c r="M240" s="253"/>
      <c r="N240" s="253"/>
      <c r="O240" s="253"/>
      <c r="P240" s="1"/>
    </row>
    <row r="241" spans="2:16" x14ac:dyDescent="0.25">
      <c r="B241" s="254">
        <f>'3. GRI Pricing'!C251</f>
        <v>728</v>
      </c>
      <c r="C241" s="254" t="str">
        <f>'3. GRI Pricing'!E251</f>
        <v>1 Bed</v>
      </c>
      <c r="D241" s="254">
        <f>'3. GRI Pricing'!F251</f>
        <v>1</v>
      </c>
      <c r="E241" s="255">
        <f>'3. GRI Pricing'!Z251</f>
        <v>1405</v>
      </c>
      <c r="F241" s="279">
        <v>0</v>
      </c>
      <c r="G241" s="279">
        <v>0</v>
      </c>
      <c r="H241" s="279">
        <v>0</v>
      </c>
      <c r="I241" s="253"/>
      <c r="J241" s="253"/>
      <c r="K241" s="253"/>
      <c r="L241" s="253"/>
      <c r="M241" s="253"/>
      <c r="N241" s="253"/>
      <c r="O241" s="253"/>
      <c r="P241" s="1"/>
    </row>
    <row r="242" spans="2:16" x14ac:dyDescent="0.25">
      <c r="B242" s="254">
        <f>'3. GRI Pricing'!C252</f>
        <v>729</v>
      </c>
      <c r="C242" s="254" t="str">
        <f>'3. GRI Pricing'!E252</f>
        <v>1 Bed</v>
      </c>
      <c r="D242" s="254">
        <f>'3. GRI Pricing'!F252</f>
        <v>1</v>
      </c>
      <c r="E242" s="255">
        <f>'3. GRI Pricing'!Z252</f>
        <v>1360</v>
      </c>
      <c r="F242" s="279">
        <v>0</v>
      </c>
      <c r="G242" s="279">
        <v>0</v>
      </c>
      <c r="H242" s="279">
        <v>0</v>
      </c>
      <c r="I242" s="253"/>
      <c r="J242" s="253"/>
      <c r="K242" s="253"/>
      <c r="L242" s="253"/>
      <c r="M242" s="253"/>
      <c r="N242" s="253"/>
      <c r="O242" s="253"/>
      <c r="P242" s="1"/>
    </row>
    <row r="243" spans="2:16" x14ac:dyDescent="0.25">
      <c r="B243" s="254">
        <f>'3. GRI Pricing'!C253</f>
        <v>730</v>
      </c>
      <c r="C243" s="254" t="str">
        <f>'3. GRI Pricing'!E253</f>
        <v>1 Bed</v>
      </c>
      <c r="D243" s="254">
        <f>'3. GRI Pricing'!F253</f>
        <v>1</v>
      </c>
      <c r="E243" s="255">
        <f>'3. GRI Pricing'!Z253</f>
        <v>1405</v>
      </c>
      <c r="F243" s="279">
        <v>0</v>
      </c>
      <c r="G243" s="279">
        <v>0</v>
      </c>
      <c r="H243" s="279">
        <v>0</v>
      </c>
      <c r="I243" s="253"/>
      <c r="J243" s="253"/>
      <c r="K243" s="253"/>
      <c r="L243" s="253"/>
      <c r="M243" s="253"/>
      <c r="N243" s="253"/>
      <c r="O243" s="253"/>
      <c r="P243" s="1"/>
    </row>
    <row r="244" spans="2:16" x14ac:dyDescent="0.25">
      <c r="B244" s="254">
        <f>'3. GRI Pricing'!C254</f>
        <v>731</v>
      </c>
      <c r="C244" s="254" t="str">
        <f>'3. GRI Pricing'!E254</f>
        <v>1 Bed</v>
      </c>
      <c r="D244" s="254">
        <f>'3. GRI Pricing'!F254</f>
        <v>1</v>
      </c>
      <c r="E244" s="255">
        <f>'3. GRI Pricing'!Z254</f>
        <v>1365</v>
      </c>
      <c r="F244" s="279">
        <v>0</v>
      </c>
      <c r="G244" s="279">
        <v>0</v>
      </c>
      <c r="H244" s="279">
        <v>0</v>
      </c>
      <c r="I244" s="253"/>
      <c r="J244" s="253"/>
      <c r="K244" s="253"/>
      <c r="L244" s="253"/>
      <c r="M244" s="253"/>
      <c r="N244" s="253"/>
      <c r="O244" s="253"/>
      <c r="P244" s="1"/>
    </row>
    <row r="245" spans="2:16" x14ac:dyDescent="0.25">
      <c r="B245" s="254">
        <f>'3. GRI Pricing'!C255</f>
        <v>732</v>
      </c>
      <c r="C245" s="254" t="str">
        <f>'3. GRI Pricing'!E255</f>
        <v>2 Bed</v>
      </c>
      <c r="D245" s="254">
        <f>'3. GRI Pricing'!F255</f>
        <v>2</v>
      </c>
      <c r="E245" s="255">
        <f>'3. GRI Pricing'!Z255</f>
        <v>1765</v>
      </c>
      <c r="F245" s="279">
        <v>0</v>
      </c>
      <c r="G245" s="279">
        <v>0</v>
      </c>
      <c r="H245" s="279">
        <v>0</v>
      </c>
      <c r="I245" s="253"/>
      <c r="J245" s="253"/>
      <c r="K245" s="253"/>
      <c r="L245" s="253"/>
      <c r="M245" s="253"/>
      <c r="N245" s="253"/>
      <c r="O245" s="253"/>
      <c r="P245" s="1"/>
    </row>
    <row r="246" spans="2:16" x14ac:dyDescent="0.25">
      <c r="B246" s="254">
        <f>'3. GRI Pricing'!C256</f>
        <v>733</v>
      </c>
      <c r="C246" s="254" t="str">
        <f>'3. GRI Pricing'!E256</f>
        <v>1 Bed</v>
      </c>
      <c r="D246" s="254">
        <f>'3. GRI Pricing'!F256</f>
        <v>1</v>
      </c>
      <c r="E246" s="255">
        <f>'3. GRI Pricing'!Z256</f>
        <v>1355</v>
      </c>
      <c r="F246" s="279">
        <v>0</v>
      </c>
      <c r="G246" s="279">
        <v>0</v>
      </c>
      <c r="H246" s="279">
        <v>0</v>
      </c>
      <c r="I246" s="253"/>
      <c r="J246" s="253"/>
      <c r="K246" s="253"/>
      <c r="L246" s="253"/>
      <c r="M246" s="253"/>
      <c r="N246" s="253"/>
      <c r="O246" s="253"/>
      <c r="P246" s="1"/>
    </row>
    <row r="247" spans="2:16" x14ac:dyDescent="0.25">
      <c r="B247" s="254">
        <f>'3. GRI Pricing'!C257</f>
        <v>801</v>
      </c>
      <c r="C247" s="254" t="str">
        <f>'3. GRI Pricing'!E257</f>
        <v>2 Bed</v>
      </c>
      <c r="D247" s="254">
        <f>'3. GRI Pricing'!F257</f>
        <v>2</v>
      </c>
      <c r="E247" s="255">
        <f>'3. GRI Pricing'!Z257</f>
        <v>1715</v>
      </c>
      <c r="F247" s="279">
        <v>0</v>
      </c>
      <c r="G247" s="279">
        <v>0</v>
      </c>
      <c r="H247" s="279">
        <v>0</v>
      </c>
      <c r="I247" s="253"/>
      <c r="J247" s="253"/>
      <c r="K247" s="253"/>
      <c r="L247" s="253"/>
      <c r="M247" s="253"/>
      <c r="N247" s="253"/>
      <c r="O247" s="253"/>
      <c r="P247" s="1"/>
    </row>
    <row r="248" spans="2:16" x14ac:dyDescent="0.25">
      <c r="B248" s="254">
        <f>'3. GRI Pricing'!C258</f>
        <v>802</v>
      </c>
      <c r="C248" s="254" t="str">
        <f>'3. GRI Pricing'!E258</f>
        <v>1 Bed</v>
      </c>
      <c r="D248" s="254">
        <f>'3. GRI Pricing'!F258</f>
        <v>1</v>
      </c>
      <c r="E248" s="255">
        <f>'3. GRI Pricing'!Z258</f>
        <v>1355</v>
      </c>
      <c r="F248" s="279">
        <v>0</v>
      </c>
      <c r="G248" s="279">
        <v>0</v>
      </c>
      <c r="H248" s="279">
        <v>0</v>
      </c>
      <c r="I248" s="253"/>
      <c r="J248" s="253"/>
      <c r="K248" s="253"/>
      <c r="L248" s="253"/>
      <c r="M248" s="253"/>
      <c r="N248" s="253"/>
      <c r="O248" s="253"/>
      <c r="P248" s="1"/>
    </row>
    <row r="249" spans="2:16" x14ac:dyDescent="0.25">
      <c r="B249" s="254">
        <f>'3. GRI Pricing'!C259</f>
        <v>803</v>
      </c>
      <c r="C249" s="254" t="str">
        <f>'3. GRI Pricing'!E259</f>
        <v>1 Bed</v>
      </c>
      <c r="D249" s="254">
        <f>'3. GRI Pricing'!F259</f>
        <v>1</v>
      </c>
      <c r="E249" s="255">
        <f>'3. GRI Pricing'!Z259</f>
        <v>1350</v>
      </c>
      <c r="F249" s="279">
        <v>0</v>
      </c>
      <c r="G249" s="279">
        <v>0</v>
      </c>
      <c r="H249" s="279">
        <v>0</v>
      </c>
      <c r="I249" s="253"/>
      <c r="J249" s="253"/>
      <c r="K249" s="253"/>
      <c r="L249" s="253"/>
      <c r="M249" s="253"/>
      <c r="N249" s="253"/>
      <c r="O249" s="253"/>
      <c r="P249" s="1"/>
    </row>
    <row r="250" spans="2:16" x14ac:dyDescent="0.25">
      <c r="B250" s="254">
        <f>'3. GRI Pricing'!C260</f>
        <v>804</v>
      </c>
      <c r="C250" s="254" t="str">
        <f>'3. GRI Pricing'!E260</f>
        <v>1 Bed</v>
      </c>
      <c r="D250" s="254">
        <f>'3. GRI Pricing'!F260</f>
        <v>1</v>
      </c>
      <c r="E250" s="255">
        <f>'3. GRI Pricing'!Z260</f>
        <v>1355</v>
      </c>
      <c r="F250" s="279">
        <v>0</v>
      </c>
      <c r="G250" s="279">
        <v>0</v>
      </c>
      <c r="H250" s="279">
        <v>0</v>
      </c>
      <c r="I250" s="253"/>
      <c r="J250" s="253"/>
      <c r="K250" s="253"/>
      <c r="L250" s="253"/>
      <c r="M250" s="253"/>
      <c r="N250" s="253"/>
      <c r="O250" s="253"/>
      <c r="P250" s="1"/>
    </row>
    <row r="251" spans="2:16" x14ac:dyDescent="0.25">
      <c r="B251" s="254">
        <f>'3. GRI Pricing'!C261</f>
        <v>805</v>
      </c>
      <c r="C251" s="254" t="str">
        <f>'3. GRI Pricing'!E261</f>
        <v>1 Bed</v>
      </c>
      <c r="D251" s="254">
        <f>'3. GRI Pricing'!F261</f>
        <v>1</v>
      </c>
      <c r="E251" s="255">
        <f>'3. GRI Pricing'!Z261</f>
        <v>1355</v>
      </c>
      <c r="F251" s="279">
        <v>0</v>
      </c>
      <c r="G251" s="279">
        <v>0</v>
      </c>
      <c r="H251" s="279">
        <v>0</v>
      </c>
      <c r="I251" s="253"/>
      <c r="J251" s="253"/>
      <c r="K251" s="253"/>
      <c r="L251" s="253"/>
      <c r="M251" s="253"/>
      <c r="N251" s="253"/>
      <c r="O251" s="253"/>
      <c r="P251" s="1"/>
    </row>
    <row r="252" spans="2:16" x14ac:dyDescent="0.25">
      <c r="B252" s="254">
        <f>'3. GRI Pricing'!C262</f>
        <v>806</v>
      </c>
      <c r="C252" s="254" t="str">
        <f>'3. GRI Pricing'!E262</f>
        <v>2 Bed</v>
      </c>
      <c r="D252" s="254">
        <f>'3. GRI Pricing'!F262</f>
        <v>2</v>
      </c>
      <c r="E252" s="255">
        <f>'3. GRI Pricing'!Z262</f>
        <v>1715</v>
      </c>
      <c r="F252" s="279">
        <v>0</v>
      </c>
      <c r="G252" s="279">
        <v>0</v>
      </c>
      <c r="H252" s="279">
        <v>0</v>
      </c>
      <c r="I252" s="253"/>
      <c r="J252" s="253"/>
      <c r="K252" s="253"/>
      <c r="L252" s="253"/>
      <c r="M252" s="253"/>
      <c r="N252" s="253"/>
      <c r="O252" s="253"/>
      <c r="P252" s="1"/>
    </row>
    <row r="253" spans="2:16" x14ac:dyDescent="0.25">
      <c r="B253" s="254">
        <f>'3. GRI Pricing'!C263</f>
        <v>807</v>
      </c>
      <c r="C253" s="254" t="str">
        <f>'3. GRI Pricing'!E263</f>
        <v>1 Bed</v>
      </c>
      <c r="D253" s="254">
        <f>'3. GRI Pricing'!F263</f>
        <v>1</v>
      </c>
      <c r="E253" s="255">
        <f>'3. GRI Pricing'!Z263</f>
        <v>1345</v>
      </c>
      <c r="F253" s="279">
        <v>0</v>
      </c>
      <c r="G253" s="279">
        <v>0</v>
      </c>
      <c r="H253" s="279">
        <v>0</v>
      </c>
      <c r="I253" s="253"/>
      <c r="J253" s="253"/>
      <c r="K253" s="253"/>
      <c r="L253" s="253"/>
      <c r="M253" s="253"/>
      <c r="N253" s="253"/>
      <c r="O253" s="253"/>
      <c r="P253" s="1"/>
    </row>
    <row r="254" spans="2:16" x14ac:dyDescent="0.25">
      <c r="B254" s="254">
        <f>'3. GRI Pricing'!C264</f>
        <v>808</v>
      </c>
      <c r="C254" s="254" t="str">
        <f>'3. GRI Pricing'!E264</f>
        <v>2 Bed</v>
      </c>
      <c r="D254" s="254">
        <f>'3. GRI Pricing'!F264</f>
        <v>2</v>
      </c>
      <c r="E254" s="255">
        <f>'3. GRI Pricing'!Z264</f>
        <v>1705</v>
      </c>
      <c r="F254" s="279">
        <v>0</v>
      </c>
      <c r="G254" s="279">
        <v>0</v>
      </c>
      <c r="H254" s="279">
        <v>0</v>
      </c>
      <c r="I254" s="253"/>
      <c r="J254" s="253"/>
      <c r="K254" s="253"/>
      <c r="L254" s="253"/>
      <c r="M254" s="253"/>
      <c r="N254" s="253"/>
      <c r="O254" s="253"/>
      <c r="P254" s="1"/>
    </row>
    <row r="255" spans="2:16" x14ac:dyDescent="0.25">
      <c r="B255" s="254">
        <f>'3. GRI Pricing'!C265</f>
        <v>809</v>
      </c>
      <c r="C255" s="254" t="str">
        <f>'3. GRI Pricing'!E265</f>
        <v>1 Bed</v>
      </c>
      <c r="D255" s="254">
        <f>'3. GRI Pricing'!F265</f>
        <v>1</v>
      </c>
      <c r="E255" s="255">
        <f>'3. GRI Pricing'!Z265</f>
        <v>1345</v>
      </c>
      <c r="F255" s="279">
        <v>0</v>
      </c>
      <c r="G255" s="279">
        <v>0</v>
      </c>
      <c r="H255" s="279">
        <v>0</v>
      </c>
      <c r="I255" s="253"/>
      <c r="J255" s="253"/>
      <c r="K255" s="253"/>
      <c r="L255" s="253"/>
      <c r="M255" s="253"/>
      <c r="N255" s="253"/>
      <c r="O255" s="253"/>
      <c r="P255" s="1"/>
    </row>
    <row r="256" spans="2:16" x14ac:dyDescent="0.25">
      <c r="B256" s="254">
        <f>'3. GRI Pricing'!C266</f>
        <v>810</v>
      </c>
      <c r="C256" s="254" t="str">
        <f>'3. GRI Pricing'!E266</f>
        <v>1 Bed</v>
      </c>
      <c r="D256" s="254">
        <f>'3. GRI Pricing'!F266</f>
        <v>1</v>
      </c>
      <c r="E256" s="255">
        <f>'3. GRI Pricing'!Z266</f>
        <v>1365</v>
      </c>
      <c r="F256" s="279">
        <v>0</v>
      </c>
      <c r="G256" s="279">
        <v>0</v>
      </c>
      <c r="H256" s="279">
        <v>0</v>
      </c>
      <c r="I256" s="253"/>
      <c r="J256" s="253"/>
      <c r="K256" s="253"/>
      <c r="L256" s="253"/>
      <c r="M256" s="253"/>
      <c r="N256" s="253"/>
      <c r="O256" s="253"/>
      <c r="P256" s="1"/>
    </row>
    <row r="257" spans="2:16" x14ac:dyDescent="0.25">
      <c r="B257" s="254">
        <f>'3. GRI Pricing'!C267</f>
        <v>811</v>
      </c>
      <c r="C257" s="254" t="str">
        <f>'3. GRI Pricing'!E267</f>
        <v>1 Bed</v>
      </c>
      <c r="D257" s="254">
        <f>'3. GRI Pricing'!F267</f>
        <v>1</v>
      </c>
      <c r="E257" s="255">
        <f>'3. GRI Pricing'!Z267</f>
        <v>1345</v>
      </c>
      <c r="F257" s="279">
        <v>0</v>
      </c>
      <c r="G257" s="279">
        <v>0</v>
      </c>
      <c r="H257" s="279">
        <v>0</v>
      </c>
      <c r="I257" s="253"/>
      <c r="J257" s="253"/>
      <c r="K257" s="253"/>
      <c r="L257" s="253"/>
      <c r="M257" s="253"/>
      <c r="N257" s="253"/>
      <c r="O257" s="253"/>
      <c r="P257" s="1"/>
    </row>
    <row r="258" spans="2:16" x14ac:dyDescent="0.25">
      <c r="B258" s="254">
        <f>'3. GRI Pricing'!C268</f>
        <v>812</v>
      </c>
      <c r="C258" s="254" t="str">
        <f>'3. GRI Pricing'!E268</f>
        <v>1 Bed</v>
      </c>
      <c r="D258" s="254">
        <f>'3. GRI Pricing'!F268</f>
        <v>1</v>
      </c>
      <c r="E258" s="255">
        <f>'3. GRI Pricing'!Z268</f>
        <v>1370</v>
      </c>
      <c r="F258" s="279">
        <v>0</v>
      </c>
      <c r="G258" s="279">
        <v>0</v>
      </c>
      <c r="H258" s="279">
        <v>0</v>
      </c>
      <c r="I258" s="253"/>
      <c r="J258" s="253"/>
      <c r="K258" s="253"/>
      <c r="L258" s="253"/>
      <c r="M258" s="253"/>
      <c r="N258" s="253"/>
      <c r="O258" s="253"/>
      <c r="P258" s="1"/>
    </row>
    <row r="259" spans="2:16" x14ac:dyDescent="0.25">
      <c r="B259" s="254">
        <f>'3. GRI Pricing'!C269</f>
        <v>813</v>
      </c>
      <c r="C259" s="254" t="str">
        <f>'3. GRI Pricing'!E269</f>
        <v>2 Bed</v>
      </c>
      <c r="D259" s="254">
        <f>'3. GRI Pricing'!F269</f>
        <v>2</v>
      </c>
      <c r="E259" s="255">
        <f>'3. GRI Pricing'!Z269</f>
        <v>1705</v>
      </c>
      <c r="F259" s="279">
        <v>0</v>
      </c>
      <c r="G259" s="279">
        <v>0</v>
      </c>
      <c r="H259" s="279">
        <v>0</v>
      </c>
      <c r="I259" s="253"/>
      <c r="J259" s="253"/>
      <c r="K259" s="253"/>
      <c r="L259" s="253"/>
      <c r="M259" s="253"/>
      <c r="N259" s="253"/>
      <c r="O259" s="253"/>
      <c r="P259" s="1"/>
    </row>
    <row r="260" spans="2:16" x14ac:dyDescent="0.25">
      <c r="B260" s="254">
        <f>'3. GRI Pricing'!C270</f>
        <v>814</v>
      </c>
      <c r="C260" s="254" t="str">
        <f>'3. GRI Pricing'!E270</f>
        <v>1 Bed</v>
      </c>
      <c r="D260" s="254">
        <f>'3. GRI Pricing'!F270</f>
        <v>1</v>
      </c>
      <c r="E260" s="255">
        <f>'3. GRI Pricing'!Z270</f>
        <v>1360</v>
      </c>
      <c r="F260" s="279">
        <v>0</v>
      </c>
      <c r="G260" s="279">
        <v>0</v>
      </c>
      <c r="H260" s="279">
        <v>0</v>
      </c>
      <c r="I260" s="253"/>
      <c r="J260" s="253"/>
      <c r="K260" s="253"/>
      <c r="L260" s="253"/>
      <c r="M260" s="253"/>
      <c r="N260" s="253"/>
      <c r="O260" s="253"/>
      <c r="P260" s="1"/>
    </row>
    <row r="261" spans="2:16" x14ac:dyDescent="0.25">
      <c r="B261" s="254">
        <f>'3. GRI Pricing'!C271</f>
        <v>815</v>
      </c>
      <c r="C261" s="254" t="str">
        <f>'3. GRI Pricing'!E271</f>
        <v>2 Bed</v>
      </c>
      <c r="D261" s="254">
        <f>'3. GRI Pricing'!F271</f>
        <v>2</v>
      </c>
      <c r="E261" s="255">
        <f>'3. GRI Pricing'!Z271</f>
        <v>1750</v>
      </c>
      <c r="F261" s="279">
        <v>0</v>
      </c>
      <c r="G261" s="279">
        <v>0</v>
      </c>
      <c r="H261" s="279">
        <v>0</v>
      </c>
      <c r="I261" s="253"/>
      <c r="J261" s="253"/>
      <c r="K261" s="253"/>
      <c r="L261" s="253"/>
      <c r="M261" s="253"/>
      <c r="N261" s="253"/>
      <c r="O261" s="253"/>
      <c r="P261" s="1"/>
    </row>
    <row r="262" spans="2:16" x14ac:dyDescent="0.25">
      <c r="B262" s="254">
        <f>'3. GRI Pricing'!C272</f>
        <v>816</v>
      </c>
      <c r="C262" s="254" t="str">
        <f>'3. GRI Pricing'!E272</f>
        <v>1 Bed</v>
      </c>
      <c r="D262" s="254">
        <f>'3. GRI Pricing'!F272</f>
        <v>1</v>
      </c>
      <c r="E262" s="255">
        <f>'3. GRI Pricing'!Z272</f>
        <v>1390</v>
      </c>
      <c r="F262" s="279">
        <v>0</v>
      </c>
      <c r="G262" s="279">
        <v>0</v>
      </c>
      <c r="H262" s="279">
        <v>0</v>
      </c>
      <c r="I262" s="253"/>
      <c r="J262" s="253"/>
      <c r="K262" s="253"/>
      <c r="L262" s="253"/>
      <c r="M262" s="253"/>
      <c r="N262" s="253"/>
      <c r="O262" s="253"/>
      <c r="P262" s="1"/>
    </row>
    <row r="263" spans="2:16" x14ac:dyDescent="0.25">
      <c r="B263" s="254">
        <f>'3. GRI Pricing'!C273</f>
        <v>817</v>
      </c>
      <c r="C263" s="254" t="str">
        <f>'3. GRI Pricing'!E273</f>
        <v>1 Bed</v>
      </c>
      <c r="D263" s="254">
        <f>'3. GRI Pricing'!F273</f>
        <v>1</v>
      </c>
      <c r="E263" s="255">
        <f>'3. GRI Pricing'!Z273</f>
        <v>1365</v>
      </c>
      <c r="F263" s="279">
        <v>0</v>
      </c>
      <c r="G263" s="279">
        <v>0</v>
      </c>
      <c r="H263" s="279">
        <v>0</v>
      </c>
      <c r="I263" s="253"/>
      <c r="J263" s="253"/>
      <c r="K263" s="253"/>
      <c r="L263" s="253"/>
      <c r="M263" s="253"/>
      <c r="N263" s="253"/>
      <c r="O263" s="253"/>
      <c r="P263" s="1"/>
    </row>
    <row r="264" spans="2:16" x14ac:dyDescent="0.25">
      <c r="B264" s="254">
        <f>'3. GRI Pricing'!C274</f>
        <v>818</v>
      </c>
      <c r="C264" s="254" t="str">
        <f>'3. GRI Pricing'!E274</f>
        <v>1 Bed</v>
      </c>
      <c r="D264" s="254">
        <f>'3. GRI Pricing'!F274</f>
        <v>1</v>
      </c>
      <c r="E264" s="255">
        <f>'3. GRI Pricing'!Z274</f>
        <v>1390</v>
      </c>
      <c r="F264" s="279">
        <v>0</v>
      </c>
      <c r="G264" s="279">
        <v>0</v>
      </c>
      <c r="H264" s="279">
        <v>0</v>
      </c>
      <c r="I264" s="253"/>
      <c r="J264" s="253"/>
      <c r="K264" s="253"/>
      <c r="L264" s="253"/>
      <c r="M264" s="253"/>
      <c r="N264" s="253"/>
      <c r="O264" s="253"/>
      <c r="P264" s="1"/>
    </row>
    <row r="265" spans="2:16" x14ac:dyDescent="0.25">
      <c r="B265" s="254">
        <f>'3. GRI Pricing'!C275</f>
        <v>819</v>
      </c>
      <c r="C265" s="254" t="str">
        <f>'3. GRI Pricing'!E275</f>
        <v>1 Bed</v>
      </c>
      <c r="D265" s="254">
        <f>'3. GRI Pricing'!F275</f>
        <v>1</v>
      </c>
      <c r="E265" s="255">
        <f>'3. GRI Pricing'!Z275</f>
        <v>1370</v>
      </c>
      <c r="F265" s="279">
        <v>0</v>
      </c>
      <c r="G265" s="279">
        <v>0</v>
      </c>
      <c r="H265" s="279">
        <v>0</v>
      </c>
      <c r="I265" s="253"/>
      <c r="J265" s="253"/>
      <c r="K265" s="253"/>
      <c r="L265" s="253"/>
      <c r="M265" s="253"/>
      <c r="N265" s="253"/>
      <c r="O265" s="253"/>
      <c r="P265" s="1"/>
    </row>
    <row r="266" spans="2:16" x14ac:dyDescent="0.25">
      <c r="B266" s="254">
        <f>'3. GRI Pricing'!C276</f>
        <v>820</v>
      </c>
      <c r="C266" s="254" t="str">
        <f>'3. GRI Pricing'!E276</f>
        <v>2 Bed</v>
      </c>
      <c r="D266" s="254">
        <f>'3. GRI Pricing'!F276</f>
        <v>2</v>
      </c>
      <c r="E266" s="255">
        <f>'3. GRI Pricing'!Z276</f>
        <v>1750</v>
      </c>
      <c r="F266" s="279">
        <v>0</v>
      </c>
      <c r="G266" s="279">
        <v>0</v>
      </c>
      <c r="H266" s="279">
        <v>0</v>
      </c>
      <c r="I266" s="253"/>
      <c r="J266" s="253"/>
      <c r="K266" s="253"/>
      <c r="L266" s="253"/>
      <c r="M266" s="253"/>
      <c r="N266" s="253"/>
      <c r="O266" s="253"/>
      <c r="P266" s="1"/>
    </row>
    <row r="267" spans="2:16" x14ac:dyDescent="0.25">
      <c r="B267" s="254">
        <f>'3. GRI Pricing'!C277</f>
        <v>821</v>
      </c>
      <c r="C267" s="254" t="str">
        <f>'3. GRI Pricing'!E277</f>
        <v>1 Bed</v>
      </c>
      <c r="D267" s="254">
        <f>'3. GRI Pricing'!F277</f>
        <v>1</v>
      </c>
      <c r="E267" s="255">
        <f>'3. GRI Pricing'!Z277</f>
        <v>1360</v>
      </c>
      <c r="F267" s="279">
        <v>0</v>
      </c>
      <c r="G267" s="279">
        <v>0</v>
      </c>
      <c r="H267" s="279">
        <v>0</v>
      </c>
      <c r="I267" s="253"/>
      <c r="J267" s="253"/>
      <c r="K267" s="253"/>
      <c r="L267" s="253"/>
      <c r="M267" s="253"/>
      <c r="N267" s="253"/>
      <c r="O267" s="253"/>
      <c r="P267" s="1"/>
    </row>
    <row r="268" spans="2:16" x14ac:dyDescent="0.25">
      <c r="B268" s="254">
        <f>'3. GRI Pricing'!C278</f>
        <v>0</v>
      </c>
      <c r="C268" s="254" t="str">
        <f>'3. GRI Pricing'!E278</f>
        <v>[Select]</v>
      </c>
      <c r="D268" s="254" t="str">
        <f>'3. GRI Pricing'!F278</f>
        <v>[Select]</v>
      </c>
      <c r="E268" s="255">
        <f>'3. GRI Pricing'!Z278</f>
        <v>0</v>
      </c>
      <c r="F268" s="279">
        <v>0</v>
      </c>
      <c r="G268" s="279">
        <v>0</v>
      </c>
      <c r="H268" s="279">
        <v>0</v>
      </c>
      <c r="I268" s="253"/>
      <c r="J268" s="253"/>
      <c r="K268" s="253"/>
      <c r="L268" s="253"/>
      <c r="M268" s="253"/>
      <c r="N268" s="253"/>
      <c r="O268" s="253"/>
      <c r="P268" s="1"/>
    </row>
    <row r="269" spans="2:16" x14ac:dyDescent="0.25">
      <c r="B269" s="254">
        <f>'3. GRI Pricing'!C279</f>
        <v>0</v>
      </c>
      <c r="C269" s="254" t="str">
        <f>'3. GRI Pricing'!E279</f>
        <v>[Select]</v>
      </c>
      <c r="D269" s="254" t="str">
        <f>'3. GRI Pricing'!F279</f>
        <v>[Select]</v>
      </c>
      <c r="E269" s="255">
        <f>'3. GRI Pricing'!Z279</f>
        <v>0</v>
      </c>
      <c r="F269" s="279">
        <v>0</v>
      </c>
      <c r="G269" s="279">
        <v>0</v>
      </c>
      <c r="H269" s="279">
        <v>0</v>
      </c>
      <c r="I269" s="253"/>
      <c r="J269" s="253"/>
      <c r="K269" s="253"/>
      <c r="L269" s="253"/>
      <c r="M269" s="253"/>
      <c r="N269" s="253"/>
      <c r="O269" s="253"/>
      <c r="P269" s="1"/>
    </row>
    <row r="270" spans="2:16" x14ac:dyDescent="0.25">
      <c r="B270" s="254">
        <f>'3. GRI Pricing'!C280</f>
        <v>0</v>
      </c>
      <c r="C270" s="254" t="str">
        <f>'3. GRI Pricing'!E280</f>
        <v>[Select]</v>
      </c>
      <c r="D270" s="254" t="str">
        <f>'3. GRI Pricing'!F280</f>
        <v>[Select]</v>
      </c>
      <c r="E270" s="255">
        <f>'3. GRI Pricing'!Z280</f>
        <v>0</v>
      </c>
      <c r="F270" s="279">
        <v>0</v>
      </c>
      <c r="G270" s="279">
        <v>0</v>
      </c>
      <c r="H270" s="279">
        <v>0</v>
      </c>
      <c r="I270" s="253"/>
      <c r="J270" s="253"/>
      <c r="K270" s="253"/>
      <c r="L270" s="253"/>
      <c r="M270" s="253"/>
      <c r="N270" s="253"/>
      <c r="O270" s="253"/>
      <c r="P270" s="1"/>
    </row>
    <row r="271" spans="2:16" x14ac:dyDescent="0.25">
      <c r="B271" s="254">
        <f>'3. GRI Pricing'!C281</f>
        <v>0</v>
      </c>
      <c r="C271" s="254" t="str">
        <f>'3. GRI Pricing'!E281</f>
        <v>[Select]</v>
      </c>
      <c r="D271" s="254" t="str">
        <f>'3. GRI Pricing'!F281</f>
        <v>[Select]</v>
      </c>
      <c r="E271" s="255">
        <f>'3. GRI Pricing'!Z281</f>
        <v>0</v>
      </c>
      <c r="F271" s="279">
        <v>0</v>
      </c>
      <c r="G271" s="279">
        <v>0</v>
      </c>
      <c r="H271" s="279">
        <v>0</v>
      </c>
      <c r="I271" s="253"/>
      <c r="J271" s="253"/>
      <c r="K271" s="253"/>
      <c r="L271" s="253"/>
      <c r="M271" s="253"/>
      <c r="N271" s="253"/>
      <c r="O271" s="253"/>
      <c r="P271" s="1"/>
    </row>
    <row r="272" spans="2:16" x14ac:dyDescent="0.25">
      <c r="B272" s="254">
        <f>'3. GRI Pricing'!C282</f>
        <v>0</v>
      </c>
      <c r="C272" s="254" t="str">
        <f>'3. GRI Pricing'!E282</f>
        <v>[Select]</v>
      </c>
      <c r="D272" s="254" t="str">
        <f>'3. GRI Pricing'!F282</f>
        <v>[Select]</v>
      </c>
      <c r="E272" s="255">
        <f>'3. GRI Pricing'!Z282</f>
        <v>0</v>
      </c>
      <c r="F272" s="279">
        <v>0</v>
      </c>
      <c r="G272" s="279">
        <v>0</v>
      </c>
      <c r="H272" s="279">
        <v>0</v>
      </c>
      <c r="I272" s="253"/>
      <c r="J272" s="253"/>
      <c r="K272" s="253"/>
      <c r="L272" s="253"/>
      <c r="M272" s="253"/>
      <c r="N272" s="253"/>
      <c r="O272" s="253"/>
      <c r="P272" s="1"/>
    </row>
    <row r="273" spans="2:16" x14ac:dyDescent="0.25">
      <c r="B273" s="254">
        <f>'3. GRI Pricing'!C283</f>
        <v>0</v>
      </c>
      <c r="C273" s="254" t="str">
        <f>'3. GRI Pricing'!E283</f>
        <v>[Select]</v>
      </c>
      <c r="D273" s="254" t="str">
        <f>'3. GRI Pricing'!F283</f>
        <v>[Select]</v>
      </c>
      <c r="E273" s="255">
        <f>'3. GRI Pricing'!Z283</f>
        <v>0</v>
      </c>
      <c r="F273" s="279">
        <v>0</v>
      </c>
      <c r="G273" s="279">
        <v>0</v>
      </c>
      <c r="H273" s="279">
        <v>0</v>
      </c>
      <c r="I273" s="253"/>
      <c r="J273" s="253"/>
      <c r="K273" s="253"/>
      <c r="L273" s="253"/>
      <c r="M273" s="253"/>
      <c r="N273" s="253"/>
      <c r="O273" s="253"/>
      <c r="P273" s="1"/>
    </row>
    <row r="274" spans="2:16" x14ac:dyDescent="0.25">
      <c r="B274" s="254">
        <f>'3. GRI Pricing'!C284</f>
        <v>0</v>
      </c>
      <c r="C274" s="254" t="str">
        <f>'3. GRI Pricing'!E284</f>
        <v>[Select]</v>
      </c>
      <c r="D274" s="254" t="str">
        <f>'3. GRI Pricing'!F284</f>
        <v>[Select]</v>
      </c>
      <c r="E274" s="255">
        <f>'3. GRI Pricing'!Z284</f>
        <v>0</v>
      </c>
      <c r="F274" s="279">
        <v>0</v>
      </c>
      <c r="G274" s="279">
        <v>0</v>
      </c>
      <c r="H274" s="279">
        <v>0</v>
      </c>
      <c r="I274" s="253"/>
      <c r="J274" s="253"/>
      <c r="K274" s="253"/>
      <c r="L274" s="253"/>
      <c r="M274" s="253"/>
      <c r="N274" s="253"/>
      <c r="O274" s="253"/>
      <c r="P274" s="1"/>
    </row>
    <row r="275" spans="2:16" x14ac:dyDescent="0.25">
      <c r="B275" s="254">
        <f>'3. GRI Pricing'!C285</f>
        <v>0</v>
      </c>
      <c r="C275" s="254" t="str">
        <f>'3. GRI Pricing'!E285</f>
        <v>[Select]</v>
      </c>
      <c r="D275" s="254" t="str">
        <f>'3. GRI Pricing'!F285</f>
        <v>[Select]</v>
      </c>
      <c r="E275" s="255">
        <f>'3. GRI Pricing'!Z285</f>
        <v>0</v>
      </c>
      <c r="F275" s="279">
        <v>0</v>
      </c>
      <c r="G275" s="279">
        <v>0</v>
      </c>
      <c r="H275" s="279">
        <v>0</v>
      </c>
      <c r="I275" s="253"/>
      <c r="J275" s="253"/>
      <c r="K275" s="253"/>
      <c r="L275" s="253"/>
      <c r="M275" s="253"/>
      <c r="N275" s="253"/>
      <c r="O275" s="253"/>
      <c r="P275" s="1"/>
    </row>
    <row r="276" spans="2:16" x14ac:dyDescent="0.25">
      <c r="B276" s="254">
        <f>'3. GRI Pricing'!C286</f>
        <v>0</v>
      </c>
      <c r="C276" s="254" t="str">
        <f>'3. GRI Pricing'!E286</f>
        <v>[Select]</v>
      </c>
      <c r="D276" s="254" t="str">
        <f>'3. GRI Pricing'!F286</f>
        <v>[Select]</v>
      </c>
      <c r="E276" s="255">
        <f>'3. GRI Pricing'!Z286</f>
        <v>0</v>
      </c>
      <c r="F276" s="279">
        <v>0</v>
      </c>
      <c r="G276" s="279">
        <v>0</v>
      </c>
      <c r="H276" s="279">
        <v>0</v>
      </c>
      <c r="I276" s="253"/>
      <c r="J276" s="253"/>
      <c r="K276" s="253"/>
      <c r="L276" s="253"/>
      <c r="M276" s="253"/>
      <c r="N276" s="253"/>
      <c r="O276" s="253"/>
      <c r="P276" s="1"/>
    </row>
    <row r="277" spans="2:16" x14ac:dyDescent="0.25">
      <c r="B277" s="254">
        <f>'3. GRI Pricing'!C287</f>
        <v>0</v>
      </c>
      <c r="C277" s="254" t="str">
        <f>'3. GRI Pricing'!E287</f>
        <v>[Select]</v>
      </c>
      <c r="D277" s="254" t="str">
        <f>'3. GRI Pricing'!F287</f>
        <v>[Select]</v>
      </c>
      <c r="E277" s="255">
        <f>'3. GRI Pricing'!Z287</f>
        <v>0</v>
      </c>
      <c r="F277" s="279">
        <v>0</v>
      </c>
      <c r="G277" s="279">
        <v>0</v>
      </c>
      <c r="H277" s="279">
        <v>0</v>
      </c>
      <c r="I277" s="253"/>
      <c r="J277" s="253"/>
      <c r="K277" s="253"/>
      <c r="L277" s="253"/>
      <c r="M277" s="253"/>
      <c r="N277" s="253"/>
      <c r="O277" s="253"/>
      <c r="P277" s="1"/>
    </row>
    <row r="278" spans="2:16" x14ac:dyDescent="0.25">
      <c r="B278" s="254">
        <f>'3. GRI Pricing'!C288</f>
        <v>0</v>
      </c>
      <c r="C278" s="254" t="str">
        <f>'3. GRI Pricing'!E288</f>
        <v>[Select]</v>
      </c>
      <c r="D278" s="254" t="str">
        <f>'3. GRI Pricing'!F288</f>
        <v>[Select]</v>
      </c>
      <c r="E278" s="255">
        <f>'3. GRI Pricing'!Z288</f>
        <v>0</v>
      </c>
      <c r="F278" s="279">
        <v>0</v>
      </c>
      <c r="G278" s="279">
        <v>0</v>
      </c>
      <c r="H278" s="279">
        <v>0</v>
      </c>
      <c r="I278" s="253"/>
      <c r="J278" s="253"/>
      <c r="K278" s="253"/>
      <c r="L278" s="253"/>
      <c r="M278" s="253"/>
      <c r="N278" s="253"/>
      <c r="O278" s="253"/>
      <c r="P278" s="1"/>
    </row>
    <row r="279" spans="2:16" x14ac:dyDescent="0.25">
      <c r="B279" s="254">
        <f>'3. GRI Pricing'!C289</f>
        <v>0</v>
      </c>
      <c r="C279" s="254" t="str">
        <f>'3. GRI Pricing'!E289</f>
        <v>[Select]</v>
      </c>
      <c r="D279" s="254" t="str">
        <f>'3. GRI Pricing'!F289</f>
        <v>[Select]</v>
      </c>
      <c r="E279" s="255">
        <f>'3. GRI Pricing'!Z289</f>
        <v>0</v>
      </c>
      <c r="F279" s="279">
        <v>0</v>
      </c>
      <c r="G279" s="279">
        <v>0</v>
      </c>
      <c r="H279" s="279">
        <v>0</v>
      </c>
      <c r="I279" s="253"/>
      <c r="J279" s="253"/>
      <c r="K279" s="253"/>
      <c r="L279" s="253"/>
      <c r="M279" s="253"/>
      <c r="N279" s="253"/>
      <c r="O279" s="253"/>
      <c r="P279" s="1"/>
    </row>
    <row r="280" spans="2:16" x14ac:dyDescent="0.25">
      <c r="B280" s="254">
        <f>'3. GRI Pricing'!C290</f>
        <v>0</v>
      </c>
      <c r="C280" s="254" t="str">
        <f>'3. GRI Pricing'!E290</f>
        <v>[Select]</v>
      </c>
      <c r="D280" s="254" t="str">
        <f>'3. GRI Pricing'!F290</f>
        <v>[Select]</v>
      </c>
      <c r="E280" s="255">
        <f>'3. GRI Pricing'!Z290</f>
        <v>0</v>
      </c>
      <c r="F280" s="279">
        <v>0</v>
      </c>
      <c r="G280" s="279">
        <v>0</v>
      </c>
      <c r="H280" s="279">
        <v>0</v>
      </c>
      <c r="I280" s="253"/>
      <c r="J280" s="253"/>
      <c r="K280" s="253"/>
      <c r="L280" s="253"/>
      <c r="M280" s="253"/>
      <c r="N280" s="253"/>
      <c r="O280" s="253"/>
      <c r="P280" s="1"/>
    </row>
    <row r="281" spans="2:16" x14ac:dyDescent="0.25">
      <c r="B281" s="254">
        <f>'3. GRI Pricing'!C291</f>
        <v>0</v>
      </c>
      <c r="C281" s="254" t="str">
        <f>'3. GRI Pricing'!E291</f>
        <v>[Select]</v>
      </c>
      <c r="D281" s="254" t="str">
        <f>'3. GRI Pricing'!F291</f>
        <v>[Select]</v>
      </c>
      <c r="E281" s="255">
        <f>'3. GRI Pricing'!Z291</f>
        <v>0</v>
      </c>
      <c r="F281" s="279">
        <v>0</v>
      </c>
      <c r="G281" s="279">
        <v>0</v>
      </c>
      <c r="H281" s="279">
        <v>0</v>
      </c>
      <c r="I281" s="253"/>
      <c r="J281" s="253"/>
      <c r="K281" s="253"/>
      <c r="L281" s="253"/>
      <c r="M281" s="253"/>
      <c r="N281" s="253"/>
      <c r="O281" s="253"/>
      <c r="P281" s="1"/>
    </row>
    <row r="282" spans="2:16" x14ac:dyDescent="0.25">
      <c r="B282" s="254">
        <f>'3. GRI Pricing'!C292</f>
        <v>0</v>
      </c>
      <c r="C282" s="254" t="str">
        <f>'3. GRI Pricing'!E292</f>
        <v>[Select]</v>
      </c>
      <c r="D282" s="254" t="str">
        <f>'3. GRI Pricing'!F292</f>
        <v>[Select]</v>
      </c>
      <c r="E282" s="255">
        <f>'3. GRI Pricing'!Z292</f>
        <v>0</v>
      </c>
      <c r="F282" s="279">
        <v>0</v>
      </c>
      <c r="G282" s="279">
        <v>0</v>
      </c>
      <c r="H282" s="279">
        <v>0</v>
      </c>
      <c r="I282" s="253"/>
      <c r="J282" s="253"/>
      <c r="K282" s="253"/>
      <c r="L282" s="253"/>
      <c r="M282" s="253"/>
      <c r="N282" s="253"/>
      <c r="O282" s="253"/>
      <c r="P282" s="1"/>
    </row>
    <row r="283" spans="2:16" x14ac:dyDescent="0.25">
      <c r="B283" s="254">
        <f>'3. GRI Pricing'!C293</f>
        <v>0</v>
      </c>
      <c r="C283" s="254" t="str">
        <f>'3. GRI Pricing'!E293</f>
        <v>[Select]</v>
      </c>
      <c r="D283" s="254" t="str">
        <f>'3. GRI Pricing'!F293</f>
        <v>[Select]</v>
      </c>
      <c r="E283" s="255">
        <f>'3. GRI Pricing'!Z293</f>
        <v>0</v>
      </c>
      <c r="F283" s="279">
        <v>0</v>
      </c>
      <c r="G283" s="279">
        <v>0</v>
      </c>
      <c r="H283" s="279">
        <v>0</v>
      </c>
      <c r="I283" s="253"/>
      <c r="J283" s="253"/>
      <c r="K283" s="253"/>
      <c r="L283" s="253"/>
      <c r="M283" s="253"/>
      <c r="N283" s="253"/>
      <c r="O283" s="253"/>
      <c r="P283" s="1"/>
    </row>
    <row r="284" spans="2:16" x14ac:dyDescent="0.25">
      <c r="B284" s="254">
        <f>'3. GRI Pricing'!C294</f>
        <v>0</v>
      </c>
      <c r="C284" s="254" t="str">
        <f>'3. GRI Pricing'!E294</f>
        <v>[Select]</v>
      </c>
      <c r="D284" s="254" t="str">
        <f>'3. GRI Pricing'!F294</f>
        <v>[Select]</v>
      </c>
      <c r="E284" s="255">
        <f>'3. GRI Pricing'!Z294</f>
        <v>0</v>
      </c>
      <c r="F284" s="279">
        <v>0</v>
      </c>
      <c r="G284" s="279">
        <v>0</v>
      </c>
      <c r="H284" s="279">
        <v>0</v>
      </c>
      <c r="I284" s="253"/>
      <c r="J284" s="253"/>
      <c r="K284" s="253"/>
      <c r="L284" s="253"/>
      <c r="M284" s="253"/>
      <c r="N284" s="253"/>
      <c r="O284" s="253"/>
      <c r="P284" s="1"/>
    </row>
    <row r="285" spans="2:16" x14ac:dyDescent="0.25">
      <c r="B285" s="254">
        <f>'3. GRI Pricing'!C295</f>
        <v>0</v>
      </c>
      <c r="C285" s="254" t="str">
        <f>'3. GRI Pricing'!E295</f>
        <v>[Select]</v>
      </c>
      <c r="D285" s="254" t="str">
        <f>'3. GRI Pricing'!F295</f>
        <v>[Select]</v>
      </c>
      <c r="E285" s="255">
        <f>'3. GRI Pricing'!Z295</f>
        <v>0</v>
      </c>
      <c r="F285" s="279">
        <v>0</v>
      </c>
      <c r="G285" s="279">
        <v>0</v>
      </c>
      <c r="H285" s="279">
        <v>0</v>
      </c>
      <c r="I285" s="253"/>
      <c r="J285" s="253"/>
      <c r="K285" s="253"/>
      <c r="L285" s="253"/>
      <c r="M285" s="253"/>
      <c r="N285" s="253"/>
      <c r="O285" s="253"/>
      <c r="P285" s="1"/>
    </row>
    <row r="286" spans="2:16" x14ac:dyDescent="0.25">
      <c r="B286" s="254">
        <f>'3. GRI Pricing'!C296</f>
        <v>0</v>
      </c>
      <c r="C286" s="254" t="str">
        <f>'3. GRI Pricing'!E296</f>
        <v>[Select]</v>
      </c>
      <c r="D286" s="254" t="str">
        <f>'3. GRI Pricing'!F296</f>
        <v>[Select]</v>
      </c>
      <c r="E286" s="255">
        <f>'3. GRI Pricing'!Z296</f>
        <v>0</v>
      </c>
      <c r="F286" s="279">
        <v>0</v>
      </c>
      <c r="G286" s="279">
        <v>0</v>
      </c>
      <c r="H286" s="279">
        <v>0</v>
      </c>
      <c r="I286" s="253"/>
      <c r="J286" s="253"/>
      <c r="K286" s="253"/>
      <c r="L286" s="253"/>
      <c r="M286" s="253"/>
      <c r="N286" s="253"/>
      <c r="O286" s="253"/>
      <c r="P286" s="1"/>
    </row>
    <row r="287" spans="2:16" x14ac:dyDescent="0.25">
      <c r="B287" s="254">
        <f>'3. GRI Pricing'!C297</f>
        <v>0</v>
      </c>
      <c r="C287" s="254" t="str">
        <f>'3. GRI Pricing'!E297</f>
        <v>[Select]</v>
      </c>
      <c r="D287" s="254" t="str">
        <f>'3. GRI Pricing'!F297</f>
        <v>[Select]</v>
      </c>
      <c r="E287" s="255">
        <f>'3. GRI Pricing'!Z297</f>
        <v>0</v>
      </c>
      <c r="F287" s="279">
        <v>0</v>
      </c>
      <c r="G287" s="279">
        <v>0</v>
      </c>
      <c r="H287" s="279">
        <v>0</v>
      </c>
      <c r="I287" s="253"/>
      <c r="J287" s="253"/>
      <c r="K287" s="253"/>
      <c r="L287" s="253"/>
      <c r="M287" s="253"/>
      <c r="N287" s="253"/>
      <c r="O287" s="253"/>
      <c r="P287" s="1"/>
    </row>
    <row r="288" spans="2:16" x14ac:dyDescent="0.25">
      <c r="B288" s="254">
        <f>'3. GRI Pricing'!C298</f>
        <v>0</v>
      </c>
      <c r="C288" s="254" t="str">
        <f>'3. GRI Pricing'!E298</f>
        <v>[Select]</v>
      </c>
      <c r="D288" s="254" t="str">
        <f>'3. GRI Pricing'!F298</f>
        <v>[Select]</v>
      </c>
      <c r="E288" s="255">
        <f>'3. GRI Pricing'!Z298</f>
        <v>0</v>
      </c>
      <c r="F288" s="279">
        <v>0</v>
      </c>
      <c r="G288" s="279">
        <v>0</v>
      </c>
      <c r="H288" s="279">
        <v>0</v>
      </c>
      <c r="I288" s="253"/>
      <c r="J288" s="253"/>
      <c r="K288" s="253"/>
      <c r="L288" s="253"/>
      <c r="M288" s="253"/>
      <c r="N288" s="253"/>
      <c r="O288" s="253"/>
      <c r="P288" s="1"/>
    </row>
    <row r="289" spans="2:16" x14ac:dyDescent="0.25">
      <c r="B289" s="254">
        <f>'3. GRI Pricing'!C299</f>
        <v>0</v>
      </c>
      <c r="C289" s="254" t="str">
        <f>'3. GRI Pricing'!E299</f>
        <v>[Select]</v>
      </c>
      <c r="D289" s="254" t="str">
        <f>'3. GRI Pricing'!F299</f>
        <v>[Select]</v>
      </c>
      <c r="E289" s="255">
        <f>'3. GRI Pricing'!Z299</f>
        <v>0</v>
      </c>
      <c r="F289" s="279">
        <v>0</v>
      </c>
      <c r="G289" s="279">
        <v>0</v>
      </c>
      <c r="H289" s="279">
        <v>0</v>
      </c>
      <c r="I289" s="253"/>
      <c r="J289" s="253"/>
      <c r="K289" s="253"/>
      <c r="L289" s="253"/>
      <c r="M289" s="253"/>
      <c r="N289" s="253"/>
      <c r="O289" s="253"/>
      <c r="P289" s="1"/>
    </row>
    <row r="290" spans="2:16" x14ac:dyDescent="0.25">
      <c r="B290" s="254">
        <f>'3. GRI Pricing'!C300</f>
        <v>0</v>
      </c>
      <c r="C290" s="254" t="str">
        <f>'3. GRI Pricing'!E300</f>
        <v>[Select]</v>
      </c>
      <c r="D290" s="254" t="str">
        <f>'3. GRI Pricing'!F300</f>
        <v>[Select]</v>
      </c>
      <c r="E290" s="255">
        <f>'3. GRI Pricing'!Z300</f>
        <v>0</v>
      </c>
      <c r="F290" s="279">
        <v>0</v>
      </c>
      <c r="G290" s="279">
        <v>0</v>
      </c>
      <c r="H290" s="279">
        <v>0</v>
      </c>
      <c r="I290" s="253"/>
      <c r="J290" s="253"/>
      <c r="K290" s="253"/>
      <c r="L290" s="253"/>
      <c r="M290" s="253"/>
      <c r="N290" s="253"/>
      <c r="O290" s="253"/>
      <c r="P290" s="1"/>
    </row>
    <row r="291" spans="2:16" x14ac:dyDescent="0.25">
      <c r="B291" s="254">
        <f>'3. GRI Pricing'!C301</f>
        <v>0</v>
      </c>
      <c r="C291" s="254" t="str">
        <f>'3. GRI Pricing'!E301</f>
        <v>[Select]</v>
      </c>
      <c r="D291" s="254" t="str">
        <f>'3. GRI Pricing'!F301</f>
        <v>[Select]</v>
      </c>
      <c r="E291" s="255">
        <f>'3. GRI Pricing'!Z301</f>
        <v>0</v>
      </c>
      <c r="F291" s="279">
        <v>0</v>
      </c>
      <c r="G291" s="279">
        <v>0</v>
      </c>
      <c r="H291" s="279">
        <v>0</v>
      </c>
      <c r="I291" s="253"/>
      <c r="J291" s="253"/>
      <c r="K291" s="253"/>
      <c r="L291" s="253"/>
      <c r="M291" s="253"/>
      <c r="N291" s="253"/>
      <c r="O291" s="253"/>
      <c r="P291" s="1"/>
    </row>
    <row r="292" spans="2:16" x14ac:dyDescent="0.25">
      <c r="B292" s="254">
        <f>'3. GRI Pricing'!C302</f>
        <v>0</v>
      </c>
      <c r="C292" s="254" t="str">
        <f>'3. GRI Pricing'!E302</f>
        <v>[Select]</v>
      </c>
      <c r="D292" s="254" t="str">
        <f>'3. GRI Pricing'!F302</f>
        <v>[Select]</v>
      </c>
      <c r="E292" s="255">
        <f>'3. GRI Pricing'!Z302</f>
        <v>0</v>
      </c>
      <c r="F292" s="279">
        <v>0</v>
      </c>
      <c r="G292" s="279">
        <v>0</v>
      </c>
      <c r="H292" s="279">
        <v>0</v>
      </c>
      <c r="I292" s="253"/>
      <c r="J292" s="253"/>
      <c r="K292" s="253"/>
      <c r="L292" s="253"/>
      <c r="M292" s="253"/>
      <c r="N292" s="253"/>
      <c r="O292" s="253"/>
      <c r="P292" s="1"/>
    </row>
    <row r="293" spans="2:16" x14ac:dyDescent="0.25">
      <c r="B293" s="254">
        <f>'3. GRI Pricing'!C303</f>
        <v>0</v>
      </c>
      <c r="C293" s="254" t="str">
        <f>'3. GRI Pricing'!E303</f>
        <v>[Select]</v>
      </c>
      <c r="D293" s="254" t="str">
        <f>'3. GRI Pricing'!F303</f>
        <v>[Select]</v>
      </c>
      <c r="E293" s="255">
        <f>'3. GRI Pricing'!Z303</f>
        <v>0</v>
      </c>
      <c r="F293" s="279">
        <v>0</v>
      </c>
      <c r="G293" s="279">
        <v>0</v>
      </c>
      <c r="H293" s="279">
        <v>0</v>
      </c>
      <c r="I293" s="253"/>
      <c r="J293" s="253"/>
      <c r="K293" s="253"/>
      <c r="L293" s="253"/>
      <c r="M293" s="253"/>
      <c r="N293" s="253"/>
      <c r="O293" s="253"/>
      <c r="P293" s="1"/>
    </row>
    <row r="294" spans="2:16" x14ac:dyDescent="0.25">
      <c r="B294" s="254">
        <f>'3. GRI Pricing'!C304</f>
        <v>0</v>
      </c>
      <c r="C294" s="254" t="str">
        <f>'3. GRI Pricing'!E304</f>
        <v>[Select]</v>
      </c>
      <c r="D294" s="254" t="str">
        <f>'3. GRI Pricing'!F304</f>
        <v>[Select]</v>
      </c>
      <c r="E294" s="255">
        <f>'3. GRI Pricing'!Z304</f>
        <v>0</v>
      </c>
      <c r="F294" s="279">
        <v>0</v>
      </c>
      <c r="G294" s="279">
        <v>0</v>
      </c>
      <c r="H294" s="279">
        <v>0</v>
      </c>
      <c r="I294" s="253"/>
      <c r="J294" s="253"/>
      <c r="K294" s="253"/>
      <c r="L294" s="253"/>
      <c r="M294" s="253"/>
      <c r="N294" s="253"/>
      <c r="O294" s="253"/>
      <c r="P294" s="1"/>
    </row>
    <row r="295" spans="2:16" x14ac:dyDescent="0.25">
      <c r="B295" s="254">
        <f>'3. GRI Pricing'!C305</f>
        <v>0</v>
      </c>
      <c r="C295" s="254" t="str">
        <f>'3. GRI Pricing'!E305</f>
        <v>[Select]</v>
      </c>
      <c r="D295" s="254" t="str">
        <f>'3. GRI Pricing'!F305</f>
        <v>[Select]</v>
      </c>
      <c r="E295" s="255">
        <f>'3. GRI Pricing'!Z305</f>
        <v>0</v>
      </c>
      <c r="F295" s="279">
        <v>0</v>
      </c>
      <c r="G295" s="279">
        <v>0</v>
      </c>
      <c r="H295" s="279">
        <v>0</v>
      </c>
      <c r="I295" s="253"/>
      <c r="J295" s="253"/>
      <c r="K295" s="253"/>
      <c r="L295" s="253"/>
      <c r="M295" s="253"/>
      <c r="N295" s="253"/>
      <c r="O295" s="253"/>
      <c r="P295" s="1"/>
    </row>
    <row r="296" spans="2:16" x14ac:dyDescent="0.25">
      <c r="B296" s="254">
        <f>'3. GRI Pricing'!C306</f>
        <v>0</v>
      </c>
      <c r="C296" s="254" t="str">
        <f>'3. GRI Pricing'!E306</f>
        <v>[Select]</v>
      </c>
      <c r="D296" s="254" t="str">
        <f>'3. GRI Pricing'!F306</f>
        <v>[Select]</v>
      </c>
      <c r="E296" s="255">
        <f>'3. GRI Pricing'!Z306</f>
        <v>0</v>
      </c>
      <c r="F296" s="279">
        <v>0</v>
      </c>
      <c r="G296" s="279">
        <v>0</v>
      </c>
      <c r="H296" s="279">
        <v>0</v>
      </c>
      <c r="I296" s="253"/>
      <c r="J296" s="253"/>
      <c r="K296" s="253"/>
      <c r="L296" s="253"/>
      <c r="M296" s="253"/>
      <c r="N296" s="253"/>
      <c r="O296" s="253"/>
      <c r="P296" s="1"/>
    </row>
    <row r="297" spans="2:16" x14ac:dyDescent="0.25">
      <c r="B297" s="254">
        <f>'3. GRI Pricing'!C307</f>
        <v>0</v>
      </c>
      <c r="C297" s="254" t="str">
        <f>'3. GRI Pricing'!E307</f>
        <v>[Select]</v>
      </c>
      <c r="D297" s="254" t="str">
        <f>'3. GRI Pricing'!F307</f>
        <v>[Select]</v>
      </c>
      <c r="E297" s="255">
        <f>'3. GRI Pricing'!Z307</f>
        <v>0</v>
      </c>
      <c r="F297" s="279">
        <v>0</v>
      </c>
      <c r="G297" s="279">
        <v>0</v>
      </c>
      <c r="H297" s="279">
        <v>0</v>
      </c>
      <c r="I297" s="253"/>
      <c r="J297" s="253"/>
      <c r="K297" s="253"/>
      <c r="L297" s="253"/>
      <c r="M297" s="253"/>
      <c r="N297" s="253"/>
      <c r="O297" s="253"/>
      <c r="P297" s="1"/>
    </row>
    <row r="298" spans="2:16" x14ac:dyDescent="0.25">
      <c r="B298" s="254">
        <f>'3. GRI Pricing'!C308</f>
        <v>0</v>
      </c>
      <c r="C298" s="254" t="str">
        <f>'3. GRI Pricing'!E308</f>
        <v>[Select]</v>
      </c>
      <c r="D298" s="254" t="str">
        <f>'3. GRI Pricing'!F308</f>
        <v>[Select]</v>
      </c>
      <c r="E298" s="255">
        <f>'3. GRI Pricing'!Z308</f>
        <v>0</v>
      </c>
      <c r="F298" s="279">
        <v>0</v>
      </c>
      <c r="G298" s="279">
        <v>0</v>
      </c>
      <c r="H298" s="279">
        <v>0</v>
      </c>
      <c r="I298" s="253"/>
      <c r="J298" s="253"/>
      <c r="K298" s="253"/>
      <c r="L298" s="253"/>
      <c r="M298" s="253"/>
      <c r="N298" s="253"/>
      <c r="O298" s="253"/>
      <c r="P298" s="1"/>
    </row>
    <row r="299" spans="2:16" x14ac:dyDescent="0.25">
      <c r="B299" s="254">
        <f>'3. GRI Pricing'!C309</f>
        <v>0</v>
      </c>
      <c r="C299" s="254" t="str">
        <f>'3. GRI Pricing'!E309</f>
        <v>[Select]</v>
      </c>
      <c r="D299" s="254" t="str">
        <f>'3. GRI Pricing'!F309</f>
        <v>[Select]</v>
      </c>
      <c r="E299" s="255">
        <f>'3. GRI Pricing'!Z309</f>
        <v>0</v>
      </c>
      <c r="F299" s="279">
        <v>0</v>
      </c>
      <c r="G299" s="279">
        <v>0</v>
      </c>
      <c r="H299" s="279">
        <v>0</v>
      </c>
      <c r="I299" s="253"/>
      <c r="J299" s="253"/>
      <c r="K299" s="253"/>
      <c r="L299" s="253"/>
      <c r="M299" s="253"/>
      <c r="N299" s="253"/>
      <c r="O299" s="253"/>
      <c r="P299" s="1"/>
    </row>
    <row r="300" spans="2:16" x14ac:dyDescent="0.25">
      <c r="B300" s="254">
        <f>'3. GRI Pricing'!C310</f>
        <v>0</v>
      </c>
      <c r="C300" s="254" t="str">
        <f>'3. GRI Pricing'!E310</f>
        <v>[Select]</v>
      </c>
      <c r="D300" s="254" t="str">
        <f>'3. GRI Pricing'!F310</f>
        <v>[Select]</v>
      </c>
      <c r="E300" s="255">
        <f>'3. GRI Pricing'!Z310</f>
        <v>0</v>
      </c>
      <c r="F300" s="279">
        <v>0</v>
      </c>
      <c r="G300" s="279">
        <v>0</v>
      </c>
      <c r="H300" s="279">
        <v>0</v>
      </c>
      <c r="I300" s="253"/>
      <c r="J300" s="253"/>
      <c r="K300" s="253"/>
      <c r="L300" s="253"/>
      <c r="M300" s="253"/>
      <c r="N300" s="253"/>
      <c r="O300" s="253"/>
      <c r="P300" s="1"/>
    </row>
    <row r="301" spans="2:16" x14ac:dyDescent="0.25">
      <c r="B301" s="254">
        <f>'3. GRI Pricing'!C311</f>
        <v>0</v>
      </c>
      <c r="C301" s="254" t="str">
        <f>'3. GRI Pricing'!E311</f>
        <v>[Select]</v>
      </c>
      <c r="D301" s="254" t="str">
        <f>'3. GRI Pricing'!F311</f>
        <v>[Select]</v>
      </c>
      <c r="E301" s="255">
        <f>'3. GRI Pricing'!Z311</f>
        <v>0</v>
      </c>
      <c r="F301" s="279">
        <v>0</v>
      </c>
      <c r="G301" s="279">
        <v>0</v>
      </c>
      <c r="H301" s="279">
        <v>0</v>
      </c>
      <c r="I301" s="253"/>
      <c r="J301" s="253"/>
      <c r="K301" s="253"/>
      <c r="L301" s="253"/>
      <c r="M301" s="253"/>
      <c r="N301" s="253"/>
      <c r="O301" s="253"/>
      <c r="P301" s="1"/>
    </row>
    <row r="302" spans="2:16" x14ac:dyDescent="0.25">
      <c r="B302" s="254">
        <f>'3. GRI Pricing'!C312</f>
        <v>0</v>
      </c>
      <c r="C302" s="254" t="str">
        <f>'3. GRI Pricing'!E312</f>
        <v>[Select]</v>
      </c>
      <c r="D302" s="254" t="str">
        <f>'3. GRI Pricing'!F312</f>
        <v>[Select]</v>
      </c>
      <c r="E302" s="255">
        <f>'3. GRI Pricing'!Z312</f>
        <v>0</v>
      </c>
      <c r="F302" s="279">
        <v>0</v>
      </c>
      <c r="G302" s="279">
        <v>0</v>
      </c>
      <c r="H302" s="279">
        <v>0</v>
      </c>
      <c r="I302" s="253"/>
      <c r="J302" s="253"/>
      <c r="K302" s="253"/>
      <c r="L302" s="253"/>
      <c r="M302" s="253"/>
      <c r="N302" s="253"/>
      <c r="O302" s="253"/>
      <c r="P302" s="1"/>
    </row>
    <row r="303" spans="2:16" x14ac:dyDescent="0.25">
      <c r="B303" s="254">
        <f>'3. GRI Pricing'!C313</f>
        <v>0</v>
      </c>
      <c r="C303" s="254" t="str">
        <f>'3. GRI Pricing'!E313</f>
        <v>[Select]</v>
      </c>
      <c r="D303" s="254" t="str">
        <f>'3. GRI Pricing'!F313</f>
        <v>[Select]</v>
      </c>
      <c r="E303" s="255">
        <f>'3. GRI Pricing'!Z313</f>
        <v>0</v>
      </c>
      <c r="F303" s="279">
        <v>0</v>
      </c>
      <c r="G303" s="279">
        <v>0</v>
      </c>
      <c r="H303" s="279">
        <v>0</v>
      </c>
      <c r="I303" s="253"/>
      <c r="J303" s="253"/>
      <c r="K303" s="253"/>
      <c r="L303" s="253"/>
      <c r="M303" s="253"/>
      <c r="N303" s="253"/>
      <c r="O303" s="253"/>
      <c r="P303" s="1"/>
    </row>
    <row r="304" spans="2:16" x14ac:dyDescent="0.25">
      <c r="B304" s="254">
        <f>'3. GRI Pricing'!C314</f>
        <v>0</v>
      </c>
      <c r="C304" s="254" t="str">
        <f>'3. GRI Pricing'!E314</f>
        <v>[Select]</v>
      </c>
      <c r="D304" s="254" t="str">
        <f>'3. GRI Pricing'!F314</f>
        <v>[Select]</v>
      </c>
      <c r="E304" s="255">
        <f>'3. GRI Pricing'!Z314</f>
        <v>0</v>
      </c>
      <c r="F304" s="279">
        <v>0</v>
      </c>
      <c r="G304" s="279">
        <v>0</v>
      </c>
      <c r="H304" s="279">
        <v>0</v>
      </c>
      <c r="I304" s="253"/>
      <c r="J304" s="253"/>
      <c r="K304" s="253"/>
      <c r="L304" s="253"/>
      <c r="M304" s="253"/>
      <c r="N304" s="253"/>
      <c r="O304" s="253"/>
      <c r="P304" s="1"/>
    </row>
    <row r="305" spans="2:16" x14ac:dyDescent="0.25">
      <c r="B305" s="254">
        <f>'3. GRI Pricing'!C315</f>
        <v>0</v>
      </c>
      <c r="C305" s="254" t="str">
        <f>'3. GRI Pricing'!E315</f>
        <v>[Select]</v>
      </c>
      <c r="D305" s="254" t="str">
        <f>'3. GRI Pricing'!F315</f>
        <v>[Select]</v>
      </c>
      <c r="E305" s="255">
        <f>'3. GRI Pricing'!Z315</f>
        <v>0</v>
      </c>
      <c r="F305" s="279">
        <v>0</v>
      </c>
      <c r="G305" s="279">
        <v>0</v>
      </c>
      <c r="H305" s="279">
        <v>0</v>
      </c>
      <c r="I305" s="253"/>
      <c r="J305" s="253"/>
      <c r="K305" s="253"/>
      <c r="L305" s="253"/>
      <c r="M305" s="253"/>
      <c r="N305" s="253"/>
      <c r="O305" s="253"/>
      <c r="P305" s="1"/>
    </row>
    <row r="306" spans="2:16" x14ac:dyDescent="0.25">
      <c r="B306" s="254">
        <f>'3. GRI Pricing'!C316</f>
        <v>0</v>
      </c>
      <c r="C306" s="254" t="str">
        <f>'3. GRI Pricing'!E316</f>
        <v>[Select]</v>
      </c>
      <c r="D306" s="254" t="str">
        <f>'3. GRI Pricing'!F316</f>
        <v>[Select]</v>
      </c>
      <c r="E306" s="255">
        <f>'3. GRI Pricing'!Z316</f>
        <v>0</v>
      </c>
      <c r="F306" s="279">
        <v>0</v>
      </c>
      <c r="G306" s="279">
        <v>0</v>
      </c>
      <c r="H306" s="279">
        <v>0</v>
      </c>
      <c r="I306" s="253"/>
      <c r="J306" s="253"/>
      <c r="K306" s="253"/>
      <c r="L306" s="253"/>
      <c r="M306" s="253"/>
      <c r="N306" s="253"/>
      <c r="O306" s="253"/>
      <c r="P306" s="1"/>
    </row>
    <row r="307" spans="2:16" x14ac:dyDescent="0.25">
      <c r="B307" s="254">
        <f>'3. GRI Pricing'!C317</f>
        <v>0</v>
      </c>
      <c r="C307" s="254" t="str">
        <f>'3. GRI Pricing'!E317</f>
        <v>[Select]</v>
      </c>
      <c r="D307" s="254" t="str">
        <f>'3. GRI Pricing'!F317</f>
        <v>[Select]</v>
      </c>
      <c r="E307" s="255">
        <f>'3. GRI Pricing'!Z317</f>
        <v>0</v>
      </c>
      <c r="F307" s="279">
        <v>0</v>
      </c>
      <c r="G307" s="279">
        <v>0</v>
      </c>
      <c r="H307" s="279">
        <v>0</v>
      </c>
      <c r="I307" s="253"/>
      <c r="J307" s="253"/>
      <c r="K307" s="253"/>
      <c r="L307" s="253"/>
      <c r="M307" s="253"/>
      <c r="N307" s="253"/>
      <c r="O307" s="253"/>
      <c r="P307" s="1"/>
    </row>
    <row r="308" spans="2:16" x14ac:dyDescent="0.25">
      <c r="B308" s="254">
        <f>'3. GRI Pricing'!C318</f>
        <v>0</v>
      </c>
      <c r="C308" s="254" t="str">
        <f>'3. GRI Pricing'!E318</f>
        <v>[Select]</v>
      </c>
      <c r="D308" s="254" t="str">
        <f>'3. GRI Pricing'!F318</f>
        <v>[Select]</v>
      </c>
      <c r="E308" s="255">
        <f>'3. GRI Pricing'!Z318</f>
        <v>0</v>
      </c>
      <c r="F308" s="279">
        <v>0</v>
      </c>
      <c r="G308" s="279">
        <v>0</v>
      </c>
      <c r="H308" s="279">
        <v>0</v>
      </c>
      <c r="I308" s="253"/>
      <c r="J308" s="253"/>
      <c r="K308" s="253"/>
      <c r="L308" s="253"/>
      <c r="M308" s="253"/>
      <c r="N308" s="253"/>
      <c r="O308" s="253"/>
      <c r="P308" s="1"/>
    </row>
    <row r="309" spans="2:16" x14ac:dyDescent="0.25">
      <c r="B309" s="254">
        <f>'3. GRI Pricing'!C319</f>
        <v>0</v>
      </c>
      <c r="C309" s="254" t="str">
        <f>'3. GRI Pricing'!E319</f>
        <v>[Select]</v>
      </c>
      <c r="D309" s="254" t="str">
        <f>'3. GRI Pricing'!F319</f>
        <v>[Select]</v>
      </c>
      <c r="E309" s="255">
        <f>'3. GRI Pricing'!Z319</f>
        <v>0</v>
      </c>
      <c r="F309" s="279">
        <v>0</v>
      </c>
      <c r="G309" s="279">
        <v>0</v>
      </c>
      <c r="H309" s="279">
        <v>0</v>
      </c>
      <c r="I309" s="253"/>
      <c r="J309" s="253"/>
      <c r="K309" s="253"/>
      <c r="L309" s="253"/>
      <c r="M309" s="253"/>
      <c r="N309" s="253"/>
      <c r="O309" s="253"/>
      <c r="P309" s="1"/>
    </row>
    <row r="310" spans="2:16" x14ac:dyDescent="0.25">
      <c r="B310" s="254">
        <f>'3. GRI Pricing'!C320</f>
        <v>0</v>
      </c>
      <c r="C310" s="254" t="str">
        <f>'3. GRI Pricing'!E320</f>
        <v>[Select]</v>
      </c>
      <c r="D310" s="254" t="str">
        <f>'3. GRI Pricing'!F320</f>
        <v>[Select]</v>
      </c>
      <c r="E310" s="255">
        <f>'3. GRI Pricing'!Z320</f>
        <v>0</v>
      </c>
      <c r="F310" s="279">
        <v>0</v>
      </c>
      <c r="G310" s="279">
        <v>0</v>
      </c>
      <c r="H310" s="279">
        <v>0</v>
      </c>
      <c r="I310" s="253"/>
      <c r="J310" s="253"/>
      <c r="K310" s="253"/>
      <c r="L310" s="253"/>
      <c r="M310" s="253"/>
      <c r="N310" s="253"/>
      <c r="O310" s="253"/>
      <c r="P310" s="1"/>
    </row>
    <row r="311" spans="2:16" x14ac:dyDescent="0.25">
      <c r="B311" s="254">
        <f>'3. GRI Pricing'!C321</f>
        <v>0</v>
      </c>
      <c r="C311" s="254" t="str">
        <f>'3. GRI Pricing'!E321</f>
        <v>[Select]</v>
      </c>
      <c r="D311" s="254" t="str">
        <f>'3. GRI Pricing'!F321</f>
        <v>[Select]</v>
      </c>
      <c r="E311" s="255">
        <f>'3. GRI Pricing'!Z321</f>
        <v>0</v>
      </c>
      <c r="F311" s="279">
        <v>0</v>
      </c>
      <c r="G311" s="279">
        <v>0</v>
      </c>
      <c r="H311" s="279">
        <v>0</v>
      </c>
      <c r="I311" s="253"/>
      <c r="J311" s="253"/>
      <c r="K311" s="253"/>
      <c r="L311" s="253"/>
      <c r="M311" s="253"/>
      <c r="N311" s="253"/>
      <c r="O311" s="253"/>
      <c r="P311" s="1"/>
    </row>
    <row r="312" spans="2:16" x14ac:dyDescent="0.25">
      <c r="B312" s="254">
        <f>'3. GRI Pricing'!C322</f>
        <v>0</v>
      </c>
      <c r="C312" s="254" t="str">
        <f>'3. GRI Pricing'!E322</f>
        <v>[Select]</v>
      </c>
      <c r="D312" s="254" t="str">
        <f>'3. GRI Pricing'!F322</f>
        <v>[Select]</v>
      </c>
      <c r="E312" s="255">
        <f>'3. GRI Pricing'!Z322</f>
        <v>0</v>
      </c>
      <c r="F312" s="279">
        <v>0</v>
      </c>
      <c r="G312" s="279">
        <v>0</v>
      </c>
      <c r="H312" s="279">
        <v>0</v>
      </c>
      <c r="I312" s="253"/>
      <c r="J312" s="253"/>
      <c r="K312" s="253"/>
      <c r="L312" s="253"/>
      <c r="M312" s="253"/>
      <c r="N312" s="253"/>
      <c r="O312" s="253"/>
      <c r="P312" s="1"/>
    </row>
    <row r="313" spans="2:16" x14ac:dyDescent="0.25">
      <c r="B313" s="254">
        <f>'3. GRI Pricing'!C323</f>
        <v>0</v>
      </c>
      <c r="C313" s="254" t="str">
        <f>'3. GRI Pricing'!E323</f>
        <v>[Select]</v>
      </c>
      <c r="D313" s="254" t="str">
        <f>'3. GRI Pricing'!F323</f>
        <v>[Select]</v>
      </c>
      <c r="E313" s="255">
        <f>'3. GRI Pricing'!Z323</f>
        <v>0</v>
      </c>
      <c r="F313" s="279">
        <v>0</v>
      </c>
      <c r="G313" s="279">
        <v>0</v>
      </c>
      <c r="H313" s="279">
        <v>0</v>
      </c>
      <c r="I313" s="253"/>
      <c r="J313" s="253"/>
      <c r="K313" s="253"/>
      <c r="L313" s="253"/>
      <c r="M313" s="253"/>
      <c r="N313" s="253"/>
      <c r="O313" s="253"/>
      <c r="P313" s="1"/>
    </row>
    <row r="314" spans="2:16" x14ac:dyDescent="0.25">
      <c r="B314" s="254">
        <f>'3. GRI Pricing'!C324</f>
        <v>0</v>
      </c>
      <c r="C314" s="254" t="str">
        <f>'3. GRI Pricing'!E324</f>
        <v>[Select]</v>
      </c>
      <c r="D314" s="254" t="str">
        <f>'3. GRI Pricing'!F324</f>
        <v>[Select]</v>
      </c>
      <c r="E314" s="255">
        <f>'3. GRI Pricing'!Z324</f>
        <v>0</v>
      </c>
      <c r="F314" s="279">
        <v>0</v>
      </c>
      <c r="G314" s="279">
        <v>0</v>
      </c>
      <c r="H314" s="279">
        <v>0</v>
      </c>
      <c r="I314" s="253"/>
      <c r="J314" s="253"/>
      <c r="K314" s="253"/>
      <c r="L314" s="253"/>
      <c r="M314" s="253"/>
      <c r="N314" s="253"/>
      <c r="O314" s="253"/>
      <c r="P314" s="1"/>
    </row>
    <row r="315" spans="2:16" x14ac:dyDescent="0.25">
      <c r="B315" s="254">
        <f>'3. GRI Pricing'!C325</f>
        <v>0</v>
      </c>
      <c r="C315" s="254" t="str">
        <f>'3. GRI Pricing'!E325</f>
        <v>[Select]</v>
      </c>
      <c r="D315" s="254" t="str">
        <f>'3. GRI Pricing'!F325</f>
        <v>[Select]</v>
      </c>
      <c r="E315" s="255">
        <f>'3. GRI Pricing'!Z325</f>
        <v>0</v>
      </c>
      <c r="F315" s="279">
        <v>0</v>
      </c>
      <c r="G315" s="279">
        <v>0</v>
      </c>
      <c r="H315" s="279">
        <v>0</v>
      </c>
      <c r="I315" s="253"/>
      <c r="J315" s="253"/>
      <c r="K315" s="253"/>
      <c r="L315" s="253"/>
      <c r="M315" s="253"/>
      <c r="N315" s="253"/>
      <c r="O315" s="253"/>
      <c r="P315" s="1"/>
    </row>
    <row r="316" spans="2:16" x14ac:dyDescent="0.25">
      <c r="B316" s="254">
        <f>'3. GRI Pricing'!C326</f>
        <v>0</v>
      </c>
      <c r="C316" s="254" t="str">
        <f>'3. GRI Pricing'!E326</f>
        <v>[Select]</v>
      </c>
      <c r="D316" s="254" t="str">
        <f>'3. GRI Pricing'!F326</f>
        <v>[Select]</v>
      </c>
      <c r="E316" s="255">
        <f>'3. GRI Pricing'!Z326</f>
        <v>0</v>
      </c>
      <c r="F316" s="279">
        <v>0</v>
      </c>
      <c r="G316" s="279">
        <v>0</v>
      </c>
      <c r="H316" s="279">
        <v>0</v>
      </c>
      <c r="I316" s="253"/>
      <c r="J316" s="253"/>
      <c r="K316" s="253"/>
      <c r="L316" s="253"/>
      <c r="M316" s="253"/>
      <c r="N316" s="253"/>
      <c r="O316" s="253"/>
      <c r="P316" s="1"/>
    </row>
    <row r="317" spans="2:16" x14ac:dyDescent="0.25">
      <c r="B317" s="254">
        <f>'3. GRI Pricing'!C327</f>
        <v>0</v>
      </c>
      <c r="C317" s="254" t="str">
        <f>'3. GRI Pricing'!E327</f>
        <v>[Select]</v>
      </c>
      <c r="D317" s="254" t="str">
        <f>'3. GRI Pricing'!F327</f>
        <v>[Select]</v>
      </c>
      <c r="E317" s="255">
        <f>'3. GRI Pricing'!Z327</f>
        <v>0</v>
      </c>
      <c r="F317" s="279">
        <v>0</v>
      </c>
      <c r="G317" s="279">
        <v>0</v>
      </c>
      <c r="H317" s="279">
        <v>0</v>
      </c>
      <c r="I317" s="253"/>
      <c r="J317" s="253"/>
      <c r="K317" s="253"/>
      <c r="L317" s="253"/>
      <c r="M317" s="253"/>
      <c r="N317" s="253"/>
      <c r="O317" s="253"/>
      <c r="P317" s="1"/>
    </row>
    <row r="318" spans="2:16" x14ac:dyDescent="0.25">
      <c r="B318" s="254">
        <f>'3. GRI Pricing'!C328</f>
        <v>0</v>
      </c>
      <c r="C318" s="254" t="str">
        <f>'3. GRI Pricing'!E328</f>
        <v>[Select]</v>
      </c>
      <c r="D318" s="254" t="str">
        <f>'3. GRI Pricing'!F328</f>
        <v>[Select]</v>
      </c>
      <c r="E318" s="255">
        <f>'3. GRI Pricing'!Z328</f>
        <v>0</v>
      </c>
      <c r="F318" s="279">
        <v>0</v>
      </c>
      <c r="G318" s="279">
        <v>0</v>
      </c>
      <c r="H318" s="279">
        <v>0</v>
      </c>
      <c r="I318" s="253"/>
      <c r="J318" s="253"/>
      <c r="K318" s="253"/>
      <c r="L318" s="253"/>
      <c r="M318" s="253"/>
      <c r="N318" s="253"/>
      <c r="O318" s="253"/>
      <c r="P318" s="1"/>
    </row>
    <row r="319" spans="2:16" x14ac:dyDescent="0.25">
      <c r="B319" s="254">
        <f>'3. GRI Pricing'!C329</f>
        <v>0</v>
      </c>
      <c r="C319" s="254" t="str">
        <f>'3. GRI Pricing'!E329</f>
        <v>[Select]</v>
      </c>
      <c r="D319" s="254" t="str">
        <f>'3. GRI Pricing'!F329</f>
        <v>[Select]</v>
      </c>
      <c r="E319" s="255">
        <f>'3. GRI Pricing'!Z329</f>
        <v>0</v>
      </c>
      <c r="F319" s="279">
        <v>0</v>
      </c>
      <c r="G319" s="279">
        <v>0</v>
      </c>
      <c r="H319" s="279">
        <v>0</v>
      </c>
      <c r="I319" s="253"/>
      <c r="J319" s="253"/>
      <c r="K319" s="253"/>
      <c r="L319" s="253"/>
      <c r="M319" s="253"/>
      <c r="N319" s="253"/>
      <c r="O319" s="253"/>
      <c r="P319" s="1"/>
    </row>
    <row r="320" spans="2:16" x14ac:dyDescent="0.25">
      <c r="B320" s="254">
        <f>'3. GRI Pricing'!C330</f>
        <v>0</v>
      </c>
      <c r="C320" s="254" t="str">
        <f>'3. GRI Pricing'!E330</f>
        <v>[Select]</v>
      </c>
      <c r="D320" s="254" t="str">
        <f>'3. GRI Pricing'!F330</f>
        <v>[Select]</v>
      </c>
      <c r="E320" s="255">
        <f>'3. GRI Pricing'!Z330</f>
        <v>0</v>
      </c>
      <c r="F320" s="279">
        <v>0</v>
      </c>
      <c r="G320" s="279">
        <v>0</v>
      </c>
      <c r="H320" s="279">
        <v>0</v>
      </c>
      <c r="I320" s="253"/>
      <c r="J320" s="253"/>
      <c r="K320" s="253"/>
      <c r="L320" s="253"/>
      <c r="M320" s="253"/>
      <c r="N320" s="253"/>
      <c r="O320" s="253"/>
      <c r="P320" s="1"/>
    </row>
    <row r="321" spans="2:16" x14ac:dyDescent="0.25">
      <c r="B321" s="254">
        <f>'3. GRI Pricing'!C331</f>
        <v>0</v>
      </c>
      <c r="C321" s="254" t="str">
        <f>'3. GRI Pricing'!E331</f>
        <v>[Select]</v>
      </c>
      <c r="D321" s="254" t="str">
        <f>'3. GRI Pricing'!F331</f>
        <v>[Select]</v>
      </c>
      <c r="E321" s="255">
        <f>'3. GRI Pricing'!Z331</f>
        <v>0</v>
      </c>
      <c r="F321" s="279">
        <v>0</v>
      </c>
      <c r="G321" s="279">
        <v>0</v>
      </c>
      <c r="H321" s="279">
        <v>0</v>
      </c>
      <c r="I321" s="253"/>
      <c r="J321" s="253"/>
      <c r="K321" s="253"/>
      <c r="L321" s="253"/>
      <c r="M321" s="253"/>
      <c r="N321" s="253"/>
      <c r="O321" s="253"/>
      <c r="P321" s="1"/>
    </row>
    <row r="322" spans="2:16" x14ac:dyDescent="0.25">
      <c r="B322" s="254">
        <f>'3. GRI Pricing'!C332</f>
        <v>0</v>
      </c>
      <c r="C322" s="254" t="str">
        <f>'3. GRI Pricing'!E332</f>
        <v>[Select]</v>
      </c>
      <c r="D322" s="254" t="str">
        <f>'3. GRI Pricing'!F332</f>
        <v>[Select]</v>
      </c>
      <c r="E322" s="255">
        <f>'3. GRI Pricing'!Z332</f>
        <v>0</v>
      </c>
      <c r="F322" s="279">
        <v>0</v>
      </c>
      <c r="G322" s="279">
        <v>0</v>
      </c>
      <c r="H322" s="279">
        <v>0</v>
      </c>
      <c r="I322" s="253"/>
      <c r="J322" s="253"/>
      <c r="K322" s="253"/>
      <c r="L322" s="253"/>
      <c r="M322" s="253"/>
      <c r="N322" s="253"/>
      <c r="O322" s="253"/>
      <c r="P322" s="1"/>
    </row>
    <row r="323" spans="2:16" x14ac:dyDescent="0.25">
      <c r="B323" s="254">
        <f>'3. GRI Pricing'!C333</f>
        <v>0</v>
      </c>
      <c r="C323" s="254" t="str">
        <f>'3. GRI Pricing'!E333</f>
        <v>[Select]</v>
      </c>
      <c r="D323" s="254" t="str">
        <f>'3. GRI Pricing'!F333</f>
        <v>[Select]</v>
      </c>
      <c r="E323" s="255">
        <f>'3. GRI Pricing'!Z333</f>
        <v>0</v>
      </c>
      <c r="F323" s="279">
        <v>0</v>
      </c>
      <c r="G323" s="279">
        <v>0</v>
      </c>
      <c r="H323" s="279">
        <v>0</v>
      </c>
      <c r="I323" s="253"/>
      <c r="J323" s="253"/>
      <c r="K323" s="253"/>
      <c r="L323" s="253"/>
      <c r="M323" s="253"/>
      <c r="N323" s="253"/>
      <c r="O323" s="253"/>
      <c r="P323" s="1"/>
    </row>
    <row r="324" spans="2:16" x14ac:dyDescent="0.25">
      <c r="B324" s="254">
        <f>'3. GRI Pricing'!C334</f>
        <v>0</v>
      </c>
      <c r="C324" s="254" t="str">
        <f>'3. GRI Pricing'!E334</f>
        <v>[Select]</v>
      </c>
      <c r="D324" s="254" t="str">
        <f>'3. GRI Pricing'!F334</f>
        <v>[Select]</v>
      </c>
      <c r="E324" s="255">
        <f>'3. GRI Pricing'!Z334</f>
        <v>0</v>
      </c>
      <c r="F324" s="279">
        <v>0</v>
      </c>
      <c r="G324" s="279">
        <v>0</v>
      </c>
      <c r="H324" s="279">
        <v>0</v>
      </c>
      <c r="I324" s="253"/>
      <c r="J324" s="253"/>
      <c r="K324" s="253"/>
      <c r="L324" s="253"/>
      <c r="M324" s="253"/>
      <c r="N324" s="253"/>
      <c r="O324" s="253"/>
      <c r="P324" s="1"/>
    </row>
    <row r="325" spans="2:16" x14ac:dyDescent="0.25">
      <c r="B325" s="254">
        <f>'3. GRI Pricing'!C335</f>
        <v>0</v>
      </c>
      <c r="C325" s="254" t="str">
        <f>'3. GRI Pricing'!E335</f>
        <v>[Select]</v>
      </c>
      <c r="D325" s="254" t="str">
        <f>'3. GRI Pricing'!F335</f>
        <v>[Select]</v>
      </c>
      <c r="E325" s="255">
        <f>'3. GRI Pricing'!Z335</f>
        <v>0</v>
      </c>
      <c r="F325" s="279">
        <v>0</v>
      </c>
      <c r="G325" s="279">
        <v>0</v>
      </c>
      <c r="H325" s="279">
        <v>0</v>
      </c>
      <c r="I325" s="253"/>
      <c r="J325" s="253"/>
      <c r="K325" s="253"/>
      <c r="L325" s="253"/>
      <c r="M325" s="253"/>
      <c r="N325" s="253"/>
      <c r="O325" s="253"/>
      <c r="P325" s="1"/>
    </row>
    <row r="326" spans="2:16" x14ac:dyDescent="0.25">
      <c r="B326" s="254">
        <f>'3. GRI Pricing'!C336</f>
        <v>0</v>
      </c>
      <c r="C326" s="254" t="str">
        <f>'3. GRI Pricing'!E336</f>
        <v>[Select]</v>
      </c>
      <c r="D326" s="254" t="str">
        <f>'3. GRI Pricing'!F336</f>
        <v>[Select]</v>
      </c>
      <c r="E326" s="255">
        <f>'3. GRI Pricing'!Z336</f>
        <v>0</v>
      </c>
      <c r="F326" s="279">
        <v>0</v>
      </c>
      <c r="G326" s="279">
        <v>0</v>
      </c>
      <c r="H326" s="279">
        <v>0</v>
      </c>
      <c r="I326" s="253"/>
      <c r="J326" s="253"/>
      <c r="K326" s="253"/>
      <c r="L326" s="253"/>
      <c r="M326" s="253"/>
      <c r="N326" s="253"/>
      <c r="O326" s="253"/>
      <c r="P326" s="1"/>
    </row>
    <row r="327" spans="2:16" x14ac:dyDescent="0.25">
      <c r="B327" s="254">
        <f>'3. GRI Pricing'!C337</f>
        <v>0</v>
      </c>
      <c r="C327" s="254" t="str">
        <f>'3. GRI Pricing'!E337</f>
        <v>[Select]</v>
      </c>
      <c r="D327" s="254" t="str">
        <f>'3. GRI Pricing'!F337</f>
        <v>[Select]</v>
      </c>
      <c r="E327" s="255">
        <f>'3. GRI Pricing'!Z337</f>
        <v>0</v>
      </c>
      <c r="F327" s="279">
        <v>0</v>
      </c>
      <c r="G327" s="279">
        <v>0</v>
      </c>
      <c r="H327" s="279">
        <v>0</v>
      </c>
      <c r="I327" s="253"/>
      <c r="J327" s="253"/>
      <c r="K327" s="253"/>
      <c r="L327" s="253"/>
      <c r="M327" s="253"/>
      <c r="N327" s="253"/>
      <c r="O327" s="253"/>
      <c r="P327" s="1"/>
    </row>
    <row r="328" spans="2:16" x14ac:dyDescent="0.25">
      <c r="B328" s="254">
        <f>'3. GRI Pricing'!C338</f>
        <v>0</v>
      </c>
      <c r="C328" s="254" t="str">
        <f>'3. GRI Pricing'!E338</f>
        <v>[Select]</v>
      </c>
      <c r="D328" s="254" t="str">
        <f>'3. GRI Pricing'!F338</f>
        <v>[Select]</v>
      </c>
      <c r="E328" s="255">
        <f>'3. GRI Pricing'!Z338</f>
        <v>0</v>
      </c>
      <c r="F328" s="279">
        <v>0</v>
      </c>
      <c r="G328" s="279">
        <v>0</v>
      </c>
      <c r="H328" s="279">
        <v>0</v>
      </c>
      <c r="I328" s="253"/>
      <c r="J328" s="253"/>
      <c r="K328" s="253"/>
      <c r="L328" s="253"/>
      <c r="M328" s="253"/>
      <c r="N328" s="253"/>
      <c r="O328" s="253"/>
      <c r="P328" s="1"/>
    </row>
    <row r="329" spans="2:16" x14ac:dyDescent="0.25">
      <c r="B329" s="254">
        <f>'3. GRI Pricing'!C339</f>
        <v>0</v>
      </c>
      <c r="C329" s="254" t="str">
        <f>'3. GRI Pricing'!E339</f>
        <v>[Select]</v>
      </c>
      <c r="D329" s="254" t="str">
        <f>'3. GRI Pricing'!F339</f>
        <v>[Select]</v>
      </c>
      <c r="E329" s="255">
        <f>'3. GRI Pricing'!Z339</f>
        <v>0</v>
      </c>
      <c r="F329" s="279">
        <v>0</v>
      </c>
      <c r="G329" s="279">
        <v>0</v>
      </c>
      <c r="H329" s="279">
        <v>0</v>
      </c>
      <c r="I329" s="253"/>
      <c r="J329" s="253"/>
      <c r="K329" s="253"/>
      <c r="L329" s="253"/>
      <c r="M329" s="253"/>
      <c r="N329" s="253"/>
      <c r="O329" s="253"/>
      <c r="P329" s="1"/>
    </row>
    <row r="330" spans="2:16" x14ac:dyDescent="0.25">
      <c r="B330" s="254">
        <f>'3. GRI Pricing'!C340</f>
        <v>0</v>
      </c>
      <c r="C330" s="254" t="str">
        <f>'3. GRI Pricing'!E340</f>
        <v>[Select]</v>
      </c>
      <c r="D330" s="254" t="str">
        <f>'3. GRI Pricing'!F340</f>
        <v>[Select]</v>
      </c>
      <c r="E330" s="255">
        <f>'3. GRI Pricing'!Z340</f>
        <v>0</v>
      </c>
      <c r="F330" s="279">
        <v>0</v>
      </c>
      <c r="G330" s="279">
        <v>0</v>
      </c>
      <c r="H330" s="279">
        <v>0</v>
      </c>
      <c r="I330" s="253"/>
      <c r="J330" s="253"/>
      <c r="K330" s="253"/>
      <c r="L330" s="253"/>
      <c r="M330" s="253"/>
      <c r="N330" s="253"/>
      <c r="O330" s="253"/>
      <c r="P330" s="1"/>
    </row>
    <row r="331" spans="2:16" x14ac:dyDescent="0.25">
      <c r="B331" s="254">
        <f>'3. GRI Pricing'!C341</f>
        <v>0</v>
      </c>
      <c r="C331" s="254" t="str">
        <f>'3. GRI Pricing'!E341</f>
        <v>[Select]</v>
      </c>
      <c r="D331" s="254" t="str">
        <f>'3. GRI Pricing'!F341</f>
        <v>[Select]</v>
      </c>
      <c r="E331" s="255">
        <f>'3. GRI Pricing'!Z341</f>
        <v>0</v>
      </c>
      <c r="F331" s="279">
        <v>0</v>
      </c>
      <c r="G331" s="279">
        <v>0</v>
      </c>
      <c r="H331" s="279">
        <v>0</v>
      </c>
      <c r="I331" s="253"/>
      <c r="J331" s="253"/>
      <c r="K331" s="253"/>
      <c r="L331" s="253"/>
      <c r="M331" s="253"/>
      <c r="N331" s="253"/>
      <c r="O331" s="253"/>
      <c r="P331" s="1"/>
    </row>
    <row r="332" spans="2:16" x14ac:dyDescent="0.25">
      <c r="B332" s="254">
        <f>'3. GRI Pricing'!C342</f>
        <v>0</v>
      </c>
      <c r="C332" s="254" t="str">
        <f>'3. GRI Pricing'!E342</f>
        <v>[Select]</v>
      </c>
      <c r="D332" s="254" t="str">
        <f>'3. GRI Pricing'!F342</f>
        <v>[Select]</v>
      </c>
      <c r="E332" s="255">
        <f>'3. GRI Pricing'!Z342</f>
        <v>0</v>
      </c>
      <c r="F332" s="279">
        <v>0</v>
      </c>
      <c r="G332" s="279">
        <v>0</v>
      </c>
      <c r="H332" s="279">
        <v>0</v>
      </c>
      <c r="I332" s="253"/>
      <c r="J332" s="253"/>
      <c r="K332" s="253"/>
      <c r="L332" s="253"/>
      <c r="M332" s="253"/>
      <c r="N332" s="253"/>
      <c r="O332" s="253"/>
      <c r="P332" s="1"/>
    </row>
    <row r="333" spans="2:16" x14ac:dyDescent="0.25">
      <c r="B333" s="254">
        <f>'3. GRI Pricing'!C343</f>
        <v>0</v>
      </c>
      <c r="C333" s="254" t="str">
        <f>'3. GRI Pricing'!E343</f>
        <v>[Select]</v>
      </c>
      <c r="D333" s="254" t="str">
        <f>'3. GRI Pricing'!F343</f>
        <v>[Select]</v>
      </c>
      <c r="E333" s="255">
        <f>'3. GRI Pricing'!Z343</f>
        <v>0</v>
      </c>
      <c r="F333" s="279">
        <v>0</v>
      </c>
      <c r="G333" s="279">
        <v>0</v>
      </c>
      <c r="H333" s="279">
        <v>0</v>
      </c>
      <c r="I333" s="253"/>
      <c r="J333" s="253"/>
      <c r="K333" s="253"/>
      <c r="L333" s="253"/>
      <c r="M333" s="253"/>
      <c r="N333" s="253"/>
      <c r="O333" s="253"/>
      <c r="P333" s="1"/>
    </row>
    <row r="334" spans="2:16" x14ac:dyDescent="0.25">
      <c r="B334" s="254">
        <f>'3. GRI Pricing'!C344</f>
        <v>0</v>
      </c>
      <c r="C334" s="254" t="str">
        <f>'3. GRI Pricing'!E344</f>
        <v>[Select]</v>
      </c>
      <c r="D334" s="254" t="str">
        <f>'3. GRI Pricing'!F344</f>
        <v>[Select]</v>
      </c>
      <c r="E334" s="255">
        <f>'3. GRI Pricing'!Z344</f>
        <v>0</v>
      </c>
      <c r="F334" s="279">
        <v>0</v>
      </c>
      <c r="G334" s="279">
        <v>0</v>
      </c>
      <c r="H334" s="279">
        <v>0</v>
      </c>
      <c r="I334" s="253"/>
      <c r="J334" s="253"/>
      <c r="K334" s="253"/>
      <c r="L334" s="253"/>
      <c r="M334" s="253"/>
      <c r="N334" s="253"/>
      <c r="O334" s="253"/>
      <c r="P334" s="1"/>
    </row>
    <row r="335" spans="2:16" x14ac:dyDescent="0.25">
      <c r="B335" s="254">
        <f>'3. GRI Pricing'!C345</f>
        <v>0</v>
      </c>
      <c r="C335" s="254" t="str">
        <f>'3. GRI Pricing'!E345</f>
        <v>[Select]</v>
      </c>
      <c r="D335" s="254" t="str">
        <f>'3. GRI Pricing'!F345</f>
        <v>[Select]</v>
      </c>
      <c r="E335" s="255">
        <f>'3. GRI Pricing'!Z345</f>
        <v>0</v>
      </c>
      <c r="F335" s="279">
        <v>0</v>
      </c>
      <c r="G335" s="279">
        <v>0</v>
      </c>
      <c r="H335" s="279">
        <v>0</v>
      </c>
      <c r="I335" s="253"/>
      <c r="J335" s="253"/>
      <c r="K335" s="253"/>
      <c r="L335" s="253"/>
      <c r="M335" s="253"/>
      <c r="N335" s="253"/>
      <c r="O335" s="253"/>
      <c r="P335" s="1"/>
    </row>
    <row r="336" spans="2:16" x14ac:dyDescent="0.25">
      <c r="B336" s="254">
        <f>'3. GRI Pricing'!C346</f>
        <v>0</v>
      </c>
      <c r="C336" s="254" t="str">
        <f>'3. GRI Pricing'!E346</f>
        <v>[Select]</v>
      </c>
      <c r="D336" s="254" t="str">
        <f>'3. GRI Pricing'!F346</f>
        <v>[Select]</v>
      </c>
      <c r="E336" s="255">
        <f>'3. GRI Pricing'!Z346</f>
        <v>0</v>
      </c>
      <c r="F336" s="279">
        <v>0</v>
      </c>
      <c r="G336" s="279">
        <v>0</v>
      </c>
      <c r="H336" s="279">
        <v>0</v>
      </c>
      <c r="I336" s="253"/>
      <c r="J336" s="253"/>
      <c r="K336" s="253"/>
      <c r="L336" s="253"/>
      <c r="M336" s="253"/>
      <c r="N336" s="253"/>
      <c r="O336" s="253"/>
      <c r="P336" s="1"/>
    </row>
    <row r="337" spans="2:16" x14ac:dyDescent="0.25">
      <c r="B337" s="254">
        <f>'3. GRI Pricing'!C347</f>
        <v>0</v>
      </c>
      <c r="C337" s="254" t="str">
        <f>'3. GRI Pricing'!E347</f>
        <v>[Select]</v>
      </c>
      <c r="D337" s="254" t="str">
        <f>'3. GRI Pricing'!F347</f>
        <v>[Select]</v>
      </c>
      <c r="E337" s="255">
        <f>'3. GRI Pricing'!Z347</f>
        <v>0</v>
      </c>
      <c r="F337" s="279">
        <v>0</v>
      </c>
      <c r="G337" s="279">
        <v>0</v>
      </c>
      <c r="H337" s="279">
        <v>0</v>
      </c>
      <c r="I337" s="253"/>
      <c r="J337" s="253"/>
      <c r="K337" s="253"/>
      <c r="L337" s="253"/>
      <c r="M337" s="253"/>
      <c r="N337" s="253"/>
      <c r="O337" s="253"/>
      <c r="P337" s="1"/>
    </row>
    <row r="338" spans="2:16" x14ac:dyDescent="0.25">
      <c r="B338" s="254">
        <f>'3. GRI Pricing'!C348</f>
        <v>0</v>
      </c>
      <c r="C338" s="254" t="str">
        <f>'3. GRI Pricing'!E348</f>
        <v>[Select]</v>
      </c>
      <c r="D338" s="254" t="str">
        <f>'3. GRI Pricing'!F348</f>
        <v>[Select]</v>
      </c>
      <c r="E338" s="255">
        <f>'3. GRI Pricing'!Z348</f>
        <v>0</v>
      </c>
      <c r="F338" s="279">
        <v>0</v>
      </c>
      <c r="G338" s="279">
        <v>0</v>
      </c>
      <c r="H338" s="279">
        <v>0</v>
      </c>
      <c r="I338" s="253"/>
      <c r="J338" s="253"/>
      <c r="K338" s="253"/>
      <c r="L338" s="253"/>
      <c r="M338" s="253"/>
      <c r="N338" s="253"/>
      <c r="O338" s="253"/>
      <c r="P338" s="1"/>
    </row>
    <row r="339" spans="2:16" x14ac:dyDescent="0.25">
      <c r="B339" s="254">
        <f>'3. GRI Pricing'!C349</f>
        <v>0</v>
      </c>
      <c r="C339" s="254" t="str">
        <f>'3. GRI Pricing'!E349</f>
        <v>[Select]</v>
      </c>
      <c r="D339" s="254" t="str">
        <f>'3. GRI Pricing'!F349</f>
        <v>[Select]</v>
      </c>
      <c r="E339" s="255">
        <f>'3. GRI Pricing'!Z349</f>
        <v>0</v>
      </c>
      <c r="F339" s="279">
        <v>0</v>
      </c>
      <c r="G339" s="279">
        <v>0</v>
      </c>
      <c r="H339" s="279">
        <v>0</v>
      </c>
      <c r="I339" s="253"/>
      <c r="J339" s="253"/>
      <c r="K339" s="253"/>
      <c r="L339" s="253"/>
      <c r="M339" s="253"/>
      <c r="N339" s="253"/>
      <c r="O339" s="253"/>
      <c r="P339" s="1"/>
    </row>
    <row r="340" spans="2:16" x14ac:dyDescent="0.25">
      <c r="B340" s="254">
        <f>'3. GRI Pricing'!C350</f>
        <v>0</v>
      </c>
      <c r="C340" s="254" t="str">
        <f>'3. GRI Pricing'!E350</f>
        <v>[Select]</v>
      </c>
      <c r="D340" s="254" t="str">
        <f>'3. GRI Pricing'!F350</f>
        <v>[Select]</v>
      </c>
      <c r="E340" s="255">
        <f>'3. GRI Pricing'!Z350</f>
        <v>0</v>
      </c>
      <c r="F340" s="279">
        <v>0</v>
      </c>
      <c r="G340" s="279">
        <v>0</v>
      </c>
      <c r="H340" s="279">
        <v>0</v>
      </c>
      <c r="I340" s="253"/>
      <c r="J340" s="253"/>
      <c r="K340" s="253"/>
      <c r="L340" s="253"/>
      <c r="M340" s="253"/>
      <c r="N340" s="253"/>
      <c r="O340" s="253"/>
      <c r="P340" s="1"/>
    </row>
    <row r="341" spans="2:16" x14ac:dyDescent="0.25">
      <c r="B341" s="254">
        <f>'3. GRI Pricing'!C351</f>
        <v>0</v>
      </c>
      <c r="C341" s="254" t="str">
        <f>'3. GRI Pricing'!E351</f>
        <v>[Select]</v>
      </c>
      <c r="D341" s="254" t="str">
        <f>'3. GRI Pricing'!F351</f>
        <v>[Select]</v>
      </c>
      <c r="E341" s="255">
        <f>'3. GRI Pricing'!Z351</f>
        <v>0</v>
      </c>
      <c r="F341" s="279">
        <v>0</v>
      </c>
      <c r="G341" s="279">
        <v>0</v>
      </c>
      <c r="H341" s="279">
        <v>0</v>
      </c>
      <c r="I341" s="253"/>
      <c r="J341" s="253"/>
      <c r="K341" s="253"/>
      <c r="L341" s="253"/>
      <c r="M341" s="253"/>
      <c r="N341" s="253"/>
      <c r="O341" s="253"/>
      <c r="P341" s="1"/>
    </row>
    <row r="342" spans="2:16" x14ac:dyDescent="0.25">
      <c r="B342" s="254">
        <f>'3. GRI Pricing'!C352</f>
        <v>0</v>
      </c>
      <c r="C342" s="254" t="str">
        <f>'3. GRI Pricing'!E352</f>
        <v>[Select]</v>
      </c>
      <c r="D342" s="254" t="str">
        <f>'3. GRI Pricing'!F352</f>
        <v>[Select]</v>
      </c>
      <c r="E342" s="255">
        <f>'3. GRI Pricing'!Z352</f>
        <v>0</v>
      </c>
      <c r="F342" s="279">
        <v>0</v>
      </c>
      <c r="G342" s="279">
        <v>0</v>
      </c>
      <c r="H342" s="279">
        <v>0</v>
      </c>
      <c r="I342" s="253"/>
      <c r="J342" s="253"/>
      <c r="K342" s="253"/>
      <c r="L342" s="253"/>
      <c r="M342" s="253"/>
      <c r="N342" s="253"/>
      <c r="O342" s="253"/>
      <c r="P342" s="1"/>
    </row>
    <row r="343" spans="2:16" x14ac:dyDescent="0.25">
      <c r="B343" s="254">
        <f>'3. GRI Pricing'!C353</f>
        <v>0</v>
      </c>
      <c r="C343" s="254" t="str">
        <f>'3. GRI Pricing'!E353</f>
        <v>[Select]</v>
      </c>
      <c r="D343" s="254" t="str">
        <f>'3. GRI Pricing'!F353</f>
        <v>[Select]</v>
      </c>
      <c r="E343" s="255">
        <f>'3. GRI Pricing'!Z353</f>
        <v>0</v>
      </c>
      <c r="F343" s="279">
        <v>0</v>
      </c>
      <c r="G343" s="279">
        <v>0</v>
      </c>
      <c r="H343" s="279">
        <v>0</v>
      </c>
      <c r="I343" s="253"/>
      <c r="J343" s="253"/>
      <c r="K343" s="253"/>
      <c r="L343" s="253"/>
      <c r="M343" s="253"/>
      <c r="N343" s="253"/>
      <c r="O343" s="253"/>
      <c r="P343" s="1"/>
    </row>
    <row r="344" spans="2:16" x14ac:dyDescent="0.25">
      <c r="B344" s="254">
        <f>'3. GRI Pricing'!C354</f>
        <v>0</v>
      </c>
      <c r="C344" s="254" t="str">
        <f>'3. GRI Pricing'!E354</f>
        <v>[Select]</v>
      </c>
      <c r="D344" s="254" t="str">
        <f>'3. GRI Pricing'!F354</f>
        <v>[Select]</v>
      </c>
      <c r="E344" s="255">
        <f>'3. GRI Pricing'!Z354</f>
        <v>0</v>
      </c>
      <c r="F344" s="279">
        <v>0</v>
      </c>
      <c r="G344" s="279">
        <v>0</v>
      </c>
      <c r="H344" s="279">
        <v>0</v>
      </c>
      <c r="I344" s="253"/>
      <c r="J344" s="253"/>
      <c r="K344" s="253"/>
      <c r="L344" s="253"/>
      <c r="M344" s="253"/>
      <c r="N344" s="253"/>
      <c r="O344" s="253"/>
      <c r="P344" s="1"/>
    </row>
    <row r="345" spans="2:16" x14ac:dyDescent="0.25">
      <c r="B345" s="254">
        <f>'3. GRI Pricing'!C355</f>
        <v>0</v>
      </c>
      <c r="C345" s="254" t="str">
        <f>'3. GRI Pricing'!E355</f>
        <v>[Select]</v>
      </c>
      <c r="D345" s="254" t="str">
        <f>'3. GRI Pricing'!F355</f>
        <v>[Select]</v>
      </c>
      <c r="E345" s="255">
        <f>'3. GRI Pricing'!Z355</f>
        <v>0</v>
      </c>
      <c r="F345" s="279">
        <v>0</v>
      </c>
      <c r="G345" s="279">
        <v>0</v>
      </c>
      <c r="H345" s="279">
        <v>0</v>
      </c>
      <c r="I345" s="253"/>
      <c r="J345" s="253"/>
      <c r="K345" s="253"/>
      <c r="L345" s="253"/>
      <c r="M345" s="253"/>
      <c r="N345" s="253"/>
      <c r="O345" s="253"/>
      <c r="P345" s="1"/>
    </row>
    <row r="346" spans="2:16" x14ac:dyDescent="0.25">
      <c r="B346" s="254">
        <f>'3. GRI Pricing'!C356</f>
        <v>0</v>
      </c>
      <c r="C346" s="254" t="str">
        <f>'3. GRI Pricing'!E356</f>
        <v>[Select]</v>
      </c>
      <c r="D346" s="254" t="str">
        <f>'3. GRI Pricing'!F356</f>
        <v>[Select]</v>
      </c>
      <c r="E346" s="255">
        <f>'3. GRI Pricing'!Z356</f>
        <v>0</v>
      </c>
      <c r="F346" s="279">
        <v>0</v>
      </c>
      <c r="G346" s="279">
        <v>0</v>
      </c>
      <c r="H346" s="279">
        <v>0</v>
      </c>
      <c r="I346" s="253"/>
      <c r="J346" s="253"/>
      <c r="K346" s="253"/>
      <c r="L346" s="253"/>
      <c r="M346" s="253"/>
      <c r="N346" s="253"/>
      <c r="O346" s="253"/>
      <c r="P346" s="1"/>
    </row>
    <row r="347" spans="2:16" x14ac:dyDescent="0.25">
      <c r="B347" s="254">
        <f>'3. GRI Pricing'!C357</f>
        <v>0</v>
      </c>
      <c r="C347" s="254" t="str">
        <f>'3. GRI Pricing'!E357</f>
        <v>[Select]</v>
      </c>
      <c r="D347" s="254" t="str">
        <f>'3. GRI Pricing'!F357</f>
        <v>[Select]</v>
      </c>
      <c r="E347" s="255">
        <f>'3. GRI Pricing'!Z357</f>
        <v>0</v>
      </c>
      <c r="F347" s="279">
        <v>0</v>
      </c>
      <c r="G347" s="279">
        <v>0</v>
      </c>
      <c r="H347" s="279">
        <v>0</v>
      </c>
      <c r="I347" s="253"/>
      <c r="J347" s="253"/>
      <c r="K347" s="253"/>
      <c r="L347" s="253"/>
      <c r="M347" s="253"/>
      <c r="N347" s="253"/>
      <c r="O347" s="253"/>
      <c r="P347" s="1"/>
    </row>
    <row r="348" spans="2:16" x14ac:dyDescent="0.25">
      <c r="B348" s="254">
        <f>'3. GRI Pricing'!C358</f>
        <v>0</v>
      </c>
      <c r="C348" s="254" t="str">
        <f>'3. GRI Pricing'!E358</f>
        <v>[Select]</v>
      </c>
      <c r="D348" s="254" t="str">
        <f>'3. GRI Pricing'!F358</f>
        <v>[Select]</v>
      </c>
      <c r="E348" s="255">
        <f>'3. GRI Pricing'!Z358</f>
        <v>0</v>
      </c>
      <c r="F348" s="279">
        <v>0</v>
      </c>
      <c r="G348" s="279">
        <v>0</v>
      </c>
      <c r="H348" s="279">
        <v>0</v>
      </c>
      <c r="I348" s="253"/>
      <c r="J348" s="253"/>
      <c r="K348" s="253"/>
      <c r="L348" s="253"/>
      <c r="M348" s="253"/>
      <c r="N348" s="253"/>
      <c r="O348" s="253"/>
      <c r="P348" s="1"/>
    </row>
    <row r="349" spans="2:16" x14ac:dyDescent="0.25">
      <c r="B349" s="254">
        <f>'3. GRI Pricing'!C359</f>
        <v>0</v>
      </c>
      <c r="C349" s="254" t="str">
        <f>'3. GRI Pricing'!E359</f>
        <v>[Select]</v>
      </c>
      <c r="D349" s="254" t="str">
        <f>'3. GRI Pricing'!F359</f>
        <v>[Select]</v>
      </c>
      <c r="E349" s="255">
        <f>'3. GRI Pricing'!Z359</f>
        <v>0</v>
      </c>
      <c r="F349" s="279">
        <v>0</v>
      </c>
      <c r="G349" s="279">
        <v>0</v>
      </c>
      <c r="H349" s="279">
        <v>0</v>
      </c>
      <c r="I349" s="253"/>
      <c r="J349" s="253"/>
      <c r="K349" s="253"/>
      <c r="L349" s="253"/>
      <c r="M349" s="253"/>
      <c r="N349" s="253"/>
      <c r="O349" s="253"/>
      <c r="P349" s="1"/>
    </row>
    <row r="350" spans="2:16" x14ac:dyDescent="0.25">
      <c r="B350" s="254">
        <f>'3. GRI Pricing'!C360</f>
        <v>0</v>
      </c>
      <c r="C350" s="254" t="str">
        <f>'3. GRI Pricing'!E360</f>
        <v>[Select]</v>
      </c>
      <c r="D350" s="254" t="str">
        <f>'3. GRI Pricing'!F360</f>
        <v>[Select]</v>
      </c>
      <c r="E350" s="255">
        <f>'3. GRI Pricing'!Z360</f>
        <v>0</v>
      </c>
      <c r="F350" s="279">
        <v>0</v>
      </c>
      <c r="G350" s="279">
        <v>0</v>
      </c>
      <c r="H350" s="279">
        <v>0</v>
      </c>
      <c r="I350" s="253"/>
      <c r="J350" s="253"/>
      <c r="K350" s="253"/>
      <c r="L350" s="253"/>
      <c r="M350" s="253"/>
      <c r="N350" s="253"/>
      <c r="O350" s="253"/>
      <c r="P350" s="1"/>
    </row>
    <row r="351" spans="2:16" x14ac:dyDescent="0.25">
      <c r="B351" s="254">
        <f>'3. GRI Pricing'!C361</f>
        <v>0</v>
      </c>
      <c r="C351" s="254" t="str">
        <f>'3. GRI Pricing'!E361</f>
        <v>[Select]</v>
      </c>
      <c r="D351" s="254" t="str">
        <f>'3. GRI Pricing'!F361</f>
        <v>[Select]</v>
      </c>
      <c r="E351" s="255">
        <f>'3. GRI Pricing'!Z361</f>
        <v>0</v>
      </c>
      <c r="F351" s="279">
        <v>0</v>
      </c>
      <c r="G351" s="279">
        <v>0</v>
      </c>
      <c r="H351" s="279">
        <v>0</v>
      </c>
      <c r="I351" s="253"/>
      <c r="J351" s="253"/>
      <c r="K351" s="253"/>
      <c r="L351" s="253"/>
      <c r="M351" s="253"/>
      <c r="N351" s="253"/>
      <c r="O351" s="253"/>
      <c r="P351" s="1"/>
    </row>
    <row r="352" spans="2:16" x14ac:dyDescent="0.25">
      <c r="B352" s="254">
        <f>'3. GRI Pricing'!C362</f>
        <v>0</v>
      </c>
      <c r="C352" s="254" t="str">
        <f>'3. GRI Pricing'!E362</f>
        <v>[Select]</v>
      </c>
      <c r="D352" s="254" t="str">
        <f>'3. GRI Pricing'!F362</f>
        <v>[Select]</v>
      </c>
      <c r="E352" s="255">
        <f>'3. GRI Pricing'!Z362</f>
        <v>0</v>
      </c>
      <c r="F352" s="279">
        <v>0</v>
      </c>
      <c r="G352" s="279">
        <v>0</v>
      </c>
      <c r="H352" s="279">
        <v>0</v>
      </c>
      <c r="I352" s="253"/>
      <c r="J352" s="253"/>
      <c r="K352" s="253"/>
      <c r="L352" s="253"/>
      <c r="M352" s="253"/>
      <c r="N352" s="253"/>
      <c r="O352" s="253"/>
      <c r="P352" s="1"/>
    </row>
    <row r="353" spans="2:16" x14ac:dyDescent="0.25">
      <c r="B353" s="254">
        <f>'3. GRI Pricing'!C363</f>
        <v>0</v>
      </c>
      <c r="C353" s="254" t="str">
        <f>'3. GRI Pricing'!E363</f>
        <v>[Select]</v>
      </c>
      <c r="D353" s="254" t="str">
        <f>'3. GRI Pricing'!F363</f>
        <v>[Select]</v>
      </c>
      <c r="E353" s="255">
        <f>'3. GRI Pricing'!Z363</f>
        <v>0</v>
      </c>
      <c r="F353" s="279">
        <v>0</v>
      </c>
      <c r="G353" s="279">
        <v>0</v>
      </c>
      <c r="H353" s="279">
        <v>0</v>
      </c>
      <c r="I353" s="253"/>
      <c r="J353" s="253"/>
      <c r="K353" s="253"/>
      <c r="L353" s="253"/>
      <c r="M353" s="253"/>
      <c r="N353" s="253"/>
      <c r="O353" s="253"/>
      <c r="P353" s="1"/>
    </row>
    <row r="354" spans="2:16" x14ac:dyDescent="0.25">
      <c r="B354" s="254">
        <f>'3. GRI Pricing'!C364</f>
        <v>0</v>
      </c>
      <c r="C354" s="254" t="str">
        <f>'3. GRI Pricing'!E364</f>
        <v>[Select]</v>
      </c>
      <c r="D354" s="254" t="str">
        <f>'3. GRI Pricing'!F364</f>
        <v>[Select]</v>
      </c>
      <c r="E354" s="255">
        <f>'3. GRI Pricing'!Z364</f>
        <v>0</v>
      </c>
      <c r="F354" s="279">
        <v>0</v>
      </c>
      <c r="G354" s="279">
        <v>0</v>
      </c>
      <c r="H354" s="279">
        <v>0</v>
      </c>
      <c r="I354" s="253"/>
      <c r="J354" s="253"/>
      <c r="K354" s="253"/>
      <c r="L354" s="253"/>
      <c r="M354" s="253"/>
      <c r="N354" s="253"/>
      <c r="O354" s="253"/>
      <c r="P354" s="1"/>
    </row>
    <row r="355" spans="2:16" x14ac:dyDescent="0.25">
      <c r="B355" s="254">
        <f>'3. GRI Pricing'!C365</f>
        <v>0</v>
      </c>
      <c r="C355" s="254" t="str">
        <f>'3. GRI Pricing'!E365</f>
        <v>[Select]</v>
      </c>
      <c r="D355" s="254" t="str">
        <f>'3. GRI Pricing'!F365</f>
        <v>[Select]</v>
      </c>
      <c r="E355" s="255">
        <f>'3. GRI Pricing'!Z365</f>
        <v>0</v>
      </c>
      <c r="F355" s="279">
        <v>0</v>
      </c>
      <c r="G355" s="279">
        <v>0</v>
      </c>
      <c r="H355" s="279">
        <v>0</v>
      </c>
      <c r="I355" s="253"/>
      <c r="J355" s="253"/>
      <c r="K355" s="253"/>
      <c r="L355" s="253"/>
      <c r="M355" s="253"/>
      <c r="N355" s="253"/>
      <c r="O355" s="253"/>
      <c r="P355" s="1"/>
    </row>
    <row r="356" spans="2:16" x14ac:dyDescent="0.25">
      <c r="B356" s="254">
        <f>'3. GRI Pricing'!C366</f>
        <v>0</v>
      </c>
      <c r="C356" s="254" t="str">
        <f>'3. GRI Pricing'!E366</f>
        <v>[Select]</v>
      </c>
      <c r="D356" s="254" t="str">
        <f>'3. GRI Pricing'!F366</f>
        <v>[Select]</v>
      </c>
      <c r="E356" s="255">
        <f>'3. GRI Pricing'!Z366</f>
        <v>0</v>
      </c>
      <c r="F356" s="279">
        <v>0</v>
      </c>
      <c r="G356" s="279">
        <v>0</v>
      </c>
      <c r="H356" s="279">
        <v>0</v>
      </c>
      <c r="I356" s="253"/>
      <c r="J356" s="253"/>
      <c r="K356" s="253"/>
      <c r="L356" s="253"/>
      <c r="M356" s="253"/>
      <c r="N356" s="253"/>
      <c r="O356" s="253"/>
      <c r="P356" s="1"/>
    </row>
    <row r="357" spans="2:16" x14ac:dyDescent="0.25">
      <c r="B357" s="254">
        <f>'3. GRI Pricing'!C367</f>
        <v>0</v>
      </c>
      <c r="C357" s="254" t="str">
        <f>'3. GRI Pricing'!E367</f>
        <v>[Select]</v>
      </c>
      <c r="D357" s="254" t="str">
        <f>'3. GRI Pricing'!F367</f>
        <v>[Select]</v>
      </c>
      <c r="E357" s="255">
        <f>'3. GRI Pricing'!Z367</f>
        <v>0</v>
      </c>
      <c r="F357" s="279">
        <v>0</v>
      </c>
      <c r="G357" s="279">
        <v>0</v>
      </c>
      <c r="H357" s="279">
        <v>0</v>
      </c>
      <c r="I357" s="253"/>
      <c r="J357" s="253"/>
      <c r="K357" s="253"/>
      <c r="L357" s="253"/>
      <c r="M357" s="253"/>
      <c r="N357" s="253"/>
      <c r="O357" s="253"/>
      <c r="P357" s="1"/>
    </row>
    <row r="358" spans="2:16" x14ac:dyDescent="0.25">
      <c r="B358" s="254">
        <f>'3. GRI Pricing'!C368</f>
        <v>0</v>
      </c>
      <c r="C358" s="254" t="str">
        <f>'3. GRI Pricing'!E368</f>
        <v>[Select]</v>
      </c>
      <c r="D358" s="254" t="str">
        <f>'3. GRI Pricing'!F368</f>
        <v>[Select]</v>
      </c>
      <c r="E358" s="255">
        <f>'3. GRI Pricing'!Z368</f>
        <v>0</v>
      </c>
      <c r="F358" s="279">
        <v>0</v>
      </c>
      <c r="G358" s="279">
        <v>0</v>
      </c>
      <c r="H358" s="279">
        <v>0</v>
      </c>
      <c r="I358" s="253"/>
      <c r="J358" s="253"/>
      <c r="K358" s="253"/>
      <c r="L358" s="253"/>
      <c r="M358" s="253"/>
      <c r="N358" s="253"/>
      <c r="O358" s="253"/>
      <c r="P358" s="1"/>
    </row>
    <row r="359" spans="2:16" x14ac:dyDescent="0.25">
      <c r="B359" s="254">
        <f>'3. GRI Pricing'!C369</f>
        <v>0</v>
      </c>
      <c r="C359" s="254" t="str">
        <f>'3. GRI Pricing'!E369</f>
        <v>[Select]</v>
      </c>
      <c r="D359" s="254" t="str">
        <f>'3. GRI Pricing'!F369</f>
        <v>[Select]</v>
      </c>
      <c r="E359" s="255">
        <f>'3. GRI Pricing'!Z369</f>
        <v>0</v>
      </c>
      <c r="F359" s="279">
        <v>0</v>
      </c>
      <c r="G359" s="279">
        <v>0</v>
      </c>
      <c r="H359" s="279">
        <v>0</v>
      </c>
      <c r="I359" s="253"/>
      <c r="J359" s="253"/>
      <c r="K359" s="253"/>
      <c r="L359" s="253"/>
      <c r="M359" s="253"/>
      <c r="N359" s="253"/>
      <c r="O359" s="253"/>
      <c r="P359" s="1"/>
    </row>
    <row r="360" spans="2:16" x14ac:dyDescent="0.25">
      <c r="B360" s="254">
        <f>'3. GRI Pricing'!C370</f>
        <v>0</v>
      </c>
      <c r="C360" s="254" t="str">
        <f>'3. GRI Pricing'!E370</f>
        <v>[Select]</v>
      </c>
      <c r="D360" s="254" t="str">
        <f>'3. GRI Pricing'!F370</f>
        <v>[Select]</v>
      </c>
      <c r="E360" s="255">
        <f>'3. GRI Pricing'!Z370</f>
        <v>0</v>
      </c>
      <c r="F360" s="279">
        <v>0</v>
      </c>
      <c r="G360" s="279">
        <v>0</v>
      </c>
      <c r="H360" s="279">
        <v>0</v>
      </c>
      <c r="I360" s="253"/>
      <c r="J360" s="253"/>
      <c r="K360" s="253"/>
      <c r="L360" s="253"/>
      <c r="M360" s="253"/>
      <c r="N360" s="253"/>
      <c r="O360" s="253"/>
      <c r="P360" s="1"/>
    </row>
    <row r="361" spans="2:16" x14ac:dyDescent="0.25">
      <c r="B361" s="254">
        <f>'3. GRI Pricing'!C371</f>
        <v>0</v>
      </c>
      <c r="C361" s="254" t="str">
        <f>'3. GRI Pricing'!E371</f>
        <v>[Select]</v>
      </c>
      <c r="D361" s="254" t="str">
        <f>'3. GRI Pricing'!F371</f>
        <v>[Select]</v>
      </c>
      <c r="E361" s="255">
        <f>'3. GRI Pricing'!Z371</f>
        <v>0</v>
      </c>
      <c r="F361" s="279">
        <v>0</v>
      </c>
      <c r="G361" s="279">
        <v>0</v>
      </c>
      <c r="H361" s="279">
        <v>0</v>
      </c>
      <c r="I361" s="253"/>
      <c r="J361" s="253"/>
      <c r="K361" s="253"/>
      <c r="L361" s="253"/>
      <c r="M361" s="253"/>
      <c r="N361" s="253"/>
      <c r="O361" s="253"/>
      <c r="P361" s="1"/>
    </row>
    <row r="362" spans="2:16" x14ac:dyDescent="0.25">
      <c r="B362" s="254">
        <f>'3. GRI Pricing'!C372</f>
        <v>0</v>
      </c>
      <c r="C362" s="254" t="str">
        <f>'3. GRI Pricing'!E372</f>
        <v>[Select]</v>
      </c>
      <c r="D362" s="254" t="str">
        <f>'3. GRI Pricing'!F372</f>
        <v>[Select]</v>
      </c>
      <c r="E362" s="255">
        <f>'3. GRI Pricing'!Z372</f>
        <v>0</v>
      </c>
      <c r="F362" s="279">
        <v>0</v>
      </c>
      <c r="G362" s="279">
        <v>0</v>
      </c>
      <c r="H362" s="279">
        <v>0</v>
      </c>
      <c r="I362" s="253"/>
      <c r="J362" s="253"/>
      <c r="K362" s="253"/>
      <c r="L362" s="253"/>
      <c r="M362" s="253"/>
      <c r="N362" s="253"/>
      <c r="O362" s="253"/>
      <c r="P362" s="1"/>
    </row>
    <row r="363" spans="2:16" x14ac:dyDescent="0.25">
      <c r="B363" s="254">
        <f>'3. GRI Pricing'!C373</f>
        <v>0</v>
      </c>
      <c r="C363" s="254" t="str">
        <f>'3. GRI Pricing'!E373</f>
        <v>[Select]</v>
      </c>
      <c r="D363" s="254" t="str">
        <f>'3. GRI Pricing'!F373</f>
        <v>[Select]</v>
      </c>
      <c r="E363" s="255">
        <f>'3. GRI Pricing'!Z373</f>
        <v>0</v>
      </c>
      <c r="F363" s="279">
        <v>0</v>
      </c>
      <c r="G363" s="279">
        <v>0</v>
      </c>
      <c r="H363" s="279">
        <v>0</v>
      </c>
      <c r="I363" s="253"/>
      <c r="J363" s="253"/>
      <c r="K363" s="253"/>
      <c r="L363" s="253"/>
      <c r="M363" s="253"/>
      <c r="N363" s="253"/>
      <c r="O363" s="253"/>
      <c r="P363" s="1"/>
    </row>
    <row r="364" spans="2:16" x14ac:dyDescent="0.25">
      <c r="B364" s="254">
        <f>'3. GRI Pricing'!C374</f>
        <v>0</v>
      </c>
      <c r="C364" s="254" t="str">
        <f>'3. GRI Pricing'!E374</f>
        <v>[Select]</v>
      </c>
      <c r="D364" s="254" t="str">
        <f>'3. GRI Pricing'!F374</f>
        <v>[Select]</v>
      </c>
      <c r="E364" s="255">
        <f>'3. GRI Pricing'!Z374</f>
        <v>0</v>
      </c>
      <c r="F364" s="279">
        <v>0</v>
      </c>
      <c r="G364" s="279">
        <v>0</v>
      </c>
      <c r="H364" s="279">
        <v>0</v>
      </c>
      <c r="I364" s="253"/>
      <c r="J364" s="253"/>
      <c r="K364" s="253"/>
      <c r="L364" s="253"/>
      <c r="M364" s="253"/>
      <c r="N364" s="253"/>
      <c r="O364" s="253"/>
      <c r="P364" s="1"/>
    </row>
    <row r="365" spans="2:16" x14ac:dyDescent="0.25">
      <c r="B365" s="254">
        <f>'3. GRI Pricing'!C375</f>
        <v>0</v>
      </c>
      <c r="C365" s="254" t="str">
        <f>'3. GRI Pricing'!E375</f>
        <v>[Select]</v>
      </c>
      <c r="D365" s="254" t="str">
        <f>'3. GRI Pricing'!F375</f>
        <v>[Select]</v>
      </c>
      <c r="E365" s="255">
        <f>'3. GRI Pricing'!Z375</f>
        <v>0</v>
      </c>
      <c r="F365" s="279">
        <v>0</v>
      </c>
      <c r="G365" s="279">
        <v>0</v>
      </c>
      <c r="H365" s="279">
        <v>0</v>
      </c>
      <c r="I365" s="253"/>
      <c r="J365" s="253"/>
      <c r="K365" s="253"/>
      <c r="L365" s="253"/>
      <c r="M365" s="253"/>
      <c r="N365" s="253"/>
      <c r="O365" s="253"/>
      <c r="P365" s="1"/>
    </row>
    <row r="366" spans="2:16" x14ac:dyDescent="0.25">
      <c r="B366" s="254">
        <f>'3. GRI Pricing'!C376</f>
        <v>0</v>
      </c>
      <c r="C366" s="254" t="str">
        <f>'3. GRI Pricing'!E376</f>
        <v>[Select]</v>
      </c>
      <c r="D366" s="254" t="str">
        <f>'3. GRI Pricing'!F376</f>
        <v>[Select]</v>
      </c>
      <c r="E366" s="255">
        <f>'3. GRI Pricing'!Z376</f>
        <v>0</v>
      </c>
      <c r="F366" s="279">
        <v>0</v>
      </c>
      <c r="G366" s="279">
        <v>0</v>
      </c>
      <c r="H366" s="279">
        <v>0</v>
      </c>
      <c r="I366" s="253"/>
      <c r="J366" s="253"/>
      <c r="K366" s="253"/>
      <c r="L366" s="253"/>
      <c r="M366" s="253"/>
      <c r="N366" s="253"/>
      <c r="O366" s="253"/>
      <c r="P366" s="1"/>
    </row>
    <row r="367" spans="2:16" x14ac:dyDescent="0.25">
      <c r="B367" s="254">
        <f>'3. GRI Pricing'!C377</f>
        <v>0</v>
      </c>
      <c r="C367" s="254" t="str">
        <f>'3. GRI Pricing'!E377</f>
        <v>[Select]</v>
      </c>
      <c r="D367" s="254" t="str">
        <f>'3. GRI Pricing'!F377</f>
        <v>[Select]</v>
      </c>
      <c r="E367" s="255">
        <f>'3. GRI Pricing'!Z377</f>
        <v>0</v>
      </c>
      <c r="F367" s="279">
        <v>0</v>
      </c>
      <c r="G367" s="279">
        <v>0</v>
      </c>
      <c r="H367" s="279">
        <v>0</v>
      </c>
      <c r="I367" s="253"/>
      <c r="J367" s="253"/>
      <c r="K367" s="253"/>
      <c r="L367" s="253"/>
      <c r="M367" s="253"/>
      <c r="N367" s="253"/>
      <c r="O367" s="253"/>
      <c r="P367" s="1"/>
    </row>
    <row r="368" spans="2:16" x14ac:dyDescent="0.25">
      <c r="B368" s="254">
        <f>'3. GRI Pricing'!C378</f>
        <v>0</v>
      </c>
      <c r="C368" s="254" t="str">
        <f>'3. GRI Pricing'!E378</f>
        <v>[Select]</v>
      </c>
      <c r="D368" s="254" t="str">
        <f>'3. GRI Pricing'!F378</f>
        <v>[Select]</v>
      </c>
      <c r="E368" s="255">
        <f>'3. GRI Pricing'!Z378</f>
        <v>0</v>
      </c>
      <c r="F368" s="279">
        <v>0</v>
      </c>
      <c r="G368" s="279">
        <v>0</v>
      </c>
      <c r="H368" s="279">
        <v>0</v>
      </c>
      <c r="I368" s="253"/>
      <c r="J368" s="253"/>
      <c r="K368" s="253"/>
      <c r="L368" s="253"/>
      <c r="M368" s="253"/>
      <c r="N368" s="253"/>
      <c r="O368" s="253"/>
      <c r="P368" s="1"/>
    </row>
    <row r="369" spans="2:16" x14ac:dyDescent="0.25">
      <c r="B369" s="254">
        <f>'3. GRI Pricing'!C379</f>
        <v>0</v>
      </c>
      <c r="C369" s="254" t="str">
        <f>'3. GRI Pricing'!E379</f>
        <v>[Select]</v>
      </c>
      <c r="D369" s="254" t="str">
        <f>'3. GRI Pricing'!F379</f>
        <v>[Select]</v>
      </c>
      <c r="E369" s="255">
        <f>'3. GRI Pricing'!Z379</f>
        <v>0</v>
      </c>
      <c r="F369" s="279">
        <v>0</v>
      </c>
      <c r="G369" s="279">
        <v>0</v>
      </c>
      <c r="H369" s="279">
        <v>0</v>
      </c>
      <c r="I369" s="253"/>
      <c r="J369" s="253"/>
      <c r="K369" s="253"/>
      <c r="L369" s="253"/>
      <c r="M369" s="253"/>
      <c r="N369" s="253"/>
      <c r="O369" s="253"/>
      <c r="P369" s="1"/>
    </row>
    <row r="370" spans="2:16" x14ac:dyDescent="0.25">
      <c r="B370" s="254">
        <f>'3. GRI Pricing'!C380</f>
        <v>0</v>
      </c>
      <c r="C370" s="254" t="str">
        <f>'3. GRI Pricing'!E380</f>
        <v>[Select]</v>
      </c>
      <c r="D370" s="254" t="str">
        <f>'3. GRI Pricing'!F380</f>
        <v>[Select]</v>
      </c>
      <c r="E370" s="255">
        <f>'3. GRI Pricing'!Z380</f>
        <v>0</v>
      </c>
      <c r="F370" s="279">
        <v>0</v>
      </c>
      <c r="G370" s="279">
        <v>0</v>
      </c>
      <c r="H370" s="279">
        <v>0</v>
      </c>
      <c r="I370" s="253"/>
      <c r="J370" s="253"/>
      <c r="K370" s="253"/>
      <c r="L370" s="253"/>
      <c r="M370" s="253"/>
      <c r="N370" s="253"/>
      <c r="O370" s="253"/>
      <c r="P370" s="1"/>
    </row>
    <row r="371" spans="2:16" x14ac:dyDescent="0.25">
      <c r="B371" s="254">
        <f>'3. GRI Pricing'!C381</f>
        <v>0</v>
      </c>
      <c r="C371" s="254" t="str">
        <f>'3. GRI Pricing'!E381</f>
        <v>[Select]</v>
      </c>
      <c r="D371" s="254" t="str">
        <f>'3. GRI Pricing'!F381</f>
        <v>[Select]</v>
      </c>
      <c r="E371" s="255">
        <f>'3. GRI Pricing'!Z381</f>
        <v>0</v>
      </c>
      <c r="F371" s="279">
        <v>0</v>
      </c>
      <c r="G371" s="279">
        <v>0</v>
      </c>
      <c r="H371" s="279">
        <v>0</v>
      </c>
      <c r="I371" s="253"/>
      <c r="J371" s="253"/>
      <c r="K371" s="253"/>
      <c r="L371" s="253"/>
      <c r="M371" s="253"/>
      <c r="N371" s="253"/>
      <c r="O371" s="253"/>
      <c r="P371" s="1"/>
    </row>
    <row r="372" spans="2:16" x14ac:dyDescent="0.25">
      <c r="B372" s="254">
        <f>'3. GRI Pricing'!C382</f>
        <v>0</v>
      </c>
      <c r="C372" s="254" t="str">
        <f>'3. GRI Pricing'!E382</f>
        <v>[Select]</v>
      </c>
      <c r="D372" s="254" t="str">
        <f>'3. GRI Pricing'!F382</f>
        <v>[Select]</v>
      </c>
      <c r="E372" s="255">
        <f>'3. GRI Pricing'!Z382</f>
        <v>0</v>
      </c>
      <c r="F372" s="279">
        <v>0</v>
      </c>
      <c r="G372" s="279">
        <v>0</v>
      </c>
      <c r="H372" s="279">
        <v>0</v>
      </c>
      <c r="I372" s="253"/>
      <c r="J372" s="253"/>
      <c r="K372" s="253"/>
      <c r="L372" s="253"/>
      <c r="M372" s="253"/>
      <c r="N372" s="253"/>
      <c r="O372" s="253"/>
      <c r="P372" s="1"/>
    </row>
    <row r="373" spans="2:16" x14ac:dyDescent="0.25">
      <c r="B373" s="254">
        <f>'3. GRI Pricing'!C383</f>
        <v>0</v>
      </c>
      <c r="C373" s="254" t="str">
        <f>'3. GRI Pricing'!E383</f>
        <v>[Select]</v>
      </c>
      <c r="D373" s="254" t="str">
        <f>'3. GRI Pricing'!F383</f>
        <v>[Select]</v>
      </c>
      <c r="E373" s="255">
        <f>'3. GRI Pricing'!Z383</f>
        <v>0</v>
      </c>
      <c r="F373" s="279">
        <v>0</v>
      </c>
      <c r="G373" s="279">
        <v>0</v>
      </c>
      <c r="H373" s="279">
        <v>0</v>
      </c>
      <c r="I373" s="253"/>
      <c r="J373" s="253"/>
      <c r="K373" s="253"/>
      <c r="L373" s="253"/>
      <c r="M373" s="253"/>
      <c r="N373" s="253"/>
      <c r="O373" s="253"/>
      <c r="P373" s="1"/>
    </row>
    <row r="374" spans="2:16" x14ac:dyDescent="0.25">
      <c r="B374" s="254">
        <f>'3. GRI Pricing'!C384</f>
        <v>0</v>
      </c>
      <c r="C374" s="254" t="str">
        <f>'3. GRI Pricing'!E384</f>
        <v>[Select]</v>
      </c>
      <c r="D374" s="254" t="str">
        <f>'3. GRI Pricing'!F384</f>
        <v>[Select]</v>
      </c>
      <c r="E374" s="255">
        <f>'3. GRI Pricing'!Z384</f>
        <v>0</v>
      </c>
      <c r="F374" s="279">
        <v>0</v>
      </c>
      <c r="G374" s="279">
        <v>0</v>
      </c>
      <c r="H374" s="279">
        <v>0</v>
      </c>
      <c r="I374" s="253"/>
      <c r="J374" s="253"/>
      <c r="K374" s="253"/>
      <c r="L374" s="253"/>
      <c r="M374" s="253"/>
      <c r="N374" s="253"/>
      <c r="O374" s="253"/>
      <c r="P374" s="1"/>
    </row>
    <row r="375" spans="2:16" x14ac:dyDescent="0.25">
      <c r="B375" s="254">
        <f>'3. GRI Pricing'!C385</f>
        <v>0</v>
      </c>
      <c r="C375" s="254" t="str">
        <f>'3. GRI Pricing'!E385</f>
        <v>[Select]</v>
      </c>
      <c r="D375" s="254" t="str">
        <f>'3. GRI Pricing'!F385</f>
        <v>[Select]</v>
      </c>
      <c r="E375" s="255">
        <f>'3. GRI Pricing'!Z385</f>
        <v>0</v>
      </c>
      <c r="F375" s="279">
        <v>0</v>
      </c>
      <c r="G375" s="279">
        <v>0</v>
      </c>
      <c r="H375" s="279">
        <v>0</v>
      </c>
      <c r="I375" s="253"/>
      <c r="J375" s="253"/>
      <c r="K375" s="253"/>
      <c r="L375" s="253"/>
      <c r="M375" s="253"/>
      <c r="N375" s="253"/>
      <c r="O375" s="253"/>
      <c r="P375" s="1"/>
    </row>
    <row r="376" spans="2:16" x14ac:dyDescent="0.25">
      <c r="B376" s="254">
        <f>'3. GRI Pricing'!C386</f>
        <v>0</v>
      </c>
      <c r="C376" s="254" t="str">
        <f>'3. GRI Pricing'!E386</f>
        <v>[Select]</v>
      </c>
      <c r="D376" s="254" t="str">
        <f>'3. GRI Pricing'!F386</f>
        <v>[Select]</v>
      </c>
      <c r="E376" s="255">
        <f>'3. GRI Pricing'!Z386</f>
        <v>0</v>
      </c>
      <c r="F376" s="279">
        <v>0</v>
      </c>
      <c r="G376" s="279">
        <v>0</v>
      </c>
      <c r="H376" s="279">
        <v>0</v>
      </c>
      <c r="I376" s="253"/>
      <c r="J376" s="253"/>
      <c r="K376" s="253"/>
      <c r="L376" s="253"/>
      <c r="M376" s="253"/>
      <c r="N376" s="253"/>
      <c r="O376" s="253"/>
      <c r="P376" s="1"/>
    </row>
    <row r="377" spans="2:16" x14ac:dyDescent="0.25">
      <c r="B377" s="254">
        <f>'3. GRI Pricing'!C387</f>
        <v>0</v>
      </c>
      <c r="C377" s="254" t="str">
        <f>'3. GRI Pricing'!E387</f>
        <v>[Select]</v>
      </c>
      <c r="D377" s="254" t="str">
        <f>'3. GRI Pricing'!F387</f>
        <v>[Select]</v>
      </c>
      <c r="E377" s="255">
        <f>'3. GRI Pricing'!Z387</f>
        <v>0</v>
      </c>
      <c r="F377" s="279">
        <v>0</v>
      </c>
      <c r="G377" s="279">
        <v>0</v>
      </c>
      <c r="H377" s="279">
        <v>0</v>
      </c>
      <c r="I377" s="253"/>
      <c r="J377" s="253"/>
      <c r="K377" s="253"/>
      <c r="L377" s="253"/>
      <c r="M377" s="253"/>
      <c r="N377" s="253"/>
      <c r="O377" s="253"/>
      <c r="P377" s="1"/>
    </row>
    <row r="378" spans="2:16" x14ac:dyDescent="0.25">
      <c r="B378" s="254">
        <f>'3. GRI Pricing'!C388</f>
        <v>0</v>
      </c>
      <c r="C378" s="254" t="str">
        <f>'3. GRI Pricing'!E388</f>
        <v>[Select]</v>
      </c>
      <c r="D378" s="254" t="str">
        <f>'3. GRI Pricing'!F388</f>
        <v>[Select]</v>
      </c>
      <c r="E378" s="255">
        <f>'3. GRI Pricing'!Z388</f>
        <v>0</v>
      </c>
      <c r="F378" s="279">
        <v>0</v>
      </c>
      <c r="G378" s="279">
        <v>0</v>
      </c>
      <c r="H378" s="279">
        <v>0</v>
      </c>
      <c r="I378" s="253"/>
      <c r="J378" s="253"/>
      <c r="K378" s="253"/>
      <c r="L378" s="253"/>
      <c r="M378" s="253"/>
      <c r="N378" s="253"/>
      <c r="O378" s="253"/>
      <c r="P378" s="1"/>
    </row>
    <row r="379" spans="2:16" x14ac:dyDescent="0.25">
      <c r="B379" s="254">
        <f>'3. GRI Pricing'!C389</f>
        <v>0</v>
      </c>
      <c r="C379" s="254" t="str">
        <f>'3. GRI Pricing'!E389</f>
        <v>[Select]</v>
      </c>
      <c r="D379" s="254" t="str">
        <f>'3. GRI Pricing'!F389</f>
        <v>[Select]</v>
      </c>
      <c r="E379" s="255">
        <f>'3. GRI Pricing'!Z389</f>
        <v>0</v>
      </c>
      <c r="F379" s="279">
        <v>0</v>
      </c>
      <c r="G379" s="279">
        <v>0</v>
      </c>
      <c r="H379" s="279">
        <v>0</v>
      </c>
      <c r="I379" s="253"/>
      <c r="J379" s="253"/>
      <c r="K379" s="253"/>
      <c r="L379" s="253"/>
      <c r="M379" s="253"/>
      <c r="N379" s="253"/>
      <c r="O379" s="253"/>
      <c r="P379" s="1"/>
    </row>
    <row r="380" spans="2:16" x14ac:dyDescent="0.25">
      <c r="B380" s="254">
        <f>'3. GRI Pricing'!C390</f>
        <v>0</v>
      </c>
      <c r="C380" s="254" t="str">
        <f>'3. GRI Pricing'!E390</f>
        <v>[Select]</v>
      </c>
      <c r="D380" s="254" t="str">
        <f>'3. GRI Pricing'!F390</f>
        <v>[Select]</v>
      </c>
      <c r="E380" s="255">
        <f>'3. GRI Pricing'!Z390</f>
        <v>0</v>
      </c>
      <c r="F380" s="279">
        <v>0</v>
      </c>
      <c r="G380" s="279">
        <v>0</v>
      </c>
      <c r="H380" s="279">
        <v>0</v>
      </c>
      <c r="I380" s="253"/>
      <c r="J380" s="253"/>
      <c r="K380" s="253"/>
      <c r="L380" s="253"/>
      <c r="M380" s="253"/>
      <c r="N380" s="253"/>
      <c r="O380" s="253"/>
      <c r="P380" s="1"/>
    </row>
    <row r="381" spans="2:16" x14ac:dyDescent="0.25">
      <c r="B381" s="254">
        <f>'3. GRI Pricing'!C391</f>
        <v>0</v>
      </c>
      <c r="C381" s="254" t="str">
        <f>'3. GRI Pricing'!E391</f>
        <v>[Select]</v>
      </c>
      <c r="D381" s="254" t="str">
        <f>'3. GRI Pricing'!F391</f>
        <v>[Select]</v>
      </c>
      <c r="E381" s="255">
        <f>'3. GRI Pricing'!Z391</f>
        <v>0</v>
      </c>
      <c r="F381" s="279">
        <v>0</v>
      </c>
      <c r="G381" s="279">
        <v>0</v>
      </c>
      <c r="H381" s="279">
        <v>0</v>
      </c>
      <c r="I381" s="253"/>
      <c r="J381" s="253"/>
      <c r="K381" s="253"/>
      <c r="L381" s="253"/>
      <c r="M381" s="253"/>
      <c r="N381" s="253"/>
      <c r="O381" s="253"/>
      <c r="P381" s="1"/>
    </row>
    <row r="382" spans="2:16" x14ac:dyDescent="0.25">
      <c r="B382" s="254">
        <f>'3. GRI Pricing'!C392</f>
        <v>0</v>
      </c>
      <c r="C382" s="254" t="str">
        <f>'3. GRI Pricing'!E392</f>
        <v>[Select]</v>
      </c>
      <c r="D382" s="254" t="str">
        <f>'3. GRI Pricing'!F392</f>
        <v>[Select]</v>
      </c>
      <c r="E382" s="255">
        <f>'3. GRI Pricing'!Z392</f>
        <v>0</v>
      </c>
      <c r="F382" s="279">
        <v>0</v>
      </c>
      <c r="G382" s="279">
        <v>0</v>
      </c>
      <c r="H382" s="279">
        <v>0</v>
      </c>
      <c r="I382" s="253"/>
      <c r="J382" s="253"/>
      <c r="K382" s="253"/>
      <c r="L382" s="253"/>
      <c r="M382" s="253"/>
      <c r="N382" s="253"/>
      <c r="O382" s="253"/>
      <c r="P382" s="1"/>
    </row>
    <row r="383" spans="2:16" x14ac:dyDescent="0.25">
      <c r="B383" s="254">
        <f>'3. GRI Pricing'!C393</f>
        <v>0</v>
      </c>
      <c r="C383" s="254" t="str">
        <f>'3. GRI Pricing'!E393</f>
        <v>[Select]</v>
      </c>
      <c r="D383" s="254" t="str">
        <f>'3. GRI Pricing'!F393</f>
        <v>[Select]</v>
      </c>
      <c r="E383" s="255">
        <f>'3. GRI Pricing'!Z393</f>
        <v>0</v>
      </c>
      <c r="F383" s="279">
        <v>0</v>
      </c>
      <c r="G383" s="279">
        <v>0</v>
      </c>
      <c r="H383" s="279">
        <v>0</v>
      </c>
      <c r="I383" s="253"/>
      <c r="J383" s="253"/>
      <c r="K383" s="253"/>
      <c r="L383" s="253"/>
      <c r="M383" s="253"/>
      <c r="N383" s="253"/>
      <c r="O383" s="253"/>
      <c r="P383" s="1"/>
    </row>
    <row r="384" spans="2:16" x14ac:dyDescent="0.25">
      <c r="B384" s="254">
        <f>'3. GRI Pricing'!C394</f>
        <v>0</v>
      </c>
      <c r="C384" s="254" t="str">
        <f>'3. GRI Pricing'!E394</f>
        <v>[Select]</v>
      </c>
      <c r="D384" s="254" t="str">
        <f>'3. GRI Pricing'!F394</f>
        <v>[Select]</v>
      </c>
      <c r="E384" s="255">
        <f>'3. GRI Pricing'!Z394</f>
        <v>0</v>
      </c>
      <c r="F384" s="279">
        <v>0</v>
      </c>
      <c r="G384" s="279">
        <v>0</v>
      </c>
      <c r="H384" s="279">
        <v>0</v>
      </c>
      <c r="I384" s="253"/>
      <c r="J384" s="253"/>
      <c r="K384" s="253"/>
      <c r="L384" s="253"/>
      <c r="M384" s="253"/>
      <c r="N384" s="253"/>
      <c r="O384" s="253"/>
      <c r="P384" s="1"/>
    </row>
    <row r="385" spans="2:16" x14ac:dyDescent="0.25">
      <c r="B385" s="254">
        <f>'3. GRI Pricing'!C395</f>
        <v>0</v>
      </c>
      <c r="C385" s="254" t="str">
        <f>'3. GRI Pricing'!E395</f>
        <v>[Select]</v>
      </c>
      <c r="D385" s="254" t="str">
        <f>'3. GRI Pricing'!F395</f>
        <v>[Select]</v>
      </c>
      <c r="E385" s="255">
        <f>'3. GRI Pricing'!Z395</f>
        <v>0</v>
      </c>
      <c r="F385" s="279">
        <v>0</v>
      </c>
      <c r="G385" s="279">
        <v>0</v>
      </c>
      <c r="H385" s="279">
        <v>0</v>
      </c>
      <c r="I385" s="253"/>
      <c r="J385" s="253"/>
      <c r="K385" s="253"/>
      <c r="L385" s="253"/>
      <c r="M385" s="253"/>
      <c r="N385" s="253"/>
      <c r="O385" s="253"/>
      <c r="P385" s="1"/>
    </row>
    <row r="386" spans="2:16" x14ac:dyDescent="0.25">
      <c r="B386" s="254">
        <f>'3. GRI Pricing'!C396</f>
        <v>0</v>
      </c>
      <c r="C386" s="254" t="str">
        <f>'3. GRI Pricing'!E396</f>
        <v>[Select]</v>
      </c>
      <c r="D386" s="254" t="str">
        <f>'3. GRI Pricing'!F396</f>
        <v>[Select]</v>
      </c>
      <c r="E386" s="255">
        <f>'3. GRI Pricing'!Z396</f>
        <v>0</v>
      </c>
      <c r="F386" s="279">
        <v>0</v>
      </c>
      <c r="G386" s="279">
        <v>0</v>
      </c>
      <c r="H386" s="279">
        <v>0</v>
      </c>
      <c r="I386" s="253"/>
      <c r="J386" s="253"/>
      <c r="K386" s="253"/>
      <c r="L386" s="253"/>
      <c r="M386" s="253"/>
      <c r="N386" s="253"/>
      <c r="O386" s="253"/>
      <c r="P386" s="1"/>
    </row>
    <row r="387" spans="2:16" x14ac:dyDescent="0.25">
      <c r="B387" s="254">
        <f>'3. GRI Pricing'!C397</f>
        <v>0</v>
      </c>
      <c r="C387" s="254" t="str">
        <f>'3. GRI Pricing'!E397</f>
        <v>[Select]</v>
      </c>
      <c r="D387" s="254" t="str">
        <f>'3. GRI Pricing'!F397</f>
        <v>[Select]</v>
      </c>
      <c r="E387" s="255">
        <f>'3. GRI Pricing'!Z397</f>
        <v>0</v>
      </c>
      <c r="F387" s="279">
        <v>0</v>
      </c>
      <c r="G387" s="279">
        <v>0</v>
      </c>
      <c r="H387" s="279">
        <v>0</v>
      </c>
      <c r="I387" s="253"/>
      <c r="J387" s="253"/>
      <c r="K387" s="253"/>
      <c r="L387" s="253"/>
      <c r="M387" s="253"/>
      <c r="N387" s="253"/>
      <c r="O387" s="253"/>
      <c r="P387" s="1"/>
    </row>
    <row r="388" spans="2:16" x14ac:dyDescent="0.25">
      <c r="B388" s="254">
        <f>'3. GRI Pricing'!C398</f>
        <v>0</v>
      </c>
      <c r="C388" s="254" t="str">
        <f>'3. GRI Pricing'!E398</f>
        <v>[Select]</v>
      </c>
      <c r="D388" s="254" t="str">
        <f>'3. GRI Pricing'!F398</f>
        <v>[Select]</v>
      </c>
      <c r="E388" s="255">
        <f>'3. GRI Pricing'!Z398</f>
        <v>0</v>
      </c>
      <c r="F388" s="279">
        <v>0</v>
      </c>
      <c r="G388" s="279">
        <v>0</v>
      </c>
      <c r="H388" s="279">
        <v>0</v>
      </c>
      <c r="I388" s="253"/>
      <c r="J388" s="253"/>
      <c r="K388" s="253"/>
      <c r="L388" s="253"/>
      <c r="M388" s="253"/>
      <c r="N388" s="253"/>
      <c r="O388" s="253"/>
      <c r="P388" s="1"/>
    </row>
    <row r="389" spans="2:16" x14ac:dyDescent="0.25">
      <c r="B389" s="254">
        <f>'3. GRI Pricing'!C399</f>
        <v>0</v>
      </c>
      <c r="C389" s="254" t="str">
        <f>'3. GRI Pricing'!E399</f>
        <v>[Select]</v>
      </c>
      <c r="D389" s="254" t="str">
        <f>'3. GRI Pricing'!F399</f>
        <v>[Select]</v>
      </c>
      <c r="E389" s="255">
        <f>'3. GRI Pricing'!Z399</f>
        <v>0</v>
      </c>
      <c r="F389" s="279">
        <v>0</v>
      </c>
      <c r="G389" s="279">
        <v>0</v>
      </c>
      <c r="H389" s="279">
        <v>0</v>
      </c>
      <c r="I389" s="253"/>
      <c r="J389" s="253"/>
      <c r="K389" s="253"/>
      <c r="L389" s="253"/>
      <c r="M389" s="253"/>
      <c r="N389" s="253"/>
      <c r="O389" s="253"/>
      <c r="P389" s="1"/>
    </row>
    <row r="390" spans="2:16" x14ac:dyDescent="0.25">
      <c r="B390" s="254">
        <f>'3. GRI Pricing'!C400</f>
        <v>0</v>
      </c>
      <c r="C390" s="254" t="str">
        <f>'3. GRI Pricing'!E400</f>
        <v>[Select]</v>
      </c>
      <c r="D390" s="254" t="str">
        <f>'3. GRI Pricing'!F400</f>
        <v>[Select]</v>
      </c>
      <c r="E390" s="255">
        <f>'3. GRI Pricing'!Z400</f>
        <v>0</v>
      </c>
      <c r="F390" s="279">
        <v>0</v>
      </c>
      <c r="G390" s="279">
        <v>0</v>
      </c>
      <c r="H390" s="279">
        <v>0</v>
      </c>
      <c r="I390" s="253"/>
      <c r="J390" s="253"/>
      <c r="K390" s="253"/>
      <c r="L390" s="253"/>
      <c r="M390" s="253"/>
      <c r="N390" s="253"/>
      <c r="O390" s="253"/>
      <c r="P390" s="1"/>
    </row>
    <row r="391" spans="2:16" x14ac:dyDescent="0.25">
      <c r="B391" s="254">
        <f>'3. GRI Pricing'!C401</f>
        <v>0</v>
      </c>
      <c r="C391" s="254" t="str">
        <f>'3. GRI Pricing'!E401</f>
        <v>[Select]</v>
      </c>
      <c r="D391" s="254" t="str">
        <f>'3. GRI Pricing'!F401</f>
        <v>[Select]</v>
      </c>
      <c r="E391" s="255">
        <f>'3. GRI Pricing'!Z401</f>
        <v>0</v>
      </c>
      <c r="F391" s="279">
        <v>0</v>
      </c>
      <c r="G391" s="279">
        <v>0</v>
      </c>
      <c r="H391" s="279">
        <v>0</v>
      </c>
      <c r="I391" s="253"/>
      <c r="J391" s="253"/>
      <c r="K391" s="253"/>
      <c r="L391" s="253"/>
      <c r="M391" s="253"/>
      <c r="N391" s="253"/>
      <c r="O391" s="253"/>
      <c r="P391" s="1"/>
    </row>
    <row r="392" spans="2:16" x14ac:dyDescent="0.25">
      <c r="B392" s="254">
        <f>'3. GRI Pricing'!C402</f>
        <v>0</v>
      </c>
      <c r="C392" s="254" t="str">
        <f>'3. GRI Pricing'!E402</f>
        <v>[Select]</v>
      </c>
      <c r="D392" s="254" t="str">
        <f>'3. GRI Pricing'!F402</f>
        <v>[Select]</v>
      </c>
      <c r="E392" s="255">
        <f>'3. GRI Pricing'!Z402</f>
        <v>0</v>
      </c>
      <c r="F392" s="279">
        <v>0</v>
      </c>
      <c r="G392" s="279">
        <v>0</v>
      </c>
      <c r="H392" s="279">
        <v>0</v>
      </c>
      <c r="I392" s="253"/>
      <c r="J392" s="253"/>
      <c r="K392" s="253"/>
      <c r="L392" s="253"/>
      <c r="M392" s="253"/>
      <c r="N392" s="253"/>
      <c r="O392" s="253"/>
      <c r="P392" s="1"/>
    </row>
    <row r="393" spans="2:16" x14ac:dyDescent="0.25">
      <c r="B393" s="254">
        <f>'3. GRI Pricing'!C403</f>
        <v>0</v>
      </c>
      <c r="C393" s="254" t="str">
        <f>'3. GRI Pricing'!E403</f>
        <v>[Select]</v>
      </c>
      <c r="D393" s="254" t="str">
        <f>'3. GRI Pricing'!F403</f>
        <v>[Select]</v>
      </c>
      <c r="E393" s="255">
        <f>'3. GRI Pricing'!Z403</f>
        <v>0</v>
      </c>
      <c r="F393" s="279">
        <v>0</v>
      </c>
      <c r="G393" s="279">
        <v>0</v>
      </c>
      <c r="H393" s="279">
        <v>0</v>
      </c>
      <c r="I393" s="253"/>
      <c r="J393" s="253"/>
      <c r="K393" s="253"/>
      <c r="L393" s="253"/>
      <c r="M393" s="253"/>
      <c r="N393" s="253"/>
      <c r="O393" s="253"/>
      <c r="P393" s="1"/>
    </row>
    <row r="394" spans="2:16" x14ac:dyDescent="0.25">
      <c r="B394" s="254">
        <f>'3. GRI Pricing'!C404</f>
        <v>0</v>
      </c>
      <c r="C394" s="254" t="str">
        <f>'3. GRI Pricing'!E404</f>
        <v>[Select]</v>
      </c>
      <c r="D394" s="254" t="str">
        <f>'3. GRI Pricing'!F404</f>
        <v>[Select]</v>
      </c>
      <c r="E394" s="255">
        <f>'3. GRI Pricing'!Z404</f>
        <v>0</v>
      </c>
      <c r="F394" s="279">
        <v>0</v>
      </c>
      <c r="G394" s="279">
        <v>0</v>
      </c>
      <c r="H394" s="279">
        <v>0</v>
      </c>
      <c r="I394" s="253"/>
      <c r="J394" s="253"/>
      <c r="K394" s="253"/>
      <c r="L394" s="253"/>
      <c r="M394" s="253"/>
      <c r="N394" s="253"/>
      <c r="O394" s="253"/>
      <c r="P394" s="1"/>
    </row>
    <row r="395" spans="2:16" x14ac:dyDescent="0.25">
      <c r="B395" s="254">
        <f>'3. GRI Pricing'!C405</f>
        <v>0</v>
      </c>
      <c r="C395" s="254" t="str">
        <f>'3. GRI Pricing'!E405</f>
        <v>[Select]</v>
      </c>
      <c r="D395" s="254" t="str">
        <f>'3. GRI Pricing'!F405</f>
        <v>[Select]</v>
      </c>
      <c r="E395" s="255">
        <f>'3. GRI Pricing'!Z405</f>
        <v>0</v>
      </c>
      <c r="F395" s="279">
        <v>0</v>
      </c>
      <c r="G395" s="279">
        <v>0</v>
      </c>
      <c r="H395" s="279">
        <v>0</v>
      </c>
      <c r="I395" s="253"/>
      <c r="J395" s="253"/>
      <c r="K395" s="253"/>
      <c r="L395" s="253"/>
      <c r="M395" s="253"/>
      <c r="N395" s="253"/>
      <c r="O395" s="253"/>
      <c r="P395" s="1"/>
    </row>
    <row r="396" spans="2:16" x14ac:dyDescent="0.25">
      <c r="B396" s="254">
        <f>'3. GRI Pricing'!C406</f>
        <v>0</v>
      </c>
      <c r="C396" s="254" t="str">
        <f>'3. GRI Pricing'!E406</f>
        <v>[Select]</v>
      </c>
      <c r="D396" s="254" t="str">
        <f>'3. GRI Pricing'!F406</f>
        <v>[Select]</v>
      </c>
      <c r="E396" s="255">
        <f>'3. GRI Pricing'!Z406</f>
        <v>0</v>
      </c>
      <c r="F396" s="279">
        <v>0</v>
      </c>
      <c r="G396" s="279">
        <v>0</v>
      </c>
      <c r="H396" s="279">
        <v>0</v>
      </c>
      <c r="I396" s="253"/>
      <c r="J396" s="253"/>
      <c r="K396" s="253"/>
      <c r="L396" s="253"/>
      <c r="M396" s="253"/>
      <c r="N396" s="253"/>
      <c r="O396" s="253"/>
      <c r="P396" s="1"/>
    </row>
    <row r="397" spans="2:16" x14ac:dyDescent="0.25">
      <c r="B397" s="254">
        <f>'3. GRI Pricing'!C407</f>
        <v>0</v>
      </c>
      <c r="C397" s="254" t="str">
        <f>'3. GRI Pricing'!E407</f>
        <v>[Select]</v>
      </c>
      <c r="D397" s="254" t="str">
        <f>'3. GRI Pricing'!F407</f>
        <v>[Select]</v>
      </c>
      <c r="E397" s="255">
        <f>'3. GRI Pricing'!Z407</f>
        <v>0</v>
      </c>
      <c r="F397" s="279">
        <v>0</v>
      </c>
      <c r="G397" s="279">
        <v>0</v>
      </c>
      <c r="H397" s="279">
        <v>0</v>
      </c>
      <c r="I397" s="253"/>
      <c r="J397" s="253"/>
      <c r="K397" s="253"/>
      <c r="L397" s="253"/>
      <c r="M397" s="253"/>
      <c r="N397" s="253"/>
      <c r="O397" s="253"/>
      <c r="P397" s="1"/>
    </row>
    <row r="398" spans="2:16" x14ac:dyDescent="0.25">
      <c r="B398" s="254">
        <f>'3. GRI Pricing'!C408</f>
        <v>0</v>
      </c>
      <c r="C398" s="254" t="str">
        <f>'3. GRI Pricing'!E408</f>
        <v>[Select]</v>
      </c>
      <c r="D398" s="254" t="str">
        <f>'3. GRI Pricing'!F408</f>
        <v>[Select]</v>
      </c>
      <c r="E398" s="255">
        <f>'3. GRI Pricing'!Z408</f>
        <v>0</v>
      </c>
      <c r="F398" s="279">
        <v>0</v>
      </c>
      <c r="G398" s="279">
        <v>0</v>
      </c>
      <c r="H398" s="279">
        <v>0</v>
      </c>
      <c r="I398" s="253"/>
      <c r="J398" s="253"/>
      <c r="K398" s="253"/>
      <c r="L398" s="253"/>
      <c r="M398" s="253"/>
      <c r="N398" s="253"/>
      <c r="O398" s="253"/>
      <c r="P398" s="1"/>
    </row>
    <row r="399" spans="2:16" x14ac:dyDescent="0.25">
      <c r="B399" s="254">
        <f>'3. GRI Pricing'!C409</f>
        <v>0</v>
      </c>
      <c r="C399" s="254" t="str">
        <f>'3. GRI Pricing'!E409</f>
        <v>[Select]</v>
      </c>
      <c r="D399" s="254" t="str">
        <f>'3. GRI Pricing'!F409</f>
        <v>[Select]</v>
      </c>
      <c r="E399" s="255">
        <f>'3. GRI Pricing'!Z409</f>
        <v>0</v>
      </c>
      <c r="F399" s="279">
        <v>0</v>
      </c>
      <c r="G399" s="279">
        <v>0</v>
      </c>
      <c r="H399" s="279">
        <v>0</v>
      </c>
      <c r="I399" s="253"/>
      <c r="J399" s="253"/>
      <c r="K399" s="253"/>
      <c r="L399" s="253"/>
      <c r="M399" s="253"/>
      <c r="N399" s="253"/>
      <c r="O399" s="253"/>
      <c r="P399" s="1"/>
    </row>
    <row r="400" spans="2:16" x14ac:dyDescent="0.25">
      <c r="B400" s="254">
        <f>'3. GRI Pricing'!C410</f>
        <v>0</v>
      </c>
      <c r="C400" s="254" t="str">
        <f>'3. GRI Pricing'!E410</f>
        <v>[Select]</v>
      </c>
      <c r="D400" s="254" t="str">
        <f>'3. GRI Pricing'!F410</f>
        <v>[Select]</v>
      </c>
      <c r="E400" s="255">
        <f>'3. GRI Pricing'!Z410</f>
        <v>0</v>
      </c>
      <c r="F400" s="279">
        <v>0</v>
      </c>
      <c r="G400" s="279">
        <v>0</v>
      </c>
      <c r="H400" s="279">
        <v>0</v>
      </c>
      <c r="I400" s="253"/>
      <c r="J400" s="253"/>
      <c r="K400" s="253"/>
      <c r="L400" s="253"/>
      <c r="M400" s="253"/>
      <c r="N400" s="253"/>
      <c r="O400" s="253"/>
      <c r="P400" s="1"/>
    </row>
    <row r="401" spans="2:16" x14ac:dyDescent="0.25">
      <c r="B401" s="254">
        <f>'3. GRI Pricing'!C411</f>
        <v>0</v>
      </c>
      <c r="C401" s="254" t="str">
        <f>'3. GRI Pricing'!E411</f>
        <v>[Select]</v>
      </c>
      <c r="D401" s="254" t="str">
        <f>'3. GRI Pricing'!F411</f>
        <v>[Select]</v>
      </c>
      <c r="E401" s="255">
        <f>'3. GRI Pricing'!Z411</f>
        <v>0</v>
      </c>
      <c r="F401" s="279">
        <v>0</v>
      </c>
      <c r="G401" s="279">
        <v>0</v>
      </c>
      <c r="H401" s="279">
        <v>0</v>
      </c>
      <c r="I401" s="253"/>
      <c r="J401" s="253"/>
      <c r="K401" s="253"/>
      <c r="L401" s="253"/>
      <c r="M401" s="253"/>
      <c r="N401" s="253"/>
      <c r="O401" s="253"/>
      <c r="P401" s="1"/>
    </row>
    <row r="402" spans="2:16" x14ac:dyDescent="0.25">
      <c r="B402" s="254">
        <f>'3. GRI Pricing'!C412</f>
        <v>0</v>
      </c>
      <c r="C402" s="254" t="str">
        <f>'3. GRI Pricing'!E412</f>
        <v>[Select]</v>
      </c>
      <c r="D402" s="254" t="str">
        <f>'3. GRI Pricing'!F412</f>
        <v>[Select]</v>
      </c>
      <c r="E402" s="255">
        <f>'3. GRI Pricing'!Z412</f>
        <v>0</v>
      </c>
      <c r="F402" s="279">
        <v>0</v>
      </c>
      <c r="G402" s="279">
        <v>0</v>
      </c>
      <c r="H402" s="279">
        <v>0</v>
      </c>
      <c r="I402" s="253"/>
      <c r="J402" s="253"/>
      <c r="K402" s="253"/>
      <c r="L402" s="253"/>
      <c r="M402" s="253"/>
      <c r="N402" s="253"/>
      <c r="O402" s="253"/>
      <c r="P402" s="1"/>
    </row>
    <row r="403" spans="2:16" x14ac:dyDescent="0.25">
      <c r="B403" s="254">
        <f>'3. GRI Pricing'!C413</f>
        <v>0</v>
      </c>
      <c r="C403" s="254" t="str">
        <f>'3. GRI Pricing'!E413</f>
        <v>[Select]</v>
      </c>
      <c r="D403" s="254" t="str">
        <f>'3. GRI Pricing'!F413</f>
        <v>[Select]</v>
      </c>
      <c r="E403" s="255">
        <f>'3. GRI Pricing'!Z413</f>
        <v>0</v>
      </c>
      <c r="F403" s="279">
        <v>0</v>
      </c>
      <c r="G403" s="279">
        <v>0</v>
      </c>
      <c r="H403" s="279">
        <v>0</v>
      </c>
      <c r="I403" s="253"/>
      <c r="J403" s="253"/>
      <c r="K403" s="253"/>
      <c r="L403" s="253"/>
      <c r="M403" s="253"/>
      <c r="N403" s="253"/>
      <c r="O403" s="253"/>
      <c r="P403" s="1"/>
    </row>
    <row r="404" spans="2:16" x14ac:dyDescent="0.25">
      <c r="B404" s="254">
        <f>'3. GRI Pricing'!C414</f>
        <v>0</v>
      </c>
      <c r="C404" s="254" t="str">
        <f>'3. GRI Pricing'!E414</f>
        <v>[Select]</v>
      </c>
      <c r="D404" s="254" t="str">
        <f>'3. GRI Pricing'!F414</f>
        <v>[Select]</v>
      </c>
      <c r="E404" s="255">
        <f>'3. GRI Pricing'!Z414</f>
        <v>0</v>
      </c>
      <c r="F404" s="279">
        <v>0</v>
      </c>
      <c r="G404" s="279">
        <v>0</v>
      </c>
      <c r="H404" s="279">
        <v>0</v>
      </c>
      <c r="I404" s="253"/>
      <c r="J404" s="253"/>
      <c r="K404" s="253"/>
      <c r="L404" s="253"/>
      <c r="M404" s="253"/>
      <c r="N404" s="253"/>
      <c r="O404" s="253"/>
      <c r="P404" s="1"/>
    </row>
    <row r="405" spans="2:16" x14ac:dyDescent="0.25">
      <c r="B405" s="254">
        <f>'3. GRI Pricing'!C415</f>
        <v>0</v>
      </c>
      <c r="C405" s="254" t="str">
        <f>'3. GRI Pricing'!E415</f>
        <v>[Select]</v>
      </c>
      <c r="D405" s="254" t="str">
        <f>'3. GRI Pricing'!F415</f>
        <v>[Select]</v>
      </c>
      <c r="E405" s="255">
        <f>'3. GRI Pricing'!Z415</f>
        <v>0</v>
      </c>
      <c r="F405" s="279">
        <v>0</v>
      </c>
      <c r="G405" s="279">
        <v>0</v>
      </c>
      <c r="H405" s="279">
        <v>0</v>
      </c>
      <c r="I405" s="253"/>
      <c r="J405" s="253"/>
      <c r="K405" s="253"/>
      <c r="L405" s="253"/>
      <c r="M405" s="253"/>
      <c r="N405" s="253"/>
      <c r="O405" s="253"/>
      <c r="P405" s="1"/>
    </row>
    <row r="406" spans="2:16" x14ac:dyDescent="0.25">
      <c r="B406" s="254">
        <f>'3. GRI Pricing'!C416</f>
        <v>0</v>
      </c>
      <c r="C406" s="254" t="str">
        <f>'3. GRI Pricing'!E416</f>
        <v>[Select]</v>
      </c>
      <c r="D406" s="254" t="str">
        <f>'3. GRI Pricing'!F416</f>
        <v>[Select]</v>
      </c>
      <c r="E406" s="255">
        <f>'3. GRI Pricing'!Z416</f>
        <v>0</v>
      </c>
      <c r="F406" s="279">
        <v>0</v>
      </c>
      <c r="G406" s="279">
        <v>0</v>
      </c>
      <c r="H406" s="279">
        <v>0</v>
      </c>
      <c r="I406" s="253"/>
      <c r="J406" s="253"/>
      <c r="K406" s="253"/>
      <c r="L406" s="253"/>
      <c r="M406" s="253"/>
      <c r="N406" s="253"/>
      <c r="O406" s="253"/>
      <c r="P406" s="1"/>
    </row>
    <row r="407" spans="2:16" x14ac:dyDescent="0.25">
      <c r="B407" s="254">
        <f>'3. GRI Pricing'!C417</f>
        <v>0</v>
      </c>
      <c r="C407" s="254" t="str">
        <f>'3. GRI Pricing'!E417</f>
        <v>[Select]</v>
      </c>
      <c r="D407" s="254" t="str">
        <f>'3. GRI Pricing'!F417</f>
        <v>[Select]</v>
      </c>
      <c r="E407" s="255">
        <f>'3. GRI Pricing'!Z417</f>
        <v>0</v>
      </c>
      <c r="F407" s="279">
        <v>0</v>
      </c>
      <c r="G407" s="279">
        <v>0</v>
      </c>
      <c r="H407" s="279">
        <v>0</v>
      </c>
      <c r="I407" s="253"/>
      <c r="J407" s="253"/>
      <c r="K407" s="253"/>
      <c r="L407" s="253"/>
      <c r="M407" s="253"/>
      <c r="N407" s="253"/>
      <c r="O407" s="253"/>
      <c r="P407" s="1"/>
    </row>
    <row r="408" spans="2:16" x14ac:dyDescent="0.25">
      <c r="B408" s="254">
        <f>'3. GRI Pricing'!C418</f>
        <v>0</v>
      </c>
      <c r="C408" s="254" t="str">
        <f>'3. GRI Pricing'!E418</f>
        <v>[Select]</v>
      </c>
      <c r="D408" s="254" t="str">
        <f>'3. GRI Pricing'!F418</f>
        <v>[Select]</v>
      </c>
      <c r="E408" s="255">
        <f>'3. GRI Pricing'!Z418</f>
        <v>0</v>
      </c>
      <c r="F408" s="279">
        <v>0</v>
      </c>
      <c r="G408" s="279">
        <v>0</v>
      </c>
      <c r="H408" s="279">
        <v>0</v>
      </c>
      <c r="I408" s="253"/>
      <c r="J408" s="253"/>
      <c r="K408" s="253"/>
      <c r="L408" s="253"/>
      <c r="M408" s="253"/>
      <c r="N408" s="253"/>
      <c r="O408" s="253"/>
      <c r="P408" s="1"/>
    </row>
    <row r="409" spans="2:16" x14ac:dyDescent="0.25">
      <c r="B409" s="254">
        <f>'3. GRI Pricing'!C419</f>
        <v>0</v>
      </c>
      <c r="C409" s="254" t="str">
        <f>'3. GRI Pricing'!E419</f>
        <v>[Select]</v>
      </c>
      <c r="D409" s="254" t="str">
        <f>'3. GRI Pricing'!F419</f>
        <v>[Select]</v>
      </c>
      <c r="E409" s="255">
        <f>'3. GRI Pricing'!Z419</f>
        <v>0</v>
      </c>
      <c r="F409" s="279">
        <v>0</v>
      </c>
      <c r="G409" s="279">
        <v>0</v>
      </c>
      <c r="H409" s="279">
        <v>0</v>
      </c>
      <c r="I409" s="253"/>
      <c r="J409" s="253"/>
      <c r="K409" s="253"/>
      <c r="L409" s="253"/>
      <c r="M409" s="253"/>
      <c r="N409" s="253"/>
      <c r="O409" s="253"/>
      <c r="P409" s="1"/>
    </row>
    <row r="410" spans="2:16" x14ac:dyDescent="0.25">
      <c r="B410" s="254">
        <f>'3. GRI Pricing'!C420</f>
        <v>0</v>
      </c>
      <c r="C410" s="254" t="str">
        <f>'3. GRI Pricing'!E420</f>
        <v>[Select]</v>
      </c>
      <c r="D410" s="254" t="str">
        <f>'3. GRI Pricing'!F420</f>
        <v>[Select]</v>
      </c>
      <c r="E410" s="255">
        <f>'3. GRI Pricing'!Z420</f>
        <v>0</v>
      </c>
      <c r="F410" s="279">
        <v>0</v>
      </c>
      <c r="G410" s="279">
        <v>0</v>
      </c>
      <c r="H410" s="279">
        <v>0</v>
      </c>
      <c r="I410" s="253"/>
      <c r="J410" s="253"/>
      <c r="K410" s="253"/>
      <c r="L410" s="253"/>
      <c r="M410" s="253"/>
      <c r="N410" s="253"/>
      <c r="O410" s="253"/>
      <c r="P410" s="1"/>
    </row>
    <row r="411" spans="2:16" x14ac:dyDescent="0.25">
      <c r="B411" s="254">
        <f>'3. GRI Pricing'!C421</f>
        <v>0</v>
      </c>
      <c r="C411" s="254" t="str">
        <f>'3. GRI Pricing'!E421</f>
        <v>[Select]</v>
      </c>
      <c r="D411" s="254" t="str">
        <f>'3. GRI Pricing'!F421</f>
        <v>[Select]</v>
      </c>
      <c r="E411" s="255">
        <f>'3. GRI Pricing'!Z421</f>
        <v>0</v>
      </c>
      <c r="F411" s="279">
        <v>0</v>
      </c>
      <c r="G411" s="279">
        <v>0</v>
      </c>
      <c r="H411" s="279">
        <v>0</v>
      </c>
      <c r="I411" s="253"/>
      <c r="J411" s="253"/>
      <c r="K411" s="253"/>
      <c r="L411" s="253"/>
      <c r="M411" s="253"/>
      <c r="N411" s="253"/>
      <c r="O411" s="253"/>
      <c r="P411" s="1"/>
    </row>
    <row r="412" spans="2:16" x14ac:dyDescent="0.25">
      <c r="B412" s="254">
        <f>'3. GRI Pricing'!C422</f>
        <v>0</v>
      </c>
      <c r="C412" s="254" t="str">
        <f>'3. GRI Pricing'!E422</f>
        <v>[Select]</v>
      </c>
      <c r="D412" s="254" t="str">
        <f>'3. GRI Pricing'!F422</f>
        <v>[Select]</v>
      </c>
      <c r="E412" s="255">
        <f>'3. GRI Pricing'!Z422</f>
        <v>0</v>
      </c>
      <c r="F412" s="279">
        <v>0</v>
      </c>
      <c r="G412" s="279">
        <v>0</v>
      </c>
      <c r="H412" s="279">
        <v>0</v>
      </c>
      <c r="I412" s="253"/>
      <c r="J412" s="253"/>
      <c r="K412" s="253"/>
      <c r="L412" s="253"/>
      <c r="M412" s="253"/>
      <c r="N412" s="253"/>
      <c r="O412" s="253"/>
      <c r="P412" s="1"/>
    </row>
    <row r="413" spans="2:16" x14ac:dyDescent="0.25">
      <c r="B413" s="254">
        <f>'3. GRI Pricing'!C423</f>
        <v>0</v>
      </c>
      <c r="C413" s="254" t="str">
        <f>'3. GRI Pricing'!E423</f>
        <v>[Select]</v>
      </c>
      <c r="D413" s="254" t="str">
        <f>'3. GRI Pricing'!F423</f>
        <v>[Select]</v>
      </c>
      <c r="E413" s="255">
        <f>'3. GRI Pricing'!Z423</f>
        <v>0</v>
      </c>
      <c r="F413" s="279">
        <v>0</v>
      </c>
      <c r="G413" s="279">
        <v>0</v>
      </c>
      <c r="H413" s="279">
        <v>0</v>
      </c>
      <c r="I413" s="253"/>
      <c r="J413" s="253"/>
      <c r="K413" s="253"/>
      <c r="L413" s="253"/>
      <c r="M413" s="253"/>
      <c r="N413" s="253"/>
      <c r="O413" s="253"/>
      <c r="P413" s="1"/>
    </row>
    <row r="414" spans="2:16" x14ac:dyDescent="0.25">
      <c r="B414" s="254">
        <f>'3. GRI Pricing'!C424</f>
        <v>0</v>
      </c>
      <c r="C414" s="254" t="str">
        <f>'3. GRI Pricing'!E424</f>
        <v>[Select]</v>
      </c>
      <c r="D414" s="254" t="str">
        <f>'3. GRI Pricing'!F424</f>
        <v>[Select]</v>
      </c>
      <c r="E414" s="255">
        <f>'3. GRI Pricing'!Z424</f>
        <v>0</v>
      </c>
      <c r="F414" s="279">
        <v>0</v>
      </c>
      <c r="G414" s="279">
        <v>0</v>
      </c>
      <c r="H414" s="279">
        <v>0</v>
      </c>
      <c r="I414" s="253"/>
      <c r="J414" s="253"/>
      <c r="K414" s="253"/>
      <c r="L414" s="253"/>
      <c r="M414" s="253"/>
      <c r="N414" s="253"/>
      <c r="O414" s="253"/>
      <c r="P414" s="1"/>
    </row>
    <row r="415" spans="2:16" x14ac:dyDescent="0.25">
      <c r="B415" s="254">
        <f>'3. GRI Pricing'!C425</f>
        <v>0</v>
      </c>
      <c r="C415" s="254" t="str">
        <f>'3. GRI Pricing'!E425</f>
        <v>[Select]</v>
      </c>
      <c r="D415" s="254" t="str">
        <f>'3. GRI Pricing'!F425</f>
        <v>[Select]</v>
      </c>
      <c r="E415" s="255">
        <f>'3. GRI Pricing'!Z425</f>
        <v>0</v>
      </c>
      <c r="F415" s="279">
        <v>0</v>
      </c>
      <c r="G415" s="279">
        <v>0</v>
      </c>
      <c r="H415" s="279">
        <v>0</v>
      </c>
      <c r="I415" s="253"/>
      <c r="J415" s="253"/>
      <c r="K415" s="253"/>
      <c r="L415" s="253"/>
      <c r="M415" s="253"/>
      <c r="N415" s="253"/>
      <c r="O415" s="253"/>
      <c r="P415" s="1"/>
    </row>
    <row r="416" spans="2:16" x14ac:dyDescent="0.25">
      <c r="B416" s="254">
        <f>'3. GRI Pricing'!C426</f>
        <v>0</v>
      </c>
      <c r="C416" s="254" t="str">
        <f>'3. GRI Pricing'!E426</f>
        <v>[Select]</v>
      </c>
      <c r="D416" s="254" t="str">
        <f>'3. GRI Pricing'!F426</f>
        <v>[Select]</v>
      </c>
      <c r="E416" s="255">
        <f>'3. GRI Pricing'!Z426</f>
        <v>0</v>
      </c>
      <c r="F416" s="279">
        <v>0</v>
      </c>
      <c r="G416" s="279">
        <v>0</v>
      </c>
      <c r="H416" s="279">
        <v>0</v>
      </c>
      <c r="I416" s="253"/>
      <c r="J416" s="253"/>
      <c r="K416" s="253"/>
      <c r="L416" s="253"/>
      <c r="M416" s="253"/>
      <c r="N416" s="253"/>
      <c r="O416" s="253"/>
      <c r="P416" s="1"/>
    </row>
    <row r="417" spans="2:16" x14ac:dyDescent="0.25">
      <c r="B417" s="254">
        <f>'3. GRI Pricing'!C427</f>
        <v>0</v>
      </c>
      <c r="C417" s="254" t="str">
        <f>'3. GRI Pricing'!E427</f>
        <v>[Select]</v>
      </c>
      <c r="D417" s="254" t="str">
        <f>'3. GRI Pricing'!F427</f>
        <v>[Select]</v>
      </c>
      <c r="E417" s="255">
        <f>'3. GRI Pricing'!Z427</f>
        <v>0</v>
      </c>
      <c r="F417" s="279">
        <v>0</v>
      </c>
      <c r="G417" s="279">
        <v>0</v>
      </c>
      <c r="H417" s="279">
        <v>0</v>
      </c>
      <c r="I417" s="253"/>
      <c r="J417" s="253"/>
      <c r="K417" s="253"/>
      <c r="L417" s="253"/>
      <c r="M417" s="253"/>
      <c r="N417" s="253"/>
      <c r="O417" s="253"/>
      <c r="P417" s="1"/>
    </row>
    <row r="418" spans="2:16" x14ac:dyDescent="0.25">
      <c r="B418" s="254">
        <f>'3. GRI Pricing'!C428</f>
        <v>0</v>
      </c>
      <c r="C418" s="254" t="str">
        <f>'3. GRI Pricing'!E428</f>
        <v>[Select]</v>
      </c>
      <c r="D418" s="254" t="str">
        <f>'3. GRI Pricing'!F428</f>
        <v>[Select]</v>
      </c>
      <c r="E418" s="255">
        <f>'3. GRI Pricing'!Z428</f>
        <v>0</v>
      </c>
      <c r="F418" s="279">
        <v>0</v>
      </c>
      <c r="G418" s="279">
        <v>0</v>
      </c>
      <c r="H418" s="279">
        <v>0</v>
      </c>
      <c r="I418" s="253"/>
      <c r="J418" s="253"/>
      <c r="K418" s="253"/>
      <c r="L418" s="253"/>
      <c r="M418" s="253"/>
      <c r="N418" s="253"/>
      <c r="O418" s="253"/>
      <c r="P418" s="1"/>
    </row>
    <row r="419" spans="2:16" x14ac:dyDescent="0.25">
      <c r="B419" s="254">
        <f>'3. GRI Pricing'!C429</f>
        <v>0</v>
      </c>
      <c r="C419" s="254" t="str">
        <f>'3. GRI Pricing'!E429</f>
        <v>[Select]</v>
      </c>
      <c r="D419" s="254" t="str">
        <f>'3. GRI Pricing'!F429</f>
        <v>[Select]</v>
      </c>
      <c r="E419" s="255">
        <f>'3. GRI Pricing'!Z429</f>
        <v>0</v>
      </c>
      <c r="F419" s="279">
        <v>0</v>
      </c>
      <c r="G419" s="279">
        <v>0</v>
      </c>
      <c r="H419" s="279">
        <v>0</v>
      </c>
      <c r="I419" s="253"/>
      <c r="J419" s="253"/>
      <c r="K419" s="253"/>
      <c r="L419" s="253"/>
      <c r="M419" s="253"/>
      <c r="N419" s="253"/>
      <c r="O419" s="253"/>
      <c r="P419" s="1"/>
    </row>
    <row r="420" spans="2:16" x14ac:dyDescent="0.25">
      <c r="B420" s="254">
        <f>'3. GRI Pricing'!C430</f>
        <v>0</v>
      </c>
      <c r="C420" s="254" t="str">
        <f>'3. GRI Pricing'!E430</f>
        <v>[Select]</v>
      </c>
      <c r="D420" s="254" t="str">
        <f>'3. GRI Pricing'!F430</f>
        <v>[Select]</v>
      </c>
      <c r="E420" s="255">
        <f>'3. GRI Pricing'!Z430</f>
        <v>0</v>
      </c>
      <c r="F420" s="279">
        <v>0</v>
      </c>
      <c r="G420" s="279">
        <v>0</v>
      </c>
      <c r="H420" s="279">
        <v>0</v>
      </c>
      <c r="I420" s="253"/>
      <c r="J420" s="253"/>
      <c r="K420" s="253"/>
      <c r="L420" s="253"/>
      <c r="M420" s="253"/>
      <c r="N420" s="253"/>
      <c r="O420" s="253"/>
      <c r="P420" s="1"/>
    </row>
    <row r="421" spans="2:16" x14ac:dyDescent="0.25">
      <c r="B421" s="254">
        <f>'3. GRI Pricing'!C431</f>
        <v>0</v>
      </c>
      <c r="C421" s="254" t="str">
        <f>'3. GRI Pricing'!E431</f>
        <v>[Select]</v>
      </c>
      <c r="D421" s="254" t="str">
        <f>'3. GRI Pricing'!F431</f>
        <v>[Select]</v>
      </c>
      <c r="E421" s="255">
        <f>'3. GRI Pricing'!Z431</f>
        <v>0</v>
      </c>
      <c r="F421" s="279">
        <v>0</v>
      </c>
      <c r="G421" s="279">
        <v>0</v>
      </c>
      <c r="H421" s="279">
        <v>0</v>
      </c>
      <c r="I421" s="253"/>
      <c r="J421" s="253"/>
      <c r="K421" s="253"/>
      <c r="L421" s="253"/>
      <c r="M421" s="253"/>
      <c r="N421" s="253"/>
      <c r="O421" s="253"/>
      <c r="P421" s="1"/>
    </row>
    <row r="422" spans="2:16" x14ac:dyDescent="0.25">
      <c r="B422" s="254">
        <f>'3. GRI Pricing'!C432</f>
        <v>0</v>
      </c>
      <c r="C422" s="254" t="str">
        <f>'3. GRI Pricing'!E432</f>
        <v>[Select]</v>
      </c>
      <c r="D422" s="254" t="str">
        <f>'3. GRI Pricing'!F432</f>
        <v>[Select]</v>
      </c>
      <c r="E422" s="255">
        <f>'3. GRI Pricing'!Z432</f>
        <v>0</v>
      </c>
      <c r="F422" s="279">
        <v>0</v>
      </c>
      <c r="G422" s="279">
        <v>0</v>
      </c>
      <c r="H422" s="279">
        <v>0</v>
      </c>
      <c r="I422" s="253"/>
      <c r="J422" s="253"/>
      <c r="K422" s="253"/>
      <c r="L422" s="253"/>
      <c r="M422" s="253"/>
      <c r="N422" s="253"/>
      <c r="O422" s="253"/>
      <c r="P422" s="1"/>
    </row>
    <row r="423" spans="2:16" x14ac:dyDescent="0.25">
      <c r="B423" s="254">
        <f>'3. GRI Pricing'!C433</f>
        <v>0</v>
      </c>
      <c r="C423" s="254" t="str">
        <f>'3. GRI Pricing'!E433</f>
        <v>[Select]</v>
      </c>
      <c r="D423" s="254" t="str">
        <f>'3. GRI Pricing'!F433</f>
        <v>[Select]</v>
      </c>
      <c r="E423" s="255">
        <f>'3. GRI Pricing'!Z433</f>
        <v>0</v>
      </c>
      <c r="F423" s="279">
        <v>0</v>
      </c>
      <c r="G423" s="279">
        <v>0</v>
      </c>
      <c r="H423" s="279">
        <v>0</v>
      </c>
      <c r="I423" s="253"/>
      <c r="J423" s="253"/>
      <c r="K423" s="253"/>
      <c r="L423" s="253"/>
      <c r="M423" s="253"/>
      <c r="N423" s="253"/>
      <c r="O423" s="253"/>
      <c r="P423" s="1"/>
    </row>
    <row r="424" spans="2:16" x14ac:dyDescent="0.25">
      <c r="B424" s="254">
        <f>'3. GRI Pricing'!C434</f>
        <v>0</v>
      </c>
      <c r="C424" s="254" t="str">
        <f>'3. GRI Pricing'!E434</f>
        <v>[Select]</v>
      </c>
      <c r="D424" s="254" t="str">
        <f>'3. GRI Pricing'!F434</f>
        <v>[Select]</v>
      </c>
      <c r="E424" s="255">
        <f>'3. GRI Pricing'!Z434</f>
        <v>0</v>
      </c>
      <c r="F424" s="279">
        <v>0</v>
      </c>
      <c r="G424" s="279">
        <v>0</v>
      </c>
      <c r="H424" s="279">
        <v>0</v>
      </c>
      <c r="I424" s="253"/>
      <c r="J424" s="253"/>
      <c r="K424" s="253"/>
      <c r="L424" s="253"/>
      <c r="M424" s="253"/>
      <c r="N424" s="253"/>
      <c r="O424" s="253"/>
      <c r="P424" s="1"/>
    </row>
    <row r="425" spans="2:16" x14ac:dyDescent="0.25">
      <c r="B425" s="254">
        <f>'3. GRI Pricing'!C435</f>
        <v>0</v>
      </c>
      <c r="C425" s="254" t="str">
        <f>'3. GRI Pricing'!E435</f>
        <v>[Select]</v>
      </c>
      <c r="D425" s="254" t="str">
        <f>'3. GRI Pricing'!F435</f>
        <v>[Select]</v>
      </c>
      <c r="E425" s="255">
        <f>'3. GRI Pricing'!Z435</f>
        <v>0</v>
      </c>
      <c r="F425" s="279">
        <v>0</v>
      </c>
      <c r="G425" s="279">
        <v>0</v>
      </c>
      <c r="H425" s="279">
        <v>0</v>
      </c>
      <c r="I425" s="253"/>
      <c r="J425" s="253"/>
      <c r="K425" s="253"/>
      <c r="L425" s="253"/>
      <c r="M425" s="253"/>
      <c r="N425" s="253"/>
      <c r="O425" s="253"/>
      <c r="P425" s="1"/>
    </row>
    <row r="426" spans="2:16" x14ac:dyDescent="0.25">
      <c r="B426" s="254">
        <f>'3. GRI Pricing'!C436</f>
        <v>0</v>
      </c>
      <c r="C426" s="254" t="str">
        <f>'3. GRI Pricing'!E436</f>
        <v>[Select]</v>
      </c>
      <c r="D426" s="254" t="str">
        <f>'3. GRI Pricing'!F436</f>
        <v>[Select]</v>
      </c>
      <c r="E426" s="255">
        <f>'3. GRI Pricing'!Z436</f>
        <v>0</v>
      </c>
      <c r="F426" s="279">
        <v>0</v>
      </c>
      <c r="G426" s="279">
        <v>0</v>
      </c>
      <c r="H426" s="279">
        <v>0</v>
      </c>
      <c r="I426" s="253"/>
      <c r="J426" s="253"/>
      <c r="K426" s="253"/>
      <c r="L426" s="253"/>
      <c r="M426" s="253"/>
      <c r="N426" s="253"/>
      <c r="O426" s="253"/>
      <c r="P426" s="1"/>
    </row>
    <row r="427" spans="2:16" x14ac:dyDescent="0.25">
      <c r="B427" s="254">
        <f>'3. GRI Pricing'!C437</f>
        <v>0</v>
      </c>
      <c r="C427" s="254" t="str">
        <f>'3. GRI Pricing'!E437</f>
        <v>[Select]</v>
      </c>
      <c r="D427" s="254" t="str">
        <f>'3. GRI Pricing'!F437</f>
        <v>[Select]</v>
      </c>
      <c r="E427" s="255">
        <f>'3. GRI Pricing'!Z437</f>
        <v>0</v>
      </c>
      <c r="F427" s="279">
        <v>0</v>
      </c>
      <c r="G427" s="279">
        <v>0</v>
      </c>
      <c r="H427" s="279">
        <v>0</v>
      </c>
      <c r="I427" s="253"/>
      <c r="J427" s="253"/>
      <c r="K427" s="253"/>
      <c r="L427" s="253"/>
      <c r="M427" s="253"/>
      <c r="N427" s="253"/>
      <c r="O427" s="253"/>
      <c r="P427" s="1"/>
    </row>
    <row r="428" spans="2:16" x14ac:dyDescent="0.25">
      <c r="B428" s="254">
        <f>'3. GRI Pricing'!C438</f>
        <v>0</v>
      </c>
      <c r="C428" s="254" t="str">
        <f>'3. GRI Pricing'!E438</f>
        <v>[Select]</v>
      </c>
      <c r="D428" s="254" t="str">
        <f>'3. GRI Pricing'!F438</f>
        <v>[Select]</v>
      </c>
      <c r="E428" s="255">
        <f>'3. GRI Pricing'!Z438</f>
        <v>0</v>
      </c>
      <c r="F428" s="279">
        <v>0</v>
      </c>
      <c r="G428" s="279">
        <v>0</v>
      </c>
      <c r="H428" s="279">
        <v>0</v>
      </c>
      <c r="I428" s="253"/>
      <c r="J428" s="253"/>
      <c r="K428" s="253"/>
      <c r="L428" s="253"/>
      <c r="M428" s="253"/>
      <c r="N428" s="253"/>
      <c r="O428" s="253"/>
      <c r="P428" s="1"/>
    </row>
    <row r="429" spans="2:16" x14ac:dyDescent="0.25">
      <c r="B429" s="254">
        <f>'3. GRI Pricing'!C439</f>
        <v>0</v>
      </c>
      <c r="C429" s="254" t="str">
        <f>'3. GRI Pricing'!E439</f>
        <v>[Select]</v>
      </c>
      <c r="D429" s="254" t="str">
        <f>'3. GRI Pricing'!F439</f>
        <v>[Select]</v>
      </c>
      <c r="E429" s="255">
        <f>'3. GRI Pricing'!Z439</f>
        <v>0</v>
      </c>
      <c r="F429" s="279">
        <v>0</v>
      </c>
      <c r="G429" s="279">
        <v>0</v>
      </c>
      <c r="H429" s="279">
        <v>0</v>
      </c>
      <c r="I429" s="253"/>
      <c r="J429" s="253"/>
      <c r="K429" s="253"/>
      <c r="L429" s="253"/>
      <c r="M429" s="253"/>
      <c r="N429" s="253"/>
      <c r="O429" s="253"/>
      <c r="P429" s="1"/>
    </row>
    <row r="430" spans="2:16" x14ac:dyDescent="0.25">
      <c r="B430" s="254">
        <f>'3. GRI Pricing'!C440</f>
        <v>0</v>
      </c>
      <c r="C430" s="254" t="str">
        <f>'3. GRI Pricing'!E440</f>
        <v>[Select]</v>
      </c>
      <c r="D430" s="254" t="str">
        <f>'3. GRI Pricing'!F440</f>
        <v>[Select]</v>
      </c>
      <c r="E430" s="255">
        <f>'3. GRI Pricing'!Z440</f>
        <v>0</v>
      </c>
      <c r="F430" s="279">
        <v>0</v>
      </c>
      <c r="G430" s="279">
        <v>0</v>
      </c>
      <c r="H430" s="279">
        <v>0</v>
      </c>
      <c r="I430" s="253"/>
      <c r="J430" s="253"/>
      <c r="K430" s="253"/>
      <c r="L430" s="253"/>
      <c r="M430" s="253"/>
      <c r="N430" s="253"/>
      <c r="O430" s="253"/>
      <c r="P430" s="1"/>
    </row>
    <row r="431" spans="2:16" x14ac:dyDescent="0.25">
      <c r="B431" s="254">
        <f>'3. GRI Pricing'!C441</f>
        <v>0</v>
      </c>
      <c r="C431" s="254" t="str">
        <f>'3. GRI Pricing'!E441</f>
        <v>[Select]</v>
      </c>
      <c r="D431" s="254" t="str">
        <f>'3. GRI Pricing'!F441</f>
        <v>[Select]</v>
      </c>
      <c r="E431" s="255">
        <f>'3. GRI Pricing'!Z441</f>
        <v>0</v>
      </c>
      <c r="F431" s="279">
        <v>0</v>
      </c>
      <c r="G431" s="279">
        <v>0</v>
      </c>
      <c r="H431" s="279">
        <v>0</v>
      </c>
      <c r="I431" s="253"/>
      <c r="J431" s="253"/>
      <c r="K431" s="253"/>
      <c r="L431" s="253"/>
      <c r="M431" s="253"/>
      <c r="N431" s="253"/>
      <c r="O431" s="253"/>
      <c r="P431" s="1"/>
    </row>
    <row r="432" spans="2:16" x14ac:dyDescent="0.25">
      <c r="B432" s="254">
        <f>'3. GRI Pricing'!C442</f>
        <v>0</v>
      </c>
      <c r="C432" s="254" t="str">
        <f>'3. GRI Pricing'!E442</f>
        <v>[Select]</v>
      </c>
      <c r="D432" s="254" t="str">
        <f>'3. GRI Pricing'!F442</f>
        <v>[Select]</v>
      </c>
      <c r="E432" s="255">
        <f>'3. GRI Pricing'!Z442</f>
        <v>0</v>
      </c>
      <c r="F432" s="279">
        <v>0</v>
      </c>
      <c r="G432" s="279">
        <v>0</v>
      </c>
      <c r="H432" s="279">
        <v>0</v>
      </c>
      <c r="I432" s="253"/>
      <c r="J432" s="253"/>
      <c r="K432" s="253"/>
      <c r="L432" s="253"/>
      <c r="M432" s="253"/>
      <c r="N432" s="253"/>
      <c r="O432" s="253"/>
      <c r="P432" s="1"/>
    </row>
    <row r="433" spans="2:16" x14ac:dyDescent="0.25">
      <c r="B433" s="254">
        <f>'3. GRI Pricing'!C443</f>
        <v>0</v>
      </c>
      <c r="C433" s="254" t="str">
        <f>'3. GRI Pricing'!E443</f>
        <v>[Select]</v>
      </c>
      <c r="D433" s="254" t="str">
        <f>'3. GRI Pricing'!F443</f>
        <v>[Select]</v>
      </c>
      <c r="E433" s="255">
        <f>'3. GRI Pricing'!Z443</f>
        <v>0</v>
      </c>
      <c r="F433" s="279">
        <v>0</v>
      </c>
      <c r="G433" s="279">
        <v>0</v>
      </c>
      <c r="H433" s="279">
        <v>0</v>
      </c>
      <c r="I433" s="253"/>
      <c r="J433" s="253"/>
      <c r="K433" s="253"/>
      <c r="L433" s="253"/>
      <c r="M433" s="253"/>
      <c r="N433" s="253"/>
      <c r="O433" s="253"/>
      <c r="P433" s="1"/>
    </row>
    <row r="434" spans="2:16" x14ac:dyDescent="0.25">
      <c r="B434" s="254">
        <f>'3. GRI Pricing'!C444</f>
        <v>0</v>
      </c>
      <c r="C434" s="254" t="str">
        <f>'3. GRI Pricing'!E444</f>
        <v>[Select]</v>
      </c>
      <c r="D434" s="254" t="str">
        <f>'3. GRI Pricing'!F444</f>
        <v>[Select]</v>
      </c>
      <c r="E434" s="255">
        <f>'3. GRI Pricing'!Z444</f>
        <v>0</v>
      </c>
      <c r="F434" s="279">
        <v>0</v>
      </c>
      <c r="G434" s="279">
        <v>0</v>
      </c>
      <c r="H434" s="279">
        <v>0</v>
      </c>
      <c r="I434" s="253"/>
      <c r="J434" s="253"/>
      <c r="K434" s="253"/>
      <c r="L434" s="253"/>
      <c r="M434" s="253"/>
      <c r="N434" s="253"/>
      <c r="O434" s="253"/>
      <c r="P434" s="1"/>
    </row>
    <row r="435" spans="2:16" x14ac:dyDescent="0.25">
      <c r="B435" s="254">
        <f>'3. GRI Pricing'!C445</f>
        <v>0</v>
      </c>
      <c r="C435" s="254" t="str">
        <f>'3. GRI Pricing'!E445</f>
        <v>[Select]</v>
      </c>
      <c r="D435" s="254" t="str">
        <f>'3. GRI Pricing'!F445</f>
        <v>[Select]</v>
      </c>
      <c r="E435" s="255">
        <f>'3. GRI Pricing'!Z445</f>
        <v>0</v>
      </c>
      <c r="F435" s="279">
        <v>0</v>
      </c>
      <c r="G435" s="279">
        <v>0</v>
      </c>
      <c r="H435" s="279">
        <v>0</v>
      </c>
      <c r="I435" s="253"/>
      <c r="J435" s="253"/>
      <c r="K435" s="253"/>
      <c r="L435" s="253"/>
      <c r="M435" s="253"/>
      <c r="N435" s="253"/>
      <c r="O435" s="253"/>
      <c r="P435" s="1"/>
    </row>
    <row r="436" spans="2:16" x14ac:dyDescent="0.25">
      <c r="B436" s="254">
        <f>'3. GRI Pricing'!C446</f>
        <v>0</v>
      </c>
      <c r="C436" s="254" t="str">
        <f>'3. GRI Pricing'!E446</f>
        <v>[Select]</v>
      </c>
      <c r="D436" s="254" t="str">
        <f>'3. GRI Pricing'!F446</f>
        <v>[Select]</v>
      </c>
      <c r="E436" s="255">
        <f>'3. GRI Pricing'!Z446</f>
        <v>0</v>
      </c>
      <c r="F436" s="279">
        <v>0</v>
      </c>
      <c r="G436" s="279">
        <v>0</v>
      </c>
      <c r="H436" s="279">
        <v>0</v>
      </c>
      <c r="I436" s="253"/>
      <c r="J436" s="253"/>
      <c r="K436" s="253"/>
      <c r="L436" s="253"/>
      <c r="M436" s="253"/>
      <c r="N436" s="253"/>
      <c r="O436" s="253"/>
      <c r="P436" s="1"/>
    </row>
    <row r="437" spans="2:16" x14ac:dyDescent="0.25">
      <c r="B437" s="254">
        <f>'3. GRI Pricing'!C447</f>
        <v>0</v>
      </c>
      <c r="C437" s="254" t="str">
        <f>'3. GRI Pricing'!E447</f>
        <v>[Select]</v>
      </c>
      <c r="D437" s="254" t="str">
        <f>'3. GRI Pricing'!F447</f>
        <v>[Select]</v>
      </c>
      <c r="E437" s="255">
        <f>'3. GRI Pricing'!Z447</f>
        <v>0</v>
      </c>
      <c r="F437" s="279">
        <v>0</v>
      </c>
      <c r="G437" s="279">
        <v>0</v>
      </c>
      <c r="H437" s="279">
        <v>0</v>
      </c>
      <c r="I437" s="253"/>
      <c r="J437" s="253"/>
      <c r="K437" s="253"/>
      <c r="L437" s="253"/>
      <c r="M437" s="253"/>
      <c r="N437" s="253"/>
      <c r="O437" s="253"/>
      <c r="P437" s="1"/>
    </row>
    <row r="438" spans="2:16" x14ac:dyDescent="0.25">
      <c r="B438" s="254">
        <f>'3. GRI Pricing'!C448</f>
        <v>0</v>
      </c>
      <c r="C438" s="254" t="str">
        <f>'3. GRI Pricing'!E448</f>
        <v>[Select]</v>
      </c>
      <c r="D438" s="254" t="str">
        <f>'3. GRI Pricing'!F448</f>
        <v>[Select]</v>
      </c>
      <c r="E438" s="255">
        <f>'3. GRI Pricing'!Z448</f>
        <v>0</v>
      </c>
      <c r="F438" s="279">
        <v>0</v>
      </c>
      <c r="G438" s="279">
        <v>0</v>
      </c>
      <c r="H438" s="279">
        <v>0</v>
      </c>
      <c r="I438" s="253"/>
      <c r="J438" s="253"/>
      <c r="K438" s="253"/>
      <c r="L438" s="253"/>
      <c r="M438" s="253"/>
      <c r="N438" s="253"/>
      <c r="O438" s="253"/>
      <c r="P438" s="1"/>
    </row>
    <row r="439" spans="2:16" x14ac:dyDescent="0.25">
      <c r="B439" s="254">
        <f>'3. GRI Pricing'!C449</f>
        <v>0</v>
      </c>
      <c r="C439" s="254" t="str">
        <f>'3. GRI Pricing'!E449</f>
        <v>[Select]</v>
      </c>
      <c r="D439" s="254" t="str">
        <f>'3. GRI Pricing'!F449</f>
        <v>[Select]</v>
      </c>
      <c r="E439" s="255">
        <f>'3. GRI Pricing'!Z449</f>
        <v>0</v>
      </c>
      <c r="F439" s="279">
        <v>0</v>
      </c>
      <c r="G439" s="279">
        <v>0</v>
      </c>
      <c r="H439" s="279">
        <v>0</v>
      </c>
      <c r="I439" s="253"/>
      <c r="J439" s="253"/>
      <c r="K439" s="253"/>
      <c r="L439" s="253"/>
      <c r="M439" s="253"/>
      <c r="N439" s="253"/>
      <c r="O439" s="253"/>
      <c r="P439" s="1"/>
    </row>
    <row r="440" spans="2:16" x14ac:dyDescent="0.25">
      <c r="B440" s="254">
        <f>'3. GRI Pricing'!C450</f>
        <v>0</v>
      </c>
      <c r="C440" s="254" t="str">
        <f>'3. GRI Pricing'!E450</f>
        <v>[Select]</v>
      </c>
      <c r="D440" s="254" t="str">
        <f>'3. GRI Pricing'!F450</f>
        <v>[Select]</v>
      </c>
      <c r="E440" s="255">
        <f>'3. GRI Pricing'!Z450</f>
        <v>0</v>
      </c>
      <c r="F440" s="279">
        <v>0</v>
      </c>
      <c r="G440" s="279">
        <v>0</v>
      </c>
      <c r="H440" s="279">
        <v>0</v>
      </c>
      <c r="I440" s="253"/>
      <c r="J440" s="253"/>
      <c r="K440" s="253"/>
      <c r="L440" s="253"/>
      <c r="M440" s="253"/>
      <c r="N440" s="253"/>
      <c r="O440" s="253"/>
      <c r="P440" s="1"/>
    </row>
    <row r="441" spans="2:16" x14ac:dyDescent="0.25">
      <c r="B441" s="254">
        <f>'3. GRI Pricing'!C451</f>
        <v>0</v>
      </c>
      <c r="C441" s="254" t="str">
        <f>'3. GRI Pricing'!E451</f>
        <v>[Select]</v>
      </c>
      <c r="D441" s="254" t="str">
        <f>'3. GRI Pricing'!F451</f>
        <v>[Select]</v>
      </c>
      <c r="E441" s="255">
        <f>'3. GRI Pricing'!Z451</f>
        <v>0</v>
      </c>
      <c r="F441" s="279">
        <v>0</v>
      </c>
      <c r="G441" s="279">
        <v>0</v>
      </c>
      <c r="H441" s="279">
        <v>0</v>
      </c>
      <c r="I441" s="253"/>
      <c r="J441" s="253"/>
      <c r="K441" s="253"/>
      <c r="L441" s="253"/>
      <c r="M441" s="253"/>
      <c r="N441" s="253"/>
      <c r="O441" s="253"/>
      <c r="P441" s="1"/>
    </row>
    <row r="442" spans="2:16" x14ac:dyDescent="0.25">
      <c r="B442" s="254">
        <f>'3. GRI Pricing'!C452</f>
        <v>0</v>
      </c>
      <c r="C442" s="254" t="str">
        <f>'3. GRI Pricing'!E452</f>
        <v>[Select]</v>
      </c>
      <c r="D442" s="254" t="str">
        <f>'3. GRI Pricing'!F452</f>
        <v>[Select]</v>
      </c>
      <c r="E442" s="255">
        <f>'3. GRI Pricing'!Z452</f>
        <v>0</v>
      </c>
      <c r="F442" s="279">
        <v>0</v>
      </c>
      <c r="G442" s="279">
        <v>0</v>
      </c>
      <c r="H442" s="279">
        <v>0</v>
      </c>
      <c r="I442" s="253"/>
      <c r="J442" s="253"/>
      <c r="K442" s="253"/>
      <c r="L442" s="253"/>
      <c r="M442" s="253"/>
      <c r="N442" s="253"/>
      <c r="O442" s="253"/>
      <c r="P442" s="1"/>
    </row>
    <row r="443" spans="2:16" x14ac:dyDescent="0.25">
      <c r="B443" s="254">
        <f>'3. GRI Pricing'!C453</f>
        <v>0</v>
      </c>
      <c r="C443" s="254" t="str">
        <f>'3. GRI Pricing'!E453</f>
        <v>[Select]</v>
      </c>
      <c r="D443" s="254" t="str">
        <f>'3. GRI Pricing'!F453</f>
        <v>[Select]</v>
      </c>
      <c r="E443" s="255">
        <f>'3. GRI Pricing'!Z453</f>
        <v>0</v>
      </c>
      <c r="F443" s="279">
        <v>0</v>
      </c>
      <c r="G443" s="279">
        <v>0</v>
      </c>
      <c r="H443" s="279">
        <v>0</v>
      </c>
      <c r="I443" s="253"/>
      <c r="J443" s="253"/>
      <c r="K443" s="253"/>
      <c r="L443" s="253"/>
      <c r="M443" s="253"/>
      <c r="N443" s="253"/>
      <c r="O443" s="253"/>
      <c r="P443" s="1"/>
    </row>
    <row r="444" spans="2:16" x14ac:dyDescent="0.25">
      <c r="B444" s="254">
        <f>'3. GRI Pricing'!C454</f>
        <v>0</v>
      </c>
      <c r="C444" s="254" t="str">
        <f>'3. GRI Pricing'!E454</f>
        <v>[Select]</v>
      </c>
      <c r="D444" s="254" t="str">
        <f>'3. GRI Pricing'!F454</f>
        <v>[Select]</v>
      </c>
      <c r="E444" s="255">
        <f>'3. GRI Pricing'!Z454</f>
        <v>0</v>
      </c>
      <c r="F444" s="279">
        <v>0</v>
      </c>
      <c r="G444" s="279">
        <v>0</v>
      </c>
      <c r="H444" s="279">
        <v>0</v>
      </c>
      <c r="I444" s="253"/>
      <c r="J444" s="253"/>
      <c r="K444" s="253"/>
      <c r="L444" s="253"/>
      <c r="M444" s="253"/>
      <c r="N444" s="253"/>
      <c r="O444" s="253"/>
      <c r="P444" s="1"/>
    </row>
    <row r="445" spans="2:16" x14ac:dyDescent="0.25">
      <c r="B445" s="254">
        <f>'3. GRI Pricing'!C455</f>
        <v>0</v>
      </c>
      <c r="C445" s="254" t="str">
        <f>'3. GRI Pricing'!E455</f>
        <v>[Select]</v>
      </c>
      <c r="D445" s="254" t="str">
        <f>'3. GRI Pricing'!F455</f>
        <v>[Select]</v>
      </c>
      <c r="E445" s="255">
        <f>'3. GRI Pricing'!Z455</f>
        <v>0</v>
      </c>
      <c r="F445" s="279">
        <v>0</v>
      </c>
      <c r="G445" s="279">
        <v>0</v>
      </c>
      <c r="H445" s="279">
        <v>0</v>
      </c>
      <c r="I445" s="253"/>
      <c r="J445" s="253"/>
      <c r="K445" s="253"/>
      <c r="L445" s="253"/>
      <c r="M445" s="253"/>
      <c r="N445" s="253"/>
      <c r="O445" s="253"/>
      <c r="P445" s="1"/>
    </row>
    <row r="446" spans="2:16" x14ac:dyDescent="0.25">
      <c r="B446" s="254">
        <f>'3. GRI Pricing'!C456</f>
        <v>0</v>
      </c>
      <c r="C446" s="254" t="str">
        <f>'3. GRI Pricing'!E456</f>
        <v>[Select]</v>
      </c>
      <c r="D446" s="254" t="str">
        <f>'3. GRI Pricing'!F456</f>
        <v>[Select]</v>
      </c>
      <c r="E446" s="255">
        <f>'3. GRI Pricing'!Z456</f>
        <v>0</v>
      </c>
      <c r="F446" s="279">
        <v>0</v>
      </c>
      <c r="G446" s="279">
        <v>0</v>
      </c>
      <c r="H446" s="279">
        <v>0</v>
      </c>
      <c r="I446" s="253"/>
      <c r="J446" s="253"/>
      <c r="K446" s="253"/>
      <c r="L446" s="253"/>
      <c r="M446" s="253"/>
      <c r="N446" s="253"/>
      <c r="O446" s="253"/>
      <c r="P446" s="1"/>
    </row>
    <row r="447" spans="2:16" x14ac:dyDescent="0.25">
      <c r="B447" s="254">
        <f>'3. GRI Pricing'!C457</f>
        <v>0</v>
      </c>
      <c r="C447" s="254" t="str">
        <f>'3. GRI Pricing'!E457</f>
        <v>[Select]</v>
      </c>
      <c r="D447" s="254" t="str">
        <f>'3. GRI Pricing'!F457</f>
        <v>[Select]</v>
      </c>
      <c r="E447" s="255">
        <f>'3. GRI Pricing'!Z457</f>
        <v>0</v>
      </c>
      <c r="F447" s="279">
        <v>0</v>
      </c>
      <c r="G447" s="279">
        <v>0</v>
      </c>
      <c r="H447" s="279">
        <v>0</v>
      </c>
      <c r="I447" s="253"/>
      <c r="J447" s="253"/>
      <c r="K447" s="253"/>
      <c r="L447" s="253"/>
      <c r="M447" s="253"/>
      <c r="N447" s="253"/>
      <c r="O447" s="253"/>
      <c r="P447" s="1"/>
    </row>
    <row r="448" spans="2:16" x14ac:dyDescent="0.25">
      <c r="B448" s="254">
        <f>'3. GRI Pricing'!C458</f>
        <v>0</v>
      </c>
      <c r="C448" s="254" t="str">
        <f>'3. GRI Pricing'!E458</f>
        <v>[Select]</v>
      </c>
      <c r="D448" s="254" t="str">
        <f>'3. GRI Pricing'!F458</f>
        <v>[Select]</v>
      </c>
      <c r="E448" s="255">
        <f>'3. GRI Pricing'!Z458</f>
        <v>0</v>
      </c>
      <c r="F448" s="279">
        <v>0</v>
      </c>
      <c r="G448" s="279">
        <v>0</v>
      </c>
      <c r="H448" s="279">
        <v>0</v>
      </c>
      <c r="I448" s="253"/>
      <c r="J448" s="253"/>
      <c r="K448" s="253"/>
      <c r="L448" s="253"/>
      <c r="M448" s="253"/>
      <c r="N448" s="253"/>
      <c r="O448" s="253"/>
      <c r="P448" s="1"/>
    </row>
    <row r="449" spans="2:16" x14ac:dyDescent="0.25">
      <c r="B449" s="254">
        <f>'3. GRI Pricing'!C459</f>
        <v>0</v>
      </c>
      <c r="C449" s="254" t="str">
        <f>'3. GRI Pricing'!E459</f>
        <v>[Select]</v>
      </c>
      <c r="D449" s="254" t="str">
        <f>'3. GRI Pricing'!F459</f>
        <v>[Select]</v>
      </c>
      <c r="E449" s="255">
        <f>'3. GRI Pricing'!Z459</f>
        <v>0</v>
      </c>
      <c r="F449" s="279">
        <v>0</v>
      </c>
      <c r="G449" s="279">
        <v>0</v>
      </c>
      <c r="H449" s="279">
        <v>0</v>
      </c>
      <c r="I449" s="253"/>
      <c r="J449" s="253"/>
      <c r="K449" s="253"/>
      <c r="L449" s="253"/>
      <c r="M449" s="253"/>
      <c r="N449" s="253"/>
      <c r="O449" s="253"/>
      <c r="P449" s="1"/>
    </row>
    <row r="450" spans="2:16" x14ac:dyDescent="0.25">
      <c r="B450" s="254">
        <f>'3. GRI Pricing'!C460</f>
        <v>0</v>
      </c>
      <c r="C450" s="254" t="str">
        <f>'3. GRI Pricing'!E460</f>
        <v>[Select]</v>
      </c>
      <c r="D450" s="254" t="str">
        <f>'3. GRI Pricing'!F460</f>
        <v>[Select]</v>
      </c>
      <c r="E450" s="255">
        <f>'3. GRI Pricing'!Z460</f>
        <v>0</v>
      </c>
      <c r="F450" s="279">
        <v>0</v>
      </c>
      <c r="G450" s="279">
        <v>0</v>
      </c>
      <c r="H450" s="279">
        <v>0</v>
      </c>
      <c r="I450" s="253"/>
      <c r="J450" s="253"/>
      <c r="K450" s="253"/>
      <c r="L450" s="253"/>
      <c r="M450" s="253"/>
      <c r="N450" s="253"/>
      <c r="O450" s="253"/>
      <c r="P450" s="1"/>
    </row>
    <row r="451" spans="2:16" x14ac:dyDescent="0.25">
      <c r="B451" s="254">
        <f>'3. GRI Pricing'!C461</f>
        <v>0</v>
      </c>
      <c r="C451" s="254" t="str">
        <f>'3. GRI Pricing'!E461</f>
        <v>[Select]</v>
      </c>
      <c r="D451" s="254" t="str">
        <f>'3. GRI Pricing'!F461</f>
        <v>[Select]</v>
      </c>
      <c r="E451" s="255">
        <f>'3. GRI Pricing'!Z461</f>
        <v>0</v>
      </c>
      <c r="F451" s="279">
        <v>0</v>
      </c>
      <c r="G451" s="279">
        <v>0</v>
      </c>
      <c r="H451" s="279">
        <v>0</v>
      </c>
      <c r="I451" s="253"/>
      <c r="J451" s="253"/>
      <c r="K451" s="253"/>
      <c r="L451" s="253"/>
      <c r="M451" s="253"/>
      <c r="N451" s="253"/>
      <c r="O451" s="253"/>
      <c r="P451" s="1"/>
    </row>
    <row r="452" spans="2:16" x14ac:dyDescent="0.25">
      <c r="B452" s="254">
        <f>'3. GRI Pricing'!C462</f>
        <v>0</v>
      </c>
      <c r="C452" s="254" t="str">
        <f>'3. GRI Pricing'!E462</f>
        <v>[Select]</v>
      </c>
      <c r="D452" s="254" t="str">
        <f>'3. GRI Pricing'!F462</f>
        <v>[Select]</v>
      </c>
      <c r="E452" s="255">
        <f>'3. GRI Pricing'!Z462</f>
        <v>0</v>
      </c>
      <c r="F452" s="279">
        <v>0</v>
      </c>
      <c r="G452" s="279">
        <v>0</v>
      </c>
      <c r="H452" s="279">
        <v>0</v>
      </c>
      <c r="I452" s="253"/>
      <c r="J452" s="253"/>
      <c r="K452" s="253"/>
      <c r="L452" s="253"/>
      <c r="M452" s="253"/>
      <c r="N452" s="253"/>
      <c r="O452" s="253"/>
      <c r="P452" s="1"/>
    </row>
    <row r="453" spans="2:16" x14ac:dyDescent="0.25">
      <c r="B453" s="254">
        <f>'3. GRI Pricing'!C463</f>
        <v>0</v>
      </c>
      <c r="C453" s="254" t="str">
        <f>'3. GRI Pricing'!E463</f>
        <v>[Select]</v>
      </c>
      <c r="D453" s="254" t="str">
        <f>'3. GRI Pricing'!F463</f>
        <v>[Select]</v>
      </c>
      <c r="E453" s="255">
        <f>'3. GRI Pricing'!Z463</f>
        <v>0</v>
      </c>
      <c r="F453" s="279">
        <v>0</v>
      </c>
      <c r="G453" s="279">
        <v>0</v>
      </c>
      <c r="H453" s="279">
        <v>0</v>
      </c>
      <c r="I453" s="253"/>
      <c r="J453" s="253"/>
      <c r="K453" s="253"/>
      <c r="L453" s="253"/>
      <c r="M453" s="253"/>
      <c r="N453" s="253"/>
      <c r="O453" s="253"/>
      <c r="P453" s="1"/>
    </row>
    <row r="454" spans="2:16" x14ac:dyDescent="0.25">
      <c r="B454" s="254">
        <f>'3. GRI Pricing'!C464</f>
        <v>0</v>
      </c>
      <c r="C454" s="254" t="str">
        <f>'3. GRI Pricing'!E464</f>
        <v>[Select]</v>
      </c>
      <c r="D454" s="254" t="str">
        <f>'3. GRI Pricing'!F464</f>
        <v>[Select]</v>
      </c>
      <c r="E454" s="255">
        <f>'3. GRI Pricing'!Z464</f>
        <v>0</v>
      </c>
      <c r="F454" s="279">
        <v>0</v>
      </c>
      <c r="G454" s="279">
        <v>0</v>
      </c>
      <c r="H454" s="279">
        <v>0</v>
      </c>
      <c r="I454" s="253"/>
      <c r="J454" s="253"/>
      <c r="K454" s="253"/>
      <c r="L454" s="253"/>
      <c r="M454" s="253"/>
      <c r="N454" s="253"/>
      <c r="O454" s="253"/>
      <c r="P454" s="1"/>
    </row>
    <row r="455" spans="2:16" x14ac:dyDescent="0.25">
      <c r="B455" s="254">
        <f>'3. GRI Pricing'!C465</f>
        <v>0</v>
      </c>
      <c r="C455" s="254" t="str">
        <f>'3. GRI Pricing'!E465</f>
        <v>[Select]</v>
      </c>
      <c r="D455" s="254" t="str">
        <f>'3. GRI Pricing'!F465</f>
        <v>[Select]</v>
      </c>
      <c r="E455" s="255">
        <f>'3. GRI Pricing'!Z465</f>
        <v>0</v>
      </c>
      <c r="F455" s="279">
        <v>0</v>
      </c>
      <c r="G455" s="279">
        <v>0</v>
      </c>
      <c r="H455" s="279">
        <v>0</v>
      </c>
      <c r="I455" s="253"/>
      <c r="J455" s="253"/>
      <c r="K455" s="253"/>
      <c r="L455" s="253"/>
      <c r="M455" s="253"/>
      <c r="N455" s="253"/>
      <c r="O455" s="253"/>
      <c r="P455" s="1"/>
    </row>
    <row r="456" spans="2:16" x14ac:dyDescent="0.25">
      <c r="B456" s="254">
        <f>'3. GRI Pricing'!C466</f>
        <v>0</v>
      </c>
      <c r="C456" s="254" t="str">
        <f>'3. GRI Pricing'!E466</f>
        <v>[Select]</v>
      </c>
      <c r="D456" s="254" t="str">
        <f>'3. GRI Pricing'!F466</f>
        <v>[Select]</v>
      </c>
      <c r="E456" s="255">
        <f>'3. GRI Pricing'!Z466</f>
        <v>0</v>
      </c>
      <c r="F456" s="279">
        <v>0</v>
      </c>
      <c r="G456" s="279">
        <v>0</v>
      </c>
      <c r="H456" s="279">
        <v>0</v>
      </c>
      <c r="I456" s="253"/>
      <c r="J456" s="253"/>
      <c r="K456" s="253"/>
      <c r="L456" s="253"/>
      <c r="M456" s="253"/>
      <c r="N456" s="253"/>
      <c r="O456" s="253"/>
      <c r="P456" s="1"/>
    </row>
    <row r="457" spans="2:16" x14ac:dyDescent="0.25">
      <c r="B457" s="254">
        <f>'3. GRI Pricing'!C467</f>
        <v>0</v>
      </c>
      <c r="C457" s="254" t="str">
        <f>'3. GRI Pricing'!E467</f>
        <v>[Select]</v>
      </c>
      <c r="D457" s="254" t="str">
        <f>'3. GRI Pricing'!F467</f>
        <v>[Select]</v>
      </c>
      <c r="E457" s="255">
        <f>'3. GRI Pricing'!Z467</f>
        <v>0</v>
      </c>
      <c r="F457" s="279">
        <v>0</v>
      </c>
      <c r="G457" s="279">
        <v>0</v>
      </c>
      <c r="H457" s="279">
        <v>0</v>
      </c>
      <c r="I457" s="253"/>
      <c r="J457" s="253"/>
      <c r="K457" s="253"/>
      <c r="L457" s="253"/>
      <c r="M457" s="253"/>
      <c r="N457" s="253"/>
      <c r="O457" s="253"/>
      <c r="P457" s="1"/>
    </row>
    <row r="458" spans="2:16" x14ac:dyDescent="0.25">
      <c r="B458" s="254">
        <f>'3. GRI Pricing'!C468</f>
        <v>0</v>
      </c>
      <c r="C458" s="254" t="str">
        <f>'3. GRI Pricing'!E468</f>
        <v>[Select]</v>
      </c>
      <c r="D458" s="254" t="str">
        <f>'3. GRI Pricing'!F468</f>
        <v>[Select]</v>
      </c>
      <c r="E458" s="255">
        <f>'3. GRI Pricing'!Z468</f>
        <v>0</v>
      </c>
      <c r="F458" s="279">
        <v>0</v>
      </c>
      <c r="G458" s="279">
        <v>0</v>
      </c>
      <c r="H458" s="279">
        <v>0</v>
      </c>
      <c r="I458" s="253"/>
      <c r="J458" s="253"/>
      <c r="K458" s="253"/>
      <c r="L458" s="253"/>
      <c r="M458" s="253"/>
      <c r="N458" s="253"/>
      <c r="O458" s="253"/>
      <c r="P458" s="1"/>
    </row>
    <row r="459" spans="2:16" x14ac:dyDescent="0.25">
      <c r="B459" s="254">
        <f>'3. GRI Pricing'!C469</f>
        <v>0</v>
      </c>
      <c r="C459" s="254" t="str">
        <f>'3. GRI Pricing'!E469</f>
        <v>[Select]</v>
      </c>
      <c r="D459" s="254" t="str">
        <f>'3. GRI Pricing'!F469</f>
        <v>[Select]</v>
      </c>
      <c r="E459" s="255">
        <f>'3. GRI Pricing'!Z469</f>
        <v>0</v>
      </c>
      <c r="F459" s="279">
        <v>0</v>
      </c>
      <c r="G459" s="279">
        <v>0</v>
      </c>
      <c r="H459" s="279">
        <v>0</v>
      </c>
      <c r="I459" s="253"/>
      <c r="J459" s="253"/>
      <c r="K459" s="253"/>
      <c r="L459" s="253"/>
      <c r="M459" s="253"/>
      <c r="N459" s="253"/>
      <c r="O459" s="253"/>
      <c r="P459" s="1"/>
    </row>
    <row r="460" spans="2:16" x14ac:dyDescent="0.25">
      <c r="B460" s="254">
        <f>'3. GRI Pricing'!C470</f>
        <v>0</v>
      </c>
      <c r="C460" s="254" t="str">
        <f>'3. GRI Pricing'!E470</f>
        <v>[Select]</v>
      </c>
      <c r="D460" s="254" t="str">
        <f>'3. GRI Pricing'!F470</f>
        <v>[Select]</v>
      </c>
      <c r="E460" s="255">
        <f>'3. GRI Pricing'!Z470</f>
        <v>0</v>
      </c>
      <c r="F460" s="279">
        <v>0</v>
      </c>
      <c r="G460" s="279">
        <v>0</v>
      </c>
      <c r="H460" s="279">
        <v>0</v>
      </c>
      <c r="I460" s="253"/>
      <c r="J460" s="253"/>
      <c r="K460" s="253"/>
      <c r="L460" s="253"/>
      <c r="M460" s="253"/>
      <c r="N460" s="253"/>
      <c r="O460" s="253"/>
      <c r="P460" s="1"/>
    </row>
    <row r="461" spans="2:16" x14ac:dyDescent="0.25">
      <c r="B461" s="254">
        <f>'3. GRI Pricing'!C471</f>
        <v>0</v>
      </c>
      <c r="C461" s="254" t="str">
        <f>'3. GRI Pricing'!E471</f>
        <v>[Select]</v>
      </c>
      <c r="D461" s="254" t="str">
        <f>'3. GRI Pricing'!F471</f>
        <v>[Select]</v>
      </c>
      <c r="E461" s="255">
        <f>'3. GRI Pricing'!Z471</f>
        <v>0</v>
      </c>
      <c r="F461" s="279">
        <v>0</v>
      </c>
      <c r="G461" s="279">
        <v>0</v>
      </c>
      <c r="H461" s="279">
        <v>0</v>
      </c>
      <c r="I461" s="253"/>
      <c r="J461" s="253"/>
      <c r="K461" s="253"/>
      <c r="L461" s="253"/>
      <c r="M461" s="253"/>
      <c r="N461" s="253"/>
      <c r="O461" s="253"/>
      <c r="P461" s="1"/>
    </row>
    <row r="462" spans="2:16" x14ac:dyDescent="0.25">
      <c r="B462" s="254">
        <f>'3. GRI Pricing'!C472</f>
        <v>0</v>
      </c>
      <c r="C462" s="254" t="str">
        <f>'3. GRI Pricing'!E472</f>
        <v>[Select]</v>
      </c>
      <c r="D462" s="254" t="str">
        <f>'3. GRI Pricing'!F472</f>
        <v>[Select]</v>
      </c>
      <c r="E462" s="255">
        <f>'3. GRI Pricing'!Z472</f>
        <v>0</v>
      </c>
      <c r="F462" s="279">
        <v>0</v>
      </c>
      <c r="G462" s="279">
        <v>0</v>
      </c>
      <c r="H462" s="279">
        <v>0</v>
      </c>
      <c r="I462" s="253"/>
      <c r="J462" s="253"/>
      <c r="K462" s="253"/>
      <c r="L462" s="253"/>
      <c r="M462" s="253"/>
      <c r="N462" s="253"/>
      <c r="O462" s="253"/>
      <c r="P462" s="1"/>
    </row>
    <row r="463" spans="2:16" x14ac:dyDescent="0.25">
      <c r="B463" s="254">
        <f>'3. GRI Pricing'!C473</f>
        <v>0</v>
      </c>
      <c r="C463" s="254" t="str">
        <f>'3. GRI Pricing'!E473</f>
        <v>[Select]</v>
      </c>
      <c r="D463" s="254" t="str">
        <f>'3. GRI Pricing'!F473</f>
        <v>[Select]</v>
      </c>
      <c r="E463" s="255">
        <f>'3. GRI Pricing'!Z473</f>
        <v>0</v>
      </c>
      <c r="F463" s="279">
        <v>0</v>
      </c>
      <c r="G463" s="279">
        <v>0</v>
      </c>
      <c r="H463" s="279">
        <v>0</v>
      </c>
      <c r="I463" s="253"/>
      <c r="J463" s="253"/>
      <c r="K463" s="253"/>
      <c r="L463" s="253"/>
      <c r="M463" s="253"/>
      <c r="N463" s="253"/>
      <c r="O463" s="253"/>
      <c r="P463" s="1"/>
    </row>
    <row r="464" spans="2:16" x14ac:dyDescent="0.25">
      <c r="B464" s="254">
        <f>'3. GRI Pricing'!C474</f>
        <v>0</v>
      </c>
      <c r="C464" s="254" t="str">
        <f>'3. GRI Pricing'!E474</f>
        <v>[Select]</v>
      </c>
      <c r="D464" s="254" t="str">
        <f>'3. GRI Pricing'!F474</f>
        <v>[Select]</v>
      </c>
      <c r="E464" s="255">
        <f>'3. GRI Pricing'!Z474</f>
        <v>0</v>
      </c>
      <c r="F464" s="279">
        <v>0</v>
      </c>
      <c r="G464" s="279">
        <v>0</v>
      </c>
      <c r="H464" s="279">
        <v>0</v>
      </c>
      <c r="I464" s="253"/>
      <c r="J464" s="253"/>
      <c r="K464" s="253"/>
      <c r="L464" s="253"/>
      <c r="M464" s="253"/>
      <c r="N464" s="253"/>
      <c r="O464" s="253"/>
      <c r="P464" s="1"/>
    </row>
    <row r="465" spans="2:16" x14ac:dyDescent="0.25">
      <c r="B465" s="254">
        <f>'3. GRI Pricing'!C475</f>
        <v>0</v>
      </c>
      <c r="C465" s="254" t="str">
        <f>'3. GRI Pricing'!E475</f>
        <v>[Select]</v>
      </c>
      <c r="D465" s="254" t="str">
        <f>'3. GRI Pricing'!F475</f>
        <v>[Select]</v>
      </c>
      <c r="E465" s="255">
        <f>'3. GRI Pricing'!Z475</f>
        <v>0</v>
      </c>
      <c r="F465" s="279">
        <v>0</v>
      </c>
      <c r="G465" s="279">
        <v>0</v>
      </c>
      <c r="H465" s="279">
        <v>0</v>
      </c>
      <c r="I465" s="253"/>
      <c r="J465" s="253"/>
      <c r="K465" s="253"/>
      <c r="L465" s="253"/>
      <c r="M465" s="253"/>
      <c r="N465" s="253"/>
      <c r="O465" s="253"/>
      <c r="P465" s="1"/>
    </row>
    <row r="466" spans="2:16" x14ac:dyDescent="0.25">
      <c r="B466" s="254">
        <f>'3. GRI Pricing'!C476</f>
        <v>0</v>
      </c>
      <c r="C466" s="254" t="str">
        <f>'3. GRI Pricing'!E476</f>
        <v>[Select]</v>
      </c>
      <c r="D466" s="254" t="str">
        <f>'3. GRI Pricing'!F476</f>
        <v>[Select]</v>
      </c>
      <c r="E466" s="255">
        <f>'3. GRI Pricing'!Z476</f>
        <v>0</v>
      </c>
      <c r="F466" s="279">
        <v>0</v>
      </c>
      <c r="G466" s="279">
        <v>0</v>
      </c>
      <c r="H466" s="279">
        <v>0</v>
      </c>
      <c r="I466" s="253"/>
      <c r="J466" s="253"/>
      <c r="K466" s="253"/>
      <c r="L466" s="253"/>
      <c r="M466" s="253"/>
      <c r="N466" s="253"/>
      <c r="O466" s="253"/>
      <c r="P466" s="1"/>
    </row>
    <row r="467" spans="2:16" x14ac:dyDescent="0.25">
      <c r="B467" s="254">
        <f>'3. GRI Pricing'!C477</f>
        <v>0</v>
      </c>
      <c r="C467" s="254" t="str">
        <f>'3. GRI Pricing'!E477</f>
        <v>[Select]</v>
      </c>
      <c r="D467" s="254" t="str">
        <f>'3. GRI Pricing'!F477</f>
        <v>[Select]</v>
      </c>
      <c r="E467" s="255">
        <f>'3. GRI Pricing'!Z477</f>
        <v>0</v>
      </c>
      <c r="F467" s="279">
        <v>0</v>
      </c>
      <c r="G467" s="279">
        <v>0</v>
      </c>
      <c r="H467" s="279">
        <v>0</v>
      </c>
      <c r="I467" s="253"/>
      <c r="J467" s="253"/>
      <c r="K467" s="253"/>
      <c r="L467" s="253"/>
      <c r="M467" s="253"/>
      <c r="N467" s="253"/>
      <c r="O467" s="253"/>
      <c r="P467" s="1"/>
    </row>
    <row r="468" spans="2:16" x14ac:dyDescent="0.25">
      <c r="B468" s="254">
        <f>'3. GRI Pricing'!C478</f>
        <v>0</v>
      </c>
      <c r="C468" s="254" t="str">
        <f>'3. GRI Pricing'!E478</f>
        <v>[Select]</v>
      </c>
      <c r="D468" s="254" t="str">
        <f>'3. GRI Pricing'!F478</f>
        <v>[Select]</v>
      </c>
      <c r="E468" s="255">
        <f>'3. GRI Pricing'!Z478</f>
        <v>0</v>
      </c>
      <c r="F468" s="279">
        <v>0</v>
      </c>
      <c r="G468" s="279">
        <v>0</v>
      </c>
      <c r="H468" s="279">
        <v>0</v>
      </c>
      <c r="I468" s="253"/>
      <c r="J468" s="253"/>
      <c r="K468" s="253"/>
      <c r="L468" s="253"/>
      <c r="M468" s="253"/>
      <c r="N468" s="253"/>
      <c r="O468" s="253"/>
      <c r="P468" s="1"/>
    </row>
    <row r="469" spans="2:16" x14ac:dyDescent="0.25">
      <c r="B469" s="254">
        <f>'3. GRI Pricing'!C479</f>
        <v>0</v>
      </c>
      <c r="C469" s="254" t="str">
        <f>'3. GRI Pricing'!E479</f>
        <v>[Select]</v>
      </c>
      <c r="D469" s="254" t="str">
        <f>'3. GRI Pricing'!F479</f>
        <v>[Select]</v>
      </c>
      <c r="E469" s="255">
        <f>'3. GRI Pricing'!Z479</f>
        <v>0</v>
      </c>
      <c r="F469" s="279">
        <v>0</v>
      </c>
      <c r="G469" s="279">
        <v>0</v>
      </c>
      <c r="H469" s="279">
        <v>0</v>
      </c>
      <c r="I469" s="253"/>
      <c r="J469" s="253"/>
      <c r="K469" s="253"/>
      <c r="L469" s="253"/>
      <c r="M469" s="253"/>
      <c r="N469" s="253"/>
      <c r="O469" s="253"/>
      <c r="P469" s="1"/>
    </row>
    <row r="470" spans="2:16" x14ac:dyDescent="0.25">
      <c r="B470" s="254">
        <f>'3. GRI Pricing'!C480</f>
        <v>0</v>
      </c>
      <c r="C470" s="254" t="str">
        <f>'3. GRI Pricing'!E480</f>
        <v>[Select]</v>
      </c>
      <c r="D470" s="254" t="str">
        <f>'3. GRI Pricing'!F480</f>
        <v>[Select]</v>
      </c>
      <c r="E470" s="255">
        <f>'3. GRI Pricing'!Z480</f>
        <v>0</v>
      </c>
      <c r="F470" s="279">
        <v>0</v>
      </c>
      <c r="G470" s="279">
        <v>0</v>
      </c>
      <c r="H470" s="279">
        <v>0</v>
      </c>
      <c r="I470" s="253"/>
      <c r="J470" s="253"/>
      <c r="K470" s="253"/>
      <c r="L470" s="253"/>
      <c r="M470" s="253"/>
      <c r="N470" s="253"/>
      <c r="O470" s="253"/>
      <c r="P470" s="1"/>
    </row>
    <row r="471" spans="2:16" x14ac:dyDescent="0.25">
      <c r="B471" s="254">
        <f>'3. GRI Pricing'!C481</f>
        <v>0</v>
      </c>
      <c r="C471" s="254" t="str">
        <f>'3. GRI Pricing'!E481</f>
        <v>[Select]</v>
      </c>
      <c r="D471" s="254" t="str">
        <f>'3. GRI Pricing'!F481</f>
        <v>[Select]</v>
      </c>
      <c r="E471" s="255">
        <f>'3. GRI Pricing'!Z481</f>
        <v>0</v>
      </c>
      <c r="F471" s="279">
        <v>0</v>
      </c>
      <c r="G471" s="279">
        <v>0</v>
      </c>
      <c r="H471" s="279">
        <v>0</v>
      </c>
      <c r="I471" s="253"/>
      <c r="J471" s="253"/>
      <c r="K471" s="253"/>
      <c r="L471" s="253"/>
      <c r="M471" s="253"/>
      <c r="N471" s="253"/>
      <c r="O471" s="253"/>
      <c r="P471" s="1"/>
    </row>
    <row r="472" spans="2:16" x14ac:dyDescent="0.25">
      <c r="B472" s="254">
        <f>'3. GRI Pricing'!C482</f>
        <v>0</v>
      </c>
      <c r="C472" s="254" t="str">
        <f>'3. GRI Pricing'!E482</f>
        <v>[Select]</v>
      </c>
      <c r="D472" s="254" t="str">
        <f>'3. GRI Pricing'!F482</f>
        <v>[Select]</v>
      </c>
      <c r="E472" s="255">
        <f>'3. GRI Pricing'!Z482</f>
        <v>0</v>
      </c>
      <c r="F472" s="279">
        <v>0</v>
      </c>
      <c r="G472" s="279">
        <v>0</v>
      </c>
      <c r="H472" s="279">
        <v>0</v>
      </c>
      <c r="I472" s="253"/>
      <c r="J472" s="253"/>
      <c r="K472" s="253"/>
      <c r="L472" s="253"/>
      <c r="M472" s="253"/>
      <c r="N472" s="253"/>
      <c r="O472" s="253"/>
      <c r="P472" s="1"/>
    </row>
    <row r="473" spans="2:16" x14ac:dyDescent="0.25">
      <c r="B473" s="254">
        <f>'3. GRI Pricing'!C483</f>
        <v>0</v>
      </c>
      <c r="C473" s="254" t="str">
        <f>'3. GRI Pricing'!E483</f>
        <v>[Select]</v>
      </c>
      <c r="D473" s="254" t="str">
        <f>'3. GRI Pricing'!F483</f>
        <v>[Select]</v>
      </c>
      <c r="E473" s="255">
        <f>'3. GRI Pricing'!Z483</f>
        <v>0</v>
      </c>
      <c r="F473" s="279">
        <v>0</v>
      </c>
      <c r="G473" s="279">
        <v>0</v>
      </c>
      <c r="H473" s="279">
        <v>0</v>
      </c>
      <c r="I473" s="253"/>
      <c r="J473" s="253"/>
      <c r="K473" s="253"/>
      <c r="L473" s="253"/>
      <c r="M473" s="253"/>
      <c r="N473" s="253"/>
      <c r="O473" s="253"/>
      <c r="P473" s="1"/>
    </row>
    <row r="474" spans="2:16" x14ac:dyDescent="0.25">
      <c r="B474" s="254">
        <f>'3. GRI Pricing'!C484</f>
        <v>0</v>
      </c>
      <c r="C474" s="254" t="str">
        <f>'3. GRI Pricing'!E484</f>
        <v>[Select]</v>
      </c>
      <c r="D474" s="254" t="str">
        <f>'3. GRI Pricing'!F484</f>
        <v>[Select]</v>
      </c>
      <c r="E474" s="255">
        <f>'3. GRI Pricing'!Z484</f>
        <v>0</v>
      </c>
      <c r="F474" s="279">
        <v>0</v>
      </c>
      <c r="G474" s="279">
        <v>0</v>
      </c>
      <c r="H474" s="279">
        <v>0</v>
      </c>
      <c r="I474" s="253"/>
      <c r="J474" s="253"/>
      <c r="K474" s="253"/>
      <c r="L474" s="253"/>
      <c r="M474" s="253"/>
      <c r="N474" s="253"/>
      <c r="O474" s="253"/>
      <c r="P474" s="1"/>
    </row>
    <row r="475" spans="2:16" x14ac:dyDescent="0.25">
      <c r="B475" s="254">
        <f>'3. GRI Pricing'!C485</f>
        <v>0</v>
      </c>
      <c r="C475" s="254" t="str">
        <f>'3. GRI Pricing'!E485</f>
        <v>[Select]</v>
      </c>
      <c r="D475" s="254" t="str">
        <f>'3. GRI Pricing'!F485</f>
        <v>[Select]</v>
      </c>
      <c r="E475" s="255">
        <f>'3. GRI Pricing'!Z485</f>
        <v>0</v>
      </c>
      <c r="F475" s="279">
        <v>0</v>
      </c>
      <c r="G475" s="279">
        <v>0</v>
      </c>
      <c r="H475" s="279">
        <v>0</v>
      </c>
      <c r="I475" s="253"/>
      <c r="J475" s="253"/>
      <c r="K475" s="253"/>
      <c r="L475" s="253"/>
      <c r="M475" s="253"/>
      <c r="N475" s="253"/>
      <c r="O475" s="253"/>
      <c r="P475" s="1"/>
    </row>
    <row r="476" spans="2:16" x14ac:dyDescent="0.25">
      <c r="B476" s="254">
        <f>'3. GRI Pricing'!C486</f>
        <v>0</v>
      </c>
      <c r="C476" s="254" t="str">
        <f>'3. GRI Pricing'!E486</f>
        <v>[Select]</v>
      </c>
      <c r="D476" s="254" t="str">
        <f>'3. GRI Pricing'!F486</f>
        <v>[Select]</v>
      </c>
      <c r="E476" s="255">
        <f>'3. GRI Pricing'!Z486</f>
        <v>0</v>
      </c>
      <c r="F476" s="279">
        <v>0</v>
      </c>
      <c r="G476" s="279">
        <v>0</v>
      </c>
      <c r="H476" s="279">
        <v>0</v>
      </c>
      <c r="I476" s="253"/>
      <c r="J476" s="253"/>
      <c r="K476" s="253"/>
      <c r="L476" s="253"/>
      <c r="M476" s="253"/>
      <c r="N476" s="253"/>
      <c r="O476" s="253"/>
      <c r="P476" s="1"/>
    </row>
    <row r="477" spans="2:16" x14ac:dyDescent="0.25">
      <c r="B477" s="254">
        <f>'3. GRI Pricing'!C487</f>
        <v>0</v>
      </c>
      <c r="C477" s="254" t="str">
        <f>'3. GRI Pricing'!E487</f>
        <v>[Select]</v>
      </c>
      <c r="D477" s="254" t="str">
        <f>'3. GRI Pricing'!F487</f>
        <v>[Select]</v>
      </c>
      <c r="E477" s="255">
        <f>'3. GRI Pricing'!Z487</f>
        <v>0</v>
      </c>
      <c r="F477" s="279">
        <v>0</v>
      </c>
      <c r="G477" s="279">
        <v>0</v>
      </c>
      <c r="H477" s="279">
        <v>0</v>
      </c>
      <c r="I477" s="253"/>
      <c r="J477" s="253"/>
      <c r="K477" s="253"/>
      <c r="L477" s="253"/>
      <c r="M477" s="253"/>
      <c r="N477" s="253"/>
      <c r="O477" s="253"/>
      <c r="P477" s="1"/>
    </row>
    <row r="478" spans="2:16" x14ac:dyDescent="0.25">
      <c r="B478" s="254">
        <f>'3. GRI Pricing'!C488</f>
        <v>0</v>
      </c>
      <c r="C478" s="254" t="str">
        <f>'3. GRI Pricing'!E488</f>
        <v>[Select]</v>
      </c>
      <c r="D478" s="254" t="str">
        <f>'3. GRI Pricing'!F488</f>
        <v>[Select]</v>
      </c>
      <c r="E478" s="255">
        <f>'3. GRI Pricing'!Z488</f>
        <v>0</v>
      </c>
      <c r="F478" s="279">
        <v>0</v>
      </c>
      <c r="G478" s="279">
        <v>0</v>
      </c>
      <c r="H478" s="279">
        <v>0</v>
      </c>
      <c r="I478" s="253"/>
      <c r="J478" s="253"/>
      <c r="K478" s="253"/>
      <c r="L478" s="253"/>
      <c r="M478" s="253"/>
      <c r="N478" s="253"/>
      <c r="O478" s="253"/>
      <c r="P478" s="1"/>
    </row>
    <row r="479" spans="2:16" x14ac:dyDescent="0.25">
      <c r="B479" s="254">
        <f>'3. GRI Pricing'!C489</f>
        <v>0</v>
      </c>
      <c r="C479" s="254" t="str">
        <f>'3. GRI Pricing'!E489</f>
        <v>[Select]</v>
      </c>
      <c r="D479" s="254" t="str">
        <f>'3. GRI Pricing'!F489</f>
        <v>[Select]</v>
      </c>
      <c r="E479" s="255">
        <f>'3. GRI Pricing'!Z489</f>
        <v>0</v>
      </c>
      <c r="F479" s="279">
        <v>0</v>
      </c>
      <c r="G479" s="279">
        <v>0</v>
      </c>
      <c r="H479" s="279">
        <v>0</v>
      </c>
      <c r="I479" s="253"/>
      <c r="J479" s="253"/>
      <c r="K479" s="253"/>
      <c r="L479" s="253"/>
      <c r="M479" s="253"/>
      <c r="N479" s="253"/>
      <c r="O479" s="253"/>
      <c r="P479" s="1"/>
    </row>
    <row r="480" spans="2:16" x14ac:dyDescent="0.25">
      <c r="B480" s="254">
        <f>'3. GRI Pricing'!C490</f>
        <v>0</v>
      </c>
      <c r="C480" s="254" t="str">
        <f>'3. GRI Pricing'!E490</f>
        <v>[Select]</v>
      </c>
      <c r="D480" s="254" t="str">
        <f>'3. GRI Pricing'!F490</f>
        <v>[Select]</v>
      </c>
      <c r="E480" s="255">
        <f>'3. GRI Pricing'!Z490</f>
        <v>0</v>
      </c>
      <c r="F480" s="279">
        <v>0</v>
      </c>
      <c r="G480" s="279">
        <v>0</v>
      </c>
      <c r="H480" s="279">
        <v>0</v>
      </c>
      <c r="I480" s="253"/>
      <c r="J480" s="253"/>
      <c r="K480" s="253"/>
      <c r="L480" s="253"/>
      <c r="M480" s="253"/>
      <c r="N480" s="253"/>
      <c r="O480" s="253"/>
      <c r="P480" s="1"/>
    </row>
    <row r="481" spans="2:16" x14ac:dyDescent="0.25">
      <c r="B481" s="254">
        <f>'3. GRI Pricing'!C491</f>
        <v>0</v>
      </c>
      <c r="C481" s="254" t="str">
        <f>'3. GRI Pricing'!E491</f>
        <v>[Select]</v>
      </c>
      <c r="D481" s="254" t="str">
        <f>'3. GRI Pricing'!F491</f>
        <v>[Select]</v>
      </c>
      <c r="E481" s="255">
        <f>'3. GRI Pricing'!Z491</f>
        <v>0</v>
      </c>
      <c r="F481" s="279">
        <v>0</v>
      </c>
      <c r="G481" s="279">
        <v>0</v>
      </c>
      <c r="H481" s="279">
        <v>0</v>
      </c>
      <c r="I481" s="253"/>
      <c r="J481" s="253"/>
      <c r="K481" s="253"/>
      <c r="L481" s="253"/>
      <c r="M481" s="253"/>
      <c r="N481" s="253"/>
      <c r="O481" s="253"/>
      <c r="P481" s="1"/>
    </row>
    <row r="482" spans="2:16" x14ac:dyDescent="0.25">
      <c r="B482" s="254">
        <f>'3. GRI Pricing'!C492</f>
        <v>0</v>
      </c>
      <c r="C482" s="254" t="str">
        <f>'3. GRI Pricing'!E492</f>
        <v>[Select]</v>
      </c>
      <c r="D482" s="254" t="str">
        <f>'3. GRI Pricing'!F492</f>
        <v>[Select]</v>
      </c>
      <c r="E482" s="255">
        <f>'3. GRI Pricing'!Z492</f>
        <v>0</v>
      </c>
      <c r="F482" s="279">
        <v>0</v>
      </c>
      <c r="G482" s="279">
        <v>0</v>
      </c>
      <c r="H482" s="279">
        <v>0</v>
      </c>
      <c r="I482" s="253"/>
      <c r="J482" s="253"/>
      <c r="K482" s="253"/>
      <c r="L482" s="253"/>
      <c r="M482" s="253"/>
      <c r="N482" s="253"/>
      <c r="O482" s="253"/>
      <c r="P482" s="1"/>
    </row>
    <row r="483" spans="2:16" x14ac:dyDescent="0.25">
      <c r="B483" s="254">
        <f>'3. GRI Pricing'!C493</f>
        <v>0</v>
      </c>
      <c r="C483" s="254" t="str">
        <f>'3. GRI Pricing'!E493</f>
        <v>[Select]</v>
      </c>
      <c r="D483" s="254" t="str">
        <f>'3. GRI Pricing'!F493</f>
        <v>[Select]</v>
      </c>
      <c r="E483" s="255">
        <f>'3. GRI Pricing'!Z493</f>
        <v>0</v>
      </c>
      <c r="F483" s="279">
        <v>0</v>
      </c>
      <c r="G483" s="279">
        <v>0</v>
      </c>
      <c r="H483" s="279">
        <v>0</v>
      </c>
      <c r="I483" s="253"/>
      <c r="J483" s="253"/>
      <c r="K483" s="253"/>
      <c r="L483" s="253"/>
      <c r="M483" s="253"/>
      <c r="N483" s="253"/>
      <c r="O483" s="253"/>
      <c r="P483" s="1"/>
    </row>
    <row r="484" spans="2:16" x14ac:dyDescent="0.25">
      <c r="B484" s="254">
        <f>'3. GRI Pricing'!C494</f>
        <v>0</v>
      </c>
      <c r="C484" s="254" t="str">
        <f>'3. GRI Pricing'!E494</f>
        <v>[Select]</v>
      </c>
      <c r="D484" s="254" t="str">
        <f>'3. GRI Pricing'!F494</f>
        <v>[Select]</v>
      </c>
      <c r="E484" s="255">
        <f>'3. GRI Pricing'!Z494</f>
        <v>0</v>
      </c>
      <c r="F484" s="279">
        <v>0</v>
      </c>
      <c r="G484" s="279">
        <v>0</v>
      </c>
      <c r="H484" s="279">
        <v>0</v>
      </c>
      <c r="I484" s="253"/>
      <c r="J484" s="253"/>
      <c r="K484" s="253"/>
      <c r="L484" s="253"/>
      <c r="M484" s="253"/>
      <c r="N484" s="253"/>
      <c r="O484" s="253"/>
      <c r="P484" s="1"/>
    </row>
    <row r="485" spans="2:16" x14ac:dyDescent="0.25">
      <c r="B485" s="254">
        <f>'3. GRI Pricing'!C495</f>
        <v>0</v>
      </c>
      <c r="C485" s="254" t="str">
        <f>'3. GRI Pricing'!E495</f>
        <v>[Select]</v>
      </c>
      <c r="D485" s="254" t="str">
        <f>'3. GRI Pricing'!F495</f>
        <v>[Select]</v>
      </c>
      <c r="E485" s="255">
        <f>'3. GRI Pricing'!Z495</f>
        <v>0</v>
      </c>
      <c r="F485" s="279">
        <v>0</v>
      </c>
      <c r="G485" s="279">
        <v>0</v>
      </c>
      <c r="H485" s="279">
        <v>0</v>
      </c>
      <c r="I485" s="253"/>
      <c r="J485" s="253"/>
      <c r="K485" s="253"/>
      <c r="L485" s="253"/>
      <c r="M485" s="253"/>
      <c r="N485" s="253"/>
      <c r="O485" s="253"/>
      <c r="P485" s="1"/>
    </row>
    <row r="486" spans="2:16" x14ac:dyDescent="0.25">
      <c r="B486" s="254">
        <f>'3. GRI Pricing'!C496</f>
        <v>0</v>
      </c>
      <c r="C486" s="254" t="str">
        <f>'3. GRI Pricing'!E496</f>
        <v>[Select]</v>
      </c>
      <c r="D486" s="254" t="str">
        <f>'3. GRI Pricing'!F496</f>
        <v>[Select]</v>
      </c>
      <c r="E486" s="255">
        <f>'3. GRI Pricing'!Z496</f>
        <v>0</v>
      </c>
      <c r="F486" s="279">
        <v>0</v>
      </c>
      <c r="G486" s="279">
        <v>0</v>
      </c>
      <c r="H486" s="279">
        <v>0</v>
      </c>
      <c r="I486" s="253"/>
      <c r="J486" s="253"/>
      <c r="K486" s="253"/>
      <c r="L486" s="253"/>
      <c r="M486" s="253"/>
      <c r="N486" s="253"/>
      <c r="O486" s="253"/>
      <c r="P486" s="1"/>
    </row>
    <row r="487" spans="2:16" x14ac:dyDescent="0.25">
      <c r="B487" s="254">
        <f>'3. GRI Pricing'!C497</f>
        <v>0</v>
      </c>
      <c r="C487" s="254" t="str">
        <f>'3. GRI Pricing'!E497</f>
        <v>[Select]</v>
      </c>
      <c r="D487" s="254" t="str">
        <f>'3. GRI Pricing'!F497</f>
        <v>[Select]</v>
      </c>
      <c r="E487" s="255">
        <f>'3. GRI Pricing'!Z497</f>
        <v>0</v>
      </c>
      <c r="F487" s="279">
        <v>0</v>
      </c>
      <c r="G487" s="279">
        <v>0</v>
      </c>
      <c r="H487" s="279">
        <v>0</v>
      </c>
      <c r="I487" s="253"/>
      <c r="J487" s="253"/>
      <c r="K487" s="253"/>
      <c r="L487" s="253"/>
      <c r="M487" s="253"/>
      <c r="N487" s="253"/>
      <c r="O487" s="253"/>
      <c r="P487" s="1"/>
    </row>
    <row r="488" spans="2:16" x14ac:dyDescent="0.25">
      <c r="B488" s="254">
        <f>'3. GRI Pricing'!C498</f>
        <v>0</v>
      </c>
      <c r="C488" s="254" t="str">
        <f>'3. GRI Pricing'!E498</f>
        <v>[Select]</v>
      </c>
      <c r="D488" s="254" t="str">
        <f>'3. GRI Pricing'!F498</f>
        <v>[Select]</v>
      </c>
      <c r="E488" s="255">
        <f>'3. GRI Pricing'!Z498</f>
        <v>0</v>
      </c>
      <c r="F488" s="279">
        <v>0</v>
      </c>
      <c r="G488" s="279">
        <v>0</v>
      </c>
      <c r="H488" s="279">
        <v>0</v>
      </c>
      <c r="I488" s="253"/>
      <c r="J488" s="253"/>
      <c r="K488" s="253"/>
      <c r="L488" s="253"/>
      <c r="M488" s="253"/>
      <c r="N488" s="253"/>
      <c r="O488" s="253"/>
      <c r="P488" s="1"/>
    </row>
    <row r="489" spans="2:16" x14ac:dyDescent="0.25">
      <c r="B489" s="254">
        <f>'3. GRI Pricing'!C499</f>
        <v>0</v>
      </c>
      <c r="C489" s="254" t="str">
        <f>'3. GRI Pricing'!E499</f>
        <v>[Select]</v>
      </c>
      <c r="D489" s="254" t="str">
        <f>'3. GRI Pricing'!F499</f>
        <v>[Select]</v>
      </c>
      <c r="E489" s="255">
        <f>'3. GRI Pricing'!Z499</f>
        <v>0</v>
      </c>
      <c r="F489" s="279">
        <v>0</v>
      </c>
      <c r="G489" s="279">
        <v>0</v>
      </c>
      <c r="H489" s="279">
        <v>0</v>
      </c>
      <c r="I489" s="253"/>
      <c r="J489" s="253"/>
      <c r="K489" s="253"/>
      <c r="L489" s="253"/>
      <c r="M489" s="253"/>
      <c r="N489" s="253"/>
      <c r="O489" s="253"/>
      <c r="P489" s="1"/>
    </row>
    <row r="490" spans="2:16" x14ac:dyDescent="0.25">
      <c r="B490" s="254">
        <f>'3. GRI Pricing'!C500</f>
        <v>0</v>
      </c>
      <c r="C490" s="254" t="str">
        <f>'3. GRI Pricing'!E500</f>
        <v>[Select]</v>
      </c>
      <c r="D490" s="254" t="str">
        <f>'3. GRI Pricing'!F500</f>
        <v>[Select]</v>
      </c>
      <c r="E490" s="255">
        <f>'3. GRI Pricing'!Z500</f>
        <v>0</v>
      </c>
      <c r="F490" s="279">
        <v>0</v>
      </c>
      <c r="G490" s="279">
        <v>0</v>
      </c>
      <c r="H490" s="279">
        <v>0</v>
      </c>
      <c r="I490" s="253"/>
      <c r="J490" s="253"/>
      <c r="K490" s="253"/>
      <c r="L490" s="253"/>
      <c r="M490" s="253"/>
      <c r="N490" s="253"/>
      <c r="O490" s="253"/>
      <c r="P490" s="1"/>
    </row>
    <row r="491" spans="2:16" x14ac:dyDescent="0.25">
      <c r="B491" s="254">
        <f>'3. GRI Pricing'!C501</f>
        <v>0</v>
      </c>
      <c r="C491" s="254" t="str">
        <f>'3. GRI Pricing'!E501</f>
        <v>[Select]</v>
      </c>
      <c r="D491" s="254" t="str">
        <f>'3. GRI Pricing'!F501</f>
        <v>[Select]</v>
      </c>
      <c r="E491" s="255">
        <f>'3. GRI Pricing'!Z501</f>
        <v>0</v>
      </c>
      <c r="F491" s="279">
        <v>0</v>
      </c>
      <c r="G491" s="279">
        <v>0</v>
      </c>
      <c r="H491" s="279">
        <v>0</v>
      </c>
      <c r="I491" s="253"/>
      <c r="J491" s="253"/>
      <c r="K491" s="253"/>
      <c r="L491" s="253"/>
      <c r="M491" s="253"/>
      <c r="N491" s="253"/>
      <c r="O491" s="253"/>
      <c r="P491" s="1"/>
    </row>
    <row r="492" spans="2:16" x14ac:dyDescent="0.25">
      <c r="B492" s="254">
        <f>'3. GRI Pricing'!C502</f>
        <v>0</v>
      </c>
      <c r="C492" s="254" t="str">
        <f>'3. GRI Pricing'!E502</f>
        <v>[Select]</v>
      </c>
      <c r="D492" s="254" t="str">
        <f>'3. GRI Pricing'!F502</f>
        <v>[Select]</v>
      </c>
      <c r="E492" s="255">
        <f>'3. GRI Pricing'!Z502</f>
        <v>0</v>
      </c>
      <c r="F492" s="279">
        <v>0</v>
      </c>
      <c r="G492" s="279">
        <v>0</v>
      </c>
      <c r="H492" s="279">
        <v>0</v>
      </c>
      <c r="I492" s="253"/>
      <c r="J492" s="253"/>
      <c r="K492" s="253"/>
      <c r="L492" s="253"/>
      <c r="M492" s="253"/>
      <c r="N492" s="253"/>
      <c r="O492" s="253"/>
      <c r="P492" s="1"/>
    </row>
    <row r="493" spans="2:16" x14ac:dyDescent="0.25">
      <c r="B493" s="254">
        <f>'3. GRI Pricing'!C503</f>
        <v>0</v>
      </c>
      <c r="C493" s="254" t="str">
        <f>'3. GRI Pricing'!E503</f>
        <v>[Select]</v>
      </c>
      <c r="D493" s="254" t="str">
        <f>'3. GRI Pricing'!F503</f>
        <v>[Select]</v>
      </c>
      <c r="E493" s="255">
        <f>'3. GRI Pricing'!Z503</f>
        <v>0</v>
      </c>
      <c r="F493" s="279">
        <v>0</v>
      </c>
      <c r="G493" s="279">
        <v>0</v>
      </c>
      <c r="H493" s="279">
        <v>0</v>
      </c>
      <c r="I493" s="253"/>
      <c r="J493" s="253"/>
      <c r="K493" s="253"/>
      <c r="L493" s="253"/>
      <c r="M493" s="253"/>
      <c r="N493" s="253"/>
      <c r="O493" s="253"/>
      <c r="P493" s="1"/>
    </row>
    <row r="494" spans="2:16" x14ac:dyDescent="0.25">
      <c r="B494" s="254">
        <f>'3. GRI Pricing'!C504</f>
        <v>0</v>
      </c>
      <c r="C494" s="254" t="str">
        <f>'3. GRI Pricing'!E504</f>
        <v>[Select]</v>
      </c>
      <c r="D494" s="254" t="str">
        <f>'3. GRI Pricing'!F504</f>
        <v>[Select]</v>
      </c>
      <c r="E494" s="255">
        <f>'3. GRI Pricing'!Z504</f>
        <v>0</v>
      </c>
      <c r="F494" s="279">
        <v>0</v>
      </c>
      <c r="G494" s="279">
        <v>0</v>
      </c>
      <c r="H494" s="279">
        <v>0</v>
      </c>
      <c r="I494" s="253"/>
      <c r="J494" s="253"/>
      <c r="K494" s="253"/>
      <c r="L494" s="253"/>
      <c r="M494" s="253"/>
      <c r="N494" s="253"/>
      <c r="O494" s="253"/>
      <c r="P494" s="1"/>
    </row>
    <row r="495" spans="2:16" x14ac:dyDescent="0.25">
      <c r="B495" s="254">
        <f>'3. GRI Pricing'!C505</f>
        <v>0</v>
      </c>
      <c r="C495" s="254" t="str">
        <f>'3. GRI Pricing'!E505</f>
        <v>[Select]</v>
      </c>
      <c r="D495" s="254" t="str">
        <f>'3. GRI Pricing'!F505</f>
        <v>[Select]</v>
      </c>
      <c r="E495" s="255">
        <f>'3. GRI Pricing'!Z505</f>
        <v>0</v>
      </c>
      <c r="F495" s="279">
        <v>0</v>
      </c>
      <c r="G495" s="279">
        <v>0</v>
      </c>
      <c r="H495" s="279">
        <v>0</v>
      </c>
      <c r="I495" s="253"/>
      <c r="J495" s="253"/>
      <c r="K495" s="253"/>
      <c r="L495" s="253"/>
      <c r="M495" s="253"/>
      <c r="N495" s="253"/>
      <c r="O495" s="253"/>
      <c r="P495" s="1"/>
    </row>
    <row r="496" spans="2:16" x14ac:dyDescent="0.25">
      <c r="B496" s="254">
        <f>'3. GRI Pricing'!C506</f>
        <v>0</v>
      </c>
      <c r="C496" s="254" t="str">
        <f>'3. GRI Pricing'!E506</f>
        <v>[Select]</v>
      </c>
      <c r="D496" s="254" t="str">
        <f>'3. GRI Pricing'!F506</f>
        <v>[Select]</v>
      </c>
      <c r="E496" s="255">
        <f>'3. GRI Pricing'!Z506</f>
        <v>0</v>
      </c>
      <c r="F496" s="279">
        <v>0</v>
      </c>
      <c r="G496" s="279">
        <v>0</v>
      </c>
      <c r="H496" s="279">
        <v>0</v>
      </c>
      <c r="I496" s="253"/>
      <c r="J496" s="253"/>
      <c r="K496" s="253"/>
      <c r="L496" s="253"/>
      <c r="M496" s="253"/>
      <c r="N496" s="253"/>
      <c r="O496" s="253"/>
      <c r="P496" s="1"/>
    </row>
    <row r="497" spans="2:16" x14ac:dyDescent="0.25">
      <c r="B497" s="254">
        <f>'3. GRI Pricing'!C507</f>
        <v>0</v>
      </c>
      <c r="C497" s="254" t="str">
        <f>'3. GRI Pricing'!E507</f>
        <v>[Select]</v>
      </c>
      <c r="D497" s="254" t="str">
        <f>'3. GRI Pricing'!F507</f>
        <v>[Select]</v>
      </c>
      <c r="E497" s="255">
        <f>'3. GRI Pricing'!Z507</f>
        <v>0</v>
      </c>
      <c r="F497" s="279">
        <v>0</v>
      </c>
      <c r="G497" s="279">
        <v>0</v>
      </c>
      <c r="H497" s="279">
        <v>0</v>
      </c>
      <c r="I497" s="253"/>
      <c r="J497" s="253"/>
      <c r="K497" s="253"/>
      <c r="L497" s="253"/>
      <c r="M497" s="253"/>
      <c r="N497" s="253"/>
      <c r="O497" s="253"/>
      <c r="P497" s="1"/>
    </row>
    <row r="498" spans="2:16" x14ac:dyDescent="0.25">
      <c r="B498" s="254">
        <f>'3. GRI Pricing'!C508</f>
        <v>0</v>
      </c>
      <c r="C498" s="254" t="str">
        <f>'3. GRI Pricing'!E508</f>
        <v>[Select]</v>
      </c>
      <c r="D498" s="254" t="str">
        <f>'3. GRI Pricing'!F508</f>
        <v>[Select]</v>
      </c>
      <c r="E498" s="255">
        <f>'3. GRI Pricing'!Z508</f>
        <v>0</v>
      </c>
      <c r="F498" s="279">
        <v>0</v>
      </c>
      <c r="G498" s="279">
        <v>0</v>
      </c>
      <c r="H498" s="279">
        <v>0</v>
      </c>
      <c r="I498" s="253"/>
      <c r="J498" s="253"/>
      <c r="K498" s="253"/>
      <c r="L498" s="253"/>
      <c r="M498" s="253"/>
      <c r="N498" s="253"/>
      <c r="O498" s="253"/>
      <c r="P498" s="1"/>
    </row>
    <row r="499" spans="2:16" x14ac:dyDescent="0.25">
      <c r="B499" s="254">
        <f>'3. GRI Pricing'!C509</f>
        <v>0</v>
      </c>
      <c r="C499" s="254" t="str">
        <f>'3. GRI Pricing'!E509</f>
        <v>[Select]</v>
      </c>
      <c r="D499" s="254" t="str">
        <f>'3. GRI Pricing'!F509</f>
        <v>[Select]</v>
      </c>
      <c r="E499" s="255">
        <f>'3. GRI Pricing'!Z509</f>
        <v>0</v>
      </c>
      <c r="F499" s="279">
        <v>0</v>
      </c>
      <c r="G499" s="279">
        <v>0</v>
      </c>
      <c r="H499" s="279">
        <v>0</v>
      </c>
      <c r="I499" s="253"/>
      <c r="J499" s="253"/>
      <c r="K499" s="253"/>
      <c r="L499" s="253"/>
      <c r="M499" s="253"/>
      <c r="N499" s="253"/>
      <c r="O499" s="253"/>
      <c r="P499" s="1"/>
    </row>
    <row r="500" spans="2:16" x14ac:dyDescent="0.25">
      <c r="B500" s="254">
        <f>'3. GRI Pricing'!C510</f>
        <v>0</v>
      </c>
      <c r="C500" s="254" t="str">
        <f>'3. GRI Pricing'!E510</f>
        <v>[Select]</v>
      </c>
      <c r="D500" s="254" t="str">
        <f>'3. GRI Pricing'!F510</f>
        <v>[Select]</v>
      </c>
      <c r="E500" s="255">
        <f>'3. GRI Pricing'!Z510</f>
        <v>0</v>
      </c>
      <c r="F500" s="279">
        <v>0</v>
      </c>
      <c r="G500" s="279">
        <v>0</v>
      </c>
      <c r="H500" s="279">
        <v>0</v>
      </c>
      <c r="I500" s="253"/>
      <c r="J500" s="253"/>
      <c r="K500" s="253"/>
      <c r="L500" s="253"/>
      <c r="M500" s="253"/>
      <c r="N500" s="253"/>
      <c r="O500" s="253"/>
      <c r="P500" s="1"/>
    </row>
    <row r="501" spans="2:16" x14ac:dyDescent="0.25">
      <c r="B501" s="254">
        <f>'3. GRI Pricing'!C511</f>
        <v>0</v>
      </c>
      <c r="C501" s="254" t="str">
        <f>'3. GRI Pricing'!E511</f>
        <v>[Select]</v>
      </c>
      <c r="D501" s="254" t="str">
        <f>'3. GRI Pricing'!F511</f>
        <v>[Select]</v>
      </c>
      <c r="E501" s="255">
        <f>'3. GRI Pricing'!Z511</f>
        <v>0</v>
      </c>
      <c r="F501" s="279">
        <v>0</v>
      </c>
      <c r="G501" s="279">
        <v>0</v>
      </c>
      <c r="H501" s="279">
        <v>0</v>
      </c>
      <c r="I501" s="253"/>
      <c r="J501" s="253"/>
      <c r="K501" s="253"/>
      <c r="L501" s="253"/>
      <c r="M501" s="253"/>
      <c r="N501" s="253"/>
      <c r="O501" s="253"/>
      <c r="P501" s="1"/>
    </row>
    <row r="502" spans="2:16" x14ac:dyDescent="0.25">
      <c r="B502" s="254">
        <f>'3. GRI Pricing'!C512</f>
        <v>0</v>
      </c>
      <c r="C502" s="254" t="str">
        <f>'3. GRI Pricing'!E512</f>
        <v>[Select]</v>
      </c>
      <c r="D502" s="254" t="str">
        <f>'3. GRI Pricing'!F512</f>
        <v>[Select]</v>
      </c>
      <c r="E502" s="255">
        <f>'3. GRI Pricing'!Z512</f>
        <v>0</v>
      </c>
      <c r="F502" s="279">
        <v>0</v>
      </c>
      <c r="G502" s="279">
        <v>0</v>
      </c>
      <c r="H502" s="279">
        <v>0</v>
      </c>
      <c r="I502" s="253"/>
      <c r="J502" s="253"/>
      <c r="K502" s="253"/>
      <c r="L502" s="253"/>
      <c r="M502" s="253"/>
      <c r="N502" s="253"/>
      <c r="O502" s="253"/>
      <c r="P502" s="1"/>
    </row>
    <row r="503" spans="2:16" x14ac:dyDescent="0.25">
      <c r="B503" s="254">
        <f>'3. GRI Pricing'!C513</f>
        <v>0</v>
      </c>
      <c r="C503" s="254" t="str">
        <f>'3. GRI Pricing'!E513</f>
        <v>[Select]</v>
      </c>
      <c r="D503" s="254" t="str">
        <f>'3. GRI Pricing'!F513</f>
        <v>[Select]</v>
      </c>
      <c r="E503" s="255">
        <f>'3. GRI Pricing'!Z513</f>
        <v>0</v>
      </c>
      <c r="F503" s="279">
        <v>0</v>
      </c>
      <c r="G503" s="279">
        <v>0</v>
      </c>
      <c r="H503" s="279">
        <v>0</v>
      </c>
      <c r="I503" s="253"/>
      <c r="J503" s="253"/>
      <c r="K503" s="253"/>
      <c r="L503" s="253"/>
      <c r="M503" s="253"/>
      <c r="N503" s="253"/>
      <c r="O503" s="253"/>
      <c r="P503" s="1"/>
    </row>
    <row r="504" spans="2:16" x14ac:dyDescent="0.25">
      <c r="B504" s="254">
        <f>'3. GRI Pricing'!C514</f>
        <v>0</v>
      </c>
      <c r="C504" s="254" t="str">
        <f>'3. GRI Pricing'!E514</f>
        <v>[Select]</v>
      </c>
      <c r="D504" s="254" t="str">
        <f>'3. GRI Pricing'!F514</f>
        <v>[Select]</v>
      </c>
      <c r="E504" s="255">
        <f>'3. GRI Pricing'!Z514</f>
        <v>0</v>
      </c>
      <c r="F504" s="279">
        <v>0</v>
      </c>
      <c r="G504" s="279">
        <v>0</v>
      </c>
      <c r="H504" s="279">
        <v>0</v>
      </c>
      <c r="I504" s="253"/>
      <c r="J504" s="253"/>
      <c r="K504" s="253"/>
      <c r="L504" s="253"/>
      <c r="M504" s="253"/>
      <c r="N504" s="253"/>
      <c r="O504" s="253"/>
      <c r="P504" s="1"/>
    </row>
    <row r="505" spans="2:16" x14ac:dyDescent="0.25">
      <c r="B505" s="254">
        <f>'3. GRI Pricing'!C515</f>
        <v>0</v>
      </c>
      <c r="C505" s="254" t="str">
        <f>'3. GRI Pricing'!E515</f>
        <v>[Select]</v>
      </c>
      <c r="D505" s="254" t="str">
        <f>'3. GRI Pricing'!F515</f>
        <v>[Select]</v>
      </c>
      <c r="E505" s="255">
        <f>'3. GRI Pricing'!Z515</f>
        <v>0</v>
      </c>
      <c r="F505" s="279">
        <v>0</v>
      </c>
      <c r="G505" s="279">
        <v>0</v>
      </c>
      <c r="H505" s="279">
        <v>0</v>
      </c>
      <c r="I505" s="253"/>
      <c r="J505" s="253"/>
      <c r="K505" s="253"/>
      <c r="L505" s="253"/>
      <c r="M505" s="253"/>
      <c r="N505" s="253"/>
      <c r="O505" s="253"/>
      <c r="P505" s="1"/>
    </row>
    <row r="506" spans="2:16" x14ac:dyDescent="0.25">
      <c r="B506" s="254">
        <f>'3. GRI Pricing'!C516</f>
        <v>0</v>
      </c>
      <c r="C506" s="254" t="str">
        <f>'3. GRI Pricing'!E516</f>
        <v>[Select]</v>
      </c>
      <c r="D506" s="254" t="str">
        <f>'3. GRI Pricing'!F516</f>
        <v>[Select]</v>
      </c>
      <c r="E506" s="255">
        <f>'3. GRI Pricing'!Z516</f>
        <v>0</v>
      </c>
      <c r="F506" s="279">
        <v>0</v>
      </c>
      <c r="G506" s="279">
        <v>0</v>
      </c>
      <c r="H506" s="279">
        <v>0</v>
      </c>
      <c r="I506" s="253"/>
      <c r="J506" s="253"/>
      <c r="K506" s="253"/>
      <c r="L506" s="253"/>
      <c r="M506" s="253"/>
      <c r="N506" s="253"/>
      <c r="O506" s="253"/>
      <c r="P506" s="1"/>
    </row>
    <row r="507" spans="2:16" x14ac:dyDescent="0.25">
      <c r="B507" s="254">
        <f>'3. GRI Pricing'!C517</f>
        <v>0</v>
      </c>
      <c r="C507" s="254" t="str">
        <f>'3. GRI Pricing'!E517</f>
        <v>[Select]</v>
      </c>
      <c r="D507" s="254" t="str">
        <f>'3. GRI Pricing'!F517</f>
        <v>[Select]</v>
      </c>
      <c r="E507" s="255">
        <f>'3. GRI Pricing'!Z517</f>
        <v>0</v>
      </c>
      <c r="F507" s="279">
        <v>0</v>
      </c>
      <c r="G507" s="279">
        <v>0</v>
      </c>
      <c r="H507" s="279">
        <v>0</v>
      </c>
      <c r="I507" s="253"/>
      <c r="J507" s="253"/>
      <c r="K507" s="253"/>
      <c r="L507" s="253"/>
      <c r="M507" s="253"/>
      <c r="N507" s="253"/>
      <c r="O507" s="253"/>
      <c r="P507" s="1"/>
    </row>
    <row r="508" spans="2:16" x14ac:dyDescent="0.25">
      <c r="B508" s="254">
        <f>'3. GRI Pricing'!C518</f>
        <v>0</v>
      </c>
      <c r="C508" s="254" t="str">
        <f>'3. GRI Pricing'!E518</f>
        <v>[Select]</v>
      </c>
      <c r="D508" s="254" t="str">
        <f>'3. GRI Pricing'!F518</f>
        <v>[Select]</v>
      </c>
      <c r="E508" s="255">
        <f>'3. GRI Pricing'!Z518</f>
        <v>0</v>
      </c>
      <c r="F508" s="279">
        <v>0</v>
      </c>
      <c r="G508" s="279">
        <v>0</v>
      </c>
      <c r="H508" s="279">
        <v>0</v>
      </c>
      <c r="I508" s="253"/>
      <c r="J508" s="253"/>
      <c r="K508" s="253"/>
      <c r="L508" s="253"/>
      <c r="M508" s="253"/>
      <c r="N508" s="253"/>
      <c r="O508" s="253"/>
      <c r="P508" s="1"/>
    </row>
    <row r="509" spans="2:16" x14ac:dyDescent="0.25">
      <c r="B509" s="254">
        <f>'3. GRI Pricing'!C519</f>
        <v>0</v>
      </c>
      <c r="C509" s="254" t="str">
        <f>'3. GRI Pricing'!E519</f>
        <v>[Select]</v>
      </c>
      <c r="D509" s="254" t="str">
        <f>'3. GRI Pricing'!F519</f>
        <v>[Select]</v>
      </c>
      <c r="E509" s="255">
        <f>'3. GRI Pricing'!Z519</f>
        <v>0</v>
      </c>
      <c r="F509" s="279">
        <v>0</v>
      </c>
      <c r="G509" s="279">
        <v>0</v>
      </c>
      <c r="H509" s="279">
        <v>0</v>
      </c>
      <c r="I509" s="253"/>
      <c r="J509" s="253"/>
      <c r="K509" s="253"/>
      <c r="L509" s="253"/>
      <c r="M509" s="253"/>
      <c r="N509" s="253"/>
      <c r="O509" s="253"/>
      <c r="P509" s="1"/>
    </row>
    <row r="510" spans="2:16" x14ac:dyDescent="0.25">
      <c r="B510" s="254">
        <f>'3. GRI Pricing'!C520</f>
        <v>0</v>
      </c>
      <c r="C510" s="254" t="str">
        <f>'3. GRI Pricing'!E520</f>
        <v>[Select]</v>
      </c>
      <c r="D510" s="254" t="str">
        <f>'3. GRI Pricing'!F520</f>
        <v>[Select]</v>
      </c>
      <c r="E510" s="255">
        <f>'3. GRI Pricing'!Z520</f>
        <v>0</v>
      </c>
      <c r="F510" s="279">
        <v>0</v>
      </c>
      <c r="G510" s="279">
        <v>0</v>
      </c>
      <c r="H510" s="279">
        <v>0</v>
      </c>
      <c r="I510" s="253"/>
      <c r="J510" s="253"/>
      <c r="K510" s="253"/>
      <c r="L510" s="253"/>
      <c r="M510" s="253"/>
      <c r="N510" s="253"/>
      <c r="O510" s="253"/>
      <c r="P510" s="1"/>
    </row>
    <row r="511" spans="2:16" x14ac:dyDescent="0.25">
      <c r="B511" s="254">
        <f>'3. GRI Pricing'!C521</f>
        <v>0</v>
      </c>
      <c r="C511" s="254" t="str">
        <f>'3. GRI Pricing'!E521</f>
        <v>[Select]</v>
      </c>
      <c r="D511" s="254" t="str">
        <f>'3. GRI Pricing'!F521</f>
        <v>[Select]</v>
      </c>
      <c r="E511" s="255">
        <f>'3. GRI Pricing'!Z521</f>
        <v>0</v>
      </c>
      <c r="F511" s="279">
        <v>0</v>
      </c>
      <c r="G511" s="279">
        <v>0</v>
      </c>
      <c r="H511" s="279">
        <v>0</v>
      </c>
      <c r="I511" s="253"/>
      <c r="J511" s="253"/>
      <c r="K511" s="253"/>
      <c r="L511" s="253"/>
      <c r="M511" s="253"/>
      <c r="N511" s="253"/>
      <c r="O511" s="253"/>
      <c r="P511" s="1"/>
    </row>
    <row r="512" spans="2:16" x14ac:dyDescent="0.25">
      <c r="B512" s="254">
        <f>'3. GRI Pricing'!C522</f>
        <v>0</v>
      </c>
      <c r="C512" s="254" t="str">
        <f>'3. GRI Pricing'!E522</f>
        <v>[Select]</v>
      </c>
      <c r="D512" s="254" t="str">
        <f>'3. GRI Pricing'!F522</f>
        <v>[Select]</v>
      </c>
      <c r="E512" s="255">
        <f>'3. GRI Pricing'!Z522</f>
        <v>0</v>
      </c>
      <c r="F512" s="279">
        <v>0</v>
      </c>
      <c r="G512" s="279">
        <v>0</v>
      </c>
      <c r="H512" s="279">
        <v>0</v>
      </c>
      <c r="I512" s="253"/>
      <c r="J512" s="253"/>
      <c r="K512" s="253"/>
      <c r="L512" s="253"/>
      <c r="M512" s="253"/>
      <c r="N512" s="253"/>
      <c r="O512" s="253"/>
      <c r="P512" s="1"/>
    </row>
    <row r="513" spans="2:16" x14ac:dyDescent="0.25">
      <c r="B513" s="254">
        <f>'3. GRI Pricing'!C523</f>
        <v>0</v>
      </c>
      <c r="C513" s="254" t="str">
        <f>'3. GRI Pricing'!E523</f>
        <v>[Select]</v>
      </c>
      <c r="D513" s="254" t="str">
        <f>'3. GRI Pricing'!F523</f>
        <v>[Select]</v>
      </c>
      <c r="E513" s="255">
        <f>'3. GRI Pricing'!Z523</f>
        <v>0</v>
      </c>
      <c r="F513" s="279">
        <v>0</v>
      </c>
      <c r="G513" s="279">
        <v>0</v>
      </c>
      <c r="H513" s="279">
        <v>0</v>
      </c>
      <c r="I513" s="253"/>
      <c r="J513" s="253"/>
      <c r="K513" s="253"/>
      <c r="L513" s="253"/>
      <c r="M513" s="253"/>
      <c r="N513" s="253"/>
      <c r="O513" s="253"/>
      <c r="P513" s="1"/>
    </row>
    <row r="514" spans="2:16" x14ac:dyDescent="0.25">
      <c r="B514" s="254">
        <f>'3. GRI Pricing'!C524</f>
        <v>0</v>
      </c>
      <c r="C514" s="254" t="str">
        <f>'3. GRI Pricing'!E524</f>
        <v>[Select]</v>
      </c>
      <c r="D514" s="254" t="str">
        <f>'3. GRI Pricing'!F524</f>
        <v>[Select]</v>
      </c>
      <c r="E514" s="255">
        <f>'3. GRI Pricing'!Z524</f>
        <v>0</v>
      </c>
      <c r="F514" s="279">
        <v>0</v>
      </c>
      <c r="G514" s="279">
        <v>0</v>
      </c>
      <c r="H514" s="279">
        <v>0</v>
      </c>
      <c r="I514" s="253"/>
      <c r="J514" s="253"/>
      <c r="K514" s="253"/>
      <c r="L514" s="253"/>
      <c r="M514" s="253"/>
      <c r="N514" s="253"/>
      <c r="O514" s="253"/>
      <c r="P514" s="1"/>
    </row>
    <row r="515" spans="2:16" x14ac:dyDescent="0.25">
      <c r="B515" s="254">
        <f>'3. GRI Pricing'!C525</f>
        <v>0</v>
      </c>
      <c r="C515" s="254" t="str">
        <f>'3. GRI Pricing'!E525</f>
        <v>[Select]</v>
      </c>
      <c r="D515" s="254" t="str">
        <f>'3. GRI Pricing'!F525</f>
        <v>[Select]</v>
      </c>
      <c r="E515" s="255">
        <f>'3. GRI Pricing'!Z525</f>
        <v>0</v>
      </c>
      <c r="F515" s="279">
        <v>0</v>
      </c>
      <c r="G515" s="279">
        <v>0</v>
      </c>
      <c r="H515" s="279">
        <v>0</v>
      </c>
      <c r="I515" s="253"/>
      <c r="J515" s="253"/>
      <c r="K515" s="253"/>
      <c r="L515" s="253"/>
      <c r="M515" s="253"/>
      <c r="N515" s="253"/>
      <c r="O515" s="253"/>
      <c r="P515" s="1"/>
    </row>
    <row r="516" spans="2:16" x14ac:dyDescent="0.25">
      <c r="B516" s="254">
        <f>'3. GRI Pricing'!C526</f>
        <v>0</v>
      </c>
      <c r="C516" s="254" t="str">
        <f>'3. GRI Pricing'!E526</f>
        <v>[Select]</v>
      </c>
      <c r="D516" s="254" t="str">
        <f>'3. GRI Pricing'!F526</f>
        <v>[Select]</v>
      </c>
      <c r="E516" s="255">
        <f>'3. GRI Pricing'!Z526</f>
        <v>0</v>
      </c>
      <c r="F516" s="279">
        <v>0</v>
      </c>
      <c r="G516" s="279">
        <v>0</v>
      </c>
      <c r="H516" s="279">
        <v>0</v>
      </c>
      <c r="I516" s="253"/>
      <c r="J516" s="253"/>
      <c r="K516" s="253"/>
      <c r="L516" s="253"/>
      <c r="M516" s="253"/>
      <c r="N516" s="253"/>
      <c r="O516" s="253"/>
      <c r="P516" s="1"/>
    </row>
    <row r="517" spans="2:16" x14ac:dyDescent="0.25">
      <c r="B517" s="254">
        <f>'3. GRI Pricing'!C527</f>
        <v>0</v>
      </c>
      <c r="C517" s="254" t="str">
        <f>'3. GRI Pricing'!E527</f>
        <v>[Select]</v>
      </c>
      <c r="D517" s="254" t="str">
        <f>'3. GRI Pricing'!F527</f>
        <v>[Select]</v>
      </c>
      <c r="E517" s="255">
        <f>'3. GRI Pricing'!Z527</f>
        <v>0</v>
      </c>
      <c r="F517" s="279">
        <v>0</v>
      </c>
      <c r="G517" s="279">
        <v>0</v>
      </c>
      <c r="H517" s="279">
        <v>0</v>
      </c>
      <c r="I517" s="253"/>
      <c r="J517" s="253"/>
      <c r="K517" s="253"/>
      <c r="L517" s="253"/>
      <c r="M517" s="253"/>
      <c r="N517" s="253"/>
      <c r="O517" s="253"/>
      <c r="P517" s="1"/>
    </row>
    <row r="518" spans="2:16" x14ac:dyDescent="0.25">
      <c r="B518" s="254">
        <f>'3. GRI Pricing'!C528</f>
        <v>0</v>
      </c>
      <c r="C518" s="254" t="str">
        <f>'3. GRI Pricing'!E528</f>
        <v>[Select]</v>
      </c>
      <c r="D518" s="254" t="str">
        <f>'3. GRI Pricing'!F528</f>
        <v>[Select]</v>
      </c>
      <c r="E518" s="255">
        <f>'3. GRI Pricing'!Z528</f>
        <v>0</v>
      </c>
      <c r="F518" s="279">
        <v>0</v>
      </c>
      <c r="G518" s="279">
        <v>0</v>
      </c>
      <c r="H518" s="279">
        <v>0</v>
      </c>
      <c r="I518" s="253"/>
      <c r="J518" s="253"/>
      <c r="K518" s="253"/>
      <c r="L518" s="253"/>
      <c r="M518" s="253"/>
      <c r="N518" s="253"/>
      <c r="O518" s="253"/>
      <c r="P518" s="1"/>
    </row>
    <row r="519" spans="2:16" x14ac:dyDescent="0.25">
      <c r="B519" s="254">
        <f>'3. GRI Pricing'!C529</f>
        <v>0</v>
      </c>
      <c r="C519" s="254" t="str">
        <f>'3. GRI Pricing'!E529</f>
        <v>[Select]</v>
      </c>
      <c r="D519" s="254" t="str">
        <f>'3. GRI Pricing'!F529</f>
        <v>[Select]</v>
      </c>
      <c r="E519" s="255">
        <f>'3. GRI Pricing'!Z529</f>
        <v>0</v>
      </c>
      <c r="F519" s="279">
        <v>0</v>
      </c>
      <c r="G519" s="279">
        <v>0</v>
      </c>
      <c r="H519" s="279">
        <v>0</v>
      </c>
      <c r="I519" s="253"/>
      <c r="J519" s="253"/>
      <c r="K519" s="253"/>
      <c r="L519" s="253"/>
      <c r="M519" s="253"/>
      <c r="N519" s="253"/>
      <c r="O519" s="253"/>
      <c r="P519" s="1"/>
    </row>
    <row r="520" spans="2:16" x14ac:dyDescent="0.25">
      <c r="B520" s="254">
        <f>'3. GRI Pricing'!C530</f>
        <v>0</v>
      </c>
      <c r="C520" s="254" t="str">
        <f>'3. GRI Pricing'!E530</f>
        <v>[Select]</v>
      </c>
      <c r="D520" s="254" t="str">
        <f>'3. GRI Pricing'!F530</f>
        <v>[Select]</v>
      </c>
      <c r="E520" s="255">
        <f>'3. GRI Pricing'!Z530</f>
        <v>0</v>
      </c>
      <c r="F520" s="279">
        <v>0</v>
      </c>
      <c r="G520" s="279">
        <v>0</v>
      </c>
      <c r="H520" s="279">
        <v>0</v>
      </c>
      <c r="I520" s="253"/>
      <c r="J520" s="253"/>
      <c r="K520" s="253"/>
      <c r="L520" s="253"/>
      <c r="M520" s="253"/>
      <c r="N520" s="253"/>
      <c r="O520" s="253"/>
      <c r="P520" s="1"/>
    </row>
    <row r="521" spans="2:16" x14ac:dyDescent="0.25">
      <c r="B521" s="254">
        <f>'3. GRI Pricing'!C531</f>
        <v>0</v>
      </c>
      <c r="C521" s="254" t="str">
        <f>'3. GRI Pricing'!E531</f>
        <v>[Select]</v>
      </c>
      <c r="D521" s="254" t="str">
        <f>'3. GRI Pricing'!F531</f>
        <v>[Select]</v>
      </c>
      <c r="E521" s="255">
        <f>'3. GRI Pricing'!Z531</f>
        <v>0</v>
      </c>
      <c r="F521" s="279">
        <v>0</v>
      </c>
      <c r="G521" s="279">
        <v>0</v>
      </c>
      <c r="H521" s="279">
        <v>0</v>
      </c>
      <c r="I521" s="253"/>
      <c r="J521" s="253"/>
      <c r="K521" s="253"/>
      <c r="L521" s="253"/>
      <c r="M521" s="253"/>
      <c r="N521" s="253"/>
      <c r="O521" s="253"/>
      <c r="P521" s="1"/>
    </row>
    <row r="522" spans="2:16" x14ac:dyDescent="0.25">
      <c r="B522" s="254">
        <f>'3. GRI Pricing'!C532</f>
        <v>0</v>
      </c>
      <c r="C522" s="254" t="str">
        <f>'3. GRI Pricing'!E532</f>
        <v>[Select]</v>
      </c>
      <c r="D522" s="254" t="str">
        <f>'3. GRI Pricing'!F532</f>
        <v>[Select]</v>
      </c>
      <c r="E522" s="255">
        <f>'3. GRI Pricing'!Z532</f>
        <v>0</v>
      </c>
      <c r="F522" s="279">
        <v>0</v>
      </c>
      <c r="G522" s="279">
        <v>0</v>
      </c>
      <c r="H522" s="279">
        <v>0</v>
      </c>
      <c r="I522" s="253"/>
      <c r="J522" s="253"/>
      <c r="K522" s="253"/>
      <c r="L522" s="253"/>
      <c r="M522" s="253"/>
      <c r="N522" s="253"/>
      <c r="O522" s="253"/>
      <c r="P522" s="1"/>
    </row>
    <row r="523" spans="2:16" x14ac:dyDescent="0.25">
      <c r="B523" s="254">
        <f>'3. GRI Pricing'!C533</f>
        <v>0</v>
      </c>
      <c r="C523" s="254" t="str">
        <f>'3. GRI Pricing'!E533</f>
        <v>[Select]</v>
      </c>
      <c r="D523" s="254" t="str">
        <f>'3. GRI Pricing'!F533</f>
        <v>[Select]</v>
      </c>
      <c r="E523" s="255">
        <f>'3. GRI Pricing'!Z533</f>
        <v>0</v>
      </c>
      <c r="F523" s="279">
        <v>0</v>
      </c>
      <c r="G523" s="279">
        <v>0</v>
      </c>
      <c r="H523" s="279">
        <v>0</v>
      </c>
      <c r="I523" s="253"/>
      <c r="J523" s="253"/>
      <c r="K523" s="253"/>
      <c r="L523" s="253"/>
      <c r="M523" s="253"/>
      <c r="N523" s="253"/>
      <c r="O523" s="253"/>
      <c r="P523" s="1"/>
    </row>
    <row r="524" spans="2:16" x14ac:dyDescent="0.25">
      <c r="B524" s="254">
        <f>'3. GRI Pricing'!C534</f>
        <v>0</v>
      </c>
      <c r="C524" s="254" t="str">
        <f>'3. GRI Pricing'!E534</f>
        <v>[Select]</v>
      </c>
      <c r="D524" s="254" t="str">
        <f>'3. GRI Pricing'!F534</f>
        <v>[Select]</v>
      </c>
      <c r="E524" s="255">
        <f>'3. GRI Pricing'!Z534</f>
        <v>0</v>
      </c>
      <c r="F524" s="279">
        <v>0</v>
      </c>
      <c r="G524" s="279">
        <v>0</v>
      </c>
      <c r="H524" s="279">
        <v>0</v>
      </c>
      <c r="I524" s="253"/>
      <c r="J524" s="253"/>
      <c r="K524" s="253"/>
      <c r="L524" s="253"/>
      <c r="M524" s="253"/>
      <c r="N524" s="253"/>
      <c r="O524" s="253"/>
      <c r="P524" s="1"/>
    </row>
    <row r="525" spans="2:16" x14ac:dyDescent="0.25">
      <c r="B525" s="254">
        <f>'3. GRI Pricing'!C535</f>
        <v>0</v>
      </c>
      <c r="C525" s="254" t="str">
        <f>'3. GRI Pricing'!E535</f>
        <v>[Select]</v>
      </c>
      <c r="D525" s="254" t="str">
        <f>'3. GRI Pricing'!F535</f>
        <v>[Select]</v>
      </c>
      <c r="E525" s="255">
        <f>'3. GRI Pricing'!Z535</f>
        <v>0</v>
      </c>
      <c r="F525" s="279">
        <v>0</v>
      </c>
      <c r="G525" s="279">
        <v>0</v>
      </c>
      <c r="H525" s="279">
        <v>0</v>
      </c>
      <c r="I525" s="253"/>
      <c r="J525" s="253"/>
      <c r="K525" s="253"/>
      <c r="L525" s="253"/>
      <c r="M525" s="253"/>
      <c r="N525" s="253"/>
      <c r="O525" s="253"/>
      <c r="P525" s="1"/>
    </row>
    <row r="526" spans="2:16" x14ac:dyDescent="0.25">
      <c r="B526" s="254">
        <f>'3. GRI Pricing'!C536</f>
        <v>0</v>
      </c>
      <c r="C526" s="254" t="str">
        <f>'3. GRI Pricing'!E536</f>
        <v>[Select]</v>
      </c>
      <c r="D526" s="254" t="str">
        <f>'3. GRI Pricing'!F536</f>
        <v>[Select]</v>
      </c>
      <c r="E526" s="255">
        <f>'3. GRI Pricing'!Z536</f>
        <v>0</v>
      </c>
      <c r="F526" s="279">
        <v>0</v>
      </c>
      <c r="G526" s="279">
        <v>0</v>
      </c>
      <c r="H526" s="279">
        <v>0</v>
      </c>
      <c r="I526" s="253"/>
      <c r="J526" s="253"/>
      <c r="K526" s="253"/>
      <c r="L526" s="253"/>
      <c r="M526" s="253"/>
      <c r="N526" s="253"/>
      <c r="O526" s="253"/>
      <c r="P526" s="1"/>
    </row>
    <row r="527" spans="2:16" x14ac:dyDescent="0.25">
      <c r="B527" s="254">
        <f>'3. GRI Pricing'!C537</f>
        <v>0</v>
      </c>
      <c r="C527" s="254" t="str">
        <f>'3. GRI Pricing'!E537</f>
        <v>[Select]</v>
      </c>
      <c r="D527" s="254" t="str">
        <f>'3. GRI Pricing'!F537</f>
        <v>[Select]</v>
      </c>
      <c r="E527" s="255">
        <f>'3. GRI Pricing'!Z537</f>
        <v>0</v>
      </c>
      <c r="F527" s="279">
        <v>0</v>
      </c>
      <c r="G527" s="279">
        <v>0</v>
      </c>
      <c r="H527" s="279">
        <v>0</v>
      </c>
      <c r="I527" s="253"/>
      <c r="J527" s="253"/>
      <c r="K527" s="253"/>
      <c r="L527" s="253"/>
      <c r="M527" s="253"/>
      <c r="N527" s="253"/>
      <c r="O527" s="253"/>
      <c r="P527" s="1"/>
    </row>
    <row r="528" spans="2:16" x14ac:dyDescent="0.25">
      <c r="B528" s="254">
        <f>'3. GRI Pricing'!C538</f>
        <v>0</v>
      </c>
      <c r="C528" s="254" t="str">
        <f>'3. GRI Pricing'!E538</f>
        <v>[Select]</v>
      </c>
      <c r="D528" s="254" t="str">
        <f>'3. GRI Pricing'!F538</f>
        <v>[Select]</v>
      </c>
      <c r="E528" s="255">
        <f>'3. GRI Pricing'!Z538</f>
        <v>0</v>
      </c>
      <c r="F528" s="279">
        <v>0</v>
      </c>
      <c r="G528" s="279">
        <v>0</v>
      </c>
      <c r="H528" s="279">
        <v>0</v>
      </c>
      <c r="I528" s="253"/>
      <c r="J528" s="253"/>
      <c r="K528" s="253"/>
      <c r="L528" s="253"/>
      <c r="M528" s="253"/>
      <c r="N528" s="253"/>
      <c r="O528" s="253"/>
      <c r="P528" s="1"/>
    </row>
    <row r="529" spans="2:16" x14ac:dyDescent="0.25">
      <c r="B529" s="254">
        <f>'3. GRI Pricing'!C539</f>
        <v>0</v>
      </c>
      <c r="C529" s="254" t="str">
        <f>'3. GRI Pricing'!E539</f>
        <v>[Select]</v>
      </c>
      <c r="D529" s="254" t="str">
        <f>'3. GRI Pricing'!F539</f>
        <v>[Select]</v>
      </c>
      <c r="E529" s="255">
        <f>'3. GRI Pricing'!Z539</f>
        <v>0</v>
      </c>
      <c r="F529" s="279">
        <v>0</v>
      </c>
      <c r="G529" s="279">
        <v>0</v>
      </c>
      <c r="H529" s="279">
        <v>0</v>
      </c>
      <c r="I529" s="253"/>
      <c r="J529" s="253"/>
      <c r="K529" s="253"/>
      <c r="L529" s="253"/>
      <c r="M529" s="253"/>
      <c r="N529" s="253"/>
      <c r="O529" s="253"/>
      <c r="P529" s="1"/>
    </row>
    <row r="530" spans="2:16" x14ac:dyDescent="0.25">
      <c r="B530" s="254">
        <f>'3. GRI Pricing'!C540</f>
        <v>0</v>
      </c>
      <c r="C530" s="254" t="str">
        <f>'3. GRI Pricing'!E540</f>
        <v>[Select]</v>
      </c>
      <c r="D530" s="254" t="str">
        <f>'3. GRI Pricing'!F540</f>
        <v>[Select]</v>
      </c>
      <c r="E530" s="255">
        <f>'3. GRI Pricing'!Z540</f>
        <v>0</v>
      </c>
      <c r="F530" s="279">
        <v>0</v>
      </c>
      <c r="G530" s="279">
        <v>0</v>
      </c>
      <c r="H530" s="279">
        <v>0</v>
      </c>
      <c r="I530" s="253"/>
      <c r="J530" s="253"/>
      <c r="K530" s="253"/>
      <c r="L530" s="253"/>
      <c r="M530" s="253"/>
      <c r="N530" s="253"/>
      <c r="O530" s="253"/>
      <c r="P530" s="1"/>
    </row>
    <row r="531" spans="2:16" x14ac:dyDescent="0.25">
      <c r="B531" s="254">
        <f>'3. GRI Pricing'!C541</f>
        <v>0</v>
      </c>
      <c r="C531" s="254" t="str">
        <f>'3. GRI Pricing'!E541</f>
        <v>[Select]</v>
      </c>
      <c r="D531" s="254" t="str">
        <f>'3. GRI Pricing'!F541</f>
        <v>[Select]</v>
      </c>
      <c r="E531" s="255">
        <f>'3. GRI Pricing'!Z541</f>
        <v>0</v>
      </c>
      <c r="F531" s="279">
        <v>0</v>
      </c>
      <c r="G531" s="279">
        <v>0</v>
      </c>
      <c r="H531" s="279">
        <v>0</v>
      </c>
      <c r="I531" s="253"/>
      <c r="J531" s="253"/>
      <c r="K531" s="253"/>
      <c r="L531" s="253"/>
      <c r="M531" s="253"/>
      <c r="N531" s="253"/>
      <c r="O531" s="253"/>
      <c r="P531" s="1"/>
    </row>
    <row r="532" spans="2:16" x14ac:dyDescent="0.25">
      <c r="B532" s="254">
        <f>'3. GRI Pricing'!C542</f>
        <v>0</v>
      </c>
      <c r="C532" s="254" t="str">
        <f>'3. GRI Pricing'!E542</f>
        <v>[Select]</v>
      </c>
      <c r="D532" s="254" t="str">
        <f>'3. GRI Pricing'!F542</f>
        <v>[Select]</v>
      </c>
      <c r="E532" s="255">
        <f>'3. GRI Pricing'!Z542</f>
        <v>0</v>
      </c>
      <c r="F532" s="279">
        <v>0</v>
      </c>
      <c r="G532" s="279">
        <v>0</v>
      </c>
      <c r="H532" s="279">
        <v>0</v>
      </c>
      <c r="I532" s="253"/>
      <c r="J532" s="253"/>
      <c r="K532" s="253"/>
      <c r="L532" s="253"/>
      <c r="M532" s="253"/>
      <c r="N532" s="253"/>
      <c r="O532" s="253"/>
      <c r="P532" s="1"/>
    </row>
    <row r="533" spans="2:16" x14ac:dyDescent="0.25">
      <c r="B533" s="254">
        <f>'3. GRI Pricing'!C543</f>
        <v>0</v>
      </c>
      <c r="C533" s="254" t="str">
        <f>'3. GRI Pricing'!E543</f>
        <v>[Select]</v>
      </c>
      <c r="D533" s="254" t="str">
        <f>'3. GRI Pricing'!F543</f>
        <v>[Select]</v>
      </c>
      <c r="E533" s="255">
        <f>'3. GRI Pricing'!Z543</f>
        <v>0</v>
      </c>
      <c r="F533" s="279">
        <v>0</v>
      </c>
      <c r="G533" s="279">
        <v>0</v>
      </c>
      <c r="H533" s="279">
        <v>0</v>
      </c>
      <c r="I533" s="253"/>
      <c r="J533" s="253"/>
      <c r="K533" s="253"/>
      <c r="L533" s="253"/>
      <c r="M533" s="253"/>
      <c r="N533" s="253"/>
      <c r="O533" s="253"/>
      <c r="P533" s="1"/>
    </row>
    <row r="534" spans="2:16" x14ac:dyDescent="0.25">
      <c r="B534" s="254">
        <f>'3. GRI Pricing'!C544</f>
        <v>0</v>
      </c>
      <c r="C534" s="254" t="str">
        <f>'3. GRI Pricing'!E544</f>
        <v>[Select]</v>
      </c>
      <c r="D534" s="254" t="str">
        <f>'3. GRI Pricing'!F544</f>
        <v>[Select]</v>
      </c>
      <c r="E534" s="255">
        <f>'3. GRI Pricing'!Z544</f>
        <v>0</v>
      </c>
      <c r="F534" s="279">
        <v>0</v>
      </c>
      <c r="G534" s="279">
        <v>0</v>
      </c>
      <c r="H534" s="279">
        <v>0</v>
      </c>
      <c r="I534" s="253"/>
      <c r="J534" s="253"/>
      <c r="K534" s="253"/>
      <c r="L534" s="253"/>
      <c r="M534" s="253"/>
      <c r="N534" s="253"/>
      <c r="O534" s="253"/>
      <c r="P534" s="1"/>
    </row>
    <row r="535" spans="2:16" x14ac:dyDescent="0.25">
      <c r="B535" s="254">
        <f>'3. GRI Pricing'!C545</f>
        <v>0</v>
      </c>
      <c r="C535" s="254" t="str">
        <f>'3. GRI Pricing'!E545</f>
        <v>[Select]</v>
      </c>
      <c r="D535" s="254" t="str">
        <f>'3. GRI Pricing'!F545</f>
        <v>[Select]</v>
      </c>
      <c r="E535" s="255">
        <f>'3. GRI Pricing'!Z545</f>
        <v>0</v>
      </c>
      <c r="F535" s="279">
        <v>0</v>
      </c>
      <c r="G535" s="279">
        <v>0</v>
      </c>
      <c r="H535" s="279">
        <v>0</v>
      </c>
      <c r="I535" s="253"/>
      <c r="J535" s="253"/>
      <c r="K535" s="253"/>
      <c r="L535" s="253"/>
      <c r="M535" s="253"/>
      <c r="N535" s="253"/>
      <c r="O535" s="253"/>
      <c r="P535" s="1"/>
    </row>
    <row r="536" spans="2:16" x14ac:dyDescent="0.25">
      <c r="B536" s="254">
        <f>'3. GRI Pricing'!C546</f>
        <v>0</v>
      </c>
      <c r="C536" s="254" t="str">
        <f>'3. GRI Pricing'!E546</f>
        <v>[Select]</v>
      </c>
      <c r="D536" s="254" t="str">
        <f>'3. GRI Pricing'!F546</f>
        <v>[Select]</v>
      </c>
      <c r="E536" s="255">
        <f>'3. GRI Pricing'!Z546</f>
        <v>0</v>
      </c>
      <c r="F536" s="279">
        <v>0</v>
      </c>
      <c r="G536" s="279">
        <v>0</v>
      </c>
      <c r="H536" s="279">
        <v>0</v>
      </c>
      <c r="I536" s="253"/>
      <c r="J536" s="253"/>
      <c r="K536" s="253"/>
      <c r="L536" s="253"/>
      <c r="M536" s="253"/>
      <c r="N536" s="253"/>
      <c r="O536" s="253"/>
      <c r="P536" s="1"/>
    </row>
    <row r="537" spans="2:16" x14ac:dyDescent="0.25">
      <c r="B537" s="254">
        <f>'3. GRI Pricing'!C547</f>
        <v>0</v>
      </c>
      <c r="C537" s="254" t="str">
        <f>'3. GRI Pricing'!E547</f>
        <v>[Select]</v>
      </c>
      <c r="D537" s="254" t="str">
        <f>'3. GRI Pricing'!F547</f>
        <v>[Select]</v>
      </c>
      <c r="E537" s="255">
        <f>'3. GRI Pricing'!Z547</f>
        <v>0</v>
      </c>
      <c r="F537" s="279">
        <v>0</v>
      </c>
      <c r="G537" s="279">
        <v>0</v>
      </c>
      <c r="H537" s="279">
        <v>0</v>
      </c>
      <c r="I537" s="253"/>
      <c r="J537" s="253"/>
      <c r="K537" s="253"/>
      <c r="L537" s="253"/>
      <c r="M537" s="253"/>
      <c r="N537" s="253"/>
      <c r="O537" s="253"/>
      <c r="P537" s="1"/>
    </row>
    <row r="538" spans="2:16" x14ac:dyDescent="0.25">
      <c r="B538" s="254">
        <f>'3. GRI Pricing'!C548</f>
        <v>0</v>
      </c>
      <c r="C538" s="254" t="str">
        <f>'3. GRI Pricing'!E548</f>
        <v>[Select]</v>
      </c>
      <c r="D538" s="254" t="str">
        <f>'3. GRI Pricing'!F548</f>
        <v>[Select]</v>
      </c>
      <c r="E538" s="255">
        <f>'3. GRI Pricing'!Z548</f>
        <v>0</v>
      </c>
      <c r="F538" s="279">
        <v>0</v>
      </c>
      <c r="G538" s="279">
        <v>0</v>
      </c>
      <c r="H538" s="279">
        <v>0</v>
      </c>
      <c r="I538" s="253"/>
      <c r="J538" s="253"/>
      <c r="K538" s="253"/>
      <c r="L538" s="253"/>
      <c r="M538" s="253"/>
      <c r="N538" s="253"/>
      <c r="O538" s="253"/>
      <c r="P538" s="1"/>
    </row>
    <row r="539" spans="2:16" x14ac:dyDescent="0.25">
      <c r="B539" s="254">
        <f>'3. GRI Pricing'!C549</f>
        <v>0</v>
      </c>
      <c r="C539" s="254" t="str">
        <f>'3. GRI Pricing'!E549</f>
        <v>[Select]</v>
      </c>
      <c r="D539" s="254" t="str">
        <f>'3. GRI Pricing'!F549</f>
        <v>[Select]</v>
      </c>
      <c r="E539" s="255">
        <f>'3. GRI Pricing'!Z549</f>
        <v>0</v>
      </c>
      <c r="F539" s="279">
        <v>0</v>
      </c>
      <c r="G539" s="279">
        <v>0</v>
      </c>
      <c r="H539" s="279">
        <v>0</v>
      </c>
      <c r="I539" s="253"/>
      <c r="J539" s="253"/>
      <c r="K539" s="253"/>
      <c r="L539" s="253"/>
      <c r="M539" s="253"/>
      <c r="N539" s="253"/>
      <c r="O539" s="253"/>
      <c r="P539" s="1"/>
    </row>
    <row r="540" spans="2:16" x14ac:dyDescent="0.25">
      <c r="B540" s="254">
        <f>'3. GRI Pricing'!C550</f>
        <v>0</v>
      </c>
      <c r="C540" s="254" t="str">
        <f>'3. GRI Pricing'!E550</f>
        <v>[Select]</v>
      </c>
      <c r="D540" s="254" t="str">
        <f>'3. GRI Pricing'!F550</f>
        <v>[Select]</v>
      </c>
      <c r="E540" s="255">
        <f>'3. GRI Pricing'!Z550</f>
        <v>0</v>
      </c>
      <c r="F540" s="279">
        <v>0</v>
      </c>
      <c r="G540" s="279">
        <v>0</v>
      </c>
      <c r="H540" s="279">
        <v>0</v>
      </c>
      <c r="I540" s="253"/>
      <c r="J540" s="253"/>
      <c r="K540" s="253"/>
      <c r="L540" s="253"/>
      <c r="M540" s="253"/>
      <c r="N540" s="253"/>
      <c r="O540" s="253"/>
      <c r="P540" s="1"/>
    </row>
    <row r="541" spans="2:16" x14ac:dyDescent="0.25">
      <c r="B541" s="254">
        <f>'3. GRI Pricing'!C551</f>
        <v>0</v>
      </c>
      <c r="C541" s="254" t="str">
        <f>'3. GRI Pricing'!E551</f>
        <v>[Select]</v>
      </c>
      <c r="D541" s="254" t="str">
        <f>'3. GRI Pricing'!F551</f>
        <v>[Select]</v>
      </c>
      <c r="E541" s="255">
        <f>'3. GRI Pricing'!Z551</f>
        <v>0</v>
      </c>
      <c r="F541" s="279">
        <v>0</v>
      </c>
      <c r="G541" s="279">
        <v>0</v>
      </c>
      <c r="H541" s="279">
        <v>0</v>
      </c>
      <c r="I541" s="253"/>
      <c r="J541" s="253"/>
      <c r="K541" s="253"/>
      <c r="L541" s="253"/>
      <c r="M541" s="253"/>
      <c r="N541" s="253"/>
      <c r="O541" s="253"/>
      <c r="P541" s="1"/>
    </row>
    <row r="542" spans="2:16" x14ac:dyDescent="0.25">
      <c r="B542" s="254">
        <f>'3. GRI Pricing'!C552</f>
        <v>0</v>
      </c>
      <c r="C542" s="254" t="str">
        <f>'3. GRI Pricing'!E552</f>
        <v>[Select]</v>
      </c>
      <c r="D542" s="254" t="str">
        <f>'3. GRI Pricing'!F552</f>
        <v>[Select]</v>
      </c>
      <c r="E542" s="255">
        <f>'3. GRI Pricing'!Z552</f>
        <v>0</v>
      </c>
      <c r="F542" s="279">
        <v>0</v>
      </c>
      <c r="G542" s="279">
        <v>0</v>
      </c>
      <c r="H542" s="279">
        <v>0</v>
      </c>
      <c r="I542" s="253"/>
      <c r="J542" s="253"/>
      <c r="K542" s="253"/>
      <c r="L542" s="253"/>
      <c r="M542" s="253"/>
      <c r="N542" s="253"/>
      <c r="O542" s="253"/>
      <c r="P542" s="1"/>
    </row>
    <row r="543" spans="2:16" x14ac:dyDescent="0.25">
      <c r="B543" s="254">
        <f>'3. GRI Pricing'!C553</f>
        <v>0</v>
      </c>
      <c r="C543" s="254" t="str">
        <f>'3. GRI Pricing'!E553</f>
        <v>[Select]</v>
      </c>
      <c r="D543" s="254" t="str">
        <f>'3. GRI Pricing'!F553</f>
        <v>[Select]</v>
      </c>
      <c r="E543" s="255">
        <f>'3. GRI Pricing'!Z553</f>
        <v>0</v>
      </c>
      <c r="F543" s="279">
        <v>0</v>
      </c>
      <c r="G543" s="279">
        <v>0</v>
      </c>
      <c r="H543" s="279">
        <v>0</v>
      </c>
      <c r="I543" s="253"/>
      <c r="J543" s="253"/>
      <c r="K543" s="253"/>
      <c r="L543" s="253"/>
      <c r="M543" s="253"/>
      <c r="N543" s="253"/>
      <c r="O543" s="253"/>
      <c r="P543" s="1"/>
    </row>
    <row r="544" spans="2:16" x14ac:dyDescent="0.25">
      <c r="B544" s="254">
        <f>'3. GRI Pricing'!C554</f>
        <v>0</v>
      </c>
      <c r="C544" s="254" t="str">
        <f>'3. GRI Pricing'!E554</f>
        <v>[Select]</v>
      </c>
      <c r="D544" s="254" t="str">
        <f>'3. GRI Pricing'!F554</f>
        <v>[Select]</v>
      </c>
      <c r="E544" s="255">
        <f>'3. GRI Pricing'!Z554</f>
        <v>0</v>
      </c>
      <c r="F544" s="279">
        <v>0</v>
      </c>
      <c r="G544" s="279">
        <v>0</v>
      </c>
      <c r="H544" s="279">
        <v>0</v>
      </c>
      <c r="I544" s="253"/>
      <c r="J544" s="253"/>
      <c r="K544" s="253"/>
      <c r="L544" s="253"/>
      <c r="M544" s="253"/>
      <c r="N544" s="253"/>
      <c r="O544" s="253"/>
      <c r="P544" s="1"/>
    </row>
    <row r="545" spans="2:16" x14ac:dyDescent="0.25">
      <c r="B545" s="254">
        <f>'3. GRI Pricing'!C555</f>
        <v>0</v>
      </c>
      <c r="C545" s="254" t="str">
        <f>'3. GRI Pricing'!E555</f>
        <v>[Select]</v>
      </c>
      <c r="D545" s="254" t="str">
        <f>'3. GRI Pricing'!F555</f>
        <v>[Select]</v>
      </c>
      <c r="E545" s="255">
        <f>'3. GRI Pricing'!Z555</f>
        <v>0</v>
      </c>
      <c r="F545" s="279">
        <v>0</v>
      </c>
      <c r="G545" s="279">
        <v>0</v>
      </c>
      <c r="H545" s="279">
        <v>0</v>
      </c>
      <c r="I545" s="253"/>
      <c r="J545" s="253"/>
      <c r="K545" s="253"/>
      <c r="L545" s="253"/>
      <c r="M545" s="253"/>
      <c r="N545" s="253"/>
      <c r="O545" s="253"/>
      <c r="P545" s="1"/>
    </row>
    <row r="546" spans="2:16" x14ac:dyDescent="0.25">
      <c r="B546" s="254">
        <f>'3. GRI Pricing'!C556</f>
        <v>0</v>
      </c>
      <c r="C546" s="254" t="str">
        <f>'3. GRI Pricing'!E556</f>
        <v>[Select]</v>
      </c>
      <c r="D546" s="254" t="str">
        <f>'3. GRI Pricing'!F556</f>
        <v>[Select]</v>
      </c>
      <c r="E546" s="255">
        <f>'3. GRI Pricing'!Z556</f>
        <v>0</v>
      </c>
      <c r="F546" s="279">
        <v>0</v>
      </c>
      <c r="G546" s="279">
        <v>0</v>
      </c>
      <c r="H546" s="279">
        <v>0</v>
      </c>
      <c r="I546" s="253"/>
      <c r="J546" s="253"/>
      <c r="K546" s="253"/>
      <c r="L546" s="253"/>
      <c r="M546" s="253"/>
      <c r="N546" s="253"/>
      <c r="O546" s="253"/>
      <c r="P546" s="1"/>
    </row>
    <row r="547" spans="2:16" x14ac:dyDescent="0.25">
      <c r="B547" s="254">
        <f>'3. GRI Pricing'!C557</f>
        <v>0</v>
      </c>
      <c r="C547" s="254" t="str">
        <f>'3. GRI Pricing'!E557</f>
        <v>[Select]</v>
      </c>
      <c r="D547" s="254" t="str">
        <f>'3. GRI Pricing'!F557</f>
        <v>[Select]</v>
      </c>
      <c r="E547" s="255">
        <f>'3. GRI Pricing'!Z557</f>
        <v>0</v>
      </c>
      <c r="F547" s="279">
        <v>0</v>
      </c>
      <c r="G547" s="279">
        <v>0</v>
      </c>
      <c r="H547" s="279">
        <v>0</v>
      </c>
      <c r="I547" s="253"/>
      <c r="J547" s="253"/>
      <c r="K547" s="253"/>
      <c r="L547" s="253"/>
      <c r="M547" s="253"/>
      <c r="N547" s="253"/>
      <c r="O547" s="253"/>
      <c r="P547" s="1"/>
    </row>
    <row r="548" spans="2:16" x14ac:dyDescent="0.25">
      <c r="B548" s="254">
        <f>'3. GRI Pricing'!C558</f>
        <v>0</v>
      </c>
      <c r="C548" s="254" t="str">
        <f>'3. GRI Pricing'!E558</f>
        <v>[Select]</v>
      </c>
      <c r="D548" s="254" t="str">
        <f>'3. GRI Pricing'!F558</f>
        <v>[Select]</v>
      </c>
      <c r="E548" s="255">
        <f>'3. GRI Pricing'!Z558</f>
        <v>0</v>
      </c>
      <c r="F548" s="279">
        <v>0</v>
      </c>
      <c r="G548" s="279">
        <v>0</v>
      </c>
      <c r="H548" s="279">
        <v>0</v>
      </c>
      <c r="I548" s="253"/>
      <c r="J548" s="253"/>
      <c r="K548" s="253"/>
      <c r="L548" s="253"/>
      <c r="M548" s="253"/>
      <c r="N548" s="253"/>
      <c r="O548" s="253"/>
      <c r="P548" s="1"/>
    </row>
    <row r="549" spans="2:16" x14ac:dyDescent="0.25">
      <c r="B549" s="254">
        <f>'3. GRI Pricing'!C559</f>
        <v>0</v>
      </c>
      <c r="C549" s="254" t="str">
        <f>'3. GRI Pricing'!E559</f>
        <v>[Select]</v>
      </c>
      <c r="D549" s="254" t="str">
        <f>'3. GRI Pricing'!F559</f>
        <v>[Select]</v>
      </c>
      <c r="E549" s="255">
        <f>'3. GRI Pricing'!Z559</f>
        <v>0</v>
      </c>
      <c r="F549" s="279">
        <v>0</v>
      </c>
      <c r="G549" s="279">
        <v>0</v>
      </c>
      <c r="H549" s="279">
        <v>0</v>
      </c>
      <c r="I549" s="253"/>
      <c r="J549" s="253"/>
      <c r="K549" s="253"/>
      <c r="L549" s="253"/>
      <c r="M549" s="253"/>
      <c r="N549" s="253"/>
      <c r="O549" s="253"/>
      <c r="P549" s="1"/>
    </row>
    <row r="550" spans="2:16" x14ac:dyDescent="0.25">
      <c r="B550" s="254">
        <f>'3. GRI Pricing'!C560</f>
        <v>0</v>
      </c>
      <c r="C550" s="254" t="str">
        <f>'3. GRI Pricing'!E560</f>
        <v>[Select]</v>
      </c>
      <c r="D550" s="254" t="str">
        <f>'3. GRI Pricing'!F560</f>
        <v>[Select]</v>
      </c>
      <c r="E550" s="255">
        <f>'3. GRI Pricing'!Z560</f>
        <v>0</v>
      </c>
      <c r="F550" s="279">
        <v>0</v>
      </c>
      <c r="G550" s="279">
        <v>0</v>
      </c>
      <c r="H550" s="279">
        <v>0</v>
      </c>
      <c r="I550" s="253"/>
      <c r="J550" s="253"/>
      <c r="K550" s="253"/>
      <c r="L550" s="253"/>
      <c r="M550" s="253"/>
      <c r="N550" s="253"/>
      <c r="O550" s="253"/>
      <c r="P550" s="1"/>
    </row>
    <row r="551" spans="2:16" x14ac:dyDescent="0.25">
      <c r="B551" s="254">
        <f>'3. GRI Pricing'!C561</f>
        <v>0</v>
      </c>
      <c r="C551" s="254" t="str">
        <f>'3. GRI Pricing'!E561</f>
        <v>[Select]</v>
      </c>
      <c r="D551" s="254" t="str">
        <f>'3. GRI Pricing'!F561</f>
        <v>[Select]</v>
      </c>
      <c r="E551" s="255">
        <f>'3. GRI Pricing'!Z561</f>
        <v>0</v>
      </c>
      <c r="F551" s="279">
        <v>0</v>
      </c>
      <c r="G551" s="279">
        <v>0</v>
      </c>
      <c r="H551" s="279">
        <v>0</v>
      </c>
      <c r="I551" s="253"/>
      <c r="J551" s="253"/>
      <c r="K551" s="253"/>
      <c r="L551" s="253"/>
      <c r="M551" s="253"/>
      <c r="N551" s="253"/>
      <c r="O551" s="253"/>
      <c r="P551" s="1"/>
    </row>
    <row r="552" spans="2:16" x14ac:dyDescent="0.25">
      <c r="B552" s="254">
        <f>'3. GRI Pricing'!C562</f>
        <v>0</v>
      </c>
      <c r="C552" s="254" t="str">
        <f>'3. GRI Pricing'!E562</f>
        <v>[Select]</v>
      </c>
      <c r="D552" s="254" t="str">
        <f>'3. GRI Pricing'!F562</f>
        <v>[Select]</v>
      </c>
      <c r="E552" s="255">
        <f>'3. GRI Pricing'!Z562</f>
        <v>0</v>
      </c>
      <c r="F552" s="279">
        <v>0</v>
      </c>
      <c r="G552" s="279">
        <v>0</v>
      </c>
      <c r="H552" s="279">
        <v>0</v>
      </c>
      <c r="I552" s="253"/>
      <c r="J552" s="253"/>
      <c r="K552" s="253"/>
      <c r="L552" s="253"/>
      <c r="M552" s="253"/>
      <c r="N552" s="253"/>
      <c r="O552" s="253"/>
      <c r="P552" s="1"/>
    </row>
    <row r="553" spans="2:16" x14ac:dyDescent="0.25">
      <c r="B553" s="254">
        <f>'3. GRI Pricing'!C563</f>
        <v>0</v>
      </c>
      <c r="C553" s="254" t="str">
        <f>'3. GRI Pricing'!E563</f>
        <v>[Select]</v>
      </c>
      <c r="D553" s="254" t="str">
        <f>'3. GRI Pricing'!F563</f>
        <v>[Select]</v>
      </c>
      <c r="E553" s="255">
        <f>'3. GRI Pricing'!Z563</f>
        <v>0</v>
      </c>
      <c r="F553" s="279">
        <v>0</v>
      </c>
      <c r="G553" s="279">
        <v>0</v>
      </c>
      <c r="H553" s="279">
        <v>0</v>
      </c>
      <c r="I553" s="253"/>
      <c r="J553" s="253"/>
      <c r="K553" s="253"/>
      <c r="L553" s="253"/>
      <c r="M553" s="253"/>
      <c r="N553" s="253"/>
      <c r="O553" s="253"/>
      <c r="P553" s="1"/>
    </row>
    <row r="554" spans="2:16" x14ac:dyDescent="0.25">
      <c r="B554" s="254">
        <f>'3. GRI Pricing'!C564</f>
        <v>0</v>
      </c>
      <c r="C554" s="254" t="str">
        <f>'3. GRI Pricing'!E564</f>
        <v>[Select]</v>
      </c>
      <c r="D554" s="254" t="str">
        <f>'3. GRI Pricing'!F564</f>
        <v>[Select]</v>
      </c>
      <c r="E554" s="255">
        <f>'3. GRI Pricing'!Z564</f>
        <v>0</v>
      </c>
      <c r="F554" s="279">
        <v>0</v>
      </c>
      <c r="G554" s="279">
        <v>0</v>
      </c>
      <c r="H554" s="279">
        <v>0</v>
      </c>
      <c r="I554" s="253"/>
      <c r="J554" s="253"/>
      <c r="K554" s="253"/>
      <c r="L554" s="253"/>
      <c r="M554" s="253"/>
      <c r="N554" s="253"/>
      <c r="O554" s="253"/>
      <c r="P554" s="1"/>
    </row>
    <row r="555" spans="2:16" x14ac:dyDescent="0.25">
      <c r="B555" s="254">
        <f>'3. GRI Pricing'!C565</f>
        <v>0</v>
      </c>
      <c r="C555" s="254" t="str">
        <f>'3. GRI Pricing'!E565</f>
        <v>[Select]</v>
      </c>
      <c r="D555" s="254" t="str">
        <f>'3. GRI Pricing'!F565</f>
        <v>[Select]</v>
      </c>
      <c r="E555" s="255">
        <f>'3. GRI Pricing'!Z565</f>
        <v>0</v>
      </c>
      <c r="F555" s="279">
        <v>0</v>
      </c>
      <c r="G555" s="279">
        <v>0</v>
      </c>
      <c r="H555" s="279">
        <v>0</v>
      </c>
      <c r="I555" s="253"/>
      <c r="J555" s="253"/>
      <c r="K555" s="253"/>
      <c r="L555" s="253"/>
      <c r="M555" s="253"/>
      <c r="N555" s="253"/>
      <c r="O555" s="253"/>
      <c r="P555" s="1"/>
    </row>
    <row r="556" spans="2:16" x14ac:dyDescent="0.25">
      <c r="B556" s="254">
        <f>'3. GRI Pricing'!C566</f>
        <v>0</v>
      </c>
      <c r="C556" s="254" t="str">
        <f>'3. GRI Pricing'!E566</f>
        <v>[Select]</v>
      </c>
      <c r="D556" s="254" t="str">
        <f>'3. GRI Pricing'!F566</f>
        <v>[Select]</v>
      </c>
      <c r="E556" s="255">
        <f>'3. GRI Pricing'!Z566</f>
        <v>0</v>
      </c>
      <c r="F556" s="279">
        <v>0</v>
      </c>
      <c r="G556" s="279">
        <v>0</v>
      </c>
      <c r="H556" s="279">
        <v>0</v>
      </c>
      <c r="I556" s="253"/>
      <c r="J556" s="253"/>
      <c r="K556" s="253"/>
      <c r="L556" s="253"/>
      <c r="M556" s="253"/>
      <c r="N556" s="253"/>
      <c r="O556" s="253"/>
      <c r="P556" s="1"/>
    </row>
    <row r="557" spans="2:16" x14ac:dyDescent="0.25">
      <c r="B557" s="254">
        <f>'3. GRI Pricing'!C567</f>
        <v>0</v>
      </c>
      <c r="C557" s="254" t="str">
        <f>'3. GRI Pricing'!E567</f>
        <v>[Select]</v>
      </c>
      <c r="D557" s="254" t="str">
        <f>'3. GRI Pricing'!F567</f>
        <v>[Select]</v>
      </c>
      <c r="E557" s="255">
        <f>'3. GRI Pricing'!Z567</f>
        <v>0</v>
      </c>
      <c r="F557" s="279">
        <v>0</v>
      </c>
      <c r="G557" s="279">
        <v>0</v>
      </c>
      <c r="H557" s="279">
        <v>0</v>
      </c>
      <c r="I557" s="253"/>
      <c r="J557" s="253"/>
      <c r="K557" s="253"/>
      <c r="L557" s="253"/>
      <c r="M557" s="253"/>
      <c r="N557" s="253"/>
      <c r="O557" s="253"/>
      <c r="P557" s="1"/>
    </row>
    <row r="558" spans="2:16" x14ac:dyDescent="0.25">
      <c r="B558" s="254">
        <f>'3. GRI Pricing'!C568</f>
        <v>0</v>
      </c>
      <c r="C558" s="254" t="str">
        <f>'3. GRI Pricing'!E568</f>
        <v>[Select]</v>
      </c>
      <c r="D558" s="254" t="str">
        <f>'3. GRI Pricing'!F568</f>
        <v>[Select]</v>
      </c>
      <c r="E558" s="255">
        <f>'3. GRI Pricing'!Z568</f>
        <v>0</v>
      </c>
      <c r="F558" s="279">
        <v>0</v>
      </c>
      <c r="G558" s="279">
        <v>0</v>
      </c>
      <c r="H558" s="279">
        <v>0</v>
      </c>
      <c r="I558" s="253"/>
      <c r="J558" s="253"/>
      <c r="K558" s="253"/>
      <c r="L558" s="253"/>
      <c r="M558" s="253"/>
      <c r="N558" s="253"/>
      <c r="O558" s="253"/>
      <c r="P558" s="1"/>
    </row>
    <row r="559" spans="2:16" x14ac:dyDescent="0.25">
      <c r="B559" s="254">
        <f>'3. GRI Pricing'!C569</f>
        <v>0</v>
      </c>
      <c r="C559" s="254" t="str">
        <f>'3. GRI Pricing'!E569</f>
        <v>[Select]</v>
      </c>
      <c r="D559" s="254" t="str">
        <f>'3. GRI Pricing'!F569</f>
        <v>[Select]</v>
      </c>
      <c r="E559" s="255">
        <f>'3. GRI Pricing'!Z569</f>
        <v>0</v>
      </c>
      <c r="F559" s="279">
        <v>0</v>
      </c>
      <c r="G559" s="279">
        <v>0</v>
      </c>
      <c r="H559" s="279">
        <v>0</v>
      </c>
      <c r="I559" s="253"/>
      <c r="J559" s="253"/>
      <c r="K559" s="253"/>
      <c r="L559" s="253"/>
      <c r="M559" s="253"/>
      <c r="N559" s="253"/>
      <c r="O559" s="253"/>
      <c r="P559" s="1"/>
    </row>
    <row r="560" spans="2:16" x14ac:dyDescent="0.25">
      <c r="B560" s="254">
        <f>'3. GRI Pricing'!C570</f>
        <v>0</v>
      </c>
      <c r="C560" s="254" t="str">
        <f>'3. GRI Pricing'!E570</f>
        <v>[Select]</v>
      </c>
      <c r="D560" s="254" t="str">
        <f>'3. GRI Pricing'!F570</f>
        <v>[Select]</v>
      </c>
      <c r="E560" s="255">
        <f>'3. GRI Pricing'!Z570</f>
        <v>0</v>
      </c>
      <c r="F560" s="279">
        <v>0</v>
      </c>
      <c r="G560" s="279">
        <v>0</v>
      </c>
      <c r="H560" s="279">
        <v>0</v>
      </c>
      <c r="I560" s="253"/>
      <c r="J560" s="253"/>
      <c r="K560" s="253"/>
      <c r="L560" s="253"/>
      <c r="M560" s="253"/>
      <c r="N560" s="253"/>
      <c r="O560" s="253"/>
      <c r="P560" s="1"/>
    </row>
    <row r="561" spans="2:16" x14ac:dyDescent="0.25">
      <c r="B561" s="254">
        <f>'3. GRI Pricing'!C571</f>
        <v>0</v>
      </c>
      <c r="C561" s="254" t="str">
        <f>'3. GRI Pricing'!E571</f>
        <v>[Select]</v>
      </c>
      <c r="D561" s="254" t="str">
        <f>'3. GRI Pricing'!F571</f>
        <v>[Select]</v>
      </c>
      <c r="E561" s="255">
        <f>'3. GRI Pricing'!Z571</f>
        <v>0</v>
      </c>
      <c r="F561" s="279">
        <v>0</v>
      </c>
      <c r="G561" s="279">
        <v>0</v>
      </c>
      <c r="H561" s="279">
        <v>0</v>
      </c>
      <c r="I561" s="253"/>
      <c r="J561" s="253"/>
      <c r="K561" s="253"/>
      <c r="L561" s="253"/>
      <c r="M561" s="253"/>
      <c r="N561" s="253"/>
      <c r="O561" s="253"/>
      <c r="P561" s="1"/>
    </row>
    <row r="562" spans="2:16" x14ac:dyDescent="0.25">
      <c r="B562" s="254">
        <f>'3. GRI Pricing'!C572</f>
        <v>0</v>
      </c>
      <c r="C562" s="254" t="str">
        <f>'3. GRI Pricing'!E572</f>
        <v>[Select]</v>
      </c>
      <c r="D562" s="254" t="str">
        <f>'3. GRI Pricing'!F572</f>
        <v>[Select]</v>
      </c>
      <c r="E562" s="255">
        <f>'3. GRI Pricing'!Z572</f>
        <v>0</v>
      </c>
      <c r="F562" s="279">
        <v>0</v>
      </c>
      <c r="G562" s="279">
        <v>0</v>
      </c>
      <c r="H562" s="279">
        <v>0</v>
      </c>
      <c r="I562" s="253"/>
      <c r="J562" s="253"/>
      <c r="K562" s="253"/>
      <c r="L562" s="253"/>
      <c r="M562" s="253"/>
      <c r="N562" s="253"/>
      <c r="O562" s="253"/>
      <c r="P562" s="1"/>
    </row>
    <row r="563" spans="2:16" x14ac:dyDescent="0.25">
      <c r="B563" s="254">
        <f>'3. GRI Pricing'!C573</f>
        <v>0</v>
      </c>
      <c r="C563" s="254" t="str">
        <f>'3. GRI Pricing'!E573</f>
        <v>[Select]</v>
      </c>
      <c r="D563" s="254" t="str">
        <f>'3. GRI Pricing'!F573</f>
        <v>[Select]</v>
      </c>
      <c r="E563" s="255">
        <f>'3. GRI Pricing'!Z573</f>
        <v>0</v>
      </c>
      <c r="F563" s="279">
        <v>0</v>
      </c>
      <c r="G563" s="279">
        <v>0</v>
      </c>
      <c r="H563" s="279">
        <v>0</v>
      </c>
      <c r="I563" s="253"/>
      <c r="J563" s="253"/>
      <c r="K563" s="253"/>
      <c r="L563" s="253"/>
      <c r="M563" s="253"/>
      <c r="N563" s="253"/>
      <c r="O563" s="253"/>
      <c r="P563" s="1"/>
    </row>
    <row r="564" spans="2:16" x14ac:dyDescent="0.25">
      <c r="B564" s="254">
        <f>'3. GRI Pricing'!C574</f>
        <v>0</v>
      </c>
      <c r="C564" s="254" t="str">
        <f>'3. GRI Pricing'!E574</f>
        <v>[Select]</v>
      </c>
      <c r="D564" s="254" t="str">
        <f>'3. GRI Pricing'!F574</f>
        <v>[Select]</v>
      </c>
      <c r="E564" s="255">
        <f>'3. GRI Pricing'!Z574</f>
        <v>0</v>
      </c>
      <c r="F564" s="279">
        <v>0</v>
      </c>
      <c r="G564" s="279">
        <v>0</v>
      </c>
      <c r="H564" s="279">
        <v>0</v>
      </c>
      <c r="I564" s="253"/>
      <c r="J564" s="253"/>
      <c r="K564" s="253"/>
      <c r="L564" s="253"/>
      <c r="M564" s="253"/>
      <c r="N564" s="253"/>
      <c r="O564" s="253"/>
      <c r="P564" s="1"/>
    </row>
    <row r="565" spans="2:16" x14ac:dyDescent="0.25">
      <c r="B565" s="254">
        <f>'3. GRI Pricing'!C575</f>
        <v>0</v>
      </c>
      <c r="C565" s="254" t="str">
        <f>'3. GRI Pricing'!E575</f>
        <v>[Select]</v>
      </c>
      <c r="D565" s="254" t="str">
        <f>'3. GRI Pricing'!F575</f>
        <v>[Select]</v>
      </c>
      <c r="E565" s="255">
        <f>'3. GRI Pricing'!Z575</f>
        <v>0</v>
      </c>
      <c r="F565" s="279">
        <v>0</v>
      </c>
      <c r="G565" s="279">
        <v>0</v>
      </c>
      <c r="H565" s="279">
        <v>0</v>
      </c>
      <c r="I565" s="253"/>
      <c r="J565" s="253"/>
      <c r="K565" s="253"/>
      <c r="L565" s="253"/>
      <c r="M565" s="253"/>
      <c r="N565" s="253"/>
      <c r="O565" s="253"/>
      <c r="P565" s="1"/>
    </row>
    <row r="566" spans="2:16" x14ac:dyDescent="0.25">
      <c r="B566" s="254">
        <f>'3. GRI Pricing'!C576</f>
        <v>0</v>
      </c>
      <c r="C566" s="254" t="str">
        <f>'3. GRI Pricing'!E576</f>
        <v>[Select]</v>
      </c>
      <c r="D566" s="254" t="str">
        <f>'3. GRI Pricing'!F576</f>
        <v>[Select]</v>
      </c>
      <c r="E566" s="255">
        <f>'3. GRI Pricing'!Z576</f>
        <v>0</v>
      </c>
      <c r="F566" s="279">
        <v>0</v>
      </c>
      <c r="G566" s="279">
        <v>0</v>
      </c>
      <c r="H566" s="279">
        <v>0</v>
      </c>
      <c r="I566" s="253"/>
      <c r="J566" s="253"/>
      <c r="K566" s="253"/>
      <c r="L566" s="253"/>
      <c r="M566" s="253"/>
      <c r="N566" s="253"/>
      <c r="O566" s="253"/>
      <c r="P566" s="1"/>
    </row>
    <row r="567" spans="2:16" x14ac:dyDescent="0.25">
      <c r="B567" s="254">
        <f>'3. GRI Pricing'!C577</f>
        <v>0</v>
      </c>
      <c r="C567" s="254" t="str">
        <f>'3. GRI Pricing'!E577</f>
        <v>[Select]</v>
      </c>
      <c r="D567" s="254" t="str">
        <f>'3. GRI Pricing'!F577</f>
        <v>[Select]</v>
      </c>
      <c r="E567" s="255">
        <f>'3. GRI Pricing'!Z577</f>
        <v>0</v>
      </c>
      <c r="F567" s="279">
        <v>0</v>
      </c>
      <c r="G567" s="279">
        <v>0</v>
      </c>
      <c r="H567" s="279">
        <v>0</v>
      </c>
      <c r="I567" s="253"/>
      <c r="J567" s="253"/>
      <c r="K567" s="253"/>
      <c r="L567" s="253"/>
      <c r="M567" s="253"/>
      <c r="N567" s="253"/>
      <c r="O567" s="253"/>
      <c r="P567" s="1"/>
    </row>
    <row r="568" spans="2:16" x14ac:dyDescent="0.25">
      <c r="B568" s="254">
        <f>'3. GRI Pricing'!C578</f>
        <v>0</v>
      </c>
      <c r="C568" s="254" t="str">
        <f>'3. GRI Pricing'!E578</f>
        <v>[Select]</v>
      </c>
      <c r="D568" s="254" t="str">
        <f>'3. GRI Pricing'!F578</f>
        <v>[Select]</v>
      </c>
      <c r="E568" s="255">
        <f>'3. GRI Pricing'!Z578</f>
        <v>0</v>
      </c>
      <c r="F568" s="279">
        <v>0</v>
      </c>
      <c r="G568" s="279">
        <v>0</v>
      </c>
      <c r="H568" s="279">
        <v>0</v>
      </c>
      <c r="I568" s="253"/>
      <c r="J568" s="253"/>
      <c r="K568" s="253"/>
      <c r="L568" s="253"/>
      <c r="M568" s="253"/>
      <c r="N568" s="253"/>
      <c r="O568" s="253"/>
      <c r="P568" s="1"/>
    </row>
    <row r="569" spans="2:16" x14ac:dyDescent="0.25">
      <c r="B569" s="254">
        <f>'3. GRI Pricing'!C579</f>
        <v>0</v>
      </c>
      <c r="C569" s="254" t="str">
        <f>'3. GRI Pricing'!E579</f>
        <v>[Select]</v>
      </c>
      <c r="D569" s="254" t="str">
        <f>'3. GRI Pricing'!F579</f>
        <v>[Select]</v>
      </c>
      <c r="E569" s="255">
        <f>'3. GRI Pricing'!Z579</f>
        <v>0</v>
      </c>
      <c r="F569" s="279">
        <v>0</v>
      </c>
      <c r="G569" s="279">
        <v>0</v>
      </c>
      <c r="H569" s="279">
        <v>0</v>
      </c>
      <c r="I569" s="253"/>
      <c r="J569" s="253"/>
      <c r="K569" s="253"/>
      <c r="L569" s="253"/>
      <c r="M569" s="253"/>
      <c r="N569" s="253"/>
      <c r="O569" s="253"/>
      <c r="P569" s="1"/>
    </row>
    <row r="570" spans="2:16" x14ac:dyDescent="0.25">
      <c r="B570" s="254">
        <f>'3. GRI Pricing'!C580</f>
        <v>0</v>
      </c>
      <c r="C570" s="254" t="str">
        <f>'3. GRI Pricing'!E580</f>
        <v>[Select]</v>
      </c>
      <c r="D570" s="254" t="str">
        <f>'3. GRI Pricing'!F580</f>
        <v>[Select]</v>
      </c>
      <c r="E570" s="255">
        <f>'3. GRI Pricing'!Z580</f>
        <v>0</v>
      </c>
      <c r="F570" s="279">
        <v>0</v>
      </c>
      <c r="G570" s="279">
        <v>0</v>
      </c>
      <c r="H570" s="279">
        <v>0</v>
      </c>
      <c r="I570" s="253"/>
      <c r="J570" s="253"/>
      <c r="K570" s="253"/>
      <c r="L570" s="253"/>
      <c r="M570" s="253"/>
      <c r="N570" s="253"/>
      <c r="O570" s="253"/>
      <c r="P570" s="1"/>
    </row>
    <row r="571" spans="2:16" x14ac:dyDescent="0.25">
      <c r="B571" s="254">
        <f>'3. GRI Pricing'!C581</f>
        <v>0</v>
      </c>
      <c r="C571" s="254" t="str">
        <f>'3. GRI Pricing'!E581</f>
        <v>[Select]</v>
      </c>
      <c r="D571" s="254" t="str">
        <f>'3. GRI Pricing'!F581</f>
        <v>[Select]</v>
      </c>
      <c r="E571" s="255">
        <f>'3. GRI Pricing'!Z581</f>
        <v>0</v>
      </c>
      <c r="F571" s="279">
        <v>0</v>
      </c>
      <c r="G571" s="279">
        <v>0</v>
      </c>
      <c r="H571" s="279">
        <v>0</v>
      </c>
      <c r="I571" s="253"/>
      <c r="J571" s="253"/>
      <c r="K571" s="253"/>
      <c r="L571" s="253"/>
      <c r="M571" s="253"/>
      <c r="N571" s="253"/>
      <c r="O571" s="253"/>
      <c r="P571" s="1"/>
    </row>
    <row r="572" spans="2:16" x14ac:dyDescent="0.25">
      <c r="B572" s="254">
        <f>'3. GRI Pricing'!C582</f>
        <v>0</v>
      </c>
      <c r="C572" s="254" t="str">
        <f>'3. GRI Pricing'!E582</f>
        <v>[Select]</v>
      </c>
      <c r="D572" s="254" t="str">
        <f>'3. GRI Pricing'!F582</f>
        <v>[Select]</v>
      </c>
      <c r="E572" s="255">
        <f>'3. GRI Pricing'!Z582</f>
        <v>0</v>
      </c>
      <c r="F572" s="279">
        <v>0</v>
      </c>
      <c r="G572" s="279">
        <v>0</v>
      </c>
      <c r="H572" s="279">
        <v>0</v>
      </c>
      <c r="I572" s="253"/>
      <c r="J572" s="253"/>
      <c r="K572" s="253"/>
      <c r="L572" s="253"/>
      <c r="M572" s="253"/>
      <c r="N572" s="253"/>
      <c r="O572" s="253"/>
      <c r="P572" s="1"/>
    </row>
    <row r="573" spans="2:16" x14ac:dyDescent="0.25">
      <c r="B573" s="254">
        <f>'3. GRI Pricing'!C583</f>
        <v>0</v>
      </c>
      <c r="C573" s="254" t="str">
        <f>'3. GRI Pricing'!E583</f>
        <v>[Select]</v>
      </c>
      <c r="D573" s="254" t="str">
        <f>'3. GRI Pricing'!F583</f>
        <v>[Select]</v>
      </c>
      <c r="E573" s="255">
        <f>'3. GRI Pricing'!Z583</f>
        <v>0</v>
      </c>
      <c r="F573" s="279">
        <v>0</v>
      </c>
      <c r="G573" s="279">
        <v>0</v>
      </c>
      <c r="H573" s="279">
        <v>0</v>
      </c>
      <c r="I573" s="253"/>
      <c r="J573" s="253"/>
      <c r="K573" s="253"/>
      <c r="L573" s="253"/>
      <c r="M573" s="253"/>
      <c r="N573" s="253"/>
      <c r="O573" s="253"/>
      <c r="P573" s="1"/>
    </row>
    <row r="574" spans="2:16" x14ac:dyDescent="0.25">
      <c r="B574" s="254">
        <f>'3. GRI Pricing'!C584</f>
        <v>0</v>
      </c>
      <c r="C574" s="254" t="str">
        <f>'3. GRI Pricing'!E584</f>
        <v>[Select]</v>
      </c>
      <c r="D574" s="254" t="str">
        <f>'3. GRI Pricing'!F584</f>
        <v>[Select]</v>
      </c>
      <c r="E574" s="255">
        <f>'3. GRI Pricing'!Z584</f>
        <v>0</v>
      </c>
      <c r="F574" s="279">
        <v>0</v>
      </c>
      <c r="G574" s="279">
        <v>0</v>
      </c>
      <c r="H574" s="279">
        <v>0</v>
      </c>
      <c r="I574" s="253"/>
      <c r="J574" s="253"/>
      <c r="K574" s="253"/>
      <c r="L574" s="253"/>
      <c r="M574" s="253"/>
      <c r="N574" s="253"/>
      <c r="O574" s="253"/>
      <c r="P574" s="1"/>
    </row>
    <row r="575" spans="2:16" x14ac:dyDescent="0.25">
      <c r="B575" s="254">
        <f>'3. GRI Pricing'!C585</f>
        <v>0</v>
      </c>
      <c r="C575" s="254" t="str">
        <f>'3. GRI Pricing'!E585</f>
        <v>[Select]</v>
      </c>
      <c r="D575" s="254" t="str">
        <f>'3. GRI Pricing'!F585</f>
        <v>[Select]</v>
      </c>
      <c r="E575" s="255">
        <f>'3. GRI Pricing'!Z585</f>
        <v>0</v>
      </c>
      <c r="F575" s="279">
        <v>0</v>
      </c>
      <c r="G575" s="279">
        <v>0</v>
      </c>
      <c r="H575" s="279">
        <v>0</v>
      </c>
      <c r="I575" s="253"/>
      <c r="J575" s="253"/>
      <c r="K575" s="253"/>
      <c r="L575" s="253"/>
      <c r="M575" s="253"/>
      <c r="N575" s="253"/>
      <c r="O575" s="253"/>
      <c r="P575" s="1"/>
    </row>
    <row r="576" spans="2:16" x14ac:dyDescent="0.25">
      <c r="B576" s="254">
        <f>'3. GRI Pricing'!C586</f>
        <v>0</v>
      </c>
      <c r="C576" s="254" t="str">
        <f>'3. GRI Pricing'!E586</f>
        <v>[Select]</v>
      </c>
      <c r="D576" s="254" t="str">
        <f>'3. GRI Pricing'!F586</f>
        <v>[Select]</v>
      </c>
      <c r="E576" s="255">
        <f>'3. GRI Pricing'!Z586</f>
        <v>0</v>
      </c>
      <c r="F576" s="279">
        <v>0</v>
      </c>
      <c r="G576" s="279">
        <v>0</v>
      </c>
      <c r="H576" s="279">
        <v>0</v>
      </c>
      <c r="I576" s="253"/>
      <c r="J576" s="253"/>
      <c r="K576" s="253"/>
      <c r="L576" s="253"/>
      <c r="M576" s="253"/>
      <c r="N576" s="253"/>
      <c r="O576" s="253"/>
      <c r="P576" s="1"/>
    </row>
    <row r="577" spans="2:16" x14ac:dyDescent="0.25">
      <c r="B577" s="254">
        <f>'3. GRI Pricing'!C587</f>
        <v>0</v>
      </c>
      <c r="C577" s="254" t="str">
        <f>'3. GRI Pricing'!E587</f>
        <v>[Select]</v>
      </c>
      <c r="D577" s="254" t="str">
        <f>'3. GRI Pricing'!F587</f>
        <v>[Select]</v>
      </c>
      <c r="E577" s="255">
        <f>'3. GRI Pricing'!Z587</f>
        <v>0</v>
      </c>
      <c r="F577" s="279">
        <v>0</v>
      </c>
      <c r="G577" s="279">
        <v>0</v>
      </c>
      <c r="H577" s="279">
        <v>0</v>
      </c>
      <c r="I577" s="253"/>
      <c r="J577" s="253"/>
      <c r="K577" s="253"/>
      <c r="L577" s="253"/>
      <c r="M577" s="253"/>
      <c r="N577" s="253"/>
      <c r="O577" s="253"/>
      <c r="P577" s="1"/>
    </row>
    <row r="578" spans="2:16" x14ac:dyDescent="0.25">
      <c r="B578" s="254">
        <f>'3. GRI Pricing'!C588</f>
        <v>0</v>
      </c>
      <c r="C578" s="254" t="str">
        <f>'3. GRI Pricing'!E588</f>
        <v>[Select]</v>
      </c>
      <c r="D578" s="254" t="str">
        <f>'3. GRI Pricing'!F588</f>
        <v>[Select]</v>
      </c>
      <c r="E578" s="255">
        <f>'3. GRI Pricing'!Z588</f>
        <v>0</v>
      </c>
      <c r="F578" s="279">
        <v>0</v>
      </c>
      <c r="G578" s="279">
        <v>0</v>
      </c>
      <c r="H578" s="279">
        <v>0</v>
      </c>
      <c r="I578" s="253"/>
      <c r="J578" s="253"/>
      <c r="K578" s="253"/>
      <c r="L578" s="253"/>
      <c r="M578" s="253"/>
      <c r="N578" s="253"/>
      <c r="O578" s="253"/>
      <c r="P578" s="1"/>
    </row>
    <row r="579" spans="2:16" x14ac:dyDescent="0.25">
      <c r="B579" s="254">
        <f>'3. GRI Pricing'!C589</f>
        <v>0</v>
      </c>
      <c r="C579" s="254" t="str">
        <f>'3. GRI Pricing'!E589</f>
        <v>[Select]</v>
      </c>
      <c r="D579" s="254" t="str">
        <f>'3. GRI Pricing'!F589</f>
        <v>[Select]</v>
      </c>
      <c r="E579" s="255">
        <f>'3. GRI Pricing'!Z589</f>
        <v>0</v>
      </c>
      <c r="F579" s="279">
        <v>0</v>
      </c>
      <c r="G579" s="279">
        <v>0</v>
      </c>
      <c r="H579" s="279">
        <v>0</v>
      </c>
      <c r="I579" s="253"/>
      <c r="J579" s="253"/>
      <c r="K579" s="253"/>
      <c r="L579" s="253"/>
      <c r="M579" s="253"/>
      <c r="N579" s="253"/>
      <c r="O579" s="253"/>
      <c r="P579" s="1"/>
    </row>
    <row r="580" spans="2:16" x14ac:dyDescent="0.25">
      <c r="B580" s="254">
        <f>'3. GRI Pricing'!C590</f>
        <v>0</v>
      </c>
      <c r="C580" s="254" t="str">
        <f>'3. GRI Pricing'!E590</f>
        <v>[Select]</v>
      </c>
      <c r="D580" s="254" t="str">
        <f>'3. GRI Pricing'!F590</f>
        <v>[Select]</v>
      </c>
      <c r="E580" s="255">
        <f>'3. GRI Pricing'!Z590</f>
        <v>0</v>
      </c>
      <c r="F580" s="279">
        <v>0</v>
      </c>
      <c r="G580" s="279">
        <v>0</v>
      </c>
      <c r="H580" s="279">
        <v>0</v>
      </c>
      <c r="I580" s="253"/>
      <c r="J580" s="253"/>
      <c r="K580" s="253"/>
      <c r="L580" s="253"/>
      <c r="M580" s="253"/>
      <c r="N580" s="253"/>
      <c r="O580" s="253"/>
      <c r="P580" s="1"/>
    </row>
    <row r="581" spans="2:16" x14ac:dyDescent="0.25">
      <c r="B581" s="254">
        <f>'3. GRI Pricing'!C591</f>
        <v>0</v>
      </c>
      <c r="C581" s="254" t="str">
        <f>'3. GRI Pricing'!E591</f>
        <v>[Select]</v>
      </c>
      <c r="D581" s="254" t="str">
        <f>'3. GRI Pricing'!F591</f>
        <v>[Select]</v>
      </c>
      <c r="E581" s="255">
        <f>'3. GRI Pricing'!Z591</f>
        <v>0</v>
      </c>
      <c r="F581" s="279">
        <v>0</v>
      </c>
      <c r="G581" s="279">
        <v>0</v>
      </c>
      <c r="H581" s="279">
        <v>0</v>
      </c>
      <c r="I581" s="253"/>
      <c r="J581" s="253"/>
      <c r="K581" s="253"/>
      <c r="L581" s="253"/>
      <c r="M581" s="253"/>
      <c r="N581" s="253"/>
      <c r="O581" s="253"/>
      <c r="P581" s="1"/>
    </row>
    <row r="582" spans="2:16" x14ac:dyDescent="0.25">
      <c r="B582" s="254">
        <f>'3. GRI Pricing'!C592</f>
        <v>0</v>
      </c>
      <c r="C582" s="254" t="str">
        <f>'3. GRI Pricing'!E592</f>
        <v>[Select]</v>
      </c>
      <c r="D582" s="254" t="str">
        <f>'3. GRI Pricing'!F592</f>
        <v>[Select]</v>
      </c>
      <c r="E582" s="255">
        <f>'3. GRI Pricing'!Z592</f>
        <v>0</v>
      </c>
      <c r="F582" s="279">
        <v>0</v>
      </c>
      <c r="G582" s="279">
        <v>0</v>
      </c>
      <c r="H582" s="279">
        <v>0</v>
      </c>
      <c r="I582" s="253"/>
      <c r="J582" s="253"/>
      <c r="K582" s="253"/>
      <c r="L582" s="253"/>
      <c r="M582" s="253"/>
      <c r="N582" s="253"/>
      <c r="O582" s="253"/>
      <c r="P582" s="1"/>
    </row>
    <row r="583" spans="2:16" x14ac:dyDescent="0.25">
      <c r="B583" s="254">
        <f>'3. GRI Pricing'!C593</f>
        <v>0</v>
      </c>
      <c r="C583" s="254" t="str">
        <f>'3. GRI Pricing'!E593</f>
        <v>[Select]</v>
      </c>
      <c r="D583" s="254" t="str">
        <f>'3. GRI Pricing'!F593</f>
        <v>[Select]</v>
      </c>
      <c r="E583" s="255">
        <f>'3. GRI Pricing'!Z593</f>
        <v>0</v>
      </c>
      <c r="F583" s="279">
        <v>0</v>
      </c>
      <c r="G583" s="279">
        <v>0</v>
      </c>
      <c r="H583" s="279">
        <v>0</v>
      </c>
      <c r="I583" s="253"/>
      <c r="J583" s="253"/>
      <c r="K583" s="253"/>
      <c r="L583" s="253"/>
      <c r="M583" s="253"/>
      <c r="N583" s="253"/>
      <c r="O583" s="253"/>
      <c r="P583" s="1"/>
    </row>
    <row r="584" spans="2:16" x14ac:dyDescent="0.25">
      <c r="B584" s="254">
        <f>'3. GRI Pricing'!C594</f>
        <v>0</v>
      </c>
      <c r="C584" s="254" t="str">
        <f>'3. GRI Pricing'!E594</f>
        <v>[Select]</v>
      </c>
      <c r="D584" s="254" t="str">
        <f>'3. GRI Pricing'!F594</f>
        <v>[Select]</v>
      </c>
      <c r="E584" s="255">
        <f>'3. GRI Pricing'!Z594</f>
        <v>0</v>
      </c>
      <c r="F584" s="279">
        <v>0</v>
      </c>
      <c r="G584" s="279">
        <v>0</v>
      </c>
      <c r="H584" s="279">
        <v>0</v>
      </c>
      <c r="I584" s="253"/>
      <c r="J584" s="253"/>
      <c r="K584" s="253"/>
      <c r="L584" s="253"/>
      <c r="M584" s="253"/>
      <c r="N584" s="253"/>
      <c r="O584" s="253"/>
      <c r="P584" s="1"/>
    </row>
    <row r="585" spans="2:16" x14ac:dyDescent="0.25">
      <c r="B585" s="254">
        <f>'3. GRI Pricing'!C595</f>
        <v>0</v>
      </c>
      <c r="C585" s="254" t="str">
        <f>'3. GRI Pricing'!E595</f>
        <v>[Select]</v>
      </c>
      <c r="D585" s="254" t="str">
        <f>'3. GRI Pricing'!F595</f>
        <v>[Select]</v>
      </c>
      <c r="E585" s="255">
        <f>'3. GRI Pricing'!Z595</f>
        <v>0</v>
      </c>
      <c r="F585" s="279">
        <v>0</v>
      </c>
      <c r="G585" s="279">
        <v>0</v>
      </c>
      <c r="H585" s="279">
        <v>0</v>
      </c>
      <c r="I585" s="253"/>
      <c r="J585" s="253"/>
      <c r="K585" s="253"/>
      <c r="L585" s="253"/>
      <c r="M585" s="253"/>
      <c r="N585" s="253"/>
      <c r="O585" s="253"/>
      <c r="P585" s="1"/>
    </row>
    <row r="586" spans="2:16" x14ac:dyDescent="0.25">
      <c r="B586" s="254">
        <f>'3. GRI Pricing'!C596</f>
        <v>0</v>
      </c>
      <c r="C586" s="254" t="str">
        <f>'3. GRI Pricing'!E596</f>
        <v>[Select]</v>
      </c>
      <c r="D586" s="254" t="str">
        <f>'3. GRI Pricing'!F596</f>
        <v>[Select]</v>
      </c>
      <c r="E586" s="255">
        <f>'3. GRI Pricing'!Z596</f>
        <v>0</v>
      </c>
      <c r="F586" s="279">
        <v>0</v>
      </c>
      <c r="G586" s="279">
        <v>0</v>
      </c>
      <c r="H586" s="279">
        <v>0</v>
      </c>
      <c r="I586" s="253"/>
      <c r="J586" s="253"/>
      <c r="K586" s="253"/>
      <c r="L586" s="253"/>
      <c r="M586" s="253"/>
      <c r="N586" s="253"/>
      <c r="O586" s="253"/>
      <c r="P586" s="1"/>
    </row>
    <row r="587" spans="2:16" x14ac:dyDescent="0.25">
      <c r="B587" s="254">
        <f>'3. GRI Pricing'!C597</f>
        <v>0</v>
      </c>
      <c r="C587" s="254" t="str">
        <f>'3. GRI Pricing'!E597</f>
        <v>[Select]</v>
      </c>
      <c r="D587" s="254" t="str">
        <f>'3. GRI Pricing'!F597</f>
        <v>[Select]</v>
      </c>
      <c r="E587" s="255">
        <f>'3. GRI Pricing'!Z597</f>
        <v>0</v>
      </c>
      <c r="F587" s="279">
        <v>0</v>
      </c>
      <c r="G587" s="279">
        <v>0</v>
      </c>
      <c r="H587" s="279">
        <v>0</v>
      </c>
      <c r="I587" s="253"/>
      <c r="J587" s="253"/>
      <c r="K587" s="253"/>
      <c r="L587" s="253"/>
      <c r="M587" s="253"/>
      <c r="N587" s="253"/>
      <c r="O587" s="253"/>
      <c r="P587" s="1"/>
    </row>
    <row r="588" spans="2:16" x14ac:dyDescent="0.25">
      <c r="B588" s="254">
        <f>'3. GRI Pricing'!C598</f>
        <v>0</v>
      </c>
      <c r="C588" s="254" t="str">
        <f>'3. GRI Pricing'!E598</f>
        <v>[Select]</v>
      </c>
      <c r="D588" s="254" t="str">
        <f>'3. GRI Pricing'!F598</f>
        <v>[Select]</v>
      </c>
      <c r="E588" s="255">
        <f>'3. GRI Pricing'!Z598</f>
        <v>0</v>
      </c>
      <c r="F588" s="279">
        <v>0</v>
      </c>
      <c r="G588" s="279">
        <v>0</v>
      </c>
      <c r="H588" s="279">
        <v>0</v>
      </c>
      <c r="I588" s="253"/>
      <c r="J588" s="253"/>
      <c r="K588" s="253"/>
      <c r="L588" s="253"/>
      <c r="M588" s="253"/>
      <c r="N588" s="253"/>
      <c r="O588" s="253"/>
      <c r="P588" s="1"/>
    </row>
    <row r="589" spans="2:16" x14ac:dyDescent="0.25">
      <c r="B589" s="254">
        <f>'3. GRI Pricing'!C599</f>
        <v>0</v>
      </c>
      <c r="C589" s="254" t="str">
        <f>'3. GRI Pricing'!E599</f>
        <v>[Select]</v>
      </c>
      <c r="D589" s="254" t="str">
        <f>'3. GRI Pricing'!F599</f>
        <v>[Select]</v>
      </c>
      <c r="E589" s="255">
        <f>'3. GRI Pricing'!Z599</f>
        <v>0</v>
      </c>
      <c r="F589" s="279">
        <v>0</v>
      </c>
      <c r="G589" s="279">
        <v>0</v>
      </c>
      <c r="H589" s="279">
        <v>0</v>
      </c>
      <c r="I589" s="253"/>
      <c r="J589" s="253"/>
      <c r="K589" s="253"/>
      <c r="L589" s="253"/>
      <c r="M589" s="253"/>
      <c r="N589" s="253"/>
      <c r="O589" s="253"/>
      <c r="P589" s="1"/>
    </row>
    <row r="590" spans="2:16" x14ac:dyDescent="0.25">
      <c r="B590" s="254">
        <f>'3. GRI Pricing'!C600</f>
        <v>0</v>
      </c>
      <c r="C590" s="254" t="str">
        <f>'3. GRI Pricing'!E600</f>
        <v>[Select]</v>
      </c>
      <c r="D590" s="254" t="str">
        <f>'3. GRI Pricing'!F600</f>
        <v>[Select]</v>
      </c>
      <c r="E590" s="255">
        <f>'3. GRI Pricing'!Z600</f>
        <v>0</v>
      </c>
      <c r="F590" s="279">
        <v>0</v>
      </c>
      <c r="G590" s="279">
        <v>0</v>
      </c>
      <c r="H590" s="279">
        <v>0</v>
      </c>
      <c r="I590" s="253"/>
      <c r="J590" s="253"/>
      <c r="K590" s="253"/>
      <c r="L590" s="253"/>
      <c r="M590" s="253"/>
      <c r="N590" s="253"/>
      <c r="O590" s="253"/>
      <c r="P590" s="1"/>
    </row>
    <row r="591" spans="2:16" x14ac:dyDescent="0.25">
      <c r="B591" s="254">
        <f>'3. GRI Pricing'!C601</f>
        <v>0</v>
      </c>
      <c r="C591" s="254" t="str">
        <f>'3. GRI Pricing'!E601</f>
        <v>[Select]</v>
      </c>
      <c r="D591" s="254" t="str">
        <f>'3. GRI Pricing'!F601</f>
        <v>[Select]</v>
      </c>
      <c r="E591" s="255">
        <f>'3. GRI Pricing'!Z601</f>
        <v>0</v>
      </c>
      <c r="F591" s="279">
        <v>0</v>
      </c>
      <c r="G591" s="279">
        <v>0</v>
      </c>
      <c r="H591" s="279">
        <v>0</v>
      </c>
      <c r="I591" s="253"/>
      <c r="J591" s="253"/>
      <c r="K591" s="253"/>
      <c r="L591" s="253"/>
      <c r="M591" s="253"/>
      <c r="N591" s="253"/>
      <c r="O591" s="253"/>
      <c r="P591" s="1"/>
    </row>
    <row r="592" spans="2:16" x14ac:dyDescent="0.25">
      <c r="B592" s="254">
        <f>'3. GRI Pricing'!C602</f>
        <v>0</v>
      </c>
      <c r="C592" s="254" t="str">
        <f>'3. GRI Pricing'!E602</f>
        <v>[Select]</v>
      </c>
      <c r="D592" s="254" t="str">
        <f>'3. GRI Pricing'!F602</f>
        <v>[Select]</v>
      </c>
      <c r="E592" s="255">
        <f>'3. GRI Pricing'!Z602</f>
        <v>0</v>
      </c>
      <c r="F592" s="279">
        <v>0</v>
      </c>
      <c r="G592" s="279">
        <v>0</v>
      </c>
      <c r="H592" s="279">
        <v>0</v>
      </c>
      <c r="I592" s="253"/>
      <c r="J592" s="253"/>
      <c r="K592" s="253"/>
      <c r="L592" s="253"/>
      <c r="M592" s="253"/>
      <c r="N592" s="253"/>
      <c r="O592" s="253"/>
      <c r="P592" s="1"/>
    </row>
    <row r="593" spans="2:16" x14ac:dyDescent="0.25">
      <c r="B593" s="254">
        <f>'3. GRI Pricing'!C603</f>
        <v>0</v>
      </c>
      <c r="C593" s="254" t="str">
        <f>'3. GRI Pricing'!E603</f>
        <v>[Select]</v>
      </c>
      <c r="D593" s="254" t="str">
        <f>'3. GRI Pricing'!F603</f>
        <v>[Select]</v>
      </c>
      <c r="E593" s="255">
        <f>'3. GRI Pricing'!Z603</f>
        <v>0</v>
      </c>
      <c r="F593" s="279">
        <v>0</v>
      </c>
      <c r="G593" s="279">
        <v>0</v>
      </c>
      <c r="H593" s="279">
        <v>0</v>
      </c>
      <c r="I593" s="253"/>
      <c r="J593" s="253"/>
      <c r="K593" s="253"/>
      <c r="L593" s="253"/>
      <c r="M593" s="253"/>
      <c r="N593" s="253"/>
      <c r="O593" s="253"/>
      <c r="P593" s="1"/>
    </row>
    <row r="594" spans="2:16" x14ac:dyDescent="0.25">
      <c r="B594" s="254">
        <f>'3. GRI Pricing'!C604</f>
        <v>0</v>
      </c>
      <c r="C594" s="254" t="str">
        <f>'3. GRI Pricing'!E604</f>
        <v>[Select]</v>
      </c>
      <c r="D594" s="254" t="str">
        <f>'3. GRI Pricing'!F604</f>
        <v>[Select]</v>
      </c>
      <c r="E594" s="255">
        <f>'3. GRI Pricing'!Z604</f>
        <v>0</v>
      </c>
      <c r="F594" s="279">
        <v>0</v>
      </c>
      <c r="G594" s="279">
        <v>0</v>
      </c>
      <c r="H594" s="279">
        <v>0</v>
      </c>
      <c r="I594" s="253"/>
      <c r="J594" s="253"/>
      <c r="K594" s="253"/>
      <c r="L594" s="253"/>
      <c r="M594" s="253"/>
      <c r="N594" s="253"/>
      <c r="O594" s="253"/>
      <c r="P594" s="1"/>
    </row>
    <row r="595" spans="2:16" x14ac:dyDescent="0.25">
      <c r="B595" s="254">
        <f>'3. GRI Pricing'!C605</f>
        <v>0</v>
      </c>
      <c r="C595" s="254" t="str">
        <f>'3. GRI Pricing'!E605</f>
        <v>[Select]</v>
      </c>
      <c r="D595" s="254" t="str">
        <f>'3. GRI Pricing'!F605</f>
        <v>[Select]</v>
      </c>
      <c r="E595" s="255">
        <f>'3. GRI Pricing'!Z605</f>
        <v>0</v>
      </c>
      <c r="F595" s="279">
        <v>0</v>
      </c>
      <c r="G595" s="279">
        <v>0</v>
      </c>
      <c r="H595" s="279">
        <v>0</v>
      </c>
      <c r="I595" s="253"/>
      <c r="J595" s="253"/>
      <c r="K595" s="253"/>
      <c r="L595" s="253"/>
      <c r="M595" s="253"/>
      <c r="N595" s="253"/>
      <c r="O595" s="253"/>
      <c r="P595" s="1"/>
    </row>
    <row r="596" spans="2:16" x14ac:dyDescent="0.25">
      <c r="B596" s="254">
        <f>'3. GRI Pricing'!C606</f>
        <v>0</v>
      </c>
      <c r="C596" s="254" t="str">
        <f>'3. GRI Pricing'!E606</f>
        <v>[Select]</v>
      </c>
      <c r="D596" s="254" t="str">
        <f>'3. GRI Pricing'!F606</f>
        <v>[Select]</v>
      </c>
      <c r="E596" s="255">
        <f>'3. GRI Pricing'!Z606</f>
        <v>0</v>
      </c>
      <c r="F596" s="279">
        <v>0</v>
      </c>
      <c r="G596" s="279">
        <v>0</v>
      </c>
      <c r="H596" s="279">
        <v>0</v>
      </c>
      <c r="I596" s="253"/>
      <c r="J596" s="253"/>
      <c r="K596" s="253"/>
      <c r="L596" s="253"/>
      <c r="M596" s="253"/>
      <c r="N596" s="253"/>
      <c r="O596" s="253"/>
      <c r="P596" s="1"/>
    </row>
    <row r="597" spans="2:16" x14ac:dyDescent="0.25">
      <c r="B597" s="254">
        <f>'3. GRI Pricing'!C607</f>
        <v>0</v>
      </c>
      <c r="C597" s="254" t="str">
        <f>'3. GRI Pricing'!E607</f>
        <v>[Select]</v>
      </c>
      <c r="D597" s="254" t="str">
        <f>'3. GRI Pricing'!F607</f>
        <v>[Select]</v>
      </c>
      <c r="E597" s="255">
        <f>'3. GRI Pricing'!Z607</f>
        <v>0</v>
      </c>
      <c r="F597" s="279">
        <v>0</v>
      </c>
      <c r="G597" s="279">
        <v>0</v>
      </c>
      <c r="H597" s="279">
        <v>0</v>
      </c>
      <c r="I597" s="253"/>
      <c r="J597" s="253"/>
      <c r="K597" s="253"/>
      <c r="L597" s="253"/>
      <c r="M597" s="253"/>
      <c r="N597" s="253"/>
      <c r="O597" s="253"/>
      <c r="P597" s="1"/>
    </row>
    <row r="598" spans="2:16" x14ac:dyDescent="0.25">
      <c r="B598" s="254">
        <f>'3. GRI Pricing'!C608</f>
        <v>0</v>
      </c>
      <c r="C598" s="254" t="str">
        <f>'3. GRI Pricing'!E608</f>
        <v>[Select]</v>
      </c>
      <c r="D598" s="254" t="str">
        <f>'3. GRI Pricing'!F608</f>
        <v>[Select]</v>
      </c>
      <c r="E598" s="255">
        <f>'3. GRI Pricing'!Z608</f>
        <v>0</v>
      </c>
      <c r="F598" s="279">
        <v>0</v>
      </c>
      <c r="G598" s="279">
        <v>0</v>
      </c>
      <c r="H598" s="279">
        <v>0</v>
      </c>
      <c r="I598" s="253"/>
      <c r="J598" s="253"/>
      <c r="K598" s="253"/>
      <c r="L598" s="253"/>
      <c r="M598" s="253"/>
      <c r="N598" s="253"/>
      <c r="O598" s="253"/>
      <c r="P598" s="1"/>
    </row>
    <row r="599" spans="2:16" x14ac:dyDescent="0.25">
      <c r="B599" s="254">
        <f>'3. GRI Pricing'!C609</f>
        <v>0</v>
      </c>
      <c r="C599" s="254" t="str">
        <f>'3. GRI Pricing'!E609</f>
        <v>[Select]</v>
      </c>
      <c r="D599" s="254" t="str">
        <f>'3. GRI Pricing'!F609</f>
        <v>[Select]</v>
      </c>
      <c r="E599" s="255">
        <f>'3. GRI Pricing'!Z609</f>
        <v>0</v>
      </c>
      <c r="F599" s="279">
        <v>0</v>
      </c>
      <c r="G599" s="279">
        <v>0</v>
      </c>
      <c r="H599" s="279">
        <v>0</v>
      </c>
      <c r="I599" s="253"/>
      <c r="J599" s="253"/>
      <c r="K599" s="253"/>
      <c r="L599" s="253"/>
      <c r="M599" s="253"/>
      <c r="N599" s="253"/>
      <c r="O599" s="253"/>
      <c r="P599" s="1"/>
    </row>
    <row r="600" spans="2:16" x14ac:dyDescent="0.25">
      <c r="B600" s="254">
        <f>'3. GRI Pricing'!C610</f>
        <v>0</v>
      </c>
      <c r="C600" s="254" t="str">
        <f>'3. GRI Pricing'!E610</f>
        <v>[Select]</v>
      </c>
      <c r="D600" s="254" t="str">
        <f>'3. GRI Pricing'!F610</f>
        <v>[Select]</v>
      </c>
      <c r="E600" s="255">
        <f>'3. GRI Pricing'!Z610</f>
        <v>0</v>
      </c>
      <c r="F600" s="279">
        <v>0</v>
      </c>
      <c r="G600" s="279">
        <v>0</v>
      </c>
      <c r="H600" s="279">
        <v>0</v>
      </c>
      <c r="I600" s="253"/>
      <c r="J600" s="253"/>
      <c r="K600" s="253"/>
      <c r="L600" s="253"/>
      <c r="M600" s="253"/>
      <c r="N600" s="253"/>
      <c r="O600" s="253"/>
      <c r="P600" s="1"/>
    </row>
    <row r="601" spans="2:16" x14ac:dyDescent="0.25">
      <c r="B601" s="254">
        <f>'3. GRI Pricing'!C611</f>
        <v>0</v>
      </c>
      <c r="C601" s="254" t="str">
        <f>'3. GRI Pricing'!E611</f>
        <v>[Select]</v>
      </c>
      <c r="D601" s="254" t="str">
        <f>'3. GRI Pricing'!F611</f>
        <v>[Select]</v>
      </c>
      <c r="E601" s="255">
        <f>'3. GRI Pricing'!Z611</f>
        <v>0</v>
      </c>
      <c r="F601" s="279">
        <v>0</v>
      </c>
      <c r="G601" s="279">
        <v>0</v>
      </c>
      <c r="H601" s="279">
        <v>0</v>
      </c>
      <c r="I601" s="253"/>
      <c r="J601" s="253"/>
      <c r="K601" s="253"/>
      <c r="L601" s="253"/>
      <c r="M601" s="253"/>
      <c r="N601" s="253"/>
      <c r="O601" s="253"/>
      <c r="P601" s="1"/>
    </row>
    <row r="602" spans="2:16" x14ac:dyDescent="0.25">
      <c r="B602" s="254">
        <f>'3. GRI Pricing'!C612</f>
        <v>0</v>
      </c>
      <c r="C602" s="254" t="str">
        <f>'3. GRI Pricing'!E612</f>
        <v>[Select]</v>
      </c>
      <c r="D602" s="254" t="str">
        <f>'3. GRI Pricing'!F612</f>
        <v>[Select]</v>
      </c>
      <c r="E602" s="255">
        <f>'3. GRI Pricing'!Z612</f>
        <v>0</v>
      </c>
      <c r="F602" s="279">
        <v>0</v>
      </c>
      <c r="G602" s="279">
        <v>0</v>
      </c>
      <c r="H602" s="279">
        <v>0</v>
      </c>
      <c r="I602" s="253"/>
      <c r="J602" s="253"/>
      <c r="K602" s="253"/>
      <c r="L602" s="253"/>
      <c r="M602" s="253"/>
      <c r="N602" s="253"/>
      <c r="O602" s="253"/>
      <c r="P602" s="1"/>
    </row>
    <row r="603" spans="2:16" x14ac:dyDescent="0.25">
      <c r="B603" s="254">
        <f>'3. GRI Pricing'!C613</f>
        <v>0</v>
      </c>
      <c r="C603" s="254" t="str">
        <f>'3. GRI Pricing'!E613</f>
        <v>[Select]</v>
      </c>
      <c r="D603" s="254" t="str">
        <f>'3. GRI Pricing'!F613</f>
        <v>[Select]</v>
      </c>
      <c r="E603" s="255">
        <f>'3. GRI Pricing'!Z613</f>
        <v>0</v>
      </c>
      <c r="F603" s="279">
        <v>0</v>
      </c>
      <c r="G603" s="279">
        <v>0</v>
      </c>
      <c r="H603" s="279">
        <v>0</v>
      </c>
      <c r="I603" s="253"/>
      <c r="J603" s="253"/>
      <c r="K603" s="253"/>
      <c r="L603" s="253"/>
      <c r="M603" s="253"/>
      <c r="N603" s="253"/>
      <c r="O603" s="253"/>
      <c r="P603" s="1"/>
    </row>
    <row r="604" spans="2:16" x14ac:dyDescent="0.25">
      <c r="B604" s="254">
        <f>'3. GRI Pricing'!C614</f>
        <v>0</v>
      </c>
      <c r="C604" s="254" t="str">
        <f>'3. GRI Pricing'!E614</f>
        <v>[Select]</v>
      </c>
      <c r="D604" s="254" t="str">
        <f>'3. GRI Pricing'!F614</f>
        <v>[Select]</v>
      </c>
      <c r="E604" s="255">
        <f>'3. GRI Pricing'!Z614</f>
        <v>0</v>
      </c>
      <c r="F604" s="279">
        <v>0</v>
      </c>
      <c r="G604" s="279">
        <v>0</v>
      </c>
      <c r="H604" s="279">
        <v>0</v>
      </c>
      <c r="I604" s="253"/>
      <c r="J604" s="253"/>
      <c r="K604" s="253"/>
      <c r="L604" s="253"/>
      <c r="M604" s="253"/>
      <c r="N604" s="253"/>
      <c r="O604" s="253"/>
      <c r="P604" s="1"/>
    </row>
    <row r="605" spans="2:16" x14ac:dyDescent="0.25">
      <c r="B605" s="254">
        <f>'3. GRI Pricing'!C615</f>
        <v>0</v>
      </c>
      <c r="C605" s="254" t="str">
        <f>'3. GRI Pricing'!E615</f>
        <v>[Select]</v>
      </c>
      <c r="D605" s="254" t="str">
        <f>'3. GRI Pricing'!F615</f>
        <v>[Select]</v>
      </c>
      <c r="E605" s="255">
        <f>'3. GRI Pricing'!Z615</f>
        <v>0</v>
      </c>
      <c r="F605" s="279">
        <v>0</v>
      </c>
      <c r="G605" s="279">
        <v>0</v>
      </c>
      <c r="H605" s="279">
        <v>0</v>
      </c>
      <c r="I605" s="253"/>
      <c r="J605" s="253"/>
      <c r="K605" s="253"/>
      <c r="L605" s="253"/>
      <c r="M605" s="253"/>
      <c r="N605" s="253"/>
      <c r="O605" s="253"/>
      <c r="P605" s="1"/>
    </row>
    <row r="606" spans="2:16" x14ac:dyDescent="0.25">
      <c r="B606" s="254">
        <f>'3. GRI Pricing'!C616</f>
        <v>0</v>
      </c>
      <c r="C606" s="254" t="str">
        <f>'3. GRI Pricing'!E616</f>
        <v>[Select]</v>
      </c>
      <c r="D606" s="254" t="str">
        <f>'3. GRI Pricing'!F616</f>
        <v>[Select]</v>
      </c>
      <c r="E606" s="255">
        <f>'3. GRI Pricing'!Z616</f>
        <v>0</v>
      </c>
      <c r="F606" s="279">
        <v>0</v>
      </c>
      <c r="G606" s="279">
        <v>0</v>
      </c>
      <c r="H606" s="279">
        <v>0</v>
      </c>
      <c r="I606" s="253"/>
      <c r="J606" s="253"/>
      <c r="K606" s="253"/>
      <c r="L606" s="253"/>
      <c r="M606" s="253"/>
      <c r="N606" s="253"/>
      <c r="O606" s="253"/>
      <c r="P606" s="1"/>
    </row>
  </sheetData>
  <sheetProtection algorithmName="SHA-512" hashValue="R90fVYZHnUiYvpo/umo6O2Oc9YTSUS66em9erI81Ukm51DzFI3mrqwdxW65Za9DTt27U/RFadLVGrC2ZE6mxnQ==" saltValue="WpwSUpzKLtGn3I5vROXeJg==" spinCount="100000" sheet="1" objects="1" scenarios="1" formatCells="0" formatColumns="0" insertColumns="0"/>
  <mergeCells count="1">
    <mergeCell ref="B4:D4"/>
  </mergeCells>
  <phoneticPr fontId="1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45D1-574E-4787-82F6-30874075F990}">
  <dimension ref="A2:D263"/>
  <sheetViews>
    <sheetView topLeftCell="A2" workbookViewId="0">
      <selection activeCell="G28" sqref="G28"/>
    </sheetView>
  </sheetViews>
  <sheetFormatPr defaultColWidth="9" defaultRowHeight="13.8" x14ac:dyDescent="0.25"/>
  <cols>
    <col min="1" max="1" width="9" style="1"/>
    <col min="2" max="2" width="20.8984375" style="1" customWidth="1"/>
    <col min="3" max="3" width="41.59765625" style="1" bestFit="1" customWidth="1"/>
    <col min="4" max="16384" width="9" style="1"/>
  </cols>
  <sheetData>
    <row r="2" spans="1:4" x14ac:dyDescent="0.25">
      <c r="B2" s="1" t="s">
        <v>246</v>
      </c>
      <c r="C2" s="1" t="s">
        <v>247</v>
      </c>
    </row>
    <row r="3" spans="1:4" x14ac:dyDescent="0.25">
      <c r="A3" s="1" t="b">
        <f>D3='3. GRI Pricing'!C17</f>
        <v>1</v>
      </c>
      <c r="B3" s="1" t="s">
        <v>248</v>
      </c>
      <c r="C3" s="1" t="s">
        <v>249</v>
      </c>
      <c r="D3" s="1">
        <f t="shared" ref="D3:D66" si="0">_xlfn.NUMBERVALUE(LEFT(C3,3))</f>
        <v>101</v>
      </c>
    </row>
    <row r="4" spans="1:4" x14ac:dyDescent="0.25">
      <c r="A4" s="1" t="b">
        <f>D4='3. GRI Pricing'!C18</f>
        <v>1</v>
      </c>
      <c r="B4" s="1" t="s">
        <v>250</v>
      </c>
      <c r="C4" s="1" t="s">
        <v>251</v>
      </c>
      <c r="D4" s="1">
        <f t="shared" si="0"/>
        <v>102</v>
      </c>
    </row>
    <row r="5" spans="1:4" x14ac:dyDescent="0.25">
      <c r="A5" s="1" t="b">
        <f>D5='3. GRI Pricing'!C19</f>
        <v>1</v>
      </c>
      <c r="B5" s="1" t="s">
        <v>252</v>
      </c>
      <c r="C5" s="1" t="s">
        <v>253</v>
      </c>
      <c r="D5" s="1">
        <f t="shared" si="0"/>
        <v>103</v>
      </c>
    </row>
    <row r="6" spans="1:4" x14ac:dyDescent="0.25">
      <c r="A6" s="1" t="b">
        <f>D6='3. GRI Pricing'!C20</f>
        <v>1</v>
      </c>
      <c r="B6" s="1" t="s">
        <v>254</v>
      </c>
      <c r="C6" s="1" t="s">
        <v>255</v>
      </c>
      <c r="D6" s="1">
        <f t="shared" si="0"/>
        <v>104</v>
      </c>
    </row>
    <row r="7" spans="1:4" x14ac:dyDescent="0.25">
      <c r="A7" s="1" t="b">
        <f>D7='3. GRI Pricing'!C21</f>
        <v>1</v>
      </c>
      <c r="B7" s="1" t="s">
        <v>256</v>
      </c>
      <c r="C7" s="1" t="s">
        <v>257</v>
      </c>
      <c r="D7" s="1">
        <f t="shared" si="0"/>
        <v>105</v>
      </c>
    </row>
    <row r="8" spans="1:4" x14ac:dyDescent="0.25">
      <c r="A8" s="1" t="b">
        <f>D8='3. GRI Pricing'!C22</f>
        <v>1</v>
      </c>
      <c r="B8" s="1" t="s">
        <v>258</v>
      </c>
      <c r="C8" s="1" t="s">
        <v>259</v>
      </c>
      <c r="D8" s="1">
        <f t="shared" si="0"/>
        <v>106</v>
      </c>
    </row>
    <row r="9" spans="1:4" x14ac:dyDescent="0.25">
      <c r="A9" s="1" t="b">
        <f>D9='3. GRI Pricing'!C23</f>
        <v>1</v>
      </c>
      <c r="B9" s="1" t="s">
        <v>260</v>
      </c>
      <c r="C9" s="1" t="s">
        <v>261</v>
      </c>
      <c r="D9" s="1">
        <f t="shared" si="0"/>
        <v>107</v>
      </c>
    </row>
    <row r="10" spans="1:4" x14ac:dyDescent="0.25">
      <c r="A10" s="1" t="b">
        <f>D10='3. GRI Pricing'!C24</f>
        <v>1</v>
      </c>
      <c r="B10" s="1" t="s">
        <v>262</v>
      </c>
      <c r="C10" s="1" t="s">
        <v>263</v>
      </c>
      <c r="D10" s="1">
        <f t="shared" si="0"/>
        <v>108</v>
      </c>
    </row>
    <row r="11" spans="1:4" x14ac:dyDescent="0.25">
      <c r="A11" s="1" t="b">
        <f>D11='3. GRI Pricing'!C25</f>
        <v>1</v>
      </c>
      <c r="B11" s="1" t="s">
        <v>264</v>
      </c>
      <c r="C11" s="1" t="s">
        <v>265</v>
      </c>
      <c r="D11" s="1">
        <f t="shared" si="0"/>
        <v>109</v>
      </c>
    </row>
    <row r="12" spans="1:4" x14ac:dyDescent="0.25">
      <c r="A12" s="1" t="b">
        <f>D12='3. GRI Pricing'!C26</f>
        <v>1</v>
      </c>
      <c r="B12" s="1" t="s">
        <v>266</v>
      </c>
      <c r="C12" s="1" t="s">
        <v>267</v>
      </c>
      <c r="D12" s="1">
        <f t="shared" si="0"/>
        <v>110</v>
      </c>
    </row>
    <row r="13" spans="1:4" x14ac:dyDescent="0.25">
      <c r="A13" s="1" t="b">
        <f>D13='3. GRI Pricing'!C27</f>
        <v>1</v>
      </c>
      <c r="B13" s="1" t="s">
        <v>268</v>
      </c>
      <c r="C13" s="1" t="s">
        <v>269</v>
      </c>
      <c r="D13" s="1">
        <f t="shared" si="0"/>
        <v>111</v>
      </c>
    </row>
    <row r="14" spans="1:4" x14ac:dyDescent="0.25">
      <c r="A14" s="1" t="b">
        <f>D14='3. GRI Pricing'!C28</f>
        <v>1</v>
      </c>
      <c r="B14" s="1" t="s">
        <v>270</v>
      </c>
      <c r="C14" s="1" t="s">
        <v>271</v>
      </c>
      <c r="D14" s="1">
        <f t="shared" si="0"/>
        <v>112</v>
      </c>
    </row>
    <row r="15" spans="1:4" x14ac:dyDescent="0.25">
      <c r="A15" s="1" t="b">
        <f>D15='3. GRI Pricing'!C29</f>
        <v>1</v>
      </c>
      <c r="B15" s="1" t="s">
        <v>272</v>
      </c>
      <c r="C15" s="1" t="s">
        <v>273</v>
      </c>
      <c r="D15" s="1">
        <f t="shared" si="0"/>
        <v>201</v>
      </c>
    </row>
    <row r="16" spans="1:4" x14ac:dyDescent="0.25">
      <c r="A16" s="1" t="b">
        <f>D16='3. GRI Pricing'!C30</f>
        <v>1</v>
      </c>
      <c r="B16" s="1" t="s">
        <v>274</v>
      </c>
      <c r="C16" s="1" t="s">
        <v>275</v>
      </c>
      <c r="D16" s="1">
        <f t="shared" si="0"/>
        <v>202</v>
      </c>
    </row>
    <row r="17" spans="1:4" x14ac:dyDescent="0.25">
      <c r="A17" s="1" t="b">
        <f>D17='3. GRI Pricing'!C31</f>
        <v>1</v>
      </c>
      <c r="B17" s="1" t="s">
        <v>276</v>
      </c>
      <c r="C17" s="1" t="s">
        <v>277</v>
      </c>
      <c r="D17" s="1">
        <f t="shared" si="0"/>
        <v>203</v>
      </c>
    </row>
    <row r="18" spans="1:4" x14ac:dyDescent="0.25">
      <c r="A18" s="1" t="b">
        <f>D18='3. GRI Pricing'!C32</f>
        <v>1</v>
      </c>
      <c r="B18" s="1" t="s">
        <v>278</v>
      </c>
      <c r="C18" s="1" t="s">
        <v>279</v>
      </c>
      <c r="D18" s="1">
        <f t="shared" si="0"/>
        <v>204</v>
      </c>
    </row>
    <row r="19" spans="1:4" x14ac:dyDescent="0.25">
      <c r="A19" s="1" t="b">
        <f>D19='3. GRI Pricing'!C33</f>
        <v>1</v>
      </c>
      <c r="B19" s="1" t="s">
        <v>280</v>
      </c>
      <c r="C19" s="1" t="s">
        <v>281</v>
      </c>
      <c r="D19" s="1">
        <f t="shared" si="0"/>
        <v>205</v>
      </c>
    </row>
    <row r="20" spans="1:4" x14ac:dyDescent="0.25">
      <c r="A20" s="1" t="b">
        <f>D20='3. GRI Pricing'!C34</f>
        <v>1</v>
      </c>
      <c r="B20" s="1" t="s">
        <v>282</v>
      </c>
      <c r="C20" s="1" t="s">
        <v>283</v>
      </c>
      <c r="D20" s="1">
        <f t="shared" si="0"/>
        <v>206</v>
      </c>
    </row>
    <row r="21" spans="1:4" x14ac:dyDescent="0.25">
      <c r="A21" s="1" t="b">
        <f>D21='3. GRI Pricing'!C35</f>
        <v>1</v>
      </c>
      <c r="B21" s="1" t="s">
        <v>284</v>
      </c>
      <c r="C21" s="1" t="s">
        <v>285</v>
      </c>
      <c r="D21" s="1">
        <f t="shared" si="0"/>
        <v>207</v>
      </c>
    </row>
    <row r="22" spans="1:4" x14ac:dyDescent="0.25">
      <c r="A22" s="1" t="b">
        <f>D22='3. GRI Pricing'!C36</f>
        <v>1</v>
      </c>
      <c r="B22" s="1" t="s">
        <v>286</v>
      </c>
      <c r="C22" s="1" t="s">
        <v>287</v>
      </c>
      <c r="D22" s="1">
        <f t="shared" si="0"/>
        <v>208</v>
      </c>
    </row>
    <row r="23" spans="1:4" x14ac:dyDescent="0.25">
      <c r="A23" s="1" t="b">
        <f>D23='3. GRI Pricing'!C37</f>
        <v>1</v>
      </c>
      <c r="B23" s="1" t="s">
        <v>288</v>
      </c>
      <c r="C23" s="1" t="s">
        <v>289</v>
      </c>
      <c r="D23" s="1">
        <f t="shared" si="0"/>
        <v>209</v>
      </c>
    </row>
    <row r="24" spans="1:4" x14ac:dyDescent="0.25">
      <c r="A24" s="1" t="b">
        <f>D24='3. GRI Pricing'!C38</f>
        <v>1</v>
      </c>
      <c r="B24" s="1" t="s">
        <v>290</v>
      </c>
      <c r="C24" s="1" t="s">
        <v>291</v>
      </c>
      <c r="D24" s="1">
        <f t="shared" si="0"/>
        <v>210</v>
      </c>
    </row>
    <row r="25" spans="1:4" x14ac:dyDescent="0.25">
      <c r="A25" s="1" t="b">
        <f>D25='3. GRI Pricing'!C39</f>
        <v>1</v>
      </c>
      <c r="B25" s="1" t="s">
        <v>292</v>
      </c>
      <c r="C25" s="1" t="s">
        <v>293</v>
      </c>
      <c r="D25" s="1">
        <f t="shared" si="0"/>
        <v>211</v>
      </c>
    </row>
    <row r="26" spans="1:4" x14ac:dyDescent="0.25">
      <c r="A26" s="1" t="b">
        <f>D26='3. GRI Pricing'!C40</f>
        <v>1</v>
      </c>
      <c r="B26" s="1" t="s">
        <v>294</v>
      </c>
      <c r="C26" s="1" t="s">
        <v>295</v>
      </c>
      <c r="D26" s="1">
        <f t="shared" si="0"/>
        <v>212</v>
      </c>
    </row>
    <row r="27" spans="1:4" x14ac:dyDescent="0.25">
      <c r="A27" s="1" t="b">
        <f>D27='3. GRI Pricing'!C41</f>
        <v>1</v>
      </c>
      <c r="B27" s="1" t="s">
        <v>296</v>
      </c>
      <c r="C27" s="1" t="s">
        <v>297</v>
      </c>
      <c r="D27" s="1">
        <f t="shared" si="0"/>
        <v>213</v>
      </c>
    </row>
    <row r="28" spans="1:4" x14ac:dyDescent="0.25">
      <c r="A28" s="1" t="b">
        <f>D28='3. GRI Pricing'!C42</f>
        <v>1</v>
      </c>
      <c r="B28" s="1" t="s">
        <v>298</v>
      </c>
      <c r="C28" s="1" t="s">
        <v>299</v>
      </c>
      <c r="D28" s="1">
        <f t="shared" si="0"/>
        <v>214</v>
      </c>
    </row>
    <row r="29" spans="1:4" x14ac:dyDescent="0.25">
      <c r="A29" s="1" t="b">
        <f>D29='3. GRI Pricing'!C43</f>
        <v>1</v>
      </c>
      <c r="B29" s="1" t="s">
        <v>300</v>
      </c>
      <c r="C29" s="1" t="s">
        <v>301</v>
      </c>
      <c r="D29" s="1">
        <f t="shared" si="0"/>
        <v>215</v>
      </c>
    </row>
    <row r="30" spans="1:4" x14ac:dyDescent="0.25">
      <c r="A30" s="1" t="b">
        <f>D30='3. GRI Pricing'!C44</f>
        <v>1</v>
      </c>
      <c r="B30" s="1" t="s">
        <v>302</v>
      </c>
      <c r="C30" s="1" t="s">
        <v>303</v>
      </c>
      <c r="D30" s="1">
        <f t="shared" si="0"/>
        <v>216</v>
      </c>
    </row>
    <row r="31" spans="1:4" x14ac:dyDescent="0.25">
      <c r="A31" s="1" t="b">
        <f>D31='3. GRI Pricing'!C45</f>
        <v>1</v>
      </c>
      <c r="B31" s="1" t="s">
        <v>304</v>
      </c>
      <c r="C31" s="1" t="s">
        <v>305</v>
      </c>
      <c r="D31" s="1">
        <f t="shared" si="0"/>
        <v>217</v>
      </c>
    </row>
    <row r="32" spans="1:4" x14ac:dyDescent="0.25">
      <c r="A32" s="1" t="b">
        <f>D32='3. GRI Pricing'!C46</f>
        <v>1</v>
      </c>
      <c r="B32" s="1" t="s">
        <v>306</v>
      </c>
      <c r="C32" s="1" t="s">
        <v>307</v>
      </c>
      <c r="D32" s="1">
        <f t="shared" si="0"/>
        <v>218</v>
      </c>
    </row>
    <row r="33" spans="1:4" x14ac:dyDescent="0.25">
      <c r="A33" s="1" t="b">
        <f>D33='3. GRI Pricing'!C47</f>
        <v>1</v>
      </c>
      <c r="B33" s="1" t="s">
        <v>308</v>
      </c>
      <c r="C33" s="1" t="s">
        <v>309</v>
      </c>
      <c r="D33" s="1">
        <f t="shared" si="0"/>
        <v>219</v>
      </c>
    </row>
    <row r="34" spans="1:4" x14ac:dyDescent="0.25">
      <c r="A34" s="1" t="b">
        <f>D34='3. GRI Pricing'!C48</f>
        <v>1</v>
      </c>
      <c r="B34" s="1" t="s">
        <v>310</v>
      </c>
      <c r="C34" s="1" t="s">
        <v>311</v>
      </c>
      <c r="D34" s="1">
        <f t="shared" si="0"/>
        <v>220</v>
      </c>
    </row>
    <row r="35" spans="1:4" x14ac:dyDescent="0.25">
      <c r="A35" s="1" t="b">
        <f>D35='3. GRI Pricing'!C49</f>
        <v>1</v>
      </c>
      <c r="B35" s="1" t="s">
        <v>312</v>
      </c>
      <c r="C35" s="1" t="s">
        <v>313</v>
      </c>
      <c r="D35" s="1">
        <f t="shared" si="0"/>
        <v>221</v>
      </c>
    </row>
    <row r="36" spans="1:4" x14ac:dyDescent="0.25">
      <c r="A36" s="1" t="b">
        <f>D36='3. GRI Pricing'!C50</f>
        <v>1</v>
      </c>
      <c r="B36" s="1" t="s">
        <v>314</v>
      </c>
      <c r="C36" s="1" t="s">
        <v>315</v>
      </c>
      <c r="D36" s="1">
        <f t="shared" si="0"/>
        <v>222</v>
      </c>
    </row>
    <row r="37" spans="1:4" x14ac:dyDescent="0.25">
      <c r="A37" s="1" t="b">
        <f>D37='3. GRI Pricing'!C51</f>
        <v>1</v>
      </c>
      <c r="B37" s="1" t="s">
        <v>316</v>
      </c>
      <c r="C37" s="1" t="s">
        <v>317</v>
      </c>
      <c r="D37" s="1">
        <f t="shared" si="0"/>
        <v>223</v>
      </c>
    </row>
    <row r="38" spans="1:4" x14ac:dyDescent="0.25">
      <c r="A38" s="1" t="b">
        <f>D38='3. GRI Pricing'!C52</f>
        <v>1</v>
      </c>
      <c r="B38" s="1" t="s">
        <v>318</v>
      </c>
      <c r="C38" s="1" t="s">
        <v>319</v>
      </c>
      <c r="D38" s="1">
        <f t="shared" si="0"/>
        <v>224</v>
      </c>
    </row>
    <row r="39" spans="1:4" x14ac:dyDescent="0.25">
      <c r="A39" s="1" t="b">
        <f>D39='3. GRI Pricing'!C53</f>
        <v>1</v>
      </c>
      <c r="B39" s="1" t="s">
        <v>320</v>
      </c>
      <c r="C39" s="1" t="s">
        <v>321</v>
      </c>
      <c r="D39" s="1">
        <f t="shared" si="0"/>
        <v>225</v>
      </c>
    </row>
    <row r="40" spans="1:4" x14ac:dyDescent="0.25">
      <c r="A40" s="1" t="b">
        <f>D40='3. GRI Pricing'!C54</f>
        <v>1</v>
      </c>
      <c r="B40" s="1" t="s">
        <v>322</v>
      </c>
      <c r="C40" s="1" t="s">
        <v>323</v>
      </c>
      <c r="D40" s="1">
        <f t="shared" si="0"/>
        <v>226</v>
      </c>
    </row>
    <row r="41" spans="1:4" x14ac:dyDescent="0.25">
      <c r="A41" s="1" t="b">
        <f>D41='3. GRI Pricing'!C55</f>
        <v>1</v>
      </c>
      <c r="B41" s="1" t="s">
        <v>324</v>
      </c>
      <c r="C41" s="1" t="s">
        <v>325</v>
      </c>
      <c r="D41" s="1">
        <f t="shared" si="0"/>
        <v>227</v>
      </c>
    </row>
    <row r="42" spans="1:4" x14ac:dyDescent="0.25">
      <c r="A42" s="1" t="b">
        <f>D42='3. GRI Pricing'!C56</f>
        <v>1</v>
      </c>
      <c r="B42" s="1" t="s">
        <v>326</v>
      </c>
      <c r="C42" s="1" t="s">
        <v>327</v>
      </c>
      <c r="D42" s="1">
        <f t="shared" si="0"/>
        <v>228</v>
      </c>
    </row>
    <row r="43" spans="1:4" x14ac:dyDescent="0.25">
      <c r="A43" s="1" t="b">
        <f>D43='3. GRI Pricing'!C57</f>
        <v>1</v>
      </c>
      <c r="B43" s="1" t="s">
        <v>328</v>
      </c>
      <c r="C43" s="1" t="s">
        <v>329</v>
      </c>
      <c r="D43" s="1">
        <f t="shared" si="0"/>
        <v>229</v>
      </c>
    </row>
    <row r="44" spans="1:4" x14ac:dyDescent="0.25">
      <c r="A44" s="1" t="b">
        <f>D44='3. GRI Pricing'!C58</f>
        <v>1</v>
      </c>
      <c r="B44" s="1" t="s">
        <v>330</v>
      </c>
      <c r="C44" s="1" t="s">
        <v>331</v>
      </c>
      <c r="D44" s="1">
        <f t="shared" si="0"/>
        <v>230</v>
      </c>
    </row>
    <row r="45" spans="1:4" x14ac:dyDescent="0.25">
      <c r="A45" s="1" t="b">
        <f>D45='3. GRI Pricing'!C59</f>
        <v>1</v>
      </c>
      <c r="B45" s="1" t="s">
        <v>332</v>
      </c>
      <c r="C45" s="1" t="s">
        <v>333</v>
      </c>
      <c r="D45" s="1">
        <f t="shared" si="0"/>
        <v>231</v>
      </c>
    </row>
    <row r="46" spans="1:4" x14ac:dyDescent="0.25">
      <c r="A46" s="1" t="b">
        <f>D46='3. GRI Pricing'!C60</f>
        <v>1</v>
      </c>
      <c r="B46" s="1" t="s">
        <v>334</v>
      </c>
      <c r="C46" s="1" t="s">
        <v>335</v>
      </c>
      <c r="D46" s="1">
        <f t="shared" si="0"/>
        <v>232</v>
      </c>
    </row>
    <row r="47" spans="1:4" x14ac:dyDescent="0.25">
      <c r="A47" s="1" t="b">
        <f>D47='3. GRI Pricing'!C61</f>
        <v>1</v>
      </c>
      <c r="B47" s="1" t="s">
        <v>336</v>
      </c>
      <c r="C47" s="1" t="s">
        <v>337</v>
      </c>
      <c r="D47" s="1">
        <f t="shared" si="0"/>
        <v>233</v>
      </c>
    </row>
    <row r="48" spans="1:4" x14ac:dyDescent="0.25">
      <c r="A48" s="1" t="b">
        <f>D48='3. GRI Pricing'!C62</f>
        <v>1</v>
      </c>
      <c r="B48" s="1" t="s">
        <v>338</v>
      </c>
      <c r="C48" s="1" t="s">
        <v>339</v>
      </c>
      <c r="D48" s="1">
        <f t="shared" si="0"/>
        <v>234</v>
      </c>
    </row>
    <row r="49" spans="1:4" x14ac:dyDescent="0.25">
      <c r="A49" s="1" t="b">
        <f>D49='3. GRI Pricing'!C63</f>
        <v>1</v>
      </c>
      <c r="B49" s="1" t="s">
        <v>340</v>
      </c>
      <c r="C49" s="1" t="s">
        <v>341</v>
      </c>
      <c r="D49" s="1">
        <f t="shared" si="0"/>
        <v>235</v>
      </c>
    </row>
    <row r="50" spans="1:4" x14ac:dyDescent="0.25">
      <c r="A50" s="1" t="b">
        <f>D50='3. GRI Pricing'!C64</f>
        <v>1</v>
      </c>
      <c r="B50" s="1" t="s">
        <v>342</v>
      </c>
      <c r="C50" s="1" t="s">
        <v>343</v>
      </c>
      <c r="D50" s="1">
        <f t="shared" si="0"/>
        <v>236</v>
      </c>
    </row>
    <row r="51" spans="1:4" x14ac:dyDescent="0.25">
      <c r="A51" s="1" t="b">
        <f>D51='3. GRI Pricing'!C65</f>
        <v>1</v>
      </c>
      <c r="B51" s="1" t="s">
        <v>344</v>
      </c>
      <c r="C51" s="1" t="s">
        <v>345</v>
      </c>
      <c r="D51" s="1">
        <f t="shared" si="0"/>
        <v>237</v>
      </c>
    </row>
    <row r="52" spans="1:4" x14ac:dyDescent="0.25">
      <c r="A52" s="1" t="b">
        <f>D52='3. GRI Pricing'!C66</f>
        <v>1</v>
      </c>
      <c r="B52" s="1" t="s">
        <v>346</v>
      </c>
      <c r="C52" s="1" t="s">
        <v>347</v>
      </c>
      <c r="D52" s="1">
        <f t="shared" si="0"/>
        <v>238</v>
      </c>
    </row>
    <row r="53" spans="1:4" x14ac:dyDescent="0.25">
      <c r="A53" s="1" t="b">
        <f>D53='3. GRI Pricing'!C67</f>
        <v>1</v>
      </c>
      <c r="B53" s="1" t="s">
        <v>348</v>
      </c>
      <c r="C53" s="1" t="s">
        <v>349</v>
      </c>
      <c r="D53" s="1">
        <f t="shared" si="0"/>
        <v>239</v>
      </c>
    </row>
    <row r="54" spans="1:4" x14ac:dyDescent="0.25">
      <c r="A54" s="1" t="b">
        <f>D54='3. GRI Pricing'!C68</f>
        <v>1</v>
      </c>
      <c r="B54" s="1" t="s">
        <v>350</v>
      </c>
      <c r="C54" s="1" t="s">
        <v>351</v>
      </c>
      <c r="D54" s="1">
        <f t="shared" si="0"/>
        <v>301</v>
      </c>
    </row>
    <row r="55" spans="1:4" x14ac:dyDescent="0.25">
      <c r="A55" s="1" t="b">
        <f>D55='3. GRI Pricing'!C69</f>
        <v>1</v>
      </c>
      <c r="B55" s="1" t="s">
        <v>352</v>
      </c>
      <c r="C55" s="1" t="s">
        <v>353</v>
      </c>
      <c r="D55" s="1">
        <f t="shared" si="0"/>
        <v>302</v>
      </c>
    </row>
    <row r="56" spans="1:4" x14ac:dyDescent="0.25">
      <c r="A56" s="1" t="b">
        <f>D56='3. GRI Pricing'!C70</f>
        <v>1</v>
      </c>
      <c r="B56" s="1" t="s">
        <v>354</v>
      </c>
      <c r="C56" s="1" t="s">
        <v>355</v>
      </c>
      <c r="D56" s="1">
        <f t="shared" si="0"/>
        <v>303</v>
      </c>
    </row>
    <row r="57" spans="1:4" x14ac:dyDescent="0.25">
      <c r="A57" s="1" t="b">
        <f>D57='3. GRI Pricing'!C71</f>
        <v>1</v>
      </c>
      <c r="B57" s="1" t="s">
        <v>356</v>
      </c>
      <c r="C57" s="1" t="s">
        <v>357</v>
      </c>
      <c r="D57" s="1">
        <f t="shared" si="0"/>
        <v>304</v>
      </c>
    </row>
    <row r="58" spans="1:4" x14ac:dyDescent="0.25">
      <c r="A58" s="1" t="b">
        <f>D58='3. GRI Pricing'!C72</f>
        <v>1</v>
      </c>
      <c r="B58" s="1" t="s">
        <v>358</v>
      </c>
      <c r="C58" s="1" t="s">
        <v>359</v>
      </c>
      <c r="D58" s="1">
        <f t="shared" si="0"/>
        <v>305</v>
      </c>
    </row>
    <row r="59" spans="1:4" x14ac:dyDescent="0.25">
      <c r="A59" s="1" t="b">
        <f>D59='3. GRI Pricing'!C73</f>
        <v>1</v>
      </c>
      <c r="B59" s="1" t="s">
        <v>360</v>
      </c>
      <c r="C59" s="1" t="s">
        <v>361</v>
      </c>
      <c r="D59" s="1">
        <f t="shared" si="0"/>
        <v>306</v>
      </c>
    </row>
    <row r="60" spans="1:4" x14ac:dyDescent="0.25">
      <c r="A60" s="1" t="b">
        <f>D60='3. GRI Pricing'!C74</f>
        <v>1</v>
      </c>
      <c r="B60" s="1" t="s">
        <v>362</v>
      </c>
      <c r="C60" s="1" t="s">
        <v>363</v>
      </c>
      <c r="D60" s="1">
        <f t="shared" si="0"/>
        <v>307</v>
      </c>
    </row>
    <row r="61" spans="1:4" x14ac:dyDescent="0.25">
      <c r="A61" s="1" t="b">
        <f>D61='3. GRI Pricing'!C75</f>
        <v>1</v>
      </c>
      <c r="B61" s="1" t="s">
        <v>364</v>
      </c>
      <c r="C61" s="1" t="s">
        <v>365</v>
      </c>
      <c r="D61" s="1">
        <f t="shared" si="0"/>
        <v>308</v>
      </c>
    </row>
    <row r="62" spans="1:4" x14ac:dyDescent="0.25">
      <c r="A62" s="1" t="b">
        <f>D62='3. GRI Pricing'!C76</f>
        <v>1</v>
      </c>
      <c r="B62" s="1" t="s">
        <v>366</v>
      </c>
      <c r="C62" s="1" t="s">
        <v>367</v>
      </c>
      <c r="D62" s="1">
        <f t="shared" si="0"/>
        <v>309</v>
      </c>
    </row>
    <row r="63" spans="1:4" x14ac:dyDescent="0.25">
      <c r="A63" s="1" t="b">
        <f>D63='3. GRI Pricing'!C77</f>
        <v>1</v>
      </c>
      <c r="B63" s="1" t="s">
        <v>368</v>
      </c>
      <c r="C63" s="1" t="s">
        <v>369</v>
      </c>
      <c r="D63" s="1">
        <f t="shared" si="0"/>
        <v>310</v>
      </c>
    </row>
    <row r="64" spans="1:4" x14ac:dyDescent="0.25">
      <c r="A64" s="1" t="b">
        <f>D64='3. GRI Pricing'!C78</f>
        <v>1</v>
      </c>
      <c r="B64" s="1" t="s">
        <v>370</v>
      </c>
      <c r="C64" s="1" t="s">
        <v>371</v>
      </c>
      <c r="D64" s="1">
        <f t="shared" si="0"/>
        <v>311</v>
      </c>
    </row>
    <row r="65" spans="1:4" x14ac:dyDescent="0.25">
      <c r="A65" s="1" t="b">
        <f>D65='3. GRI Pricing'!C79</f>
        <v>1</v>
      </c>
      <c r="B65" s="1" t="s">
        <v>372</v>
      </c>
      <c r="C65" s="1" t="s">
        <v>373</v>
      </c>
      <c r="D65" s="1">
        <f t="shared" si="0"/>
        <v>312</v>
      </c>
    </row>
    <row r="66" spans="1:4" x14ac:dyDescent="0.25">
      <c r="A66" s="1" t="b">
        <f>D66='3. GRI Pricing'!C80</f>
        <v>1</v>
      </c>
      <c r="B66" s="1" t="s">
        <v>374</v>
      </c>
      <c r="C66" s="1" t="s">
        <v>375</v>
      </c>
      <c r="D66" s="1">
        <f t="shared" si="0"/>
        <v>313</v>
      </c>
    </row>
    <row r="67" spans="1:4" x14ac:dyDescent="0.25">
      <c r="A67" s="1" t="b">
        <f>D67='3. GRI Pricing'!C81</f>
        <v>1</v>
      </c>
      <c r="B67" s="1" t="s">
        <v>376</v>
      </c>
      <c r="C67" s="1" t="s">
        <v>377</v>
      </c>
      <c r="D67" s="1">
        <f t="shared" ref="D67:D130" si="1">_xlfn.NUMBERVALUE(LEFT(C67,3))</f>
        <v>314</v>
      </c>
    </row>
    <row r="68" spans="1:4" x14ac:dyDescent="0.25">
      <c r="A68" s="1" t="b">
        <f>D68='3. GRI Pricing'!C82</f>
        <v>1</v>
      </c>
      <c r="B68" s="1" t="s">
        <v>378</v>
      </c>
      <c r="C68" s="1" t="s">
        <v>379</v>
      </c>
      <c r="D68" s="1">
        <f t="shared" si="1"/>
        <v>315</v>
      </c>
    </row>
    <row r="69" spans="1:4" x14ac:dyDescent="0.25">
      <c r="A69" s="1" t="b">
        <f>D69='3. GRI Pricing'!C83</f>
        <v>1</v>
      </c>
      <c r="B69" s="1" t="s">
        <v>380</v>
      </c>
      <c r="C69" s="1" t="s">
        <v>381</v>
      </c>
      <c r="D69" s="1">
        <f t="shared" si="1"/>
        <v>316</v>
      </c>
    </row>
    <row r="70" spans="1:4" x14ac:dyDescent="0.25">
      <c r="A70" s="1" t="b">
        <f>D70='3. GRI Pricing'!C84</f>
        <v>1</v>
      </c>
      <c r="B70" s="1" t="s">
        <v>382</v>
      </c>
      <c r="C70" s="1" t="s">
        <v>383</v>
      </c>
      <c r="D70" s="1">
        <f t="shared" si="1"/>
        <v>317</v>
      </c>
    </row>
    <row r="71" spans="1:4" x14ac:dyDescent="0.25">
      <c r="A71" s="1" t="b">
        <f>D71='3. GRI Pricing'!C85</f>
        <v>1</v>
      </c>
      <c r="B71" s="1" t="s">
        <v>384</v>
      </c>
      <c r="C71" s="1" t="s">
        <v>385</v>
      </c>
      <c r="D71" s="1">
        <f t="shared" si="1"/>
        <v>318</v>
      </c>
    </row>
    <row r="72" spans="1:4" x14ac:dyDescent="0.25">
      <c r="A72" s="1" t="b">
        <f>D72='3. GRI Pricing'!C86</f>
        <v>1</v>
      </c>
      <c r="B72" s="1" t="s">
        <v>386</v>
      </c>
      <c r="C72" s="1" t="s">
        <v>387</v>
      </c>
      <c r="D72" s="1">
        <f t="shared" si="1"/>
        <v>319</v>
      </c>
    </row>
    <row r="73" spans="1:4" x14ac:dyDescent="0.25">
      <c r="A73" s="1" t="b">
        <f>D73='3. GRI Pricing'!C87</f>
        <v>1</v>
      </c>
      <c r="B73" s="1" t="s">
        <v>388</v>
      </c>
      <c r="C73" s="1" t="s">
        <v>389</v>
      </c>
      <c r="D73" s="1">
        <f t="shared" si="1"/>
        <v>320</v>
      </c>
    </row>
    <row r="74" spans="1:4" x14ac:dyDescent="0.25">
      <c r="A74" s="1" t="b">
        <f>D74='3. GRI Pricing'!C88</f>
        <v>1</v>
      </c>
      <c r="B74" s="1" t="s">
        <v>390</v>
      </c>
      <c r="C74" s="1" t="s">
        <v>391</v>
      </c>
      <c r="D74" s="1">
        <f t="shared" si="1"/>
        <v>321</v>
      </c>
    </row>
    <row r="75" spans="1:4" x14ac:dyDescent="0.25">
      <c r="A75" s="1" t="b">
        <f>D75='3. GRI Pricing'!C89</f>
        <v>1</v>
      </c>
      <c r="B75" s="1" t="s">
        <v>392</v>
      </c>
      <c r="C75" s="1" t="s">
        <v>393</v>
      </c>
      <c r="D75" s="1">
        <f t="shared" si="1"/>
        <v>322</v>
      </c>
    </row>
    <row r="76" spans="1:4" x14ac:dyDescent="0.25">
      <c r="A76" s="1" t="b">
        <f>D76='3. GRI Pricing'!C90</f>
        <v>1</v>
      </c>
      <c r="B76" s="1" t="s">
        <v>394</v>
      </c>
      <c r="C76" s="1" t="s">
        <v>395</v>
      </c>
      <c r="D76" s="1">
        <f t="shared" si="1"/>
        <v>323</v>
      </c>
    </row>
    <row r="77" spans="1:4" x14ac:dyDescent="0.25">
      <c r="A77" s="1" t="b">
        <f>D77='3. GRI Pricing'!C91</f>
        <v>1</v>
      </c>
      <c r="B77" s="1" t="s">
        <v>396</v>
      </c>
      <c r="C77" s="1" t="s">
        <v>397</v>
      </c>
      <c r="D77" s="1">
        <f t="shared" si="1"/>
        <v>324</v>
      </c>
    </row>
    <row r="78" spans="1:4" x14ac:dyDescent="0.25">
      <c r="A78" s="1" t="b">
        <f>D78='3. GRI Pricing'!C92</f>
        <v>1</v>
      </c>
      <c r="B78" s="1" t="s">
        <v>398</v>
      </c>
      <c r="C78" s="1" t="s">
        <v>399</v>
      </c>
      <c r="D78" s="1">
        <f t="shared" si="1"/>
        <v>325</v>
      </c>
    </row>
    <row r="79" spans="1:4" x14ac:dyDescent="0.25">
      <c r="A79" s="1" t="b">
        <f>D79='3. GRI Pricing'!C93</f>
        <v>1</v>
      </c>
      <c r="B79" s="1" t="s">
        <v>400</v>
      </c>
      <c r="C79" s="1" t="s">
        <v>401</v>
      </c>
      <c r="D79" s="1">
        <f t="shared" si="1"/>
        <v>326</v>
      </c>
    </row>
    <row r="80" spans="1:4" x14ac:dyDescent="0.25">
      <c r="A80" s="1" t="b">
        <f>D80='3. GRI Pricing'!C94</f>
        <v>1</v>
      </c>
      <c r="B80" s="1" t="s">
        <v>402</v>
      </c>
      <c r="C80" s="1" t="s">
        <v>403</v>
      </c>
      <c r="D80" s="1">
        <f t="shared" si="1"/>
        <v>327</v>
      </c>
    </row>
    <row r="81" spans="1:4" x14ac:dyDescent="0.25">
      <c r="A81" s="1" t="b">
        <f>D81='3. GRI Pricing'!C95</f>
        <v>1</v>
      </c>
      <c r="B81" s="1" t="s">
        <v>404</v>
      </c>
      <c r="C81" s="1" t="s">
        <v>405</v>
      </c>
      <c r="D81" s="1">
        <f t="shared" si="1"/>
        <v>328</v>
      </c>
    </row>
    <row r="82" spans="1:4" x14ac:dyDescent="0.25">
      <c r="A82" s="1" t="b">
        <f>D82='3. GRI Pricing'!C96</f>
        <v>1</v>
      </c>
      <c r="B82" s="1" t="s">
        <v>406</v>
      </c>
      <c r="C82" s="1" t="s">
        <v>407</v>
      </c>
      <c r="D82" s="1">
        <f t="shared" si="1"/>
        <v>329</v>
      </c>
    </row>
    <row r="83" spans="1:4" x14ac:dyDescent="0.25">
      <c r="A83" s="1" t="b">
        <f>D83='3. GRI Pricing'!C97</f>
        <v>1</v>
      </c>
      <c r="B83" s="1" t="s">
        <v>408</v>
      </c>
      <c r="C83" s="1" t="s">
        <v>409</v>
      </c>
      <c r="D83" s="1">
        <f t="shared" si="1"/>
        <v>330</v>
      </c>
    </row>
    <row r="84" spans="1:4" x14ac:dyDescent="0.25">
      <c r="A84" s="1" t="b">
        <f>D84='3. GRI Pricing'!C98</f>
        <v>1</v>
      </c>
      <c r="B84" s="1" t="s">
        <v>410</v>
      </c>
      <c r="C84" s="1" t="s">
        <v>411</v>
      </c>
      <c r="D84" s="1">
        <f t="shared" si="1"/>
        <v>331</v>
      </c>
    </row>
    <row r="85" spans="1:4" x14ac:dyDescent="0.25">
      <c r="A85" s="1" t="b">
        <f>D85='3. GRI Pricing'!C99</f>
        <v>1</v>
      </c>
      <c r="B85" s="1" t="s">
        <v>412</v>
      </c>
      <c r="C85" s="1" t="s">
        <v>413</v>
      </c>
      <c r="D85" s="1">
        <f t="shared" si="1"/>
        <v>332</v>
      </c>
    </row>
    <row r="86" spans="1:4" x14ac:dyDescent="0.25">
      <c r="A86" s="1" t="b">
        <f>D86='3. GRI Pricing'!C100</f>
        <v>1</v>
      </c>
      <c r="B86" s="1" t="s">
        <v>414</v>
      </c>
      <c r="C86" s="1" t="s">
        <v>415</v>
      </c>
      <c r="D86" s="1">
        <f t="shared" si="1"/>
        <v>333</v>
      </c>
    </row>
    <row r="87" spans="1:4" x14ac:dyDescent="0.25">
      <c r="A87" s="1" t="b">
        <f>D87='3. GRI Pricing'!C101</f>
        <v>1</v>
      </c>
      <c r="B87" s="1" t="s">
        <v>416</v>
      </c>
      <c r="C87" s="1" t="s">
        <v>417</v>
      </c>
      <c r="D87" s="1">
        <f t="shared" si="1"/>
        <v>334</v>
      </c>
    </row>
    <row r="88" spans="1:4" x14ac:dyDescent="0.25">
      <c r="A88" s="1" t="b">
        <f>D88='3. GRI Pricing'!C102</f>
        <v>1</v>
      </c>
      <c r="B88" s="1" t="s">
        <v>418</v>
      </c>
      <c r="C88" s="1" t="s">
        <v>419</v>
      </c>
      <c r="D88" s="1">
        <f t="shared" si="1"/>
        <v>335</v>
      </c>
    </row>
    <row r="89" spans="1:4" x14ac:dyDescent="0.25">
      <c r="A89" s="1" t="b">
        <f>D89='3. GRI Pricing'!C103</f>
        <v>1</v>
      </c>
      <c r="B89" s="1" t="s">
        <v>420</v>
      </c>
      <c r="C89" s="1" t="s">
        <v>421</v>
      </c>
      <c r="D89" s="1">
        <f t="shared" si="1"/>
        <v>336</v>
      </c>
    </row>
    <row r="90" spans="1:4" x14ac:dyDescent="0.25">
      <c r="A90" s="1" t="b">
        <f>D90='3. GRI Pricing'!C104</f>
        <v>1</v>
      </c>
      <c r="B90" s="1" t="s">
        <v>422</v>
      </c>
      <c r="C90" s="1" t="s">
        <v>423</v>
      </c>
      <c r="D90" s="1">
        <f t="shared" si="1"/>
        <v>337</v>
      </c>
    </row>
    <row r="91" spans="1:4" x14ac:dyDescent="0.25">
      <c r="A91" s="1" t="b">
        <f>D91='3. GRI Pricing'!C105</f>
        <v>1</v>
      </c>
      <c r="B91" s="1" t="s">
        <v>424</v>
      </c>
      <c r="C91" s="1" t="s">
        <v>425</v>
      </c>
      <c r="D91" s="1">
        <f t="shared" si="1"/>
        <v>338</v>
      </c>
    </row>
    <row r="92" spans="1:4" x14ac:dyDescent="0.25">
      <c r="A92" s="1" t="b">
        <f>D92='3. GRI Pricing'!C106</f>
        <v>1</v>
      </c>
      <c r="B92" s="1" t="s">
        <v>426</v>
      </c>
      <c r="C92" s="1" t="s">
        <v>427</v>
      </c>
      <c r="D92" s="1">
        <f t="shared" si="1"/>
        <v>339</v>
      </c>
    </row>
    <row r="93" spans="1:4" x14ac:dyDescent="0.25">
      <c r="A93" s="1" t="b">
        <f>D93='3. GRI Pricing'!C107</f>
        <v>1</v>
      </c>
      <c r="B93" s="1" t="s">
        <v>428</v>
      </c>
      <c r="C93" s="1" t="s">
        <v>429</v>
      </c>
      <c r="D93" s="1">
        <f t="shared" si="1"/>
        <v>401</v>
      </c>
    </row>
    <row r="94" spans="1:4" x14ac:dyDescent="0.25">
      <c r="A94" s="1" t="b">
        <f>D94='3. GRI Pricing'!C108</f>
        <v>1</v>
      </c>
      <c r="B94" s="1" t="s">
        <v>430</v>
      </c>
      <c r="C94" s="1" t="s">
        <v>431</v>
      </c>
      <c r="D94" s="1">
        <f t="shared" si="1"/>
        <v>402</v>
      </c>
    </row>
    <row r="95" spans="1:4" x14ac:dyDescent="0.25">
      <c r="A95" s="1" t="b">
        <f>D95='3. GRI Pricing'!C109</f>
        <v>1</v>
      </c>
      <c r="B95" s="1" t="s">
        <v>432</v>
      </c>
      <c r="C95" s="1" t="s">
        <v>433</v>
      </c>
      <c r="D95" s="1">
        <f t="shared" si="1"/>
        <v>403</v>
      </c>
    </row>
    <row r="96" spans="1:4" x14ac:dyDescent="0.25">
      <c r="A96" s="1" t="b">
        <f>D96='3. GRI Pricing'!C110</f>
        <v>1</v>
      </c>
      <c r="B96" s="1" t="s">
        <v>434</v>
      </c>
      <c r="C96" s="1" t="s">
        <v>435</v>
      </c>
      <c r="D96" s="1">
        <f t="shared" si="1"/>
        <v>404</v>
      </c>
    </row>
    <row r="97" spans="1:4" x14ac:dyDescent="0.25">
      <c r="A97" s="1" t="b">
        <f>D97='3. GRI Pricing'!C111</f>
        <v>1</v>
      </c>
      <c r="B97" s="1" t="s">
        <v>436</v>
      </c>
      <c r="C97" s="1" t="s">
        <v>437</v>
      </c>
      <c r="D97" s="1">
        <f t="shared" si="1"/>
        <v>405</v>
      </c>
    </row>
    <row r="98" spans="1:4" x14ac:dyDescent="0.25">
      <c r="A98" s="1" t="b">
        <f>D98='3. GRI Pricing'!C112</f>
        <v>1</v>
      </c>
      <c r="B98" s="1" t="s">
        <v>438</v>
      </c>
      <c r="C98" s="1" t="s">
        <v>439</v>
      </c>
      <c r="D98" s="1">
        <f t="shared" si="1"/>
        <v>406</v>
      </c>
    </row>
    <row r="99" spans="1:4" x14ac:dyDescent="0.25">
      <c r="A99" s="1" t="b">
        <f>D99='3. GRI Pricing'!C113</f>
        <v>1</v>
      </c>
      <c r="B99" s="1" t="s">
        <v>440</v>
      </c>
      <c r="C99" s="1" t="s">
        <v>441</v>
      </c>
      <c r="D99" s="1">
        <f t="shared" si="1"/>
        <v>407</v>
      </c>
    </row>
    <row r="100" spans="1:4" x14ac:dyDescent="0.25">
      <c r="A100" s="1" t="b">
        <f>D100='3. GRI Pricing'!C114</f>
        <v>1</v>
      </c>
      <c r="B100" s="1" t="s">
        <v>442</v>
      </c>
      <c r="C100" s="1" t="s">
        <v>443</v>
      </c>
      <c r="D100" s="1">
        <f t="shared" si="1"/>
        <v>408</v>
      </c>
    </row>
    <row r="101" spans="1:4" x14ac:dyDescent="0.25">
      <c r="A101" s="1" t="b">
        <f>D101='3. GRI Pricing'!C115</f>
        <v>1</v>
      </c>
      <c r="B101" s="1" t="s">
        <v>444</v>
      </c>
      <c r="C101" s="1" t="s">
        <v>445</v>
      </c>
      <c r="D101" s="1">
        <f t="shared" si="1"/>
        <v>409</v>
      </c>
    </row>
    <row r="102" spans="1:4" x14ac:dyDescent="0.25">
      <c r="A102" s="1" t="b">
        <f>D102='3. GRI Pricing'!C116</f>
        <v>1</v>
      </c>
      <c r="B102" s="1" t="s">
        <v>446</v>
      </c>
      <c r="C102" s="1" t="s">
        <v>447</v>
      </c>
      <c r="D102" s="1">
        <f t="shared" si="1"/>
        <v>410</v>
      </c>
    </row>
    <row r="103" spans="1:4" x14ac:dyDescent="0.25">
      <c r="A103" s="1" t="b">
        <f>D103='3. GRI Pricing'!C117</f>
        <v>1</v>
      </c>
      <c r="B103" s="1" t="s">
        <v>448</v>
      </c>
      <c r="C103" s="1" t="s">
        <v>449</v>
      </c>
      <c r="D103" s="1">
        <f t="shared" si="1"/>
        <v>411</v>
      </c>
    </row>
    <row r="104" spans="1:4" x14ac:dyDescent="0.25">
      <c r="A104" s="1" t="b">
        <f>D104='3. GRI Pricing'!C118</f>
        <v>1</v>
      </c>
      <c r="B104" s="1" t="s">
        <v>450</v>
      </c>
      <c r="C104" s="1" t="s">
        <v>451</v>
      </c>
      <c r="D104" s="1">
        <f t="shared" si="1"/>
        <v>412</v>
      </c>
    </row>
    <row r="105" spans="1:4" x14ac:dyDescent="0.25">
      <c r="A105" s="1" t="b">
        <f>D105='3. GRI Pricing'!C119</f>
        <v>1</v>
      </c>
      <c r="B105" s="1" t="s">
        <v>452</v>
      </c>
      <c r="C105" s="1" t="s">
        <v>453</v>
      </c>
      <c r="D105" s="1">
        <f t="shared" si="1"/>
        <v>413</v>
      </c>
    </row>
    <row r="106" spans="1:4" x14ac:dyDescent="0.25">
      <c r="A106" s="1" t="b">
        <f>D106='3. GRI Pricing'!C120</f>
        <v>1</v>
      </c>
      <c r="B106" s="1" t="s">
        <v>454</v>
      </c>
      <c r="C106" s="1" t="s">
        <v>455</v>
      </c>
      <c r="D106" s="1">
        <f t="shared" si="1"/>
        <v>414</v>
      </c>
    </row>
    <row r="107" spans="1:4" x14ac:dyDescent="0.25">
      <c r="A107" s="1" t="b">
        <f>D107='3. GRI Pricing'!C121</f>
        <v>1</v>
      </c>
      <c r="B107" s="1" t="s">
        <v>456</v>
      </c>
      <c r="C107" s="1" t="s">
        <v>457</v>
      </c>
      <c r="D107" s="1">
        <f t="shared" si="1"/>
        <v>415</v>
      </c>
    </row>
    <row r="108" spans="1:4" x14ac:dyDescent="0.25">
      <c r="A108" s="1" t="b">
        <f>D108='3. GRI Pricing'!C122</f>
        <v>1</v>
      </c>
      <c r="B108" s="1" t="s">
        <v>458</v>
      </c>
      <c r="C108" s="1" t="s">
        <v>459</v>
      </c>
      <c r="D108" s="1">
        <f t="shared" si="1"/>
        <v>416</v>
      </c>
    </row>
    <row r="109" spans="1:4" x14ac:dyDescent="0.25">
      <c r="A109" s="1" t="b">
        <f>D109='3. GRI Pricing'!C123</f>
        <v>1</v>
      </c>
      <c r="B109" s="1" t="s">
        <v>460</v>
      </c>
      <c r="C109" s="1" t="s">
        <v>461</v>
      </c>
      <c r="D109" s="1">
        <f t="shared" si="1"/>
        <v>417</v>
      </c>
    </row>
    <row r="110" spans="1:4" x14ac:dyDescent="0.25">
      <c r="A110" s="1" t="b">
        <f>D110='3. GRI Pricing'!C124</f>
        <v>1</v>
      </c>
      <c r="B110" s="1" t="s">
        <v>462</v>
      </c>
      <c r="C110" s="1" t="s">
        <v>463</v>
      </c>
      <c r="D110" s="1">
        <f t="shared" si="1"/>
        <v>418</v>
      </c>
    </row>
    <row r="111" spans="1:4" x14ac:dyDescent="0.25">
      <c r="A111" s="1" t="b">
        <f>D111='3. GRI Pricing'!C125</f>
        <v>1</v>
      </c>
      <c r="B111" s="1" t="s">
        <v>464</v>
      </c>
      <c r="C111" s="1" t="s">
        <v>465</v>
      </c>
      <c r="D111" s="1">
        <f t="shared" si="1"/>
        <v>419</v>
      </c>
    </row>
    <row r="112" spans="1:4" x14ac:dyDescent="0.25">
      <c r="A112" s="1" t="b">
        <f>D112='3. GRI Pricing'!C126</f>
        <v>1</v>
      </c>
      <c r="B112" s="1" t="s">
        <v>466</v>
      </c>
      <c r="C112" s="1" t="s">
        <v>467</v>
      </c>
      <c r="D112" s="1">
        <f t="shared" si="1"/>
        <v>420</v>
      </c>
    </row>
    <row r="113" spans="1:4" x14ac:dyDescent="0.25">
      <c r="A113" s="1" t="b">
        <f>D113='3. GRI Pricing'!C127</f>
        <v>1</v>
      </c>
      <c r="B113" s="1" t="s">
        <v>468</v>
      </c>
      <c r="C113" s="1" t="s">
        <v>469</v>
      </c>
      <c r="D113" s="1">
        <f t="shared" si="1"/>
        <v>421</v>
      </c>
    </row>
    <row r="114" spans="1:4" x14ac:dyDescent="0.25">
      <c r="A114" s="1" t="b">
        <f>D114='3. GRI Pricing'!C128</f>
        <v>1</v>
      </c>
      <c r="B114" s="1" t="s">
        <v>470</v>
      </c>
      <c r="C114" s="1" t="s">
        <v>471</v>
      </c>
      <c r="D114" s="1">
        <f t="shared" si="1"/>
        <v>422</v>
      </c>
    </row>
    <row r="115" spans="1:4" x14ac:dyDescent="0.25">
      <c r="A115" s="1" t="b">
        <f>D115='3. GRI Pricing'!C129</f>
        <v>1</v>
      </c>
      <c r="B115" s="1" t="s">
        <v>472</v>
      </c>
      <c r="C115" s="1" t="s">
        <v>473</v>
      </c>
      <c r="D115" s="1">
        <f t="shared" si="1"/>
        <v>423</v>
      </c>
    </row>
    <row r="116" spans="1:4" x14ac:dyDescent="0.25">
      <c r="A116" s="1" t="b">
        <f>D116='3. GRI Pricing'!C130</f>
        <v>1</v>
      </c>
      <c r="B116" s="1" t="s">
        <v>474</v>
      </c>
      <c r="C116" s="1" t="s">
        <v>475</v>
      </c>
      <c r="D116" s="1">
        <f t="shared" si="1"/>
        <v>424</v>
      </c>
    </row>
    <row r="117" spans="1:4" x14ac:dyDescent="0.25">
      <c r="A117" s="1" t="b">
        <f>D117='3. GRI Pricing'!C131</f>
        <v>1</v>
      </c>
      <c r="B117" s="1" t="s">
        <v>476</v>
      </c>
      <c r="C117" s="1" t="s">
        <v>477</v>
      </c>
      <c r="D117" s="1">
        <f t="shared" si="1"/>
        <v>425</v>
      </c>
    </row>
    <row r="118" spans="1:4" x14ac:dyDescent="0.25">
      <c r="A118" s="1" t="b">
        <f>D118='3. GRI Pricing'!C132</f>
        <v>1</v>
      </c>
      <c r="B118" s="1" t="s">
        <v>478</v>
      </c>
      <c r="C118" s="1" t="s">
        <v>479</v>
      </c>
      <c r="D118" s="1">
        <f t="shared" si="1"/>
        <v>426</v>
      </c>
    </row>
    <row r="119" spans="1:4" x14ac:dyDescent="0.25">
      <c r="A119" s="1" t="b">
        <f>D119='3. GRI Pricing'!C133</f>
        <v>1</v>
      </c>
      <c r="B119" s="1" t="s">
        <v>480</v>
      </c>
      <c r="C119" s="1" t="s">
        <v>481</v>
      </c>
      <c r="D119" s="1">
        <f t="shared" si="1"/>
        <v>427</v>
      </c>
    </row>
    <row r="120" spans="1:4" x14ac:dyDescent="0.25">
      <c r="A120" s="1" t="b">
        <f>D120='3. GRI Pricing'!C134</f>
        <v>1</v>
      </c>
      <c r="B120" s="1" t="s">
        <v>482</v>
      </c>
      <c r="C120" s="1" t="s">
        <v>483</v>
      </c>
      <c r="D120" s="1">
        <f t="shared" si="1"/>
        <v>428</v>
      </c>
    </row>
    <row r="121" spans="1:4" x14ac:dyDescent="0.25">
      <c r="A121" s="1" t="b">
        <f>D121='3. GRI Pricing'!C135</f>
        <v>1</v>
      </c>
      <c r="B121" s="1" t="s">
        <v>484</v>
      </c>
      <c r="C121" s="1" t="s">
        <v>485</v>
      </c>
      <c r="D121" s="1">
        <f t="shared" si="1"/>
        <v>429</v>
      </c>
    </row>
    <row r="122" spans="1:4" x14ac:dyDescent="0.25">
      <c r="A122" s="1" t="b">
        <f>D122='3. GRI Pricing'!C136</f>
        <v>1</v>
      </c>
      <c r="B122" s="1" t="s">
        <v>486</v>
      </c>
      <c r="C122" s="1" t="s">
        <v>487</v>
      </c>
      <c r="D122" s="1">
        <f t="shared" si="1"/>
        <v>430</v>
      </c>
    </row>
    <row r="123" spans="1:4" x14ac:dyDescent="0.25">
      <c r="A123" s="1" t="b">
        <f>D123='3. GRI Pricing'!C137</f>
        <v>1</v>
      </c>
      <c r="B123" s="1" t="s">
        <v>488</v>
      </c>
      <c r="C123" s="1" t="s">
        <v>489</v>
      </c>
      <c r="D123" s="1">
        <f t="shared" si="1"/>
        <v>431</v>
      </c>
    </row>
    <row r="124" spans="1:4" x14ac:dyDescent="0.25">
      <c r="A124" s="1" t="b">
        <f>D124='3. GRI Pricing'!C138</f>
        <v>1</v>
      </c>
      <c r="B124" s="1" t="s">
        <v>490</v>
      </c>
      <c r="C124" s="1" t="s">
        <v>491</v>
      </c>
      <c r="D124" s="1">
        <f t="shared" si="1"/>
        <v>432</v>
      </c>
    </row>
    <row r="125" spans="1:4" x14ac:dyDescent="0.25">
      <c r="A125" s="1" t="b">
        <f>D125='3. GRI Pricing'!C139</f>
        <v>1</v>
      </c>
      <c r="B125" s="1" t="s">
        <v>492</v>
      </c>
      <c r="C125" s="1" t="s">
        <v>493</v>
      </c>
      <c r="D125" s="1">
        <f t="shared" si="1"/>
        <v>433</v>
      </c>
    </row>
    <row r="126" spans="1:4" x14ac:dyDescent="0.25">
      <c r="A126" s="1" t="b">
        <f>D126='3. GRI Pricing'!C140</f>
        <v>1</v>
      </c>
      <c r="B126" s="1" t="s">
        <v>494</v>
      </c>
      <c r="C126" s="1" t="s">
        <v>495</v>
      </c>
      <c r="D126" s="1">
        <f t="shared" si="1"/>
        <v>434</v>
      </c>
    </row>
    <row r="127" spans="1:4" x14ac:dyDescent="0.25">
      <c r="A127" s="1" t="b">
        <f>D127='3. GRI Pricing'!C141</f>
        <v>1</v>
      </c>
      <c r="B127" s="1" t="s">
        <v>496</v>
      </c>
      <c r="C127" s="1" t="s">
        <v>497</v>
      </c>
      <c r="D127" s="1">
        <f t="shared" si="1"/>
        <v>435</v>
      </c>
    </row>
    <row r="128" spans="1:4" x14ac:dyDescent="0.25">
      <c r="A128" s="1" t="b">
        <f>D128='3. GRI Pricing'!C142</f>
        <v>1</v>
      </c>
      <c r="B128" s="1" t="s">
        <v>498</v>
      </c>
      <c r="C128" s="1" t="s">
        <v>499</v>
      </c>
      <c r="D128" s="1">
        <f t="shared" si="1"/>
        <v>436</v>
      </c>
    </row>
    <row r="129" spans="1:4" x14ac:dyDescent="0.25">
      <c r="A129" s="1" t="b">
        <f>D129='3. GRI Pricing'!C143</f>
        <v>1</v>
      </c>
      <c r="B129" s="1" t="s">
        <v>500</v>
      </c>
      <c r="C129" s="1" t="s">
        <v>501</v>
      </c>
      <c r="D129" s="1">
        <f t="shared" si="1"/>
        <v>437</v>
      </c>
    </row>
    <row r="130" spans="1:4" x14ac:dyDescent="0.25">
      <c r="A130" s="1" t="b">
        <f>D130='3. GRI Pricing'!C144</f>
        <v>1</v>
      </c>
      <c r="B130" s="1" t="s">
        <v>502</v>
      </c>
      <c r="C130" s="1" t="s">
        <v>503</v>
      </c>
      <c r="D130" s="1">
        <f t="shared" si="1"/>
        <v>438</v>
      </c>
    </row>
    <row r="131" spans="1:4" x14ac:dyDescent="0.25">
      <c r="A131" s="1" t="b">
        <f>D131='3. GRI Pricing'!C145</f>
        <v>1</v>
      </c>
      <c r="B131" s="1" t="s">
        <v>504</v>
      </c>
      <c r="C131" s="1" t="s">
        <v>505</v>
      </c>
      <c r="D131" s="1">
        <f t="shared" ref="D131:D194" si="2">_xlfn.NUMBERVALUE(LEFT(C131,3))</f>
        <v>439</v>
      </c>
    </row>
    <row r="132" spans="1:4" x14ac:dyDescent="0.25">
      <c r="A132" s="1" t="b">
        <f>D132='3. GRI Pricing'!C146</f>
        <v>1</v>
      </c>
      <c r="B132" s="1" t="s">
        <v>506</v>
      </c>
      <c r="C132" s="1" t="s">
        <v>507</v>
      </c>
      <c r="D132" s="1">
        <f t="shared" si="2"/>
        <v>501</v>
      </c>
    </row>
    <row r="133" spans="1:4" x14ac:dyDescent="0.25">
      <c r="A133" s="1" t="b">
        <f>D133='3. GRI Pricing'!C147</f>
        <v>1</v>
      </c>
      <c r="B133" s="1" t="s">
        <v>508</v>
      </c>
      <c r="C133" s="1" t="s">
        <v>509</v>
      </c>
      <c r="D133" s="1">
        <f t="shared" si="2"/>
        <v>502</v>
      </c>
    </row>
    <row r="134" spans="1:4" x14ac:dyDescent="0.25">
      <c r="A134" s="1" t="b">
        <f>D134='3. GRI Pricing'!C148</f>
        <v>1</v>
      </c>
      <c r="B134" s="1" t="s">
        <v>510</v>
      </c>
      <c r="C134" s="1" t="s">
        <v>511</v>
      </c>
      <c r="D134" s="1">
        <f t="shared" si="2"/>
        <v>503</v>
      </c>
    </row>
    <row r="135" spans="1:4" x14ac:dyDescent="0.25">
      <c r="A135" s="1" t="b">
        <f>D135='3. GRI Pricing'!C149</f>
        <v>1</v>
      </c>
      <c r="B135" s="1" t="s">
        <v>512</v>
      </c>
      <c r="C135" s="1" t="s">
        <v>513</v>
      </c>
      <c r="D135" s="1">
        <f t="shared" si="2"/>
        <v>504</v>
      </c>
    </row>
    <row r="136" spans="1:4" x14ac:dyDescent="0.25">
      <c r="A136" s="1" t="b">
        <f>D136='3. GRI Pricing'!C150</f>
        <v>1</v>
      </c>
      <c r="B136" s="1" t="s">
        <v>514</v>
      </c>
      <c r="C136" s="1" t="s">
        <v>515</v>
      </c>
      <c r="D136" s="1">
        <f t="shared" si="2"/>
        <v>505</v>
      </c>
    </row>
    <row r="137" spans="1:4" x14ac:dyDescent="0.25">
      <c r="A137" s="1" t="b">
        <f>D137='3. GRI Pricing'!C151</f>
        <v>1</v>
      </c>
      <c r="B137" s="1" t="s">
        <v>516</v>
      </c>
      <c r="C137" s="1" t="s">
        <v>517</v>
      </c>
      <c r="D137" s="1">
        <f t="shared" si="2"/>
        <v>506</v>
      </c>
    </row>
    <row r="138" spans="1:4" x14ac:dyDescent="0.25">
      <c r="A138" s="1" t="b">
        <f>D138='3. GRI Pricing'!C152</f>
        <v>1</v>
      </c>
      <c r="B138" s="1" t="s">
        <v>518</v>
      </c>
      <c r="C138" s="1" t="s">
        <v>519</v>
      </c>
      <c r="D138" s="1">
        <f t="shared" si="2"/>
        <v>507</v>
      </c>
    </row>
    <row r="139" spans="1:4" x14ac:dyDescent="0.25">
      <c r="A139" s="1" t="b">
        <f>D139='3. GRI Pricing'!C153</f>
        <v>1</v>
      </c>
      <c r="B139" s="1" t="s">
        <v>520</v>
      </c>
      <c r="C139" s="1" t="s">
        <v>521</v>
      </c>
      <c r="D139" s="1">
        <f t="shared" si="2"/>
        <v>508</v>
      </c>
    </row>
    <row r="140" spans="1:4" x14ac:dyDescent="0.25">
      <c r="A140" s="1" t="b">
        <f>D140='3. GRI Pricing'!C154</f>
        <v>1</v>
      </c>
      <c r="B140" s="1" t="s">
        <v>522</v>
      </c>
      <c r="C140" s="1" t="s">
        <v>523</v>
      </c>
      <c r="D140" s="1">
        <f t="shared" si="2"/>
        <v>509</v>
      </c>
    </row>
    <row r="141" spans="1:4" x14ac:dyDescent="0.25">
      <c r="A141" s="1" t="b">
        <f>D141='3. GRI Pricing'!C155</f>
        <v>1</v>
      </c>
      <c r="B141" s="1" t="s">
        <v>524</v>
      </c>
      <c r="C141" s="1" t="s">
        <v>525</v>
      </c>
      <c r="D141" s="1">
        <f t="shared" si="2"/>
        <v>510</v>
      </c>
    </row>
    <row r="142" spans="1:4" x14ac:dyDescent="0.25">
      <c r="A142" s="1" t="b">
        <f>D142='3. GRI Pricing'!C156</f>
        <v>1</v>
      </c>
      <c r="B142" s="1" t="s">
        <v>526</v>
      </c>
      <c r="C142" s="1" t="s">
        <v>527</v>
      </c>
      <c r="D142" s="1">
        <f t="shared" si="2"/>
        <v>511</v>
      </c>
    </row>
    <row r="143" spans="1:4" x14ac:dyDescent="0.25">
      <c r="A143" s="1" t="b">
        <f>D143='3. GRI Pricing'!C157</f>
        <v>1</v>
      </c>
      <c r="B143" s="1" t="s">
        <v>528</v>
      </c>
      <c r="C143" s="1" t="s">
        <v>529</v>
      </c>
      <c r="D143" s="1">
        <f t="shared" si="2"/>
        <v>512</v>
      </c>
    </row>
    <row r="144" spans="1:4" x14ac:dyDescent="0.25">
      <c r="A144" s="1" t="b">
        <f>D144='3. GRI Pricing'!C158</f>
        <v>1</v>
      </c>
      <c r="B144" s="1" t="s">
        <v>530</v>
      </c>
      <c r="C144" s="1" t="s">
        <v>531</v>
      </c>
      <c r="D144" s="1">
        <f t="shared" si="2"/>
        <v>513</v>
      </c>
    </row>
    <row r="145" spans="1:4" x14ac:dyDescent="0.25">
      <c r="A145" s="1" t="b">
        <f>D145='3. GRI Pricing'!C159</f>
        <v>1</v>
      </c>
      <c r="B145" s="1" t="s">
        <v>532</v>
      </c>
      <c r="C145" s="1" t="s">
        <v>533</v>
      </c>
      <c r="D145" s="1">
        <f t="shared" si="2"/>
        <v>514</v>
      </c>
    </row>
    <row r="146" spans="1:4" x14ac:dyDescent="0.25">
      <c r="A146" s="1" t="b">
        <f>D146='3. GRI Pricing'!C160</f>
        <v>1</v>
      </c>
      <c r="B146" s="1" t="s">
        <v>534</v>
      </c>
      <c r="C146" s="1" t="s">
        <v>535</v>
      </c>
      <c r="D146" s="1">
        <f t="shared" si="2"/>
        <v>515</v>
      </c>
    </row>
    <row r="147" spans="1:4" x14ac:dyDescent="0.25">
      <c r="A147" s="1" t="b">
        <f>D147='3. GRI Pricing'!C161</f>
        <v>1</v>
      </c>
      <c r="B147" s="1" t="s">
        <v>536</v>
      </c>
      <c r="C147" s="1" t="s">
        <v>537</v>
      </c>
      <c r="D147" s="1">
        <f t="shared" si="2"/>
        <v>516</v>
      </c>
    </row>
    <row r="148" spans="1:4" x14ac:dyDescent="0.25">
      <c r="A148" s="1" t="b">
        <f>D148='3. GRI Pricing'!C162</f>
        <v>1</v>
      </c>
      <c r="B148" s="1" t="s">
        <v>538</v>
      </c>
      <c r="C148" s="1" t="s">
        <v>539</v>
      </c>
      <c r="D148" s="1">
        <f t="shared" si="2"/>
        <v>517</v>
      </c>
    </row>
    <row r="149" spans="1:4" x14ac:dyDescent="0.25">
      <c r="A149" s="1" t="b">
        <f>D149='3. GRI Pricing'!C163</f>
        <v>1</v>
      </c>
      <c r="B149" s="1" t="s">
        <v>540</v>
      </c>
      <c r="C149" s="1" t="s">
        <v>541</v>
      </c>
      <c r="D149" s="1">
        <f t="shared" si="2"/>
        <v>518</v>
      </c>
    </row>
    <row r="150" spans="1:4" x14ac:dyDescent="0.25">
      <c r="A150" s="1" t="b">
        <f>D150='3. GRI Pricing'!C164</f>
        <v>1</v>
      </c>
      <c r="B150" s="1" t="s">
        <v>542</v>
      </c>
      <c r="C150" s="1" t="s">
        <v>543</v>
      </c>
      <c r="D150" s="1">
        <f t="shared" si="2"/>
        <v>519</v>
      </c>
    </row>
    <row r="151" spans="1:4" x14ac:dyDescent="0.25">
      <c r="A151" s="1" t="b">
        <f>D151='3. GRI Pricing'!C165</f>
        <v>1</v>
      </c>
      <c r="B151" s="1" t="s">
        <v>544</v>
      </c>
      <c r="C151" s="1" t="s">
        <v>545</v>
      </c>
      <c r="D151" s="1">
        <f t="shared" si="2"/>
        <v>520</v>
      </c>
    </row>
    <row r="152" spans="1:4" x14ac:dyDescent="0.25">
      <c r="A152" s="1" t="b">
        <f>D152='3. GRI Pricing'!C166</f>
        <v>1</v>
      </c>
      <c r="B152" s="1" t="s">
        <v>546</v>
      </c>
      <c r="C152" s="1" t="s">
        <v>547</v>
      </c>
      <c r="D152" s="1">
        <f t="shared" si="2"/>
        <v>521</v>
      </c>
    </row>
    <row r="153" spans="1:4" x14ac:dyDescent="0.25">
      <c r="A153" s="1" t="b">
        <f>D153='3. GRI Pricing'!C167</f>
        <v>1</v>
      </c>
      <c r="B153" s="1" t="s">
        <v>548</v>
      </c>
      <c r="C153" s="1" t="s">
        <v>549</v>
      </c>
      <c r="D153" s="1">
        <f t="shared" si="2"/>
        <v>522</v>
      </c>
    </row>
    <row r="154" spans="1:4" x14ac:dyDescent="0.25">
      <c r="A154" s="1" t="b">
        <f>D154='3. GRI Pricing'!C168</f>
        <v>1</v>
      </c>
      <c r="B154" s="1" t="s">
        <v>550</v>
      </c>
      <c r="C154" s="1" t="s">
        <v>551</v>
      </c>
      <c r="D154" s="1">
        <f t="shared" si="2"/>
        <v>523</v>
      </c>
    </row>
    <row r="155" spans="1:4" x14ac:dyDescent="0.25">
      <c r="A155" s="1" t="b">
        <f>D155='3. GRI Pricing'!C169</f>
        <v>1</v>
      </c>
      <c r="B155" s="1" t="s">
        <v>552</v>
      </c>
      <c r="C155" s="1" t="s">
        <v>553</v>
      </c>
      <c r="D155" s="1">
        <f t="shared" si="2"/>
        <v>524</v>
      </c>
    </row>
    <row r="156" spans="1:4" x14ac:dyDescent="0.25">
      <c r="A156" s="1" t="b">
        <f>D156='3. GRI Pricing'!C170</f>
        <v>1</v>
      </c>
      <c r="B156" s="1" t="s">
        <v>554</v>
      </c>
      <c r="C156" s="1" t="s">
        <v>555</v>
      </c>
      <c r="D156" s="1">
        <f t="shared" si="2"/>
        <v>525</v>
      </c>
    </row>
    <row r="157" spans="1:4" x14ac:dyDescent="0.25">
      <c r="A157" s="1" t="b">
        <f>D157='3. GRI Pricing'!C171</f>
        <v>1</v>
      </c>
      <c r="B157" s="1" t="s">
        <v>556</v>
      </c>
      <c r="C157" s="1" t="s">
        <v>557</v>
      </c>
      <c r="D157" s="1">
        <f t="shared" si="2"/>
        <v>526</v>
      </c>
    </row>
    <row r="158" spans="1:4" x14ac:dyDescent="0.25">
      <c r="A158" s="1" t="b">
        <f>D158='3. GRI Pricing'!C172</f>
        <v>1</v>
      </c>
      <c r="B158" s="1" t="s">
        <v>558</v>
      </c>
      <c r="C158" s="1" t="s">
        <v>559</v>
      </c>
      <c r="D158" s="1">
        <f t="shared" si="2"/>
        <v>527</v>
      </c>
    </row>
    <row r="159" spans="1:4" x14ac:dyDescent="0.25">
      <c r="A159" s="1" t="b">
        <f>D159='3. GRI Pricing'!C173</f>
        <v>1</v>
      </c>
      <c r="B159" s="1" t="s">
        <v>560</v>
      </c>
      <c r="C159" s="1" t="s">
        <v>561</v>
      </c>
      <c r="D159" s="1">
        <f t="shared" si="2"/>
        <v>528</v>
      </c>
    </row>
    <row r="160" spans="1:4" x14ac:dyDescent="0.25">
      <c r="A160" s="1" t="b">
        <f>D160='3. GRI Pricing'!C174</f>
        <v>1</v>
      </c>
      <c r="B160" s="1" t="s">
        <v>562</v>
      </c>
      <c r="C160" s="1" t="s">
        <v>563</v>
      </c>
      <c r="D160" s="1">
        <f t="shared" si="2"/>
        <v>529</v>
      </c>
    </row>
    <row r="161" spans="1:4" x14ac:dyDescent="0.25">
      <c r="A161" s="1" t="b">
        <f>D161='3. GRI Pricing'!C175</f>
        <v>1</v>
      </c>
      <c r="B161" s="1" t="s">
        <v>564</v>
      </c>
      <c r="C161" s="1" t="s">
        <v>565</v>
      </c>
      <c r="D161" s="1">
        <f t="shared" si="2"/>
        <v>530</v>
      </c>
    </row>
    <row r="162" spans="1:4" x14ac:dyDescent="0.25">
      <c r="A162" s="1" t="b">
        <f>D162='3. GRI Pricing'!C176</f>
        <v>1</v>
      </c>
      <c r="B162" s="1" t="s">
        <v>566</v>
      </c>
      <c r="C162" s="1" t="s">
        <v>567</v>
      </c>
      <c r="D162" s="1">
        <f t="shared" si="2"/>
        <v>531</v>
      </c>
    </row>
    <row r="163" spans="1:4" x14ac:dyDescent="0.25">
      <c r="A163" s="1" t="b">
        <f>D163='3. GRI Pricing'!C177</f>
        <v>1</v>
      </c>
      <c r="B163" s="1" t="s">
        <v>568</v>
      </c>
      <c r="C163" s="1" t="s">
        <v>569</v>
      </c>
      <c r="D163" s="1">
        <f t="shared" si="2"/>
        <v>532</v>
      </c>
    </row>
    <row r="164" spans="1:4" x14ac:dyDescent="0.25">
      <c r="A164" s="1" t="b">
        <f>D164='3. GRI Pricing'!C178</f>
        <v>1</v>
      </c>
      <c r="B164" s="1" t="s">
        <v>570</v>
      </c>
      <c r="C164" s="1" t="s">
        <v>571</v>
      </c>
      <c r="D164" s="1">
        <f t="shared" si="2"/>
        <v>533</v>
      </c>
    </row>
    <row r="165" spans="1:4" x14ac:dyDescent="0.25">
      <c r="A165" s="1" t="b">
        <f>D165='3. GRI Pricing'!C179</f>
        <v>1</v>
      </c>
      <c r="B165" s="1" t="s">
        <v>572</v>
      </c>
      <c r="C165" s="1" t="s">
        <v>573</v>
      </c>
      <c r="D165" s="1">
        <f t="shared" si="2"/>
        <v>534</v>
      </c>
    </row>
    <row r="166" spans="1:4" x14ac:dyDescent="0.25">
      <c r="A166" s="1" t="b">
        <f>D166='3. GRI Pricing'!C180</f>
        <v>1</v>
      </c>
      <c r="B166" s="1" t="s">
        <v>574</v>
      </c>
      <c r="C166" s="1" t="s">
        <v>575</v>
      </c>
      <c r="D166" s="1">
        <f t="shared" si="2"/>
        <v>535</v>
      </c>
    </row>
    <row r="167" spans="1:4" x14ac:dyDescent="0.25">
      <c r="A167" s="1" t="b">
        <f>D167='3. GRI Pricing'!C181</f>
        <v>1</v>
      </c>
      <c r="B167" s="1" t="s">
        <v>576</v>
      </c>
      <c r="C167" s="1" t="s">
        <v>577</v>
      </c>
      <c r="D167" s="1">
        <f t="shared" si="2"/>
        <v>536</v>
      </c>
    </row>
    <row r="168" spans="1:4" x14ac:dyDescent="0.25">
      <c r="A168" s="1" t="b">
        <f>D168='3. GRI Pricing'!C182</f>
        <v>1</v>
      </c>
      <c r="B168" s="1" t="s">
        <v>578</v>
      </c>
      <c r="C168" s="1" t="s">
        <v>579</v>
      </c>
      <c r="D168" s="1">
        <f t="shared" si="2"/>
        <v>537</v>
      </c>
    </row>
    <row r="169" spans="1:4" x14ac:dyDescent="0.25">
      <c r="A169" s="1" t="b">
        <f>D169='3. GRI Pricing'!C183</f>
        <v>1</v>
      </c>
      <c r="B169" s="1" t="s">
        <v>580</v>
      </c>
      <c r="C169" s="1" t="s">
        <v>581</v>
      </c>
      <c r="D169" s="1">
        <f t="shared" si="2"/>
        <v>538</v>
      </c>
    </row>
    <row r="170" spans="1:4" x14ac:dyDescent="0.25">
      <c r="A170" s="1" t="b">
        <f>D170='3. GRI Pricing'!C184</f>
        <v>1</v>
      </c>
      <c r="B170" s="1" t="s">
        <v>582</v>
      </c>
      <c r="C170" s="1" t="s">
        <v>583</v>
      </c>
      <c r="D170" s="1">
        <f t="shared" si="2"/>
        <v>539</v>
      </c>
    </row>
    <row r="171" spans="1:4" x14ac:dyDescent="0.25">
      <c r="A171" s="1" t="b">
        <f>D171='3. GRI Pricing'!C185</f>
        <v>1</v>
      </c>
      <c r="B171" s="1" t="s">
        <v>584</v>
      </c>
      <c r="C171" s="1" t="s">
        <v>585</v>
      </c>
      <c r="D171" s="1">
        <f t="shared" si="2"/>
        <v>601</v>
      </c>
    </row>
    <row r="172" spans="1:4" x14ac:dyDescent="0.25">
      <c r="A172" s="1" t="b">
        <f>D172='3. GRI Pricing'!C186</f>
        <v>1</v>
      </c>
      <c r="B172" s="1" t="s">
        <v>586</v>
      </c>
      <c r="C172" s="1" t="s">
        <v>587</v>
      </c>
      <c r="D172" s="1">
        <f t="shared" si="2"/>
        <v>602</v>
      </c>
    </row>
    <row r="173" spans="1:4" x14ac:dyDescent="0.25">
      <c r="A173" s="1" t="b">
        <f>D173='3. GRI Pricing'!C187</f>
        <v>1</v>
      </c>
      <c r="B173" s="1" t="s">
        <v>588</v>
      </c>
      <c r="C173" s="1" t="s">
        <v>589</v>
      </c>
      <c r="D173" s="1">
        <f t="shared" si="2"/>
        <v>603</v>
      </c>
    </row>
    <row r="174" spans="1:4" x14ac:dyDescent="0.25">
      <c r="A174" s="1" t="b">
        <f>D174='3. GRI Pricing'!C188</f>
        <v>1</v>
      </c>
      <c r="B174" s="1" t="s">
        <v>590</v>
      </c>
      <c r="C174" s="1" t="s">
        <v>591</v>
      </c>
      <c r="D174" s="1">
        <f t="shared" si="2"/>
        <v>604</v>
      </c>
    </row>
    <row r="175" spans="1:4" x14ac:dyDescent="0.25">
      <c r="A175" s="1" t="b">
        <f>D175='3. GRI Pricing'!C189</f>
        <v>1</v>
      </c>
      <c r="B175" s="1" t="s">
        <v>592</v>
      </c>
      <c r="C175" s="1" t="s">
        <v>593</v>
      </c>
      <c r="D175" s="1">
        <f t="shared" si="2"/>
        <v>605</v>
      </c>
    </row>
    <row r="176" spans="1:4" x14ac:dyDescent="0.25">
      <c r="A176" s="1" t="b">
        <f>D176='3. GRI Pricing'!C190</f>
        <v>1</v>
      </c>
      <c r="B176" s="1" t="s">
        <v>594</v>
      </c>
      <c r="C176" s="1" t="s">
        <v>595</v>
      </c>
      <c r="D176" s="1">
        <f t="shared" si="2"/>
        <v>606</v>
      </c>
    </row>
    <row r="177" spans="1:4" x14ac:dyDescent="0.25">
      <c r="A177" s="1" t="b">
        <f>D177='3. GRI Pricing'!C191</f>
        <v>1</v>
      </c>
      <c r="B177" s="1" t="s">
        <v>596</v>
      </c>
      <c r="C177" s="1" t="s">
        <v>597</v>
      </c>
      <c r="D177" s="1">
        <f t="shared" si="2"/>
        <v>607</v>
      </c>
    </row>
    <row r="178" spans="1:4" x14ac:dyDescent="0.25">
      <c r="A178" s="1" t="b">
        <f>D178='3. GRI Pricing'!C192</f>
        <v>1</v>
      </c>
      <c r="B178" s="1" t="s">
        <v>598</v>
      </c>
      <c r="C178" s="1" t="s">
        <v>599</v>
      </c>
      <c r="D178" s="1">
        <f t="shared" si="2"/>
        <v>608</v>
      </c>
    </row>
    <row r="179" spans="1:4" x14ac:dyDescent="0.25">
      <c r="A179" s="1" t="b">
        <f>D179='3. GRI Pricing'!C193</f>
        <v>1</v>
      </c>
      <c r="B179" s="1" t="s">
        <v>600</v>
      </c>
      <c r="C179" s="1" t="s">
        <v>601</v>
      </c>
      <c r="D179" s="1">
        <f t="shared" si="2"/>
        <v>609</v>
      </c>
    </row>
    <row r="180" spans="1:4" x14ac:dyDescent="0.25">
      <c r="A180" s="1" t="b">
        <f>D180='3. GRI Pricing'!C194</f>
        <v>1</v>
      </c>
      <c r="B180" s="1" t="s">
        <v>602</v>
      </c>
      <c r="C180" s="1" t="s">
        <v>603</v>
      </c>
      <c r="D180" s="1">
        <f t="shared" si="2"/>
        <v>610</v>
      </c>
    </row>
    <row r="181" spans="1:4" x14ac:dyDescent="0.25">
      <c r="A181" s="1" t="b">
        <f>D181='3. GRI Pricing'!C195</f>
        <v>1</v>
      </c>
      <c r="B181" s="1" t="s">
        <v>604</v>
      </c>
      <c r="C181" s="1" t="s">
        <v>605</v>
      </c>
      <c r="D181" s="1">
        <f t="shared" si="2"/>
        <v>611</v>
      </c>
    </row>
    <row r="182" spans="1:4" x14ac:dyDescent="0.25">
      <c r="A182" s="1" t="b">
        <f>D182='3. GRI Pricing'!C196</f>
        <v>1</v>
      </c>
      <c r="B182" s="1" t="s">
        <v>606</v>
      </c>
      <c r="C182" s="1" t="s">
        <v>607</v>
      </c>
      <c r="D182" s="1">
        <f t="shared" si="2"/>
        <v>612</v>
      </c>
    </row>
    <row r="183" spans="1:4" x14ac:dyDescent="0.25">
      <c r="A183" s="1" t="b">
        <f>D183='3. GRI Pricing'!C197</f>
        <v>1</v>
      </c>
      <c r="B183" s="1" t="s">
        <v>608</v>
      </c>
      <c r="C183" s="1" t="s">
        <v>609</v>
      </c>
      <c r="D183" s="1">
        <f t="shared" si="2"/>
        <v>613</v>
      </c>
    </row>
    <row r="184" spans="1:4" x14ac:dyDescent="0.25">
      <c r="A184" s="1" t="b">
        <f>D184='3. GRI Pricing'!C198</f>
        <v>1</v>
      </c>
      <c r="B184" s="1" t="s">
        <v>610</v>
      </c>
      <c r="C184" s="1" t="s">
        <v>611</v>
      </c>
      <c r="D184" s="1">
        <f t="shared" si="2"/>
        <v>614</v>
      </c>
    </row>
    <row r="185" spans="1:4" x14ac:dyDescent="0.25">
      <c r="A185" s="1" t="b">
        <f>D185='3. GRI Pricing'!C199</f>
        <v>1</v>
      </c>
      <c r="B185" s="1" t="s">
        <v>612</v>
      </c>
      <c r="C185" s="1" t="s">
        <v>613</v>
      </c>
      <c r="D185" s="1">
        <f t="shared" si="2"/>
        <v>615</v>
      </c>
    </row>
    <row r="186" spans="1:4" x14ac:dyDescent="0.25">
      <c r="A186" s="1" t="b">
        <f>D186='3. GRI Pricing'!C200</f>
        <v>1</v>
      </c>
      <c r="B186" s="1" t="s">
        <v>614</v>
      </c>
      <c r="C186" s="1" t="s">
        <v>615</v>
      </c>
      <c r="D186" s="1">
        <f t="shared" si="2"/>
        <v>616</v>
      </c>
    </row>
    <row r="187" spans="1:4" x14ac:dyDescent="0.25">
      <c r="A187" s="1" t="b">
        <f>D187='3. GRI Pricing'!C201</f>
        <v>1</v>
      </c>
      <c r="B187" s="1" t="s">
        <v>616</v>
      </c>
      <c r="C187" s="1" t="s">
        <v>617</v>
      </c>
      <c r="D187" s="1">
        <f t="shared" si="2"/>
        <v>617</v>
      </c>
    </row>
    <row r="188" spans="1:4" x14ac:dyDescent="0.25">
      <c r="A188" s="1" t="b">
        <f>D188='3. GRI Pricing'!C202</f>
        <v>1</v>
      </c>
      <c r="B188" s="1" t="s">
        <v>618</v>
      </c>
      <c r="C188" s="1" t="s">
        <v>619</v>
      </c>
      <c r="D188" s="1">
        <f t="shared" si="2"/>
        <v>618</v>
      </c>
    </row>
    <row r="189" spans="1:4" x14ac:dyDescent="0.25">
      <c r="A189" s="1" t="b">
        <f>D189='3. GRI Pricing'!C203</f>
        <v>1</v>
      </c>
      <c r="B189" s="1" t="s">
        <v>620</v>
      </c>
      <c r="C189" s="1" t="s">
        <v>621</v>
      </c>
      <c r="D189" s="1">
        <f t="shared" si="2"/>
        <v>619</v>
      </c>
    </row>
    <row r="190" spans="1:4" x14ac:dyDescent="0.25">
      <c r="A190" s="1" t="b">
        <f>D190='3. GRI Pricing'!C204</f>
        <v>1</v>
      </c>
      <c r="B190" s="1" t="s">
        <v>622</v>
      </c>
      <c r="C190" s="1" t="s">
        <v>623</v>
      </c>
      <c r="D190" s="1">
        <f t="shared" si="2"/>
        <v>620</v>
      </c>
    </row>
    <row r="191" spans="1:4" x14ac:dyDescent="0.25">
      <c r="A191" s="1" t="b">
        <f>D191='3. GRI Pricing'!C205</f>
        <v>1</v>
      </c>
      <c r="B191" s="1" t="s">
        <v>624</v>
      </c>
      <c r="C191" s="1" t="s">
        <v>625</v>
      </c>
      <c r="D191" s="1">
        <f t="shared" si="2"/>
        <v>621</v>
      </c>
    </row>
    <row r="192" spans="1:4" x14ac:dyDescent="0.25">
      <c r="A192" s="1" t="b">
        <f>D192='3. GRI Pricing'!C206</f>
        <v>1</v>
      </c>
      <c r="B192" s="1" t="s">
        <v>626</v>
      </c>
      <c r="C192" s="1" t="s">
        <v>627</v>
      </c>
      <c r="D192" s="1">
        <f t="shared" si="2"/>
        <v>622</v>
      </c>
    </row>
    <row r="193" spans="1:4" x14ac:dyDescent="0.25">
      <c r="A193" s="1" t="b">
        <f>D193='3. GRI Pricing'!C207</f>
        <v>1</v>
      </c>
      <c r="B193" s="1" t="s">
        <v>628</v>
      </c>
      <c r="C193" s="1" t="s">
        <v>629</v>
      </c>
      <c r="D193" s="1">
        <f t="shared" si="2"/>
        <v>623</v>
      </c>
    </row>
    <row r="194" spans="1:4" x14ac:dyDescent="0.25">
      <c r="A194" s="1" t="b">
        <f>D194='3. GRI Pricing'!C208</f>
        <v>1</v>
      </c>
      <c r="B194" s="1" t="s">
        <v>630</v>
      </c>
      <c r="C194" s="1" t="s">
        <v>631</v>
      </c>
      <c r="D194" s="1">
        <f t="shared" si="2"/>
        <v>624</v>
      </c>
    </row>
    <row r="195" spans="1:4" x14ac:dyDescent="0.25">
      <c r="A195" s="1" t="b">
        <f>D195='3. GRI Pricing'!C209</f>
        <v>1</v>
      </c>
      <c r="B195" s="1" t="s">
        <v>632</v>
      </c>
      <c r="C195" s="1" t="s">
        <v>633</v>
      </c>
      <c r="D195" s="1">
        <f t="shared" ref="D195:D258" si="3">_xlfn.NUMBERVALUE(LEFT(C195,3))</f>
        <v>625</v>
      </c>
    </row>
    <row r="196" spans="1:4" x14ac:dyDescent="0.25">
      <c r="A196" s="1" t="b">
        <f>D196='3. GRI Pricing'!C210</f>
        <v>1</v>
      </c>
      <c r="B196" s="1" t="s">
        <v>634</v>
      </c>
      <c r="C196" s="1" t="s">
        <v>635</v>
      </c>
      <c r="D196" s="1">
        <f t="shared" si="3"/>
        <v>626</v>
      </c>
    </row>
    <row r="197" spans="1:4" x14ac:dyDescent="0.25">
      <c r="A197" s="1" t="b">
        <f>D197='3. GRI Pricing'!C211</f>
        <v>1</v>
      </c>
      <c r="B197" s="1" t="s">
        <v>636</v>
      </c>
      <c r="C197" s="1" t="s">
        <v>637</v>
      </c>
      <c r="D197" s="1">
        <f t="shared" si="3"/>
        <v>627</v>
      </c>
    </row>
    <row r="198" spans="1:4" x14ac:dyDescent="0.25">
      <c r="A198" s="1" t="b">
        <f>D198='3. GRI Pricing'!C212</f>
        <v>1</v>
      </c>
      <c r="B198" s="1" t="s">
        <v>638</v>
      </c>
      <c r="C198" s="1" t="s">
        <v>639</v>
      </c>
      <c r="D198" s="1">
        <f t="shared" si="3"/>
        <v>628</v>
      </c>
    </row>
    <row r="199" spans="1:4" x14ac:dyDescent="0.25">
      <c r="A199" s="1" t="b">
        <f>D199='3. GRI Pricing'!C213</f>
        <v>1</v>
      </c>
      <c r="B199" s="1" t="s">
        <v>640</v>
      </c>
      <c r="C199" s="1" t="s">
        <v>641</v>
      </c>
      <c r="D199" s="1">
        <f t="shared" si="3"/>
        <v>629</v>
      </c>
    </row>
    <row r="200" spans="1:4" x14ac:dyDescent="0.25">
      <c r="A200" s="1" t="b">
        <f>D200='3. GRI Pricing'!C214</f>
        <v>1</v>
      </c>
      <c r="B200" s="1" t="s">
        <v>642</v>
      </c>
      <c r="C200" s="1" t="s">
        <v>643</v>
      </c>
      <c r="D200" s="1">
        <f t="shared" si="3"/>
        <v>630</v>
      </c>
    </row>
    <row r="201" spans="1:4" x14ac:dyDescent="0.25">
      <c r="A201" s="1" t="b">
        <f>D201='3. GRI Pricing'!C215</f>
        <v>1</v>
      </c>
      <c r="B201" s="1" t="s">
        <v>644</v>
      </c>
      <c r="C201" s="1" t="s">
        <v>645</v>
      </c>
      <c r="D201" s="1">
        <f t="shared" si="3"/>
        <v>631</v>
      </c>
    </row>
    <row r="202" spans="1:4" x14ac:dyDescent="0.25">
      <c r="A202" s="1" t="b">
        <f>D202='3. GRI Pricing'!C216</f>
        <v>1</v>
      </c>
      <c r="B202" s="1" t="s">
        <v>646</v>
      </c>
      <c r="C202" s="1" t="s">
        <v>647</v>
      </c>
      <c r="D202" s="1">
        <f t="shared" si="3"/>
        <v>632</v>
      </c>
    </row>
    <row r="203" spans="1:4" x14ac:dyDescent="0.25">
      <c r="A203" s="1" t="b">
        <f>D203='3. GRI Pricing'!C217</f>
        <v>1</v>
      </c>
      <c r="B203" s="1" t="s">
        <v>648</v>
      </c>
      <c r="C203" s="1" t="s">
        <v>649</v>
      </c>
      <c r="D203" s="1">
        <f t="shared" si="3"/>
        <v>633</v>
      </c>
    </row>
    <row r="204" spans="1:4" x14ac:dyDescent="0.25">
      <c r="A204" s="1" t="b">
        <f>D204='3. GRI Pricing'!C218</f>
        <v>1</v>
      </c>
      <c r="B204" s="1" t="s">
        <v>650</v>
      </c>
      <c r="C204" s="1" t="s">
        <v>651</v>
      </c>
      <c r="D204" s="1">
        <f t="shared" si="3"/>
        <v>634</v>
      </c>
    </row>
    <row r="205" spans="1:4" x14ac:dyDescent="0.25">
      <c r="A205" s="1" t="b">
        <f>D205='3. GRI Pricing'!C219</f>
        <v>1</v>
      </c>
      <c r="B205" s="1" t="s">
        <v>652</v>
      </c>
      <c r="C205" s="1" t="s">
        <v>653</v>
      </c>
      <c r="D205" s="1">
        <f t="shared" si="3"/>
        <v>635</v>
      </c>
    </row>
    <row r="206" spans="1:4" x14ac:dyDescent="0.25">
      <c r="A206" s="1" t="b">
        <f>D206='3. GRI Pricing'!C220</f>
        <v>1</v>
      </c>
      <c r="B206" s="1" t="s">
        <v>654</v>
      </c>
      <c r="C206" s="1" t="s">
        <v>655</v>
      </c>
      <c r="D206" s="1">
        <f t="shared" si="3"/>
        <v>636</v>
      </c>
    </row>
    <row r="207" spans="1:4" x14ac:dyDescent="0.25">
      <c r="A207" s="1" t="b">
        <f>D207='3. GRI Pricing'!C221</f>
        <v>1</v>
      </c>
      <c r="B207" s="1" t="s">
        <v>656</v>
      </c>
      <c r="C207" s="1" t="s">
        <v>657</v>
      </c>
      <c r="D207" s="1">
        <f t="shared" si="3"/>
        <v>637</v>
      </c>
    </row>
    <row r="208" spans="1:4" x14ac:dyDescent="0.25">
      <c r="A208" s="1" t="b">
        <f>D208='3. GRI Pricing'!C222</f>
        <v>1</v>
      </c>
      <c r="B208" s="1" t="s">
        <v>658</v>
      </c>
      <c r="C208" s="1" t="s">
        <v>659</v>
      </c>
      <c r="D208" s="1">
        <f t="shared" si="3"/>
        <v>638</v>
      </c>
    </row>
    <row r="209" spans="1:4" x14ac:dyDescent="0.25">
      <c r="A209" s="1" t="b">
        <f>D209='3. GRI Pricing'!C223</f>
        <v>1</v>
      </c>
      <c r="B209" s="1" t="s">
        <v>660</v>
      </c>
      <c r="C209" s="1" t="s">
        <v>661</v>
      </c>
      <c r="D209" s="1">
        <f t="shared" si="3"/>
        <v>639</v>
      </c>
    </row>
    <row r="210" spans="1:4" x14ac:dyDescent="0.25">
      <c r="A210" s="1" t="b">
        <f>D210='3. GRI Pricing'!C224</f>
        <v>1</v>
      </c>
      <c r="B210" s="1" t="s">
        <v>662</v>
      </c>
      <c r="C210" s="1" t="s">
        <v>663</v>
      </c>
      <c r="D210" s="1">
        <f t="shared" si="3"/>
        <v>701</v>
      </c>
    </row>
    <row r="211" spans="1:4" x14ac:dyDescent="0.25">
      <c r="A211" s="1" t="b">
        <f>D211='3. GRI Pricing'!C225</f>
        <v>1</v>
      </c>
      <c r="B211" s="1" t="s">
        <v>664</v>
      </c>
      <c r="C211" s="1" t="s">
        <v>665</v>
      </c>
      <c r="D211" s="1">
        <f t="shared" si="3"/>
        <v>702</v>
      </c>
    </row>
    <row r="212" spans="1:4" x14ac:dyDescent="0.25">
      <c r="A212" s="1" t="b">
        <f>D212='3. GRI Pricing'!C226</f>
        <v>1</v>
      </c>
      <c r="B212" s="1" t="s">
        <v>666</v>
      </c>
      <c r="C212" s="1" t="s">
        <v>667</v>
      </c>
      <c r="D212" s="1">
        <f t="shared" si="3"/>
        <v>703</v>
      </c>
    </row>
    <row r="213" spans="1:4" x14ac:dyDescent="0.25">
      <c r="A213" s="1" t="b">
        <f>D213='3. GRI Pricing'!C227</f>
        <v>1</v>
      </c>
      <c r="B213" s="1" t="s">
        <v>668</v>
      </c>
      <c r="C213" s="1" t="s">
        <v>669</v>
      </c>
      <c r="D213" s="1">
        <f t="shared" si="3"/>
        <v>704</v>
      </c>
    </row>
    <row r="214" spans="1:4" x14ac:dyDescent="0.25">
      <c r="A214" s="1" t="b">
        <f>D214='3. GRI Pricing'!C228</f>
        <v>1</v>
      </c>
      <c r="B214" s="1" t="s">
        <v>670</v>
      </c>
      <c r="C214" s="1" t="s">
        <v>671</v>
      </c>
      <c r="D214" s="1">
        <f t="shared" si="3"/>
        <v>705</v>
      </c>
    </row>
    <row r="215" spans="1:4" x14ac:dyDescent="0.25">
      <c r="A215" s="1" t="b">
        <f>D215='3. GRI Pricing'!C229</f>
        <v>1</v>
      </c>
      <c r="B215" s="1" t="s">
        <v>672</v>
      </c>
      <c r="C215" s="1" t="s">
        <v>673</v>
      </c>
      <c r="D215" s="1">
        <f t="shared" si="3"/>
        <v>706</v>
      </c>
    </row>
    <row r="216" spans="1:4" x14ac:dyDescent="0.25">
      <c r="A216" s="1" t="b">
        <f>D216='3. GRI Pricing'!C230</f>
        <v>1</v>
      </c>
      <c r="B216" s="1" t="s">
        <v>674</v>
      </c>
      <c r="C216" s="1" t="s">
        <v>675</v>
      </c>
      <c r="D216" s="1">
        <f t="shared" si="3"/>
        <v>707</v>
      </c>
    </row>
    <row r="217" spans="1:4" x14ac:dyDescent="0.25">
      <c r="A217" s="1" t="b">
        <f>D217='3. GRI Pricing'!C231</f>
        <v>1</v>
      </c>
      <c r="B217" s="1" t="s">
        <v>676</v>
      </c>
      <c r="C217" s="1" t="s">
        <v>677</v>
      </c>
      <c r="D217" s="1">
        <f t="shared" si="3"/>
        <v>708</v>
      </c>
    </row>
    <row r="218" spans="1:4" x14ac:dyDescent="0.25">
      <c r="A218" s="1" t="b">
        <f>D218='3. GRI Pricing'!C232</f>
        <v>1</v>
      </c>
      <c r="B218" s="1" t="s">
        <v>678</v>
      </c>
      <c r="C218" s="1" t="s">
        <v>679</v>
      </c>
      <c r="D218" s="1">
        <f t="shared" si="3"/>
        <v>709</v>
      </c>
    </row>
    <row r="219" spans="1:4" x14ac:dyDescent="0.25">
      <c r="A219" s="1" t="b">
        <f>D219='3. GRI Pricing'!C233</f>
        <v>1</v>
      </c>
      <c r="B219" s="1" t="s">
        <v>680</v>
      </c>
      <c r="C219" s="1" t="s">
        <v>681</v>
      </c>
      <c r="D219" s="1">
        <f t="shared" si="3"/>
        <v>710</v>
      </c>
    </row>
    <row r="220" spans="1:4" x14ac:dyDescent="0.25">
      <c r="A220" s="1" t="b">
        <f>D220='3. GRI Pricing'!C234</f>
        <v>1</v>
      </c>
      <c r="B220" s="1" t="s">
        <v>682</v>
      </c>
      <c r="C220" s="1" t="s">
        <v>683</v>
      </c>
      <c r="D220" s="1">
        <f t="shared" si="3"/>
        <v>711</v>
      </c>
    </row>
    <row r="221" spans="1:4" x14ac:dyDescent="0.25">
      <c r="A221" s="1" t="b">
        <f>D221='3. GRI Pricing'!C235</f>
        <v>1</v>
      </c>
      <c r="B221" s="1" t="s">
        <v>684</v>
      </c>
      <c r="C221" s="1" t="s">
        <v>685</v>
      </c>
      <c r="D221" s="1">
        <f t="shared" si="3"/>
        <v>712</v>
      </c>
    </row>
    <row r="222" spans="1:4" x14ac:dyDescent="0.25">
      <c r="A222" s="1" t="b">
        <f>D222='3. GRI Pricing'!C236</f>
        <v>1</v>
      </c>
      <c r="B222" s="1" t="s">
        <v>686</v>
      </c>
      <c r="C222" s="1" t="s">
        <v>687</v>
      </c>
      <c r="D222" s="1">
        <f t="shared" si="3"/>
        <v>713</v>
      </c>
    </row>
    <row r="223" spans="1:4" x14ac:dyDescent="0.25">
      <c r="A223" s="1" t="b">
        <f>D223='3. GRI Pricing'!C237</f>
        <v>1</v>
      </c>
      <c r="B223" s="1" t="s">
        <v>688</v>
      </c>
      <c r="C223" s="1" t="s">
        <v>689</v>
      </c>
      <c r="D223" s="1">
        <f t="shared" si="3"/>
        <v>714</v>
      </c>
    </row>
    <row r="224" spans="1:4" x14ac:dyDescent="0.25">
      <c r="A224" s="1" t="b">
        <f>D224='3. GRI Pricing'!C238</f>
        <v>1</v>
      </c>
      <c r="B224" s="1" t="s">
        <v>690</v>
      </c>
      <c r="C224" s="1" t="s">
        <v>691</v>
      </c>
      <c r="D224" s="1">
        <f t="shared" si="3"/>
        <v>715</v>
      </c>
    </row>
    <row r="225" spans="1:4" x14ac:dyDescent="0.25">
      <c r="A225" s="1" t="b">
        <f>D225='3. GRI Pricing'!C239</f>
        <v>1</v>
      </c>
      <c r="B225" s="1" t="s">
        <v>692</v>
      </c>
      <c r="C225" s="1" t="s">
        <v>693</v>
      </c>
      <c r="D225" s="1">
        <f t="shared" si="3"/>
        <v>716</v>
      </c>
    </row>
    <row r="226" spans="1:4" x14ac:dyDescent="0.25">
      <c r="A226" s="1" t="b">
        <f>D226='3. GRI Pricing'!C240</f>
        <v>1</v>
      </c>
      <c r="B226" s="1" t="s">
        <v>694</v>
      </c>
      <c r="C226" s="1" t="s">
        <v>695</v>
      </c>
      <c r="D226" s="1">
        <f t="shared" si="3"/>
        <v>717</v>
      </c>
    </row>
    <row r="227" spans="1:4" x14ac:dyDescent="0.25">
      <c r="A227" s="1" t="b">
        <f>D227='3. GRI Pricing'!C241</f>
        <v>1</v>
      </c>
      <c r="B227" s="1" t="s">
        <v>696</v>
      </c>
      <c r="C227" s="1" t="s">
        <v>697</v>
      </c>
      <c r="D227" s="1">
        <f t="shared" si="3"/>
        <v>718</v>
      </c>
    </row>
    <row r="228" spans="1:4" x14ac:dyDescent="0.25">
      <c r="A228" s="1" t="b">
        <f>D228='3. GRI Pricing'!C242</f>
        <v>1</v>
      </c>
      <c r="B228" s="1" t="s">
        <v>698</v>
      </c>
      <c r="C228" s="1" t="s">
        <v>699</v>
      </c>
      <c r="D228" s="1">
        <f t="shared" si="3"/>
        <v>719</v>
      </c>
    </row>
    <row r="229" spans="1:4" x14ac:dyDescent="0.25">
      <c r="A229" s="1" t="b">
        <f>D229='3. GRI Pricing'!C243</f>
        <v>1</v>
      </c>
      <c r="B229" s="1" t="s">
        <v>700</v>
      </c>
      <c r="C229" s="1" t="s">
        <v>701</v>
      </c>
      <c r="D229" s="1">
        <f t="shared" si="3"/>
        <v>720</v>
      </c>
    </row>
    <row r="230" spans="1:4" x14ac:dyDescent="0.25">
      <c r="A230" s="1" t="b">
        <f>D230='3. GRI Pricing'!C244</f>
        <v>1</v>
      </c>
      <c r="B230" s="1" t="s">
        <v>702</v>
      </c>
      <c r="C230" s="1" t="s">
        <v>703</v>
      </c>
      <c r="D230" s="1">
        <f t="shared" si="3"/>
        <v>721</v>
      </c>
    </row>
    <row r="231" spans="1:4" x14ac:dyDescent="0.25">
      <c r="A231" s="1" t="b">
        <f>D231='3. GRI Pricing'!C245</f>
        <v>1</v>
      </c>
      <c r="B231" s="1" t="s">
        <v>704</v>
      </c>
      <c r="C231" s="1" t="s">
        <v>705</v>
      </c>
      <c r="D231" s="1">
        <f t="shared" si="3"/>
        <v>722</v>
      </c>
    </row>
    <row r="232" spans="1:4" x14ac:dyDescent="0.25">
      <c r="A232" s="1" t="b">
        <f>D232='3. GRI Pricing'!C246</f>
        <v>1</v>
      </c>
      <c r="B232" s="1" t="s">
        <v>706</v>
      </c>
      <c r="C232" s="1" t="s">
        <v>707</v>
      </c>
      <c r="D232" s="1">
        <f t="shared" si="3"/>
        <v>723</v>
      </c>
    </row>
    <row r="233" spans="1:4" x14ac:dyDescent="0.25">
      <c r="A233" s="1" t="b">
        <f>D233='3. GRI Pricing'!C247</f>
        <v>1</v>
      </c>
      <c r="B233" s="1" t="s">
        <v>708</v>
      </c>
      <c r="C233" s="1" t="s">
        <v>709</v>
      </c>
      <c r="D233" s="1">
        <f t="shared" si="3"/>
        <v>724</v>
      </c>
    </row>
    <row r="234" spans="1:4" x14ac:dyDescent="0.25">
      <c r="A234" s="1" t="b">
        <f>D234='3. GRI Pricing'!C248</f>
        <v>1</v>
      </c>
      <c r="B234" s="1" t="s">
        <v>710</v>
      </c>
      <c r="C234" s="1" t="s">
        <v>711</v>
      </c>
      <c r="D234" s="1">
        <f t="shared" si="3"/>
        <v>725</v>
      </c>
    </row>
    <row r="235" spans="1:4" x14ac:dyDescent="0.25">
      <c r="A235" s="1" t="b">
        <f>D235='3. GRI Pricing'!C249</f>
        <v>1</v>
      </c>
      <c r="B235" s="1" t="s">
        <v>712</v>
      </c>
      <c r="C235" s="1" t="s">
        <v>713</v>
      </c>
      <c r="D235" s="1">
        <f t="shared" si="3"/>
        <v>726</v>
      </c>
    </row>
    <row r="236" spans="1:4" x14ac:dyDescent="0.25">
      <c r="A236" s="1" t="b">
        <f>D236='3. GRI Pricing'!C250</f>
        <v>1</v>
      </c>
      <c r="B236" s="1" t="s">
        <v>714</v>
      </c>
      <c r="C236" s="1" t="s">
        <v>715</v>
      </c>
      <c r="D236" s="1">
        <f t="shared" si="3"/>
        <v>727</v>
      </c>
    </row>
    <row r="237" spans="1:4" x14ac:dyDescent="0.25">
      <c r="A237" s="1" t="b">
        <f>D237='3. GRI Pricing'!C251</f>
        <v>1</v>
      </c>
      <c r="B237" s="1" t="s">
        <v>716</v>
      </c>
      <c r="C237" s="1" t="s">
        <v>717</v>
      </c>
      <c r="D237" s="1">
        <f t="shared" si="3"/>
        <v>728</v>
      </c>
    </row>
    <row r="238" spans="1:4" x14ac:dyDescent="0.25">
      <c r="A238" s="1" t="b">
        <f>D238='3. GRI Pricing'!C252</f>
        <v>1</v>
      </c>
      <c r="B238" s="1" t="s">
        <v>718</v>
      </c>
      <c r="C238" s="1" t="s">
        <v>719</v>
      </c>
      <c r="D238" s="1">
        <f t="shared" si="3"/>
        <v>729</v>
      </c>
    </row>
    <row r="239" spans="1:4" x14ac:dyDescent="0.25">
      <c r="A239" s="1" t="b">
        <f>D239='3. GRI Pricing'!C253</f>
        <v>1</v>
      </c>
      <c r="B239" s="1" t="s">
        <v>720</v>
      </c>
      <c r="C239" s="1" t="s">
        <v>721</v>
      </c>
      <c r="D239" s="1">
        <f t="shared" si="3"/>
        <v>730</v>
      </c>
    </row>
    <row r="240" spans="1:4" x14ac:dyDescent="0.25">
      <c r="A240" s="1" t="b">
        <f>D240='3. GRI Pricing'!C254</f>
        <v>1</v>
      </c>
      <c r="B240" s="1" t="s">
        <v>722</v>
      </c>
      <c r="C240" s="1" t="s">
        <v>723</v>
      </c>
      <c r="D240" s="1">
        <f t="shared" si="3"/>
        <v>731</v>
      </c>
    </row>
    <row r="241" spans="1:4" x14ac:dyDescent="0.25">
      <c r="A241" s="1" t="b">
        <f>D241='3. GRI Pricing'!C255</f>
        <v>1</v>
      </c>
      <c r="B241" s="1" t="s">
        <v>724</v>
      </c>
      <c r="C241" s="1" t="s">
        <v>725</v>
      </c>
      <c r="D241" s="1">
        <f t="shared" si="3"/>
        <v>732</v>
      </c>
    </row>
    <row r="242" spans="1:4" x14ac:dyDescent="0.25">
      <c r="A242" s="1" t="b">
        <f>D242='3. GRI Pricing'!C256</f>
        <v>1</v>
      </c>
      <c r="B242" s="1" t="s">
        <v>726</v>
      </c>
      <c r="C242" s="1" t="s">
        <v>727</v>
      </c>
      <c r="D242" s="1">
        <f t="shared" si="3"/>
        <v>733</v>
      </c>
    </row>
    <row r="243" spans="1:4" x14ac:dyDescent="0.25">
      <c r="A243" s="1" t="b">
        <f>D243='3. GRI Pricing'!C257</f>
        <v>1</v>
      </c>
      <c r="B243" s="1" t="s">
        <v>728</v>
      </c>
      <c r="C243" s="1" t="s">
        <v>729</v>
      </c>
      <c r="D243" s="1">
        <f t="shared" si="3"/>
        <v>801</v>
      </c>
    </row>
    <row r="244" spans="1:4" x14ac:dyDescent="0.25">
      <c r="A244" s="1" t="b">
        <f>D244='3. GRI Pricing'!C258</f>
        <v>1</v>
      </c>
      <c r="B244" s="1" t="s">
        <v>730</v>
      </c>
      <c r="C244" s="1" t="s">
        <v>731</v>
      </c>
      <c r="D244" s="1">
        <f t="shared" si="3"/>
        <v>802</v>
      </c>
    </row>
    <row r="245" spans="1:4" x14ac:dyDescent="0.25">
      <c r="A245" s="1" t="b">
        <f>D245='3. GRI Pricing'!C259</f>
        <v>1</v>
      </c>
      <c r="B245" s="1" t="s">
        <v>732</v>
      </c>
      <c r="C245" s="1" t="s">
        <v>733</v>
      </c>
      <c r="D245" s="1">
        <f t="shared" si="3"/>
        <v>803</v>
      </c>
    </row>
    <row r="246" spans="1:4" x14ac:dyDescent="0.25">
      <c r="A246" s="1" t="b">
        <f>D246='3. GRI Pricing'!C260</f>
        <v>1</v>
      </c>
      <c r="B246" s="1" t="s">
        <v>734</v>
      </c>
      <c r="C246" s="1" t="s">
        <v>735</v>
      </c>
      <c r="D246" s="1">
        <f t="shared" si="3"/>
        <v>804</v>
      </c>
    </row>
    <row r="247" spans="1:4" x14ac:dyDescent="0.25">
      <c r="A247" s="1" t="b">
        <f>D247='3. GRI Pricing'!C261</f>
        <v>1</v>
      </c>
      <c r="B247" s="1" t="s">
        <v>736</v>
      </c>
      <c r="C247" s="1" t="s">
        <v>737</v>
      </c>
      <c r="D247" s="1">
        <f t="shared" si="3"/>
        <v>805</v>
      </c>
    </row>
    <row r="248" spans="1:4" x14ac:dyDescent="0.25">
      <c r="A248" s="1" t="b">
        <f>D248='3. GRI Pricing'!C262</f>
        <v>1</v>
      </c>
      <c r="B248" s="1" t="s">
        <v>738</v>
      </c>
      <c r="C248" s="1" t="s">
        <v>739</v>
      </c>
      <c r="D248" s="1">
        <f t="shared" si="3"/>
        <v>806</v>
      </c>
    </row>
    <row r="249" spans="1:4" x14ac:dyDescent="0.25">
      <c r="A249" s="1" t="b">
        <f>D249='3. GRI Pricing'!C263</f>
        <v>1</v>
      </c>
      <c r="B249" s="1" t="s">
        <v>740</v>
      </c>
      <c r="C249" s="1" t="s">
        <v>741</v>
      </c>
      <c r="D249" s="1">
        <f t="shared" si="3"/>
        <v>807</v>
      </c>
    </row>
    <row r="250" spans="1:4" x14ac:dyDescent="0.25">
      <c r="A250" s="1" t="b">
        <f>D250='3. GRI Pricing'!C264</f>
        <v>1</v>
      </c>
      <c r="B250" s="1" t="s">
        <v>742</v>
      </c>
      <c r="C250" s="1" t="s">
        <v>743</v>
      </c>
      <c r="D250" s="1">
        <f t="shared" si="3"/>
        <v>808</v>
      </c>
    </row>
    <row r="251" spans="1:4" x14ac:dyDescent="0.25">
      <c r="A251" s="1" t="b">
        <f>D251='3. GRI Pricing'!C265</f>
        <v>1</v>
      </c>
      <c r="B251" s="1" t="s">
        <v>744</v>
      </c>
      <c r="C251" s="1" t="s">
        <v>745</v>
      </c>
      <c r="D251" s="1">
        <f t="shared" si="3"/>
        <v>809</v>
      </c>
    </row>
    <row r="252" spans="1:4" x14ac:dyDescent="0.25">
      <c r="A252" s="1" t="b">
        <f>D252='3. GRI Pricing'!C266</f>
        <v>1</v>
      </c>
      <c r="B252" s="1" t="s">
        <v>746</v>
      </c>
      <c r="C252" s="1" t="s">
        <v>747</v>
      </c>
      <c r="D252" s="1">
        <f t="shared" si="3"/>
        <v>810</v>
      </c>
    </row>
    <row r="253" spans="1:4" x14ac:dyDescent="0.25">
      <c r="A253" s="1" t="b">
        <f>D253='3. GRI Pricing'!C267</f>
        <v>1</v>
      </c>
      <c r="B253" s="1" t="s">
        <v>748</v>
      </c>
      <c r="C253" s="1" t="s">
        <v>749</v>
      </c>
      <c r="D253" s="1">
        <f t="shared" si="3"/>
        <v>811</v>
      </c>
    </row>
    <row r="254" spans="1:4" x14ac:dyDescent="0.25">
      <c r="A254" s="1" t="b">
        <f>D254='3. GRI Pricing'!C268</f>
        <v>1</v>
      </c>
      <c r="B254" s="1" t="s">
        <v>750</v>
      </c>
      <c r="C254" s="1" t="s">
        <v>751</v>
      </c>
      <c r="D254" s="1">
        <f t="shared" si="3"/>
        <v>812</v>
      </c>
    </row>
    <row r="255" spans="1:4" x14ac:dyDescent="0.25">
      <c r="A255" s="1" t="b">
        <f>D255='3. GRI Pricing'!C269</f>
        <v>1</v>
      </c>
      <c r="B255" s="1" t="s">
        <v>752</v>
      </c>
      <c r="C255" s="1" t="s">
        <v>753</v>
      </c>
      <c r="D255" s="1">
        <f t="shared" si="3"/>
        <v>813</v>
      </c>
    </row>
    <row r="256" spans="1:4" x14ac:dyDescent="0.25">
      <c r="A256" s="1" t="b">
        <f>D256='3. GRI Pricing'!C270</f>
        <v>1</v>
      </c>
      <c r="B256" s="1" t="s">
        <v>754</v>
      </c>
      <c r="C256" s="1" t="s">
        <v>755</v>
      </c>
      <c r="D256" s="1">
        <f t="shared" si="3"/>
        <v>814</v>
      </c>
    </row>
    <row r="257" spans="1:4" x14ac:dyDescent="0.25">
      <c r="A257" s="1" t="b">
        <f>D257='3. GRI Pricing'!C271</f>
        <v>1</v>
      </c>
      <c r="B257" s="1" t="s">
        <v>756</v>
      </c>
      <c r="C257" s="1" t="s">
        <v>757</v>
      </c>
      <c r="D257" s="1">
        <f t="shared" si="3"/>
        <v>815</v>
      </c>
    </row>
    <row r="258" spans="1:4" x14ac:dyDescent="0.25">
      <c r="A258" s="1" t="b">
        <f>D258='3. GRI Pricing'!C272</f>
        <v>1</v>
      </c>
      <c r="B258" s="1" t="s">
        <v>758</v>
      </c>
      <c r="C258" s="1" t="s">
        <v>759</v>
      </c>
      <c r="D258" s="1">
        <f t="shared" si="3"/>
        <v>816</v>
      </c>
    </row>
    <row r="259" spans="1:4" x14ac:dyDescent="0.25">
      <c r="A259" s="1" t="b">
        <f>D259='3. GRI Pricing'!C273</f>
        <v>1</v>
      </c>
      <c r="B259" s="1" t="s">
        <v>760</v>
      </c>
      <c r="C259" s="1" t="s">
        <v>761</v>
      </c>
      <c r="D259" s="1">
        <f t="shared" ref="D259:D263" si="4">_xlfn.NUMBERVALUE(LEFT(C259,3))</f>
        <v>817</v>
      </c>
    </row>
    <row r="260" spans="1:4" x14ac:dyDescent="0.25">
      <c r="A260" s="1" t="b">
        <f>D260='3. GRI Pricing'!C274</f>
        <v>1</v>
      </c>
      <c r="B260" s="1" t="s">
        <v>762</v>
      </c>
      <c r="C260" s="1" t="s">
        <v>763</v>
      </c>
      <c r="D260" s="1">
        <f t="shared" si="4"/>
        <v>818</v>
      </c>
    </row>
    <row r="261" spans="1:4" x14ac:dyDescent="0.25">
      <c r="A261" s="1" t="b">
        <f>D261='3. GRI Pricing'!C275</f>
        <v>1</v>
      </c>
      <c r="B261" s="1" t="s">
        <v>764</v>
      </c>
      <c r="C261" s="1" t="s">
        <v>765</v>
      </c>
      <c r="D261" s="1">
        <f t="shared" si="4"/>
        <v>819</v>
      </c>
    </row>
    <row r="262" spans="1:4" x14ac:dyDescent="0.25">
      <c r="A262" s="1" t="b">
        <f>D262='3. GRI Pricing'!C276</f>
        <v>1</v>
      </c>
      <c r="B262" s="1" t="s">
        <v>766</v>
      </c>
      <c r="C262" s="1" t="s">
        <v>767</v>
      </c>
      <c r="D262" s="1">
        <f t="shared" si="4"/>
        <v>820</v>
      </c>
    </row>
    <row r="263" spans="1:4" x14ac:dyDescent="0.25">
      <c r="A263" s="1" t="b">
        <f>D263='3. GRI Pricing'!C277</f>
        <v>1</v>
      </c>
      <c r="B263" s="1" t="s">
        <v>768</v>
      </c>
      <c r="C263" s="1" t="s">
        <v>769</v>
      </c>
      <c r="D263" s="1">
        <f t="shared" si="4"/>
        <v>821</v>
      </c>
    </row>
  </sheetData>
  <sheetProtection algorithmName="SHA-512" hashValue="Vgd42wLbFYnNSpspnzKWBza09IHi7pxF0v+RZSted7ukG5KmvXd7ipRa0NuEg5f40kGPn7F9pNM21Wu4HA3nVw==" saltValue="55gDwG1pUc9HftSZO0fSSA==" spinCount="100000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ECE48-5ABB-476B-A088-5E0E3456C64B}">
  <sheetPr>
    <tabColor rgb="FFFFC000"/>
  </sheetPr>
  <dimension ref="A1:F6397"/>
  <sheetViews>
    <sheetView tabSelected="1" workbookViewId="0">
      <selection activeCell="B3133" sqref="B1:E3133"/>
    </sheetView>
  </sheetViews>
  <sheetFormatPr defaultColWidth="8.8984375" defaultRowHeight="13.8" x14ac:dyDescent="0.25"/>
  <cols>
    <col min="2" max="4" width="9.8984375" style="1" bestFit="1" customWidth="1"/>
    <col min="5" max="5" width="14.59765625" style="385" bestFit="1" customWidth="1"/>
    <col min="6" max="6" width="8.59765625" style="1"/>
  </cols>
  <sheetData>
    <row r="1" spans="1:5" x14ac:dyDescent="0.25">
      <c r="B1" s="1" t="s">
        <v>246</v>
      </c>
      <c r="C1" s="1" t="s">
        <v>770</v>
      </c>
      <c r="D1" s="1" t="s">
        <v>771</v>
      </c>
      <c r="E1" s="385" t="s">
        <v>772</v>
      </c>
    </row>
    <row r="2" spans="1:5" x14ac:dyDescent="0.25">
      <c r="A2" s="381">
        <v>1</v>
      </c>
      <c r="B2" s="381" t="str">
        <f ca="1">OFFSET('3. GRI Pricing'!$A$16,'PBI data'!A2,0)</f>
        <v>222708001</v>
      </c>
      <c r="C2" s="382">
        <v>45566</v>
      </c>
      <c r="D2" s="382">
        <f>EOMONTH(C2,0)</f>
        <v>45596</v>
      </c>
      <c r="E2" s="385">
        <f ca="1">IFERROR(INDEX('3. GRI Pricing'!$A$16:$AP$616,MATCH('PBI data'!$B2,'3. GRI Pricing'!$A$16:$A$616,0),MATCH('PBI data'!$D2,'3. GRI Pricing'!$A$16:$AP$16,0)),0)</f>
        <v>1371.7719452254644</v>
      </c>
    </row>
    <row r="3" spans="1:5" x14ac:dyDescent="0.25">
      <c r="B3" s="1" t="str">
        <f ca="1">B2</f>
        <v>222708001</v>
      </c>
      <c r="C3" s="382">
        <f>D2+1</f>
        <v>45597</v>
      </c>
      <c r="D3" s="382">
        <f>EOMONTH(C3,0)</f>
        <v>45626</v>
      </c>
      <c r="E3" s="385">
        <f ca="1">IFERROR(INDEX('3. GRI Pricing'!$A$16:$AP$616,MATCH('PBI data'!$B3,'3. GRI Pricing'!$A$16:$A$616,0),MATCH('PBI data'!$D3,'3. GRI Pricing'!$A$16:$AP$16,0)),0)</f>
        <v>1378.3574272572607</v>
      </c>
    </row>
    <row r="4" spans="1:5" x14ac:dyDescent="0.25">
      <c r="B4" s="1" t="str">
        <f t="shared" ref="B4:B13" ca="1" si="0">B3</f>
        <v>222708001</v>
      </c>
      <c r="C4" s="382">
        <f t="shared" ref="C4:C13" si="1">D3+1</f>
        <v>45627</v>
      </c>
      <c r="D4" s="382">
        <f t="shared" ref="D4:D13" si="2">EOMONTH(C4,0)</f>
        <v>45657</v>
      </c>
      <c r="E4" s="385">
        <f ca="1">IFERROR(INDEX('3. GRI Pricing'!$A$16:$AP$616,MATCH('PBI data'!$B4,'3. GRI Pricing'!$A$16:$A$616,0),MATCH('PBI data'!$D4,'3. GRI Pricing'!$A$16:$AP$16,0)),0)</f>
        <v>1385.1956404429736</v>
      </c>
    </row>
    <row r="5" spans="1:5" x14ac:dyDescent="0.25">
      <c r="B5" s="1" t="str">
        <f t="shared" ca="1" si="0"/>
        <v>222708001</v>
      </c>
      <c r="C5" s="382">
        <f t="shared" si="1"/>
        <v>45658</v>
      </c>
      <c r="D5" s="382">
        <f t="shared" si="2"/>
        <v>45688</v>
      </c>
      <c r="E5" s="385">
        <f ca="1">IFERROR(INDEX('3. GRI Pricing'!$A$16:$AP$616,MATCH('PBI data'!$B5,'3. GRI Pricing'!$A$16:$A$616,0),MATCH('PBI data'!$D5,'3. GRI Pricing'!$A$16:$AP$16,0)),0)</f>
        <v>1392.0677789071726</v>
      </c>
    </row>
    <row r="6" spans="1:5" x14ac:dyDescent="0.25">
      <c r="B6" s="1" t="str">
        <f t="shared" ca="1" si="0"/>
        <v>222708001</v>
      </c>
      <c r="C6" s="382">
        <f t="shared" si="1"/>
        <v>45689</v>
      </c>
      <c r="D6" s="382">
        <f t="shared" si="2"/>
        <v>45716</v>
      </c>
      <c r="E6" s="385">
        <f ca="1">IFERROR(INDEX('3. GRI Pricing'!$A$16:$AP$616,MATCH('PBI data'!$B6,'3. GRI Pricing'!$A$16:$A$616,0),MATCH('PBI data'!$D6,'3. GRI Pricing'!$A$16:$AP$16,0)),0)</f>
        <v>1398.3041711948592</v>
      </c>
    </row>
    <row r="7" spans="1:5" x14ac:dyDescent="0.25">
      <c r="B7" s="1" t="str">
        <f t="shared" ca="1" si="0"/>
        <v>222708001</v>
      </c>
      <c r="C7" s="382">
        <f t="shared" si="1"/>
        <v>45717</v>
      </c>
      <c r="D7" s="382">
        <f t="shared" si="2"/>
        <v>45747</v>
      </c>
      <c r="E7" s="385">
        <f ca="1">IFERROR(INDEX('3. GRI Pricing'!$A$16:$AP$616,MATCH('PBI data'!$B7,'3. GRI Pricing'!$A$16:$A$616,0),MATCH('PBI data'!$D7,'3. GRI Pricing'!$A$16:$AP$16,0)),0)</f>
        <v>1405.2413428108812</v>
      </c>
    </row>
    <row r="8" spans="1:5" x14ac:dyDescent="0.25">
      <c r="B8" s="1" t="str">
        <f t="shared" ca="1" si="0"/>
        <v>222708001</v>
      </c>
      <c r="C8" s="382">
        <f t="shared" si="1"/>
        <v>45748</v>
      </c>
      <c r="D8" s="382">
        <f t="shared" si="2"/>
        <v>45777</v>
      </c>
      <c r="E8" s="385">
        <f ca="1">IFERROR(INDEX('3. GRI Pricing'!$A$16:$AP$616,MATCH('PBI data'!$B8,'3. GRI Pricing'!$A$16:$A$616,0),MATCH('PBI data'!$D8,'3. GRI Pricing'!$A$16:$AP$16,0)),0)</f>
        <v>1411.9875017811298</v>
      </c>
    </row>
    <row r="9" spans="1:5" x14ac:dyDescent="0.25">
      <c r="B9" s="1" t="str">
        <f t="shared" ca="1" si="0"/>
        <v>222708001</v>
      </c>
      <c r="C9" s="382">
        <f t="shared" si="1"/>
        <v>45778</v>
      </c>
      <c r="D9" s="382">
        <f t="shared" si="2"/>
        <v>45808</v>
      </c>
      <c r="E9" s="385">
        <f ca="1">IFERROR(INDEX('3. GRI Pricing'!$A$16:$AP$616,MATCH('PBI data'!$B9,'3. GRI Pricing'!$A$16:$A$616,0),MATCH('PBI data'!$D9,'3. GRI Pricing'!$A$16:$AP$16,0)),0)</f>
        <v>1418.9925582068456</v>
      </c>
    </row>
    <row r="10" spans="1:5" x14ac:dyDescent="0.25">
      <c r="B10" s="1" t="str">
        <f t="shared" ca="1" si="0"/>
        <v>222708001</v>
      </c>
      <c r="C10" s="382">
        <f t="shared" si="1"/>
        <v>45809</v>
      </c>
      <c r="D10" s="382">
        <f t="shared" si="2"/>
        <v>45838</v>
      </c>
      <c r="E10" s="385">
        <f ca="1">IFERROR(INDEX('3. GRI Pricing'!$A$16:$AP$616,MATCH('PBI data'!$B10,'3. GRI Pricing'!$A$16:$A$616,0),MATCH('PBI data'!$D10,'3. GRI Pricing'!$A$16:$AP$16,0)),0)</f>
        <v>1425.804732801791</v>
      </c>
    </row>
    <row r="11" spans="1:5" x14ac:dyDescent="0.25">
      <c r="B11" s="1" t="str">
        <f t="shared" ca="1" si="0"/>
        <v>222708001</v>
      </c>
      <c r="C11" s="382">
        <f t="shared" si="1"/>
        <v>45839</v>
      </c>
      <c r="D11" s="382">
        <f t="shared" si="2"/>
        <v>45869</v>
      </c>
      <c r="E11" s="385">
        <f ca="1">IFERROR(INDEX('3. GRI Pricing'!$A$16:$AP$616,MATCH('PBI data'!$B11,'3. GRI Pricing'!$A$16:$A$616,0),MATCH('PBI data'!$D11,'3. GRI Pricing'!$A$16:$AP$16,0)),0)</f>
        <v>1432.8783383349351</v>
      </c>
    </row>
    <row r="12" spans="1:5" x14ac:dyDescent="0.25">
      <c r="B12" s="1" t="str">
        <f t="shared" ca="1" si="0"/>
        <v>222708001</v>
      </c>
      <c r="C12" s="382">
        <f t="shared" si="1"/>
        <v>45870</v>
      </c>
      <c r="D12" s="382">
        <f t="shared" si="2"/>
        <v>45900</v>
      </c>
      <c r="E12" s="385">
        <f ca="1">IFERROR(INDEX('3. GRI Pricing'!$A$16:$AP$616,MATCH('PBI data'!$B12,'3. GRI Pricing'!$A$16:$A$616,0),MATCH('PBI data'!$D12,'3. GRI Pricing'!$A$16:$AP$16,0)),0)</f>
        <v>1439.9870369590803</v>
      </c>
    </row>
    <row r="13" spans="1:5" x14ac:dyDescent="0.25">
      <c r="B13" s="1" t="str">
        <f t="shared" ca="1" si="0"/>
        <v>222708001</v>
      </c>
      <c r="C13" s="382">
        <f t="shared" si="1"/>
        <v>45901</v>
      </c>
      <c r="D13" s="382">
        <f t="shared" si="2"/>
        <v>45930</v>
      </c>
      <c r="E13" s="385">
        <f ca="1">IFERROR(INDEX('3. GRI Pricing'!$A$16:$AP$616,MATCH('PBI data'!$B13,'3. GRI Pricing'!$A$16:$A$616,0),MATCH('PBI data'!$D13,'3. GRI Pricing'!$A$16:$AP$16,0)),0)</f>
        <v>1446.8999999999996</v>
      </c>
    </row>
    <row r="14" spans="1:5" x14ac:dyDescent="0.25">
      <c r="A14" s="381">
        <f>A2+1</f>
        <v>2</v>
      </c>
      <c r="B14" s="383" t="str">
        <f ca="1">OFFSET('3. GRI Pricing'!$A$16,'PBI data'!A14,0)</f>
        <v>222708002</v>
      </c>
      <c r="C14" s="384">
        <f>C2</f>
        <v>45566</v>
      </c>
      <c r="D14" s="384">
        <f>D2</f>
        <v>45596</v>
      </c>
      <c r="E14" s="385">
        <f ca="1">IFERROR(INDEX('3. GRI Pricing'!$A$16:$AP$616,MATCH('PBI data'!$B14,'3. GRI Pricing'!$A$16:$A$616,0),MATCH('PBI data'!$D14,'3. GRI Pricing'!$A$16:$AP$16,0)),0)</f>
        <v>1200.928552779802</v>
      </c>
    </row>
    <row r="15" spans="1:5" x14ac:dyDescent="0.25">
      <c r="B15" s="1" t="str">
        <f ca="1">B14</f>
        <v>222708002</v>
      </c>
      <c r="C15" s="384">
        <f t="shared" ref="C15:D30" si="3">C3</f>
        <v>45597</v>
      </c>
      <c r="D15" s="384">
        <f t="shared" si="3"/>
        <v>45626</v>
      </c>
      <c r="E15" s="385">
        <f ca="1">IFERROR(INDEX('3. GRI Pricing'!$A$16:$AP$616,MATCH('PBI data'!$B15,'3. GRI Pricing'!$A$16:$A$616,0),MATCH('PBI data'!$D15,'3. GRI Pricing'!$A$16:$AP$16,0)),0)</f>
        <v>1206.6938648882244</v>
      </c>
    </row>
    <row r="16" spans="1:5" x14ac:dyDescent="0.25">
      <c r="B16" s="1" t="str">
        <f t="shared" ref="B16:B25" ca="1" si="4">B15</f>
        <v>222708002</v>
      </c>
      <c r="C16" s="384">
        <f t="shared" si="3"/>
        <v>45627</v>
      </c>
      <c r="D16" s="384">
        <f t="shared" si="3"/>
        <v>45657</v>
      </c>
      <c r="E16" s="385">
        <f ca="1">IFERROR(INDEX('3. GRI Pricing'!$A$16:$AP$616,MATCH('PBI data'!$B16,'3. GRI Pricing'!$A$16:$A$616,0),MATCH('PBI data'!$D16,'3. GRI Pricing'!$A$16:$AP$16,0)),0)</f>
        <v>1212.6804324757165</v>
      </c>
    </row>
    <row r="17" spans="1:5" x14ac:dyDescent="0.25">
      <c r="B17" s="1" t="str">
        <f t="shared" ca="1" si="4"/>
        <v>222708002</v>
      </c>
      <c r="C17" s="384">
        <f t="shared" si="3"/>
        <v>45658</v>
      </c>
      <c r="D17" s="384">
        <f t="shared" si="3"/>
        <v>45688</v>
      </c>
      <c r="E17" s="385">
        <f ca="1">IFERROR(INDEX('3. GRI Pricing'!$A$16:$AP$616,MATCH('PBI data'!$B17,'3. GRI Pricing'!$A$16:$A$616,0),MATCH('PBI data'!$D17,'3. GRI Pricing'!$A$16:$AP$16,0)),0)</f>
        <v>1218.6967002154365</v>
      </c>
    </row>
    <row r="18" spans="1:5" x14ac:dyDescent="0.25">
      <c r="B18" s="1" t="str">
        <f t="shared" ca="1" si="4"/>
        <v>222708002</v>
      </c>
      <c r="C18" s="384">
        <f t="shared" si="3"/>
        <v>45689</v>
      </c>
      <c r="D18" s="384">
        <f t="shared" si="3"/>
        <v>45716</v>
      </c>
      <c r="E18" s="385">
        <f ca="1">IFERROR(INDEX('3. GRI Pricing'!$A$16:$AP$616,MATCH('PBI data'!$B18,'3. GRI Pricing'!$A$16:$A$616,0),MATCH('PBI data'!$D18,'3. GRI Pricing'!$A$16:$AP$16,0)),0)</f>
        <v>1224.1563989581364</v>
      </c>
    </row>
    <row r="19" spans="1:5" x14ac:dyDescent="0.25">
      <c r="B19" s="1" t="str">
        <f t="shared" ca="1" si="4"/>
        <v>222708002</v>
      </c>
      <c r="C19" s="384">
        <f t="shared" si="3"/>
        <v>45717</v>
      </c>
      <c r="D19" s="384">
        <f t="shared" si="3"/>
        <v>45747</v>
      </c>
      <c r="E19" s="385">
        <f ca="1">IFERROR(INDEX('3. GRI Pricing'!$A$16:$AP$616,MATCH('PBI data'!$B19,'3. GRI Pricing'!$A$16:$A$616,0),MATCH('PBI data'!$D19,'3. GRI Pricing'!$A$16:$AP$16,0)),0)</f>
        <v>1230.2296004827856</v>
      </c>
    </row>
    <row r="20" spans="1:5" x14ac:dyDescent="0.25">
      <c r="B20" s="1" t="str">
        <f t="shared" ca="1" si="4"/>
        <v>222708002</v>
      </c>
      <c r="C20" s="384">
        <f t="shared" si="3"/>
        <v>45748</v>
      </c>
      <c r="D20" s="384">
        <f t="shared" si="3"/>
        <v>45777</v>
      </c>
      <c r="E20" s="385">
        <f ca="1">IFERROR(INDEX('3. GRI Pricing'!$A$16:$AP$616,MATCH('PBI data'!$B20,'3. GRI Pricing'!$A$16:$A$616,0),MATCH('PBI data'!$D20,'3. GRI Pricing'!$A$16:$AP$16,0)),0)</f>
        <v>1236.1355784823807</v>
      </c>
    </row>
    <row r="21" spans="1:5" x14ac:dyDescent="0.25">
      <c r="B21" s="1" t="str">
        <f t="shared" ca="1" si="4"/>
        <v>222708002</v>
      </c>
      <c r="C21" s="384">
        <f t="shared" si="3"/>
        <v>45778</v>
      </c>
      <c r="D21" s="384">
        <f t="shared" si="3"/>
        <v>45808</v>
      </c>
      <c r="E21" s="385">
        <f ca="1">IFERROR(INDEX('3. GRI Pricing'!$A$16:$AP$616,MATCH('PBI data'!$B21,'3. GRI Pricing'!$A$16:$A$616,0),MATCH('PBI data'!$D21,'3. GRI Pricing'!$A$16:$AP$16,0)),0)</f>
        <v>1242.2682102983003</v>
      </c>
    </row>
    <row r="22" spans="1:5" x14ac:dyDescent="0.25">
      <c r="B22" s="1" t="str">
        <f t="shared" ca="1" si="4"/>
        <v>222708002</v>
      </c>
      <c r="C22" s="384">
        <f t="shared" si="3"/>
        <v>45809</v>
      </c>
      <c r="D22" s="384">
        <f t="shared" si="3"/>
        <v>45838</v>
      </c>
      <c r="E22" s="385">
        <f ca="1">IFERROR(INDEX('3. GRI Pricing'!$A$16:$AP$616,MATCH('PBI data'!$B22,'3. GRI Pricing'!$A$16:$A$616,0),MATCH('PBI data'!$D22,'3. GRI Pricing'!$A$16:$AP$16,0)),0)</f>
        <v>1248.2319821964395</v>
      </c>
    </row>
    <row r="23" spans="1:5" x14ac:dyDescent="0.25">
      <c r="B23" s="1" t="str">
        <f t="shared" ca="1" si="4"/>
        <v>222708002</v>
      </c>
      <c r="C23" s="384">
        <f t="shared" si="3"/>
        <v>45839</v>
      </c>
      <c r="D23" s="384">
        <f t="shared" si="3"/>
        <v>45869</v>
      </c>
      <c r="E23" s="385">
        <f ca="1">IFERROR(INDEX('3. GRI Pricing'!$A$16:$AP$616,MATCH('PBI data'!$B23,'3. GRI Pricing'!$A$16:$A$616,0),MATCH('PBI data'!$D23,'3. GRI Pricing'!$A$16:$AP$16,0)),0)</f>
        <v>1254.4246258683127</v>
      </c>
    </row>
    <row r="24" spans="1:5" x14ac:dyDescent="0.25">
      <c r="B24" s="1" t="str">
        <f t="shared" ca="1" si="4"/>
        <v>222708002</v>
      </c>
      <c r="C24" s="384">
        <f t="shared" si="3"/>
        <v>45870</v>
      </c>
      <c r="D24" s="384">
        <f t="shared" si="3"/>
        <v>45900</v>
      </c>
      <c r="E24" s="385">
        <f ca="1">IFERROR(INDEX('3. GRI Pricing'!$A$16:$AP$616,MATCH('PBI data'!$B24,'3. GRI Pricing'!$A$16:$A$616,0),MATCH('PBI data'!$D24,'3. GRI Pricing'!$A$16:$AP$16,0)),0)</f>
        <v>1260.6479920630773</v>
      </c>
    </row>
    <row r="25" spans="1:5" x14ac:dyDescent="0.25">
      <c r="B25" s="1" t="str">
        <f t="shared" ca="1" si="4"/>
        <v>222708002</v>
      </c>
      <c r="C25" s="384">
        <f t="shared" si="3"/>
        <v>45901</v>
      </c>
      <c r="D25" s="384">
        <f t="shared" si="3"/>
        <v>45930</v>
      </c>
      <c r="E25" s="385">
        <f ca="1">IFERROR(INDEX('3. GRI Pricing'!$A$16:$AP$616,MATCH('PBI data'!$B25,'3. GRI Pricing'!$A$16:$A$616,0),MATCH('PBI data'!$D25,'3. GRI Pricing'!$A$16:$AP$16,0)),0)</f>
        <v>1266.6999999999991</v>
      </c>
    </row>
    <row r="26" spans="1:5" x14ac:dyDescent="0.25">
      <c r="A26" s="381">
        <f>A14+1</f>
        <v>3</v>
      </c>
      <c r="B26" s="383" t="str">
        <f ca="1">OFFSET('3. GRI Pricing'!$A$16,'PBI data'!A26,0)</f>
        <v>222708003</v>
      </c>
      <c r="C26" s="384">
        <f t="shared" si="3"/>
        <v>45566</v>
      </c>
      <c r="D26" s="384">
        <f t="shared" si="3"/>
        <v>45596</v>
      </c>
      <c r="E26" s="385">
        <f ca="1">IFERROR(INDEX('3. GRI Pricing'!$A$16:$AP$616,MATCH('PBI data'!$B26,'3. GRI Pricing'!$A$16:$A$616,0),MATCH('PBI data'!$D26,'3. GRI Pricing'!$A$16:$AP$16,0)),0)</f>
        <v>1200.928552779802</v>
      </c>
    </row>
    <row r="27" spans="1:5" x14ac:dyDescent="0.25">
      <c r="B27" s="1" t="str">
        <f ca="1">B26</f>
        <v>222708003</v>
      </c>
      <c r="C27" s="384">
        <f t="shared" si="3"/>
        <v>45597</v>
      </c>
      <c r="D27" s="384">
        <f t="shared" si="3"/>
        <v>45626</v>
      </c>
      <c r="E27" s="385">
        <f ca="1">IFERROR(INDEX('3. GRI Pricing'!$A$16:$AP$616,MATCH('PBI data'!$B27,'3. GRI Pricing'!$A$16:$A$616,0),MATCH('PBI data'!$D27,'3. GRI Pricing'!$A$16:$AP$16,0)),0)</f>
        <v>1206.6938648882244</v>
      </c>
    </row>
    <row r="28" spans="1:5" x14ac:dyDescent="0.25">
      <c r="B28" s="1" t="str">
        <f t="shared" ref="B28:B37" ca="1" si="5">B27</f>
        <v>222708003</v>
      </c>
      <c r="C28" s="384">
        <f t="shared" si="3"/>
        <v>45627</v>
      </c>
      <c r="D28" s="384">
        <f t="shared" si="3"/>
        <v>45657</v>
      </c>
      <c r="E28" s="385">
        <f ca="1">IFERROR(INDEX('3. GRI Pricing'!$A$16:$AP$616,MATCH('PBI data'!$B28,'3. GRI Pricing'!$A$16:$A$616,0),MATCH('PBI data'!$D28,'3. GRI Pricing'!$A$16:$AP$16,0)),0)</f>
        <v>1212.6804324757165</v>
      </c>
    </row>
    <row r="29" spans="1:5" x14ac:dyDescent="0.25">
      <c r="B29" s="1" t="str">
        <f t="shared" ca="1" si="5"/>
        <v>222708003</v>
      </c>
      <c r="C29" s="384">
        <f t="shared" si="3"/>
        <v>45658</v>
      </c>
      <c r="D29" s="384">
        <f t="shared" si="3"/>
        <v>45688</v>
      </c>
      <c r="E29" s="385">
        <f ca="1">IFERROR(INDEX('3. GRI Pricing'!$A$16:$AP$616,MATCH('PBI data'!$B29,'3. GRI Pricing'!$A$16:$A$616,0),MATCH('PBI data'!$D29,'3. GRI Pricing'!$A$16:$AP$16,0)),0)</f>
        <v>1218.6967002154365</v>
      </c>
    </row>
    <row r="30" spans="1:5" x14ac:dyDescent="0.25">
      <c r="B30" s="1" t="str">
        <f t="shared" ca="1" si="5"/>
        <v>222708003</v>
      </c>
      <c r="C30" s="384">
        <f t="shared" si="3"/>
        <v>45689</v>
      </c>
      <c r="D30" s="384">
        <f t="shared" si="3"/>
        <v>45716</v>
      </c>
      <c r="E30" s="385">
        <f ca="1">IFERROR(INDEX('3. GRI Pricing'!$A$16:$AP$616,MATCH('PBI data'!$B30,'3. GRI Pricing'!$A$16:$A$616,0),MATCH('PBI data'!$D30,'3. GRI Pricing'!$A$16:$AP$16,0)),0)</f>
        <v>1224.1563989581364</v>
      </c>
    </row>
    <row r="31" spans="1:5" x14ac:dyDescent="0.25">
      <c r="B31" s="1" t="str">
        <f t="shared" ca="1" si="5"/>
        <v>222708003</v>
      </c>
      <c r="C31" s="384">
        <f t="shared" ref="C31:D46" si="6">C19</f>
        <v>45717</v>
      </c>
      <c r="D31" s="384">
        <f t="shared" si="6"/>
        <v>45747</v>
      </c>
      <c r="E31" s="385">
        <f ca="1">IFERROR(INDEX('3. GRI Pricing'!$A$16:$AP$616,MATCH('PBI data'!$B31,'3. GRI Pricing'!$A$16:$A$616,0),MATCH('PBI data'!$D31,'3. GRI Pricing'!$A$16:$AP$16,0)),0)</f>
        <v>1230.2296004827856</v>
      </c>
    </row>
    <row r="32" spans="1:5" x14ac:dyDescent="0.25">
      <c r="B32" s="1" t="str">
        <f t="shared" ca="1" si="5"/>
        <v>222708003</v>
      </c>
      <c r="C32" s="384">
        <f t="shared" si="6"/>
        <v>45748</v>
      </c>
      <c r="D32" s="384">
        <f t="shared" si="6"/>
        <v>45777</v>
      </c>
      <c r="E32" s="385">
        <f ca="1">IFERROR(INDEX('3. GRI Pricing'!$A$16:$AP$616,MATCH('PBI data'!$B32,'3. GRI Pricing'!$A$16:$A$616,0),MATCH('PBI data'!$D32,'3. GRI Pricing'!$A$16:$AP$16,0)),0)</f>
        <v>1236.1355784823807</v>
      </c>
    </row>
    <row r="33" spans="1:5" x14ac:dyDescent="0.25">
      <c r="B33" s="1" t="str">
        <f t="shared" ca="1" si="5"/>
        <v>222708003</v>
      </c>
      <c r="C33" s="384">
        <f t="shared" si="6"/>
        <v>45778</v>
      </c>
      <c r="D33" s="384">
        <f t="shared" si="6"/>
        <v>45808</v>
      </c>
      <c r="E33" s="385">
        <f ca="1">IFERROR(INDEX('3. GRI Pricing'!$A$16:$AP$616,MATCH('PBI data'!$B33,'3. GRI Pricing'!$A$16:$A$616,0),MATCH('PBI data'!$D33,'3. GRI Pricing'!$A$16:$AP$16,0)),0)</f>
        <v>1242.2682102983003</v>
      </c>
    </row>
    <row r="34" spans="1:5" x14ac:dyDescent="0.25">
      <c r="B34" s="1" t="str">
        <f t="shared" ca="1" si="5"/>
        <v>222708003</v>
      </c>
      <c r="C34" s="384">
        <f t="shared" si="6"/>
        <v>45809</v>
      </c>
      <c r="D34" s="384">
        <f t="shared" si="6"/>
        <v>45838</v>
      </c>
      <c r="E34" s="385">
        <f ca="1">IFERROR(INDEX('3. GRI Pricing'!$A$16:$AP$616,MATCH('PBI data'!$B34,'3. GRI Pricing'!$A$16:$A$616,0),MATCH('PBI data'!$D34,'3. GRI Pricing'!$A$16:$AP$16,0)),0)</f>
        <v>1248.2319821964395</v>
      </c>
    </row>
    <row r="35" spans="1:5" x14ac:dyDescent="0.25">
      <c r="B35" s="1" t="str">
        <f t="shared" ca="1" si="5"/>
        <v>222708003</v>
      </c>
      <c r="C35" s="384">
        <f t="shared" si="6"/>
        <v>45839</v>
      </c>
      <c r="D35" s="384">
        <f t="shared" si="6"/>
        <v>45869</v>
      </c>
      <c r="E35" s="385">
        <f ca="1">IFERROR(INDEX('3. GRI Pricing'!$A$16:$AP$616,MATCH('PBI data'!$B35,'3. GRI Pricing'!$A$16:$A$616,0),MATCH('PBI data'!$D35,'3. GRI Pricing'!$A$16:$AP$16,0)),0)</f>
        <v>1254.4246258683127</v>
      </c>
    </row>
    <row r="36" spans="1:5" x14ac:dyDescent="0.25">
      <c r="B36" s="1" t="str">
        <f t="shared" ca="1" si="5"/>
        <v>222708003</v>
      </c>
      <c r="C36" s="384">
        <f t="shared" si="6"/>
        <v>45870</v>
      </c>
      <c r="D36" s="384">
        <f t="shared" si="6"/>
        <v>45900</v>
      </c>
      <c r="E36" s="385">
        <f ca="1">IFERROR(INDEX('3. GRI Pricing'!$A$16:$AP$616,MATCH('PBI data'!$B36,'3. GRI Pricing'!$A$16:$A$616,0),MATCH('PBI data'!$D36,'3. GRI Pricing'!$A$16:$AP$16,0)),0)</f>
        <v>1260.6479920630773</v>
      </c>
    </row>
    <row r="37" spans="1:5" x14ac:dyDescent="0.25">
      <c r="B37" s="1" t="str">
        <f t="shared" ca="1" si="5"/>
        <v>222708003</v>
      </c>
      <c r="C37" s="384">
        <f t="shared" si="6"/>
        <v>45901</v>
      </c>
      <c r="D37" s="384">
        <f t="shared" si="6"/>
        <v>45930</v>
      </c>
      <c r="E37" s="385">
        <f ca="1">IFERROR(INDEX('3. GRI Pricing'!$A$16:$AP$616,MATCH('PBI data'!$B37,'3. GRI Pricing'!$A$16:$A$616,0),MATCH('PBI data'!$D37,'3. GRI Pricing'!$A$16:$AP$16,0)),0)</f>
        <v>1266.6999999999991</v>
      </c>
    </row>
    <row r="38" spans="1:5" x14ac:dyDescent="0.25">
      <c r="A38" s="381">
        <f>A26+1</f>
        <v>4</v>
      </c>
      <c r="B38" s="383" t="str">
        <f ca="1">OFFSET('3. GRI Pricing'!$A$16,'PBI data'!A38,0)</f>
        <v>222708004</v>
      </c>
      <c r="C38" s="384">
        <f t="shared" si="6"/>
        <v>45566</v>
      </c>
      <c r="D38" s="384">
        <f t="shared" si="6"/>
        <v>45596</v>
      </c>
      <c r="E38" s="385">
        <f ca="1">IFERROR(INDEX('3. GRI Pricing'!$A$16:$AP$616,MATCH('PBI data'!$B38,'3. GRI Pricing'!$A$16:$A$616,0),MATCH('PBI data'!$D38,'3. GRI Pricing'!$A$16:$AP$16,0)),0)</f>
        <v>1371.7719452254644</v>
      </c>
    </row>
    <row r="39" spans="1:5" x14ac:dyDescent="0.25">
      <c r="B39" s="1" t="str">
        <f ca="1">B38</f>
        <v>222708004</v>
      </c>
      <c r="C39" s="384">
        <f t="shared" si="6"/>
        <v>45597</v>
      </c>
      <c r="D39" s="384">
        <f t="shared" si="6"/>
        <v>45626</v>
      </c>
      <c r="E39" s="385">
        <f ca="1">IFERROR(INDEX('3. GRI Pricing'!$A$16:$AP$616,MATCH('PBI data'!$B39,'3. GRI Pricing'!$A$16:$A$616,0),MATCH('PBI data'!$D39,'3. GRI Pricing'!$A$16:$AP$16,0)),0)</f>
        <v>1378.3574272572607</v>
      </c>
    </row>
    <row r="40" spans="1:5" x14ac:dyDescent="0.25">
      <c r="B40" s="1" t="str">
        <f t="shared" ref="B40:B49" ca="1" si="7">B39</f>
        <v>222708004</v>
      </c>
      <c r="C40" s="384">
        <f t="shared" si="6"/>
        <v>45627</v>
      </c>
      <c r="D40" s="384">
        <f t="shared" si="6"/>
        <v>45657</v>
      </c>
      <c r="E40" s="385">
        <f ca="1">IFERROR(INDEX('3. GRI Pricing'!$A$16:$AP$616,MATCH('PBI data'!$B40,'3. GRI Pricing'!$A$16:$A$616,0),MATCH('PBI data'!$D40,'3. GRI Pricing'!$A$16:$AP$16,0)),0)</f>
        <v>1385.1956404429736</v>
      </c>
    </row>
    <row r="41" spans="1:5" x14ac:dyDescent="0.25">
      <c r="B41" s="1" t="str">
        <f t="shared" ca="1" si="7"/>
        <v>222708004</v>
      </c>
      <c r="C41" s="384">
        <f t="shared" si="6"/>
        <v>45658</v>
      </c>
      <c r="D41" s="384">
        <f t="shared" si="6"/>
        <v>45688</v>
      </c>
      <c r="E41" s="385">
        <f ca="1">IFERROR(INDEX('3. GRI Pricing'!$A$16:$AP$616,MATCH('PBI data'!$B41,'3. GRI Pricing'!$A$16:$A$616,0),MATCH('PBI data'!$D41,'3. GRI Pricing'!$A$16:$AP$16,0)),0)</f>
        <v>1392.0677789071726</v>
      </c>
    </row>
    <row r="42" spans="1:5" x14ac:dyDescent="0.25">
      <c r="B42" s="1" t="str">
        <f t="shared" ca="1" si="7"/>
        <v>222708004</v>
      </c>
      <c r="C42" s="384">
        <f t="shared" si="6"/>
        <v>45689</v>
      </c>
      <c r="D42" s="384">
        <f t="shared" si="6"/>
        <v>45716</v>
      </c>
      <c r="E42" s="385">
        <f ca="1">IFERROR(INDEX('3. GRI Pricing'!$A$16:$AP$616,MATCH('PBI data'!$B42,'3. GRI Pricing'!$A$16:$A$616,0),MATCH('PBI data'!$D42,'3. GRI Pricing'!$A$16:$AP$16,0)),0)</f>
        <v>1398.3041711948592</v>
      </c>
    </row>
    <row r="43" spans="1:5" x14ac:dyDescent="0.25">
      <c r="B43" s="1" t="str">
        <f t="shared" ca="1" si="7"/>
        <v>222708004</v>
      </c>
      <c r="C43" s="384">
        <f t="shared" si="6"/>
        <v>45717</v>
      </c>
      <c r="D43" s="384">
        <f t="shared" si="6"/>
        <v>45747</v>
      </c>
      <c r="E43" s="385">
        <f ca="1">IFERROR(INDEX('3. GRI Pricing'!$A$16:$AP$616,MATCH('PBI data'!$B43,'3. GRI Pricing'!$A$16:$A$616,0),MATCH('PBI data'!$D43,'3. GRI Pricing'!$A$16:$AP$16,0)),0)</f>
        <v>1405.2413428108812</v>
      </c>
    </row>
    <row r="44" spans="1:5" x14ac:dyDescent="0.25">
      <c r="B44" s="1" t="str">
        <f t="shared" ca="1" si="7"/>
        <v>222708004</v>
      </c>
      <c r="C44" s="384">
        <f t="shared" si="6"/>
        <v>45748</v>
      </c>
      <c r="D44" s="384">
        <f t="shared" si="6"/>
        <v>45777</v>
      </c>
      <c r="E44" s="385">
        <f ca="1">IFERROR(INDEX('3. GRI Pricing'!$A$16:$AP$616,MATCH('PBI data'!$B44,'3. GRI Pricing'!$A$16:$A$616,0),MATCH('PBI data'!$D44,'3. GRI Pricing'!$A$16:$AP$16,0)),0)</f>
        <v>1411.9875017811298</v>
      </c>
    </row>
    <row r="45" spans="1:5" x14ac:dyDescent="0.25">
      <c r="B45" s="1" t="str">
        <f t="shared" ca="1" si="7"/>
        <v>222708004</v>
      </c>
      <c r="C45" s="384">
        <f t="shared" si="6"/>
        <v>45778</v>
      </c>
      <c r="D45" s="384">
        <f t="shared" si="6"/>
        <v>45808</v>
      </c>
      <c r="E45" s="385">
        <f ca="1">IFERROR(INDEX('3. GRI Pricing'!$A$16:$AP$616,MATCH('PBI data'!$B45,'3. GRI Pricing'!$A$16:$A$616,0),MATCH('PBI data'!$D45,'3. GRI Pricing'!$A$16:$AP$16,0)),0)</f>
        <v>1418.9925582068456</v>
      </c>
    </row>
    <row r="46" spans="1:5" x14ac:dyDescent="0.25">
      <c r="B46" s="1" t="str">
        <f t="shared" ca="1" si="7"/>
        <v>222708004</v>
      </c>
      <c r="C46" s="384">
        <f t="shared" si="6"/>
        <v>45809</v>
      </c>
      <c r="D46" s="384">
        <f t="shared" si="6"/>
        <v>45838</v>
      </c>
      <c r="E46" s="385">
        <f ca="1">IFERROR(INDEX('3. GRI Pricing'!$A$16:$AP$616,MATCH('PBI data'!$B46,'3. GRI Pricing'!$A$16:$A$616,0),MATCH('PBI data'!$D46,'3. GRI Pricing'!$A$16:$AP$16,0)),0)</f>
        <v>1425.804732801791</v>
      </c>
    </row>
    <row r="47" spans="1:5" x14ac:dyDescent="0.25">
      <c r="B47" s="1" t="str">
        <f t="shared" ca="1" si="7"/>
        <v>222708004</v>
      </c>
      <c r="C47" s="384">
        <f t="shared" ref="C47:D62" si="8">C35</f>
        <v>45839</v>
      </c>
      <c r="D47" s="384">
        <f t="shared" si="8"/>
        <v>45869</v>
      </c>
      <c r="E47" s="385">
        <f ca="1">IFERROR(INDEX('3. GRI Pricing'!$A$16:$AP$616,MATCH('PBI data'!$B47,'3. GRI Pricing'!$A$16:$A$616,0),MATCH('PBI data'!$D47,'3. GRI Pricing'!$A$16:$AP$16,0)),0)</f>
        <v>1432.8783383349351</v>
      </c>
    </row>
    <row r="48" spans="1:5" x14ac:dyDescent="0.25">
      <c r="B48" s="1" t="str">
        <f t="shared" ca="1" si="7"/>
        <v>222708004</v>
      </c>
      <c r="C48" s="384">
        <f t="shared" si="8"/>
        <v>45870</v>
      </c>
      <c r="D48" s="384">
        <f t="shared" si="8"/>
        <v>45900</v>
      </c>
      <c r="E48" s="385">
        <f ca="1">IFERROR(INDEX('3. GRI Pricing'!$A$16:$AP$616,MATCH('PBI data'!$B48,'3. GRI Pricing'!$A$16:$A$616,0),MATCH('PBI data'!$D48,'3. GRI Pricing'!$A$16:$AP$16,0)),0)</f>
        <v>1439.9870369590803</v>
      </c>
    </row>
    <row r="49" spans="1:5" x14ac:dyDescent="0.25">
      <c r="B49" s="1" t="str">
        <f t="shared" ca="1" si="7"/>
        <v>222708004</v>
      </c>
      <c r="C49" s="384">
        <f t="shared" si="8"/>
        <v>45901</v>
      </c>
      <c r="D49" s="384">
        <f t="shared" si="8"/>
        <v>45930</v>
      </c>
      <c r="E49" s="385">
        <f ca="1">IFERROR(INDEX('3. GRI Pricing'!$A$16:$AP$616,MATCH('PBI data'!$B49,'3. GRI Pricing'!$A$16:$A$616,0),MATCH('PBI data'!$D49,'3. GRI Pricing'!$A$16:$AP$16,0)),0)</f>
        <v>1446.8999999999996</v>
      </c>
    </row>
    <row r="50" spans="1:5" x14ac:dyDescent="0.25">
      <c r="A50" s="381">
        <f>A38+1</f>
        <v>5</v>
      </c>
      <c r="B50" s="383" t="str">
        <f ca="1">OFFSET('3. GRI Pricing'!$A$16,'PBI data'!A50,0)</f>
        <v>222708005</v>
      </c>
      <c r="C50" s="384">
        <f t="shared" si="8"/>
        <v>45566</v>
      </c>
      <c r="D50" s="384">
        <f t="shared" si="8"/>
        <v>45596</v>
      </c>
      <c r="E50" s="385">
        <f ca="1">IFERROR(INDEX('3. GRI Pricing'!$A$16:$AP$616,MATCH('PBI data'!$B50,'3. GRI Pricing'!$A$16:$A$616,0),MATCH('PBI data'!$D50,'3. GRI Pricing'!$A$16:$AP$16,0)),0)</f>
        <v>1361.7223339051311</v>
      </c>
    </row>
    <row r="51" spans="1:5" x14ac:dyDescent="0.25">
      <c r="B51" s="1" t="str">
        <f ca="1">B50</f>
        <v>222708005</v>
      </c>
      <c r="C51" s="384">
        <f t="shared" si="8"/>
        <v>45597</v>
      </c>
      <c r="D51" s="384">
        <f t="shared" si="8"/>
        <v>45626</v>
      </c>
      <c r="E51" s="385">
        <f ca="1">IFERROR(INDEX('3. GRI Pricing'!$A$16:$AP$616,MATCH('PBI data'!$B51,'3. GRI Pricing'!$A$16:$A$616,0),MATCH('PBI data'!$D51,'3. GRI Pricing'!$A$16:$AP$16,0)),0)</f>
        <v>1368.2595706473171</v>
      </c>
    </row>
    <row r="52" spans="1:5" x14ac:dyDescent="0.25">
      <c r="B52" s="1" t="str">
        <f t="shared" ref="B52:B61" ca="1" si="9">B51</f>
        <v>222708005</v>
      </c>
      <c r="C52" s="384">
        <f t="shared" si="8"/>
        <v>45627</v>
      </c>
      <c r="D52" s="384">
        <f t="shared" si="8"/>
        <v>45657</v>
      </c>
      <c r="E52" s="385">
        <f ca="1">IFERROR(INDEX('3. GRI Pricing'!$A$16:$AP$616,MATCH('PBI data'!$B52,'3. GRI Pricing'!$A$16:$A$616,0),MATCH('PBI data'!$D52,'3. GRI Pricing'!$A$16:$AP$16,0)),0)</f>
        <v>1375.0476870331347</v>
      </c>
    </row>
    <row r="53" spans="1:5" x14ac:dyDescent="0.25">
      <c r="B53" s="1" t="str">
        <f t="shared" ca="1" si="9"/>
        <v>222708005</v>
      </c>
      <c r="C53" s="384">
        <f t="shared" si="8"/>
        <v>45658</v>
      </c>
      <c r="D53" s="384">
        <f t="shared" si="8"/>
        <v>45688</v>
      </c>
      <c r="E53" s="385">
        <f ca="1">IFERROR(INDEX('3. GRI Pricing'!$A$16:$AP$616,MATCH('PBI data'!$B53,'3. GRI Pricing'!$A$16:$A$616,0),MATCH('PBI data'!$D53,'3. GRI Pricing'!$A$16:$AP$16,0)),0)</f>
        <v>1381.8694801605998</v>
      </c>
    </row>
    <row r="54" spans="1:5" x14ac:dyDescent="0.25">
      <c r="B54" s="1" t="str">
        <f t="shared" ca="1" si="9"/>
        <v>222708005</v>
      </c>
      <c r="C54" s="384">
        <f t="shared" si="8"/>
        <v>45689</v>
      </c>
      <c r="D54" s="384">
        <f t="shared" si="8"/>
        <v>45716</v>
      </c>
      <c r="E54" s="385">
        <f ca="1">IFERROR(INDEX('3. GRI Pricing'!$A$16:$AP$616,MATCH('PBI data'!$B54,'3. GRI Pricing'!$A$16:$A$616,0),MATCH('PBI data'!$D54,'3. GRI Pricing'!$A$16:$AP$16,0)),0)</f>
        <v>1388.060184592699</v>
      </c>
    </row>
    <row r="55" spans="1:5" x14ac:dyDescent="0.25">
      <c r="B55" s="1" t="str">
        <f t="shared" ca="1" si="9"/>
        <v>222708005</v>
      </c>
      <c r="C55" s="384">
        <f t="shared" si="8"/>
        <v>45717</v>
      </c>
      <c r="D55" s="384">
        <f t="shared" si="8"/>
        <v>45747</v>
      </c>
      <c r="E55" s="385">
        <f ca="1">IFERROR(INDEX('3. GRI Pricing'!$A$16:$AP$616,MATCH('PBI data'!$B55,'3. GRI Pricing'!$A$16:$A$616,0),MATCH('PBI data'!$D55,'3. GRI Pricing'!$A$16:$AP$16,0)),0)</f>
        <v>1394.9465344386401</v>
      </c>
    </row>
    <row r="56" spans="1:5" x14ac:dyDescent="0.25">
      <c r="B56" s="1" t="str">
        <f t="shared" ca="1" si="9"/>
        <v>222708005</v>
      </c>
      <c r="C56" s="384">
        <f t="shared" si="8"/>
        <v>45748</v>
      </c>
      <c r="D56" s="384">
        <f t="shared" si="8"/>
        <v>45777</v>
      </c>
      <c r="E56" s="385">
        <f ca="1">IFERROR(INDEX('3. GRI Pricing'!$A$16:$AP$616,MATCH('PBI data'!$B56,'3. GRI Pricing'!$A$16:$A$616,0),MATCH('PBI data'!$D56,'3. GRI Pricing'!$A$16:$AP$16,0)),0)</f>
        <v>1401.6432709988503</v>
      </c>
    </row>
    <row r="57" spans="1:5" x14ac:dyDescent="0.25">
      <c r="B57" s="1" t="str">
        <f t="shared" ca="1" si="9"/>
        <v>222708005</v>
      </c>
      <c r="C57" s="384">
        <f t="shared" si="8"/>
        <v>45778</v>
      </c>
      <c r="D57" s="384">
        <f t="shared" si="8"/>
        <v>45808</v>
      </c>
      <c r="E57" s="385">
        <f ca="1">IFERROR(INDEX('3. GRI Pricing'!$A$16:$AP$616,MATCH('PBI data'!$B57,'3. GRI Pricing'!$A$16:$A$616,0),MATCH('PBI data'!$D57,'3. GRI Pricing'!$A$16:$AP$16,0)),0)</f>
        <v>1408.5970083298721</v>
      </c>
    </row>
    <row r="58" spans="1:5" x14ac:dyDescent="0.25">
      <c r="B58" s="1" t="str">
        <f t="shared" ca="1" si="9"/>
        <v>222708005</v>
      </c>
      <c r="C58" s="384">
        <f t="shared" si="8"/>
        <v>45809</v>
      </c>
      <c r="D58" s="384">
        <f t="shared" si="8"/>
        <v>45838</v>
      </c>
      <c r="E58" s="385">
        <f ca="1">IFERROR(INDEX('3. GRI Pricing'!$A$16:$AP$616,MATCH('PBI data'!$B58,'3. GRI Pricing'!$A$16:$A$616,0),MATCH('PBI data'!$D58,'3. GRI Pricing'!$A$16:$AP$16,0)),0)</f>
        <v>1415.3592768838289</v>
      </c>
    </row>
    <row r="59" spans="1:5" x14ac:dyDescent="0.25">
      <c r="B59" s="1" t="str">
        <f t="shared" ca="1" si="9"/>
        <v>222708005</v>
      </c>
      <c r="C59" s="384">
        <f t="shared" si="8"/>
        <v>45839</v>
      </c>
      <c r="D59" s="384">
        <f t="shared" si="8"/>
        <v>45869</v>
      </c>
      <c r="E59" s="385">
        <f ca="1">IFERROR(INDEX('3. GRI Pricing'!$A$16:$AP$616,MATCH('PBI data'!$B59,'3. GRI Pricing'!$A$16:$A$616,0),MATCH('PBI data'!$D59,'3. GRI Pricing'!$A$16:$AP$16,0)),0)</f>
        <v>1422.3810611310157</v>
      </c>
    </row>
    <row r="60" spans="1:5" x14ac:dyDescent="0.25">
      <c r="B60" s="1" t="str">
        <f t="shared" ca="1" si="9"/>
        <v>222708005</v>
      </c>
      <c r="C60" s="384">
        <f t="shared" si="8"/>
        <v>45870</v>
      </c>
      <c r="D60" s="384">
        <f t="shared" si="8"/>
        <v>45900</v>
      </c>
      <c r="E60" s="385">
        <f ca="1">IFERROR(INDEX('3. GRI Pricing'!$A$16:$AP$616,MATCH('PBI data'!$B60,'3. GRI Pricing'!$A$16:$A$616,0),MATCH('PBI data'!$D60,'3. GRI Pricing'!$A$16:$AP$16,0)),0)</f>
        <v>1429.4376813769622</v>
      </c>
    </row>
    <row r="61" spans="1:5" x14ac:dyDescent="0.25">
      <c r="B61" s="1" t="str">
        <f t="shared" ca="1" si="9"/>
        <v>222708005</v>
      </c>
      <c r="C61" s="384">
        <f t="shared" si="8"/>
        <v>45901</v>
      </c>
      <c r="D61" s="384">
        <f t="shared" si="8"/>
        <v>45930</v>
      </c>
      <c r="E61" s="385">
        <f ca="1">IFERROR(INDEX('3. GRI Pricing'!$A$16:$AP$616,MATCH('PBI data'!$B61,'3. GRI Pricing'!$A$16:$A$616,0),MATCH('PBI data'!$D61,'3. GRI Pricing'!$A$16:$AP$16,0)),0)</f>
        <v>1436.2999999999993</v>
      </c>
    </row>
    <row r="62" spans="1:5" x14ac:dyDescent="0.25">
      <c r="A62" s="381">
        <f>A50+1</f>
        <v>6</v>
      </c>
      <c r="B62" s="383" t="str">
        <f ca="1">OFFSET('3. GRI Pricing'!$A$16,'PBI data'!A62,0)</f>
        <v>222708006</v>
      </c>
      <c r="C62" s="384">
        <f t="shared" si="8"/>
        <v>45566</v>
      </c>
      <c r="D62" s="384">
        <f t="shared" si="8"/>
        <v>45596</v>
      </c>
      <c r="E62" s="385">
        <f ca="1">IFERROR(INDEX('3. GRI Pricing'!$A$16:$AP$616,MATCH('PBI data'!$B62,'3. GRI Pricing'!$A$16:$A$616,0),MATCH('PBI data'!$D62,'3. GRI Pricing'!$A$16:$AP$16,0)),0)</f>
        <v>1753.6571753981209</v>
      </c>
    </row>
    <row r="63" spans="1:5" x14ac:dyDescent="0.25">
      <c r="B63" s="1" t="str">
        <f ca="1">B62</f>
        <v>222708006</v>
      </c>
      <c r="C63" s="384">
        <f t="shared" ref="C63:D78" si="10">C51</f>
        <v>45597</v>
      </c>
      <c r="D63" s="384">
        <f t="shared" si="10"/>
        <v>45626</v>
      </c>
      <c r="E63" s="385">
        <f ca="1">IFERROR(INDEX('3. GRI Pricing'!$A$16:$AP$616,MATCH('PBI data'!$B63,'3. GRI Pricing'!$A$16:$A$616,0),MATCH('PBI data'!$D63,'3. GRI Pricing'!$A$16:$AP$16,0)),0)</f>
        <v>1762.0759784351058</v>
      </c>
    </row>
    <row r="64" spans="1:5" x14ac:dyDescent="0.25">
      <c r="B64" s="1" t="str">
        <f t="shared" ref="B64:B73" ca="1" si="11">B63</f>
        <v>222708006</v>
      </c>
      <c r="C64" s="384">
        <f t="shared" si="10"/>
        <v>45627</v>
      </c>
      <c r="D64" s="384">
        <f t="shared" si="10"/>
        <v>45657</v>
      </c>
      <c r="E64" s="385">
        <f ca="1">IFERROR(INDEX('3. GRI Pricing'!$A$16:$AP$616,MATCH('PBI data'!$B64,'3. GRI Pricing'!$A$16:$A$616,0),MATCH('PBI data'!$D64,'3. GRI Pricing'!$A$16:$AP$16,0)),0)</f>
        <v>1770.8178700168412</v>
      </c>
    </row>
    <row r="65" spans="1:5" x14ac:dyDescent="0.25">
      <c r="B65" s="1" t="str">
        <f t="shared" ca="1" si="11"/>
        <v>222708006</v>
      </c>
      <c r="C65" s="384">
        <f t="shared" si="10"/>
        <v>45658</v>
      </c>
      <c r="D65" s="384">
        <f t="shared" si="10"/>
        <v>45688</v>
      </c>
      <c r="E65" s="385">
        <f ca="1">IFERROR(INDEX('3. GRI Pricing'!$A$16:$AP$616,MATCH('PBI data'!$B65,'3. GRI Pricing'!$A$16:$A$616,0),MATCH('PBI data'!$D65,'3. GRI Pricing'!$A$16:$AP$16,0)),0)</f>
        <v>1779.6031312769346</v>
      </c>
    </row>
    <row r="66" spans="1:5" x14ac:dyDescent="0.25">
      <c r="B66" s="1" t="str">
        <f t="shared" ca="1" si="11"/>
        <v>222708006</v>
      </c>
      <c r="C66" s="384">
        <f t="shared" si="10"/>
        <v>45689</v>
      </c>
      <c r="D66" s="384">
        <f t="shared" si="10"/>
        <v>45716</v>
      </c>
      <c r="E66" s="385">
        <f ca="1">IFERROR(INDEX('3. GRI Pricing'!$A$16:$AP$616,MATCH('PBI data'!$B66,'3. GRI Pricing'!$A$16:$A$616,0),MATCH('PBI data'!$D66,'3. GRI Pricing'!$A$16:$AP$16,0)),0)</f>
        <v>1787.5756620769441</v>
      </c>
    </row>
    <row r="67" spans="1:5" x14ac:dyDescent="0.25">
      <c r="B67" s="1" t="str">
        <f t="shared" ca="1" si="11"/>
        <v>222708006</v>
      </c>
      <c r="C67" s="384">
        <f t="shared" si="10"/>
        <v>45717</v>
      </c>
      <c r="D67" s="384">
        <f t="shared" si="10"/>
        <v>45747</v>
      </c>
      <c r="E67" s="385">
        <f ca="1">IFERROR(INDEX('3. GRI Pricing'!$A$16:$AP$616,MATCH('PBI data'!$B67,'3. GRI Pricing'!$A$16:$A$616,0),MATCH('PBI data'!$D67,'3. GRI Pricing'!$A$16:$AP$16,0)),0)</f>
        <v>1796.4440609560343</v>
      </c>
    </row>
    <row r="68" spans="1:5" x14ac:dyDescent="0.25">
      <c r="B68" s="1" t="str">
        <f t="shared" ca="1" si="11"/>
        <v>222708006</v>
      </c>
      <c r="C68" s="384">
        <f t="shared" si="10"/>
        <v>45748</v>
      </c>
      <c r="D68" s="384">
        <f t="shared" si="10"/>
        <v>45777</v>
      </c>
      <c r="E68" s="385">
        <f ca="1">IFERROR(INDEX('3. GRI Pricing'!$A$16:$AP$616,MATCH('PBI data'!$B68,'3. GRI Pricing'!$A$16:$A$616,0),MATCH('PBI data'!$D68,'3. GRI Pricing'!$A$16:$AP$16,0)),0)</f>
        <v>1805.0682715077442</v>
      </c>
    </row>
    <row r="69" spans="1:5" x14ac:dyDescent="0.25">
      <c r="B69" s="1" t="str">
        <f t="shared" ca="1" si="11"/>
        <v>222708006</v>
      </c>
      <c r="C69" s="384">
        <f t="shared" si="10"/>
        <v>45778</v>
      </c>
      <c r="D69" s="384">
        <f t="shared" si="10"/>
        <v>45808</v>
      </c>
      <c r="E69" s="385">
        <f ca="1">IFERROR(INDEX('3. GRI Pricing'!$A$16:$AP$616,MATCH('PBI data'!$B69,'3. GRI Pricing'!$A$16:$A$616,0),MATCH('PBI data'!$D69,'3. GRI Pricing'!$A$16:$AP$16,0)),0)</f>
        <v>1814.0234535318277</v>
      </c>
    </row>
    <row r="70" spans="1:5" x14ac:dyDescent="0.25">
      <c r="B70" s="1" t="str">
        <f t="shared" ca="1" si="11"/>
        <v>222708006</v>
      </c>
      <c r="C70" s="384">
        <f t="shared" si="10"/>
        <v>45809</v>
      </c>
      <c r="D70" s="384">
        <f t="shared" si="10"/>
        <v>45838</v>
      </c>
      <c r="E70" s="385">
        <f ca="1">IFERROR(INDEX('3. GRI Pricing'!$A$16:$AP$616,MATCH('PBI data'!$B70,'3. GRI Pricing'!$A$16:$A$616,0),MATCH('PBI data'!$D70,'3. GRI Pricing'!$A$16:$AP$16,0)),0)</f>
        <v>1822.7320576843404</v>
      </c>
    </row>
    <row r="71" spans="1:5" x14ac:dyDescent="0.25">
      <c r="B71" s="1" t="str">
        <f t="shared" ca="1" si="11"/>
        <v>222708006</v>
      </c>
      <c r="C71" s="384">
        <f t="shared" si="10"/>
        <v>45839</v>
      </c>
      <c r="D71" s="384">
        <f t="shared" si="10"/>
        <v>45869</v>
      </c>
      <c r="E71" s="385">
        <f ca="1">IFERROR(INDEX('3. GRI Pricing'!$A$16:$AP$616,MATCH('PBI data'!$B71,'3. GRI Pricing'!$A$16:$A$616,0),MATCH('PBI data'!$D71,'3. GRI Pricing'!$A$16:$AP$16,0)),0)</f>
        <v>1831.774872083854</v>
      </c>
    </row>
    <row r="72" spans="1:5" x14ac:dyDescent="0.25">
      <c r="B72" s="1" t="str">
        <f t="shared" ca="1" si="11"/>
        <v>222708006</v>
      </c>
      <c r="C72" s="384">
        <f t="shared" si="10"/>
        <v>45870</v>
      </c>
      <c r="D72" s="384">
        <f t="shared" si="10"/>
        <v>45900</v>
      </c>
      <c r="E72" s="385">
        <f ca="1">IFERROR(INDEX('3. GRI Pricing'!$A$16:$AP$616,MATCH('PBI data'!$B72,'3. GRI Pricing'!$A$16:$A$616,0),MATCH('PBI data'!$D72,'3. GRI Pricing'!$A$16:$AP$16,0)),0)</f>
        <v>1840.8625490795564</v>
      </c>
    </row>
    <row r="73" spans="1:5" x14ac:dyDescent="0.25">
      <c r="B73" s="1" t="str">
        <f t="shared" ca="1" si="11"/>
        <v>222708006</v>
      </c>
      <c r="C73" s="384">
        <f t="shared" si="10"/>
        <v>45901</v>
      </c>
      <c r="D73" s="384">
        <f t="shared" si="10"/>
        <v>45930</v>
      </c>
      <c r="E73" s="385">
        <f ca="1">IFERROR(INDEX('3. GRI Pricing'!$A$16:$AP$616,MATCH('PBI data'!$B73,'3. GRI Pricing'!$A$16:$A$616,0),MATCH('PBI data'!$D73,'3. GRI Pricing'!$A$16:$AP$16,0)),0)</f>
        <v>1849.6999999999989</v>
      </c>
    </row>
    <row r="74" spans="1:5" x14ac:dyDescent="0.25">
      <c r="A74" s="381">
        <f>A62+1</f>
        <v>7</v>
      </c>
      <c r="B74" s="383" t="str">
        <f ca="1">OFFSET('3. GRI Pricing'!$A$16,'PBI data'!A74,0)</f>
        <v>222708007</v>
      </c>
      <c r="C74" s="384">
        <f t="shared" si="10"/>
        <v>45566</v>
      </c>
      <c r="D74" s="384">
        <f t="shared" si="10"/>
        <v>45596</v>
      </c>
      <c r="E74" s="385">
        <f ca="1">IFERROR(INDEX('3. GRI Pricing'!$A$16:$AP$616,MATCH('PBI data'!$B74,'3. GRI Pricing'!$A$16:$A$616,0),MATCH('PBI data'!$D74,'3. GRI Pricing'!$A$16:$AP$16,0)),0)</f>
        <v>1301.4246659831329</v>
      </c>
    </row>
    <row r="75" spans="1:5" x14ac:dyDescent="0.25">
      <c r="B75" s="1" t="str">
        <f ca="1">B74</f>
        <v>222708007</v>
      </c>
      <c r="C75" s="384">
        <f t="shared" si="10"/>
        <v>45597</v>
      </c>
      <c r="D75" s="384">
        <f t="shared" si="10"/>
        <v>45626</v>
      </c>
      <c r="E75" s="385">
        <f ca="1">IFERROR(INDEX('3. GRI Pricing'!$A$16:$AP$616,MATCH('PBI data'!$B75,'3. GRI Pricing'!$A$16:$A$616,0),MATCH('PBI data'!$D75,'3. GRI Pricing'!$A$16:$AP$16,0)),0)</f>
        <v>1307.6724309876574</v>
      </c>
    </row>
    <row r="76" spans="1:5" x14ac:dyDescent="0.25">
      <c r="B76" s="1" t="str">
        <f t="shared" ref="B76:B85" ca="1" si="12">B75</f>
        <v>222708007</v>
      </c>
      <c r="C76" s="384">
        <f t="shared" si="10"/>
        <v>45627</v>
      </c>
      <c r="D76" s="384">
        <f t="shared" si="10"/>
        <v>45657</v>
      </c>
      <c r="E76" s="385">
        <f ca="1">IFERROR(INDEX('3. GRI Pricing'!$A$16:$AP$616,MATCH('PBI data'!$B76,'3. GRI Pricing'!$A$16:$A$616,0),MATCH('PBI data'!$D76,'3. GRI Pricing'!$A$16:$AP$16,0)),0)</f>
        <v>1314.159966574103</v>
      </c>
    </row>
    <row r="77" spans="1:5" x14ac:dyDescent="0.25">
      <c r="B77" s="1" t="str">
        <f t="shared" ca="1" si="12"/>
        <v>222708007</v>
      </c>
      <c r="C77" s="384">
        <f t="shared" si="10"/>
        <v>45658</v>
      </c>
      <c r="D77" s="384">
        <f t="shared" si="10"/>
        <v>45688</v>
      </c>
      <c r="E77" s="385">
        <f ca="1">IFERROR(INDEX('3. GRI Pricing'!$A$16:$AP$616,MATCH('PBI data'!$B77,'3. GRI Pricing'!$A$16:$A$616,0),MATCH('PBI data'!$D77,'3. GRI Pricing'!$A$16:$AP$16,0)),0)</f>
        <v>1320.6796876811636</v>
      </c>
    </row>
    <row r="78" spans="1:5" x14ac:dyDescent="0.25">
      <c r="B78" s="1" t="str">
        <f t="shared" ca="1" si="12"/>
        <v>222708007</v>
      </c>
      <c r="C78" s="384">
        <f t="shared" si="10"/>
        <v>45689</v>
      </c>
      <c r="D78" s="384">
        <f t="shared" si="10"/>
        <v>45716</v>
      </c>
      <c r="E78" s="385">
        <f ca="1">IFERROR(INDEX('3. GRI Pricing'!$A$16:$AP$616,MATCH('PBI data'!$B78,'3. GRI Pricing'!$A$16:$A$616,0),MATCH('PBI data'!$D78,'3. GRI Pricing'!$A$16:$AP$16,0)),0)</f>
        <v>1326.596264979738</v>
      </c>
    </row>
    <row r="79" spans="1:5" x14ac:dyDescent="0.25">
      <c r="B79" s="1" t="str">
        <f t="shared" ca="1" si="12"/>
        <v>222708007</v>
      </c>
      <c r="C79" s="384">
        <f t="shared" ref="C79:D94" si="13">C67</f>
        <v>45717</v>
      </c>
      <c r="D79" s="384">
        <f t="shared" si="13"/>
        <v>45747</v>
      </c>
      <c r="E79" s="385">
        <f ca="1">IFERROR(INDEX('3. GRI Pricing'!$A$16:$AP$616,MATCH('PBI data'!$B79,'3. GRI Pricing'!$A$16:$A$616,0),MATCH('PBI data'!$D79,'3. GRI Pricing'!$A$16:$AP$16,0)),0)</f>
        <v>1333.1776842051945</v>
      </c>
    </row>
    <row r="80" spans="1:5" x14ac:dyDescent="0.25">
      <c r="B80" s="1" t="str">
        <f t="shared" ca="1" si="12"/>
        <v>222708007</v>
      </c>
      <c r="C80" s="384">
        <f t="shared" si="13"/>
        <v>45748</v>
      </c>
      <c r="D80" s="384">
        <f t="shared" si="13"/>
        <v>45777</v>
      </c>
      <c r="E80" s="385">
        <f ca="1">IFERROR(INDEX('3. GRI Pricing'!$A$16:$AP$616,MATCH('PBI data'!$B80,'3. GRI Pricing'!$A$16:$A$616,0),MATCH('PBI data'!$D80,'3. GRI Pricing'!$A$16:$AP$16,0)),0)</f>
        <v>1339.5778863051742</v>
      </c>
    </row>
    <row r="81" spans="1:5" x14ac:dyDescent="0.25">
      <c r="B81" s="1" t="str">
        <f t="shared" ca="1" si="12"/>
        <v>222708007</v>
      </c>
      <c r="C81" s="384">
        <f t="shared" si="13"/>
        <v>45778</v>
      </c>
      <c r="D81" s="384">
        <f t="shared" si="13"/>
        <v>45808</v>
      </c>
      <c r="E81" s="385">
        <f ca="1">IFERROR(INDEX('3. GRI Pricing'!$A$16:$AP$616,MATCH('PBI data'!$B81,'3. GRI Pricing'!$A$16:$A$616,0),MATCH('PBI data'!$D81,'3. GRI Pricing'!$A$16:$AP$16,0)),0)</f>
        <v>1346.2237090680326</v>
      </c>
    </row>
    <row r="82" spans="1:5" x14ac:dyDescent="0.25">
      <c r="B82" s="1" t="str">
        <f t="shared" ca="1" si="12"/>
        <v>222708007</v>
      </c>
      <c r="C82" s="384">
        <f t="shared" si="13"/>
        <v>45809</v>
      </c>
      <c r="D82" s="384">
        <f t="shared" si="13"/>
        <v>45838</v>
      </c>
      <c r="E82" s="385">
        <f ca="1">IFERROR(INDEX('3. GRI Pricing'!$A$16:$AP$616,MATCH('PBI data'!$B82,'3. GRI Pricing'!$A$16:$A$616,0),MATCH('PBI data'!$D82,'3. GRI Pricing'!$A$16:$AP$16,0)),0)</f>
        <v>1352.6865413760577</v>
      </c>
    </row>
    <row r="83" spans="1:5" x14ac:dyDescent="0.25">
      <c r="B83" s="1" t="str">
        <f t="shared" ca="1" si="12"/>
        <v>222708007</v>
      </c>
      <c r="C83" s="384">
        <f t="shared" si="13"/>
        <v>45839</v>
      </c>
      <c r="D83" s="384">
        <f t="shared" si="13"/>
        <v>45869</v>
      </c>
      <c r="E83" s="385">
        <f ca="1">IFERROR(INDEX('3. GRI Pricing'!$A$16:$AP$616,MATCH('PBI data'!$B83,'3. GRI Pricing'!$A$16:$A$616,0),MATCH('PBI data'!$D83,'3. GRI Pricing'!$A$16:$AP$16,0)),0)</f>
        <v>1359.397397907502</v>
      </c>
    </row>
    <row r="84" spans="1:5" x14ac:dyDescent="0.25">
      <c r="B84" s="1" t="str">
        <f t="shared" ca="1" si="12"/>
        <v>222708007</v>
      </c>
      <c r="C84" s="384">
        <f t="shared" si="13"/>
        <v>45870</v>
      </c>
      <c r="D84" s="384">
        <f t="shared" si="13"/>
        <v>45900</v>
      </c>
      <c r="E84" s="385">
        <f ca="1">IFERROR(INDEX('3. GRI Pricing'!$A$16:$AP$616,MATCH('PBI data'!$B84,'3. GRI Pricing'!$A$16:$A$616,0),MATCH('PBI data'!$D84,'3. GRI Pricing'!$A$16:$AP$16,0)),0)</f>
        <v>1366.1415478842553</v>
      </c>
    </row>
    <row r="85" spans="1:5" x14ac:dyDescent="0.25">
      <c r="B85" s="1" t="str">
        <f t="shared" ca="1" si="12"/>
        <v>222708007</v>
      </c>
      <c r="C85" s="384">
        <f t="shared" si="13"/>
        <v>45901</v>
      </c>
      <c r="D85" s="384">
        <f t="shared" si="13"/>
        <v>45930</v>
      </c>
      <c r="E85" s="385">
        <f ca="1">IFERROR(INDEX('3. GRI Pricing'!$A$16:$AP$616,MATCH('PBI data'!$B85,'3. GRI Pricing'!$A$16:$A$616,0),MATCH('PBI data'!$D85,'3. GRI Pricing'!$A$16:$AP$16,0)),0)</f>
        <v>1372.6999999999991</v>
      </c>
    </row>
    <row r="86" spans="1:5" x14ac:dyDescent="0.25">
      <c r="A86" s="381">
        <f>A74+1</f>
        <v>8</v>
      </c>
      <c r="B86" s="383" t="str">
        <f ca="1">OFFSET('3. GRI Pricing'!$A$16,'PBI data'!A86,0)</f>
        <v>222708008</v>
      </c>
      <c r="C86" s="384">
        <f t="shared" si="13"/>
        <v>45566</v>
      </c>
      <c r="D86" s="384">
        <f t="shared" si="13"/>
        <v>45596</v>
      </c>
      <c r="E86" s="385">
        <f ca="1">IFERROR(INDEX('3. GRI Pricing'!$A$16:$AP$616,MATCH('PBI data'!$B86,'3. GRI Pricing'!$A$16:$A$616,0),MATCH('PBI data'!$D86,'3. GRI Pricing'!$A$16:$AP$16,0)),0)</f>
        <v>1341.623111264465</v>
      </c>
    </row>
    <row r="87" spans="1:5" x14ac:dyDescent="0.25">
      <c r="B87" s="1" t="str">
        <f ca="1">B86</f>
        <v>222708008</v>
      </c>
      <c r="C87" s="384">
        <f t="shared" si="13"/>
        <v>45597</v>
      </c>
      <c r="D87" s="384">
        <f t="shared" si="13"/>
        <v>45626</v>
      </c>
      <c r="E87" s="385">
        <f ca="1">IFERROR(INDEX('3. GRI Pricing'!$A$16:$AP$616,MATCH('PBI data'!$B87,'3. GRI Pricing'!$A$16:$A$616,0),MATCH('PBI data'!$D87,'3. GRI Pricing'!$A$16:$AP$16,0)),0)</f>
        <v>1348.0638574274305</v>
      </c>
    </row>
    <row r="88" spans="1:5" x14ac:dyDescent="0.25">
      <c r="B88" s="1" t="str">
        <f t="shared" ref="B88:B97" ca="1" si="14">B87</f>
        <v>222708008</v>
      </c>
      <c r="C88" s="384">
        <f t="shared" si="13"/>
        <v>45627</v>
      </c>
      <c r="D88" s="384">
        <f t="shared" si="13"/>
        <v>45657</v>
      </c>
      <c r="E88" s="385">
        <f ca="1">IFERROR(INDEX('3. GRI Pricing'!$A$16:$AP$616,MATCH('PBI data'!$B88,'3. GRI Pricing'!$A$16:$A$616,0),MATCH('PBI data'!$D88,'3. GRI Pricing'!$A$16:$AP$16,0)),0)</f>
        <v>1354.7517802134573</v>
      </c>
    </row>
    <row r="89" spans="1:5" x14ac:dyDescent="0.25">
      <c r="B89" s="1" t="str">
        <f t="shared" ca="1" si="14"/>
        <v>222708008</v>
      </c>
      <c r="C89" s="384">
        <f t="shared" si="13"/>
        <v>45658</v>
      </c>
      <c r="D89" s="384">
        <f t="shared" si="13"/>
        <v>45688</v>
      </c>
      <c r="E89" s="385">
        <f ca="1">IFERROR(INDEX('3. GRI Pricing'!$A$16:$AP$616,MATCH('PBI data'!$B89,'3. GRI Pricing'!$A$16:$A$616,0),MATCH('PBI data'!$D89,'3. GRI Pricing'!$A$16:$AP$16,0)),0)</f>
        <v>1361.4728826674543</v>
      </c>
    </row>
    <row r="90" spans="1:5" x14ac:dyDescent="0.25">
      <c r="B90" s="1" t="str">
        <f t="shared" ca="1" si="14"/>
        <v>222708008</v>
      </c>
      <c r="C90" s="384">
        <f t="shared" si="13"/>
        <v>45689</v>
      </c>
      <c r="D90" s="384">
        <f t="shared" si="13"/>
        <v>45716</v>
      </c>
      <c r="E90" s="385">
        <f ca="1">IFERROR(INDEX('3. GRI Pricing'!$A$16:$AP$616,MATCH('PBI data'!$B90,'3. GRI Pricing'!$A$16:$A$616,0),MATCH('PBI data'!$D90,'3. GRI Pricing'!$A$16:$AP$16,0)),0)</f>
        <v>1367.5722113883785</v>
      </c>
    </row>
    <row r="91" spans="1:5" x14ac:dyDescent="0.25">
      <c r="B91" s="1" t="str">
        <f t="shared" ca="1" si="14"/>
        <v>222708008</v>
      </c>
      <c r="C91" s="384">
        <f t="shared" si="13"/>
        <v>45717</v>
      </c>
      <c r="D91" s="384">
        <f t="shared" si="13"/>
        <v>45747</v>
      </c>
      <c r="E91" s="385">
        <f ca="1">IFERROR(INDEX('3. GRI Pricing'!$A$16:$AP$616,MATCH('PBI data'!$B91,'3. GRI Pricing'!$A$16:$A$616,0),MATCH('PBI data'!$D91,'3. GRI Pricing'!$A$16:$AP$16,0)),0)</f>
        <v>1374.356917694158</v>
      </c>
    </row>
    <row r="92" spans="1:5" x14ac:dyDescent="0.25">
      <c r="B92" s="1" t="str">
        <f t="shared" ca="1" si="14"/>
        <v>222708008</v>
      </c>
      <c r="C92" s="384">
        <f t="shared" si="13"/>
        <v>45748</v>
      </c>
      <c r="D92" s="384">
        <f t="shared" si="13"/>
        <v>45777</v>
      </c>
      <c r="E92" s="385">
        <f ca="1">IFERROR(INDEX('3. GRI Pricing'!$A$16:$AP$616,MATCH('PBI data'!$B92,'3. GRI Pricing'!$A$16:$A$616,0),MATCH('PBI data'!$D92,'3. GRI Pricing'!$A$16:$AP$16,0)),0)</f>
        <v>1380.9548094342913</v>
      </c>
    </row>
    <row r="93" spans="1:5" x14ac:dyDescent="0.25">
      <c r="B93" s="1" t="str">
        <f t="shared" ca="1" si="14"/>
        <v>222708008</v>
      </c>
      <c r="C93" s="384">
        <f t="shared" si="13"/>
        <v>45778</v>
      </c>
      <c r="D93" s="384">
        <f t="shared" si="13"/>
        <v>45808</v>
      </c>
      <c r="E93" s="385">
        <f ca="1">IFERROR(INDEX('3. GRI Pricing'!$A$16:$AP$616,MATCH('PBI data'!$B93,'3. GRI Pricing'!$A$16:$A$616,0),MATCH('PBI data'!$D93,'3. GRI Pricing'!$A$16:$AP$16,0)),0)</f>
        <v>1387.8059085759253</v>
      </c>
    </row>
    <row r="94" spans="1:5" x14ac:dyDescent="0.25">
      <c r="B94" s="1" t="str">
        <f t="shared" ca="1" si="14"/>
        <v>222708008</v>
      </c>
      <c r="C94" s="384">
        <f t="shared" si="13"/>
        <v>45809</v>
      </c>
      <c r="D94" s="384">
        <f t="shared" si="13"/>
        <v>45838</v>
      </c>
      <c r="E94" s="385">
        <f ca="1">IFERROR(INDEX('3. GRI Pricing'!$A$16:$AP$616,MATCH('PBI data'!$B94,'3. GRI Pricing'!$A$16:$A$616,0),MATCH('PBI data'!$D94,'3. GRI Pricing'!$A$16:$AP$16,0)),0)</f>
        <v>1394.4683650479049</v>
      </c>
    </row>
    <row r="95" spans="1:5" x14ac:dyDescent="0.25">
      <c r="B95" s="1" t="str">
        <f t="shared" ca="1" si="14"/>
        <v>222708008</v>
      </c>
      <c r="C95" s="384">
        <f t="shared" ref="C95:D110" si="15">C83</f>
        <v>45839</v>
      </c>
      <c r="D95" s="384">
        <f t="shared" si="15"/>
        <v>45869</v>
      </c>
      <c r="E95" s="385">
        <f ca="1">IFERROR(INDEX('3. GRI Pricing'!$A$16:$AP$616,MATCH('PBI data'!$B95,'3. GRI Pricing'!$A$16:$A$616,0),MATCH('PBI data'!$D95,'3. GRI Pricing'!$A$16:$AP$16,0)),0)</f>
        <v>1401.3865067231775</v>
      </c>
    </row>
    <row r="96" spans="1:5" x14ac:dyDescent="0.25">
      <c r="B96" s="1" t="str">
        <f t="shared" ca="1" si="14"/>
        <v>222708008</v>
      </c>
      <c r="C96" s="384">
        <f t="shared" si="15"/>
        <v>45870</v>
      </c>
      <c r="D96" s="384">
        <f t="shared" si="15"/>
        <v>45900</v>
      </c>
      <c r="E96" s="385">
        <f ca="1">IFERROR(INDEX('3. GRI Pricing'!$A$16:$AP$616,MATCH('PBI data'!$B96,'3. GRI Pricing'!$A$16:$A$616,0),MATCH('PBI data'!$D96,'3. GRI Pricing'!$A$16:$AP$16,0)),0)</f>
        <v>1408.3389702127263</v>
      </c>
    </row>
    <row r="97" spans="1:5" x14ac:dyDescent="0.25">
      <c r="B97" s="1" t="str">
        <f t="shared" ca="1" si="14"/>
        <v>222708008</v>
      </c>
      <c r="C97" s="384">
        <f t="shared" si="15"/>
        <v>45901</v>
      </c>
      <c r="D97" s="384">
        <f t="shared" si="15"/>
        <v>45930</v>
      </c>
      <c r="E97" s="385">
        <f ca="1">IFERROR(INDEX('3. GRI Pricing'!$A$16:$AP$616,MATCH('PBI data'!$B97,'3. GRI Pricing'!$A$16:$A$616,0),MATCH('PBI data'!$D97,'3. GRI Pricing'!$A$16:$AP$16,0)),0)</f>
        <v>1415.099999999999</v>
      </c>
    </row>
    <row r="98" spans="1:5" x14ac:dyDescent="0.25">
      <c r="A98" s="381">
        <f>A86+1</f>
        <v>9</v>
      </c>
      <c r="B98" s="383" t="str">
        <f ca="1">OFFSET('3. GRI Pricing'!$A$16,'PBI data'!A98,0)</f>
        <v>222708009</v>
      </c>
      <c r="C98" s="384">
        <f t="shared" si="15"/>
        <v>45566</v>
      </c>
      <c r="D98" s="384">
        <f t="shared" si="15"/>
        <v>45596</v>
      </c>
      <c r="E98" s="385">
        <f ca="1">IFERROR(INDEX('3. GRI Pricing'!$A$16:$AP$616,MATCH('PBI data'!$B98,'3. GRI Pricing'!$A$16:$A$616,0),MATCH('PBI data'!$D98,'3. GRI Pricing'!$A$16:$AP$16,0)),0)</f>
        <v>1306.4494716432994</v>
      </c>
    </row>
    <row r="99" spans="1:5" x14ac:dyDescent="0.25">
      <c r="B99" s="1" t="str">
        <f ca="1">B98</f>
        <v>222708009</v>
      </c>
      <c r="C99" s="384">
        <f t="shared" si="15"/>
        <v>45597</v>
      </c>
      <c r="D99" s="384">
        <f t="shared" si="15"/>
        <v>45626</v>
      </c>
      <c r="E99" s="385">
        <f ca="1">IFERROR(INDEX('3. GRI Pricing'!$A$16:$AP$616,MATCH('PBI data'!$B99,'3. GRI Pricing'!$A$16:$A$616,0),MATCH('PBI data'!$D99,'3. GRI Pricing'!$A$16:$AP$16,0)),0)</f>
        <v>1312.7213592926291</v>
      </c>
    </row>
    <row r="100" spans="1:5" x14ac:dyDescent="0.25">
      <c r="B100" s="1" t="str">
        <f t="shared" ref="B100:B109" ca="1" si="16">B99</f>
        <v>222708009</v>
      </c>
      <c r="C100" s="384">
        <f t="shared" si="15"/>
        <v>45627</v>
      </c>
      <c r="D100" s="384">
        <f t="shared" si="15"/>
        <v>45657</v>
      </c>
      <c r="E100" s="385">
        <f ca="1">IFERROR(INDEX('3. GRI Pricing'!$A$16:$AP$616,MATCH('PBI data'!$B100,'3. GRI Pricing'!$A$16:$A$616,0),MATCH('PBI data'!$D100,'3. GRI Pricing'!$A$16:$AP$16,0)),0)</f>
        <v>1319.2339432790222</v>
      </c>
    </row>
    <row r="101" spans="1:5" x14ac:dyDescent="0.25">
      <c r="B101" s="1" t="str">
        <f t="shared" ca="1" si="16"/>
        <v>222708009</v>
      </c>
      <c r="C101" s="384">
        <f t="shared" si="15"/>
        <v>45658</v>
      </c>
      <c r="D101" s="384">
        <f t="shared" si="15"/>
        <v>45688</v>
      </c>
      <c r="E101" s="385">
        <f ca="1">IFERROR(INDEX('3. GRI Pricing'!$A$16:$AP$616,MATCH('PBI data'!$B101,'3. GRI Pricing'!$A$16:$A$616,0),MATCH('PBI data'!$D101,'3. GRI Pricing'!$A$16:$AP$16,0)),0)</f>
        <v>1325.7788370544499</v>
      </c>
    </row>
    <row r="102" spans="1:5" x14ac:dyDescent="0.25">
      <c r="B102" s="1" t="str">
        <f t="shared" ca="1" si="16"/>
        <v>222708009</v>
      </c>
      <c r="C102" s="384">
        <f t="shared" si="15"/>
        <v>45689</v>
      </c>
      <c r="D102" s="384">
        <f t="shared" si="15"/>
        <v>45716</v>
      </c>
      <c r="E102" s="385">
        <f ca="1">IFERROR(INDEX('3. GRI Pricing'!$A$16:$AP$616,MATCH('PBI data'!$B102,'3. GRI Pricing'!$A$16:$A$616,0),MATCH('PBI data'!$D102,'3. GRI Pricing'!$A$16:$AP$16,0)),0)</f>
        <v>1331.7182582808182</v>
      </c>
    </row>
    <row r="103" spans="1:5" x14ac:dyDescent="0.25">
      <c r="B103" s="1" t="str">
        <f t="shared" ca="1" si="16"/>
        <v>222708009</v>
      </c>
      <c r="C103" s="384">
        <f t="shared" si="15"/>
        <v>45717</v>
      </c>
      <c r="D103" s="384">
        <f t="shared" si="15"/>
        <v>45747</v>
      </c>
      <c r="E103" s="385">
        <f ca="1">IFERROR(INDEX('3. GRI Pricing'!$A$16:$AP$616,MATCH('PBI data'!$B103,'3. GRI Pricing'!$A$16:$A$616,0),MATCH('PBI data'!$D103,'3. GRI Pricing'!$A$16:$AP$16,0)),0)</f>
        <v>1338.3250883913151</v>
      </c>
    </row>
    <row r="104" spans="1:5" x14ac:dyDescent="0.25">
      <c r="B104" s="1" t="str">
        <f t="shared" ca="1" si="16"/>
        <v>222708009</v>
      </c>
      <c r="C104" s="384">
        <f t="shared" si="15"/>
        <v>45748</v>
      </c>
      <c r="D104" s="384">
        <f t="shared" si="15"/>
        <v>45777</v>
      </c>
      <c r="E104" s="385">
        <f ca="1">IFERROR(INDEX('3. GRI Pricing'!$A$16:$AP$616,MATCH('PBI data'!$B104,'3. GRI Pricing'!$A$16:$A$616,0),MATCH('PBI data'!$D104,'3. GRI Pricing'!$A$16:$AP$16,0)),0)</f>
        <v>1344.750001696314</v>
      </c>
    </row>
    <row r="105" spans="1:5" x14ac:dyDescent="0.25">
      <c r="B105" s="1" t="str">
        <f t="shared" ca="1" si="16"/>
        <v>222708009</v>
      </c>
      <c r="C105" s="384">
        <f t="shared" si="15"/>
        <v>45778</v>
      </c>
      <c r="D105" s="384">
        <f t="shared" si="15"/>
        <v>45808</v>
      </c>
      <c r="E105" s="385">
        <f ca="1">IFERROR(INDEX('3. GRI Pricing'!$A$16:$AP$616,MATCH('PBI data'!$B105,'3. GRI Pricing'!$A$16:$A$616,0),MATCH('PBI data'!$D105,'3. GRI Pricing'!$A$16:$AP$16,0)),0)</f>
        <v>1351.4214840065194</v>
      </c>
    </row>
    <row r="106" spans="1:5" x14ac:dyDescent="0.25">
      <c r="B106" s="1" t="str">
        <f t="shared" ca="1" si="16"/>
        <v>222708009</v>
      </c>
      <c r="C106" s="384">
        <f t="shared" si="15"/>
        <v>45809</v>
      </c>
      <c r="D106" s="384">
        <f t="shared" si="15"/>
        <v>45838</v>
      </c>
      <c r="E106" s="385">
        <f ca="1">IFERROR(INDEX('3. GRI Pricing'!$A$16:$AP$616,MATCH('PBI data'!$B106,'3. GRI Pricing'!$A$16:$A$616,0),MATCH('PBI data'!$D106,'3. GRI Pricing'!$A$16:$AP$16,0)),0)</f>
        <v>1357.909269335039</v>
      </c>
    </row>
    <row r="107" spans="1:5" x14ac:dyDescent="0.25">
      <c r="B107" s="1" t="str">
        <f t="shared" ca="1" si="16"/>
        <v>222708009</v>
      </c>
      <c r="C107" s="384">
        <f t="shared" si="15"/>
        <v>45839</v>
      </c>
      <c r="D107" s="384">
        <f t="shared" si="15"/>
        <v>45869</v>
      </c>
      <c r="E107" s="385">
        <f ca="1">IFERROR(INDEX('3. GRI Pricing'!$A$16:$AP$616,MATCH('PBI data'!$B107,'3. GRI Pricing'!$A$16:$A$616,0),MATCH('PBI data'!$D107,'3. GRI Pricing'!$A$16:$AP$16,0)),0)</f>
        <v>1364.6460365094617</v>
      </c>
    </row>
    <row r="108" spans="1:5" x14ac:dyDescent="0.25">
      <c r="B108" s="1" t="str">
        <f t="shared" ca="1" si="16"/>
        <v>222708009</v>
      </c>
      <c r="C108" s="384">
        <f t="shared" si="15"/>
        <v>45870</v>
      </c>
      <c r="D108" s="384">
        <f t="shared" si="15"/>
        <v>45900</v>
      </c>
      <c r="E108" s="385">
        <f ca="1">IFERROR(INDEX('3. GRI Pricing'!$A$16:$AP$616,MATCH('PBI data'!$B108,'3. GRI Pricing'!$A$16:$A$616,0),MATCH('PBI data'!$D108,'3. GRI Pricing'!$A$16:$AP$16,0)),0)</f>
        <v>1371.4162256753145</v>
      </c>
    </row>
    <row r="109" spans="1:5" x14ac:dyDescent="0.25">
      <c r="B109" s="1" t="str">
        <f t="shared" ca="1" si="16"/>
        <v>222708009</v>
      </c>
      <c r="C109" s="384">
        <f t="shared" si="15"/>
        <v>45901</v>
      </c>
      <c r="D109" s="384">
        <f t="shared" si="15"/>
        <v>45930</v>
      </c>
      <c r="E109" s="385">
        <f ca="1">IFERROR(INDEX('3. GRI Pricing'!$A$16:$AP$616,MATCH('PBI data'!$B109,'3. GRI Pricing'!$A$16:$A$616,0),MATCH('PBI data'!$D109,'3. GRI Pricing'!$A$16:$AP$16,0)),0)</f>
        <v>1377.9999999999995</v>
      </c>
    </row>
    <row r="110" spans="1:5" x14ac:dyDescent="0.25">
      <c r="A110" s="381">
        <f>A98+1</f>
        <v>10</v>
      </c>
      <c r="B110" s="383" t="str">
        <f ca="1">OFFSET('3. GRI Pricing'!$A$16,'PBI data'!A110,0)</f>
        <v>222708010</v>
      </c>
      <c r="C110" s="384">
        <f t="shared" si="15"/>
        <v>45566</v>
      </c>
      <c r="D110" s="384">
        <f t="shared" si="15"/>
        <v>45596</v>
      </c>
      <c r="E110" s="385">
        <f ca="1">IFERROR(INDEX('3. GRI Pricing'!$A$16:$AP$616,MATCH('PBI data'!$B110,'3. GRI Pricing'!$A$16:$A$616,0),MATCH('PBI data'!$D110,'3. GRI Pricing'!$A$16:$AP$16,0)),0)</f>
        <v>1341.623111264465</v>
      </c>
    </row>
    <row r="111" spans="1:5" x14ac:dyDescent="0.25">
      <c r="B111" s="1" t="str">
        <f ca="1">B110</f>
        <v>222708010</v>
      </c>
      <c r="C111" s="384">
        <f t="shared" ref="C111:D126" si="17">C99</f>
        <v>45597</v>
      </c>
      <c r="D111" s="384">
        <f t="shared" si="17"/>
        <v>45626</v>
      </c>
      <c r="E111" s="385">
        <f ca="1">IFERROR(INDEX('3. GRI Pricing'!$A$16:$AP$616,MATCH('PBI data'!$B111,'3. GRI Pricing'!$A$16:$A$616,0),MATCH('PBI data'!$D111,'3. GRI Pricing'!$A$16:$AP$16,0)),0)</f>
        <v>1348.0638574274305</v>
      </c>
    </row>
    <row r="112" spans="1:5" x14ac:dyDescent="0.25">
      <c r="B112" s="1" t="str">
        <f t="shared" ref="B112:B121" ca="1" si="18">B111</f>
        <v>222708010</v>
      </c>
      <c r="C112" s="384">
        <f t="shared" si="17"/>
        <v>45627</v>
      </c>
      <c r="D112" s="384">
        <f t="shared" si="17"/>
        <v>45657</v>
      </c>
      <c r="E112" s="385">
        <f ca="1">IFERROR(INDEX('3. GRI Pricing'!$A$16:$AP$616,MATCH('PBI data'!$B112,'3. GRI Pricing'!$A$16:$A$616,0),MATCH('PBI data'!$D112,'3. GRI Pricing'!$A$16:$AP$16,0)),0)</f>
        <v>1354.7517802134573</v>
      </c>
    </row>
    <row r="113" spans="1:5" x14ac:dyDescent="0.25">
      <c r="B113" s="1" t="str">
        <f t="shared" ca="1" si="18"/>
        <v>222708010</v>
      </c>
      <c r="C113" s="384">
        <f t="shared" si="17"/>
        <v>45658</v>
      </c>
      <c r="D113" s="384">
        <f t="shared" si="17"/>
        <v>45688</v>
      </c>
      <c r="E113" s="385">
        <f ca="1">IFERROR(INDEX('3. GRI Pricing'!$A$16:$AP$616,MATCH('PBI data'!$B113,'3. GRI Pricing'!$A$16:$A$616,0),MATCH('PBI data'!$D113,'3. GRI Pricing'!$A$16:$AP$16,0)),0)</f>
        <v>1361.4728826674543</v>
      </c>
    </row>
    <row r="114" spans="1:5" x14ac:dyDescent="0.25">
      <c r="B114" s="1" t="str">
        <f t="shared" ca="1" si="18"/>
        <v>222708010</v>
      </c>
      <c r="C114" s="384">
        <f t="shared" si="17"/>
        <v>45689</v>
      </c>
      <c r="D114" s="384">
        <f t="shared" si="17"/>
        <v>45716</v>
      </c>
      <c r="E114" s="385">
        <f ca="1">IFERROR(INDEX('3. GRI Pricing'!$A$16:$AP$616,MATCH('PBI data'!$B114,'3. GRI Pricing'!$A$16:$A$616,0),MATCH('PBI data'!$D114,'3. GRI Pricing'!$A$16:$AP$16,0)),0)</f>
        <v>1367.5722113883785</v>
      </c>
    </row>
    <row r="115" spans="1:5" x14ac:dyDescent="0.25">
      <c r="B115" s="1" t="str">
        <f t="shared" ca="1" si="18"/>
        <v>222708010</v>
      </c>
      <c r="C115" s="384">
        <f t="shared" si="17"/>
        <v>45717</v>
      </c>
      <c r="D115" s="384">
        <f t="shared" si="17"/>
        <v>45747</v>
      </c>
      <c r="E115" s="385">
        <f ca="1">IFERROR(INDEX('3. GRI Pricing'!$A$16:$AP$616,MATCH('PBI data'!$B115,'3. GRI Pricing'!$A$16:$A$616,0),MATCH('PBI data'!$D115,'3. GRI Pricing'!$A$16:$AP$16,0)),0)</f>
        <v>1374.356917694158</v>
      </c>
    </row>
    <row r="116" spans="1:5" x14ac:dyDescent="0.25">
      <c r="B116" s="1" t="str">
        <f t="shared" ca="1" si="18"/>
        <v>222708010</v>
      </c>
      <c r="C116" s="384">
        <f t="shared" si="17"/>
        <v>45748</v>
      </c>
      <c r="D116" s="384">
        <f t="shared" si="17"/>
        <v>45777</v>
      </c>
      <c r="E116" s="385">
        <f ca="1">IFERROR(INDEX('3. GRI Pricing'!$A$16:$AP$616,MATCH('PBI data'!$B116,'3. GRI Pricing'!$A$16:$A$616,0),MATCH('PBI data'!$D116,'3. GRI Pricing'!$A$16:$AP$16,0)),0)</f>
        <v>1380.9548094342913</v>
      </c>
    </row>
    <row r="117" spans="1:5" x14ac:dyDescent="0.25">
      <c r="B117" s="1" t="str">
        <f t="shared" ca="1" si="18"/>
        <v>222708010</v>
      </c>
      <c r="C117" s="384">
        <f t="shared" si="17"/>
        <v>45778</v>
      </c>
      <c r="D117" s="384">
        <f t="shared" si="17"/>
        <v>45808</v>
      </c>
      <c r="E117" s="385">
        <f ca="1">IFERROR(INDEX('3. GRI Pricing'!$A$16:$AP$616,MATCH('PBI data'!$B117,'3. GRI Pricing'!$A$16:$A$616,0),MATCH('PBI data'!$D117,'3. GRI Pricing'!$A$16:$AP$16,0)),0)</f>
        <v>1387.8059085759253</v>
      </c>
    </row>
    <row r="118" spans="1:5" x14ac:dyDescent="0.25">
      <c r="B118" s="1" t="str">
        <f t="shared" ca="1" si="18"/>
        <v>222708010</v>
      </c>
      <c r="C118" s="384">
        <f t="shared" si="17"/>
        <v>45809</v>
      </c>
      <c r="D118" s="384">
        <f t="shared" si="17"/>
        <v>45838</v>
      </c>
      <c r="E118" s="385">
        <f ca="1">IFERROR(INDEX('3. GRI Pricing'!$A$16:$AP$616,MATCH('PBI data'!$B118,'3. GRI Pricing'!$A$16:$A$616,0),MATCH('PBI data'!$D118,'3. GRI Pricing'!$A$16:$AP$16,0)),0)</f>
        <v>1394.4683650479049</v>
      </c>
    </row>
    <row r="119" spans="1:5" x14ac:dyDescent="0.25">
      <c r="B119" s="1" t="str">
        <f t="shared" ca="1" si="18"/>
        <v>222708010</v>
      </c>
      <c r="C119" s="384">
        <f t="shared" si="17"/>
        <v>45839</v>
      </c>
      <c r="D119" s="384">
        <f t="shared" si="17"/>
        <v>45869</v>
      </c>
      <c r="E119" s="385">
        <f ca="1">IFERROR(INDEX('3. GRI Pricing'!$A$16:$AP$616,MATCH('PBI data'!$B119,'3. GRI Pricing'!$A$16:$A$616,0),MATCH('PBI data'!$D119,'3. GRI Pricing'!$A$16:$AP$16,0)),0)</f>
        <v>1401.3865067231775</v>
      </c>
    </row>
    <row r="120" spans="1:5" x14ac:dyDescent="0.25">
      <c r="B120" s="1" t="str">
        <f t="shared" ca="1" si="18"/>
        <v>222708010</v>
      </c>
      <c r="C120" s="384">
        <f t="shared" si="17"/>
        <v>45870</v>
      </c>
      <c r="D120" s="384">
        <f t="shared" si="17"/>
        <v>45900</v>
      </c>
      <c r="E120" s="385">
        <f ca="1">IFERROR(INDEX('3. GRI Pricing'!$A$16:$AP$616,MATCH('PBI data'!$B120,'3. GRI Pricing'!$A$16:$A$616,0),MATCH('PBI data'!$D120,'3. GRI Pricing'!$A$16:$AP$16,0)),0)</f>
        <v>1408.3389702127263</v>
      </c>
    </row>
    <row r="121" spans="1:5" x14ac:dyDescent="0.25">
      <c r="B121" s="1" t="str">
        <f t="shared" ca="1" si="18"/>
        <v>222708010</v>
      </c>
      <c r="C121" s="384">
        <f t="shared" si="17"/>
        <v>45901</v>
      </c>
      <c r="D121" s="384">
        <f t="shared" si="17"/>
        <v>45930</v>
      </c>
      <c r="E121" s="385">
        <f ca="1">IFERROR(INDEX('3. GRI Pricing'!$A$16:$AP$616,MATCH('PBI data'!$B121,'3. GRI Pricing'!$A$16:$A$616,0),MATCH('PBI data'!$D121,'3. GRI Pricing'!$A$16:$AP$16,0)),0)</f>
        <v>1415.099999999999</v>
      </c>
    </row>
    <row r="122" spans="1:5" x14ac:dyDescent="0.25">
      <c r="A122" s="381">
        <f>A110+1</f>
        <v>11</v>
      </c>
      <c r="B122" s="381" t="str">
        <f ca="1">OFFSET('3. GRI Pricing'!$A$16,'PBI data'!A122,0)</f>
        <v>222708011</v>
      </c>
      <c r="C122" s="384">
        <f t="shared" si="17"/>
        <v>45566</v>
      </c>
      <c r="D122" s="384">
        <f t="shared" si="17"/>
        <v>45596</v>
      </c>
      <c r="E122" s="385">
        <f ca="1">IFERROR(INDEX('3. GRI Pricing'!$A$16:$AP$616,MATCH('PBI data'!$B122,'3. GRI Pricing'!$A$16:$A$616,0),MATCH('PBI data'!$D122,'3. GRI Pricing'!$A$16:$AP$16,0)),0)</f>
        <v>1713.4587301167887</v>
      </c>
    </row>
    <row r="123" spans="1:5" x14ac:dyDescent="0.25">
      <c r="B123" s="1" t="str">
        <f ca="1">B122</f>
        <v>222708011</v>
      </c>
      <c r="C123" s="384">
        <f t="shared" si="17"/>
        <v>45597</v>
      </c>
      <c r="D123" s="384">
        <f t="shared" si="17"/>
        <v>45626</v>
      </c>
      <c r="E123" s="385">
        <f ca="1">IFERROR(INDEX('3. GRI Pricing'!$A$16:$AP$616,MATCH('PBI data'!$B123,'3. GRI Pricing'!$A$16:$A$616,0),MATCH('PBI data'!$D123,'3. GRI Pricing'!$A$16:$AP$16,0)),0)</f>
        <v>1721.6845519953329</v>
      </c>
    </row>
    <row r="124" spans="1:5" x14ac:dyDescent="0.25">
      <c r="B124" s="1" t="str">
        <f t="shared" ref="B124:B133" ca="1" si="19">B123</f>
        <v>222708011</v>
      </c>
      <c r="C124" s="384">
        <f t="shared" si="17"/>
        <v>45627</v>
      </c>
      <c r="D124" s="384">
        <f t="shared" si="17"/>
        <v>45657</v>
      </c>
      <c r="E124" s="385">
        <f ca="1">IFERROR(INDEX('3. GRI Pricing'!$A$16:$AP$616,MATCH('PBI data'!$B124,'3. GRI Pricing'!$A$16:$A$616,0),MATCH('PBI data'!$D124,'3. GRI Pricing'!$A$16:$AP$16,0)),0)</f>
        <v>1730.2260563774871</v>
      </c>
    </row>
    <row r="125" spans="1:5" x14ac:dyDescent="0.25">
      <c r="B125" s="1" t="str">
        <f t="shared" ca="1" si="19"/>
        <v>222708011</v>
      </c>
      <c r="C125" s="384">
        <f t="shared" si="17"/>
        <v>45658</v>
      </c>
      <c r="D125" s="384">
        <f t="shared" si="17"/>
        <v>45688</v>
      </c>
      <c r="E125" s="385">
        <f ca="1">IFERROR(INDEX('3. GRI Pricing'!$A$16:$AP$616,MATCH('PBI data'!$B125,'3. GRI Pricing'!$A$16:$A$616,0),MATCH('PBI data'!$D125,'3. GRI Pricing'!$A$16:$AP$16,0)),0)</f>
        <v>1738.8099362906441</v>
      </c>
    </row>
    <row r="126" spans="1:5" x14ac:dyDescent="0.25">
      <c r="B126" s="1" t="str">
        <f t="shared" ca="1" si="19"/>
        <v>222708011</v>
      </c>
      <c r="C126" s="384">
        <f t="shared" si="17"/>
        <v>45689</v>
      </c>
      <c r="D126" s="384">
        <f t="shared" si="17"/>
        <v>45716</v>
      </c>
      <c r="E126" s="385">
        <f ca="1">IFERROR(INDEX('3. GRI Pricing'!$A$16:$AP$616,MATCH('PBI data'!$B126,'3. GRI Pricing'!$A$16:$A$616,0),MATCH('PBI data'!$D126,'3. GRI Pricing'!$A$16:$AP$16,0)),0)</f>
        <v>1746.599715668304</v>
      </c>
    </row>
    <row r="127" spans="1:5" x14ac:dyDescent="0.25">
      <c r="B127" s="1" t="str">
        <f t="shared" ca="1" si="19"/>
        <v>222708011</v>
      </c>
      <c r="C127" s="384">
        <f t="shared" ref="C127:D142" si="20">C115</f>
        <v>45717</v>
      </c>
      <c r="D127" s="384">
        <f t="shared" si="20"/>
        <v>45747</v>
      </c>
      <c r="E127" s="385">
        <f ca="1">IFERROR(INDEX('3. GRI Pricing'!$A$16:$AP$616,MATCH('PBI data'!$B127,'3. GRI Pricing'!$A$16:$A$616,0),MATCH('PBI data'!$D127,'3. GRI Pricing'!$A$16:$AP$16,0)),0)</f>
        <v>1755.2648274670712</v>
      </c>
    </row>
    <row r="128" spans="1:5" x14ac:dyDescent="0.25">
      <c r="B128" s="1" t="str">
        <f t="shared" ca="1" si="19"/>
        <v>222708011</v>
      </c>
      <c r="C128" s="384">
        <f t="shared" si="20"/>
        <v>45748</v>
      </c>
      <c r="D128" s="384">
        <f t="shared" si="20"/>
        <v>45777</v>
      </c>
      <c r="E128" s="385">
        <f ca="1">IFERROR(INDEX('3. GRI Pricing'!$A$16:$AP$616,MATCH('PBI data'!$B128,'3. GRI Pricing'!$A$16:$A$616,0),MATCH('PBI data'!$D128,'3. GRI Pricing'!$A$16:$AP$16,0)),0)</f>
        <v>1763.6913483786273</v>
      </c>
    </row>
    <row r="129" spans="1:5" x14ac:dyDescent="0.25">
      <c r="B129" s="1" t="str">
        <f t="shared" ca="1" si="19"/>
        <v>222708011</v>
      </c>
      <c r="C129" s="384">
        <f t="shared" si="20"/>
        <v>45778</v>
      </c>
      <c r="D129" s="384">
        <f t="shared" si="20"/>
        <v>45808</v>
      </c>
      <c r="E129" s="385">
        <f ca="1">IFERROR(INDEX('3. GRI Pricing'!$A$16:$AP$616,MATCH('PBI data'!$B129,'3. GRI Pricing'!$A$16:$A$616,0),MATCH('PBI data'!$D129,'3. GRI Pricing'!$A$16:$AP$16,0)),0)</f>
        <v>1772.4412540239352</v>
      </c>
    </row>
    <row r="130" spans="1:5" x14ac:dyDescent="0.25">
      <c r="B130" s="1" t="str">
        <f t="shared" ca="1" si="19"/>
        <v>222708011</v>
      </c>
      <c r="C130" s="384">
        <f t="shared" si="20"/>
        <v>45809</v>
      </c>
      <c r="D130" s="384">
        <f t="shared" si="20"/>
        <v>45838</v>
      </c>
      <c r="E130" s="385">
        <f ca="1">IFERROR(INDEX('3. GRI Pricing'!$A$16:$AP$616,MATCH('PBI data'!$B130,'3. GRI Pricing'!$A$16:$A$616,0),MATCH('PBI data'!$D130,'3. GRI Pricing'!$A$16:$AP$16,0)),0)</f>
        <v>1780.9502340124934</v>
      </c>
    </row>
    <row r="131" spans="1:5" x14ac:dyDescent="0.25">
      <c r="B131" s="1" t="str">
        <f t="shared" ca="1" si="19"/>
        <v>222708011</v>
      </c>
      <c r="C131" s="384">
        <f t="shared" si="20"/>
        <v>45839</v>
      </c>
      <c r="D131" s="384">
        <f t="shared" si="20"/>
        <v>45869</v>
      </c>
      <c r="E131" s="385">
        <f ca="1">IFERROR(INDEX('3. GRI Pricing'!$A$16:$AP$616,MATCH('PBI data'!$B131,'3. GRI Pricing'!$A$16:$A$616,0),MATCH('PBI data'!$D131,'3. GRI Pricing'!$A$16:$AP$16,0)),0)</f>
        <v>1789.7857632681787</v>
      </c>
    </row>
    <row r="132" spans="1:5" x14ac:dyDescent="0.25">
      <c r="B132" s="1" t="str">
        <f t="shared" ca="1" si="19"/>
        <v>222708011</v>
      </c>
      <c r="C132" s="384">
        <f t="shared" si="20"/>
        <v>45870</v>
      </c>
      <c r="D132" s="384">
        <f t="shared" si="20"/>
        <v>45900</v>
      </c>
      <c r="E132" s="385">
        <f ca="1">IFERROR(INDEX('3. GRI Pricing'!$A$16:$AP$616,MATCH('PBI data'!$B132,'3. GRI Pricing'!$A$16:$A$616,0),MATCH('PBI data'!$D132,'3. GRI Pricing'!$A$16:$AP$16,0)),0)</f>
        <v>1798.6651267510856</v>
      </c>
    </row>
    <row r="133" spans="1:5" x14ac:dyDescent="0.25">
      <c r="B133" s="1" t="str">
        <f t="shared" ca="1" si="19"/>
        <v>222708011</v>
      </c>
      <c r="C133" s="384">
        <f t="shared" si="20"/>
        <v>45901</v>
      </c>
      <c r="D133" s="384">
        <f t="shared" si="20"/>
        <v>45930</v>
      </c>
      <c r="E133" s="385">
        <f ca="1">IFERROR(INDEX('3. GRI Pricing'!$A$16:$AP$616,MATCH('PBI data'!$B133,'3. GRI Pricing'!$A$16:$A$616,0),MATCH('PBI data'!$D133,'3. GRI Pricing'!$A$16:$AP$16,0)),0)</f>
        <v>1807.2999999999995</v>
      </c>
    </row>
    <row r="134" spans="1:5" x14ac:dyDescent="0.25">
      <c r="A134" s="381">
        <f>A122+1</f>
        <v>12</v>
      </c>
      <c r="B134" s="383" t="str">
        <f ca="1">OFFSET('3. GRI Pricing'!$A$16,'PBI data'!A134,0)</f>
        <v>222708012</v>
      </c>
      <c r="C134" s="384">
        <f t="shared" si="20"/>
        <v>45566</v>
      </c>
      <c r="D134" s="384">
        <f t="shared" si="20"/>
        <v>45596</v>
      </c>
      <c r="E134" s="385">
        <f ca="1">IFERROR(INDEX('3. GRI Pricing'!$A$16:$AP$616,MATCH('PBI data'!$B134,'3. GRI Pricing'!$A$16:$A$616,0),MATCH('PBI data'!$D134,'3. GRI Pricing'!$A$16:$AP$16,0)),0)</f>
        <v>1341.623111264465</v>
      </c>
    </row>
    <row r="135" spans="1:5" x14ac:dyDescent="0.25">
      <c r="B135" s="1" t="str">
        <f ca="1">B134</f>
        <v>222708012</v>
      </c>
      <c r="C135" s="384">
        <f t="shared" si="20"/>
        <v>45597</v>
      </c>
      <c r="D135" s="384">
        <f t="shared" si="20"/>
        <v>45626</v>
      </c>
      <c r="E135" s="385">
        <f ca="1">IFERROR(INDEX('3. GRI Pricing'!$A$16:$AP$616,MATCH('PBI data'!$B135,'3. GRI Pricing'!$A$16:$A$616,0),MATCH('PBI data'!$D135,'3. GRI Pricing'!$A$16:$AP$16,0)),0)</f>
        <v>1348.0638574274305</v>
      </c>
    </row>
    <row r="136" spans="1:5" x14ac:dyDescent="0.25">
      <c r="B136" s="1" t="str">
        <f t="shared" ref="B136:B145" ca="1" si="21">B135</f>
        <v>222708012</v>
      </c>
      <c r="C136" s="384">
        <f t="shared" si="20"/>
        <v>45627</v>
      </c>
      <c r="D136" s="384">
        <f t="shared" si="20"/>
        <v>45657</v>
      </c>
      <c r="E136" s="385">
        <f ca="1">IFERROR(INDEX('3. GRI Pricing'!$A$16:$AP$616,MATCH('PBI data'!$B136,'3. GRI Pricing'!$A$16:$A$616,0),MATCH('PBI data'!$D136,'3. GRI Pricing'!$A$16:$AP$16,0)),0)</f>
        <v>1354.7517802134573</v>
      </c>
    </row>
    <row r="137" spans="1:5" x14ac:dyDescent="0.25">
      <c r="B137" s="1" t="str">
        <f t="shared" ca="1" si="21"/>
        <v>222708012</v>
      </c>
      <c r="C137" s="384">
        <f t="shared" si="20"/>
        <v>45658</v>
      </c>
      <c r="D137" s="384">
        <f t="shared" si="20"/>
        <v>45688</v>
      </c>
      <c r="E137" s="385">
        <f ca="1">IFERROR(INDEX('3. GRI Pricing'!$A$16:$AP$616,MATCH('PBI data'!$B137,'3. GRI Pricing'!$A$16:$A$616,0),MATCH('PBI data'!$D137,'3. GRI Pricing'!$A$16:$AP$16,0)),0)</f>
        <v>1361.4728826674543</v>
      </c>
    </row>
    <row r="138" spans="1:5" x14ac:dyDescent="0.25">
      <c r="B138" s="1" t="str">
        <f t="shared" ca="1" si="21"/>
        <v>222708012</v>
      </c>
      <c r="C138" s="384">
        <f t="shared" si="20"/>
        <v>45689</v>
      </c>
      <c r="D138" s="384">
        <f t="shared" si="20"/>
        <v>45716</v>
      </c>
      <c r="E138" s="385">
        <f ca="1">IFERROR(INDEX('3. GRI Pricing'!$A$16:$AP$616,MATCH('PBI data'!$B138,'3. GRI Pricing'!$A$16:$A$616,0),MATCH('PBI data'!$D138,'3. GRI Pricing'!$A$16:$AP$16,0)),0)</f>
        <v>1367.5722113883785</v>
      </c>
    </row>
    <row r="139" spans="1:5" x14ac:dyDescent="0.25">
      <c r="B139" s="1" t="str">
        <f t="shared" ca="1" si="21"/>
        <v>222708012</v>
      </c>
      <c r="C139" s="384">
        <f t="shared" si="20"/>
        <v>45717</v>
      </c>
      <c r="D139" s="384">
        <f t="shared" si="20"/>
        <v>45747</v>
      </c>
      <c r="E139" s="385">
        <f ca="1">IFERROR(INDEX('3. GRI Pricing'!$A$16:$AP$616,MATCH('PBI data'!$B139,'3. GRI Pricing'!$A$16:$A$616,0),MATCH('PBI data'!$D139,'3. GRI Pricing'!$A$16:$AP$16,0)),0)</f>
        <v>1374.356917694158</v>
      </c>
    </row>
    <row r="140" spans="1:5" x14ac:dyDescent="0.25">
      <c r="B140" s="1" t="str">
        <f t="shared" ca="1" si="21"/>
        <v>222708012</v>
      </c>
      <c r="C140" s="384">
        <f t="shared" si="20"/>
        <v>45748</v>
      </c>
      <c r="D140" s="384">
        <f t="shared" si="20"/>
        <v>45777</v>
      </c>
      <c r="E140" s="385">
        <f ca="1">IFERROR(INDEX('3. GRI Pricing'!$A$16:$AP$616,MATCH('PBI data'!$B140,'3. GRI Pricing'!$A$16:$A$616,0),MATCH('PBI data'!$D140,'3. GRI Pricing'!$A$16:$AP$16,0)),0)</f>
        <v>1380.9548094342913</v>
      </c>
    </row>
    <row r="141" spans="1:5" x14ac:dyDescent="0.25">
      <c r="B141" s="1" t="str">
        <f t="shared" ca="1" si="21"/>
        <v>222708012</v>
      </c>
      <c r="C141" s="384">
        <f t="shared" si="20"/>
        <v>45778</v>
      </c>
      <c r="D141" s="384">
        <f t="shared" si="20"/>
        <v>45808</v>
      </c>
      <c r="E141" s="385">
        <f ca="1">IFERROR(INDEX('3. GRI Pricing'!$A$16:$AP$616,MATCH('PBI data'!$B141,'3. GRI Pricing'!$A$16:$A$616,0),MATCH('PBI data'!$D141,'3. GRI Pricing'!$A$16:$AP$16,0)),0)</f>
        <v>1387.8059085759253</v>
      </c>
    </row>
    <row r="142" spans="1:5" x14ac:dyDescent="0.25">
      <c r="B142" s="1" t="str">
        <f t="shared" ca="1" si="21"/>
        <v>222708012</v>
      </c>
      <c r="C142" s="384">
        <f t="shared" si="20"/>
        <v>45809</v>
      </c>
      <c r="D142" s="384">
        <f t="shared" si="20"/>
        <v>45838</v>
      </c>
      <c r="E142" s="385">
        <f ca="1">IFERROR(INDEX('3. GRI Pricing'!$A$16:$AP$616,MATCH('PBI data'!$B142,'3. GRI Pricing'!$A$16:$A$616,0),MATCH('PBI data'!$D142,'3. GRI Pricing'!$A$16:$AP$16,0)),0)</f>
        <v>1394.4683650479049</v>
      </c>
    </row>
    <row r="143" spans="1:5" x14ac:dyDescent="0.25">
      <c r="B143" s="1" t="str">
        <f t="shared" ca="1" si="21"/>
        <v>222708012</v>
      </c>
      <c r="C143" s="384">
        <f t="shared" ref="C143:D158" si="22">C131</f>
        <v>45839</v>
      </c>
      <c r="D143" s="384">
        <f t="shared" si="22"/>
        <v>45869</v>
      </c>
      <c r="E143" s="385">
        <f ca="1">IFERROR(INDEX('3. GRI Pricing'!$A$16:$AP$616,MATCH('PBI data'!$B143,'3. GRI Pricing'!$A$16:$A$616,0),MATCH('PBI data'!$D143,'3. GRI Pricing'!$A$16:$AP$16,0)),0)</f>
        <v>1401.3865067231775</v>
      </c>
    </row>
    <row r="144" spans="1:5" x14ac:dyDescent="0.25">
      <c r="B144" s="1" t="str">
        <f t="shared" ca="1" si="21"/>
        <v>222708012</v>
      </c>
      <c r="C144" s="384">
        <f t="shared" si="22"/>
        <v>45870</v>
      </c>
      <c r="D144" s="384">
        <f t="shared" si="22"/>
        <v>45900</v>
      </c>
      <c r="E144" s="385">
        <f ca="1">IFERROR(INDEX('3. GRI Pricing'!$A$16:$AP$616,MATCH('PBI data'!$B144,'3. GRI Pricing'!$A$16:$A$616,0),MATCH('PBI data'!$D144,'3. GRI Pricing'!$A$16:$AP$16,0)),0)</f>
        <v>1408.3389702127263</v>
      </c>
    </row>
    <row r="145" spans="1:5" x14ac:dyDescent="0.25">
      <c r="B145" s="1" t="str">
        <f t="shared" ca="1" si="21"/>
        <v>222708012</v>
      </c>
      <c r="C145" s="384">
        <f t="shared" si="22"/>
        <v>45901</v>
      </c>
      <c r="D145" s="384">
        <f t="shared" si="22"/>
        <v>45930</v>
      </c>
      <c r="E145" s="385">
        <f ca="1">IFERROR(INDEX('3. GRI Pricing'!$A$16:$AP$616,MATCH('PBI data'!$B145,'3. GRI Pricing'!$A$16:$A$616,0),MATCH('PBI data'!$D145,'3. GRI Pricing'!$A$16:$AP$16,0)),0)</f>
        <v>1415.099999999999</v>
      </c>
    </row>
    <row r="146" spans="1:5" x14ac:dyDescent="0.25">
      <c r="A146" s="381">
        <f>A134+1</f>
        <v>13</v>
      </c>
      <c r="B146" s="383" t="str">
        <f ca="1">OFFSET('3. GRI Pricing'!$A$16,'PBI data'!A146,0)</f>
        <v>222708013</v>
      </c>
      <c r="C146" s="384">
        <f t="shared" si="22"/>
        <v>45566</v>
      </c>
      <c r="D146" s="384">
        <f t="shared" si="22"/>
        <v>45596</v>
      </c>
      <c r="E146" s="385">
        <f ca="1">IFERROR(INDEX('3. GRI Pricing'!$A$16:$AP$616,MATCH('PBI data'!$B146,'3. GRI Pricing'!$A$16:$A$616,0),MATCH('PBI data'!$D146,'3. GRI Pricing'!$A$16:$AP$16,0)),0)</f>
        <v>1386.8463622059639</v>
      </c>
    </row>
    <row r="147" spans="1:5" x14ac:dyDescent="0.25">
      <c r="B147" s="1" t="str">
        <f ca="1">B146</f>
        <v>222708013</v>
      </c>
      <c r="C147" s="384">
        <f t="shared" si="22"/>
        <v>45597</v>
      </c>
      <c r="D147" s="384">
        <f t="shared" si="22"/>
        <v>45626</v>
      </c>
      <c r="E147" s="385">
        <f ca="1">IFERROR(INDEX('3. GRI Pricing'!$A$16:$AP$616,MATCH('PBI data'!$B147,'3. GRI Pricing'!$A$16:$A$616,0),MATCH('PBI data'!$D147,'3. GRI Pricing'!$A$16:$AP$16,0)),0)</f>
        <v>1393.5042121721756</v>
      </c>
    </row>
    <row r="148" spans="1:5" x14ac:dyDescent="0.25">
      <c r="B148" s="1" t="str">
        <f t="shared" ref="B148:B157" ca="1" si="23">B147</f>
        <v>222708013</v>
      </c>
      <c r="C148" s="384">
        <f t="shared" si="22"/>
        <v>45627</v>
      </c>
      <c r="D148" s="384">
        <f t="shared" si="22"/>
        <v>45657</v>
      </c>
      <c r="E148" s="385">
        <f ca="1">IFERROR(INDEX('3. GRI Pricing'!$A$16:$AP$616,MATCH('PBI data'!$B148,'3. GRI Pricing'!$A$16:$A$616,0),MATCH('PBI data'!$D148,'3. GRI Pricing'!$A$16:$AP$16,0)),0)</f>
        <v>1400.4175705577313</v>
      </c>
    </row>
    <row r="149" spans="1:5" x14ac:dyDescent="0.25">
      <c r="B149" s="1" t="str">
        <f t="shared" ca="1" si="23"/>
        <v>222708013</v>
      </c>
      <c r="C149" s="384">
        <f t="shared" si="22"/>
        <v>45658</v>
      </c>
      <c r="D149" s="384">
        <f t="shared" si="22"/>
        <v>45688</v>
      </c>
      <c r="E149" s="385">
        <f ca="1">IFERROR(INDEX('3. GRI Pricing'!$A$16:$AP$616,MATCH('PBI data'!$B149,'3. GRI Pricing'!$A$16:$A$616,0),MATCH('PBI data'!$D149,'3. GRI Pricing'!$A$16:$AP$16,0)),0)</f>
        <v>1407.3652270270316</v>
      </c>
    </row>
    <row r="150" spans="1:5" x14ac:dyDescent="0.25">
      <c r="B150" s="1" t="str">
        <f t="shared" ca="1" si="23"/>
        <v>222708013</v>
      </c>
      <c r="C150" s="384">
        <f t="shared" si="22"/>
        <v>45689</v>
      </c>
      <c r="D150" s="384">
        <f t="shared" si="22"/>
        <v>45716</v>
      </c>
      <c r="E150" s="385">
        <f ca="1">IFERROR(INDEX('3. GRI Pricing'!$A$16:$AP$616,MATCH('PBI data'!$B150,'3. GRI Pricing'!$A$16:$A$616,0),MATCH('PBI data'!$D150,'3. GRI Pricing'!$A$16:$AP$16,0)),0)</f>
        <v>1413.6701510980993</v>
      </c>
    </row>
    <row r="151" spans="1:5" x14ac:dyDescent="0.25">
      <c r="B151" s="1" t="str">
        <f t="shared" ca="1" si="23"/>
        <v>222708013</v>
      </c>
      <c r="C151" s="384">
        <f t="shared" si="22"/>
        <v>45717</v>
      </c>
      <c r="D151" s="384">
        <f t="shared" si="22"/>
        <v>45747</v>
      </c>
      <c r="E151" s="385">
        <f ca="1">IFERROR(INDEX('3. GRI Pricing'!$A$16:$AP$616,MATCH('PBI data'!$B151,'3. GRI Pricing'!$A$16:$A$616,0),MATCH('PBI data'!$D151,'3. GRI Pricing'!$A$16:$AP$16,0)),0)</f>
        <v>1420.6835553692422</v>
      </c>
    </row>
    <row r="152" spans="1:5" x14ac:dyDescent="0.25">
      <c r="B152" s="1" t="str">
        <f t="shared" ca="1" si="23"/>
        <v>222708013</v>
      </c>
      <c r="C152" s="384">
        <f t="shared" si="22"/>
        <v>45748</v>
      </c>
      <c r="D152" s="384">
        <f t="shared" si="22"/>
        <v>45777</v>
      </c>
      <c r="E152" s="385">
        <f ca="1">IFERROR(INDEX('3. GRI Pricing'!$A$16:$AP$616,MATCH('PBI data'!$B152,'3. GRI Pricing'!$A$16:$A$616,0),MATCH('PBI data'!$D152,'3. GRI Pricing'!$A$16:$AP$16,0)),0)</f>
        <v>1427.5038479545485</v>
      </c>
    </row>
    <row r="153" spans="1:5" x14ac:dyDescent="0.25">
      <c r="B153" s="1" t="str">
        <f t="shared" ca="1" si="23"/>
        <v>222708013</v>
      </c>
      <c r="C153" s="384">
        <f t="shared" si="22"/>
        <v>45778</v>
      </c>
      <c r="D153" s="384">
        <f t="shared" si="22"/>
        <v>45808</v>
      </c>
      <c r="E153" s="385">
        <f ca="1">IFERROR(INDEX('3. GRI Pricing'!$A$16:$AP$616,MATCH('PBI data'!$B153,'3. GRI Pricing'!$A$16:$A$616,0),MATCH('PBI data'!$D153,'3. GRI Pricing'!$A$16:$AP$16,0)),0)</f>
        <v>1434.5858830223051</v>
      </c>
    </row>
    <row r="154" spans="1:5" x14ac:dyDescent="0.25">
      <c r="B154" s="1" t="str">
        <f t="shared" ca="1" si="23"/>
        <v>222708013</v>
      </c>
      <c r="C154" s="384">
        <f t="shared" si="22"/>
        <v>45809</v>
      </c>
      <c r="D154" s="384">
        <f t="shared" si="22"/>
        <v>45838</v>
      </c>
      <c r="E154" s="385">
        <f ca="1">IFERROR(INDEX('3. GRI Pricing'!$A$16:$AP$616,MATCH('PBI data'!$B154,'3. GRI Pricing'!$A$16:$A$616,0),MATCH('PBI data'!$D154,'3. GRI Pricing'!$A$16:$AP$16,0)),0)</f>
        <v>1441.4729166787336</v>
      </c>
    </row>
    <row r="155" spans="1:5" x14ac:dyDescent="0.25">
      <c r="B155" s="1" t="str">
        <f t="shared" ca="1" si="23"/>
        <v>222708013</v>
      </c>
      <c r="C155" s="384">
        <f t="shared" si="22"/>
        <v>45839</v>
      </c>
      <c r="D155" s="384">
        <f t="shared" si="22"/>
        <v>45869</v>
      </c>
      <c r="E155" s="385">
        <f ca="1">IFERROR(INDEX('3. GRI Pricing'!$A$16:$AP$616,MATCH('PBI data'!$B155,'3. GRI Pricing'!$A$16:$A$616,0),MATCH('PBI data'!$D155,'3. GRI Pricing'!$A$16:$AP$16,0)),0)</f>
        <v>1448.624254140813</v>
      </c>
    </row>
    <row r="156" spans="1:5" x14ac:dyDescent="0.25">
      <c r="B156" s="1" t="str">
        <f t="shared" ca="1" si="23"/>
        <v>222708013</v>
      </c>
      <c r="C156" s="384">
        <f t="shared" si="22"/>
        <v>45870</v>
      </c>
      <c r="D156" s="384">
        <f t="shared" si="22"/>
        <v>45900</v>
      </c>
      <c r="E156" s="385">
        <f ca="1">IFERROR(INDEX('3. GRI Pricing'!$A$16:$AP$616,MATCH('PBI data'!$B156,'3. GRI Pricing'!$A$16:$A$616,0),MATCH('PBI data'!$D156,'3. GRI Pricing'!$A$16:$AP$16,0)),0)</f>
        <v>1455.8110703322568</v>
      </c>
    </row>
    <row r="157" spans="1:5" x14ac:dyDescent="0.25">
      <c r="B157" s="1" t="str">
        <f t="shared" ca="1" si="23"/>
        <v>222708013</v>
      </c>
      <c r="C157" s="384">
        <f t="shared" si="22"/>
        <v>45901</v>
      </c>
      <c r="D157" s="384">
        <f t="shared" si="22"/>
        <v>45930</v>
      </c>
      <c r="E157" s="385">
        <f ca="1">IFERROR(INDEX('3. GRI Pricing'!$A$16:$AP$616,MATCH('PBI data'!$B157,'3. GRI Pricing'!$A$16:$A$616,0),MATCH('PBI data'!$D157,'3. GRI Pricing'!$A$16:$AP$16,0)),0)</f>
        <v>1462.7999999999993</v>
      </c>
    </row>
    <row r="158" spans="1:5" x14ac:dyDescent="0.25">
      <c r="A158" s="381">
        <f>A146+1</f>
        <v>14</v>
      </c>
      <c r="B158" s="383" t="str">
        <f ca="1">OFFSET('3. GRI Pricing'!$A$16,'PBI data'!A158,0)</f>
        <v>222708014</v>
      </c>
      <c r="C158" s="384">
        <f t="shared" si="22"/>
        <v>45566</v>
      </c>
      <c r="D158" s="384">
        <f t="shared" si="22"/>
        <v>45596</v>
      </c>
      <c r="E158" s="385">
        <f ca="1">IFERROR(INDEX('3. GRI Pricing'!$A$16:$AP$616,MATCH('PBI data'!$B158,'3. GRI Pricing'!$A$16:$A$616,0),MATCH('PBI data'!$D158,'3. GRI Pricing'!$A$16:$AP$16,0)),0)</f>
        <v>1216.0029697603018</v>
      </c>
    </row>
    <row r="159" spans="1:5" x14ac:dyDescent="0.25">
      <c r="B159" s="1" t="str">
        <f ca="1">B158</f>
        <v>222708014</v>
      </c>
      <c r="C159" s="384">
        <f t="shared" ref="C159:D174" si="24">C147</f>
        <v>45597</v>
      </c>
      <c r="D159" s="384">
        <f t="shared" si="24"/>
        <v>45626</v>
      </c>
      <c r="E159" s="385">
        <f ca="1">IFERROR(INDEX('3. GRI Pricing'!$A$16:$AP$616,MATCH('PBI data'!$B159,'3. GRI Pricing'!$A$16:$A$616,0),MATCH('PBI data'!$D159,'3. GRI Pricing'!$A$16:$AP$16,0)),0)</f>
        <v>1221.8406498031395</v>
      </c>
    </row>
    <row r="160" spans="1:5" x14ac:dyDescent="0.25">
      <c r="B160" s="1" t="str">
        <f t="shared" ref="B160:B169" ca="1" si="25">B159</f>
        <v>222708014</v>
      </c>
      <c r="C160" s="384">
        <f t="shared" si="24"/>
        <v>45627</v>
      </c>
      <c r="D160" s="384">
        <f t="shared" si="24"/>
        <v>45657</v>
      </c>
      <c r="E160" s="385">
        <f ca="1">IFERROR(INDEX('3. GRI Pricing'!$A$16:$AP$616,MATCH('PBI data'!$B160,'3. GRI Pricing'!$A$16:$A$616,0),MATCH('PBI data'!$D160,'3. GRI Pricing'!$A$16:$AP$16,0)),0)</f>
        <v>1227.9023625904747</v>
      </c>
    </row>
    <row r="161" spans="1:5" x14ac:dyDescent="0.25">
      <c r="B161" s="1" t="str">
        <f t="shared" ca="1" si="25"/>
        <v>222708014</v>
      </c>
      <c r="C161" s="384">
        <f t="shared" si="24"/>
        <v>45658</v>
      </c>
      <c r="D161" s="384">
        <f t="shared" si="24"/>
        <v>45688</v>
      </c>
      <c r="E161" s="385">
        <f ca="1">IFERROR(INDEX('3. GRI Pricing'!$A$16:$AP$616,MATCH('PBI data'!$B161,'3. GRI Pricing'!$A$16:$A$616,0),MATCH('PBI data'!$D161,'3. GRI Pricing'!$A$16:$AP$16,0)),0)</f>
        <v>1233.9941483352959</v>
      </c>
    </row>
    <row r="162" spans="1:5" x14ac:dyDescent="0.25">
      <c r="B162" s="1" t="str">
        <f t="shared" ca="1" si="25"/>
        <v>222708014</v>
      </c>
      <c r="C162" s="384">
        <f t="shared" si="24"/>
        <v>45689</v>
      </c>
      <c r="D162" s="384">
        <f t="shared" si="24"/>
        <v>45716</v>
      </c>
      <c r="E162" s="385">
        <f ca="1">IFERROR(INDEX('3. GRI Pricing'!$A$16:$AP$616,MATCH('PBI data'!$B162,'3. GRI Pricing'!$A$16:$A$616,0),MATCH('PBI data'!$D162,'3. GRI Pricing'!$A$16:$AP$16,0)),0)</f>
        <v>1239.5223788613771</v>
      </c>
    </row>
    <row r="163" spans="1:5" x14ac:dyDescent="0.25">
      <c r="B163" s="1" t="str">
        <f t="shared" ca="1" si="25"/>
        <v>222708014</v>
      </c>
      <c r="C163" s="384">
        <f t="shared" si="24"/>
        <v>45717</v>
      </c>
      <c r="D163" s="384">
        <f t="shared" si="24"/>
        <v>45747</v>
      </c>
      <c r="E163" s="385">
        <f ca="1">IFERROR(INDEX('3. GRI Pricing'!$A$16:$AP$616,MATCH('PBI data'!$B163,'3. GRI Pricing'!$A$16:$A$616,0),MATCH('PBI data'!$D163,'3. GRI Pricing'!$A$16:$AP$16,0)),0)</f>
        <v>1245.6718130411473</v>
      </c>
    </row>
    <row r="164" spans="1:5" x14ac:dyDescent="0.25">
      <c r="B164" s="1" t="str">
        <f t="shared" ca="1" si="25"/>
        <v>222708014</v>
      </c>
      <c r="C164" s="384">
        <f t="shared" si="24"/>
        <v>45748</v>
      </c>
      <c r="D164" s="384">
        <f t="shared" si="24"/>
        <v>45777</v>
      </c>
      <c r="E164" s="385">
        <f ca="1">IFERROR(INDEX('3. GRI Pricing'!$A$16:$AP$616,MATCH('PBI data'!$B164,'3. GRI Pricing'!$A$16:$A$616,0),MATCH('PBI data'!$D164,'3. GRI Pricing'!$A$16:$AP$16,0)),0)</f>
        <v>1251.6519246558</v>
      </c>
    </row>
    <row r="165" spans="1:5" x14ac:dyDescent="0.25">
      <c r="B165" s="1" t="str">
        <f t="shared" ca="1" si="25"/>
        <v>222708014</v>
      </c>
      <c r="C165" s="384">
        <f t="shared" si="24"/>
        <v>45778</v>
      </c>
      <c r="D165" s="384">
        <f t="shared" si="24"/>
        <v>45808</v>
      </c>
      <c r="E165" s="385">
        <f ca="1">IFERROR(INDEX('3. GRI Pricing'!$A$16:$AP$616,MATCH('PBI data'!$B165,'3. GRI Pricing'!$A$16:$A$616,0),MATCH('PBI data'!$D165,'3. GRI Pricing'!$A$16:$AP$16,0)),0)</f>
        <v>1257.8615351137605</v>
      </c>
    </row>
    <row r="166" spans="1:5" x14ac:dyDescent="0.25">
      <c r="B166" s="1" t="str">
        <f t="shared" ca="1" si="25"/>
        <v>222708014</v>
      </c>
      <c r="C166" s="384">
        <f t="shared" si="24"/>
        <v>45809</v>
      </c>
      <c r="D166" s="384">
        <f t="shared" si="24"/>
        <v>45838</v>
      </c>
      <c r="E166" s="385">
        <f ca="1">IFERROR(INDEX('3. GRI Pricing'!$A$16:$AP$616,MATCH('PBI data'!$B166,'3. GRI Pricing'!$A$16:$A$616,0),MATCH('PBI data'!$D166,'3. GRI Pricing'!$A$16:$AP$16,0)),0)</f>
        <v>1263.9001660733825</v>
      </c>
    </row>
    <row r="167" spans="1:5" x14ac:dyDescent="0.25">
      <c r="B167" s="1" t="str">
        <f t="shared" ca="1" si="25"/>
        <v>222708014</v>
      </c>
      <c r="C167" s="384">
        <f t="shared" si="24"/>
        <v>45839</v>
      </c>
      <c r="D167" s="384">
        <f t="shared" si="24"/>
        <v>45869</v>
      </c>
      <c r="E167" s="385">
        <f ca="1">IFERROR(INDEX('3. GRI Pricing'!$A$16:$AP$616,MATCH('PBI data'!$B167,'3. GRI Pricing'!$A$16:$A$616,0),MATCH('PBI data'!$D167,'3. GRI Pricing'!$A$16:$AP$16,0)),0)</f>
        <v>1270.1705416741913</v>
      </c>
    </row>
    <row r="168" spans="1:5" x14ac:dyDescent="0.25">
      <c r="B168" s="1" t="str">
        <f t="shared" ca="1" si="25"/>
        <v>222708014</v>
      </c>
      <c r="C168" s="384">
        <f t="shared" si="24"/>
        <v>45870</v>
      </c>
      <c r="D168" s="384">
        <f t="shared" si="24"/>
        <v>45900</v>
      </c>
      <c r="E168" s="385">
        <f ca="1">IFERROR(INDEX('3. GRI Pricing'!$A$16:$AP$616,MATCH('PBI data'!$B168,'3. GRI Pricing'!$A$16:$A$616,0),MATCH('PBI data'!$D168,'3. GRI Pricing'!$A$16:$AP$16,0)),0)</f>
        <v>1276.4720254362542</v>
      </c>
    </row>
    <row r="169" spans="1:5" x14ac:dyDescent="0.25">
      <c r="B169" s="1" t="str">
        <f t="shared" ca="1" si="25"/>
        <v>222708014</v>
      </c>
      <c r="C169" s="384">
        <f t="shared" si="24"/>
        <v>45901</v>
      </c>
      <c r="D169" s="384">
        <f t="shared" si="24"/>
        <v>45930</v>
      </c>
      <c r="E169" s="385">
        <f ca="1">IFERROR(INDEX('3. GRI Pricing'!$A$16:$AP$616,MATCH('PBI data'!$B169,'3. GRI Pricing'!$A$16:$A$616,0),MATCH('PBI data'!$D169,'3. GRI Pricing'!$A$16:$AP$16,0)),0)</f>
        <v>1282.5999999999995</v>
      </c>
    </row>
    <row r="170" spans="1:5" x14ac:dyDescent="0.25">
      <c r="A170" s="381">
        <f>A158+1</f>
        <v>15</v>
      </c>
      <c r="B170" s="383" t="str">
        <f ca="1">OFFSET('3. GRI Pricing'!$A$16,'PBI data'!A170,0)</f>
        <v>222708015</v>
      </c>
      <c r="C170" s="384">
        <f t="shared" si="24"/>
        <v>45566</v>
      </c>
      <c r="D170" s="384">
        <f t="shared" si="24"/>
        <v>45596</v>
      </c>
      <c r="E170" s="385">
        <f ca="1">IFERROR(INDEX('3. GRI Pricing'!$A$16:$AP$616,MATCH('PBI data'!$B170,'3. GRI Pricing'!$A$16:$A$616,0),MATCH('PBI data'!$D170,'3. GRI Pricing'!$A$16:$AP$16,0)),0)</f>
        <v>1216.0029697603018</v>
      </c>
    </row>
    <row r="171" spans="1:5" x14ac:dyDescent="0.25">
      <c r="B171" s="1" t="str">
        <f ca="1">B170</f>
        <v>222708015</v>
      </c>
      <c r="C171" s="384">
        <f t="shared" si="24"/>
        <v>45597</v>
      </c>
      <c r="D171" s="384">
        <f t="shared" si="24"/>
        <v>45626</v>
      </c>
      <c r="E171" s="385">
        <f ca="1">IFERROR(INDEX('3. GRI Pricing'!$A$16:$AP$616,MATCH('PBI data'!$B171,'3. GRI Pricing'!$A$16:$A$616,0),MATCH('PBI data'!$D171,'3. GRI Pricing'!$A$16:$AP$16,0)),0)</f>
        <v>1221.8406498031395</v>
      </c>
    </row>
    <row r="172" spans="1:5" x14ac:dyDescent="0.25">
      <c r="B172" s="1" t="str">
        <f t="shared" ref="B172:B181" ca="1" si="26">B171</f>
        <v>222708015</v>
      </c>
      <c r="C172" s="384">
        <f t="shared" si="24"/>
        <v>45627</v>
      </c>
      <c r="D172" s="384">
        <f t="shared" si="24"/>
        <v>45657</v>
      </c>
      <c r="E172" s="385">
        <f ca="1">IFERROR(INDEX('3. GRI Pricing'!$A$16:$AP$616,MATCH('PBI data'!$B172,'3. GRI Pricing'!$A$16:$A$616,0),MATCH('PBI data'!$D172,'3. GRI Pricing'!$A$16:$AP$16,0)),0)</f>
        <v>1227.9023625904747</v>
      </c>
    </row>
    <row r="173" spans="1:5" x14ac:dyDescent="0.25">
      <c r="B173" s="1" t="str">
        <f t="shared" ca="1" si="26"/>
        <v>222708015</v>
      </c>
      <c r="C173" s="384">
        <f t="shared" si="24"/>
        <v>45658</v>
      </c>
      <c r="D173" s="384">
        <f t="shared" si="24"/>
        <v>45688</v>
      </c>
      <c r="E173" s="385">
        <f ca="1">IFERROR(INDEX('3. GRI Pricing'!$A$16:$AP$616,MATCH('PBI data'!$B173,'3. GRI Pricing'!$A$16:$A$616,0),MATCH('PBI data'!$D173,'3. GRI Pricing'!$A$16:$AP$16,0)),0)</f>
        <v>1233.9941483352959</v>
      </c>
    </row>
    <row r="174" spans="1:5" x14ac:dyDescent="0.25">
      <c r="B174" s="1" t="str">
        <f t="shared" ca="1" si="26"/>
        <v>222708015</v>
      </c>
      <c r="C174" s="384">
        <f t="shared" si="24"/>
        <v>45689</v>
      </c>
      <c r="D174" s="384">
        <f t="shared" si="24"/>
        <v>45716</v>
      </c>
      <c r="E174" s="385">
        <f ca="1">IFERROR(INDEX('3. GRI Pricing'!$A$16:$AP$616,MATCH('PBI data'!$B174,'3. GRI Pricing'!$A$16:$A$616,0),MATCH('PBI data'!$D174,'3. GRI Pricing'!$A$16:$AP$16,0)),0)</f>
        <v>1239.5223788613771</v>
      </c>
    </row>
    <row r="175" spans="1:5" x14ac:dyDescent="0.25">
      <c r="B175" s="1" t="str">
        <f t="shared" ca="1" si="26"/>
        <v>222708015</v>
      </c>
      <c r="C175" s="384">
        <f t="shared" ref="C175:D190" si="27">C163</f>
        <v>45717</v>
      </c>
      <c r="D175" s="384">
        <f t="shared" si="27"/>
        <v>45747</v>
      </c>
      <c r="E175" s="385">
        <f ca="1">IFERROR(INDEX('3. GRI Pricing'!$A$16:$AP$616,MATCH('PBI data'!$B175,'3. GRI Pricing'!$A$16:$A$616,0),MATCH('PBI data'!$D175,'3. GRI Pricing'!$A$16:$AP$16,0)),0)</f>
        <v>1245.6718130411473</v>
      </c>
    </row>
    <row r="176" spans="1:5" x14ac:dyDescent="0.25">
      <c r="B176" s="1" t="str">
        <f t="shared" ca="1" si="26"/>
        <v>222708015</v>
      </c>
      <c r="C176" s="384">
        <f t="shared" si="27"/>
        <v>45748</v>
      </c>
      <c r="D176" s="384">
        <f t="shared" si="27"/>
        <v>45777</v>
      </c>
      <c r="E176" s="385">
        <f ca="1">IFERROR(INDEX('3. GRI Pricing'!$A$16:$AP$616,MATCH('PBI data'!$B176,'3. GRI Pricing'!$A$16:$A$616,0),MATCH('PBI data'!$D176,'3. GRI Pricing'!$A$16:$AP$16,0)),0)</f>
        <v>1251.6519246558</v>
      </c>
    </row>
    <row r="177" spans="1:5" x14ac:dyDescent="0.25">
      <c r="B177" s="1" t="str">
        <f t="shared" ca="1" si="26"/>
        <v>222708015</v>
      </c>
      <c r="C177" s="384">
        <f t="shared" si="27"/>
        <v>45778</v>
      </c>
      <c r="D177" s="384">
        <f t="shared" si="27"/>
        <v>45808</v>
      </c>
      <c r="E177" s="385">
        <f ca="1">IFERROR(INDEX('3. GRI Pricing'!$A$16:$AP$616,MATCH('PBI data'!$B177,'3. GRI Pricing'!$A$16:$A$616,0),MATCH('PBI data'!$D177,'3. GRI Pricing'!$A$16:$AP$16,0)),0)</f>
        <v>1257.8615351137605</v>
      </c>
    </row>
    <row r="178" spans="1:5" x14ac:dyDescent="0.25">
      <c r="B178" s="1" t="str">
        <f t="shared" ca="1" si="26"/>
        <v>222708015</v>
      </c>
      <c r="C178" s="384">
        <f t="shared" si="27"/>
        <v>45809</v>
      </c>
      <c r="D178" s="384">
        <f t="shared" si="27"/>
        <v>45838</v>
      </c>
      <c r="E178" s="385">
        <f ca="1">IFERROR(INDEX('3. GRI Pricing'!$A$16:$AP$616,MATCH('PBI data'!$B178,'3. GRI Pricing'!$A$16:$A$616,0),MATCH('PBI data'!$D178,'3. GRI Pricing'!$A$16:$AP$16,0)),0)</f>
        <v>1263.9001660733825</v>
      </c>
    </row>
    <row r="179" spans="1:5" x14ac:dyDescent="0.25">
      <c r="B179" s="1" t="str">
        <f t="shared" ca="1" si="26"/>
        <v>222708015</v>
      </c>
      <c r="C179" s="384">
        <f t="shared" si="27"/>
        <v>45839</v>
      </c>
      <c r="D179" s="384">
        <f t="shared" si="27"/>
        <v>45869</v>
      </c>
      <c r="E179" s="385">
        <f ca="1">IFERROR(INDEX('3. GRI Pricing'!$A$16:$AP$616,MATCH('PBI data'!$B179,'3. GRI Pricing'!$A$16:$A$616,0),MATCH('PBI data'!$D179,'3. GRI Pricing'!$A$16:$AP$16,0)),0)</f>
        <v>1270.1705416741913</v>
      </c>
    </row>
    <row r="180" spans="1:5" x14ac:dyDescent="0.25">
      <c r="B180" s="1" t="str">
        <f t="shared" ca="1" si="26"/>
        <v>222708015</v>
      </c>
      <c r="C180" s="384">
        <f t="shared" si="27"/>
        <v>45870</v>
      </c>
      <c r="D180" s="384">
        <f t="shared" si="27"/>
        <v>45900</v>
      </c>
      <c r="E180" s="385">
        <f ca="1">IFERROR(INDEX('3. GRI Pricing'!$A$16:$AP$616,MATCH('PBI data'!$B180,'3. GRI Pricing'!$A$16:$A$616,0),MATCH('PBI data'!$D180,'3. GRI Pricing'!$A$16:$AP$16,0)),0)</f>
        <v>1276.4720254362542</v>
      </c>
    </row>
    <row r="181" spans="1:5" x14ac:dyDescent="0.25">
      <c r="B181" s="1" t="str">
        <f t="shared" ca="1" si="26"/>
        <v>222708015</v>
      </c>
      <c r="C181" s="384">
        <f t="shared" si="27"/>
        <v>45901</v>
      </c>
      <c r="D181" s="384">
        <f t="shared" si="27"/>
        <v>45930</v>
      </c>
      <c r="E181" s="385">
        <f ca="1">IFERROR(INDEX('3. GRI Pricing'!$A$16:$AP$616,MATCH('PBI data'!$B181,'3. GRI Pricing'!$A$16:$A$616,0),MATCH('PBI data'!$D181,'3. GRI Pricing'!$A$16:$AP$16,0)),0)</f>
        <v>1282.5999999999995</v>
      </c>
    </row>
    <row r="182" spans="1:5" x14ac:dyDescent="0.25">
      <c r="A182" s="381">
        <f>A170+1</f>
        <v>16</v>
      </c>
      <c r="B182" s="383" t="str">
        <f ca="1">OFFSET('3. GRI Pricing'!$A$16,'PBI data'!A182,0)</f>
        <v>222708016</v>
      </c>
      <c r="C182" s="384">
        <f t="shared" si="27"/>
        <v>45566</v>
      </c>
      <c r="D182" s="384">
        <f t="shared" si="27"/>
        <v>45596</v>
      </c>
      <c r="E182" s="385">
        <f ca="1">IFERROR(INDEX('3. GRI Pricing'!$A$16:$AP$616,MATCH('PBI data'!$B182,'3. GRI Pricing'!$A$16:$A$616,0),MATCH('PBI data'!$D182,'3. GRI Pricing'!$A$16:$AP$16,0)),0)</f>
        <v>1386.8463622059639</v>
      </c>
    </row>
    <row r="183" spans="1:5" x14ac:dyDescent="0.25">
      <c r="B183" s="1" t="str">
        <f ca="1">B182</f>
        <v>222708016</v>
      </c>
      <c r="C183" s="384">
        <f t="shared" si="27"/>
        <v>45597</v>
      </c>
      <c r="D183" s="384">
        <f t="shared" si="27"/>
        <v>45626</v>
      </c>
      <c r="E183" s="385">
        <f ca="1">IFERROR(INDEX('3. GRI Pricing'!$A$16:$AP$616,MATCH('PBI data'!$B183,'3. GRI Pricing'!$A$16:$A$616,0),MATCH('PBI data'!$D183,'3. GRI Pricing'!$A$16:$AP$16,0)),0)</f>
        <v>1393.5042121721756</v>
      </c>
    </row>
    <row r="184" spans="1:5" x14ac:dyDescent="0.25">
      <c r="B184" s="1" t="str">
        <f t="shared" ref="B184:B193" ca="1" si="28">B183</f>
        <v>222708016</v>
      </c>
      <c r="C184" s="384">
        <f t="shared" si="27"/>
        <v>45627</v>
      </c>
      <c r="D184" s="384">
        <f t="shared" si="27"/>
        <v>45657</v>
      </c>
      <c r="E184" s="385">
        <f ca="1">IFERROR(INDEX('3. GRI Pricing'!$A$16:$AP$616,MATCH('PBI data'!$B184,'3. GRI Pricing'!$A$16:$A$616,0),MATCH('PBI data'!$D184,'3. GRI Pricing'!$A$16:$AP$16,0)),0)</f>
        <v>1400.4175705577313</v>
      </c>
    </row>
    <row r="185" spans="1:5" x14ac:dyDescent="0.25">
      <c r="B185" s="1" t="str">
        <f t="shared" ca="1" si="28"/>
        <v>222708016</v>
      </c>
      <c r="C185" s="384">
        <f t="shared" si="27"/>
        <v>45658</v>
      </c>
      <c r="D185" s="384">
        <f t="shared" si="27"/>
        <v>45688</v>
      </c>
      <c r="E185" s="385">
        <f ca="1">IFERROR(INDEX('3. GRI Pricing'!$A$16:$AP$616,MATCH('PBI data'!$B185,'3. GRI Pricing'!$A$16:$A$616,0),MATCH('PBI data'!$D185,'3. GRI Pricing'!$A$16:$AP$16,0)),0)</f>
        <v>1407.3652270270316</v>
      </c>
    </row>
    <row r="186" spans="1:5" x14ac:dyDescent="0.25">
      <c r="B186" s="1" t="str">
        <f t="shared" ca="1" si="28"/>
        <v>222708016</v>
      </c>
      <c r="C186" s="384">
        <f t="shared" si="27"/>
        <v>45689</v>
      </c>
      <c r="D186" s="384">
        <f t="shared" si="27"/>
        <v>45716</v>
      </c>
      <c r="E186" s="385">
        <f ca="1">IFERROR(INDEX('3. GRI Pricing'!$A$16:$AP$616,MATCH('PBI data'!$B186,'3. GRI Pricing'!$A$16:$A$616,0),MATCH('PBI data'!$D186,'3. GRI Pricing'!$A$16:$AP$16,0)),0)</f>
        <v>1413.6701510980993</v>
      </c>
    </row>
    <row r="187" spans="1:5" x14ac:dyDescent="0.25">
      <c r="B187" s="1" t="str">
        <f t="shared" ca="1" si="28"/>
        <v>222708016</v>
      </c>
      <c r="C187" s="384">
        <f t="shared" si="27"/>
        <v>45717</v>
      </c>
      <c r="D187" s="384">
        <f t="shared" si="27"/>
        <v>45747</v>
      </c>
      <c r="E187" s="385">
        <f ca="1">IFERROR(INDEX('3. GRI Pricing'!$A$16:$AP$616,MATCH('PBI data'!$B187,'3. GRI Pricing'!$A$16:$A$616,0),MATCH('PBI data'!$D187,'3. GRI Pricing'!$A$16:$AP$16,0)),0)</f>
        <v>1420.6835553692422</v>
      </c>
    </row>
    <row r="188" spans="1:5" x14ac:dyDescent="0.25">
      <c r="B188" s="1" t="str">
        <f t="shared" ca="1" si="28"/>
        <v>222708016</v>
      </c>
      <c r="C188" s="384">
        <f t="shared" si="27"/>
        <v>45748</v>
      </c>
      <c r="D188" s="384">
        <f t="shared" si="27"/>
        <v>45777</v>
      </c>
      <c r="E188" s="385">
        <f ca="1">IFERROR(INDEX('3. GRI Pricing'!$A$16:$AP$616,MATCH('PBI data'!$B188,'3. GRI Pricing'!$A$16:$A$616,0),MATCH('PBI data'!$D188,'3. GRI Pricing'!$A$16:$AP$16,0)),0)</f>
        <v>1427.5038479545485</v>
      </c>
    </row>
    <row r="189" spans="1:5" x14ac:dyDescent="0.25">
      <c r="B189" s="1" t="str">
        <f t="shared" ca="1" si="28"/>
        <v>222708016</v>
      </c>
      <c r="C189" s="384">
        <f t="shared" si="27"/>
        <v>45778</v>
      </c>
      <c r="D189" s="384">
        <f t="shared" si="27"/>
        <v>45808</v>
      </c>
      <c r="E189" s="385">
        <f ca="1">IFERROR(INDEX('3. GRI Pricing'!$A$16:$AP$616,MATCH('PBI data'!$B189,'3. GRI Pricing'!$A$16:$A$616,0),MATCH('PBI data'!$D189,'3. GRI Pricing'!$A$16:$AP$16,0)),0)</f>
        <v>1434.5858830223051</v>
      </c>
    </row>
    <row r="190" spans="1:5" x14ac:dyDescent="0.25">
      <c r="B190" s="1" t="str">
        <f t="shared" ca="1" si="28"/>
        <v>222708016</v>
      </c>
      <c r="C190" s="384">
        <f t="shared" si="27"/>
        <v>45809</v>
      </c>
      <c r="D190" s="384">
        <f t="shared" si="27"/>
        <v>45838</v>
      </c>
      <c r="E190" s="385">
        <f ca="1">IFERROR(INDEX('3. GRI Pricing'!$A$16:$AP$616,MATCH('PBI data'!$B190,'3. GRI Pricing'!$A$16:$A$616,0),MATCH('PBI data'!$D190,'3. GRI Pricing'!$A$16:$AP$16,0)),0)</f>
        <v>1441.4729166787336</v>
      </c>
    </row>
    <row r="191" spans="1:5" x14ac:dyDescent="0.25">
      <c r="B191" s="1" t="str">
        <f t="shared" ca="1" si="28"/>
        <v>222708016</v>
      </c>
      <c r="C191" s="384">
        <f t="shared" ref="C191:D206" si="29">C179</f>
        <v>45839</v>
      </c>
      <c r="D191" s="384">
        <f t="shared" si="29"/>
        <v>45869</v>
      </c>
      <c r="E191" s="385">
        <f ca="1">IFERROR(INDEX('3. GRI Pricing'!$A$16:$AP$616,MATCH('PBI data'!$B191,'3. GRI Pricing'!$A$16:$A$616,0),MATCH('PBI data'!$D191,'3. GRI Pricing'!$A$16:$AP$16,0)),0)</f>
        <v>1448.624254140813</v>
      </c>
    </row>
    <row r="192" spans="1:5" x14ac:dyDescent="0.25">
      <c r="B192" s="1" t="str">
        <f t="shared" ca="1" si="28"/>
        <v>222708016</v>
      </c>
      <c r="C192" s="384">
        <f t="shared" si="29"/>
        <v>45870</v>
      </c>
      <c r="D192" s="384">
        <f t="shared" si="29"/>
        <v>45900</v>
      </c>
      <c r="E192" s="385">
        <f ca="1">IFERROR(INDEX('3. GRI Pricing'!$A$16:$AP$616,MATCH('PBI data'!$B192,'3. GRI Pricing'!$A$16:$A$616,0),MATCH('PBI data'!$D192,'3. GRI Pricing'!$A$16:$AP$16,0)),0)</f>
        <v>1455.8110703322568</v>
      </c>
    </row>
    <row r="193" spans="1:5" x14ac:dyDescent="0.25">
      <c r="B193" s="1" t="str">
        <f t="shared" ca="1" si="28"/>
        <v>222708016</v>
      </c>
      <c r="C193" s="384">
        <f t="shared" si="29"/>
        <v>45901</v>
      </c>
      <c r="D193" s="384">
        <f t="shared" si="29"/>
        <v>45930</v>
      </c>
      <c r="E193" s="385">
        <f ca="1">IFERROR(INDEX('3. GRI Pricing'!$A$16:$AP$616,MATCH('PBI data'!$B193,'3. GRI Pricing'!$A$16:$A$616,0),MATCH('PBI data'!$D193,'3. GRI Pricing'!$A$16:$AP$16,0)),0)</f>
        <v>1462.7999999999993</v>
      </c>
    </row>
    <row r="194" spans="1:5" x14ac:dyDescent="0.25">
      <c r="A194" s="381">
        <f>A182+1</f>
        <v>17</v>
      </c>
      <c r="B194" s="383" t="str">
        <f ca="1">OFFSET('3. GRI Pricing'!$A$16,'PBI data'!A194,0)</f>
        <v>222708017</v>
      </c>
      <c r="C194" s="384">
        <f t="shared" si="29"/>
        <v>45566</v>
      </c>
      <c r="D194" s="384">
        <f t="shared" si="29"/>
        <v>45596</v>
      </c>
      <c r="E194" s="385">
        <f ca="1">IFERROR(INDEX('3. GRI Pricing'!$A$16:$AP$616,MATCH('PBI data'!$B194,'3. GRI Pricing'!$A$16:$A$616,0),MATCH('PBI data'!$D194,'3. GRI Pricing'!$A$16:$AP$16,0)),0)</f>
        <v>1768.7315923786207</v>
      </c>
    </row>
    <row r="195" spans="1:5" x14ac:dyDescent="0.25">
      <c r="B195" s="1" t="str">
        <f ca="1">B194</f>
        <v>222708017</v>
      </c>
      <c r="C195" s="384">
        <f t="shared" si="29"/>
        <v>45597</v>
      </c>
      <c r="D195" s="384">
        <f t="shared" si="29"/>
        <v>45626</v>
      </c>
      <c r="E195" s="385">
        <f ca="1">IFERROR(INDEX('3. GRI Pricing'!$A$16:$AP$616,MATCH('PBI data'!$B195,'3. GRI Pricing'!$A$16:$A$616,0),MATCH('PBI data'!$D195,'3. GRI Pricing'!$A$16:$AP$16,0)),0)</f>
        <v>1777.2227633500211</v>
      </c>
    </row>
    <row r="196" spans="1:5" x14ac:dyDescent="0.25">
      <c r="B196" s="1" t="str">
        <f t="shared" ref="B196:B205" ca="1" si="30">B195</f>
        <v>222708017</v>
      </c>
      <c r="C196" s="384">
        <f t="shared" si="29"/>
        <v>45627</v>
      </c>
      <c r="D196" s="384">
        <f t="shared" si="29"/>
        <v>45657</v>
      </c>
      <c r="E196" s="385">
        <f ca="1">IFERROR(INDEX('3. GRI Pricing'!$A$16:$AP$616,MATCH('PBI data'!$B196,'3. GRI Pricing'!$A$16:$A$616,0),MATCH('PBI data'!$D196,'3. GRI Pricing'!$A$16:$AP$16,0)),0)</f>
        <v>1786.0398001315996</v>
      </c>
    </row>
    <row r="197" spans="1:5" x14ac:dyDescent="0.25">
      <c r="B197" s="1" t="str">
        <f t="shared" ca="1" si="30"/>
        <v>222708017</v>
      </c>
      <c r="C197" s="384">
        <f t="shared" si="29"/>
        <v>45658</v>
      </c>
      <c r="D197" s="384">
        <f t="shared" si="29"/>
        <v>45688</v>
      </c>
      <c r="E197" s="385">
        <f ca="1">IFERROR(INDEX('3. GRI Pricing'!$A$16:$AP$616,MATCH('PBI data'!$B197,'3. GRI Pricing'!$A$16:$A$616,0),MATCH('PBI data'!$D197,'3. GRI Pricing'!$A$16:$AP$16,0)),0)</f>
        <v>1794.900579396794</v>
      </c>
    </row>
    <row r="198" spans="1:5" x14ac:dyDescent="0.25">
      <c r="B198" s="1" t="str">
        <f t="shared" ca="1" si="30"/>
        <v>222708017</v>
      </c>
      <c r="C198" s="384">
        <f t="shared" si="29"/>
        <v>45689</v>
      </c>
      <c r="D198" s="384">
        <f t="shared" si="29"/>
        <v>45716</v>
      </c>
      <c r="E198" s="385">
        <f ca="1">IFERROR(INDEX('3. GRI Pricing'!$A$16:$AP$616,MATCH('PBI data'!$B198,'3. GRI Pricing'!$A$16:$A$616,0),MATCH('PBI data'!$D198,'3. GRI Pricing'!$A$16:$AP$16,0)),0)</f>
        <v>1802.9416419801848</v>
      </c>
    </row>
    <row r="199" spans="1:5" x14ac:dyDescent="0.25">
      <c r="B199" s="1" t="str">
        <f t="shared" ca="1" si="30"/>
        <v>222708017</v>
      </c>
      <c r="C199" s="384">
        <f t="shared" si="29"/>
        <v>45717</v>
      </c>
      <c r="D199" s="384">
        <f t="shared" si="29"/>
        <v>45747</v>
      </c>
      <c r="E199" s="385">
        <f ca="1">IFERROR(INDEX('3. GRI Pricing'!$A$16:$AP$616,MATCH('PBI data'!$B199,'3. GRI Pricing'!$A$16:$A$616,0),MATCH('PBI data'!$D199,'3. GRI Pricing'!$A$16:$AP$16,0)),0)</f>
        <v>1811.8862735143962</v>
      </c>
    </row>
    <row r="200" spans="1:5" x14ac:dyDescent="0.25">
      <c r="B200" s="1" t="str">
        <f t="shared" ca="1" si="30"/>
        <v>222708017</v>
      </c>
      <c r="C200" s="384">
        <f t="shared" si="29"/>
        <v>45748</v>
      </c>
      <c r="D200" s="384">
        <f t="shared" si="29"/>
        <v>45777</v>
      </c>
      <c r="E200" s="385">
        <f ca="1">IFERROR(INDEX('3. GRI Pricing'!$A$16:$AP$616,MATCH('PBI data'!$B200,'3. GRI Pricing'!$A$16:$A$616,0),MATCH('PBI data'!$D200,'3. GRI Pricing'!$A$16:$AP$16,0)),0)</f>
        <v>1820.5846176811638</v>
      </c>
    </row>
    <row r="201" spans="1:5" x14ac:dyDescent="0.25">
      <c r="B201" s="1" t="str">
        <f t="shared" ca="1" si="30"/>
        <v>222708017</v>
      </c>
      <c r="C201" s="384">
        <f t="shared" si="29"/>
        <v>45778</v>
      </c>
      <c r="D201" s="384">
        <f t="shared" si="29"/>
        <v>45808</v>
      </c>
      <c r="E201" s="385">
        <f ca="1">IFERROR(INDEX('3. GRI Pricing'!$A$16:$AP$616,MATCH('PBI data'!$B201,'3. GRI Pricing'!$A$16:$A$616,0),MATCH('PBI data'!$D201,'3. GRI Pricing'!$A$16:$AP$16,0)),0)</f>
        <v>1829.6167783472881</v>
      </c>
    </row>
    <row r="202" spans="1:5" x14ac:dyDescent="0.25">
      <c r="B202" s="1" t="str">
        <f t="shared" ca="1" si="30"/>
        <v>222708017</v>
      </c>
      <c r="C202" s="384">
        <f t="shared" si="29"/>
        <v>45809</v>
      </c>
      <c r="D202" s="384">
        <f t="shared" si="29"/>
        <v>45838</v>
      </c>
      <c r="E202" s="385">
        <f ca="1">IFERROR(INDEX('3. GRI Pricing'!$A$16:$AP$616,MATCH('PBI data'!$B202,'3. GRI Pricing'!$A$16:$A$616,0),MATCH('PBI data'!$D202,'3. GRI Pricing'!$A$16:$AP$16,0)),0)</f>
        <v>1838.4002415612838</v>
      </c>
    </row>
    <row r="203" spans="1:5" x14ac:dyDescent="0.25">
      <c r="B203" s="1" t="str">
        <f t="shared" ca="1" si="30"/>
        <v>222708017</v>
      </c>
      <c r="C203" s="384">
        <f t="shared" si="29"/>
        <v>45839</v>
      </c>
      <c r="D203" s="384">
        <f t="shared" si="29"/>
        <v>45869</v>
      </c>
      <c r="E203" s="385">
        <f ca="1">IFERROR(INDEX('3. GRI Pricing'!$A$16:$AP$616,MATCH('PBI data'!$B203,'3. GRI Pricing'!$A$16:$A$616,0),MATCH('PBI data'!$D203,'3. GRI Pricing'!$A$16:$AP$16,0)),0)</f>
        <v>1847.5207878897331</v>
      </c>
    </row>
    <row r="204" spans="1:5" x14ac:dyDescent="0.25">
      <c r="B204" s="1" t="str">
        <f t="shared" ca="1" si="30"/>
        <v>222708017</v>
      </c>
      <c r="C204" s="384">
        <f t="shared" si="29"/>
        <v>45870</v>
      </c>
      <c r="D204" s="384">
        <f t="shared" si="29"/>
        <v>45900</v>
      </c>
      <c r="E204" s="385">
        <f ca="1">IFERROR(INDEX('3. GRI Pricing'!$A$16:$AP$616,MATCH('PBI data'!$B204,'3. GRI Pricing'!$A$16:$A$616,0),MATCH('PBI data'!$D204,'3. GRI Pricing'!$A$16:$AP$16,0)),0)</f>
        <v>1856.6865824527338</v>
      </c>
    </row>
    <row r="205" spans="1:5" x14ac:dyDescent="0.25">
      <c r="B205" s="1" t="str">
        <f t="shared" ca="1" si="30"/>
        <v>222708017</v>
      </c>
      <c r="C205" s="384">
        <f t="shared" si="29"/>
        <v>45901</v>
      </c>
      <c r="D205" s="384">
        <f t="shared" si="29"/>
        <v>45930</v>
      </c>
      <c r="E205" s="385">
        <f ca="1">IFERROR(INDEX('3. GRI Pricing'!$A$16:$AP$616,MATCH('PBI data'!$B205,'3. GRI Pricing'!$A$16:$A$616,0),MATCH('PBI data'!$D205,'3. GRI Pricing'!$A$16:$AP$16,0)),0)</f>
        <v>1865.5999999999997</v>
      </c>
    </row>
    <row r="206" spans="1:5" x14ac:dyDescent="0.25">
      <c r="A206" s="381">
        <f>A194+1</f>
        <v>18</v>
      </c>
      <c r="B206" s="383" t="str">
        <f ca="1">OFFSET('3. GRI Pricing'!$A$16,'PBI data'!A206,0)</f>
        <v>222708018</v>
      </c>
      <c r="C206" s="384">
        <f t="shared" si="29"/>
        <v>45566</v>
      </c>
      <c r="D206" s="384">
        <f t="shared" si="29"/>
        <v>45596</v>
      </c>
      <c r="E206" s="385">
        <f ca="1">IFERROR(INDEX('3. GRI Pricing'!$A$16:$AP$616,MATCH('PBI data'!$B206,'3. GRI Pricing'!$A$16:$A$616,0),MATCH('PBI data'!$D206,'3. GRI Pricing'!$A$16:$AP$16,0)),0)</f>
        <v>1346.6479169246315</v>
      </c>
    </row>
    <row r="207" spans="1:5" x14ac:dyDescent="0.25">
      <c r="B207" s="1" t="str">
        <f ca="1">B206</f>
        <v>222708018</v>
      </c>
      <c r="C207" s="384">
        <f t="shared" ref="C207:D222" si="31">C195</f>
        <v>45597</v>
      </c>
      <c r="D207" s="384">
        <f t="shared" si="31"/>
        <v>45626</v>
      </c>
      <c r="E207" s="385">
        <f ca="1">IFERROR(INDEX('3. GRI Pricing'!$A$16:$AP$616,MATCH('PBI data'!$B207,'3. GRI Pricing'!$A$16:$A$616,0),MATCH('PBI data'!$D207,'3. GRI Pricing'!$A$16:$AP$16,0)),0)</f>
        <v>1353.1127857324022</v>
      </c>
    </row>
    <row r="208" spans="1:5" x14ac:dyDescent="0.25">
      <c r="B208" s="1" t="str">
        <f t="shared" ref="B208:B217" ca="1" si="32">B207</f>
        <v>222708018</v>
      </c>
      <c r="C208" s="384">
        <f t="shared" si="31"/>
        <v>45627</v>
      </c>
      <c r="D208" s="384">
        <f t="shared" si="31"/>
        <v>45657</v>
      </c>
      <c r="E208" s="385">
        <f ca="1">IFERROR(INDEX('3. GRI Pricing'!$A$16:$AP$616,MATCH('PBI data'!$B208,'3. GRI Pricing'!$A$16:$A$616,0),MATCH('PBI data'!$D208,'3. GRI Pricing'!$A$16:$AP$16,0)),0)</f>
        <v>1359.8257569183768</v>
      </c>
    </row>
    <row r="209" spans="1:5" x14ac:dyDescent="0.25">
      <c r="B209" s="1" t="str">
        <f t="shared" ca="1" si="32"/>
        <v>222708018</v>
      </c>
      <c r="C209" s="384">
        <f t="shared" si="31"/>
        <v>45658</v>
      </c>
      <c r="D209" s="384">
        <f t="shared" si="31"/>
        <v>45688</v>
      </c>
      <c r="E209" s="385">
        <f ca="1">IFERROR(INDEX('3. GRI Pricing'!$A$16:$AP$616,MATCH('PBI data'!$B209,'3. GRI Pricing'!$A$16:$A$616,0),MATCH('PBI data'!$D209,'3. GRI Pricing'!$A$16:$AP$16,0)),0)</f>
        <v>1366.5720320407406</v>
      </c>
    </row>
    <row r="210" spans="1:5" x14ac:dyDescent="0.25">
      <c r="B210" s="1" t="str">
        <f t="shared" ca="1" si="32"/>
        <v>222708018</v>
      </c>
      <c r="C210" s="384">
        <f t="shared" si="31"/>
        <v>45689</v>
      </c>
      <c r="D210" s="384">
        <f t="shared" si="31"/>
        <v>45716</v>
      </c>
      <c r="E210" s="385">
        <f ca="1">IFERROR(INDEX('3. GRI Pricing'!$A$16:$AP$616,MATCH('PBI data'!$B210,'3. GRI Pricing'!$A$16:$A$616,0),MATCH('PBI data'!$D210,'3. GRI Pricing'!$A$16:$AP$16,0)),0)</f>
        <v>1372.6942046894585</v>
      </c>
    </row>
    <row r="211" spans="1:5" x14ac:dyDescent="0.25">
      <c r="B211" s="1" t="str">
        <f t="shared" ca="1" si="32"/>
        <v>222708018</v>
      </c>
      <c r="C211" s="384">
        <f t="shared" si="31"/>
        <v>45717</v>
      </c>
      <c r="D211" s="384">
        <f t="shared" si="31"/>
        <v>45747</v>
      </c>
      <c r="E211" s="385">
        <f ca="1">IFERROR(INDEX('3. GRI Pricing'!$A$16:$AP$616,MATCH('PBI data'!$B211,'3. GRI Pricing'!$A$16:$A$616,0),MATCH('PBI data'!$D211,'3. GRI Pricing'!$A$16:$AP$16,0)),0)</f>
        <v>1379.5043218802784</v>
      </c>
    </row>
    <row r="212" spans="1:5" x14ac:dyDescent="0.25">
      <c r="B212" s="1" t="str">
        <f t="shared" ca="1" si="32"/>
        <v>222708018</v>
      </c>
      <c r="C212" s="384">
        <f t="shared" si="31"/>
        <v>45748</v>
      </c>
      <c r="D212" s="384">
        <f t="shared" si="31"/>
        <v>45777</v>
      </c>
      <c r="E212" s="385">
        <f ca="1">IFERROR(INDEX('3. GRI Pricing'!$A$16:$AP$616,MATCH('PBI data'!$B212,'3. GRI Pricing'!$A$16:$A$616,0),MATCH('PBI data'!$D212,'3. GRI Pricing'!$A$16:$AP$16,0)),0)</f>
        <v>1386.1269248254309</v>
      </c>
    </row>
    <row r="213" spans="1:5" x14ac:dyDescent="0.25">
      <c r="B213" s="1" t="str">
        <f t="shared" ca="1" si="32"/>
        <v>222708018</v>
      </c>
      <c r="C213" s="384">
        <f t="shared" si="31"/>
        <v>45778</v>
      </c>
      <c r="D213" s="384">
        <f t="shared" si="31"/>
        <v>45808</v>
      </c>
      <c r="E213" s="385">
        <f ca="1">IFERROR(INDEX('3. GRI Pricing'!$A$16:$AP$616,MATCH('PBI data'!$B213,'3. GRI Pricing'!$A$16:$A$616,0),MATCH('PBI data'!$D213,'3. GRI Pricing'!$A$16:$AP$16,0)),0)</f>
        <v>1393.0036835144119</v>
      </c>
    </row>
    <row r="214" spans="1:5" x14ac:dyDescent="0.25">
      <c r="B214" s="1" t="str">
        <f t="shared" ca="1" si="32"/>
        <v>222708018</v>
      </c>
      <c r="C214" s="384">
        <f t="shared" si="31"/>
        <v>45809</v>
      </c>
      <c r="D214" s="384">
        <f t="shared" si="31"/>
        <v>45838</v>
      </c>
      <c r="E214" s="385">
        <f ca="1">IFERROR(INDEX('3. GRI Pricing'!$A$16:$AP$616,MATCH('PBI data'!$B214,'3. GRI Pricing'!$A$16:$A$616,0),MATCH('PBI data'!$D214,'3. GRI Pricing'!$A$16:$AP$16,0)),0)</f>
        <v>1399.6910930068859</v>
      </c>
    </row>
    <row r="215" spans="1:5" x14ac:dyDescent="0.25">
      <c r="B215" s="1" t="str">
        <f t="shared" ca="1" si="32"/>
        <v>222708018</v>
      </c>
      <c r="C215" s="384">
        <f t="shared" si="31"/>
        <v>45839</v>
      </c>
      <c r="D215" s="384">
        <f t="shared" si="31"/>
        <v>45869</v>
      </c>
      <c r="E215" s="385">
        <f ca="1">IFERROR(INDEX('3. GRI Pricing'!$A$16:$AP$616,MATCH('PBI data'!$B215,'3. GRI Pricing'!$A$16:$A$616,0),MATCH('PBI data'!$D215,'3. GRI Pricing'!$A$16:$AP$16,0)),0)</f>
        <v>1406.635145325137</v>
      </c>
    </row>
    <row r="216" spans="1:5" x14ac:dyDescent="0.25">
      <c r="B216" s="1" t="str">
        <f t="shared" ca="1" si="32"/>
        <v>222708018</v>
      </c>
      <c r="C216" s="384">
        <f t="shared" si="31"/>
        <v>45870</v>
      </c>
      <c r="D216" s="384">
        <f t="shared" si="31"/>
        <v>45900</v>
      </c>
      <c r="E216" s="385">
        <f ca="1">IFERROR(INDEX('3. GRI Pricing'!$A$16:$AP$616,MATCH('PBI data'!$B216,'3. GRI Pricing'!$A$16:$A$616,0),MATCH('PBI data'!$D216,'3. GRI Pricing'!$A$16:$AP$16,0)),0)</f>
        <v>1413.6136480037853</v>
      </c>
    </row>
    <row r="217" spans="1:5" x14ac:dyDescent="0.25">
      <c r="B217" s="1" t="str">
        <f t="shared" ca="1" si="32"/>
        <v>222708018</v>
      </c>
      <c r="C217" s="384">
        <f t="shared" si="31"/>
        <v>45901</v>
      </c>
      <c r="D217" s="384">
        <f t="shared" si="31"/>
        <v>45930</v>
      </c>
      <c r="E217" s="385">
        <f ca="1">IFERROR(INDEX('3. GRI Pricing'!$A$16:$AP$616,MATCH('PBI data'!$B217,'3. GRI Pricing'!$A$16:$A$616,0),MATCH('PBI data'!$D217,'3. GRI Pricing'!$A$16:$AP$16,0)),0)</f>
        <v>1420.3999999999992</v>
      </c>
    </row>
    <row r="218" spans="1:5" x14ac:dyDescent="0.25">
      <c r="A218" s="381">
        <f>A206+1</f>
        <v>19</v>
      </c>
      <c r="B218" s="383" t="str">
        <f ca="1">OFFSET('3. GRI Pricing'!$A$16,'PBI data'!A218,0)</f>
        <v>222708019</v>
      </c>
      <c r="C218" s="384">
        <f t="shared" si="31"/>
        <v>45566</v>
      </c>
      <c r="D218" s="384">
        <f t="shared" si="31"/>
        <v>45596</v>
      </c>
      <c r="E218" s="385">
        <f ca="1">IFERROR(INDEX('3. GRI Pricing'!$A$16:$AP$616,MATCH('PBI data'!$B218,'3. GRI Pricing'!$A$16:$A$616,0),MATCH('PBI data'!$D218,'3. GRI Pricing'!$A$16:$AP$16,0)),0)</f>
        <v>1326.5486942839655</v>
      </c>
    </row>
    <row r="219" spans="1:5" x14ac:dyDescent="0.25">
      <c r="B219" s="1" t="str">
        <f ca="1">B218</f>
        <v>222708019</v>
      </c>
      <c r="C219" s="384">
        <f t="shared" si="31"/>
        <v>45597</v>
      </c>
      <c r="D219" s="384">
        <f t="shared" si="31"/>
        <v>45626</v>
      </c>
      <c r="E219" s="385">
        <f ca="1">IFERROR(INDEX('3. GRI Pricing'!$A$16:$AP$616,MATCH('PBI data'!$B219,'3. GRI Pricing'!$A$16:$A$616,0),MATCH('PBI data'!$D219,'3. GRI Pricing'!$A$16:$AP$16,0)),0)</f>
        <v>1332.9170725125157</v>
      </c>
    </row>
    <row r="220" spans="1:5" x14ac:dyDescent="0.25">
      <c r="B220" s="1" t="str">
        <f t="shared" ref="B220:B229" ca="1" si="33">B219</f>
        <v>222708019</v>
      </c>
      <c r="C220" s="384">
        <f t="shared" si="31"/>
        <v>45627</v>
      </c>
      <c r="D220" s="384">
        <f t="shared" si="31"/>
        <v>45657</v>
      </c>
      <c r="E220" s="385">
        <f ca="1">IFERROR(INDEX('3. GRI Pricing'!$A$16:$AP$616,MATCH('PBI data'!$B220,'3. GRI Pricing'!$A$16:$A$616,0),MATCH('PBI data'!$D220,'3. GRI Pricing'!$A$16:$AP$16,0)),0)</f>
        <v>1339.5298500986996</v>
      </c>
    </row>
    <row r="221" spans="1:5" x14ac:dyDescent="0.25">
      <c r="B221" s="1" t="str">
        <f t="shared" ca="1" si="33"/>
        <v>222708019</v>
      </c>
      <c r="C221" s="384">
        <f t="shared" si="31"/>
        <v>45658</v>
      </c>
      <c r="D221" s="384">
        <f t="shared" si="31"/>
        <v>45688</v>
      </c>
      <c r="E221" s="385">
        <f ca="1">IFERROR(INDEX('3. GRI Pricing'!$A$16:$AP$616,MATCH('PBI data'!$B221,'3. GRI Pricing'!$A$16:$A$616,0),MATCH('PBI data'!$D221,'3. GRI Pricing'!$A$16:$AP$16,0)),0)</f>
        <v>1346.1754345475954</v>
      </c>
    </row>
    <row r="222" spans="1:5" x14ac:dyDescent="0.25">
      <c r="B222" s="1" t="str">
        <f t="shared" ca="1" si="33"/>
        <v>222708019</v>
      </c>
      <c r="C222" s="384">
        <f t="shared" si="31"/>
        <v>45689</v>
      </c>
      <c r="D222" s="384">
        <f t="shared" si="31"/>
        <v>45716</v>
      </c>
      <c r="E222" s="385">
        <f ca="1">IFERROR(INDEX('3. GRI Pricing'!$A$16:$AP$616,MATCH('PBI data'!$B222,'3. GRI Pricing'!$A$16:$A$616,0),MATCH('PBI data'!$D222,'3. GRI Pricing'!$A$16:$AP$16,0)),0)</f>
        <v>1352.2062314851385</v>
      </c>
    </row>
    <row r="223" spans="1:5" x14ac:dyDescent="0.25">
      <c r="B223" s="1" t="str">
        <f t="shared" ca="1" si="33"/>
        <v>222708019</v>
      </c>
      <c r="C223" s="384">
        <f t="shared" ref="C223:D238" si="34">C211</f>
        <v>45717</v>
      </c>
      <c r="D223" s="384">
        <f t="shared" si="34"/>
        <v>45747</v>
      </c>
      <c r="E223" s="385">
        <f ca="1">IFERROR(INDEX('3. GRI Pricing'!$A$16:$AP$616,MATCH('PBI data'!$B223,'3. GRI Pricing'!$A$16:$A$616,0),MATCH('PBI data'!$D223,'3. GRI Pricing'!$A$16:$AP$16,0)),0)</f>
        <v>1358.914705135797</v>
      </c>
    </row>
    <row r="224" spans="1:5" x14ac:dyDescent="0.25">
      <c r="B224" s="1" t="str">
        <f t="shared" ca="1" si="33"/>
        <v>222708019</v>
      </c>
      <c r="C224" s="384">
        <f t="shared" si="34"/>
        <v>45748</v>
      </c>
      <c r="D224" s="384">
        <f t="shared" si="34"/>
        <v>45777</v>
      </c>
      <c r="E224" s="385">
        <f ca="1">IFERROR(INDEX('3. GRI Pricing'!$A$16:$AP$616,MATCH('PBI data'!$B224,'3. GRI Pricing'!$A$16:$A$616,0),MATCH('PBI data'!$D224,'3. GRI Pricing'!$A$16:$AP$16,0)),0)</f>
        <v>1365.4384632608728</v>
      </c>
    </row>
    <row r="225" spans="1:5" x14ac:dyDescent="0.25">
      <c r="B225" s="1" t="str">
        <f t="shared" ca="1" si="33"/>
        <v>222708019</v>
      </c>
      <c r="C225" s="384">
        <f t="shared" si="34"/>
        <v>45778</v>
      </c>
      <c r="D225" s="384">
        <f t="shared" si="34"/>
        <v>45808</v>
      </c>
      <c r="E225" s="385">
        <f ca="1">IFERROR(INDEX('3. GRI Pricing'!$A$16:$AP$616,MATCH('PBI data'!$B225,'3. GRI Pricing'!$A$16:$A$616,0),MATCH('PBI data'!$D225,'3. GRI Pricing'!$A$16:$AP$16,0)),0)</f>
        <v>1372.212583760466</v>
      </c>
    </row>
    <row r="226" spans="1:5" x14ac:dyDescent="0.25">
      <c r="B226" s="1" t="str">
        <f t="shared" ca="1" si="33"/>
        <v>222708019</v>
      </c>
      <c r="C226" s="384">
        <f t="shared" si="34"/>
        <v>45809</v>
      </c>
      <c r="D226" s="384">
        <f t="shared" si="34"/>
        <v>45838</v>
      </c>
      <c r="E226" s="385">
        <f ca="1">IFERROR(INDEX('3. GRI Pricing'!$A$16:$AP$616,MATCH('PBI data'!$B226,'3. GRI Pricing'!$A$16:$A$616,0),MATCH('PBI data'!$D226,'3. GRI Pricing'!$A$16:$AP$16,0)),0)</f>
        <v>1378.8001811709628</v>
      </c>
    </row>
    <row r="227" spans="1:5" x14ac:dyDescent="0.25">
      <c r="B227" s="1" t="str">
        <f t="shared" ca="1" si="33"/>
        <v>222708019</v>
      </c>
      <c r="C227" s="384">
        <f t="shared" si="34"/>
        <v>45839</v>
      </c>
      <c r="D227" s="384">
        <f t="shared" si="34"/>
        <v>45869</v>
      </c>
      <c r="E227" s="385">
        <f ca="1">IFERROR(INDEX('3. GRI Pricing'!$A$16:$AP$616,MATCH('PBI data'!$B227,'3. GRI Pricing'!$A$16:$A$616,0),MATCH('PBI data'!$D227,'3. GRI Pricing'!$A$16:$AP$16,0)),0)</f>
        <v>1385.6405909172997</v>
      </c>
    </row>
    <row r="228" spans="1:5" x14ac:dyDescent="0.25">
      <c r="B228" s="1" t="str">
        <f t="shared" ca="1" si="33"/>
        <v>222708019</v>
      </c>
      <c r="C228" s="384">
        <f t="shared" si="34"/>
        <v>45870</v>
      </c>
      <c r="D228" s="384">
        <f t="shared" si="34"/>
        <v>45900</v>
      </c>
      <c r="E228" s="385">
        <f ca="1">IFERROR(INDEX('3. GRI Pricing'!$A$16:$AP$616,MATCH('PBI data'!$B228,'3. GRI Pricing'!$A$16:$A$616,0),MATCH('PBI data'!$D228,'3. GRI Pricing'!$A$16:$AP$16,0)),0)</f>
        <v>1392.5149368395503</v>
      </c>
    </row>
    <row r="229" spans="1:5" x14ac:dyDescent="0.25">
      <c r="B229" s="1" t="str">
        <f t="shared" ca="1" si="33"/>
        <v>222708019</v>
      </c>
      <c r="C229" s="384">
        <f t="shared" si="34"/>
        <v>45901</v>
      </c>
      <c r="D229" s="384">
        <f t="shared" si="34"/>
        <v>45930</v>
      </c>
      <c r="E229" s="385">
        <f ca="1">IFERROR(INDEX('3. GRI Pricing'!$A$16:$AP$616,MATCH('PBI data'!$B229,'3. GRI Pricing'!$A$16:$A$616,0),MATCH('PBI data'!$D229,'3. GRI Pricing'!$A$16:$AP$16,0)),0)</f>
        <v>1399.1999999999996</v>
      </c>
    </row>
    <row r="230" spans="1:5" x14ac:dyDescent="0.25">
      <c r="A230" s="381">
        <f>A218+1</f>
        <v>20</v>
      </c>
      <c r="B230" s="383" t="str">
        <f ca="1">OFFSET('3. GRI Pricing'!$A$16,'PBI data'!A230,0)</f>
        <v>222708020</v>
      </c>
      <c r="C230" s="384">
        <f t="shared" si="34"/>
        <v>45566</v>
      </c>
      <c r="D230" s="384">
        <f t="shared" si="34"/>
        <v>45596</v>
      </c>
      <c r="E230" s="385">
        <f ca="1">IFERROR(INDEX('3. GRI Pricing'!$A$16:$AP$616,MATCH('PBI data'!$B230,'3. GRI Pricing'!$A$16:$A$616,0),MATCH('PBI data'!$D230,'3. GRI Pricing'!$A$16:$AP$16,0)),0)</f>
        <v>1346.6479169246315</v>
      </c>
    </row>
    <row r="231" spans="1:5" x14ac:dyDescent="0.25">
      <c r="B231" s="1" t="str">
        <f ca="1">B230</f>
        <v>222708020</v>
      </c>
      <c r="C231" s="384">
        <f t="shared" si="34"/>
        <v>45597</v>
      </c>
      <c r="D231" s="384">
        <f t="shared" si="34"/>
        <v>45626</v>
      </c>
      <c r="E231" s="385">
        <f ca="1">IFERROR(INDEX('3. GRI Pricing'!$A$16:$AP$616,MATCH('PBI data'!$B231,'3. GRI Pricing'!$A$16:$A$616,0),MATCH('PBI data'!$D231,'3. GRI Pricing'!$A$16:$AP$16,0)),0)</f>
        <v>1353.1127857324022</v>
      </c>
    </row>
    <row r="232" spans="1:5" x14ac:dyDescent="0.25">
      <c r="B232" s="1" t="str">
        <f t="shared" ref="B232:B241" ca="1" si="35">B231</f>
        <v>222708020</v>
      </c>
      <c r="C232" s="384">
        <f t="shared" si="34"/>
        <v>45627</v>
      </c>
      <c r="D232" s="384">
        <f t="shared" si="34"/>
        <v>45657</v>
      </c>
      <c r="E232" s="385">
        <f ca="1">IFERROR(INDEX('3. GRI Pricing'!$A$16:$AP$616,MATCH('PBI data'!$B232,'3. GRI Pricing'!$A$16:$A$616,0),MATCH('PBI data'!$D232,'3. GRI Pricing'!$A$16:$AP$16,0)),0)</f>
        <v>1359.8257569183768</v>
      </c>
    </row>
    <row r="233" spans="1:5" x14ac:dyDescent="0.25">
      <c r="B233" s="1" t="str">
        <f t="shared" ca="1" si="35"/>
        <v>222708020</v>
      </c>
      <c r="C233" s="384">
        <f t="shared" si="34"/>
        <v>45658</v>
      </c>
      <c r="D233" s="384">
        <f t="shared" si="34"/>
        <v>45688</v>
      </c>
      <c r="E233" s="385">
        <f ca="1">IFERROR(INDEX('3. GRI Pricing'!$A$16:$AP$616,MATCH('PBI data'!$B233,'3. GRI Pricing'!$A$16:$A$616,0),MATCH('PBI data'!$D233,'3. GRI Pricing'!$A$16:$AP$16,0)),0)</f>
        <v>1366.5720320407406</v>
      </c>
    </row>
    <row r="234" spans="1:5" x14ac:dyDescent="0.25">
      <c r="B234" s="1" t="str">
        <f t="shared" ca="1" si="35"/>
        <v>222708020</v>
      </c>
      <c r="C234" s="384">
        <f t="shared" si="34"/>
        <v>45689</v>
      </c>
      <c r="D234" s="384">
        <f t="shared" si="34"/>
        <v>45716</v>
      </c>
      <c r="E234" s="385">
        <f ca="1">IFERROR(INDEX('3. GRI Pricing'!$A$16:$AP$616,MATCH('PBI data'!$B234,'3. GRI Pricing'!$A$16:$A$616,0),MATCH('PBI data'!$D234,'3. GRI Pricing'!$A$16:$AP$16,0)),0)</f>
        <v>1372.6942046894585</v>
      </c>
    </row>
    <row r="235" spans="1:5" x14ac:dyDescent="0.25">
      <c r="B235" s="1" t="str">
        <f t="shared" ca="1" si="35"/>
        <v>222708020</v>
      </c>
      <c r="C235" s="384">
        <f t="shared" si="34"/>
        <v>45717</v>
      </c>
      <c r="D235" s="384">
        <f t="shared" si="34"/>
        <v>45747</v>
      </c>
      <c r="E235" s="385">
        <f ca="1">IFERROR(INDEX('3. GRI Pricing'!$A$16:$AP$616,MATCH('PBI data'!$B235,'3. GRI Pricing'!$A$16:$A$616,0),MATCH('PBI data'!$D235,'3. GRI Pricing'!$A$16:$AP$16,0)),0)</f>
        <v>1379.5043218802784</v>
      </c>
    </row>
    <row r="236" spans="1:5" x14ac:dyDescent="0.25">
      <c r="B236" s="1" t="str">
        <f t="shared" ca="1" si="35"/>
        <v>222708020</v>
      </c>
      <c r="C236" s="384">
        <f t="shared" si="34"/>
        <v>45748</v>
      </c>
      <c r="D236" s="384">
        <f t="shared" si="34"/>
        <v>45777</v>
      </c>
      <c r="E236" s="385">
        <f ca="1">IFERROR(INDEX('3. GRI Pricing'!$A$16:$AP$616,MATCH('PBI data'!$B236,'3. GRI Pricing'!$A$16:$A$616,0),MATCH('PBI data'!$D236,'3. GRI Pricing'!$A$16:$AP$16,0)),0)</f>
        <v>1386.1269248254309</v>
      </c>
    </row>
    <row r="237" spans="1:5" x14ac:dyDescent="0.25">
      <c r="B237" s="1" t="str">
        <f t="shared" ca="1" si="35"/>
        <v>222708020</v>
      </c>
      <c r="C237" s="384">
        <f t="shared" si="34"/>
        <v>45778</v>
      </c>
      <c r="D237" s="384">
        <f t="shared" si="34"/>
        <v>45808</v>
      </c>
      <c r="E237" s="385">
        <f ca="1">IFERROR(INDEX('3. GRI Pricing'!$A$16:$AP$616,MATCH('PBI data'!$B237,'3. GRI Pricing'!$A$16:$A$616,0),MATCH('PBI data'!$D237,'3. GRI Pricing'!$A$16:$AP$16,0)),0)</f>
        <v>1393.0036835144119</v>
      </c>
    </row>
    <row r="238" spans="1:5" x14ac:dyDescent="0.25">
      <c r="B238" s="1" t="str">
        <f t="shared" ca="1" si="35"/>
        <v>222708020</v>
      </c>
      <c r="C238" s="384">
        <f t="shared" si="34"/>
        <v>45809</v>
      </c>
      <c r="D238" s="384">
        <f t="shared" si="34"/>
        <v>45838</v>
      </c>
      <c r="E238" s="385">
        <f ca="1">IFERROR(INDEX('3. GRI Pricing'!$A$16:$AP$616,MATCH('PBI data'!$B238,'3. GRI Pricing'!$A$16:$A$616,0),MATCH('PBI data'!$D238,'3. GRI Pricing'!$A$16:$AP$16,0)),0)</f>
        <v>1399.6910930068859</v>
      </c>
    </row>
    <row r="239" spans="1:5" x14ac:dyDescent="0.25">
      <c r="B239" s="1" t="str">
        <f t="shared" ca="1" si="35"/>
        <v>222708020</v>
      </c>
      <c r="C239" s="384">
        <f t="shared" ref="C239:D254" si="36">C227</f>
        <v>45839</v>
      </c>
      <c r="D239" s="384">
        <f t="shared" si="36"/>
        <v>45869</v>
      </c>
      <c r="E239" s="385">
        <f ca="1">IFERROR(INDEX('3. GRI Pricing'!$A$16:$AP$616,MATCH('PBI data'!$B239,'3. GRI Pricing'!$A$16:$A$616,0),MATCH('PBI data'!$D239,'3. GRI Pricing'!$A$16:$AP$16,0)),0)</f>
        <v>1406.635145325137</v>
      </c>
    </row>
    <row r="240" spans="1:5" x14ac:dyDescent="0.25">
      <c r="B240" s="1" t="str">
        <f t="shared" ca="1" si="35"/>
        <v>222708020</v>
      </c>
      <c r="C240" s="384">
        <f t="shared" si="36"/>
        <v>45870</v>
      </c>
      <c r="D240" s="384">
        <f t="shared" si="36"/>
        <v>45900</v>
      </c>
      <c r="E240" s="385">
        <f ca="1">IFERROR(INDEX('3. GRI Pricing'!$A$16:$AP$616,MATCH('PBI data'!$B240,'3. GRI Pricing'!$A$16:$A$616,0),MATCH('PBI data'!$D240,'3. GRI Pricing'!$A$16:$AP$16,0)),0)</f>
        <v>1413.6136480037853</v>
      </c>
    </row>
    <row r="241" spans="1:5" x14ac:dyDescent="0.25">
      <c r="B241" s="1" t="str">
        <f t="shared" ca="1" si="35"/>
        <v>222708020</v>
      </c>
      <c r="C241" s="384">
        <f t="shared" si="36"/>
        <v>45901</v>
      </c>
      <c r="D241" s="384">
        <f t="shared" si="36"/>
        <v>45930</v>
      </c>
      <c r="E241" s="385">
        <f ca="1">IFERROR(INDEX('3. GRI Pricing'!$A$16:$AP$616,MATCH('PBI data'!$B241,'3. GRI Pricing'!$A$16:$A$616,0),MATCH('PBI data'!$D241,'3. GRI Pricing'!$A$16:$AP$16,0)),0)</f>
        <v>1420.3999999999992</v>
      </c>
    </row>
    <row r="242" spans="1:5" x14ac:dyDescent="0.25">
      <c r="A242" s="381">
        <f>A230+1</f>
        <v>21</v>
      </c>
      <c r="B242" s="383" t="str">
        <f ca="1">OFFSET('3. GRI Pricing'!$A$16,'PBI data'!A242,0)</f>
        <v>222708021</v>
      </c>
      <c r="C242" s="384">
        <f t="shared" si="36"/>
        <v>45566</v>
      </c>
      <c r="D242" s="384">
        <f t="shared" si="36"/>
        <v>45596</v>
      </c>
      <c r="E242" s="385">
        <f ca="1">IFERROR(INDEX('3. GRI Pricing'!$A$16:$AP$616,MATCH('PBI data'!$B242,'3. GRI Pricing'!$A$16:$A$616,0),MATCH('PBI data'!$D242,'3. GRI Pricing'!$A$16:$AP$16,0)),0)</f>
        <v>1326.5486942839655</v>
      </c>
    </row>
    <row r="243" spans="1:5" x14ac:dyDescent="0.25">
      <c r="B243" s="1" t="str">
        <f ca="1">B242</f>
        <v>222708021</v>
      </c>
      <c r="C243" s="384">
        <f t="shared" si="36"/>
        <v>45597</v>
      </c>
      <c r="D243" s="384">
        <f t="shared" si="36"/>
        <v>45626</v>
      </c>
      <c r="E243" s="385">
        <f ca="1">IFERROR(INDEX('3. GRI Pricing'!$A$16:$AP$616,MATCH('PBI data'!$B243,'3. GRI Pricing'!$A$16:$A$616,0),MATCH('PBI data'!$D243,'3. GRI Pricing'!$A$16:$AP$16,0)),0)</f>
        <v>1332.9170725125157</v>
      </c>
    </row>
    <row r="244" spans="1:5" x14ac:dyDescent="0.25">
      <c r="B244" s="1" t="str">
        <f t="shared" ref="B244:B253" ca="1" si="37">B243</f>
        <v>222708021</v>
      </c>
      <c r="C244" s="384">
        <f t="shared" si="36"/>
        <v>45627</v>
      </c>
      <c r="D244" s="384">
        <f t="shared" si="36"/>
        <v>45657</v>
      </c>
      <c r="E244" s="385">
        <f ca="1">IFERROR(INDEX('3. GRI Pricing'!$A$16:$AP$616,MATCH('PBI data'!$B244,'3. GRI Pricing'!$A$16:$A$616,0),MATCH('PBI data'!$D244,'3. GRI Pricing'!$A$16:$AP$16,0)),0)</f>
        <v>1339.5298500986996</v>
      </c>
    </row>
    <row r="245" spans="1:5" x14ac:dyDescent="0.25">
      <c r="B245" s="1" t="str">
        <f t="shared" ca="1" si="37"/>
        <v>222708021</v>
      </c>
      <c r="C245" s="384">
        <f t="shared" si="36"/>
        <v>45658</v>
      </c>
      <c r="D245" s="384">
        <f t="shared" si="36"/>
        <v>45688</v>
      </c>
      <c r="E245" s="385">
        <f ca="1">IFERROR(INDEX('3. GRI Pricing'!$A$16:$AP$616,MATCH('PBI data'!$B245,'3. GRI Pricing'!$A$16:$A$616,0),MATCH('PBI data'!$D245,'3. GRI Pricing'!$A$16:$AP$16,0)),0)</f>
        <v>1346.1754345475954</v>
      </c>
    </row>
    <row r="246" spans="1:5" x14ac:dyDescent="0.25">
      <c r="B246" s="1" t="str">
        <f t="shared" ca="1" si="37"/>
        <v>222708021</v>
      </c>
      <c r="C246" s="384">
        <f t="shared" si="36"/>
        <v>45689</v>
      </c>
      <c r="D246" s="384">
        <f t="shared" si="36"/>
        <v>45716</v>
      </c>
      <c r="E246" s="385">
        <f ca="1">IFERROR(INDEX('3. GRI Pricing'!$A$16:$AP$616,MATCH('PBI data'!$B246,'3. GRI Pricing'!$A$16:$A$616,0),MATCH('PBI data'!$D246,'3. GRI Pricing'!$A$16:$AP$16,0)),0)</f>
        <v>1352.2062314851385</v>
      </c>
    </row>
    <row r="247" spans="1:5" x14ac:dyDescent="0.25">
      <c r="B247" s="1" t="str">
        <f t="shared" ca="1" si="37"/>
        <v>222708021</v>
      </c>
      <c r="C247" s="384">
        <f t="shared" si="36"/>
        <v>45717</v>
      </c>
      <c r="D247" s="384">
        <f t="shared" si="36"/>
        <v>45747</v>
      </c>
      <c r="E247" s="385">
        <f ca="1">IFERROR(INDEX('3. GRI Pricing'!$A$16:$AP$616,MATCH('PBI data'!$B247,'3. GRI Pricing'!$A$16:$A$616,0),MATCH('PBI data'!$D247,'3. GRI Pricing'!$A$16:$AP$16,0)),0)</f>
        <v>1358.914705135797</v>
      </c>
    </row>
    <row r="248" spans="1:5" x14ac:dyDescent="0.25">
      <c r="B248" s="1" t="str">
        <f t="shared" ca="1" si="37"/>
        <v>222708021</v>
      </c>
      <c r="C248" s="384">
        <f t="shared" si="36"/>
        <v>45748</v>
      </c>
      <c r="D248" s="384">
        <f t="shared" si="36"/>
        <v>45777</v>
      </c>
      <c r="E248" s="385">
        <f ca="1">IFERROR(INDEX('3. GRI Pricing'!$A$16:$AP$616,MATCH('PBI data'!$B248,'3. GRI Pricing'!$A$16:$A$616,0),MATCH('PBI data'!$D248,'3. GRI Pricing'!$A$16:$AP$16,0)),0)</f>
        <v>1365.4384632608728</v>
      </c>
    </row>
    <row r="249" spans="1:5" x14ac:dyDescent="0.25">
      <c r="B249" s="1" t="str">
        <f t="shared" ca="1" si="37"/>
        <v>222708021</v>
      </c>
      <c r="C249" s="384">
        <f t="shared" si="36"/>
        <v>45778</v>
      </c>
      <c r="D249" s="384">
        <f t="shared" si="36"/>
        <v>45808</v>
      </c>
      <c r="E249" s="385">
        <f ca="1">IFERROR(INDEX('3. GRI Pricing'!$A$16:$AP$616,MATCH('PBI data'!$B249,'3. GRI Pricing'!$A$16:$A$616,0),MATCH('PBI data'!$D249,'3. GRI Pricing'!$A$16:$AP$16,0)),0)</f>
        <v>1372.212583760466</v>
      </c>
    </row>
    <row r="250" spans="1:5" x14ac:dyDescent="0.25">
      <c r="B250" s="1" t="str">
        <f t="shared" ca="1" si="37"/>
        <v>222708021</v>
      </c>
      <c r="C250" s="384">
        <f t="shared" si="36"/>
        <v>45809</v>
      </c>
      <c r="D250" s="384">
        <f t="shared" si="36"/>
        <v>45838</v>
      </c>
      <c r="E250" s="385">
        <f ca="1">IFERROR(INDEX('3. GRI Pricing'!$A$16:$AP$616,MATCH('PBI data'!$B250,'3. GRI Pricing'!$A$16:$A$616,0),MATCH('PBI data'!$D250,'3. GRI Pricing'!$A$16:$AP$16,0)),0)</f>
        <v>1378.8001811709628</v>
      </c>
    </row>
    <row r="251" spans="1:5" x14ac:dyDescent="0.25">
      <c r="B251" s="1" t="str">
        <f t="shared" ca="1" si="37"/>
        <v>222708021</v>
      </c>
      <c r="C251" s="384">
        <f t="shared" si="36"/>
        <v>45839</v>
      </c>
      <c r="D251" s="384">
        <f t="shared" si="36"/>
        <v>45869</v>
      </c>
      <c r="E251" s="385">
        <f ca="1">IFERROR(INDEX('3. GRI Pricing'!$A$16:$AP$616,MATCH('PBI data'!$B251,'3. GRI Pricing'!$A$16:$A$616,0),MATCH('PBI data'!$D251,'3. GRI Pricing'!$A$16:$AP$16,0)),0)</f>
        <v>1385.6405909172997</v>
      </c>
    </row>
    <row r="252" spans="1:5" x14ac:dyDescent="0.25">
      <c r="B252" s="1" t="str">
        <f t="shared" ca="1" si="37"/>
        <v>222708021</v>
      </c>
      <c r="C252" s="384">
        <f t="shared" si="36"/>
        <v>45870</v>
      </c>
      <c r="D252" s="384">
        <f t="shared" si="36"/>
        <v>45900</v>
      </c>
      <c r="E252" s="385">
        <f ca="1">IFERROR(INDEX('3. GRI Pricing'!$A$16:$AP$616,MATCH('PBI data'!$B252,'3. GRI Pricing'!$A$16:$A$616,0),MATCH('PBI data'!$D252,'3. GRI Pricing'!$A$16:$AP$16,0)),0)</f>
        <v>1392.5149368395503</v>
      </c>
    </row>
    <row r="253" spans="1:5" x14ac:dyDescent="0.25">
      <c r="B253" s="1" t="str">
        <f t="shared" ca="1" si="37"/>
        <v>222708021</v>
      </c>
      <c r="C253" s="384">
        <f t="shared" si="36"/>
        <v>45901</v>
      </c>
      <c r="D253" s="384">
        <f t="shared" si="36"/>
        <v>45930</v>
      </c>
      <c r="E253" s="385">
        <f ca="1">IFERROR(INDEX('3. GRI Pricing'!$A$16:$AP$616,MATCH('PBI data'!$B253,'3. GRI Pricing'!$A$16:$A$616,0),MATCH('PBI data'!$D253,'3. GRI Pricing'!$A$16:$AP$16,0)),0)</f>
        <v>1399.1999999999996</v>
      </c>
    </row>
    <row r="254" spans="1:5" x14ac:dyDescent="0.25">
      <c r="A254" s="381">
        <f>A242+1</f>
        <v>22</v>
      </c>
      <c r="B254" s="383" t="str">
        <f ca="1">OFFSET('3. GRI Pricing'!$A$16,'PBI data'!A254,0)</f>
        <v>222708022</v>
      </c>
      <c r="C254" s="384">
        <f t="shared" si="36"/>
        <v>45566</v>
      </c>
      <c r="D254" s="384">
        <f t="shared" si="36"/>
        <v>45596</v>
      </c>
      <c r="E254" s="385">
        <f ca="1">IFERROR(INDEX('3. GRI Pricing'!$A$16:$AP$616,MATCH('PBI data'!$B254,'3. GRI Pricing'!$A$16:$A$616,0),MATCH('PBI data'!$D254,'3. GRI Pricing'!$A$16:$AP$16,0)),0)</f>
        <v>1351.6727225847981</v>
      </c>
    </row>
    <row r="255" spans="1:5" x14ac:dyDescent="0.25">
      <c r="B255" s="1" t="str">
        <f ca="1">B254</f>
        <v>222708022</v>
      </c>
      <c r="C255" s="384">
        <f t="shared" ref="C255:D270" si="38">C243</f>
        <v>45597</v>
      </c>
      <c r="D255" s="384">
        <f t="shared" si="38"/>
        <v>45626</v>
      </c>
      <c r="E255" s="385">
        <f ca="1">IFERROR(INDEX('3. GRI Pricing'!$A$16:$AP$616,MATCH('PBI data'!$B255,'3. GRI Pricing'!$A$16:$A$616,0),MATCH('PBI data'!$D255,'3. GRI Pricing'!$A$16:$AP$16,0)),0)</f>
        <v>1358.1617140373739</v>
      </c>
    </row>
    <row r="256" spans="1:5" x14ac:dyDescent="0.25">
      <c r="B256" s="1" t="str">
        <f t="shared" ref="B256:B265" ca="1" si="39">B255</f>
        <v>222708022</v>
      </c>
      <c r="C256" s="384">
        <f t="shared" si="38"/>
        <v>45627</v>
      </c>
      <c r="D256" s="384">
        <f t="shared" si="38"/>
        <v>45657</v>
      </c>
      <c r="E256" s="385">
        <f ca="1">IFERROR(INDEX('3. GRI Pricing'!$A$16:$AP$616,MATCH('PBI data'!$B256,'3. GRI Pricing'!$A$16:$A$616,0),MATCH('PBI data'!$D256,'3. GRI Pricing'!$A$16:$AP$16,0)),0)</f>
        <v>1364.899733623296</v>
      </c>
    </row>
    <row r="257" spans="1:5" x14ac:dyDescent="0.25">
      <c r="B257" s="1" t="str">
        <f t="shared" ca="1" si="39"/>
        <v>222708022</v>
      </c>
      <c r="C257" s="384">
        <f t="shared" si="38"/>
        <v>45658</v>
      </c>
      <c r="D257" s="384">
        <f t="shared" si="38"/>
        <v>45688</v>
      </c>
      <c r="E257" s="385">
        <f ca="1">IFERROR(INDEX('3. GRI Pricing'!$A$16:$AP$616,MATCH('PBI data'!$B257,'3. GRI Pricing'!$A$16:$A$616,0),MATCH('PBI data'!$D257,'3. GRI Pricing'!$A$16:$AP$16,0)),0)</f>
        <v>1371.6711814140269</v>
      </c>
    </row>
    <row r="258" spans="1:5" x14ac:dyDescent="0.25">
      <c r="B258" s="1" t="str">
        <f t="shared" ca="1" si="39"/>
        <v>222708022</v>
      </c>
      <c r="C258" s="384">
        <f t="shared" si="38"/>
        <v>45689</v>
      </c>
      <c r="D258" s="384">
        <f t="shared" si="38"/>
        <v>45716</v>
      </c>
      <c r="E258" s="385">
        <f ca="1">IFERROR(INDEX('3. GRI Pricing'!$A$16:$AP$616,MATCH('PBI data'!$B258,'3. GRI Pricing'!$A$16:$A$616,0),MATCH('PBI data'!$D258,'3. GRI Pricing'!$A$16:$AP$16,0)),0)</f>
        <v>1377.8161979905385</v>
      </c>
    </row>
    <row r="259" spans="1:5" x14ac:dyDescent="0.25">
      <c r="B259" s="1" t="str">
        <f t="shared" ca="1" si="39"/>
        <v>222708022</v>
      </c>
      <c r="C259" s="384">
        <f t="shared" si="38"/>
        <v>45717</v>
      </c>
      <c r="D259" s="384">
        <f t="shared" si="38"/>
        <v>45747</v>
      </c>
      <c r="E259" s="385">
        <f ca="1">IFERROR(INDEX('3. GRI Pricing'!$A$16:$AP$616,MATCH('PBI data'!$B259,'3. GRI Pricing'!$A$16:$A$616,0),MATCH('PBI data'!$D259,'3. GRI Pricing'!$A$16:$AP$16,0)),0)</f>
        <v>1384.6517260663989</v>
      </c>
    </row>
    <row r="260" spans="1:5" x14ac:dyDescent="0.25">
      <c r="B260" s="1" t="str">
        <f t="shared" ca="1" si="39"/>
        <v>222708022</v>
      </c>
      <c r="C260" s="384">
        <f t="shared" si="38"/>
        <v>45748</v>
      </c>
      <c r="D260" s="384">
        <f t="shared" si="38"/>
        <v>45777</v>
      </c>
      <c r="E260" s="385">
        <f ca="1">IFERROR(INDEX('3. GRI Pricing'!$A$16:$AP$616,MATCH('PBI data'!$B260,'3. GRI Pricing'!$A$16:$A$616,0),MATCH('PBI data'!$D260,'3. GRI Pricing'!$A$16:$AP$16,0)),0)</f>
        <v>1391.2990402165706</v>
      </c>
    </row>
    <row r="261" spans="1:5" x14ac:dyDescent="0.25">
      <c r="B261" s="1" t="str">
        <f t="shared" ca="1" si="39"/>
        <v>222708022</v>
      </c>
      <c r="C261" s="384">
        <f t="shared" si="38"/>
        <v>45778</v>
      </c>
      <c r="D261" s="384">
        <f t="shared" si="38"/>
        <v>45808</v>
      </c>
      <c r="E261" s="385">
        <f ca="1">IFERROR(INDEX('3. GRI Pricing'!$A$16:$AP$616,MATCH('PBI data'!$B261,'3. GRI Pricing'!$A$16:$A$616,0),MATCH('PBI data'!$D261,'3. GRI Pricing'!$A$16:$AP$16,0)),0)</f>
        <v>1398.2014584528986</v>
      </c>
    </row>
    <row r="262" spans="1:5" x14ac:dyDescent="0.25">
      <c r="B262" s="1" t="str">
        <f t="shared" ca="1" si="39"/>
        <v>222708022</v>
      </c>
      <c r="C262" s="384">
        <f t="shared" si="38"/>
        <v>45809</v>
      </c>
      <c r="D262" s="384">
        <f t="shared" si="38"/>
        <v>45838</v>
      </c>
      <c r="E262" s="385">
        <f ca="1">IFERROR(INDEX('3. GRI Pricing'!$A$16:$AP$616,MATCH('PBI data'!$B262,'3. GRI Pricing'!$A$16:$A$616,0),MATCH('PBI data'!$D262,'3. GRI Pricing'!$A$16:$AP$16,0)),0)</f>
        <v>1404.9138209658668</v>
      </c>
    </row>
    <row r="263" spans="1:5" x14ac:dyDescent="0.25">
      <c r="B263" s="1" t="str">
        <f t="shared" ca="1" si="39"/>
        <v>222708022</v>
      </c>
      <c r="C263" s="384">
        <f t="shared" si="38"/>
        <v>45839</v>
      </c>
      <c r="D263" s="384">
        <f t="shared" si="38"/>
        <v>45869</v>
      </c>
      <c r="E263" s="385">
        <f ca="1">IFERROR(INDEX('3. GRI Pricing'!$A$16:$AP$616,MATCH('PBI data'!$B263,'3. GRI Pricing'!$A$16:$A$616,0),MATCH('PBI data'!$D263,'3. GRI Pricing'!$A$16:$AP$16,0)),0)</f>
        <v>1411.8837839270966</v>
      </c>
    </row>
    <row r="264" spans="1:5" x14ac:dyDescent="0.25">
      <c r="B264" s="1" t="str">
        <f t="shared" ca="1" si="39"/>
        <v>222708022</v>
      </c>
      <c r="C264" s="384">
        <f t="shared" si="38"/>
        <v>45870</v>
      </c>
      <c r="D264" s="384">
        <f t="shared" si="38"/>
        <v>45900</v>
      </c>
      <c r="E264" s="385">
        <f ca="1">IFERROR(INDEX('3. GRI Pricing'!$A$16:$AP$616,MATCH('PBI data'!$B264,'3. GRI Pricing'!$A$16:$A$616,0),MATCH('PBI data'!$D264,'3. GRI Pricing'!$A$16:$AP$16,0)),0)</f>
        <v>1418.8883257948441</v>
      </c>
    </row>
    <row r="265" spans="1:5" x14ac:dyDescent="0.25">
      <c r="B265" s="1" t="str">
        <f t="shared" ca="1" si="39"/>
        <v>222708022</v>
      </c>
      <c r="C265" s="384">
        <f t="shared" si="38"/>
        <v>45901</v>
      </c>
      <c r="D265" s="384">
        <f t="shared" si="38"/>
        <v>45930</v>
      </c>
      <c r="E265" s="385">
        <f ca="1">IFERROR(INDEX('3. GRI Pricing'!$A$16:$AP$616,MATCH('PBI data'!$B265,'3. GRI Pricing'!$A$16:$A$616,0),MATCH('PBI data'!$D265,'3. GRI Pricing'!$A$16:$AP$16,0)),0)</f>
        <v>1425.6999999999991</v>
      </c>
    </row>
    <row r="266" spans="1:5" x14ac:dyDescent="0.25">
      <c r="A266" s="381">
        <f>A254+1</f>
        <v>23</v>
      </c>
      <c r="B266" s="383" t="str">
        <f ca="1">OFFSET('3. GRI Pricing'!$A$16,'PBI data'!A266,0)</f>
        <v>222708023</v>
      </c>
      <c r="C266" s="384">
        <f t="shared" si="38"/>
        <v>45566</v>
      </c>
      <c r="D266" s="384">
        <f t="shared" si="38"/>
        <v>45596</v>
      </c>
      <c r="E266" s="385">
        <f ca="1">IFERROR(INDEX('3. GRI Pricing'!$A$16:$AP$616,MATCH('PBI data'!$B266,'3. GRI Pricing'!$A$16:$A$616,0),MATCH('PBI data'!$D266,'3. GRI Pricing'!$A$16:$AP$16,0)),0)</f>
        <v>1326.5486942839655</v>
      </c>
    </row>
    <row r="267" spans="1:5" x14ac:dyDescent="0.25">
      <c r="B267" s="1" t="str">
        <f ca="1">B266</f>
        <v>222708023</v>
      </c>
      <c r="C267" s="384">
        <f t="shared" si="38"/>
        <v>45597</v>
      </c>
      <c r="D267" s="384">
        <f t="shared" si="38"/>
        <v>45626</v>
      </c>
      <c r="E267" s="385">
        <f ca="1">IFERROR(INDEX('3. GRI Pricing'!$A$16:$AP$616,MATCH('PBI data'!$B267,'3. GRI Pricing'!$A$16:$A$616,0),MATCH('PBI data'!$D267,'3. GRI Pricing'!$A$16:$AP$16,0)),0)</f>
        <v>1332.9170725125157</v>
      </c>
    </row>
    <row r="268" spans="1:5" x14ac:dyDescent="0.25">
      <c r="B268" s="1" t="str">
        <f t="shared" ref="B268:B277" ca="1" si="40">B267</f>
        <v>222708023</v>
      </c>
      <c r="C268" s="384">
        <f t="shared" si="38"/>
        <v>45627</v>
      </c>
      <c r="D268" s="384">
        <f t="shared" si="38"/>
        <v>45657</v>
      </c>
      <c r="E268" s="385">
        <f ca="1">IFERROR(INDEX('3. GRI Pricing'!$A$16:$AP$616,MATCH('PBI data'!$B268,'3. GRI Pricing'!$A$16:$A$616,0),MATCH('PBI data'!$D268,'3. GRI Pricing'!$A$16:$AP$16,0)),0)</f>
        <v>1339.5298500986996</v>
      </c>
    </row>
    <row r="269" spans="1:5" x14ac:dyDescent="0.25">
      <c r="B269" s="1" t="str">
        <f t="shared" ca="1" si="40"/>
        <v>222708023</v>
      </c>
      <c r="C269" s="384">
        <f t="shared" si="38"/>
        <v>45658</v>
      </c>
      <c r="D269" s="384">
        <f t="shared" si="38"/>
        <v>45688</v>
      </c>
      <c r="E269" s="385">
        <f ca="1">IFERROR(INDEX('3. GRI Pricing'!$A$16:$AP$616,MATCH('PBI data'!$B269,'3. GRI Pricing'!$A$16:$A$616,0),MATCH('PBI data'!$D269,'3. GRI Pricing'!$A$16:$AP$16,0)),0)</f>
        <v>1346.1754345475954</v>
      </c>
    </row>
    <row r="270" spans="1:5" x14ac:dyDescent="0.25">
      <c r="B270" s="1" t="str">
        <f t="shared" ca="1" si="40"/>
        <v>222708023</v>
      </c>
      <c r="C270" s="384">
        <f t="shared" si="38"/>
        <v>45689</v>
      </c>
      <c r="D270" s="384">
        <f t="shared" si="38"/>
        <v>45716</v>
      </c>
      <c r="E270" s="385">
        <f ca="1">IFERROR(INDEX('3. GRI Pricing'!$A$16:$AP$616,MATCH('PBI data'!$B270,'3. GRI Pricing'!$A$16:$A$616,0),MATCH('PBI data'!$D270,'3. GRI Pricing'!$A$16:$AP$16,0)),0)</f>
        <v>1352.2062314851385</v>
      </c>
    </row>
    <row r="271" spans="1:5" x14ac:dyDescent="0.25">
      <c r="B271" s="1" t="str">
        <f t="shared" ca="1" si="40"/>
        <v>222708023</v>
      </c>
      <c r="C271" s="384">
        <f t="shared" ref="C271:D286" si="41">C259</f>
        <v>45717</v>
      </c>
      <c r="D271" s="384">
        <f t="shared" si="41"/>
        <v>45747</v>
      </c>
      <c r="E271" s="385">
        <f ca="1">IFERROR(INDEX('3. GRI Pricing'!$A$16:$AP$616,MATCH('PBI data'!$B271,'3. GRI Pricing'!$A$16:$A$616,0),MATCH('PBI data'!$D271,'3. GRI Pricing'!$A$16:$AP$16,0)),0)</f>
        <v>1358.914705135797</v>
      </c>
    </row>
    <row r="272" spans="1:5" x14ac:dyDescent="0.25">
      <c r="B272" s="1" t="str">
        <f t="shared" ca="1" si="40"/>
        <v>222708023</v>
      </c>
      <c r="C272" s="384">
        <f t="shared" si="41"/>
        <v>45748</v>
      </c>
      <c r="D272" s="384">
        <f t="shared" si="41"/>
        <v>45777</v>
      </c>
      <c r="E272" s="385">
        <f ca="1">IFERROR(INDEX('3. GRI Pricing'!$A$16:$AP$616,MATCH('PBI data'!$B272,'3. GRI Pricing'!$A$16:$A$616,0),MATCH('PBI data'!$D272,'3. GRI Pricing'!$A$16:$AP$16,0)),0)</f>
        <v>1365.4384632608728</v>
      </c>
    </row>
    <row r="273" spans="1:5" x14ac:dyDescent="0.25">
      <c r="B273" s="1" t="str">
        <f t="shared" ca="1" si="40"/>
        <v>222708023</v>
      </c>
      <c r="C273" s="384">
        <f t="shared" si="41"/>
        <v>45778</v>
      </c>
      <c r="D273" s="384">
        <f t="shared" si="41"/>
        <v>45808</v>
      </c>
      <c r="E273" s="385">
        <f ca="1">IFERROR(INDEX('3. GRI Pricing'!$A$16:$AP$616,MATCH('PBI data'!$B273,'3. GRI Pricing'!$A$16:$A$616,0),MATCH('PBI data'!$D273,'3. GRI Pricing'!$A$16:$AP$16,0)),0)</f>
        <v>1372.212583760466</v>
      </c>
    </row>
    <row r="274" spans="1:5" x14ac:dyDescent="0.25">
      <c r="B274" s="1" t="str">
        <f t="shared" ca="1" si="40"/>
        <v>222708023</v>
      </c>
      <c r="C274" s="384">
        <f t="shared" si="41"/>
        <v>45809</v>
      </c>
      <c r="D274" s="384">
        <f t="shared" si="41"/>
        <v>45838</v>
      </c>
      <c r="E274" s="385">
        <f ca="1">IFERROR(INDEX('3. GRI Pricing'!$A$16:$AP$616,MATCH('PBI data'!$B274,'3. GRI Pricing'!$A$16:$A$616,0),MATCH('PBI data'!$D274,'3. GRI Pricing'!$A$16:$AP$16,0)),0)</f>
        <v>1378.8001811709628</v>
      </c>
    </row>
    <row r="275" spans="1:5" x14ac:dyDescent="0.25">
      <c r="B275" s="1" t="str">
        <f t="shared" ca="1" si="40"/>
        <v>222708023</v>
      </c>
      <c r="C275" s="384">
        <f t="shared" si="41"/>
        <v>45839</v>
      </c>
      <c r="D275" s="384">
        <f t="shared" si="41"/>
        <v>45869</v>
      </c>
      <c r="E275" s="385">
        <f ca="1">IFERROR(INDEX('3. GRI Pricing'!$A$16:$AP$616,MATCH('PBI data'!$B275,'3. GRI Pricing'!$A$16:$A$616,0),MATCH('PBI data'!$D275,'3. GRI Pricing'!$A$16:$AP$16,0)),0)</f>
        <v>1385.6405909172997</v>
      </c>
    </row>
    <row r="276" spans="1:5" x14ac:dyDescent="0.25">
      <c r="B276" s="1" t="str">
        <f t="shared" ca="1" si="40"/>
        <v>222708023</v>
      </c>
      <c r="C276" s="384">
        <f t="shared" si="41"/>
        <v>45870</v>
      </c>
      <c r="D276" s="384">
        <f t="shared" si="41"/>
        <v>45900</v>
      </c>
      <c r="E276" s="385">
        <f ca="1">IFERROR(INDEX('3. GRI Pricing'!$A$16:$AP$616,MATCH('PBI data'!$B276,'3. GRI Pricing'!$A$16:$A$616,0),MATCH('PBI data'!$D276,'3. GRI Pricing'!$A$16:$AP$16,0)),0)</f>
        <v>1392.5149368395503</v>
      </c>
    </row>
    <row r="277" spans="1:5" x14ac:dyDescent="0.25">
      <c r="B277" s="1" t="str">
        <f t="shared" ca="1" si="40"/>
        <v>222708023</v>
      </c>
      <c r="C277" s="384">
        <f t="shared" si="41"/>
        <v>45901</v>
      </c>
      <c r="D277" s="384">
        <f t="shared" si="41"/>
        <v>45930</v>
      </c>
      <c r="E277" s="385">
        <f ca="1">IFERROR(INDEX('3. GRI Pricing'!$A$16:$AP$616,MATCH('PBI data'!$B277,'3. GRI Pricing'!$A$16:$A$616,0),MATCH('PBI data'!$D277,'3. GRI Pricing'!$A$16:$AP$16,0)),0)</f>
        <v>1399.1999999999996</v>
      </c>
    </row>
    <row r="278" spans="1:5" x14ac:dyDescent="0.25">
      <c r="A278" s="381">
        <f>A266+1</f>
        <v>24</v>
      </c>
      <c r="B278" s="383" t="str">
        <f ca="1">OFFSET('3. GRI Pricing'!$A$16,'PBI data'!A278,0)</f>
        <v>222708024</v>
      </c>
      <c r="C278" s="384">
        <f t="shared" si="41"/>
        <v>45566</v>
      </c>
      <c r="D278" s="384">
        <f t="shared" si="41"/>
        <v>45596</v>
      </c>
      <c r="E278" s="385">
        <f ca="1">IFERROR(INDEX('3. GRI Pricing'!$A$16:$AP$616,MATCH('PBI data'!$B278,'3. GRI Pricing'!$A$16:$A$616,0),MATCH('PBI data'!$D278,'3. GRI Pricing'!$A$16:$AP$16,0)),0)</f>
        <v>1753.6571753981209</v>
      </c>
    </row>
    <row r="279" spans="1:5" x14ac:dyDescent="0.25">
      <c r="B279" s="1" t="str">
        <f ca="1">B278</f>
        <v>222708024</v>
      </c>
      <c r="C279" s="384">
        <f t="shared" si="41"/>
        <v>45597</v>
      </c>
      <c r="D279" s="384">
        <f t="shared" si="41"/>
        <v>45626</v>
      </c>
      <c r="E279" s="385">
        <f ca="1">IFERROR(INDEX('3. GRI Pricing'!$A$16:$AP$616,MATCH('PBI data'!$B279,'3. GRI Pricing'!$A$16:$A$616,0),MATCH('PBI data'!$D279,'3. GRI Pricing'!$A$16:$AP$16,0)),0)</f>
        <v>1762.0759784351058</v>
      </c>
    </row>
    <row r="280" spans="1:5" x14ac:dyDescent="0.25">
      <c r="B280" s="1" t="str">
        <f t="shared" ref="B280:B289" ca="1" si="42">B279</f>
        <v>222708024</v>
      </c>
      <c r="C280" s="384">
        <f t="shared" si="41"/>
        <v>45627</v>
      </c>
      <c r="D280" s="384">
        <f t="shared" si="41"/>
        <v>45657</v>
      </c>
      <c r="E280" s="385">
        <f ca="1">IFERROR(INDEX('3. GRI Pricing'!$A$16:$AP$616,MATCH('PBI data'!$B280,'3. GRI Pricing'!$A$16:$A$616,0),MATCH('PBI data'!$D280,'3. GRI Pricing'!$A$16:$AP$16,0)),0)</f>
        <v>1770.8178700168412</v>
      </c>
    </row>
    <row r="281" spans="1:5" x14ac:dyDescent="0.25">
      <c r="B281" s="1" t="str">
        <f t="shared" ca="1" si="42"/>
        <v>222708024</v>
      </c>
      <c r="C281" s="384">
        <f t="shared" si="41"/>
        <v>45658</v>
      </c>
      <c r="D281" s="384">
        <f t="shared" si="41"/>
        <v>45688</v>
      </c>
      <c r="E281" s="385">
        <f ca="1">IFERROR(INDEX('3. GRI Pricing'!$A$16:$AP$616,MATCH('PBI data'!$B281,'3. GRI Pricing'!$A$16:$A$616,0),MATCH('PBI data'!$D281,'3. GRI Pricing'!$A$16:$AP$16,0)),0)</f>
        <v>1779.6031312769346</v>
      </c>
    </row>
    <row r="282" spans="1:5" x14ac:dyDescent="0.25">
      <c r="B282" s="1" t="str">
        <f t="shared" ca="1" si="42"/>
        <v>222708024</v>
      </c>
      <c r="C282" s="384">
        <f t="shared" si="41"/>
        <v>45689</v>
      </c>
      <c r="D282" s="384">
        <f t="shared" si="41"/>
        <v>45716</v>
      </c>
      <c r="E282" s="385">
        <f ca="1">IFERROR(INDEX('3. GRI Pricing'!$A$16:$AP$616,MATCH('PBI data'!$B282,'3. GRI Pricing'!$A$16:$A$616,0),MATCH('PBI data'!$D282,'3. GRI Pricing'!$A$16:$AP$16,0)),0)</f>
        <v>1787.5756620769441</v>
      </c>
    </row>
    <row r="283" spans="1:5" x14ac:dyDescent="0.25">
      <c r="B283" s="1" t="str">
        <f t="shared" ca="1" si="42"/>
        <v>222708024</v>
      </c>
      <c r="C283" s="384">
        <f t="shared" si="41"/>
        <v>45717</v>
      </c>
      <c r="D283" s="384">
        <f t="shared" si="41"/>
        <v>45747</v>
      </c>
      <c r="E283" s="385">
        <f ca="1">IFERROR(INDEX('3. GRI Pricing'!$A$16:$AP$616,MATCH('PBI data'!$B283,'3. GRI Pricing'!$A$16:$A$616,0),MATCH('PBI data'!$D283,'3. GRI Pricing'!$A$16:$AP$16,0)),0)</f>
        <v>1796.4440609560343</v>
      </c>
    </row>
    <row r="284" spans="1:5" x14ac:dyDescent="0.25">
      <c r="B284" s="1" t="str">
        <f t="shared" ca="1" si="42"/>
        <v>222708024</v>
      </c>
      <c r="C284" s="384">
        <f t="shared" si="41"/>
        <v>45748</v>
      </c>
      <c r="D284" s="384">
        <f t="shared" si="41"/>
        <v>45777</v>
      </c>
      <c r="E284" s="385">
        <f ca="1">IFERROR(INDEX('3. GRI Pricing'!$A$16:$AP$616,MATCH('PBI data'!$B284,'3. GRI Pricing'!$A$16:$A$616,0),MATCH('PBI data'!$D284,'3. GRI Pricing'!$A$16:$AP$16,0)),0)</f>
        <v>1805.0682715077442</v>
      </c>
    </row>
    <row r="285" spans="1:5" x14ac:dyDescent="0.25">
      <c r="B285" s="1" t="str">
        <f t="shared" ca="1" si="42"/>
        <v>222708024</v>
      </c>
      <c r="C285" s="384">
        <f t="shared" si="41"/>
        <v>45778</v>
      </c>
      <c r="D285" s="384">
        <f t="shared" si="41"/>
        <v>45808</v>
      </c>
      <c r="E285" s="385">
        <f ca="1">IFERROR(INDEX('3. GRI Pricing'!$A$16:$AP$616,MATCH('PBI data'!$B285,'3. GRI Pricing'!$A$16:$A$616,0),MATCH('PBI data'!$D285,'3. GRI Pricing'!$A$16:$AP$16,0)),0)</f>
        <v>1814.0234535318277</v>
      </c>
    </row>
    <row r="286" spans="1:5" x14ac:dyDescent="0.25">
      <c r="B286" s="1" t="str">
        <f t="shared" ca="1" si="42"/>
        <v>222708024</v>
      </c>
      <c r="C286" s="384">
        <f t="shared" si="41"/>
        <v>45809</v>
      </c>
      <c r="D286" s="384">
        <f t="shared" si="41"/>
        <v>45838</v>
      </c>
      <c r="E286" s="385">
        <f ca="1">IFERROR(INDEX('3. GRI Pricing'!$A$16:$AP$616,MATCH('PBI data'!$B286,'3. GRI Pricing'!$A$16:$A$616,0),MATCH('PBI data'!$D286,'3. GRI Pricing'!$A$16:$AP$16,0)),0)</f>
        <v>1822.7320576843404</v>
      </c>
    </row>
    <row r="287" spans="1:5" x14ac:dyDescent="0.25">
      <c r="B287" s="1" t="str">
        <f t="shared" ca="1" si="42"/>
        <v>222708024</v>
      </c>
      <c r="C287" s="384">
        <f t="shared" ref="C287:D302" si="43">C275</f>
        <v>45839</v>
      </c>
      <c r="D287" s="384">
        <f t="shared" si="43"/>
        <v>45869</v>
      </c>
      <c r="E287" s="385">
        <f ca="1">IFERROR(INDEX('3. GRI Pricing'!$A$16:$AP$616,MATCH('PBI data'!$B287,'3. GRI Pricing'!$A$16:$A$616,0),MATCH('PBI data'!$D287,'3. GRI Pricing'!$A$16:$AP$16,0)),0)</f>
        <v>1831.774872083854</v>
      </c>
    </row>
    <row r="288" spans="1:5" x14ac:dyDescent="0.25">
      <c r="B288" s="1" t="str">
        <f t="shared" ca="1" si="42"/>
        <v>222708024</v>
      </c>
      <c r="C288" s="384">
        <f t="shared" si="43"/>
        <v>45870</v>
      </c>
      <c r="D288" s="384">
        <f t="shared" si="43"/>
        <v>45900</v>
      </c>
      <c r="E288" s="385">
        <f ca="1">IFERROR(INDEX('3. GRI Pricing'!$A$16:$AP$616,MATCH('PBI data'!$B288,'3. GRI Pricing'!$A$16:$A$616,0),MATCH('PBI data'!$D288,'3. GRI Pricing'!$A$16:$AP$16,0)),0)</f>
        <v>1840.8625490795564</v>
      </c>
    </row>
    <row r="289" spans="1:5" x14ac:dyDescent="0.25">
      <c r="B289" s="1" t="str">
        <f t="shared" ca="1" si="42"/>
        <v>222708024</v>
      </c>
      <c r="C289" s="384">
        <f t="shared" si="43"/>
        <v>45901</v>
      </c>
      <c r="D289" s="384">
        <f t="shared" si="43"/>
        <v>45930</v>
      </c>
      <c r="E289" s="385">
        <f ca="1">IFERROR(INDEX('3. GRI Pricing'!$A$16:$AP$616,MATCH('PBI data'!$B289,'3. GRI Pricing'!$A$16:$A$616,0),MATCH('PBI data'!$D289,'3. GRI Pricing'!$A$16:$AP$16,0)),0)</f>
        <v>1849.6999999999989</v>
      </c>
    </row>
    <row r="290" spans="1:5" x14ac:dyDescent="0.25">
      <c r="A290" s="381">
        <f>A278+1</f>
        <v>25</v>
      </c>
      <c r="B290" s="383" t="str">
        <f ca="1">OFFSET('3. GRI Pricing'!$A$16,'PBI data'!A290,0)</f>
        <v>222708025</v>
      </c>
      <c r="C290" s="384">
        <f t="shared" si="43"/>
        <v>45566</v>
      </c>
      <c r="D290" s="384">
        <f t="shared" si="43"/>
        <v>45596</v>
      </c>
      <c r="E290" s="385">
        <f ca="1">IFERROR(INDEX('3. GRI Pricing'!$A$16:$AP$616,MATCH('PBI data'!$B290,'3. GRI Pricing'!$A$16:$A$616,0),MATCH('PBI data'!$D290,'3. GRI Pricing'!$A$16:$AP$16,0)),0)</f>
        <v>1326.5486942839655</v>
      </c>
    </row>
    <row r="291" spans="1:5" x14ac:dyDescent="0.25">
      <c r="B291" s="1" t="str">
        <f ca="1">B290</f>
        <v>222708025</v>
      </c>
      <c r="C291" s="384">
        <f t="shared" si="43"/>
        <v>45597</v>
      </c>
      <c r="D291" s="384">
        <f t="shared" si="43"/>
        <v>45626</v>
      </c>
      <c r="E291" s="385">
        <f ca="1">IFERROR(INDEX('3. GRI Pricing'!$A$16:$AP$616,MATCH('PBI data'!$B291,'3. GRI Pricing'!$A$16:$A$616,0),MATCH('PBI data'!$D291,'3. GRI Pricing'!$A$16:$AP$16,0)),0)</f>
        <v>1332.9170725125157</v>
      </c>
    </row>
    <row r="292" spans="1:5" x14ac:dyDescent="0.25">
      <c r="B292" s="1" t="str">
        <f t="shared" ref="B292:B301" ca="1" si="44">B291</f>
        <v>222708025</v>
      </c>
      <c r="C292" s="384">
        <f t="shared" si="43"/>
        <v>45627</v>
      </c>
      <c r="D292" s="384">
        <f t="shared" si="43"/>
        <v>45657</v>
      </c>
      <c r="E292" s="385">
        <f ca="1">IFERROR(INDEX('3. GRI Pricing'!$A$16:$AP$616,MATCH('PBI data'!$B292,'3. GRI Pricing'!$A$16:$A$616,0),MATCH('PBI data'!$D292,'3. GRI Pricing'!$A$16:$AP$16,0)),0)</f>
        <v>1339.5298500986996</v>
      </c>
    </row>
    <row r="293" spans="1:5" x14ac:dyDescent="0.25">
      <c r="B293" s="1" t="str">
        <f t="shared" ca="1" si="44"/>
        <v>222708025</v>
      </c>
      <c r="C293" s="384">
        <f t="shared" si="43"/>
        <v>45658</v>
      </c>
      <c r="D293" s="384">
        <f t="shared" si="43"/>
        <v>45688</v>
      </c>
      <c r="E293" s="385">
        <f ca="1">IFERROR(INDEX('3. GRI Pricing'!$A$16:$AP$616,MATCH('PBI data'!$B293,'3. GRI Pricing'!$A$16:$A$616,0),MATCH('PBI data'!$D293,'3. GRI Pricing'!$A$16:$AP$16,0)),0)</f>
        <v>1346.1754345475954</v>
      </c>
    </row>
    <row r="294" spans="1:5" x14ac:dyDescent="0.25">
      <c r="B294" s="1" t="str">
        <f t="shared" ca="1" si="44"/>
        <v>222708025</v>
      </c>
      <c r="C294" s="384">
        <f t="shared" si="43"/>
        <v>45689</v>
      </c>
      <c r="D294" s="384">
        <f t="shared" si="43"/>
        <v>45716</v>
      </c>
      <c r="E294" s="385">
        <f ca="1">IFERROR(INDEX('3. GRI Pricing'!$A$16:$AP$616,MATCH('PBI data'!$B294,'3. GRI Pricing'!$A$16:$A$616,0),MATCH('PBI data'!$D294,'3. GRI Pricing'!$A$16:$AP$16,0)),0)</f>
        <v>1352.2062314851385</v>
      </c>
    </row>
    <row r="295" spans="1:5" x14ac:dyDescent="0.25">
      <c r="B295" s="1" t="str">
        <f t="shared" ca="1" si="44"/>
        <v>222708025</v>
      </c>
      <c r="C295" s="384">
        <f t="shared" si="43"/>
        <v>45717</v>
      </c>
      <c r="D295" s="384">
        <f t="shared" si="43"/>
        <v>45747</v>
      </c>
      <c r="E295" s="385">
        <f ca="1">IFERROR(INDEX('3. GRI Pricing'!$A$16:$AP$616,MATCH('PBI data'!$B295,'3. GRI Pricing'!$A$16:$A$616,0),MATCH('PBI data'!$D295,'3. GRI Pricing'!$A$16:$AP$16,0)),0)</f>
        <v>1358.914705135797</v>
      </c>
    </row>
    <row r="296" spans="1:5" x14ac:dyDescent="0.25">
      <c r="B296" s="1" t="str">
        <f t="shared" ca="1" si="44"/>
        <v>222708025</v>
      </c>
      <c r="C296" s="384">
        <f t="shared" si="43"/>
        <v>45748</v>
      </c>
      <c r="D296" s="384">
        <f t="shared" si="43"/>
        <v>45777</v>
      </c>
      <c r="E296" s="385">
        <f ca="1">IFERROR(INDEX('3. GRI Pricing'!$A$16:$AP$616,MATCH('PBI data'!$B296,'3. GRI Pricing'!$A$16:$A$616,0),MATCH('PBI data'!$D296,'3. GRI Pricing'!$A$16:$AP$16,0)),0)</f>
        <v>1365.4384632608728</v>
      </c>
    </row>
    <row r="297" spans="1:5" x14ac:dyDescent="0.25">
      <c r="B297" s="1" t="str">
        <f t="shared" ca="1" si="44"/>
        <v>222708025</v>
      </c>
      <c r="C297" s="384">
        <f t="shared" si="43"/>
        <v>45778</v>
      </c>
      <c r="D297" s="384">
        <f t="shared" si="43"/>
        <v>45808</v>
      </c>
      <c r="E297" s="385">
        <f ca="1">IFERROR(INDEX('3. GRI Pricing'!$A$16:$AP$616,MATCH('PBI data'!$B297,'3. GRI Pricing'!$A$16:$A$616,0),MATCH('PBI data'!$D297,'3. GRI Pricing'!$A$16:$AP$16,0)),0)</f>
        <v>1372.212583760466</v>
      </c>
    </row>
    <row r="298" spans="1:5" x14ac:dyDescent="0.25">
      <c r="B298" s="1" t="str">
        <f t="shared" ca="1" si="44"/>
        <v>222708025</v>
      </c>
      <c r="C298" s="384">
        <f t="shared" si="43"/>
        <v>45809</v>
      </c>
      <c r="D298" s="384">
        <f t="shared" si="43"/>
        <v>45838</v>
      </c>
      <c r="E298" s="385">
        <f ca="1">IFERROR(INDEX('3. GRI Pricing'!$A$16:$AP$616,MATCH('PBI data'!$B298,'3. GRI Pricing'!$A$16:$A$616,0),MATCH('PBI data'!$D298,'3. GRI Pricing'!$A$16:$AP$16,0)),0)</f>
        <v>1378.8001811709628</v>
      </c>
    </row>
    <row r="299" spans="1:5" x14ac:dyDescent="0.25">
      <c r="B299" s="1" t="str">
        <f t="shared" ca="1" si="44"/>
        <v>222708025</v>
      </c>
      <c r="C299" s="384">
        <f t="shared" si="43"/>
        <v>45839</v>
      </c>
      <c r="D299" s="384">
        <f t="shared" si="43"/>
        <v>45869</v>
      </c>
      <c r="E299" s="385">
        <f ca="1">IFERROR(INDEX('3. GRI Pricing'!$A$16:$AP$616,MATCH('PBI data'!$B299,'3. GRI Pricing'!$A$16:$A$616,0),MATCH('PBI data'!$D299,'3. GRI Pricing'!$A$16:$AP$16,0)),0)</f>
        <v>1385.6405909172997</v>
      </c>
    </row>
    <row r="300" spans="1:5" x14ac:dyDescent="0.25">
      <c r="B300" s="1" t="str">
        <f t="shared" ca="1" si="44"/>
        <v>222708025</v>
      </c>
      <c r="C300" s="384">
        <f t="shared" si="43"/>
        <v>45870</v>
      </c>
      <c r="D300" s="384">
        <f t="shared" si="43"/>
        <v>45900</v>
      </c>
      <c r="E300" s="385">
        <f ca="1">IFERROR(INDEX('3. GRI Pricing'!$A$16:$AP$616,MATCH('PBI data'!$B300,'3. GRI Pricing'!$A$16:$A$616,0),MATCH('PBI data'!$D300,'3. GRI Pricing'!$A$16:$AP$16,0)),0)</f>
        <v>1392.5149368395503</v>
      </c>
    </row>
    <row r="301" spans="1:5" x14ac:dyDescent="0.25">
      <c r="B301" s="1" t="str">
        <f t="shared" ca="1" si="44"/>
        <v>222708025</v>
      </c>
      <c r="C301" s="384">
        <f t="shared" si="43"/>
        <v>45901</v>
      </c>
      <c r="D301" s="384">
        <f t="shared" si="43"/>
        <v>45930</v>
      </c>
      <c r="E301" s="385">
        <f ca="1">IFERROR(INDEX('3. GRI Pricing'!$A$16:$AP$616,MATCH('PBI data'!$B301,'3. GRI Pricing'!$A$16:$A$616,0),MATCH('PBI data'!$D301,'3. GRI Pricing'!$A$16:$AP$16,0)),0)</f>
        <v>1399.1999999999996</v>
      </c>
    </row>
    <row r="302" spans="1:5" x14ac:dyDescent="0.25">
      <c r="A302" s="381">
        <f>A290+1</f>
        <v>26</v>
      </c>
      <c r="B302" s="383" t="str">
        <f ca="1">OFFSET('3. GRI Pricing'!$A$16,'PBI data'!A302,0)</f>
        <v>222708026</v>
      </c>
      <c r="C302" s="384">
        <f t="shared" si="43"/>
        <v>45566</v>
      </c>
      <c r="D302" s="384">
        <f t="shared" si="43"/>
        <v>45596</v>
      </c>
      <c r="E302" s="385">
        <f ca="1">IFERROR(INDEX('3. GRI Pricing'!$A$16:$AP$616,MATCH('PBI data'!$B302,'3. GRI Pricing'!$A$16:$A$616,0),MATCH('PBI data'!$D302,'3. GRI Pricing'!$A$16:$AP$16,0)),0)</f>
        <v>1346.6479169246315</v>
      </c>
    </row>
    <row r="303" spans="1:5" x14ac:dyDescent="0.25">
      <c r="B303" s="1" t="str">
        <f ca="1">B302</f>
        <v>222708026</v>
      </c>
      <c r="C303" s="384">
        <f t="shared" ref="C303:D318" si="45">C291</f>
        <v>45597</v>
      </c>
      <c r="D303" s="384">
        <f t="shared" si="45"/>
        <v>45626</v>
      </c>
      <c r="E303" s="385">
        <f ca="1">IFERROR(INDEX('3. GRI Pricing'!$A$16:$AP$616,MATCH('PBI data'!$B303,'3. GRI Pricing'!$A$16:$A$616,0),MATCH('PBI data'!$D303,'3. GRI Pricing'!$A$16:$AP$16,0)),0)</f>
        <v>1353.1127857324022</v>
      </c>
    </row>
    <row r="304" spans="1:5" x14ac:dyDescent="0.25">
      <c r="B304" s="1" t="str">
        <f t="shared" ref="B304:B313" ca="1" si="46">B303</f>
        <v>222708026</v>
      </c>
      <c r="C304" s="384">
        <f t="shared" si="45"/>
        <v>45627</v>
      </c>
      <c r="D304" s="384">
        <f t="shared" si="45"/>
        <v>45657</v>
      </c>
      <c r="E304" s="385">
        <f ca="1">IFERROR(INDEX('3. GRI Pricing'!$A$16:$AP$616,MATCH('PBI data'!$B304,'3. GRI Pricing'!$A$16:$A$616,0),MATCH('PBI data'!$D304,'3. GRI Pricing'!$A$16:$AP$16,0)),0)</f>
        <v>1359.8257569183768</v>
      </c>
    </row>
    <row r="305" spans="1:5" x14ac:dyDescent="0.25">
      <c r="B305" s="1" t="str">
        <f t="shared" ca="1" si="46"/>
        <v>222708026</v>
      </c>
      <c r="C305" s="384">
        <f t="shared" si="45"/>
        <v>45658</v>
      </c>
      <c r="D305" s="384">
        <f t="shared" si="45"/>
        <v>45688</v>
      </c>
      <c r="E305" s="385">
        <f ca="1">IFERROR(INDEX('3. GRI Pricing'!$A$16:$AP$616,MATCH('PBI data'!$B305,'3. GRI Pricing'!$A$16:$A$616,0),MATCH('PBI data'!$D305,'3. GRI Pricing'!$A$16:$AP$16,0)),0)</f>
        <v>1366.5720320407406</v>
      </c>
    </row>
    <row r="306" spans="1:5" x14ac:dyDescent="0.25">
      <c r="B306" s="1" t="str">
        <f t="shared" ca="1" si="46"/>
        <v>222708026</v>
      </c>
      <c r="C306" s="384">
        <f t="shared" si="45"/>
        <v>45689</v>
      </c>
      <c r="D306" s="384">
        <f t="shared" si="45"/>
        <v>45716</v>
      </c>
      <c r="E306" s="385">
        <f ca="1">IFERROR(INDEX('3. GRI Pricing'!$A$16:$AP$616,MATCH('PBI data'!$B306,'3. GRI Pricing'!$A$16:$A$616,0),MATCH('PBI data'!$D306,'3. GRI Pricing'!$A$16:$AP$16,0)),0)</f>
        <v>1372.6942046894585</v>
      </c>
    </row>
    <row r="307" spans="1:5" x14ac:dyDescent="0.25">
      <c r="B307" s="1" t="str">
        <f t="shared" ca="1" si="46"/>
        <v>222708026</v>
      </c>
      <c r="C307" s="384">
        <f t="shared" si="45"/>
        <v>45717</v>
      </c>
      <c r="D307" s="384">
        <f t="shared" si="45"/>
        <v>45747</v>
      </c>
      <c r="E307" s="385">
        <f ca="1">IFERROR(INDEX('3. GRI Pricing'!$A$16:$AP$616,MATCH('PBI data'!$B307,'3. GRI Pricing'!$A$16:$A$616,0),MATCH('PBI data'!$D307,'3. GRI Pricing'!$A$16:$AP$16,0)),0)</f>
        <v>1379.5043218802784</v>
      </c>
    </row>
    <row r="308" spans="1:5" x14ac:dyDescent="0.25">
      <c r="B308" s="1" t="str">
        <f t="shared" ca="1" si="46"/>
        <v>222708026</v>
      </c>
      <c r="C308" s="384">
        <f t="shared" si="45"/>
        <v>45748</v>
      </c>
      <c r="D308" s="384">
        <f t="shared" si="45"/>
        <v>45777</v>
      </c>
      <c r="E308" s="385">
        <f ca="1">IFERROR(INDEX('3. GRI Pricing'!$A$16:$AP$616,MATCH('PBI data'!$B308,'3. GRI Pricing'!$A$16:$A$616,0),MATCH('PBI data'!$D308,'3. GRI Pricing'!$A$16:$AP$16,0)),0)</f>
        <v>1386.1269248254309</v>
      </c>
    </row>
    <row r="309" spans="1:5" x14ac:dyDescent="0.25">
      <c r="B309" s="1" t="str">
        <f t="shared" ca="1" si="46"/>
        <v>222708026</v>
      </c>
      <c r="C309" s="384">
        <f t="shared" si="45"/>
        <v>45778</v>
      </c>
      <c r="D309" s="384">
        <f t="shared" si="45"/>
        <v>45808</v>
      </c>
      <c r="E309" s="385">
        <f ca="1">IFERROR(INDEX('3. GRI Pricing'!$A$16:$AP$616,MATCH('PBI data'!$B309,'3. GRI Pricing'!$A$16:$A$616,0),MATCH('PBI data'!$D309,'3. GRI Pricing'!$A$16:$AP$16,0)),0)</f>
        <v>1393.0036835144119</v>
      </c>
    </row>
    <row r="310" spans="1:5" x14ac:dyDescent="0.25">
      <c r="B310" s="1" t="str">
        <f t="shared" ca="1" si="46"/>
        <v>222708026</v>
      </c>
      <c r="C310" s="384">
        <f t="shared" si="45"/>
        <v>45809</v>
      </c>
      <c r="D310" s="384">
        <f t="shared" si="45"/>
        <v>45838</v>
      </c>
      <c r="E310" s="385">
        <f ca="1">IFERROR(INDEX('3. GRI Pricing'!$A$16:$AP$616,MATCH('PBI data'!$B310,'3. GRI Pricing'!$A$16:$A$616,0),MATCH('PBI data'!$D310,'3. GRI Pricing'!$A$16:$AP$16,0)),0)</f>
        <v>1399.6910930068859</v>
      </c>
    </row>
    <row r="311" spans="1:5" x14ac:dyDescent="0.25">
      <c r="B311" s="1" t="str">
        <f t="shared" ca="1" si="46"/>
        <v>222708026</v>
      </c>
      <c r="C311" s="384">
        <f t="shared" si="45"/>
        <v>45839</v>
      </c>
      <c r="D311" s="384">
        <f t="shared" si="45"/>
        <v>45869</v>
      </c>
      <c r="E311" s="385">
        <f ca="1">IFERROR(INDEX('3. GRI Pricing'!$A$16:$AP$616,MATCH('PBI data'!$B311,'3. GRI Pricing'!$A$16:$A$616,0),MATCH('PBI data'!$D311,'3. GRI Pricing'!$A$16:$AP$16,0)),0)</f>
        <v>1406.635145325137</v>
      </c>
    </row>
    <row r="312" spans="1:5" x14ac:dyDescent="0.25">
      <c r="B312" s="1" t="str">
        <f t="shared" ca="1" si="46"/>
        <v>222708026</v>
      </c>
      <c r="C312" s="384">
        <f t="shared" si="45"/>
        <v>45870</v>
      </c>
      <c r="D312" s="384">
        <f t="shared" si="45"/>
        <v>45900</v>
      </c>
      <c r="E312" s="385">
        <f ca="1">IFERROR(INDEX('3. GRI Pricing'!$A$16:$AP$616,MATCH('PBI data'!$B312,'3. GRI Pricing'!$A$16:$A$616,0),MATCH('PBI data'!$D312,'3. GRI Pricing'!$A$16:$AP$16,0)),0)</f>
        <v>1413.6136480037853</v>
      </c>
    </row>
    <row r="313" spans="1:5" x14ac:dyDescent="0.25">
      <c r="B313" s="1" t="str">
        <f t="shared" ca="1" si="46"/>
        <v>222708026</v>
      </c>
      <c r="C313" s="384">
        <f t="shared" si="45"/>
        <v>45901</v>
      </c>
      <c r="D313" s="384">
        <f t="shared" si="45"/>
        <v>45930</v>
      </c>
      <c r="E313" s="385">
        <f ca="1">IFERROR(INDEX('3. GRI Pricing'!$A$16:$AP$616,MATCH('PBI data'!$B313,'3. GRI Pricing'!$A$16:$A$616,0),MATCH('PBI data'!$D313,'3. GRI Pricing'!$A$16:$AP$16,0)),0)</f>
        <v>1420.3999999999992</v>
      </c>
    </row>
    <row r="314" spans="1:5" x14ac:dyDescent="0.25">
      <c r="A314" s="381">
        <f>A302+1</f>
        <v>27</v>
      </c>
      <c r="B314" s="383" t="str">
        <f ca="1">OFFSET('3. GRI Pricing'!$A$16,'PBI data'!A314,0)</f>
        <v>222708027</v>
      </c>
      <c r="C314" s="384">
        <f t="shared" si="45"/>
        <v>45566</v>
      </c>
      <c r="D314" s="384">
        <f t="shared" si="45"/>
        <v>45596</v>
      </c>
      <c r="E314" s="385">
        <f ca="1">IFERROR(INDEX('3. GRI Pricing'!$A$16:$AP$616,MATCH('PBI data'!$B314,'3. GRI Pricing'!$A$16:$A$616,0),MATCH('PBI data'!$D314,'3. GRI Pricing'!$A$16:$AP$16,0)),0)</f>
        <v>1723.5083414371218</v>
      </c>
    </row>
    <row r="315" spans="1:5" x14ac:dyDescent="0.25">
      <c r="B315" s="1" t="str">
        <f ca="1">B314</f>
        <v>222708027</v>
      </c>
      <c r="C315" s="384">
        <f t="shared" si="45"/>
        <v>45597</v>
      </c>
      <c r="D315" s="384">
        <f t="shared" si="45"/>
        <v>45626</v>
      </c>
      <c r="E315" s="385">
        <f ca="1">IFERROR(INDEX('3. GRI Pricing'!$A$16:$AP$616,MATCH('PBI data'!$B315,'3. GRI Pricing'!$A$16:$A$616,0),MATCH('PBI data'!$D315,'3. GRI Pricing'!$A$16:$AP$16,0)),0)</f>
        <v>1731.782408605276</v>
      </c>
    </row>
    <row r="316" spans="1:5" x14ac:dyDescent="0.25">
      <c r="B316" s="1" t="str">
        <f t="shared" ref="B316:B325" ca="1" si="47">B315</f>
        <v>222708027</v>
      </c>
      <c r="C316" s="384">
        <f t="shared" si="45"/>
        <v>45627</v>
      </c>
      <c r="D316" s="384">
        <f t="shared" si="45"/>
        <v>45657</v>
      </c>
      <c r="E316" s="385">
        <f ca="1">IFERROR(INDEX('3. GRI Pricing'!$A$16:$AP$616,MATCH('PBI data'!$B316,'3. GRI Pricing'!$A$16:$A$616,0),MATCH('PBI data'!$D316,'3. GRI Pricing'!$A$16:$AP$16,0)),0)</f>
        <v>1740.3740097873256</v>
      </c>
    </row>
    <row r="317" spans="1:5" x14ac:dyDescent="0.25">
      <c r="B317" s="1" t="str">
        <f t="shared" ca="1" si="47"/>
        <v>222708027</v>
      </c>
      <c r="C317" s="384">
        <f t="shared" si="45"/>
        <v>45658</v>
      </c>
      <c r="D317" s="384">
        <f t="shared" si="45"/>
        <v>45688</v>
      </c>
      <c r="E317" s="385">
        <f ca="1">IFERROR(INDEX('3. GRI Pricing'!$A$16:$AP$616,MATCH('PBI data'!$B317,'3. GRI Pricing'!$A$16:$A$616,0),MATCH('PBI data'!$D317,'3. GRI Pricing'!$A$16:$AP$16,0)),0)</f>
        <v>1749.0082350372168</v>
      </c>
    </row>
    <row r="318" spans="1:5" x14ac:dyDescent="0.25">
      <c r="B318" s="1" t="str">
        <f t="shared" ca="1" si="47"/>
        <v>222708027</v>
      </c>
      <c r="C318" s="384">
        <f t="shared" si="45"/>
        <v>45689</v>
      </c>
      <c r="D318" s="384">
        <f t="shared" si="45"/>
        <v>45716</v>
      </c>
      <c r="E318" s="385">
        <f ca="1">IFERROR(INDEX('3. GRI Pricing'!$A$16:$AP$616,MATCH('PBI data'!$B318,'3. GRI Pricing'!$A$16:$A$616,0),MATCH('PBI data'!$D318,'3. GRI Pricing'!$A$16:$AP$16,0)),0)</f>
        <v>1756.8437022704641</v>
      </c>
    </row>
    <row r="319" spans="1:5" x14ac:dyDescent="0.25">
      <c r="B319" s="1" t="str">
        <f t="shared" ca="1" si="47"/>
        <v>222708027</v>
      </c>
      <c r="C319" s="384">
        <f t="shared" ref="C319:D334" si="48">C307</f>
        <v>45717</v>
      </c>
      <c r="D319" s="384">
        <f t="shared" si="48"/>
        <v>45747</v>
      </c>
      <c r="E319" s="385">
        <f ca="1">IFERROR(INDEX('3. GRI Pricing'!$A$16:$AP$616,MATCH('PBI data'!$B319,'3. GRI Pricing'!$A$16:$A$616,0),MATCH('PBI data'!$D319,'3. GRI Pricing'!$A$16:$AP$16,0)),0)</f>
        <v>1765.559635839312</v>
      </c>
    </row>
    <row r="320" spans="1:5" x14ac:dyDescent="0.25">
      <c r="B320" s="1" t="str">
        <f t="shared" ca="1" si="47"/>
        <v>222708027</v>
      </c>
      <c r="C320" s="384">
        <f t="shared" si="48"/>
        <v>45748</v>
      </c>
      <c r="D320" s="384">
        <f t="shared" si="48"/>
        <v>45777</v>
      </c>
      <c r="E320" s="385">
        <f ca="1">IFERROR(INDEX('3. GRI Pricing'!$A$16:$AP$616,MATCH('PBI data'!$B320,'3. GRI Pricing'!$A$16:$A$616,0),MATCH('PBI data'!$D320,'3. GRI Pricing'!$A$16:$AP$16,0)),0)</f>
        <v>1774.0355791609065</v>
      </c>
    </row>
    <row r="321" spans="1:5" x14ac:dyDescent="0.25">
      <c r="B321" s="1" t="str">
        <f t="shared" ca="1" si="47"/>
        <v>222708027</v>
      </c>
      <c r="C321" s="384">
        <f t="shared" si="48"/>
        <v>45778</v>
      </c>
      <c r="D321" s="384">
        <f t="shared" si="48"/>
        <v>45808</v>
      </c>
      <c r="E321" s="385">
        <f ca="1">IFERROR(INDEX('3. GRI Pricing'!$A$16:$AP$616,MATCH('PBI data'!$B321,'3. GRI Pricing'!$A$16:$A$616,0),MATCH('PBI data'!$D321,'3. GRI Pricing'!$A$16:$AP$16,0)),0)</f>
        <v>1782.8368039009083</v>
      </c>
    </row>
    <row r="322" spans="1:5" x14ac:dyDescent="0.25">
      <c r="B322" s="1" t="str">
        <f t="shared" ca="1" si="47"/>
        <v>222708027</v>
      </c>
      <c r="C322" s="384">
        <f t="shared" si="48"/>
        <v>45809</v>
      </c>
      <c r="D322" s="384">
        <f t="shared" si="48"/>
        <v>45838</v>
      </c>
      <c r="E322" s="385">
        <f ca="1">IFERROR(INDEX('3. GRI Pricing'!$A$16:$AP$616,MATCH('PBI data'!$B322,'3. GRI Pricing'!$A$16:$A$616,0),MATCH('PBI data'!$D322,'3. GRI Pricing'!$A$16:$AP$16,0)),0)</f>
        <v>1791.3956899304551</v>
      </c>
    </row>
    <row r="323" spans="1:5" x14ac:dyDescent="0.25">
      <c r="B323" s="1" t="str">
        <f t="shared" ca="1" si="47"/>
        <v>222708027</v>
      </c>
      <c r="C323" s="384">
        <f t="shared" si="48"/>
        <v>45839</v>
      </c>
      <c r="D323" s="384">
        <f t="shared" si="48"/>
        <v>45869</v>
      </c>
      <c r="E323" s="385">
        <f ca="1">IFERROR(INDEX('3. GRI Pricing'!$A$16:$AP$616,MATCH('PBI data'!$B323,'3. GRI Pricing'!$A$16:$A$616,0),MATCH('PBI data'!$D323,'3. GRI Pricing'!$A$16:$AP$16,0)),0)</f>
        <v>1800.2830404720976</v>
      </c>
    </row>
    <row r="324" spans="1:5" x14ac:dyDescent="0.25">
      <c r="B324" s="1" t="str">
        <f t="shared" ca="1" si="47"/>
        <v>222708027</v>
      </c>
      <c r="C324" s="384">
        <f t="shared" si="48"/>
        <v>45870</v>
      </c>
      <c r="D324" s="384">
        <f t="shared" si="48"/>
        <v>45900</v>
      </c>
      <c r="E324" s="385">
        <f ca="1">IFERROR(INDEX('3. GRI Pricing'!$A$16:$AP$616,MATCH('PBI data'!$B324,'3. GRI Pricing'!$A$16:$A$616,0),MATCH('PBI data'!$D324,'3. GRI Pricing'!$A$16:$AP$16,0)),0)</f>
        <v>1809.2144823332033</v>
      </c>
    </row>
    <row r="325" spans="1:5" x14ac:dyDescent="0.25">
      <c r="B325" s="1" t="str">
        <f t="shared" ca="1" si="47"/>
        <v>222708027</v>
      </c>
      <c r="C325" s="384">
        <f t="shared" si="48"/>
        <v>45901</v>
      </c>
      <c r="D325" s="384">
        <f t="shared" si="48"/>
        <v>45930</v>
      </c>
      <c r="E325" s="385">
        <f ca="1">IFERROR(INDEX('3. GRI Pricing'!$A$16:$AP$616,MATCH('PBI data'!$B325,'3. GRI Pricing'!$A$16:$A$616,0),MATCH('PBI data'!$D325,'3. GRI Pricing'!$A$16:$AP$16,0)),0)</f>
        <v>1817.8999999999992</v>
      </c>
    </row>
    <row r="326" spans="1:5" x14ac:dyDescent="0.25">
      <c r="A326" s="381">
        <f>A314+1</f>
        <v>28</v>
      </c>
      <c r="B326" s="383" t="str">
        <f ca="1">OFFSET('3. GRI Pricing'!$A$16,'PBI data'!A326,0)</f>
        <v>222708028</v>
      </c>
      <c r="C326" s="384">
        <f t="shared" si="48"/>
        <v>45566</v>
      </c>
      <c r="D326" s="384">
        <f t="shared" si="48"/>
        <v>45596</v>
      </c>
      <c r="E326" s="385">
        <f ca="1">IFERROR(INDEX('3. GRI Pricing'!$A$16:$AP$616,MATCH('PBI data'!$B326,'3. GRI Pricing'!$A$16:$A$616,0),MATCH('PBI data'!$D326,'3. GRI Pricing'!$A$16:$AP$16,0)),0)</f>
        <v>1346.6479169246315</v>
      </c>
    </row>
    <row r="327" spans="1:5" x14ac:dyDescent="0.25">
      <c r="B327" s="1" t="str">
        <f ca="1">B326</f>
        <v>222708028</v>
      </c>
      <c r="C327" s="384">
        <f t="shared" si="48"/>
        <v>45597</v>
      </c>
      <c r="D327" s="384">
        <f t="shared" si="48"/>
        <v>45626</v>
      </c>
      <c r="E327" s="385">
        <f ca="1">IFERROR(INDEX('3. GRI Pricing'!$A$16:$AP$616,MATCH('PBI data'!$B327,'3. GRI Pricing'!$A$16:$A$616,0),MATCH('PBI data'!$D327,'3. GRI Pricing'!$A$16:$AP$16,0)),0)</f>
        <v>1353.1127857324022</v>
      </c>
    </row>
    <row r="328" spans="1:5" x14ac:dyDescent="0.25">
      <c r="B328" s="1" t="str">
        <f t="shared" ref="B328:B337" ca="1" si="49">B327</f>
        <v>222708028</v>
      </c>
      <c r="C328" s="384">
        <f t="shared" si="48"/>
        <v>45627</v>
      </c>
      <c r="D328" s="384">
        <f t="shared" si="48"/>
        <v>45657</v>
      </c>
      <c r="E328" s="385">
        <f ca="1">IFERROR(INDEX('3. GRI Pricing'!$A$16:$AP$616,MATCH('PBI data'!$B328,'3. GRI Pricing'!$A$16:$A$616,0),MATCH('PBI data'!$D328,'3. GRI Pricing'!$A$16:$AP$16,0)),0)</f>
        <v>1359.8257569183768</v>
      </c>
    </row>
    <row r="329" spans="1:5" x14ac:dyDescent="0.25">
      <c r="B329" s="1" t="str">
        <f t="shared" ca="1" si="49"/>
        <v>222708028</v>
      </c>
      <c r="C329" s="384">
        <f t="shared" si="48"/>
        <v>45658</v>
      </c>
      <c r="D329" s="384">
        <f t="shared" si="48"/>
        <v>45688</v>
      </c>
      <c r="E329" s="385">
        <f ca="1">IFERROR(INDEX('3. GRI Pricing'!$A$16:$AP$616,MATCH('PBI data'!$B329,'3. GRI Pricing'!$A$16:$A$616,0),MATCH('PBI data'!$D329,'3. GRI Pricing'!$A$16:$AP$16,0)),0)</f>
        <v>1366.5720320407406</v>
      </c>
    </row>
    <row r="330" spans="1:5" x14ac:dyDescent="0.25">
      <c r="B330" s="1" t="str">
        <f t="shared" ca="1" si="49"/>
        <v>222708028</v>
      </c>
      <c r="C330" s="384">
        <f t="shared" si="48"/>
        <v>45689</v>
      </c>
      <c r="D330" s="384">
        <f t="shared" si="48"/>
        <v>45716</v>
      </c>
      <c r="E330" s="385">
        <f ca="1">IFERROR(INDEX('3. GRI Pricing'!$A$16:$AP$616,MATCH('PBI data'!$B330,'3. GRI Pricing'!$A$16:$A$616,0),MATCH('PBI data'!$D330,'3. GRI Pricing'!$A$16:$AP$16,0)),0)</f>
        <v>1372.6942046894585</v>
      </c>
    </row>
    <row r="331" spans="1:5" x14ac:dyDescent="0.25">
      <c r="B331" s="1" t="str">
        <f t="shared" ca="1" si="49"/>
        <v>222708028</v>
      </c>
      <c r="C331" s="384">
        <f t="shared" si="48"/>
        <v>45717</v>
      </c>
      <c r="D331" s="384">
        <f t="shared" si="48"/>
        <v>45747</v>
      </c>
      <c r="E331" s="385">
        <f ca="1">IFERROR(INDEX('3. GRI Pricing'!$A$16:$AP$616,MATCH('PBI data'!$B331,'3. GRI Pricing'!$A$16:$A$616,0),MATCH('PBI data'!$D331,'3. GRI Pricing'!$A$16:$AP$16,0)),0)</f>
        <v>1379.5043218802784</v>
      </c>
    </row>
    <row r="332" spans="1:5" x14ac:dyDescent="0.25">
      <c r="B332" s="1" t="str">
        <f t="shared" ca="1" si="49"/>
        <v>222708028</v>
      </c>
      <c r="C332" s="384">
        <f t="shared" si="48"/>
        <v>45748</v>
      </c>
      <c r="D332" s="384">
        <f t="shared" si="48"/>
        <v>45777</v>
      </c>
      <c r="E332" s="385">
        <f ca="1">IFERROR(INDEX('3. GRI Pricing'!$A$16:$AP$616,MATCH('PBI data'!$B332,'3. GRI Pricing'!$A$16:$A$616,0),MATCH('PBI data'!$D332,'3. GRI Pricing'!$A$16:$AP$16,0)),0)</f>
        <v>1386.1269248254309</v>
      </c>
    </row>
    <row r="333" spans="1:5" x14ac:dyDescent="0.25">
      <c r="B333" s="1" t="str">
        <f t="shared" ca="1" si="49"/>
        <v>222708028</v>
      </c>
      <c r="C333" s="384">
        <f t="shared" si="48"/>
        <v>45778</v>
      </c>
      <c r="D333" s="384">
        <f t="shared" si="48"/>
        <v>45808</v>
      </c>
      <c r="E333" s="385">
        <f ca="1">IFERROR(INDEX('3. GRI Pricing'!$A$16:$AP$616,MATCH('PBI data'!$B333,'3. GRI Pricing'!$A$16:$A$616,0),MATCH('PBI data'!$D333,'3. GRI Pricing'!$A$16:$AP$16,0)),0)</f>
        <v>1393.0036835144119</v>
      </c>
    </row>
    <row r="334" spans="1:5" x14ac:dyDescent="0.25">
      <c r="B334" s="1" t="str">
        <f t="shared" ca="1" si="49"/>
        <v>222708028</v>
      </c>
      <c r="C334" s="384">
        <f t="shared" si="48"/>
        <v>45809</v>
      </c>
      <c r="D334" s="384">
        <f t="shared" si="48"/>
        <v>45838</v>
      </c>
      <c r="E334" s="385">
        <f ca="1">IFERROR(INDEX('3. GRI Pricing'!$A$16:$AP$616,MATCH('PBI data'!$B334,'3. GRI Pricing'!$A$16:$A$616,0),MATCH('PBI data'!$D334,'3. GRI Pricing'!$A$16:$AP$16,0)),0)</f>
        <v>1399.6910930068859</v>
      </c>
    </row>
    <row r="335" spans="1:5" x14ac:dyDescent="0.25">
      <c r="B335" s="1" t="str">
        <f t="shared" ca="1" si="49"/>
        <v>222708028</v>
      </c>
      <c r="C335" s="384">
        <f t="shared" ref="C335:D350" si="50">C323</f>
        <v>45839</v>
      </c>
      <c r="D335" s="384">
        <f t="shared" si="50"/>
        <v>45869</v>
      </c>
      <c r="E335" s="385">
        <f ca="1">IFERROR(INDEX('3. GRI Pricing'!$A$16:$AP$616,MATCH('PBI data'!$B335,'3. GRI Pricing'!$A$16:$A$616,0),MATCH('PBI data'!$D335,'3. GRI Pricing'!$A$16:$AP$16,0)),0)</f>
        <v>1406.635145325137</v>
      </c>
    </row>
    <row r="336" spans="1:5" x14ac:dyDescent="0.25">
      <c r="B336" s="1" t="str">
        <f t="shared" ca="1" si="49"/>
        <v>222708028</v>
      </c>
      <c r="C336" s="384">
        <f t="shared" si="50"/>
        <v>45870</v>
      </c>
      <c r="D336" s="384">
        <f t="shared" si="50"/>
        <v>45900</v>
      </c>
      <c r="E336" s="385">
        <f ca="1">IFERROR(INDEX('3. GRI Pricing'!$A$16:$AP$616,MATCH('PBI data'!$B336,'3. GRI Pricing'!$A$16:$A$616,0),MATCH('PBI data'!$D336,'3. GRI Pricing'!$A$16:$AP$16,0)),0)</f>
        <v>1413.6136480037853</v>
      </c>
    </row>
    <row r="337" spans="1:5" x14ac:dyDescent="0.25">
      <c r="B337" s="1" t="str">
        <f t="shared" ca="1" si="49"/>
        <v>222708028</v>
      </c>
      <c r="C337" s="384">
        <f t="shared" si="50"/>
        <v>45901</v>
      </c>
      <c r="D337" s="384">
        <f t="shared" si="50"/>
        <v>45930</v>
      </c>
      <c r="E337" s="385">
        <f ca="1">IFERROR(INDEX('3. GRI Pricing'!$A$16:$AP$616,MATCH('PBI data'!$B337,'3. GRI Pricing'!$A$16:$A$616,0),MATCH('PBI data'!$D337,'3. GRI Pricing'!$A$16:$AP$16,0)),0)</f>
        <v>1420.3999999999992</v>
      </c>
    </row>
    <row r="338" spans="1:5" x14ac:dyDescent="0.25">
      <c r="A338" s="381">
        <f>A326+1</f>
        <v>29</v>
      </c>
      <c r="B338" s="383" t="str">
        <f ca="1">OFFSET('3. GRI Pricing'!$A$16,'PBI data'!A338,0)</f>
        <v>222708029</v>
      </c>
      <c r="C338" s="384">
        <f t="shared" si="50"/>
        <v>45566</v>
      </c>
      <c r="D338" s="384">
        <f t="shared" si="50"/>
        <v>45596</v>
      </c>
      <c r="E338" s="385">
        <f ca="1">IFERROR(INDEX('3. GRI Pricing'!$A$16:$AP$616,MATCH('PBI data'!$B338,'3. GRI Pricing'!$A$16:$A$616,0),MATCH('PBI data'!$D338,'3. GRI Pricing'!$A$16:$AP$16,0)),0)</f>
        <v>1346.6479169246315</v>
      </c>
    </row>
    <row r="339" spans="1:5" x14ac:dyDescent="0.25">
      <c r="B339" s="1" t="str">
        <f ca="1">B338</f>
        <v>222708029</v>
      </c>
      <c r="C339" s="384">
        <f t="shared" si="50"/>
        <v>45597</v>
      </c>
      <c r="D339" s="384">
        <f t="shared" si="50"/>
        <v>45626</v>
      </c>
      <c r="E339" s="385">
        <f ca="1">IFERROR(INDEX('3. GRI Pricing'!$A$16:$AP$616,MATCH('PBI data'!$B339,'3. GRI Pricing'!$A$16:$A$616,0),MATCH('PBI data'!$D339,'3. GRI Pricing'!$A$16:$AP$16,0)),0)</f>
        <v>1353.1127857324022</v>
      </c>
    </row>
    <row r="340" spans="1:5" x14ac:dyDescent="0.25">
      <c r="B340" s="1" t="str">
        <f t="shared" ref="B340:B349" ca="1" si="51">B339</f>
        <v>222708029</v>
      </c>
      <c r="C340" s="384">
        <f t="shared" si="50"/>
        <v>45627</v>
      </c>
      <c r="D340" s="384">
        <f t="shared" si="50"/>
        <v>45657</v>
      </c>
      <c r="E340" s="385">
        <f ca="1">IFERROR(INDEX('3. GRI Pricing'!$A$16:$AP$616,MATCH('PBI data'!$B340,'3. GRI Pricing'!$A$16:$A$616,0),MATCH('PBI data'!$D340,'3. GRI Pricing'!$A$16:$AP$16,0)),0)</f>
        <v>1359.8257569183768</v>
      </c>
    </row>
    <row r="341" spans="1:5" x14ac:dyDescent="0.25">
      <c r="B341" s="1" t="str">
        <f t="shared" ca="1" si="51"/>
        <v>222708029</v>
      </c>
      <c r="C341" s="384">
        <f t="shared" si="50"/>
        <v>45658</v>
      </c>
      <c r="D341" s="384">
        <f t="shared" si="50"/>
        <v>45688</v>
      </c>
      <c r="E341" s="385">
        <f ca="1">IFERROR(INDEX('3. GRI Pricing'!$A$16:$AP$616,MATCH('PBI data'!$B341,'3. GRI Pricing'!$A$16:$A$616,0),MATCH('PBI data'!$D341,'3. GRI Pricing'!$A$16:$AP$16,0)),0)</f>
        <v>1366.5720320407406</v>
      </c>
    </row>
    <row r="342" spans="1:5" x14ac:dyDescent="0.25">
      <c r="B342" s="1" t="str">
        <f t="shared" ca="1" si="51"/>
        <v>222708029</v>
      </c>
      <c r="C342" s="384">
        <f t="shared" si="50"/>
        <v>45689</v>
      </c>
      <c r="D342" s="384">
        <f t="shared" si="50"/>
        <v>45716</v>
      </c>
      <c r="E342" s="385">
        <f ca="1">IFERROR(INDEX('3. GRI Pricing'!$A$16:$AP$616,MATCH('PBI data'!$B342,'3. GRI Pricing'!$A$16:$A$616,0),MATCH('PBI data'!$D342,'3. GRI Pricing'!$A$16:$AP$16,0)),0)</f>
        <v>1372.6942046894585</v>
      </c>
    </row>
    <row r="343" spans="1:5" x14ac:dyDescent="0.25">
      <c r="B343" s="1" t="str">
        <f t="shared" ca="1" si="51"/>
        <v>222708029</v>
      </c>
      <c r="C343" s="384">
        <f t="shared" si="50"/>
        <v>45717</v>
      </c>
      <c r="D343" s="384">
        <f t="shared" si="50"/>
        <v>45747</v>
      </c>
      <c r="E343" s="385">
        <f ca="1">IFERROR(INDEX('3. GRI Pricing'!$A$16:$AP$616,MATCH('PBI data'!$B343,'3. GRI Pricing'!$A$16:$A$616,0),MATCH('PBI data'!$D343,'3. GRI Pricing'!$A$16:$AP$16,0)),0)</f>
        <v>1379.5043218802784</v>
      </c>
    </row>
    <row r="344" spans="1:5" x14ac:dyDescent="0.25">
      <c r="B344" s="1" t="str">
        <f t="shared" ca="1" si="51"/>
        <v>222708029</v>
      </c>
      <c r="C344" s="384">
        <f t="shared" si="50"/>
        <v>45748</v>
      </c>
      <c r="D344" s="384">
        <f t="shared" si="50"/>
        <v>45777</v>
      </c>
      <c r="E344" s="385">
        <f ca="1">IFERROR(INDEX('3. GRI Pricing'!$A$16:$AP$616,MATCH('PBI data'!$B344,'3. GRI Pricing'!$A$16:$A$616,0),MATCH('PBI data'!$D344,'3. GRI Pricing'!$A$16:$AP$16,0)),0)</f>
        <v>1386.1269248254309</v>
      </c>
    </row>
    <row r="345" spans="1:5" x14ac:dyDescent="0.25">
      <c r="B345" s="1" t="str">
        <f t="shared" ca="1" si="51"/>
        <v>222708029</v>
      </c>
      <c r="C345" s="384">
        <f t="shared" si="50"/>
        <v>45778</v>
      </c>
      <c r="D345" s="384">
        <f t="shared" si="50"/>
        <v>45808</v>
      </c>
      <c r="E345" s="385">
        <f ca="1">IFERROR(INDEX('3. GRI Pricing'!$A$16:$AP$616,MATCH('PBI data'!$B345,'3. GRI Pricing'!$A$16:$A$616,0),MATCH('PBI data'!$D345,'3. GRI Pricing'!$A$16:$AP$16,0)),0)</f>
        <v>1393.0036835144119</v>
      </c>
    </row>
    <row r="346" spans="1:5" x14ac:dyDescent="0.25">
      <c r="B346" s="1" t="str">
        <f t="shared" ca="1" si="51"/>
        <v>222708029</v>
      </c>
      <c r="C346" s="384">
        <f t="shared" si="50"/>
        <v>45809</v>
      </c>
      <c r="D346" s="384">
        <f t="shared" si="50"/>
        <v>45838</v>
      </c>
      <c r="E346" s="385">
        <f ca="1">IFERROR(INDEX('3. GRI Pricing'!$A$16:$AP$616,MATCH('PBI data'!$B346,'3. GRI Pricing'!$A$16:$A$616,0),MATCH('PBI data'!$D346,'3. GRI Pricing'!$A$16:$AP$16,0)),0)</f>
        <v>1399.6910930068859</v>
      </c>
    </row>
    <row r="347" spans="1:5" x14ac:dyDescent="0.25">
      <c r="B347" s="1" t="str">
        <f t="shared" ca="1" si="51"/>
        <v>222708029</v>
      </c>
      <c r="C347" s="384">
        <f t="shared" si="50"/>
        <v>45839</v>
      </c>
      <c r="D347" s="384">
        <f t="shared" si="50"/>
        <v>45869</v>
      </c>
      <c r="E347" s="385">
        <f ca="1">IFERROR(INDEX('3. GRI Pricing'!$A$16:$AP$616,MATCH('PBI data'!$B347,'3. GRI Pricing'!$A$16:$A$616,0),MATCH('PBI data'!$D347,'3. GRI Pricing'!$A$16:$AP$16,0)),0)</f>
        <v>1406.635145325137</v>
      </c>
    </row>
    <row r="348" spans="1:5" x14ac:dyDescent="0.25">
      <c r="B348" s="1" t="str">
        <f t="shared" ca="1" si="51"/>
        <v>222708029</v>
      </c>
      <c r="C348" s="384">
        <f t="shared" si="50"/>
        <v>45870</v>
      </c>
      <c r="D348" s="384">
        <f t="shared" si="50"/>
        <v>45900</v>
      </c>
      <c r="E348" s="385">
        <f ca="1">IFERROR(INDEX('3. GRI Pricing'!$A$16:$AP$616,MATCH('PBI data'!$B348,'3. GRI Pricing'!$A$16:$A$616,0),MATCH('PBI data'!$D348,'3. GRI Pricing'!$A$16:$AP$16,0)),0)</f>
        <v>1413.6136480037853</v>
      </c>
    </row>
    <row r="349" spans="1:5" x14ac:dyDescent="0.25">
      <c r="B349" s="1" t="str">
        <f t="shared" ca="1" si="51"/>
        <v>222708029</v>
      </c>
      <c r="C349" s="384">
        <f t="shared" si="50"/>
        <v>45901</v>
      </c>
      <c r="D349" s="384">
        <f t="shared" si="50"/>
        <v>45930</v>
      </c>
      <c r="E349" s="385">
        <f ca="1">IFERROR(INDEX('3. GRI Pricing'!$A$16:$AP$616,MATCH('PBI data'!$B349,'3. GRI Pricing'!$A$16:$A$616,0),MATCH('PBI data'!$D349,'3. GRI Pricing'!$A$16:$AP$16,0)),0)</f>
        <v>1420.3999999999992</v>
      </c>
    </row>
    <row r="350" spans="1:5" x14ac:dyDescent="0.25">
      <c r="A350" s="381">
        <f>A338+1</f>
        <v>30</v>
      </c>
      <c r="B350" s="381" t="str">
        <f ca="1">OFFSET('3. GRI Pricing'!$A$16,'PBI data'!A350,0)</f>
        <v>222708030</v>
      </c>
      <c r="C350" s="384">
        <f t="shared" si="50"/>
        <v>45566</v>
      </c>
      <c r="D350" s="384">
        <f t="shared" si="50"/>
        <v>45596</v>
      </c>
      <c r="E350" s="385">
        <f ca="1">IFERROR(INDEX('3. GRI Pricing'!$A$16:$AP$616,MATCH('PBI data'!$B350,'3. GRI Pricing'!$A$16:$A$616,0),MATCH('PBI data'!$D350,'3. GRI Pricing'!$A$16:$AP$16,0)),0)</f>
        <v>1346.6479169246315</v>
      </c>
    </row>
    <row r="351" spans="1:5" x14ac:dyDescent="0.25">
      <c r="B351" s="1" t="str">
        <f ca="1">B350</f>
        <v>222708030</v>
      </c>
      <c r="C351" s="384">
        <f t="shared" ref="C351:D366" si="52">C339</f>
        <v>45597</v>
      </c>
      <c r="D351" s="384">
        <f t="shared" si="52"/>
        <v>45626</v>
      </c>
      <c r="E351" s="385">
        <f ca="1">IFERROR(INDEX('3. GRI Pricing'!$A$16:$AP$616,MATCH('PBI data'!$B351,'3. GRI Pricing'!$A$16:$A$616,0),MATCH('PBI data'!$D351,'3. GRI Pricing'!$A$16:$AP$16,0)),0)</f>
        <v>1353.1127857324022</v>
      </c>
    </row>
    <row r="352" spans="1:5" x14ac:dyDescent="0.25">
      <c r="B352" s="1" t="str">
        <f t="shared" ref="B352:B361" ca="1" si="53">B351</f>
        <v>222708030</v>
      </c>
      <c r="C352" s="384">
        <f t="shared" si="52"/>
        <v>45627</v>
      </c>
      <c r="D352" s="384">
        <f t="shared" si="52"/>
        <v>45657</v>
      </c>
      <c r="E352" s="385">
        <f ca="1">IFERROR(INDEX('3. GRI Pricing'!$A$16:$AP$616,MATCH('PBI data'!$B352,'3. GRI Pricing'!$A$16:$A$616,0),MATCH('PBI data'!$D352,'3. GRI Pricing'!$A$16:$AP$16,0)),0)</f>
        <v>1359.8257569183768</v>
      </c>
    </row>
    <row r="353" spans="1:5" x14ac:dyDescent="0.25">
      <c r="B353" s="1" t="str">
        <f t="shared" ca="1" si="53"/>
        <v>222708030</v>
      </c>
      <c r="C353" s="384">
        <f t="shared" si="52"/>
        <v>45658</v>
      </c>
      <c r="D353" s="384">
        <f t="shared" si="52"/>
        <v>45688</v>
      </c>
      <c r="E353" s="385">
        <f ca="1">IFERROR(INDEX('3. GRI Pricing'!$A$16:$AP$616,MATCH('PBI data'!$B353,'3. GRI Pricing'!$A$16:$A$616,0),MATCH('PBI data'!$D353,'3. GRI Pricing'!$A$16:$AP$16,0)),0)</f>
        <v>1366.5720320407406</v>
      </c>
    </row>
    <row r="354" spans="1:5" x14ac:dyDescent="0.25">
      <c r="B354" s="1" t="str">
        <f t="shared" ca="1" si="53"/>
        <v>222708030</v>
      </c>
      <c r="C354" s="384">
        <f t="shared" si="52"/>
        <v>45689</v>
      </c>
      <c r="D354" s="384">
        <f t="shared" si="52"/>
        <v>45716</v>
      </c>
      <c r="E354" s="385">
        <f ca="1">IFERROR(INDEX('3. GRI Pricing'!$A$16:$AP$616,MATCH('PBI data'!$B354,'3. GRI Pricing'!$A$16:$A$616,0),MATCH('PBI data'!$D354,'3. GRI Pricing'!$A$16:$AP$16,0)),0)</f>
        <v>1372.6942046894585</v>
      </c>
    </row>
    <row r="355" spans="1:5" x14ac:dyDescent="0.25">
      <c r="B355" s="1" t="str">
        <f t="shared" ca="1" si="53"/>
        <v>222708030</v>
      </c>
      <c r="C355" s="384">
        <f t="shared" si="52"/>
        <v>45717</v>
      </c>
      <c r="D355" s="384">
        <f t="shared" si="52"/>
        <v>45747</v>
      </c>
      <c r="E355" s="385">
        <f ca="1">IFERROR(INDEX('3. GRI Pricing'!$A$16:$AP$616,MATCH('PBI data'!$B355,'3. GRI Pricing'!$A$16:$A$616,0),MATCH('PBI data'!$D355,'3. GRI Pricing'!$A$16:$AP$16,0)),0)</f>
        <v>1379.5043218802784</v>
      </c>
    </row>
    <row r="356" spans="1:5" x14ac:dyDescent="0.25">
      <c r="B356" s="1" t="str">
        <f t="shared" ca="1" si="53"/>
        <v>222708030</v>
      </c>
      <c r="C356" s="384">
        <f t="shared" si="52"/>
        <v>45748</v>
      </c>
      <c r="D356" s="384">
        <f t="shared" si="52"/>
        <v>45777</v>
      </c>
      <c r="E356" s="385">
        <f ca="1">IFERROR(INDEX('3. GRI Pricing'!$A$16:$AP$616,MATCH('PBI data'!$B356,'3. GRI Pricing'!$A$16:$A$616,0),MATCH('PBI data'!$D356,'3. GRI Pricing'!$A$16:$AP$16,0)),0)</f>
        <v>1386.1269248254309</v>
      </c>
    </row>
    <row r="357" spans="1:5" x14ac:dyDescent="0.25">
      <c r="B357" s="1" t="str">
        <f t="shared" ca="1" si="53"/>
        <v>222708030</v>
      </c>
      <c r="C357" s="384">
        <f t="shared" si="52"/>
        <v>45778</v>
      </c>
      <c r="D357" s="384">
        <f t="shared" si="52"/>
        <v>45808</v>
      </c>
      <c r="E357" s="385">
        <f ca="1">IFERROR(INDEX('3. GRI Pricing'!$A$16:$AP$616,MATCH('PBI data'!$B357,'3. GRI Pricing'!$A$16:$A$616,0),MATCH('PBI data'!$D357,'3. GRI Pricing'!$A$16:$AP$16,0)),0)</f>
        <v>1393.0036835144119</v>
      </c>
    </row>
    <row r="358" spans="1:5" x14ac:dyDescent="0.25">
      <c r="B358" s="1" t="str">
        <f t="shared" ca="1" si="53"/>
        <v>222708030</v>
      </c>
      <c r="C358" s="384">
        <f t="shared" si="52"/>
        <v>45809</v>
      </c>
      <c r="D358" s="384">
        <f t="shared" si="52"/>
        <v>45838</v>
      </c>
      <c r="E358" s="385">
        <f ca="1">IFERROR(INDEX('3. GRI Pricing'!$A$16:$AP$616,MATCH('PBI data'!$B358,'3. GRI Pricing'!$A$16:$A$616,0),MATCH('PBI data'!$D358,'3. GRI Pricing'!$A$16:$AP$16,0)),0)</f>
        <v>1399.6910930068859</v>
      </c>
    </row>
    <row r="359" spans="1:5" x14ac:dyDescent="0.25">
      <c r="B359" s="1" t="str">
        <f t="shared" ca="1" si="53"/>
        <v>222708030</v>
      </c>
      <c r="C359" s="384">
        <f t="shared" si="52"/>
        <v>45839</v>
      </c>
      <c r="D359" s="384">
        <f t="shared" si="52"/>
        <v>45869</v>
      </c>
      <c r="E359" s="385">
        <f ca="1">IFERROR(INDEX('3. GRI Pricing'!$A$16:$AP$616,MATCH('PBI data'!$B359,'3. GRI Pricing'!$A$16:$A$616,0),MATCH('PBI data'!$D359,'3. GRI Pricing'!$A$16:$AP$16,0)),0)</f>
        <v>1406.635145325137</v>
      </c>
    </row>
    <row r="360" spans="1:5" x14ac:dyDescent="0.25">
      <c r="B360" s="1" t="str">
        <f t="shared" ca="1" si="53"/>
        <v>222708030</v>
      </c>
      <c r="C360" s="384">
        <f t="shared" si="52"/>
        <v>45870</v>
      </c>
      <c r="D360" s="384">
        <f t="shared" si="52"/>
        <v>45900</v>
      </c>
      <c r="E360" s="385">
        <f ca="1">IFERROR(INDEX('3. GRI Pricing'!$A$16:$AP$616,MATCH('PBI data'!$B360,'3. GRI Pricing'!$A$16:$A$616,0),MATCH('PBI data'!$D360,'3. GRI Pricing'!$A$16:$AP$16,0)),0)</f>
        <v>1413.6136480037853</v>
      </c>
    </row>
    <row r="361" spans="1:5" x14ac:dyDescent="0.25">
      <c r="B361" s="1" t="str">
        <f t="shared" ca="1" si="53"/>
        <v>222708030</v>
      </c>
      <c r="C361" s="384">
        <f t="shared" si="52"/>
        <v>45901</v>
      </c>
      <c r="D361" s="384">
        <f t="shared" si="52"/>
        <v>45930</v>
      </c>
      <c r="E361" s="385">
        <f ca="1">IFERROR(INDEX('3. GRI Pricing'!$A$16:$AP$616,MATCH('PBI data'!$B361,'3. GRI Pricing'!$A$16:$A$616,0),MATCH('PBI data'!$D361,'3. GRI Pricing'!$A$16:$AP$16,0)),0)</f>
        <v>1420.3999999999992</v>
      </c>
    </row>
    <row r="362" spans="1:5" x14ac:dyDescent="0.25">
      <c r="A362" s="381">
        <f>A350+1</f>
        <v>31</v>
      </c>
      <c r="B362" s="383" t="str">
        <f ca="1">OFFSET('3. GRI Pricing'!$A$16,'PBI data'!A362,0)</f>
        <v>222708031</v>
      </c>
      <c r="C362" s="384">
        <f t="shared" si="52"/>
        <v>45566</v>
      </c>
      <c r="D362" s="384">
        <f t="shared" si="52"/>
        <v>45596</v>
      </c>
      <c r="E362" s="385">
        <f ca="1">IFERROR(INDEX('3. GRI Pricing'!$A$16:$AP$616,MATCH('PBI data'!$B362,'3. GRI Pricing'!$A$16:$A$616,0),MATCH('PBI data'!$D362,'3. GRI Pricing'!$A$16:$AP$16,0)),0)</f>
        <v>1231.0773867408013</v>
      </c>
    </row>
    <row r="363" spans="1:5" x14ac:dyDescent="0.25">
      <c r="B363" s="1" t="str">
        <f ca="1">B362</f>
        <v>222708031</v>
      </c>
      <c r="C363" s="384">
        <f t="shared" si="52"/>
        <v>45597</v>
      </c>
      <c r="D363" s="384">
        <f t="shared" si="52"/>
        <v>45626</v>
      </c>
      <c r="E363" s="385">
        <f ca="1">IFERROR(INDEX('3. GRI Pricing'!$A$16:$AP$616,MATCH('PBI data'!$B363,'3. GRI Pricing'!$A$16:$A$616,0),MATCH('PBI data'!$D363,'3. GRI Pricing'!$A$16:$AP$16,0)),0)</f>
        <v>1236.9874347180544</v>
      </c>
    </row>
    <row r="364" spans="1:5" x14ac:dyDescent="0.25">
      <c r="B364" s="1" t="str">
        <f t="shared" ref="B364:B373" ca="1" si="54">B363</f>
        <v>222708031</v>
      </c>
      <c r="C364" s="384">
        <f t="shared" si="52"/>
        <v>45627</v>
      </c>
      <c r="D364" s="384">
        <f t="shared" si="52"/>
        <v>45657</v>
      </c>
      <c r="E364" s="385">
        <f ca="1">IFERROR(INDEX('3. GRI Pricing'!$A$16:$AP$616,MATCH('PBI data'!$B364,'3. GRI Pricing'!$A$16:$A$616,0),MATCH('PBI data'!$D364,'3. GRI Pricing'!$A$16:$AP$16,0)),0)</f>
        <v>1243.1242927052326</v>
      </c>
    </row>
    <row r="365" spans="1:5" x14ac:dyDescent="0.25">
      <c r="B365" s="1" t="str">
        <f t="shared" ca="1" si="54"/>
        <v>222708031</v>
      </c>
      <c r="C365" s="384">
        <f t="shared" si="52"/>
        <v>45658</v>
      </c>
      <c r="D365" s="384">
        <f t="shared" si="52"/>
        <v>45688</v>
      </c>
      <c r="E365" s="385">
        <f ca="1">IFERROR(INDEX('3. GRI Pricing'!$A$16:$AP$616,MATCH('PBI data'!$B365,'3. GRI Pricing'!$A$16:$A$616,0),MATCH('PBI data'!$D365,'3. GRI Pricing'!$A$16:$AP$16,0)),0)</f>
        <v>1249.2915964551548</v>
      </c>
    </row>
    <row r="366" spans="1:5" x14ac:dyDescent="0.25">
      <c r="B366" s="1" t="str">
        <f t="shared" ca="1" si="54"/>
        <v>222708031</v>
      </c>
      <c r="C366" s="384">
        <f t="shared" si="52"/>
        <v>45689</v>
      </c>
      <c r="D366" s="384">
        <f t="shared" si="52"/>
        <v>45716</v>
      </c>
      <c r="E366" s="385">
        <f ca="1">IFERROR(INDEX('3. GRI Pricing'!$A$16:$AP$616,MATCH('PBI data'!$B366,'3. GRI Pricing'!$A$16:$A$616,0),MATCH('PBI data'!$D366,'3. GRI Pricing'!$A$16:$AP$16,0)),0)</f>
        <v>1254.8883587646171</v>
      </c>
    </row>
    <row r="367" spans="1:5" x14ac:dyDescent="0.25">
      <c r="B367" s="1" t="str">
        <f t="shared" ca="1" si="54"/>
        <v>222708031</v>
      </c>
      <c r="C367" s="384">
        <f t="shared" ref="C367:D382" si="55">C355</f>
        <v>45717</v>
      </c>
      <c r="D367" s="384">
        <f t="shared" si="55"/>
        <v>45747</v>
      </c>
      <c r="E367" s="385">
        <f ca="1">IFERROR(INDEX('3. GRI Pricing'!$A$16:$AP$616,MATCH('PBI data'!$B367,'3. GRI Pricing'!$A$16:$A$616,0),MATCH('PBI data'!$D367,'3. GRI Pricing'!$A$16:$AP$16,0)),0)</f>
        <v>1261.1140255995085</v>
      </c>
    </row>
    <row r="368" spans="1:5" x14ac:dyDescent="0.25">
      <c r="B368" s="1" t="str">
        <f t="shared" ca="1" si="54"/>
        <v>222708031</v>
      </c>
      <c r="C368" s="384">
        <f t="shared" si="55"/>
        <v>45748</v>
      </c>
      <c r="D368" s="384">
        <f t="shared" si="55"/>
        <v>45777</v>
      </c>
      <c r="E368" s="385">
        <f ca="1">IFERROR(INDEX('3. GRI Pricing'!$A$16:$AP$616,MATCH('PBI data'!$B368,'3. GRI Pricing'!$A$16:$A$616,0),MATCH('PBI data'!$D368,'3. GRI Pricing'!$A$16:$AP$16,0)),0)</f>
        <v>1267.168270829219</v>
      </c>
    </row>
    <row r="369" spans="1:5" x14ac:dyDescent="0.25">
      <c r="B369" s="1" t="str">
        <f t="shared" ca="1" si="54"/>
        <v>222708031</v>
      </c>
      <c r="C369" s="384">
        <f t="shared" si="55"/>
        <v>45778</v>
      </c>
      <c r="D369" s="384">
        <f t="shared" si="55"/>
        <v>45808</v>
      </c>
      <c r="E369" s="385">
        <f ca="1">IFERROR(INDEX('3. GRI Pricing'!$A$16:$AP$616,MATCH('PBI data'!$B369,'3. GRI Pricing'!$A$16:$A$616,0),MATCH('PBI data'!$D369,'3. GRI Pricing'!$A$16:$AP$16,0)),0)</f>
        <v>1273.4548599292202</v>
      </c>
    </row>
    <row r="370" spans="1:5" x14ac:dyDescent="0.25">
      <c r="B370" s="1" t="str">
        <f t="shared" ca="1" si="54"/>
        <v>222708031</v>
      </c>
      <c r="C370" s="384">
        <f t="shared" si="55"/>
        <v>45809</v>
      </c>
      <c r="D370" s="384">
        <f t="shared" si="55"/>
        <v>45838</v>
      </c>
      <c r="E370" s="385">
        <f ca="1">IFERROR(INDEX('3. GRI Pricing'!$A$16:$AP$616,MATCH('PBI data'!$B370,'3. GRI Pricing'!$A$16:$A$616,0),MATCH('PBI data'!$D370,'3. GRI Pricing'!$A$16:$AP$16,0)),0)</f>
        <v>1279.568349950325</v>
      </c>
    </row>
    <row r="371" spans="1:5" x14ac:dyDescent="0.25">
      <c r="B371" s="1" t="str">
        <f t="shared" ca="1" si="54"/>
        <v>222708031</v>
      </c>
      <c r="C371" s="384">
        <f t="shared" si="55"/>
        <v>45839</v>
      </c>
      <c r="D371" s="384">
        <f t="shared" si="55"/>
        <v>45869</v>
      </c>
      <c r="E371" s="385">
        <f ca="1">IFERROR(INDEX('3. GRI Pricing'!$A$16:$AP$616,MATCH('PBI data'!$B371,'3. GRI Pricing'!$A$16:$A$616,0),MATCH('PBI data'!$D371,'3. GRI Pricing'!$A$16:$AP$16,0)),0)</f>
        <v>1285.9164574800695</v>
      </c>
    </row>
    <row r="372" spans="1:5" x14ac:dyDescent="0.25">
      <c r="B372" s="1" t="str">
        <f t="shared" ca="1" si="54"/>
        <v>222708031</v>
      </c>
      <c r="C372" s="384">
        <f t="shared" si="55"/>
        <v>45870</v>
      </c>
      <c r="D372" s="384">
        <f t="shared" si="55"/>
        <v>45900</v>
      </c>
      <c r="E372" s="385">
        <f ca="1">IFERROR(INDEX('3. GRI Pricing'!$A$16:$AP$616,MATCH('PBI data'!$B372,'3. GRI Pricing'!$A$16:$A$616,0),MATCH('PBI data'!$D372,'3. GRI Pricing'!$A$16:$AP$16,0)),0)</f>
        <v>1292.2960588094309</v>
      </c>
    </row>
    <row r="373" spans="1:5" x14ac:dyDescent="0.25">
      <c r="B373" s="1" t="str">
        <f t="shared" ca="1" si="54"/>
        <v>222708031</v>
      </c>
      <c r="C373" s="384">
        <f t="shared" si="55"/>
        <v>45901</v>
      </c>
      <c r="D373" s="384">
        <f t="shared" si="55"/>
        <v>45930</v>
      </c>
      <c r="E373" s="385">
        <f ca="1">IFERROR(INDEX('3. GRI Pricing'!$A$16:$AP$616,MATCH('PBI data'!$B373,'3. GRI Pricing'!$A$16:$A$616,0),MATCH('PBI data'!$D373,'3. GRI Pricing'!$A$16:$AP$16,0)),0)</f>
        <v>1298.4999999999995</v>
      </c>
    </row>
    <row r="374" spans="1:5" x14ac:dyDescent="0.25">
      <c r="A374" s="381">
        <f>A362+1</f>
        <v>32</v>
      </c>
      <c r="B374" s="383" t="str">
        <f ca="1">OFFSET('3. GRI Pricing'!$A$16,'PBI data'!A374,0)</f>
        <v>222708032</v>
      </c>
      <c r="C374" s="384">
        <f t="shared" si="55"/>
        <v>45566</v>
      </c>
      <c r="D374" s="384">
        <f t="shared" si="55"/>
        <v>45596</v>
      </c>
      <c r="E374" s="385">
        <f ca="1">IFERROR(INDEX('3. GRI Pricing'!$A$16:$AP$616,MATCH('PBI data'!$B374,'3. GRI Pricing'!$A$16:$A$616,0),MATCH('PBI data'!$D374,'3. GRI Pricing'!$A$16:$AP$16,0)),0)</f>
        <v>1346.6479169246315</v>
      </c>
    </row>
    <row r="375" spans="1:5" x14ac:dyDescent="0.25">
      <c r="B375" s="1" t="str">
        <f ca="1">B374</f>
        <v>222708032</v>
      </c>
      <c r="C375" s="384">
        <f t="shared" si="55"/>
        <v>45597</v>
      </c>
      <c r="D375" s="384">
        <f t="shared" si="55"/>
        <v>45626</v>
      </c>
      <c r="E375" s="385">
        <f ca="1">IFERROR(INDEX('3. GRI Pricing'!$A$16:$AP$616,MATCH('PBI data'!$B375,'3. GRI Pricing'!$A$16:$A$616,0),MATCH('PBI data'!$D375,'3. GRI Pricing'!$A$16:$AP$16,0)),0)</f>
        <v>1353.1127857324022</v>
      </c>
    </row>
    <row r="376" spans="1:5" x14ac:dyDescent="0.25">
      <c r="B376" s="1" t="str">
        <f t="shared" ref="B376:B385" ca="1" si="56">B375</f>
        <v>222708032</v>
      </c>
      <c r="C376" s="384">
        <f t="shared" si="55"/>
        <v>45627</v>
      </c>
      <c r="D376" s="384">
        <f t="shared" si="55"/>
        <v>45657</v>
      </c>
      <c r="E376" s="385">
        <f ca="1">IFERROR(INDEX('3. GRI Pricing'!$A$16:$AP$616,MATCH('PBI data'!$B376,'3. GRI Pricing'!$A$16:$A$616,0),MATCH('PBI data'!$D376,'3. GRI Pricing'!$A$16:$AP$16,0)),0)</f>
        <v>1359.8257569183768</v>
      </c>
    </row>
    <row r="377" spans="1:5" x14ac:dyDescent="0.25">
      <c r="B377" s="1" t="str">
        <f t="shared" ca="1" si="56"/>
        <v>222708032</v>
      </c>
      <c r="C377" s="384">
        <f t="shared" si="55"/>
        <v>45658</v>
      </c>
      <c r="D377" s="384">
        <f t="shared" si="55"/>
        <v>45688</v>
      </c>
      <c r="E377" s="385">
        <f ca="1">IFERROR(INDEX('3. GRI Pricing'!$A$16:$AP$616,MATCH('PBI data'!$B377,'3. GRI Pricing'!$A$16:$A$616,0),MATCH('PBI data'!$D377,'3. GRI Pricing'!$A$16:$AP$16,0)),0)</f>
        <v>1366.5720320407406</v>
      </c>
    </row>
    <row r="378" spans="1:5" x14ac:dyDescent="0.25">
      <c r="B378" s="1" t="str">
        <f t="shared" ca="1" si="56"/>
        <v>222708032</v>
      </c>
      <c r="C378" s="384">
        <f t="shared" si="55"/>
        <v>45689</v>
      </c>
      <c r="D378" s="384">
        <f t="shared" si="55"/>
        <v>45716</v>
      </c>
      <c r="E378" s="385">
        <f ca="1">IFERROR(INDEX('3. GRI Pricing'!$A$16:$AP$616,MATCH('PBI data'!$B378,'3. GRI Pricing'!$A$16:$A$616,0),MATCH('PBI data'!$D378,'3. GRI Pricing'!$A$16:$AP$16,0)),0)</f>
        <v>1372.6942046894585</v>
      </c>
    </row>
    <row r="379" spans="1:5" x14ac:dyDescent="0.25">
      <c r="B379" s="1" t="str">
        <f t="shared" ca="1" si="56"/>
        <v>222708032</v>
      </c>
      <c r="C379" s="384">
        <f t="shared" si="55"/>
        <v>45717</v>
      </c>
      <c r="D379" s="384">
        <f t="shared" si="55"/>
        <v>45747</v>
      </c>
      <c r="E379" s="385">
        <f ca="1">IFERROR(INDEX('3. GRI Pricing'!$A$16:$AP$616,MATCH('PBI data'!$B379,'3. GRI Pricing'!$A$16:$A$616,0),MATCH('PBI data'!$D379,'3. GRI Pricing'!$A$16:$AP$16,0)),0)</f>
        <v>1379.5043218802784</v>
      </c>
    </row>
    <row r="380" spans="1:5" x14ac:dyDescent="0.25">
      <c r="B380" s="1" t="str">
        <f t="shared" ca="1" si="56"/>
        <v>222708032</v>
      </c>
      <c r="C380" s="384">
        <f t="shared" si="55"/>
        <v>45748</v>
      </c>
      <c r="D380" s="384">
        <f t="shared" si="55"/>
        <v>45777</v>
      </c>
      <c r="E380" s="385">
        <f ca="1">IFERROR(INDEX('3. GRI Pricing'!$A$16:$AP$616,MATCH('PBI data'!$B380,'3. GRI Pricing'!$A$16:$A$616,0),MATCH('PBI data'!$D380,'3. GRI Pricing'!$A$16:$AP$16,0)),0)</f>
        <v>1386.1269248254309</v>
      </c>
    </row>
    <row r="381" spans="1:5" x14ac:dyDescent="0.25">
      <c r="B381" s="1" t="str">
        <f t="shared" ca="1" si="56"/>
        <v>222708032</v>
      </c>
      <c r="C381" s="384">
        <f t="shared" si="55"/>
        <v>45778</v>
      </c>
      <c r="D381" s="384">
        <f t="shared" si="55"/>
        <v>45808</v>
      </c>
      <c r="E381" s="385">
        <f ca="1">IFERROR(INDEX('3. GRI Pricing'!$A$16:$AP$616,MATCH('PBI data'!$B381,'3. GRI Pricing'!$A$16:$A$616,0),MATCH('PBI data'!$D381,'3. GRI Pricing'!$A$16:$AP$16,0)),0)</f>
        <v>1393.0036835144119</v>
      </c>
    </row>
    <row r="382" spans="1:5" x14ac:dyDescent="0.25">
      <c r="B382" s="1" t="str">
        <f t="shared" ca="1" si="56"/>
        <v>222708032</v>
      </c>
      <c r="C382" s="384">
        <f t="shared" si="55"/>
        <v>45809</v>
      </c>
      <c r="D382" s="384">
        <f t="shared" si="55"/>
        <v>45838</v>
      </c>
      <c r="E382" s="385">
        <f ca="1">IFERROR(INDEX('3. GRI Pricing'!$A$16:$AP$616,MATCH('PBI data'!$B382,'3. GRI Pricing'!$A$16:$A$616,0),MATCH('PBI data'!$D382,'3. GRI Pricing'!$A$16:$AP$16,0)),0)</f>
        <v>1399.6910930068859</v>
      </c>
    </row>
    <row r="383" spans="1:5" x14ac:dyDescent="0.25">
      <c r="B383" s="1" t="str">
        <f t="shared" ca="1" si="56"/>
        <v>222708032</v>
      </c>
      <c r="C383" s="384">
        <f t="shared" ref="C383:D398" si="57">C371</f>
        <v>45839</v>
      </c>
      <c r="D383" s="384">
        <f t="shared" si="57"/>
        <v>45869</v>
      </c>
      <c r="E383" s="385">
        <f ca="1">IFERROR(INDEX('3. GRI Pricing'!$A$16:$AP$616,MATCH('PBI data'!$B383,'3. GRI Pricing'!$A$16:$A$616,0),MATCH('PBI data'!$D383,'3. GRI Pricing'!$A$16:$AP$16,0)),0)</f>
        <v>1406.635145325137</v>
      </c>
    </row>
    <row r="384" spans="1:5" x14ac:dyDescent="0.25">
      <c r="B384" s="1" t="str">
        <f t="shared" ca="1" si="56"/>
        <v>222708032</v>
      </c>
      <c r="C384" s="384">
        <f t="shared" si="57"/>
        <v>45870</v>
      </c>
      <c r="D384" s="384">
        <f t="shared" si="57"/>
        <v>45900</v>
      </c>
      <c r="E384" s="385">
        <f ca="1">IFERROR(INDEX('3. GRI Pricing'!$A$16:$AP$616,MATCH('PBI data'!$B384,'3. GRI Pricing'!$A$16:$A$616,0),MATCH('PBI data'!$D384,'3. GRI Pricing'!$A$16:$AP$16,0)),0)</f>
        <v>1413.6136480037853</v>
      </c>
    </row>
    <row r="385" spans="1:5" x14ac:dyDescent="0.25">
      <c r="B385" s="1" t="str">
        <f t="shared" ca="1" si="56"/>
        <v>222708032</v>
      </c>
      <c r="C385" s="384">
        <f t="shared" si="57"/>
        <v>45901</v>
      </c>
      <c r="D385" s="384">
        <f t="shared" si="57"/>
        <v>45930</v>
      </c>
      <c r="E385" s="385">
        <f ca="1">IFERROR(INDEX('3. GRI Pricing'!$A$16:$AP$616,MATCH('PBI data'!$B385,'3. GRI Pricing'!$A$16:$A$616,0),MATCH('PBI data'!$D385,'3. GRI Pricing'!$A$16:$AP$16,0)),0)</f>
        <v>1420.3999999999992</v>
      </c>
    </row>
    <row r="386" spans="1:5" x14ac:dyDescent="0.25">
      <c r="A386" s="381">
        <f>A374+1</f>
        <v>33</v>
      </c>
      <c r="B386" s="383" t="str">
        <f ca="1">OFFSET('3. GRI Pricing'!$A$16,'PBI data'!A386,0)</f>
        <v>222708033</v>
      </c>
      <c r="C386" s="384">
        <f t="shared" si="57"/>
        <v>45566</v>
      </c>
      <c r="D386" s="384">
        <f t="shared" si="57"/>
        <v>45596</v>
      </c>
      <c r="E386" s="385">
        <f ca="1">IFERROR(INDEX('3. GRI Pricing'!$A$16:$AP$616,MATCH('PBI data'!$B386,'3. GRI Pricing'!$A$16:$A$616,0),MATCH('PBI data'!$D386,'3. GRI Pricing'!$A$16:$AP$16,0)),0)</f>
        <v>1366.7471395652979</v>
      </c>
    </row>
    <row r="387" spans="1:5" x14ac:dyDescent="0.25">
      <c r="B387" s="1" t="str">
        <f ca="1">B386</f>
        <v>222708033</v>
      </c>
      <c r="C387" s="384">
        <f t="shared" si="57"/>
        <v>45597</v>
      </c>
      <c r="D387" s="384">
        <f t="shared" si="57"/>
        <v>45626</v>
      </c>
      <c r="E387" s="385">
        <f ca="1">IFERROR(INDEX('3. GRI Pricing'!$A$16:$AP$616,MATCH('PBI data'!$B387,'3. GRI Pricing'!$A$16:$A$616,0),MATCH('PBI data'!$D387,'3. GRI Pricing'!$A$16:$AP$16,0)),0)</f>
        <v>1373.308498952289</v>
      </c>
    </row>
    <row r="388" spans="1:5" x14ac:dyDescent="0.25">
      <c r="B388" s="1" t="str">
        <f t="shared" ref="B388:B397" ca="1" si="58">B387</f>
        <v>222708033</v>
      </c>
      <c r="C388" s="384">
        <f t="shared" si="57"/>
        <v>45627</v>
      </c>
      <c r="D388" s="384">
        <f t="shared" si="57"/>
        <v>45657</v>
      </c>
      <c r="E388" s="385">
        <f ca="1">IFERROR(INDEX('3. GRI Pricing'!$A$16:$AP$616,MATCH('PBI data'!$B388,'3. GRI Pricing'!$A$16:$A$616,0),MATCH('PBI data'!$D388,'3. GRI Pricing'!$A$16:$AP$16,0)),0)</f>
        <v>1380.1216637380542</v>
      </c>
    </row>
    <row r="389" spans="1:5" x14ac:dyDescent="0.25">
      <c r="B389" s="1" t="str">
        <f t="shared" ca="1" si="58"/>
        <v>222708033</v>
      </c>
      <c r="C389" s="384">
        <f t="shared" si="57"/>
        <v>45658</v>
      </c>
      <c r="D389" s="384">
        <f t="shared" si="57"/>
        <v>45688</v>
      </c>
      <c r="E389" s="385">
        <f ca="1">IFERROR(INDEX('3. GRI Pricing'!$A$16:$AP$616,MATCH('PBI data'!$B389,'3. GRI Pricing'!$A$16:$A$616,0),MATCH('PBI data'!$D389,'3. GRI Pricing'!$A$16:$AP$16,0)),0)</f>
        <v>1386.9686295338863</v>
      </c>
    </row>
    <row r="390" spans="1:5" x14ac:dyDescent="0.25">
      <c r="B390" s="1" t="str">
        <f t="shared" ca="1" si="58"/>
        <v>222708033</v>
      </c>
      <c r="C390" s="384">
        <f t="shared" si="57"/>
        <v>45689</v>
      </c>
      <c r="D390" s="384">
        <f t="shared" si="57"/>
        <v>45716</v>
      </c>
      <c r="E390" s="385">
        <f ca="1">IFERROR(INDEX('3. GRI Pricing'!$A$16:$AP$616,MATCH('PBI data'!$B390,'3. GRI Pricing'!$A$16:$A$616,0),MATCH('PBI data'!$D390,'3. GRI Pricing'!$A$16:$AP$16,0)),0)</f>
        <v>1393.1821778937792</v>
      </c>
    </row>
    <row r="391" spans="1:5" x14ac:dyDescent="0.25">
      <c r="B391" s="1" t="str">
        <f t="shared" ca="1" si="58"/>
        <v>222708033</v>
      </c>
      <c r="C391" s="384">
        <f t="shared" si="57"/>
        <v>45717</v>
      </c>
      <c r="D391" s="384">
        <f t="shared" si="57"/>
        <v>45747</v>
      </c>
      <c r="E391" s="385">
        <f ca="1">IFERROR(INDEX('3. GRI Pricing'!$A$16:$AP$616,MATCH('PBI data'!$B391,'3. GRI Pricing'!$A$16:$A$616,0),MATCH('PBI data'!$D391,'3. GRI Pricing'!$A$16:$AP$16,0)),0)</f>
        <v>1400.0939386247608</v>
      </c>
    </row>
    <row r="392" spans="1:5" x14ac:dyDescent="0.25">
      <c r="B392" s="1" t="str">
        <f t="shared" ca="1" si="58"/>
        <v>222708033</v>
      </c>
      <c r="C392" s="384">
        <f t="shared" si="57"/>
        <v>45748</v>
      </c>
      <c r="D392" s="384">
        <f t="shared" si="57"/>
        <v>45777</v>
      </c>
      <c r="E392" s="385">
        <f ca="1">IFERROR(INDEX('3. GRI Pricing'!$A$16:$AP$616,MATCH('PBI data'!$B392,'3. GRI Pricing'!$A$16:$A$616,0),MATCH('PBI data'!$D392,'3. GRI Pricing'!$A$16:$AP$16,0)),0)</f>
        <v>1406.8153863899902</v>
      </c>
    </row>
    <row r="393" spans="1:5" x14ac:dyDescent="0.25">
      <c r="B393" s="1" t="str">
        <f t="shared" ca="1" si="58"/>
        <v>222708033</v>
      </c>
      <c r="C393" s="384">
        <f t="shared" si="57"/>
        <v>45778</v>
      </c>
      <c r="D393" s="384">
        <f t="shared" si="57"/>
        <v>45808</v>
      </c>
      <c r="E393" s="385">
        <f ca="1">IFERROR(INDEX('3. GRI Pricing'!$A$16:$AP$616,MATCH('PBI data'!$B393,'3. GRI Pricing'!$A$16:$A$616,0),MATCH('PBI data'!$D393,'3. GRI Pricing'!$A$16:$AP$16,0)),0)</f>
        <v>1413.794783268359</v>
      </c>
    </row>
    <row r="394" spans="1:5" x14ac:dyDescent="0.25">
      <c r="B394" s="1" t="str">
        <f t="shared" ca="1" si="58"/>
        <v>222708033</v>
      </c>
      <c r="C394" s="384">
        <f t="shared" si="57"/>
        <v>45809</v>
      </c>
      <c r="D394" s="384">
        <f t="shared" si="57"/>
        <v>45838</v>
      </c>
      <c r="E394" s="385">
        <f ca="1">IFERROR(INDEX('3. GRI Pricing'!$A$16:$AP$616,MATCH('PBI data'!$B394,'3. GRI Pricing'!$A$16:$A$616,0),MATCH('PBI data'!$D394,'3. GRI Pricing'!$A$16:$AP$16,0)),0)</f>
        <v>1420.5820048428102</v>
      </c>
    </row>
    <row r="395" spans="1:5" x14ac:dyDescent="0.25">
      <c r="B395" s="1" t="str">
        <f t="shared" ca="1" si="58"/>
        <v>222708033</v>
      </c>
      <c r="C395" s="384">
        <f t="shared" si="57"/>
        <v>45839</v>
      </c>
      <c r="D395" s="384">
        <f t="shared" si="57"/>
        <v>45869</v>
      </c>
      <c r="E395" s="385">
        <f ca="1">IFERROR(INDEX('3. GRI Pricing'!$A$16:$AP$616,MATCH('PBI data'!$B395,'3. GRI Pricing'!$A$16:$A$616,0),MATCH('PBI data'!$D395,'3. GRI Pricing'!$A$16:$AP$16,0)),0)</f>
        <v>1427.6296997329755</v>
      </c>
    </row>
    <row r="396" spans="1:5" x14ac:dyDescent="0.25">
      <c r="B396" s="1" t="str">
        <f t="shared" ca="1" si="58"/>
        <v>222708033</v>
      </c>
      <c r="C396" s="384">
        <f t="shared" si="57"/>
        <v>45870</v>
      </c>
      <c r="D396" s="384">
        <f t="shared" si="57"/>
        <v>45900</v>
      </c>
      <c r="E396" s="385">
        <f ca="1">IFERROR(INDEX('3. GRI Pricing'!$A$16:$AP$616,MATCH('PBI data'!$B396,'3. GRI Pricing'!$A$16:$A$616,0),MATCH('PBI data'!$D396,'3. GRI Pricing'!$A$16:$AP$16,0)),0)</f>
        <v>1434.7123591680215</v>
      </c>
    </row>
    <row r="397" spans="1:5" x14ac:dyDescent="0.25">
      <c r="B397" s="1" t="str">
        <f t="shared" ca="1" si="58"/>
        <v>222708033</v>
      </c>
      <c r="C397" s="384">
        <f t="shared" si="57"/>
        <v>45901</v>
      </c>
      <c r="D397" s="384">
        <f t="shared" si="57"/>
        <v>45930</v>
      </c>
      <c r="E397" s="385">
        <f ca="1">IFERROR(INDEX('3. GRI Pricing'!$A$16:$AP$616,MATCH('PBI data'!$B397,'3. GRI Pricing'!$A$16:$A$616,0),MATCH('PBI data'!$D397,'3. GRI Pricing'!$A$16:$AP$16,0)),0)</f>
        <v>1441.5999999999997</v>
      </c>
    </row>
    <row r="398" spans="1:5" x14ac:dyDescent="0.25">
      <c r="A398" s="381">
        <f>A386+1</f>
        <v>34</v>
      </c>
      <c r="B398" s="383" t="str">
        <f ca="1">OFFSET('3. GRI Pricing'!$A$16,'PBI data'!A398,0)</f>
        <v>222708034</v>
      </c>
      <c r="C398" s="384">
        <f t="shared" si="57"/>
        <v>45566</v>
      </c>
      <c r="D398" s="384">
        <f t="shared" si="57"/>
        <v>45596</v>
      </c>
      <c r="E398" s="385">
        <f ca="1">IFERROR(INDEX('3. GRI Pricing'!$A$16:$AP$616,MATCH('PBI data'!$B398,'3. GRI Pricing'!$A$16:$A$616,0),MATCH('PBI data'!$D398,'3. GRI Pricing'!$A$16:$AP$16,0)),0)</f>
        <v>1798.8804263396198</v>
      </c>
    </row>
    <row r="399" spans="1:5" x14ac:dyDescent="0.25">
      <c r="B399" s="1" t="str">
        <f ca="1">B398</f>
        <v>222708034</v>
      </c>
      <c r="C399" s="384">
        <f t="shared" ref="C399:D414" si="59">C387</f>
        <v>45597</v>
      </c>
      <c r="D399" s="384">
        <f t="shared" si="59"/>
        <v>45626</v>
      </c>
      <c r="E399" s="385">
        <f ca="1">IFERROR(INDEX('3. GRI Pricing'!$A$16:$AP$616,MATCH('PBI data'!$B399,'3. GRI Pricing'!$A$16:$A$616,0),MATCH('PBI data'!$D399,'3. GRI Pricing'!$A$16:$AP$16,0)),0)</f>
        <v>1807.5163331798508</v>
      </c>
    </row>
    <row r="400" spans="1:5" x14ac:dyDescent="0.25">
      <c r="B400" s="1" t="str">
        <f t="shared" ref="B400:B409" ca="1" si="60">B399</f>
        <v>222708034</v>
      </c>
      <c r="C400" s="384">
        <f t="shared" si="59"/>
        <v>45627</v>
      </c>
      <c r="D400" s="384">
        <f t="shared" si="59"/>
        <v>45657</v>
      </c>
      <c r="E400" s="385">
        <f ca="1">IFERROR(INDEX('3. GRI Pricing'!$A$16:$AP$616,MATCH('PBI data'!$B400,'3. GRI Pricing'!$A$16:$A$616,0),MATCH('PBI data'!$D400,'3. GRI Pricing'!$A$16:$AP$16,0)),0)</f>
        <v>1816.4836603611152</v>
      </c>
    </row>
    <row r="401" spans="1:5" x14ac:dyDescent="0.25">
      <c r="B401" s="1" t="str">
        <f t="shared" ca="1" si="60"/>
        <v>222708034</v>
      </c>
      <c r="C401" s="384">
        <f t="shared" si="59"/>
        <v>45658</v>
      </c>
      <c r="D401" s="384">
        <f t="shared" si="59"/>
        <v>45688</v>
      </c>
      <c r="E401" s="385">
        <f ca="1">IFERROR(INDEX('3. GRI Pricing'!$A$16:$AP$616,MATCH('PBI data'!$B401,'3. GRI Pricing'!$A$16:$A$616,0),MATCH('PBI data'!$D401,'3. GRI Pricing'!$A$16:$AP$16,0)),0)</f>
        <v>1825.4954756365119</v>
      </c>
    </row>
    <row r="402" spans="1:5" x14ac:dyDescent="0.25">
      <c r="B402" s="1" t="str">
        <f t="shared" ca="1" si="60"/>
        <v>222708034</v>
      </c>
      <c r="C402" s="384">
        <f t="shared" si="59"/>
        <v>45689</v>
      </c>
      <c r="D402" s="384">
        <f t="shared" si="59"/>
        <v>45716</v>
      </c>
      <c r="E402" s="385">
        <f ca="1">IFERROR(INDEX('3. GRI Pricing'!$A$16:$AP$616,MATCH('PBI data'!$B402,'3. GRI Pricing'!$A$16:$A$616,0),MATCH('PBI data'!$D402,'3. GRI Pricing'!$A$16:$AP$16,0)),0)</f>
        <v>1833.6736017866649</v>
      </c>
    </row>
    <row r="403" spans="1:5" x14ac:dyDescent="0.25">
      <c r="B403" s="1" t="str">
        <f t="shared" ca="1" si="60"/>
        <v>222708034</v>
      </c>
      <c r="C403" s="384">
        <f t="shared" si="59"/>
        <v>45717</v>
      </c>
      <c r="D403" s="384">
        <f t="shared" si="59"/>
        <v>45747</v>
      </c>
      <c r="E403" s="385">
        <f ca="1">IFERROR(INDEX('3. GRI Pricing'!$A$16:$AP$616,MATCH('PBI data'!$B403,'3. GRI Pricing'!$A$16:$A$616,0),MATCH('PBI data'!$D403,'3. GRI Pricing'!$A$16:$AP$16,0)),0)</f>
        <v>1842.7706986311184</v>
      </c>
    </row>
    <row r="404" spans="1:5" x14ac:dyDescent="0.25">
      <c r="B404" s="1" t="str">
        <f t="shared" ca="1" si="60"/>
        <v>222708034</v>
      </c>
      <c r="C404" s="384">
        <f t="shared" si="59"/>
        <v>45748</v>
      </c>
      <c r="D404" s="384">
        <f t="shared" si="59"/>
        <v>45777</v>
      </c>
      <c r="E404" s="385">
        <f ca="1">IFERROR(INDEX('3. GRI Pricing'!$A$16:$AP$616,MATCH('PBI data'!$B404,'3. GRI Pricing'!$A$16:$A$616,0),MATCH('PBI data'!$D404,'3. GRI Pricing'!$A$16:$AP$16,0)),0)</f>
        <v>1851.6173100280014</v>
      </c>
    </row>
    <row r="405" spans="1:5" x14ac:dyDescent="0.25">
      <c r="B405" s="1" t="str">
        <f t="shared" ca="1" si="60"/>
        <v>222708034</v>
      </c>
      <c r="C405" s="384">
        <f t="shared" si="59"/>
        <v>45778</v>
      </c>
      <c r="D405" s="384">
        <f t="shared" si="59"/>
        <v>45808</v>
      </c>
      <c r="E405" s="385">
        <f ca="1">IFERROR(INDEX('3. GRI Pricing'!$A$16:$AP$616,MATCH('PBI data'!$B405,'3. GRI Pricing'!$A$16:$A$616,0),MATCH('PBI data'!$D405,'3. GRI Pricing'!$A$16:$AP$16,0)),0)</f>
        <v>1860.8034279782073</v>
      </c>
    </row>
    <row r="406" spans="1:5" x14ac:dyDescent="0.25">
      <c r="B406" s="1" t="str">
        <f t="shared" ca="1" si="60"/>
        <v>222708034</v>
      </c>
      <c r="C406" s="384">
        <f t="shared" si="59"/>
        <v>45809</v>
      </c>
      <c r="D406" s="384">
        <f t="shared" si="59"/>
        <v>45838</v>
      </c>
      <c r="E406" s="385">
        <f ca="1">IFERROR(INDEX('3. GRI Pricing'!$A$16:$AP$616,MATCH('PBI data'!$B406,'3. GRI Pricing'!$A$16:$A$616,0),MATCH('PBI data'!$D406,'3. GRI Pricing'!$A$16:$AP$16,0)),0)</f>
        <v>1869.7366093151688</v>
      </c>
    </row>
    <row r="407" spans="1:5" x14ac:dyDescent="0.25">
      <c r="B407" s="1" t="str">
        <f t="shared" ca="1" si="60"/>
        <v>222708034</v>
      </c>
      <c r="C407" s="384">
        <f t="shared" si="59"/>
        <v>45839</v>
      </c>
      <c r="D407" s="384">
        <f t="shared" si="59"/>
        <v>45869</v>
      </c>
      <c r="E407" s="385">
        <f ca="1">IFERROR(INDEX('3. GRI Pricing'!$A$16:$AP$616,MATCH('PBI data'!$B407,'3. GRI Pricing'!$A$16:$A$616,0),MATCH('PBI data'!$D407,'3. GRI Pricing'!$A$16:$AP$16,0)),0)</f>
        <v>1879.0126195014896</v>
      </c>
    </row>
    <row r="408" spans="1:5" x14ac:dyDescent="0.25">
      <c r="B408" s="1" t="str">
        <f t="shared" ca="1" si="60"/>
        <v>222708034</v>
      </c>
      <c r="C408" s="384">
        <f t="shared" si="59"/>
        <v>45870</v>
      </c>
      <c r="D408" s="384">
        <f t="shared" si="59"/>
        <v>45900</v>
      </c>
      <c r="E408" s="385">
        <f ca="1">IFERROR(INDEX('3. GRI Pricing'!$A$16:$AP$616,MATCH('PBI data'!$B408,'3. GRI Pricing'!$A$16:$A$616,0),MATCH('PBI data'!$D408,'3. GRI Pricing'!$A$16:$AP$16,0)),0)</f>
        <v>1888.3346491990867</v>
      </c>
    </row>
    <row r="409" spans="1:5" x14ac:dyDescent="0.25">
      <c r="B409" s="1" t="str">
        <f t="shared" ca="1" si="60"/>
        <v>222708034</v>
      </c>
      <c r="C409" s="384">
        <f t="shared" si="59"/>
        <v>45901</v>
      </c>
      <c r="D409" s="384">
        <f t="shared" si="59"/>
        <v>45930</v>
      </c>
      <c r="E409" s="385">
        <f ca="1">IFERROR(INDEX('3. GRI Pricing'!$A$16:$AP$616,MATCH('PBI data'!$B409,'3. GRI Pricing'!$A$16:$A$616,0),MATCH('PBI data'!$D409,'3. GRI Pricing'!$A$16:$AP$16,0)),0)</f>
        <v>1897.3999999999992</v>
      </c>
    </row>
    <row r="410" spans="1:5" x14ac:dyDescent="0.25">
      <c r="A410" s="381">
        <f>A398+1</f>
        <v>35</v>
      </c>
      <c r="B410" s="383" t="str">
        <f ca="1">OFFSET('3. GRI Pricing'!$A$16,'PBI data'!A410,0)</f>
        <v>222708035</v>
      </c>
      <c r="C410" s="384">
        <f t="shared" si="59"/>
        <v>45566</v>
      </c>
      <c r="D410" s="384">
        <f t="shared" si="59"/>
        <v>45596</v>
      </c>
      <c r="E410" s="385">
        <f ca="1">IFERROR(INDEX('3. GRI Pricing'!$A$16:$AP$616,MATCH('PBI data'!$B410,'3. GRI Pricing'!$A$16:$A$616,0),MATCH('PBI data'!$D410,'3. GRI Pricing'!$A$16:$AP$16,0)),0)</f>
        <v>1376.7967508856309</v>
      </c>
    </row>
    <row r="411" spans="1:5" x14ac:dyDescent="0.25">
      <c r="B411" s="1" t="str">
        <f ca="1">B410</f>
        <v>222708035</v>
      </c>
      <c r="C411" s="384">
        <f t="shared" si="59"/>
        <v>45597</v>
      </c>
      <c r="D411" s="384">
        <f t="shared" si="59"/>
        <v>45626</v>
      </c>
      <c r="E411" s="385">
        <f ca="1">IFERROR(INDEX('3. GRI Pricing'!$A$16:$AP$616,MATCH('PBI data'!$B411,'3. GRI Pricing'!$A$16:$A$616,0),MATCH('PBI data'!$D411,'3. GRI Pricing'!$A$16:$AP$16,0)),0)</f>
        <v>1383.4063555622322</v>
      </c>
    </row>
    <row r="412" spans="1:5" x14ac:dyDescent="0.25">
      <c r="B412" s="1" t="str">
        <f t="shared" ref="B412:B421" ca="1" si="61">B411</f>
        <v>222708035</v>
      </c>
      <c r="C412" s="384">
        <f t="shared" si="59"/>
        <v>45627</v>
      </c>
      <c r="D412" s="384">
        <f t="shared" si="59"/>
        <v>45657</v>
      </c>
      <c r="E412" s="385">
        <f ca="1">IFERROR(INDEX('3. GRI Pricing'!$A$16:$AP$616,MATCH('PBI data'!$B412,'3. GRI Pricing'!$A$16:$A$616,0),MATCH('PBI data'!$D412,'3. GRI Pricing'!$A$16:$AP$16,0)),0)</f>
        <v>1390.2696171478926</v>
      </c>
    </row>
    <row r="413" spans="1:5" x14ac:dyDescent="0.25">
      <c r="B413" s="1" t="str">
        <f t="shared" ca="1" si="61"/>
        <v>222708035</v>
      </c>
      <c r="C413" s="384">
        <f t="shared" si="59"/>
        <v>45658</v>
      </c>
      <c r="D413" s="384">
        <f t="shared" si="59"/>
        <v>45688</v>
      </c>
      <c r="E413" s="385">
        <f ca="1">IFERROR(INDEX('3. GRI Pricing'!$A$16:$AP$616,MATCH('PBI data'!$B413,'3. GRI Pricing'!$A$16:$A$616,0),MATCH('PBI data'!$D413,'3. GRI Pricing'!$A$16:$AP$16,0)),0)</f>
        <v>1397.1669282804587</v>
      </c>
    </row>
    <row r="414" spans="1:5" x14ac:dyDescent="0.25">
      <c r="B414" s="1" t="str">
        <f t="shared" ca="1" si="61"/>
        <v>222708035</v>
      </c>
      <c r="C414" s="384">
        <f t="shared" si="59"/>
        <v>45689</v>
      </c>
      <c r="D414" s="384">
        <f t="shared" si="59"/>
        <v>45716</v>
      </c>
      <c r="E414" s="385">
        <f ca="1">IFERROR(INDEX('3. GRI Pricing'!$A$16:$AP$616,MATCH('PBI data'!$B414,'3. GRI Pricing'!$A$16:$A$616,0),MATCH('PBI data'!$D414,'3. GRI Pricing'!$A$16:$AP$16,0)),0)</f>
        <v>1403.426164495939</v>
      </c>
    </row>
    <row r="415" spans="1:5" x14ac:dyDescent="0.25">
      <c r="B415" s="1" t="str">
        <f t="shared" ca="1" si="61"/>
        <v>222708035</v>
      </c>
      <c r="C415" s="384">
        <f t="shared" ref="C415:D430" si="62">C403</f>
        <v>45717</v>
      </c>
      <c r="D415" s="384">
        <f t="shared" si="62"/>
        <v>45747</v>
      </c>
      <c r="E415" s="385">
        <f ca="1">IFERROR(INDEX('3. GRI Pricing'!$A$16:$AP$616,MATCH('PBI data'!$B415,'3. GRI Pricing'!$A$16:$A$616,0),MATCH('PBI data'!$D415,'3. GRI Pricing'!$A$16:$AP$16,0)),0)</f>
        <v>1410.3887469970011</v>
      </c>
    </row>
    <row r="416" spans="1:5" x14ac:dyDescent="0.25">
      <c r="B416" s="1" t="str">
        <f t="shared" ca="1" si="61"/>
        <v>222708035</v>
      </c>
      <c r="C416" s="384">
        <f t="shared" si="62"/>
        <v>45748</v>
      </c>
      <c r="D416" s="384">
        <f t="shared" si="62"/>
        <v>45777</v>
      </c>
      <c r="E416" s="385">
        <f ca="1">IFERROR(INDEX('3. GRI Pricing'!$A$16:$AP$616,MATCH('PBI data'!$B416,'3. GRI Pricing'!$A$16:$A$616,0),MATCH('PBI data'!$D416,'3. GRI Pricing'!$A$16:$AP$16,0)),0)</f>
        <v>1417.159617172269</v>
      </c>
    </row>
    <row r="417" spans="1:5" x14ac:dyDescent="0.25">
      <c r="B417" s="1" t="str">
        <f t="shared" ca="1" si="61"/>
        <v>222708035</v>
      </c>
      <c r="C417" s="384">
        <f t="shared" si="62"/>
        <v>45778</v>
      </c>
      <c r="D417" s="384">
        <f t="shared" si="62"/>
        <v>45808</v>
      </c>
      <c r="E417" s="385">
        <f ca="1">IFERROR(INDEX('3. GRI Pricing'!$A$16:$AP$616,MATCH('PBI data'!$B417,'3. GRI Pricing'!$A$16:$A$616,0),MATCH('PBI data'!$D417,'3. GRI Pricing'!$A$16:$AP$16,0)),0)</f>
        <v>1424.1903331453316</v>
      </c>
    </row>
    <row r="418" spans="1:5" x14ac:dyDescent="0.25">
      <c r="B418" s="1" t="str">
        <f t="shared" ca="1" si="61"/>
        <v>222708035</v>
      </c>
      <c r="C418" s="384">
        <f t="shared" si="62"/>
        <v>45809</v>
      </c>
      <c r="D418" s="384">
        <f t="shared" si="62"/>
        <v>45838</v>
      </c>
      <c r="E418" s="385">
        <f ca="1">IFERROR(INDEX('3. GRI Pricing'!$A$16:$AP$616,MATCH('PBI data'!$B418,'3. GRI Pricing'!$A$16:$A$616,0),MATCH('PBI data'!$D418,'3. GRI Pricing'!$A$16:$AP$16,0)),0)</f>
        <v>1431.0274607607714</v>
      </c>
    </row>
    <row r="419" spans="1:5" x14ac:dyDescent="0.25">
      <c r="B419" s="1" t="str">
        <f t="shared" ca="1" si="61"/>
        <v>222708035</v>
      </c>
      <c r="C419" s="384">
        <f t="shared" si="62"/>
        <v>45839</v>
      </c>
      <c r="D419" s="384">
        <f t="shared" si="62"/>
        <v>45869</v>
      </c>
      <c r="E419" s="385">
        <f ca="1">IFERROR(INDEX('3. GRI Pricing'!$A$16:$AP$616,MATCH('PBI data'!$B419,'3. GRI Pricing'!$A$16:$A$616,0),MATCH('PBI data'!$D419,'3. GRI Pricing'!$A$16:$AP$16,0)),0)</f>
        <v>1438.1269769368939</v>
      </c>
    </row>
    <row r="420" spans="1:5" x14ac:dyDescent="0.25">
      <c r="B420" s="1" t="str">
        <f t="shared" ca="1" si="61"/>
        <v>222708035</v>
      </c>
      <c r="C420" s="384">
        <f t="shared" si="62"/>
        <v>45870</v>
      </c>
      <c r="D420" s="384">
        <f t="shared" si="62"/>
        <v>45900</v>
      </c>
      <c r="E420" s="385">
        <f ca="1">IFERROR(INDEX('3. GRI Pricing'!$A$16:$AP$616,MATCH('PBI data'!$B420,'3. GRI Pricing'!$A$16:$A$616,0),MATCH('PBI data'!$D420,'3. GRI Pricing'!$A$16:$AP$16,0)),0)</f>
        <v>1445.2617147501387</v>
      </c>
    </row>
    <row r="421" spans="1:5" x14ac:dyDescent="0.25">
      <c r="B421" s="1" t="str">
        <f t="shared" ca="1" si="61"/>
        <v>222708035</v>
      </c>
      <c r="C421" s="384">
        <f t="shared" si="62"/>
        <v>45901</v>
      </c>
      <c r="D421" s="384">
        <f t="shared" si="62"/>
        <v>45930</v>
      </c>
      <c r="E421" s="385">
        <f ca="1">IFERROR(INDEX('3. GRI Pricing'!$A$16:$AP$616,MATCH('PBI data'!$B421,'3. GRI Pricing'!$A$16:$A$616,0),MATCH('PBI data'!$D421,'3. GRI Pricing'!$A$16:$AP$16,0)),0)</f>
        <v>1452.1999999999991</v>
      </c>
    </row>
    <row r="422" spans="1:5" x14ac:dyDescent="0.25">
      <c r="A422" s="381">
        <f>A410+1</f>
        <v>36</v>
      </c>
      <c r="B422" s="383" t="str">
        <f ca="1">OFFSET('3. GRI Pricing'!$A$16,'PBI data'!A422,0)</f>
        <v>222708036</v>
      </c>
      <c r="C422" s="384">
        <f t="shared" si="62"/>
        <v>45566</v>
      </c>
      <c r="D422" s="384">
        <f t="shared" si="62"/>
        <v>45596</v>
      </c>
      <c r="E422" s="385">
        <f ca="1">IFERROR(INDEX('3. GRI Pricing'!$A$16:$AP$616,MATCH('PBI data'!$B422,'3. GRI Pricing'!$A$16:$A$616,0),MATCH('PBI data'!$D422,'3. GRI Pricing'!$A$16:$AP$16,0)),0)</f>
        <v>1351.6727225847981</v>
      </c>
    </row>
    <row r="423" spans="1:5" x14ac:dyDescent="0.25">
      <c r="B423" s="1" t="str">
        <f ca="1">B422</f>
        <v>222708036</v>
      </c>
      <c r="C423" s="384">
        <f t="shared" si="62"/>
        <v>45597</v>
      </c>
      <c r="D423" s="384">
        <f t="shared" si="62"/>
        <v>45626</v>
      </c>
      <c r="E423" s="385">
        <f ca="1">IFERROR(INDEX('3. GRI Pricing'!$A$16:$AP$616,MATCH('PBI data'!$B423,'3. GRI Pricing'!$A$16:$A$616,0),MATCH('PBI data'!$D423,'3. GRI Pricing'!$A$16:$AP$16,0)),0)</f>
        <v>1358.1617140373739</v>
      </c>
    </row>
    <row r="424" spans="1:5" x14ac:dyDescent="0.25">
      <c r="B424" s="1" t="str">
        <f t="shared" ref="B424:B433" ca="1" si="63">B423</f>
        <v>222708036</v>
      </c>
      <c r="C424" s="384">
        <f t="shared" si="62"/>
        <v>45627</v>
      </c>
      <c r="D424" s="384">
        <f t="shared" si="62"/>
        <v>45657</v>
      </c>
      <c r="E424" s="385">
        <f ca="1">IFERROR(INDEX('3. GRI Pricing'!$A$16:$AP$616,MATCH('PBI data'!$B424,'3. GRI Pricing'!$A$16:$A$616,0),MATCH('PBI data'!$D424,'3. GRI Pricing'!$A$16:$AP$16,0)),0)</f>
        <v>1364.899733623296</v>
      </c>
    </row>
    <row r="425" spans="1:5" x14ac:dyDescent="0.25">
      <c r="B425" s="1" t="str">
        <f t="shared" ca="1" si="63"/>
        <v>222708036</v>
      </c>
      <c r="C425" s="384">
        <f t="shared" si="62"/>
        <v>45658</v>
      </c>
      <c r="D425" s="384">
        <f t="shared" si="62"/>
        <v>45688</v>
      </c>
      <c r="E425" s="385">
        <f ca="1">IFERROR(INDEX('3. GRI Pricing'!$A$16:$AP$616,MATCH('PBI data'!$B425,'3. GRI Pricing'!$A$16:$A$616,0),MATCH('PBI data'!$D425,'3. GRI Pricing'!$A$16:$AP$16,0)),0)</f>
        <v>1371.6711814140269</v>
      </c>
    </row>
    <row r="426" spans="1:5" x14ac:dyDescent="0.25">
      <c r="B426" s="1" t="str">
        <f t="shared" ca="1" si="63"/>
        <v>222708036</v>
      </c>
      <c r="C426" s="384">
        <f t="shared" si="62"/>
        <v>45689</v>
      </c>
      <c r="D426" s="384">
        <f t="shared" si="62"/>
        <v>45716</v>
      </c>
      <c r="E426" s="385">
        <f ca="1">IFERROR(INDEX('3. GRI Pricing'!$A$16:$AP$616,MATCH('PBI data'!$B426,'3. GRI Pricing'!$A$16:$A$616,0),MATCH('PBI data'!$D426,'3. GRI Pricing'!$A$16:$AP$16,0)),0)</f>
        <v>1377.8161979905385</v>
      </c>
    </row>
    <row r="427" spans="1:5" x14ac:dyDescent="0.25">
      <c r="B427" s="1" t="str">
        <f t="shared" ca="1" si="63"/>
        <v>222708036</v>
      </c>
      <c r="C427" s="384">
        <f t="shared" si="62"/>
        <v>45717</v>
      </c>
      <c r="D427" s="384">
        <f t="shared" si="62"/>
        <v>45747</v>
      </c>
      <c r="E427" s="385">
        <f ca="1">IFERROR(INDEX('3. GRI Pricing'!$A$16:$AP$616,MATCH('PBI data'!$B427,'3. GRI Pricing'!$A$16:$A$616,0),MATCH('PBI data'!$D427,'3. GRI Pricing'!$A$16:$AP$16,0)),0)</f>
        <v>1384.6517260663989</v>
      </c>
    </row>
    <row r="428" spans="1:5" x14ac:dyDescent="0.25">
      <c r="B428" s="1" t="str">
        <f t="shared" ca="1" si="63"/>
        <v>222708036</v>
      </c>
      <c r="C428" s="384">
        <f t="shared" si="62"/>
        <v>45748</v>
      </c>
      <c r="D428" s="384">
        <f t="shared" si="62"/>
        <v>45777</v>
      </c>
      <c r="E428" s="385">
        <f ca="1">IFERROR(INDEX('3. GRI Pricing'!$A$16:$AP$616,MATCH('PBI data'!$B428,'3. GRI Pricing'!$A$16:$A$616,0),MATCH('PBI data'!$D428,'3. GRI Pricing'!$A$16:$AP$16,0)),0)</f>
        <v>1391.2990402165706</v>
      </c>
    </row>
    <row r="429" spans="1:5" x14ac:dyDescent="0.25">
      <c r="B429" s="1" t="str">
        <f t="shared" ca="1" si="63"/>
        <v>222708036</v>
      </c>
      <c r="C429" s="384">
        <f t="shared" si="62"/>
        <v>45778</v>
      </c>
      <c r="D429" s="384">
        <f t="shared" si="62"/>
        <v>45808</v>
      </c>
      <c r="E429" s="385">
        <f ca="1">IFERROR(INDEX('3. GRI Pricing'!$A$16:$AP$616,MATCH('PBI data'!$B429,'3. GRI Pricing'!$A$16:$A$616,0),MATCH('PBI data'!$D429,'3. GRI Pricing'!$A$16:$AP$16,0)),0)</f>
        <v>1398.2014584528986</v>
      </c>
    </row>
    <row r="430" spans="1:5" x14ac:dyDescent="0.25">
      <c r="B430" s="1" t="str">
        <f t="shared" ca="1" si="63"/>
        <v>222708036</v>
      </c>
      <c r="C430" s="384">
        <f t="shared" si="62"/>
        <v>45809</v>
      </c>
      <c r="D430" s="384">
        <f t="shared" si="62"/>
        <v>45838</v>
      </c>
      <c r="E430" s="385">
        <f ca="1">IFERROR(INDEX('3. GRI Pricing'!$A$16:$AP$616,MATCH('PBI data'!$B430,'3. GRI Pricing'!$A$16:$A$616,0),MATCH('PBI data'!$D430,'3. GRI Pricing'!$A$16:$AP$16,0)),0)</f>
        <v>1404.9138209658668</v>
      </c>
    </row>
    <row r="431" spans="1:5" x14ac:dyDescent="0.25">
      <c r="B431" s="1" t="str">
        <f t="shared" ca="1" si="63"/>
        <v>222708036</v>
      </c>
      <c r="C431" s="384">
        <f t="shared" ref="C431:D446" si="64">C419</f>
        <v>45839</v>
      </c>
      <c r="D431" s="384">
        <f t="shared" si="64"/>
        <v>45869</v>
      </c>
      <c r="E431" s="385">
        <f ca="1">IFERROR(INDEX('3. GRI Pricing'!$A$16:$AP$616,MATCH('PBI data'!$B431,'3. GRI Pricing'!$A$16:$A$616,0),MATCH('PBI data'!$D431,'3. GRI Pricing'!$A$16:$AP$16,0)),0)</f>
        <v>1411.8837839270966</v>
      </c>
    </row>
    <row r="432" spans="1:5" x14ac:dyDescent="0.25">
      <c r="B432" s="1" t="str">
        <f t="shared" ca="1" si="63"/>
        <v>222708036</v>
      </c>
      <c r="C432" s="384">
        <f t="shared" si="64"/>
        <v>45870</v>
      </c>
      <c r="D432" s="384">
        <f t="shared" si="64"/>
        <v>45900</v>
      </c>
      <c r="E432" s="385">
        <f ca="1">IFERROR(INDEX('3. GRI Pricing'!$A$16:$AP$616,MATCH('PBI data'!$B432,'3. GRI Pricing'!$A$16:$A$616,0),MATCH('PBI data'!$D432,'3. GRI Pricing'!$A$16:$AP$16,0)),0)</f>
        <v>1418.8883257948441</v>
      </c>
    </row>
    <row r="433" spans="1:5" x14ac:dyDescent="0.25">
      <c r="B433" s="1" t="str">
        <f t="shared" ca="1" si="63"/>
        <v>222708036</v>
      </c>
      <c r="C433" s="384">
        <f t="shared" si="64"/>
        <v>45901</v>
      </c>
      <c r="D433" s="384">
        <f t="shared" si="64"/>
        <v>45930</v>
      </c>
      <c r="E433" s="385">
        <f ca="1">IFERROR(INDEX('3. GRI Pricing'!$A$16:$AP$616,MATCH('PBI data'!$B433,'3. GRI Pricing'!$A$16:$A$616,0),MATCH('PBI data'!$D433,'3. GRI Pricing'!$A$16:$AP$16,0)),0)</f>
        <v>1425.6999999999991</v>
      </c>
    </row>
    <row r="434" spans="1:5" x14ac:dyDescent="0.25">
      <c r="A434" s="381">
        <f>A422+1</f>
        <v>37</v>
      </c>
      <c r="B434" s="383" t="str">
        <f ca="1">OFFSET('3. GRI Pricing'!$A$16,'PBI data'!A434,0)</f>
        <v>222708037</v>
      </c>
      <c r="C434" s="384">
        <f t="shared" si="64"/>
        <v>45566</v>
      </c>
      <c r="D434" s="384">
        <f t="shared" si="64"/>
        <v>45596</v>
      </c>
      <c r="E434" s="385">
        <f ca="1">IFERROR(INDEX('3. GRI Pricing'!$A$16:$AP$616,MATCH('PBI data'!$B434,'3. GRI Pricing'!$A$16:$A$616,0),MATCH('PBI data'!$D434,'3. GRI Pricing'!$A$16:$AP$16,0)),0)</f>
        <v>1788.8308150192868</v>
      </c>
    </row>
    <row r="435" spans="1:5" x14ac:dyDescent="0.25">
      <c r="B435" s="1" t="str">
        <f ca="1">B434</f>
        <v>222708037</v>
      </c>
      <c r="C435" s="384">
        <f t="shared" si="64"/>
        <v>45597</v>
      </c>
      <c r="D435" s="384">
        <f t="shared" si="64"/>
        <v>45626</v>
      </c>
      <c r="E435" s="385">
        <f ca="1">IFERROR(INDEX('3. GRI Pricing'!$A$16:$AP$616,MATCH('PBI data'!$B435,'3. GRI Pricing'!$A$16:$A$616,0),MATCH('PBI data'!$D435,'3. GRI Pricing'!$A$16:$AP$16,0)),0)</f>
        <v>1797.4184765699076</v>
      </c>
    </row>
    <row r="436" spans="1:5" x14ac:dyDescent="0.25">
      <c r="B436" s="1" t="str">
        <f t="shared" ref="B436:B445" ca="1" si="65">B435</f>
        <v>222708037</v>
      </c>
      <c r="C436" s="384">
        <f t="shared" si="64"/>
        <v>45627</v>
      </c>
      <c r="D436" s="384">
        <f t="shared" si="64"/>
        <v>45657</v>
      </c>
      <c r="E436" s="385">
        <f ca="1">IFERROR(INDEX('3. GRI Pricing'!$A$16:$AP$616,MATCH('PBI data'!$B436,'3. GRI Pricing'!$A$16:$A$616,0),MATCH('PBI data'!$D436,'3. GRI Pricing'!$A$16:$AP$16,0)),0)</f>
        <v>1806.3357069512767</v>
      </c>
    </row>
    <row r="437" spans="1:5" x14ac:dyDescent="0.25">
      <c r="B437" s="1" t="str">
        <f t="shared" ca="1" si="65"/>
        <v>222708037</v>
      </c>
      <c r="C437" s="384">
        <f t="shared" si="64"/>
        <v>45658</v>
      </c>
      <c r="D437" s="384">
        <f t="shared" si="64"/>
        <v>45688</v>
      </c>
      <c r="E437" s="385">
        <f ca="1">IFERROR(INDEX('3. GRI Pricing'!$A$16:$AP$616,MATCH('PBI data'!$B437,'3. GRI Pricing'!$A$16:$A$616,0),MATCH('PBI data'!$D437,'3. GRI Pricing'!$A$16:$AP$16,0)),0)</f>
        <v>1815.2971768899392</v>
      </c>
    </row>
    <row r="438" spans="1:5" x14ac:dyDescent="0.25">
      <c r="B438" s="1" t="str">
        <f t="shared" ca="1" si="65"/>
        <v>222708037</v>
      </c>
      <c r="C438" s="384">
        <f t="shared" si="64"/>
        <v>45689</v>
      </c>
      <c r="D438" s="384">
        <f t="shared" si="64"/>
        <v>45716</v>
      </c>
      <c r="E438" s="385">
        <f ca="1">IFERROR(INDEX('3. GRI Pricing'!$A$16:$AP$616,MATCH('PBI data'!$B438,'3. GRI Pricing'!$A$16:$A$616,0),MATCH('PBI data'!$D438,'3. GRI Pricing'!$A$16:$AP$16,0)),0)</f>
        <v>1823.4296151845049</v>
      </c>
    </row>
    <row r="439" spans="1:5" x14ac:dyDescent="0.25">
      <c r="B439" s="1" t="str">
        <f t="shared" ca="1" si="65"/>
        <v>222708037</v>
      </c>
      <c r="C439" s="384">
        <f t="shared" si="64"/>
        <v>45717</v>
      </c>
      <c r="D439" s="384">
        <f t="shared" si="64"/>
        <v>45747</v>
      </c>
      <c r="E439" s="385">
        <f ca="1">IFERROR(INDEX('3. GRI Pricing'!$A$16:$AP$616,MATCH('PBI data'!$B439,'3. GRI Pricing'!$A$16:$A$616,0),MATCH('PBI data'!$D439,'3. GRI Pricing'!$A$16:$AP$16,0)),0)</f>
        <v>1832.4758902588776</v>
      </c>
    </row>
    <row r="440" spans="1:5" x14ac:dyDescent="0.25">
      <c r="B440" s="1" t="str">
        <f t="shared" ca="1" si="65"/>
        <v>222708037</v>
      </c>
      <c r="C440" s="384">
        <f t="shared" si="64"/>
        <v>45748</v>
      </c>
      <c r="D440" s="384">
        <f t="shared" si="64"/>
        <v>45777</v>
      </c>
      <c r="E440" s="385">
        <f ca="1">IFERROR(INDEX('3. GRI Pricing'!$A$16:$AP$616,MATCH('PBI data'!$B440,'3. GRI Pricing'!$A$16:$A$616,0),MATCH('PBI data'!$D440,'3. GRI Pricing'!$A$16:$AP$16,0)),0)</f>
        <v>1841.2730792457221</v>
      </c>
    </row>
    <row r="441" spans="1:5" x14ac:dyDescent="0.25">
      <c r="B441" s="1" t="str">
        <f t="shared" ca="1" si="65"/>
        <v>222708037</v>
      </c>
      <c r="C441" s="384">
        <f t="shared" si="64"/>
        <v>45778</v>
      </c>
      <c r="D441" s="384">
        <f t="shared" si="64"/>
        <v>45808</v>
      </c>
      <c r="E441" s="385">
        <f ca="1">IFERROR(INDEX('3. GRI Pricing'!$A$16:$AP$616,MATCH('PBI data'!$B441,'3. GRI Pricing'!$A$16:$A$616,0),MATCH('PBI data'!$D441,'3. GRI Pricing'!$A$16:$AP$16,0)),0)</f>
        <v>1850.4078781012342</v>
      </c>
    </row>
    <row r="442" spans="1:5" x14ac:dyDescent="0.25">
      <c r="B442" s="1" t="str">
        <f t="shared" ca="1" si="65"/>
        <v>222708037</v>
      </c>
      <c r="C442" s="384">
        <f t="shared" si="64"/>
        <v>45809</v>
      </c>
      <c r="D442" s="384">
        <f t="shared" si="64"/>
        <v>45838</v>
      </c>
      <c r="E442" s="385">
        <f ca="1">IFERROR(INDEX('3. GRI Pricing'!$A$16:$AP$616,MATCH('PBI data'!$B442,'3. GRI Pricing'!$A$16:$A$616,0),MATCH('PBI data'!$D442,'3. GRI Pricing'!$A$16:$AP$16,0)),0)</f>
        <v>1859.2911533972072</v>
      </c>
    </row>
    <row r="443" spans="1:5" x14ac:dyDescent="0.25">
      <c r="B443" s="1" t="str">
        <f t="shared" ca="1" si="65"/>
        <v>222708037</v>
      </c>
      <c r="C443" s="384">
        <f t="shared" si="64"/>
        <v>45839</v>
      </c>
      <c r="D443" s="384">
        <f t="shared" si="64"/>
        <v>45869</v>
      </c>
      <c r="E443" s="385">
        <f ca="1">IFERROR(INDEX('3. GRI Pricing'!$A$16:$AP$616,MATCH('PBI data'!$B443,'3. GRI Pricing'!$A$16:$A$616,0),MATCH('PBI data'!$D443,'3. GRI Pricing'!$A$16:$AP$16,0)),0)</f>
        <v>1868.5153422975707</v>
      </c>
    </row>
    <row r="444" spans="1:5" x14ac:dyDescent="0.25">
      <c r="B444" s="1" t="str">
        <f t="shared" ca="1" si="65"/>
        <v>222708037</v>
      </c>
      <c r="C444" s="384">
        <f t="shared" si="64"/>
        <v>45870</v>
      </c>
      <c r="D444" s="384">
        <f t="shared" si="64"/>
        <v>45900</v>
      </c>
      <c r="E444" s="385">
        <f ca="1">IFERROR(INDEX('3. GRI Pricing'!$A$16:$AP$616,MATCH('PBI data'!$B444,'3. GRI Pricing'!$A$16:$A$616,0),MATCH('PBI data'!$D444,'3. GRI Pricing'!$A$16:$AP$16,0)),0)</f>
        <v>1877.7852936169691</v>
      </c>
    </row>
    <row r="445" spans="1:5" x14ac:dyDescent="0.25">
      <c r="B445" s="1" t="str">
        <f t="shared" ca="1" si="65"/>
        <v>222708037</v>
      </c>
      <c r="C445" s="384">
        <f t="shared" si="64"/>
        <v>45901</v>
      </c>
      <c r="D445" s="384">
        <f t="shared" si="64"/>
        <v>45930</v>
      </c>
      <c r="E445" s="385">
        <f ca="1">IFERROR(INDEX('3. GRI Pricing'!$A$16:$AP$616,MATCH('PBI data'!$B445,'3. GRI Pricing'!$A$16:$A$616,0),MATCH('PBI data'!$D445,'3. GRI Pricing'!$A$16:$AP$16,0)),0)</f>
        <v>1886.7999999999993</v>
      </c>
    </row>
    <row r="446" spans="1:5" x14ac:dyDescent="0.25">
      <c r="A446" s="381">
        <f>A434+1</f>
        <v>38</v>
      </c>
      <c r="B446" s="383" t="str">
        <f ca="1">OFFSET('3. GRI Pricing'!$A$16,'PBI data'!A446,0)</f>
        <v>222708038</v>
      </c>
      <c r="C446" s="384">
        <f t="shared" si="64"/>
        <v>45566</v>
      </c>
      <c r="D446" s="384">
        <f t="shared" si="64"/>
        <v>45596</v>
      </c>
      <c r="E446" s="385">
        <f ca="1">IFERROR(INDEX('3. GRI Pricing'!$A$16:$AP$616,MATCH('PBI data'!$B446,'3. GRI Pricing'!$A$16:$A$616,0),MATCH('PBI data'!$D446,'3. GRI Pricing'!$A$16:$AP$16,0)),0)</f>
        <v>1341.623111264465</v>
      </c>
    </row>
    <row r="447" spans="1:5" x14ac:dyDescent="0.25">
      <c r="B447" s="1" t="str">
        <f ca="1">B446</f>
        <v>222708038</v>
      </c>
      <c r="C447" s="384">
        <f t="shared" ref="C447:D462" si="66">C435</f>
        <v>45597</v>
      </c>
      <c r="D447" s="384">
        <f t="shared" si="66"/>
        <v>45626</v>
      </c>
      <c r="E447" s="385">
        <f ca="1">IFERROR(INDEX('3. GRI Pricing'!$A$16:$AP$616,MATCH('PBI data'!$B447,'3. GRI Pricing'!$A$16:$A$616,0),MATCH('PBI data'!$D447,'3. GRI Pricing'!$A$16:$AP$16,0)),0)</f>
        <v>1348.0638574274305</v>
      </c>
    </row>
    <row r="448" spans="1:5" x14ac:dyDescent="0.25">
      <c r="B448" s="1" t="str">
        <f t="shared" ref="B448:B457" ca="1" si="67">B447</f>
        <v>222708038</v>
      </c>
      <c r="C448" s="384">
        <f t="shared" si="66"/>
        <v>45627</v>
      </c>
      <c r="D448" s="384">
        <f t="shared" si="66"/>
        <v>45657</v>
      </c>
      <c r="E448" s="385">
        <f ca="1">IFERROR(INDEX('3. GRI Pricing'!$A$16:$AP$616,MATCH('PBI data'!$B448,'3. GRI Pricing'!$A$16:$A$616,0),MATCH('PBI data'!$D448,'3. GRI Pricing'!$A$16:$AP$16,0)),0)</f>
        <v>1354.7517802134573</v>
      </c>
    </row>
    <row r="449" spans="1:5" x14ac:dyDescent="0.25">
      <c r="B449" s="1" t="str">
        <f t="shared" ca="1" si="67"/>
        <v>222708038</v>
      </c>
      <c r="C449" s="384">
        <f t="shared" si="66"/>
        <v>45658</v>
      </c>
      <c r="D449" s="384">
        <f t="shared" si="66"/>
        <v>45688</v>
      </c>
      <c r="E449" s="385">
        <f ca="1">IFERROR(INDEX('3. GRI Pricing'!$A$16:$AP$616,MATCH('PBI data'!$B449,'3. GRI Pricing'!$A$16:$A$616,0),MATCH('PBI data'!$D449,'3. GRI Pricing'!$A$16:$AP$16,0)),0)</f>
        <v>1361.4728826674543</v>
      </c>
    </row>
    <row r="450" spans="1:5" x14ac:dyDescent="0.25">
      <c r="B450" s="1" t="str">
        <f t="shared" ca="1" si="67"/>
        <v>222708038</v>
      </c>
      <c r="C450" s="384">
        <f t="shared" si="66"/>
        <v>45689</v>
      </c>
      <c r="D450" s="384">
        <f t="shared" si="66"/>
        <v>45716</v>
      </c>
      <c r="E450" s="385">
        <f ca="1">IFERROR(INDEX('3. GRI Pricing'!$A$16:$AP$616,MATCH('PBI data'!$B450,'3. GRI Pricing'!$A$16:$A$616,0),MATCH('PBI data'!$D450,'3. GRI Pricing'!$A$16:$AP$16,0)),0)</f>
        <v>1367.5722113883785</v>
      </c>
    </row>
    <row r="451" spans="1:5" x14ac:dyDescent="0.25">
      <c r="B451" s="1" t="str">
        <f t="shared" ca="1" si="67"/>
        <v>222708038</v>
      </c>
      <c r="C451" s="384">
        <f t="shared" si="66"/>
        <v>45717</v>
      </c>
      <c r="D451" s="384">
        <f t="shared" si="66"/>
        <v>45747</v>
      </c>
      <c r="E451" s="385">
        <f ca="1">IFERROR(INDEX('3. GRI Pricing'!$A$16:$AP$616,MATCH('PBI data'!$B451,'3. GRI Pricing'!$A$16:$A$616,0),MATCH('PBI data'!$D451,'3. GRI Pricing'!$A$16:$AP$16,0)),0)</f>
        <v>1374.356917694158</v>
      </c>
    </row>
    <row r="452" spans="1:5" x14ac:dyDescent="0.25">
      <c r="B452" s="1" t="str">
        <f t="shared" ca="1" si="67"/>
        <v>222708038</v>
      </c>
      <c r="C452" s="384">
        <f t="shared" si="66"/>
        <v>45748</v>
      </c>
      <c r="D452" s="384">
        <f t="shared" si="66"/>
        <v>45777</v>
      </c>
      <c r="E452" s="385">
        <f ca="1">IFERROR(INDEX('3. GRI Pricing'!$A$16:$AP$616,MATCH('PBI data'!$B452,'3. GRI Pricing'!$A$16:$A$616,0),MATCH('PBI data'!$D452,'3. GRI Pricing'!$A$16:$AP$16,0)),0)</f>
        <v>1380.9548094342913</v>
      </c>
    </row>
    <row r="453" spans="1:5" x14ac:dyDescent="0.25">
      <c r="B453" s="1" t="str">
        <f t="shared" ca="1" si="67"/>
        <v>222708038</v>
      </c>
      <c r="C453" s="384">
        <f t="shared" si="66"/>
        <v>45778</v>
      </c>
      <c r="D453" s="384">
        <f t="shared" si="66"/>
        <v>45808</v>
      </c>
      <c r="E453" s="385">
        <f ca="1">IFERROR(INDEX('3. GRI Pricing'!$A$16:$AP$616,MATCH('PBI data'!$B453,'3. GRI Pricing'!$A$16:$A$616,0),MATCH('PBI data'!$D453,'3. GRI Pricing'!$A$16:$AP$16,0)),0)</f>
        <v>1387.8059085759253</v>
      </c>
    </row>
    <row r="454" spans="1:5" x14ac:dyDescent="0.25">
      <c r="B454" s="1" t="str">
        <f t="shared" ca="1" si="67"/>
        <v>222708038</v>
      </c>
      <c r="C454" s="384">
        <f t="shared" si="66"/>
        <v>45809</v>
      </c>
      <c r="D454" s="384">
        <f t="shared" si="66"/>
        <v>45838</v>
      </c>
      <c r="E454" s="385">
        <f ca="1">IFERROR(INDEX('3. GRI Pricing'!$A$16:$AP$616,MATCH('PBI data'!$B454,'3. GRI Pricing'!$A$16:$A$616,0),MATCH('PBI data'!$D454,'3. GRI Pricing'!$A$16:$AP$16,0)),0)</f>
        <v>1394.4683650479049</v>
      </c>
    </row>
    <row r="455" spans="1:5" x14ac:dyDescent="0.25">
      <c r="B455" s="1" t="str">
        <f t="shared" ca="1" si="67"/>
        <v>222708038</v>
      </c>
      <c r="C455" s="384">
        <f t="shared" si="66"/>
        <v>45839</v>
      </c>
      <c r="D455" s="384">
        <f t="shared" si="66"/>
        <v>45869</v>
      </c>
      <c r="E455" s="385">
        <f ca="1">IFERROR(INDEX('3. GRI Pricing'!$A$16:$AP$616,MATCH('PBI data'!$B455,'3. GRI Pricing'!$A$16:$A$616,0),MATCH('PBI data'!$D455,'3. GRI Pricing'!$A$16:$AP$16,0)),0)</f>
        <v>1401.3865067231775</v>
      </c>
    </row>
    <row r="456" spans="1:5" x14ac:dyDescent="0.25">
      <c r="B456" s="1" t="str">
        <f t="shared" ca="1" si="67"/>
        <v>222708038</v>
      </c>
      <c r="C456" s="384">
        <f t="shared" si="66"/>
        <v>45870</v>
      </c>
      <c r="D456" s="384">
        <f t="shared" si="66"/>
        <v>45900</v>
      </c>
      <c r="E456" s="385">
        <f ca="1">IFERROR(INDEX('3. GRI Pricing'!$A$16:$AP$616,MATCH('PBI data'!$B456,'3. GRI Pricing'!$A$16:$A$616,0),MATCH('PBI data'!$D456,'3. GRI Pricing'!$A$16:$AP$16,0)),0)</f>
        <v>1408.3389702127263</v>
      </c>
    </row>
    <row r="457" spans="1:5" x14ac:dyDescent="0.25">
      <c r="B457" s="1" t="str">
        <f t="shared" ca="1" si="67"/>
        <v>222708038</v>
      </c>
      <c r="C457" s="384">
        <f t="shared" si="66"/>
        <v>45901</v>
      </c>
      <c r="D457" s="384">
        <f t="shared" si="66"/>
        <v>45930</v>
      </c>
      <c r="E457" s="385">
        <f ca="1">IFERROR(INDEX('3. GRI Pricing'!$A$16:$AP$616,MATCH('PBI data'!$B457,'3. GRI Pricing'!$A$16:$A$616,0),MATCH('PBI data'!$D457,'3. GRI Pricing'!$A$16:$AP$16,0)),0)</f>
        <v>1415.099999999999</v>
      </c>
    </row>
    <row r="458" spans="1:5" x14ac:dyDescent="0.25">
      <c r="A458" s="381">
        <f>A446+1</f>
        <v>39</v>
      </c>
      <c r="B458" s="383" t="str">
        <f ca="1">OFFSET('3. GRI Pricing'!$A$16,'PBI data'!A458,0)</f>
        <v>222708039</v>
      </c>
      <c r="C458" s="384">
        <f t="shared" si="66"/>
        <v>45566</v>
      </c>
      <c r="D458" s="384">
        <f t="shared" si="66"/>
        <v>45596</v>
      </c>
      <c r="E458" s="385">
        <f ca="1">IFERROR(INDEX('3. GRI Pricing'!$A$16:$AP$616,MATCH('PBI data'!$B458,'3. GRI Pricing'!$A$16:$A$616,0),MATCH('PBI data'!$D458,'3. GRI Pricing'!$A$16:$AP$16,0)),0)</f>
        <v>1341.623111264465</v>
      </c>
    </row>
    <row r="459" spans="1:5" x14ac:dyDescent="0.25">
      <c r="B459" s="1" t="str">
        <f ca="1">B458</f>
        <v>222708039</v>
      </c>
      <c r="C459" s="384">
        <f t="shared" si="66"/>
        <v>45597</v>
      </c>
      <c r="D459" s="384">
        <f t="shared" si="66"/>
        <v>45626</v>
      </c>
      <c r="E459" s="385">
        <f ca="1">IFERROR(INDEX('3. GRI Pricing'!$A$16:$AP$616,MATCH('PBI data'!$B459,'3. GRI Pricing'!$A$16:$A$616,0),MATCH('PBI data'!$D459,'3. GRI Pricing'!$A$16:$AP$16,0)),0)</f>
        <v>1348.0638574274305</v>
      </c>
    </row>
    <row r="460" spans="1:5" x14ac:dyDescent="0.25">
      <c r="B460" s="1" t="str">
        <f t="shared" ref="B460:B469" ca="1" si="68">B459</f>
        <v>222708039</v>
      </c>
      <c r="C460" s="384">
        <f t="shared" si="66"/>
        <v>45627</v>
      </c>
      <c r="D460" s="384">
        <f t="shared" si="66"/>
        <v>45657</v>
      </c>
      <c r="E460" s="385">
        <f ca="1">IFERROR(INDEX('3. GRI Pricing'!$A$16:$AP$616,MATCH('PBI data'!$B460,'3. GRI Pricing'!$A$16:$A$616,0),MATCH('PBI data'!$D460,'3. GRI Pricing'!$A$16:$AP$16,0)),0)</f>
        <v>1354.7517802134573</v>
      </c>
    </row>
    <row r="461" spans="1:5" x14ac:dyDescent="0.25">
      <c r="B461" s="1" t="str">
        <f t="shared" ca="1" si="68"/>
        <v>222708039</v>
      </c>
      <c r="C461" s="384">
        <f t="shared" si="66"/>
        <v>45658</v>
      </c>
      <c r="D461" s="384">
        <f t="shared" si="66"/>
        <v>45688</v>
      </c>
      <c r="E461" s="385">
        <f ca="1">IFERROR(INDEX('3. GRI Pricing'!$A$16:$AP$616,MATCH('PBI data'!$B461,'3. GRI Pricing'!$A$16:$A$616,0),MATCH('PBI data'!$D461,'3. GRI Pricing'!$A$16:$AP$16,0)),0)</f>
        <v>1361.4728826674543</v>
      </c>
    </row>
    <row r="462" spans="1:5" x14ac:dyDescent="0.25">
      <c r="B462" s="1" t="str">
        <f t="shared" ca="1" si="68"/>
        <v>222708039</v>
      </c>
      <c r="C462" s="384">
        <f t="shared" si="66"/>
        <v>45689</v>
      </c>
      <c r="D462" s="384">
        <f t="shared" si="66"/>
        <v>45716</v>
      </c>
      <c r="E462" s="385">
        <f ca="1">IFERROR(INDEX('3. GRI Pricing'!$A$16:$AP$616,MATCH('PBI data'!$B462,'3. GRI Pricing'!$A$16:$A$616,0),MATCH('PBI data'!$D462,'3. GRI Pricing'!$A$16:$AP$16,0)),0)</f>
        <v>1367.5722113883785</v>
      </c>
    </row>
    <row r="463" spans="1:5" x14ac:dyDescent="0.25">
      <c r="B463" s="1" t="str">
        <f t="shared" ca="1" si="68"/>
        <v>222708039</v>
      </c>
      <c r="C463" s="384">
        <f t="shared" ref="C463:D478" si="69">C451</f>
        <v>45717</v>
      </c>
      <c r="D463" s="384">
        <f t="shared" si="69"/>
        <v>45747</v>
      </c>
      <c r="E463" s="385">
        <f ca="1">IFERROR(INDEX('3. GRI Pricing'!$A$16:$AP$616,MATCH('PBI data'!$B463,'3. GRI Pricing'!$A$16:$A$616,0),MATCH('PBI data'!$D463,'3. GRI Pricing'!$A$16:$AP$16,0)),0)</f>
        <v>1374.356917694158</v>
      </c>
    </row>
    <row r="464" spans="1:5" x14ac:dyDescent="0.25">
      <c r="B464" s="1" t="str">
        <f t="shared" ca="1" si="68"/>
        <v>222708039</v>
      </c>
      <c r="C464" s="384">
        <f t="shared" si="69"/>
        <v>45748</v>
      </c>
      <c r="D464" s="384">
        <f t="shared" si="69"/>
        <v>45777</v>
      </c>
      <c r="E464" s="385">
        <f ca="1">IFERROR(INDEX('3. GRI Pricing'!$A$16:$AP$616,MATCH('PBI data'!$B464,'3. GRI Pricing'!$A$16:$A$616,0),MATCH('PBI data'!$D464,'3. GRI Pricing'!$A$16:$AP$16,0)),0)</f>
        <v>1380.9548094342913</v>
      </c>
    </row>
    <row r="465" spans="1:5" x14ac:dyDescent="0.25">
      <c r="B465" s="1" t="str">
        <f t="shared" ca="1" si="68"/>
        <v>222708039</v>
      </c>
      <c r="C465" s="384">
        <f t="shared" si="69"/>
        <v>45778</v>
      </c>
      <c r="D465" s="384">
        <f t="shared" si="69"/>
        <v>45808</v>
      </c>
      <c r="E465" s="385">
        <f ca="1">IFERROR(INDEX('3. GRI Pricing'!$A$16:$AP$616,MATCH('PBI data'!$B465,'3. GRI Pricing'!$A$16:$A$616,0),MATCH('PBI data'!$D465,'3. GRI Pricing'!$A$16:$AP$16,0)),0)</f>
        <v>1387.8059085759253</v>
      </c>
    </row>
    <row r="466" spans="1:5" x14ac:dyDescent="0.25">
      <c r="B466" s="1" t="str">
        <f t="shared" ca="1" si="68"/>
        <v>222708039</v>
      </c>
      <c r="C466" s="384">
        <f t="shared" si="69"/>
        <v>45809</v>
      </c>
      <c r="D466" s="384">
        <f t="shared" si="69"/>
        <v>45838</v>
      </c>
      <c r="E466" s="385">
        <f ca="1">IFERROR(INDEX('3. GRI Pricing'!$A$16:$AP$616,MATCH('PBI data'!$B466,'3. GRI Pricing'!$A$16:$A$616,0),MATCH('PBI data'!$D466,'3. GRI Pricing'!$A$16:$AP$16,0)),0)</f>
        <v>1394.4683650479049</v>
      </c>
    </row>
    <row r="467" spans="1:5" x14ac:dyDescent="0.25">
      <c r="B467" s="1" t="str">
        <f t="shared" ca="1" si="68"/>
        <v>222708039</v>
      </c>
      <c r="C467" s="384">
        <f t="shared" si="69"/>
        <v>45839</v>
      </c>
      <c r="D467" s="384">
        <f t="shared" si="69"/>
        <v>45869</v>
      </c>
      <c r="E467" s="385">
        <f ca="1">IFERROR(INDEX('3. GRI Pricing'!$A$16:$AP$616,MATCH('PBI data'!$B467,'3. GRI Pricing'!$A$16:$A$616,0),MATCH('PBI data'!$D467,'3. GRI Pricing'!$A$16:$AP$16,0)),0)</f>
        <v>1401.3865067231775</v>
      </c>
    </row>
    <row r="468" spans="1:5" x14ac:dyDescent="0.25">
      <c r="B468" s="1" t="str">
        <f t="shared" ca="1" si="68"/>
        <v>222708039</v>
      </c>
      <c r="C468" s="384">
        <f t="shared" si="69"/>
        <v>45870</v>
      </c>
      <c r="D468" s="384">
        <f t="shared" si="69"/>
        <v>45900</v>
      </c>
      <c r="E468" s="385">
        <f ca="1">IFERROR(INDEX('3. GRI Pricing'!$A$16:$AP$616,MATCH('PBI data'!$B468,'3. GRI Pricing'!$A$16:$A$616,0),MATCH('PBI data'!$D468,'3. GRI Pricing'!$A$16:$AP$16,0)),0)</f>
        <v>1408.3389702127263</v>
      </c>
    </row>
    <row r="469" spans="1:5" x14ac:dyDescent="0.25">
      <c r="B469" s="1" t="str">
        <f t="shared" ca="1" si="68"/>
        <v>222708039</v>
      </c>
      <c r="C469" s="384">
        <f t="shared" si="69"/>
        <v>45901</v>
      </c>
      <c r="D469" s="384">
        <f t="shared" si="69"/>
        <v>45930</v>
      </c>
      <c r="E469" s="385">
        <f ca="1">IFERROR(INDEX('3. GRI Pricing'!$A$16:$AP$616,MATCH('PBI data'!$B469,'3. GRI Pricing'!$A$16:$A$616,0),MATCH('PBI data'!$D469,'3. GRI Pricing'!$A$16:$AP$16,0)),0)</f>
        <v>1415.099999999999</v>
      </c>
    </row>
    <row r="470" spans="1:5" x14ac:dyDescent="0.25">
      <c r="A470" s="381">
        <f>A458+1</f>
        <v>40</v>
      </c>
      <c r="B470" s="383" t="str">
        <f ca="1">OFFSET('3. GRI Pricing'!$A$16,'PBI data'!A470,0)</f>
        <v>222708040</v>
      </c>
      <c r="C470" s="384">
        <f t="shared" si="69"/>
        <v>45566</v>
      </c>
      <c r="D470" s="384">
        <f t="shared" si="69"/>
        <v>45596</v>
      </c>
      <c r="E470" s="385">
        <f ca="1">IFERROR(INDEX('3. GRI Pricing'!$A$16:$AP$616,MATCH('PBI data'!$B470,'3. GRI Pricing'!$A$16:$A$616,0),MATCH('PBI data'!$D470,'3. GRI Pricing'!$A$16:$AP$16,0)),0)</f>
        <v>1788.8308150192868</v>
      </c>
    </row>
    <row r="471" spans="1:5" x14ac:dyDescent="0.25">
      <c r="B471" s="1" t="str">
        <f ca="1">B470</f>
        <v>222708040</v>
      </c>
      <c r="C471" s="384">
        <f t="shared" si="69"/>
        <v>45597</v>
      </c>
      <c r="D471" s="384">
        <f t="shared" si="69"/>
        <v>45626</v>
      </c>
      <c r="E471" s="385">
        <f ca="1">IFERROR(INDEX('3. GRI Pricing'!$A$16:$AP$616,MATCH('PBI data'!$B471,'3. GRI Pricing'!$A$16:$A$616,0),MATCH('PBI data'!$D471,'3. GRI Pricing'!$A$16:$AP$16,0)),0)</f>
        <v>1797.4184765699076</v>
      </c>
    </row>
    <row r="472" spans="1:5" x14ac:dyDescent="0.25">
      <c r="B472" s="1" t="str">
        <f t="shared" ref="B472:B481" ca="1" si="70">B471</f>
        <v>222708040</v>
      </c>
      <c r="C472" s="384">
        <f t="shared" si="69"/>
        <v>45627</v>
      </c>
      <c r="D472" s="384">
        <f t="shared" si="69"/>
        <v>45657</v>
      </c>
      <c r="E472" s="385">
        <f ca="1">IFERROR(INDEX('3. GRI Pricing'!$A$16:$AP$616,MATCH('PBI data'!$B472,'3. GRI Pricing'!$A$16:$A$616,0),MATCH('PBI data'!$D472,'3. GRI Pricing'!$A$16:$AP$16,0)),0)</f>
        <v>1806.3357069512767</v>
      </c>
    </row>
    <row r="473" spans="1:5" x14ac:dyDescent="0.25">
      <c r="B473" s="1" t="str">
        <f t="shared" ca="1" si="70"/>
        <v>222708040</v>
      </c>
      <c r="C473" s="384">
        <f t="shared" si="69"/>
        <v>45658</v>
      </c>
      <c r="D473" s="384">
        <f t="shared" si="69"/>
        <v>45688</v>
      </c>
      <c r="E473" s="385">
        <f ca="1">IFERROR(INDEX('3. GRI Pricing'!$A$16:$AP$616,MATCH('PBI data'!$B473,'3. GRI Pricing'!$A$16:$A$616,0),MATCH('PBI data'!$D473,'3. GRI Pricing'!$A$16:$AP$16,0)),0)</f>
        <v>1815.2971768899392</v>
      </c>
    </row>
    <row r="474" spans="1:5" x14ac:dyDescent="0.25">
      <c r="B474" s="1" t="str">
        <f t="shared" ca="1" si="70"/>
        <v>222708040</v>
      </c>
      <c r="C474" s="384">
        <f t="shared" si="69"/>
        <v>45689</v>
      </c>
      <c r="D474" s="384">
        <f t="shared" si="69"/>
        <v>45716</v>
      </c>
      <c r="E474" s="385">
        <f ca="1">IFERROR(INDEX('3. GRI Pricing'!$A$16:$AP$616,MATCH('PBI data'!$B474,'3. GRI Pricing'!$A$16:$A$616,0),MATCH('PBI data'!$D474,'3. GRI Pricing'!$A$16:$AP$16,0)),0)</f>
        <v>1823.4296151845049</v>
      </c>
    </row>
    <row r="475" spans="1:5" x14ac:dyDescent="0.25">
      <c r="B475" s="1" t="str">
        <f t="shared" ca="1" si="70"/>
        <v>222708040</v>
      </c>
      <c r="C475" s="384">
        <f t="shared" si="69"/>
        <v>45717</v>
      </c>
      <c r="D475" s="384">
        <f t="shared" si="69"/>
        <v>45747</v>
      </c>
      <c r="E475" s="385">
        <f ca="1">IFERROR(INDEX('3. GRI Pricing'!$A$16:$AP$616,MATCH('PBI data'!$B475,'3. GRI Pricing'!$A$16:$A$616,0),MATCH('PBI data'!$D475,'3. GRI Pricing'!$A$16:$AP$16,0)),0)</f>
        <v>1832.4758902588776</v>
      </c>
    </row>
    <row r="476" spans="1:5" x14ac:dyDescent="0.25">
      <c r="B476" s="1" t="str">
        <f t="shared" ca="1" si="70"/>
        <v>222708040</v>
      </c>
      <c r="C476" s="384">
        <f t="shared" si="69"/>
        <v>45748</v>
      </c>
      <c r="D476" s="384">
        <f t="shared" si="69"/>
        <v>45777</v>
      </c>
      <c r="E476" s="385">
        <f ca="1">IFERROR(INDEX('3. GRI Pricing'!$A$16:$AP$616,MATCH('PBI data'!$B476,'3. GRI Pricing'!$A$16:$A$616,0),MATCH('PBI data'!$D476,'3. GRI Pricing'!$A$16:$AP$16,0)),0)</f>
        <v>1841.2730792457221</v>
      </c>
    </row>
    <row r="477" spans="1:5" x14ac:dyDescent="0.25">
      <c r="B477" s="1" t="str">
        <f t="shared" ca="1" si="70"/>
        <v>222708040</v>
      </c>
      <c r="C477" s="384">
        <f t="shared" si="69"/>
        <v>45778</v>
      </c>
      <c r="D477" s="384">
        <f t="shared" si="69"/>
        <v>45808</v>
      </c>
      <c r="E477" s="385">
        <f ca="1">IFERROR(INDEX('3. GRI Pricing'!$A$16:$AP$616,MATCH('PBI data'!$B477,'3. GRI Pricing'!$A$16:$A$616,0),MATCH('PBI data'!$D477,'3. GRI Pricing'!$A$16:$AP$16,0)),0)</f>
        <v>1850.4078781012342</v>
      </c>
    </row>
    <row r="478" spans="1:5" x14ac:dyDescent="0.25">
      <c r="B478" s="1" t="str">
        <f t="shared" ca="1" si="70"/>
        <v>222708040</v>
      </c>
      <c r="C478" s="384">
        <f t="shared" si="69"/>
        <v>45809</v>
      </c>
      <c r="D478" s="384">
        <f t="shared" si="69"/>
        <v>45838</v>
      </c>
      <c r="E478" s="385">
        <f ca="1">IFERROR(INDEX('3. GRI Pricing'!$A$16:$AP$616,MATCH('PBI data'!$B478,'3. GRI Pricing'!$A$16:$A$616,0),MATCH('PBI data'!$D478,'3. GRI Pricing'!$A$16:$AP$16,0)),0)</f>
        <v>1859.2911533972072</v>
      </c>
    </row>
    <row r="479" spans="1:5" x14ac:dyDescent="0.25">
      <c r="B479" s="1" t="str">
        <f t="shared" ca="1" si="70"/>
        <v>222708040</v>
      </c>
      <c r="C479" s="384">
        <f t="shared" ref="C479:D494" si="71">C467</f>
        <v>45839</v>
      </c>
      <c r="D479" s="384">
        <f t="shared" si="71"/>
        <v>45869</v>
      </c>
      <c r="E479" s="385">
        <f ca="1">IFERROR(INDEX('3. GRI Pricing'!$A$16:$AP$616,MATCH('PBI data'!$B479,'3. GRI Pricing'!$A$16:$A$616,0),MATCH('PBI data'!$D479,'3. GRI Pricing'!$A$16:$AP$16,0)),0)</f>
        <v>1868.5153422975707</v>
      </c>
    </row>
    <row r="480" spans="1:5" x14ac:dyDescent="0.25">
      <c r="B480" s="1" t="str">
        <f t="shared" ca="1" si="70"/>
        <v>222708040</v>
      </c>
      <c r="C480" s="384">
        <f t="shared" si="71"/>
        <v>45870</v>
      </c>
      <c r="D480" s="384">
        <f t="shared" si="71"/>
        <v>45900</v>
      </c>
      <c r="E480" s="385">
        <f ca="1">IFERROR(INDEX('3. GRI Pricing'!$A$16:$AP$616,MATCH('PBI data'!$B480,'3. GRI Pricing'!$A$16:$A$616,0),MATCH('PBI data'!$D480,'3. GRI Pricing'!$A$16:$AP$16,0)),0)</f>
        <v>1877.7852936169691</v>
      </c>
    </row>
    <row r="481" spans="1:5" x14ac:dyDescent="0.25">
      <c r="B481" s="1" t="str">
        <f t="shared" ca="1" si="70"/>
        <v>222708040</v>
      </c>
      <c r="C481" s="384">
        <f t="shared" si="71"/>
        <v>45901</v>
      </c>
      <c r="D481" s="384">
        <f t="shared" si="71"/>
        <v>45930</v>
      </c>
      <c r="E481" s="385">
        <f ca="1">IFERROR(INDEX('3. GRI Pricing'!$A$16:$AP$616,MATCH('PBI data'!$B481,'3. GRI Pricing'!$A$16:$A$616,0),MATCH('PBI data'!$D481,'3. GRI Pricing'!$A$16:$AP$16,0)),0)</f>
        <v>1886.7999999999993</v>
      </c>
    </row>
    <row r="482" spans="1:5" x14ac:dyDescent="0.25">
      <c r="A482" s="381">
        <f>A470+1</f>
        <v>41</v>
      </c>
      <c r="B482" s="383" t="str">
        <f ca="1">OFFSET('3. GRI Pricing'!$A$16,'PBI data'!A482,0)</f>
        <v>222708041</v>
      </c>
      <c r="C482" s="384">
        <f t="shared" si="71"/>
        <v>45566</v>
      </c>
      <c r="D482" s="384">
        <f t="shared" si="71"/>
        <v>45596</v>
      </c>
      <c r="E482" s="385">
        <f ca="1">IFERROR(INDEX('3. GRI Pricing'!$A$16:$AP$616,MATCH('PBI data'!$B482,'3. GRI Pricing'!$A$16:$A$616,0),MATCH('PBI data'!$D482,'3. GRI Pricing'!$A$16:$AP$16,0)),0)</f>
        <v>1351.6727225847981</v>
      </c>
    </row>
    <row r="483" spans="1:5" x14ac:dyDescent="0.25">
      <c r="B483" s="1" t="str">
        <f ca="1">B482</f>
        <v>222708041</v>
      </c>
      <c r="C483" s="384">
        <f t="shared" si="71"/>
        <v>45597</v>
      </c>
      <c r="D483" s="384">
        <f t="shared" si="71"/>
        <v>45626</v>
      </c>
      <c r="E483" s="385">
        <f ca="1">IFERROR(INDEX('3. GRI Pricing'!$A$16:$AP$616,MATCH('PBI data'!$B483,'3. GRI Pricing'!$A$16:$A$616,0),MATCH('PBI data'!$D483,'3. GRI Pricing'!$A$16:$AP$16,0)),0)</f>
        <v>1358.1617140373739</v>
      </c>
    </row>
    <row r="484" spans="1:5" x14ac:dyDescent="0.25">
      <c r="B484" s="1" t="str">
        <f t="shared" ref="B484:B493" ca="1" si="72">B483</f>
        <v>222708041</v>
      </c>
      <c r="C484" s="384">
        <f t="shared" si="71"/>
        <v>45627</v>
      </c>
      <c r="D484" s="384">
        <f t="shared" si="71"/>
        <v>45657</v>
      </c>
      <c r="E484" s="385">
        <f ca="1">IFERROR(INDEX('3. GRI Pricing'!$A$16:$AP$616,MATCH('PBI data'!$B484,'3. GRI Pricing'!$A$16:$A$616,0),MATCH('PBI data'!$D484,'3. GRI Pricing'!$A$16:$AP$16,0)),0)</f>
        <v>1364.899733623296</v>
      </c>
    </row>
    <row r="485" spans="1:5" x14ac:dyDescent="0.25">
      <c r="B485" s="1" t="str">
        <f t="shared" ca="1" si="72"/>
        <v>222708041</v>
      </c>
      <c r="C485" s="384">
        <f t="shared" si="71"/>
        <v>45658</v>
      </c>
      <c r="D485" s="384">
        <f t="shared" si="71"/>
        <v>45688</v>
      </c>
      <c r="E485" s="385">
        <f ca="1">IFERROR(INDEX('3. GRI Pricing'!$A$16:$AP$616,MATCH('PBI data'!$B485,'3. GRI Pricing'!$A$16:$A$616,0),MATCH('PBI data'!$D485,'3. GRI Pricing'!$A$16:$AP$16,0)),0)</f>
        <v>1371.6711814140269</v>
      </c>
    </row>
    <row r="486" spans="1:5" x14ac:dyDescent="0.25">
      <c r="B486" s="1" t="str">
        <f t="shared" ca="1" si="72"/>
        <v>222708041</v>
      </c>
      <c r="C486" s="384">
        <f t="shared" si="71"/>
        <v>45689</v>
      </c>
      <c r="D486" s="384">
        <f t="shared" si="71"/>
        <v>45716</v>
      </c>
      <c r="E486" s="385">
        <f ca="1">IFERROR(INDEX('3. GRI Pricing'!$A$16:$AP$616,MATCH('PBI data'!$B486,'3. GRI Pricing'!$A$16:$A$616,0),MATCH('PBI data'!$D486,'3. GRI Pricing'!$A$16:$AP$16,0)),0)</f>
        <v>1377.8161979905385</v>
      </c>
    </row>
    <row r="487" spans="1:5" x14ac:dyDescent="0.25">
      <c r="B487" s="1" t="str">
        <f t="shared" ca="1" si="72"/>
        <v>222708041</v>
      </c>
      <c r="C487" s="384">
        <f t="shared" si="71"/>
        <v>45717</v>
      </c>
      <c r="D487" s="384">
        <f t="shared" si="71"/>
        <v>45747</v>
      </c>
      <c r="E487" s="385">
        <f ca="1">IFERROR(INDEX('3. GRI Pricing'!$A$16:$AP$616,MATCH('PBI data'!$B487,'3. GRI Pricing'!$A$16:$A$616,0),MATCH('PBI data'!$D487,'3. GRI Pricing'!$A$16:$AP$16,0)),0)</f>
        <v>1384.6517260663989</v>
      </c>
    </row>
    <row r="488" spans="1:5" x14ac:dyDescent="0.25">
      <c r="B488" s="1" t="str">
        <f t="shared" ca="1" si="72"/>
        <v>222708041</v>
      </c>
      <c r="C488" s="384">
        <f t="shared" si="71"/>
        <v>45748</v>
      </c>
      <c r="D488" s="384">
        <f t="shared" si="71"/>
        <v>45777</v>
      </c>
      <c r="E488" s="385">
        <f ca="1">IFERROR(INDEX('3. GRI Pricing'!$A$16:$AP$616,MATCH('PBI data'!$B488,'3. GRI Pricing'!$A$16:$A$616,0),MATCH('PBI data'!$D488,'3. GRI Pricing'!$A$16:$AP$16,0)),0)</f>
        <v>1391.2990402165706</v>
      </c>
    </row>
    <row r="489" spans="1:5" x14ac:dyDescent="0.25">
      <c r="B489" s="1" t="str">
        <f t="shared" ca="1" si="72"/>
        <v>222708041</v>
      </c>
      <c r="C489" s="384">
        <f t="shared" si="71"/>
        <v>45778</v>
      </c>
      <c r="D489" s="384">
        <f t="shared" si="71"/>
        <v>45808</v>
      </c>
      <c r="E489" s="385">
        <f ca="1">IFERROR(INDEX('3. GRI Pricing'!$A$16:$AP$616,MATCH('PBI data'!$B489,'3. GRI Pricing'!$A$16:$A$616,0),MATCH('PBI data'!$D489,'3. GRI Pricing'!$A$16:$AP$16,0)),0)</f>
        <v>1398.2014584528986</v>
      </c>
    </row>
    <row r="490" spans="1:5" x14ac:dyDescent="0.25">
      <c r="B490" s="1" t="str">
        <f t="shared" ca="1" si="72"/>
        <v>222708041</v>
      </c>
      <c r="C490" s="384">
        <f t="shared" si="71"/>
        <v>45809</v>
      </c>
      <c r="D490" s="384">
        <f t="shared" si="71"/>
        <v>45838</v>
      </c>
      <c r="E490" s="385">
        <f ca="1">IFERROR(INDEX('3. GRI Pricing'!$A$16:$AP$616,MATCH('PBI data'!$B490,'3. GRI Pricing'!$A$16:$A$616,0),MATCH('PBI data'!$D490,'3. GRI Pricing'!$A$16:$AP$16,0)),0)</f>
        <v>1404.9138209658668</v>
      </c>
    </row>
    <row r="491" spans="1:5" x14ac:dyDescent="0.25">
      <c r="B491" s="1" t="str">
        <f t="shared" ca="1" si="72"/>
        <v>222708041</v>
      </c>
      <c r="C491" s="384">
        <f t="shared" si="71"/>
        <v>45839</v>
      </c>
      <c r="D491" s="384">
        <f t="shared" si="71"/>
        <v>45869</v>
      </c>
      <c r="E491" s="385">
        <f ca="1">IFERROR(INDEX('3. GRI Pricing'!$A$16:$AP$616,MATCH('PBI data'!$B491,'3. GRI Pricing'!$A$16:$A$616,0),MATCH('PBI data'!$D491,'3. GRI Pricing'!$A$16:$AP$16,0)),0)</f>
        <v>1411.8837839270966</v>
      </c>
    </row>
    <row r="492" spans="1:5" x14ac:dyDescent="0.25">
      <c r="B492" s="1" t="str">
        <f t="shared" ca="1" si="72"/>
        <v>222708041</v>
      </c>
      <c r="C492" s="384">
        <f t="shared" si="71"/>
        <v>45870</v>
      </c>
      <c r="D492" s="384">
        <f t="shared" si="71"/>
        <v>45900</v>
      </c>
      <c r="E492" s="385">
        <f ca="1">IFERROR(INDEX('3. GRI Pricing'!$A$16:$AP$616,MATCH('PBI data'!$B492,'3. GRI Pricing'!$A$16:$A$616,0),MATCH('PBI data'!$D492,'3. GRI Pricing'!$A$16:$AP$16,0)),0)</f>
        <v>1418.8883257948441</v>
      </c>
    </row>
    <row r="493" spans="1:5" x14ac:dyDescent="0.25">
      <c r="B493" s="1" t="str">
        <f t="shared" ca="1" si="72"/>
        <v>222708041</v>
      </c>
      <c r="C493" s="384">
        <f t="shared" si="71"/>
        <v>45901</v>
      </c>
      <c r="D493" s="384">
        <f t="shared" si="71"/>
        <v>45930</v>
      </c>
      <c r="E493" s="385">
        <f ca="1">IFERROR(INDEX('3. GRI Pricing'!$A$16:$AP$616,MATCH('PBI data'!$B493,'3. GRI Pricing'!$A$16:$A$616,0),MATCH('PBI data'!$D493,'3. GRI Pricing'!$A$16:$AP$16,0)),0)</f>
        <v>1425.6999999999991</v>
      </c>
    </row>
    <row r="494" spans="1:5" x14ac:dyDescent="0.25">
      <c r="A494" s="381">
        <f>A482+1</f>
        <v>42</v>
      </c>
      <c r="B494" s="383" t="str">
        <f ca="1">OFFSET('3. GRI Pricing'!$A$16,'PBI data'!A494,0)</f>
        <v>222708042</v>
      </c>
      <c r="C494" s="384">
        <f t="shared" si="71"/>
        <v>45566</v>
      </c>
      <c r="D494" s="384">
        <f t="shared" si="71"/>
        <v>45596</v>
      </c>
      <c r="E494" s="385">
        <f ca="1">IFERROR(INDEX('3. GRI Pricing'!$A$16:$AP$616,MATCH('PBI data'!$B494,'3. GRI Pricing'!$A$16:$A$616,0),MATCH('PBI data'!$D494,'3. GRI Pricing'!$A$16:$AP$16,0)),0)</f>
        <v>1376.7967508856309</v>
      </c>
    </row>
    <row r="495" spans="1:5" x14ac:dyDescent="0.25">
      <c r="B495" s="1" t="str">
        <f ca="1">B494</f>
        <v>222708042</v>
      </c>
      <c r="C495" s="384">
        <f t="shared" ref="C495:D510" si="73">C483</f>
        <v>45597</v>
      </c>
      <c r="D495" s="384">
        <f t="shared" si="73"/>
        <v>45626</v>
      </c>
      <c r="E495" s="385">
        <f ca="1">IFERROR(INDEX('3. GRI Pricing'!$A$16:$AP$616,MATCH('PBI data'!$B495,'3. GRI Pricing'!$A$16:$A$616,0),MATCH('PBI data'!$D495,'3. GRI Pricing'!$A$16:$AP$16,0)),0)</f>
        <v>1383.4063555622322</v>
      </c>
    </row>
    <row r="496" spans="1:5" x14ac:dyDescent="0.25">
      <c r="B496" s="1" t="str">
        <f t="shared" ref="B496:B505" ca="1" si="74">B495</f>
        <v>222708042</v>
      </c>
      <c r="C496" s="384">
        <f t="shared" si="73"/>
        <v>45627</v>
      </c>
      <c r="D496" s="384">
        <f t="shared" si="73"/>
        <v>45657</v>
      </c>
      <c r="E496" s="385">
        <f ca="1">IFERROR(INDEX('3. GRI Pricing'!$A$16:$AP$616,MATCH('PBI data'!$B496,'3. GRI Pricing'!$A$16:$A$616,0),MATCH('PBI data'!$D496,'3. GRI Pricing'!$A$16:$AP$16,0)),0)</f>
        <v>1390.2696171478926</v>
      </c>
    </row>
    <row r="497" spans="1:5" x14ac:dyDescent="0.25">
      <c r="B497" s="1" t="str">
        <f t="shared" ca="1" si="74"/>
        <v>222708042</v>
      </c>
      <c r="C497" s="384">
        <f t="shared" si="73"/>
        <v>45658</v>
      </c>
      <c r="D497" s="384">
        <f t="shared" si="73"/>
        <v>45688</v>
      </c>
      <c r="E497" s="385">
        <f ca="1">IFERROR(INDEX('3. GRI Pricing'!$A$16:$AP$616,MATCH('PBI data'!$B497,'3. GRI Pricing'!$A$16:$A$616,0),MATCH('PBI data'!$D497,'3. GRI Pricing'!$A$16:$AP$16,0)),0)</f>
        <v>1397.1669282804587</v>
      </c>
    </row>
    <row r="498" spans="1:5" x14ac:dyDescent="0.25">
      <c r="B498" s="1" t="str">
        <f t="shared" ca="1" si="74"/>
        <v>222708042</v>
      </c>
      <c r="C498" s="384">
        <f t="shared" si="73"/>
        <v>45689</v>
      </c>
      <c r="D498" s="384">
        <f t="shared" si="73"/>
        <v>45716</v>
      </c>
      <c r="E498" s="385">
        <f ca="1">IFERROR(INDEX('3. GRI Pricing'!$A$16:$AP$616,MATCH('PBI data'!$B498,'3. GRI Pricing'!$A$16:$A$616,0),MATCH('PBI data'!$D498,'3. GRI Pricing'!$A$16:$AP$16,0)),0)</f>
        <v>1403.426164495939</v>
      </c>
    </row>
    <row r="499" spans="1:5" x14ac:dyDescent="0.25">
      <c r="B499" s="1" t="str">
        <f t="shared" ca="1" si="74"/>
        <v>222708042</v>
      </c>
      <c r="C499" s="384">
        <f t="shared" si="73"/>
        <v>45717</v>
      </c>
      <c r="D499" s="384">
        <f t="shared" si="73"/>
        <v>45747</v>
      </c>
      <c r="E499" s="385">
        <f ca="1">IFERROR(INDEX('3. GRI Pricing'!$A$16:$AP$616,MATCH('PBI data'!$B499,'3. GRI Pricing'!$A$16:$A$616,0),MATCH('PBI data'!$D499,'3. GRI Pricing'!$A$16:$AP$16,0)),0)</f>
        <v>1410.3887469970011</v>
      </c>
    </row>
    <row r="500" spans="1:5" x14ac:dyDescent="0.25">
      <c r="B500" s="1" t="str">
        <f t="shared" ca="1" si="74"/>
        <v>222708042</v>
      </c>
      <c r="C500" s="384">
        <f t="shared" si="73"/>
        <v>45748</v>
      </c>
      <c r="D500" s="384">
        <f t="shared" si="73"/>
        <v>45777</v>
      </c>
      <c r="E500" s="385">
        <f ca="1">IFERROR(INDEX('3. GRI Pricing'!$A$16:$AP$616,MATCH('PBI data'!$B500,'3. GRI Pricing'!$A$16:$A$616,0),MATCH('PBI data'!$D500,'3. GRI Pricing'!$A$16:$AP$16,0)),0)</f>
        <v>1417.159617172269</v>
      </c>
    </row>
    <row r="501" spans="1:5" x14ac:dyDescent="0.25">
      <c r="B501" s="1" t="str">
        <f t="shared" ca="1" si="74"/>
        <v>222708042</v>
      </c>
      <c r="C501" s="384">
        <f t="shared" si="73"/>
        <v>45778</v>
      </c>
      <c r="D501" s="384">
        <f t="shared" si="73"/>
        <v>45808</v>
      </c>
      <c r="E501" s="385">
        <f ca="1">IFERROR(INDEX('3. GRI Pricing'!$A$16:$AP$616,MATCH('PBI data'!$B501,'3. GRI Pricing'!$A$16:$A$616,0),MATCH('PBI data'!$D501,'3. GRI Pricing'!$A$16:$AP$16,0)),0)</f>
        <v>1424.1903331453316</v>
      </c>
    </row>
    <row r="502" spans="1:5" x14ac:dyDescent="0.25">
      <c r="B502" s="1" t="str">
        <f t="shared" ca="1" si="74"/>
        <v>222708042</v>
      </c>
      <c r="C502" s="384">
        <f t="shared" si="73"/>
        <v>45809</v>
      </c>
      <c r="D502" s="384">
        <f t="shared" si="73"/>
        <v>45838</v>
      </c>
      <c r="E502" s="385">
        <f ca="1">IFERROR(INDEX('3. GRI Pricing'!$A$16:$AP$616,MATCH('PBI data'!$B502,'3. GRI Pricing'!$A$16:$A$616,0),MATCH('PBI data'!$D502,'3. GRI Pricing'!$A$16:$AP$16,0)),0)</f>
        <v>1431.0274607607714</v>
      </c>
    </row>
    <row r="503" spans="1:5" x14ac:dyDescent="0.25">
      <c r="B503" s="1" t="str">
        <f t="shared" ca="1" si="74"/>
        <v>222708042</v>
      </c>
      <c r="C503" s="384">
        <f t="shared" si="73"/>
        <v>45839</v>
      </c>
      <c r="D503" s="384">
        <f t="shared" si="73"/>
        <v>45869</v>
      </c>
      <c r="E503" s="385">
        <f ca="1">IFERROR(INDEX('3. GRI Pricing'!$A$16:$AP$616,MATCH('PBI data'!$B503,'3. GRI Pricing'!$A$16:$A$616,0),MATCH('PBI data'!$D503,'3. GRI Pricing'!$A$16:$AP$16,0)),0)</f>
        <v>1438.1269769368939</v>
      </c>
    </row>
    <row r="504" spans="1:5" x14ac:dyDescent="0.25">
      <c r="B504" s="1" t="str">
        <f t="shared" ca="1" si="74"/>
        <v>222708042</v>
      </c>
      <c r="C504" s="384">
        <f t="shared" si="73"/>
        <v>45870</v>
      </c>
      <c r="D504" s="384">
        <f t="shared" si="73"/>
        <v>45900</v>
      </c>
      <c r="E504" s="385">
        <f ca="1">IFERROR(INDEX('3. GRI Pricing'!$A$16:$AP$616,MATCH('PBI data'!$B504,'3. GRI Pricing'!$A$16:$A$616,0),MATCH('PBI data'!$D504,'3. GRI Pricing'!$A$16:$AP$16,0)),0)</f>
        <v>1445.2617147501387</v>
      </c>
    </row>
    <row r="505" spans="1:5" x14ac:dyDescent="0.25">
      <c r="B505" s="1" t="str">
        <f t="shared" ca="1" si="74"/>
        <v>222708042</v>
      </c>
      <c r="C505" s="384">
        <f t="shared" si="73"/>
        <v>45901</v>
      </c>
      <c r="D505" s="384">
        <f t="shared" si="73"/>
        <v>45930</v>
      </c>
      <c r="E505" s="385">
        <f ca="1">IFERROR(INDEX('3. GRI Pricing'!$A$16:$AP$616,MATCH('PBI data'!$B505,'3. GRI Pricing'!$A$16:$A$616,0),MATCH('PBI data'!$D505,'3. GRI Pricing'!$A$16:$AP$16,0)),0)</f>
        <v>1452.1999999999991</v>
      </c>
    </row>
    <row r="506" spans="1:5" x14ac:dyDescent="0.25">
      <c r="A506" s="381">
        <f>A494+1</f>
        <v>43</v>
      </c>
      <c r="B506" s="383" t="str">
        <f ca="1">OFFSET('3. GRI Pricing'!$A$16,'PBI data'!A506,0)</f>
        <v>222708043</v>
      </c>
      <c r="C506" s="384">
        <f t="shared" si="73"/>
        <v>45566</v>
      </c>
      <c r="D506" s="384">
        <f t="shared" si="73"/>
        <v>45596</v>
      </c>
      <c r="E506" s="385">
        <f ca="1">IFERROR(INDEX('3. GRI Pricing'!$A$16:$AP$616,MATCH('PBI data'!$B506,'3. GRI Pricing'!$A$16:$A$616,0),MATCH('PBI data'!$D506,'3. GRI Pricing'!$A$16:$AP$16,0)),0)</f>
        <v>1798.8804263396198</v>
      </c>
    </row>
    <row r="507" spans="1:5" x14ac:dyDescent="0.25">
      <c r="B507" s="1" t="str">
        <f ca="1">B506</f>
        <v>222708043</v>
      </c>
      <c r="C507" s="384">
        <f t="shared" si="73"/>
        <v>45597</v>
      </c>
      <c r="D507" s="384">
        <f t="shared" si="73"/>
        <v>45626</v>
      </c>
      <c r="E507" s="385">
        <f ca="1">IFERROR(INDEX('3. GRI Pricing'!$A$16:$AP$616,MATCH('PBI data'!$B507,'3. GRI Pricing'!$A$16:$A$616,0),MATCH('PBI data'!$D507,'3. GRI Pricing'!$A$16:$AP$16,0)),0)</f>
        <v>1807.5163331798508</v>
      </c>
    </row>
    <row r="508" spans="1:5" x14ac:dyDescent="0.25">
      <c r="B508" s="1" t="str">
        <f t="shared" ref="B508:B517" ca="1" si="75">B507</f>
        <v>222708043</v>
      </c>
      <c r="C508" s="384">
        <f t="shared" si="73"/>
        <v>45627</v>
      </c>
      <c r="D508" s="384">
        <f t="shared" si="73"/>
        <v>45657</v>
      </c>
      <c r="E508" s="385">
        <f ca="1">IFERROR(INDEX('3. GRI Pricing'!$A$16:$AP$616,MATCH('PBI data'!$B508,'3. GRI Pricing'!$A$16:$A$616,0),MATCH('PBI data'!$D508,'3. GRI Pricing'!$A$16:$AP$16,0)),0)</f>
        <v>1816.4836603611152</v>
      </c>
    </row>
    <row r="509" spans="1:5" x14ac:dyDescent="0.25">
      <c r="B509" s="1" t="str">
        <f t="shared" ca="1" si="75"/>
        <v>222708043</v>
      </c>
      <c r="C509" s="384">
        <f t="shared" si="73"/>
        <v>45658</v>
      </c>
      <c r="D509" s="384">
        <f t="shared" si="73"/>
        <v>45688</v>
      </c>
      <c r="E509" s="385">
        <f ca="1">IFERROR(INDEX('3. GRI Pricing'!$A$16:$AP$616,MATCH('PBI data'!$B509,'3. GRI Pricing'!$A$16:$A$616,0),MATCH('PBI data'!$D509,'3. GRI Pricing'!$A$16:$AP$16,0)),0)</f>
        <v>1825.4954756365119</v>
      </c>
    </row>
    <row r="510" spans="1:5" x14ac:dyDescent="0.25">
      <c r="B510" s="1" t="str">
        <f t="shared" ca="1" si="75"/>
        <v>222708043</v>
      </c>
      <c r="C510" s="384">
        <f t="shared" si="73"/>
        <v>45689</v>
      </c>
      <c r="D510" s="384">
        <f t="shared" si="73"/>
        <v>45716</v>
      </c>
      <c r="E510" s="385">
        <f ca="1">IFERROR(INDEX('3. GRI Pricing'!$A$16:$AP$616,MATCH('PBI data'!$B510,'3. GRI Pricing'!$A$16:$A$616,0),MATCH('PBI data'!$D510,'3. GRI Pricing'!$A$16:$AP$16,0)),0)</f>
        <v>1833.6736017866649</v>
      </c>
    </row>
    <row r="511" spans="1:5" x14ac:dyDescent="0.25">
      <c r="B511" s="1" t="str">
        <f t="shared" ca="1" si="75"/>
        <v>222708043</v>
      </c>
      <c r="C511" s="384">
        <f t="shared" ref="C511:D526" si="76">C499</f>
        <v>45717</v>
      </c>
      <c r="D511" s="384">
        <f t="shared" si="76"/>
        <v>45747</v>
      </c>
      <c r="E511" s="385">
        <f ca="1">IFERROR(INDEX('3. GRI Pricing'!$A$16:$AP$616,MATCH('PBI data'!$B511,'3. GRI Pricing'!$A$16:$A$616,0),MATCH('PBI data'!$D511,'3. GRI Pricing'!$A$16:$AP$16,0)),0)</f>
        <v>1842.7706986311184</v>
      </c>
    </row>
    <row r="512" spans="1:5" x14ac:dyDescent="0.25">
      <c r="B512" s="1" t="str">
        <f t="shared" ca="1" si="75"/>
        <v>222708043</v>
      </c>
      <c r="C512" s="384">
        <f t="shared" si="76"/>
        <v>45748</v>
      </c>
      <c r="D512" s="384">
        <f t="shared" si="76"/>
        <v>45777</v>
      </c>
      <c r="E512" s="385">
        <f ca="1">IFERROR(INDEX('3. GRI Pricing'!$A$16:$AP$616,MATCH('PBI data'!$B512,'3. GRI Pricing'!$A$16:$A$616,0),MATCH('PBI data'!$D512,'3. GRI Pricing'!$A$16:$AP$16,0)),0)</f>
        <v>1851.6173100280014</v>
      </c>
    </row>
    <row r="513" spans="1:5" x14ac:dyDescent="0.25">
      <c r="B513" s="1" t="str">
        <f t="shared" ca="1" si="75"/>
        <v>222708043</v>
      </c>
      <c r="C513" s="384">
        <f t="shared" si="76"/>
        <v>45778</v>
      </c>
      <c r="D513" s="384">
        <f t="shared" si="76"/>
        <v>45808</v>
      </c>
      <c r="E513" s="385">
        <f ca="1">IFERROR(INDEX('3. GRI Pricing'!$A$16:$AP$616,MATCH('PBI data'!$B513,'3. GRI Pricing'!$A$16:$A$616,0),MATCH('PBI data'!$D513,'3. GRI Pricing'!$A$16:$AP$16,0)),0)</f>
        <v>1860.8034279782073</v>
      </c>
    </row>
    <row r="514" spans="1:5" x14ac:dyDescent="0.25">
      <c r="B514" s="1" t="str">
        <f t="shared" ca="1" si="75"/>
        <v>222708043</v>
      </c>
      <c r="C514" s="384">
        <f t="shared" si="76"/>
        <v>45809</v>
      </c>
      <c r="D514" s="384">
        <f t="shared" si="76"/>
        <v>45838</v>
      </c>
      <c r="E514" s="385">
        <f ca="1">IFERROR(INDEX('3. GRI Pricing'!$A$16:$AP$616,MATCH('PBI data'!$B514,'3. GRI Pricing'!$A$16:$A$616,0),MATCH('PBI data'!$D514,'3. GRI Pricing'!$A$16:$AP$16,0)),0)</f>
        <v>1869.7366093151688</v>
      </c>
    </row>
    <row r="515" spans="1:5" x14ac:dyDescent="0.25">
      <c r="B515" s="1" t="str">
        <f t="shared" ca="1" si="75"/>
        <v>222708043</v>
      </c>
      <c r="C515" s="384">
        <f t="shared" si="76"/>
        <v>45839</v>
      </c>
      <c r="D515" s="384">
        <f t="shared" si="76"/>
        <v>45869</v>
      </c>
      <c r="E515" s="385">
        <f ca="1">IFERROR(INDEX('3. GRI Pricing'!$A$16:$AP$616,MATCH('PBI data'!$B515,'3. GRI Pricing'!$A$16:$A$616,0),MATCH('PBI data'!$D515,'3. GRI Pricing'!$A$16:$AP$16,0)),0)</f>
        <v>1879.0126195014896</v>
      </c>
    </row>
    <row r="516" spans="1:5" x14ac:dyDescent="0.25">
      <c r="B516" s="1" t="str">
        <f t="shared" ca="1" si="75"/>
        <v>222708043</v>
      </c>
      <c r="C516" s="384">
        <f t="shared" si="76"/>
        <v>45870</v>
      </c>
      <c r="D516" s="384">
        <f t="shared" si="76"/>
        <v>45900</v>
      </c>
      <c r="E516" s="385">
        <f ca="1">IFERROR(INDEX('3. GRI Pricing'!$A$16:$AP$616,MATCH('PBI data'!$B516,'3. GRI Pricing'!$A$16:$A$616,0),MATCH('PBI data'!$D516,'3. GRI Pricing'!$A$16:$AP$16,0)),0)</f>
        <v>1888.3346491990867</v>
      </c>
    </row>
    <row r="517" spans="1:5" x14ac:dyDescent="0.25">
      <c r="B517" s="1" t="str">
        <f t="shared" ca="1" si="75"/>
        <v>222708043</v>
      </c>
      <c r="C517" s="384">
        <f t="shared" si="76"/>
        <v>45901</v>
      </c>
      <c r="D517" s="384">
        <f t="shared" si="76"/>
        <v>45930</v>
      </c>
      <c r="E517" s="385">
        <f ca="1">IFERROR(INDEX('3. GRI Pricing'!$A$16:$AP$616,MATCH('PBI data'!$B517,'3. GRI Pricing'!$A$16:$A$616,0),MATCH('PBI data'!$D517,'3. GRI Pricing'!$A$16:$AP$16,0)),0)</f>
        <v>1897.3999999999992</v>
      </c>
    </row>
    <row r="518" spans="1:5" x14ac:dyDescent="0.25">
      <c r="A518" s="381">
        <f>A506+1</f>
        <v>44</v>
      </c>
      <c r="B518" s="383" t="str">
        <f ca="1">OFFSET('3. GRI Pricing'!$A$16,'PBI data'!A518,0)</f>
        <v>222708044</v>
      </c>
      <c r="C518" s="384">
        <f t="shared" si="76"/>
        <v>45566</v>
      </c>
      <c r="D518" s="384">
        <f t="shared" si="76"/>
        <v>45596</v>
      </c>
      <c r="E518" s="385">
        <f ca="1">IFERROR(INDEX('3. GRI Pricing'!$A$16:$AP$616,MATCH('PBI data'!$B518,'3. GRI Pricing'!$A$16:$A$616,0),MATCH('PBI data'!$D518,'3. GRI Pricing'!$A$16:$AP$16,0)),0)</f>
        <v>1366.7471395652979</v>
      </c>
    </row>
    <row r="519" spans="1:5" x14ac:dyDescent="0.25">
      <c r="B519" s="1" t="str">
        <f ca="1">B518</f>
        <v>222708044</v>
      </c>
      <c r="C519" s="384">
        <f t="shared" si="76"/>
        <v>45597</v>
      </c>
      <c r="D519" s="384">
        <f t="shared" si="76"/>
        <v>45626</v>
      </c>
      <c r="E519" s="385">
        <f ca="1">IFERROR(INDEX('3. GRI Pricing'!$A$16:$AP$616,MATCH('PBI data'!$B519,'3. GRI Pricing'!$A$16:$A$616,0),MATCH('PBI data'!$D519,'3. GRI Pricing'!$A$16:$AP$16,0)),0)</f>
        <v>1373.308498952289</v>
      </c>
    </row>
    <row r="520" spans="1:5" x14ac:dyDescent="0.25">
      <c r="B520" s="1" t="str">
        <f t="shared" ref="B520:B529" ca="1" si="77">B519</f>
        <v>222708044</v>
      </c>
      <c r="C520" s="384">
        <f t="shared" si="76"/>
        <v>45627</v>
      </c>
      <c r="D520" s="384">
        <f t="shared" si="76"/>
        <v>45657</v>
      </c>
      <c r="E520" s="385">
        <f ca="1">IFERROR(INDEX('3. GRI Pricing'!$A$16:$AP$616,MATCH('PBI data'!$B520,'3. GRI Pricing'!$A$16:$A$616,0),MATCH('PBI data'!$D520,'3. GRI Pricing'!$A$16:$AP$16,0)),0)</f>
        <v>1380.1216637380542</v>
      </c>
    </row>
    <row r="521" spans="1:5" x14ac:dyDescent="0.25">
      <c r="B521" s="1" t="str">
        <f t="shared" ca="1" si="77"/>
        <v>222708044</v>
      </c>
      <c r="C521" s="384">
        <f t="shared" si="76"/>
        <v>45658</v>
      </c>
      <c r="D521" s="384">
        <f t="shared" si="76"/>
        <v>45688</v>
      </c>
      <c r="E521" s="385">
        <f ca="1">IFERROR(INDEX('3. GRI Pricing'!$A$16:$AP$616,MATCH('PBI data'!$B521,'3. GRI Pricing'!$A$16:$A$616,0),MATCH('PBI data'!$D521,'3. GRI Pricing'!$A$16:$AP$16,0)),0)</f>
        <v>1386.9686295338863</v>
      </c>
    </row>
    <row r="522" spans="1:5" x14ac:dyDescent="0.25">
      <c r="B522" s="1" t="str">
        <f t="shared" ca="1" si="77"/>
        <v>222708044</v>
      </c>
      <c r="C522" s="384">
        <f t="shared" si="76"/>
        <v>45689</v>
      </c>
      <c r="D522" s="384">
        <f t="shared" si="76"/>
        <v>45716</v>
      </c>
      <c r="E522" s="385">
        <f ca="1">IFERROR(INDEX('3. GRI Pricing'!$A$16:$AP$616,MATCH('PBI data'!$B522,'3. GRI Pricing'!$A$16:$A$616,0),MATCH('PBI data'!$D522,'3. GRI Pricing'!$A$16:$AP$16,0)),0)</f>
        <v>1393.1821778937792</v>
      </c>
    </row>
    <row r="523" spans="1:5" x14ac:dyDescent="0.25">
      <c r="B523" s="1" t="str">
        <f t="shared" ca="1" si="77"/>
        <v>222708044</v>
      </c>
      <c r="C523" s="384">
        <f t="shared" si="76"/>
        <v>45717</v>
      </c>
      <c r="D523" s="384">
        <f t="shared" si="76"/>
        <v>45747</v>
      </c>
      <c r="E523" s="385">
        <f ca="1">IFERROR(INDEX('3. GRI Pricing'!$A$16:$AP$616,MATCH('PBI data'!$B523,'3. GRI Pricing'!$A$16:$A$616,0),MATCH('PBI data'!$D523,'3. GRI Pricing'!$A$16:$AP$16,0)),0)</f>
        <v>1400.0939386247608</v>
      </c>
    </row>
    <row r="524" spans="1:5" x14ac:dyDescent="0.25">
      <c r="B524" s="1" t="str">
        <f t="shared" ca="1" si="77"/>
        <v>222708044</v>
      </c>
      <c r="C524" s="384">
        <f t="shared" si="76"/>
        <v>45748</v>
      </c>
      <c r="D524" s="384">
        <f t="shared" si="76"/>
        <v>45777</v>
      </c>
      <c r="E524" s="385">
        <f ca="1">IFERROR(INDEX('3. GRI Pricing'!$A$16:$AP$616,MATCH('PBI data'!$B524,'3. GRI Pricing'!$A$16:$A$616,0),MATCH('PBI data'!$D524,'3. GRI Pricing'!$A$16:$AP$16,0)),0)</f>
        <v>1406.8153863899902</v>
      </c>
    </row>
    <row r="525" spans="1:5" x14ac:dyDescent="0.25">
      <c r="B525" s="1" t="str">
        <f t="shared" ca="1" si="77"/>
        <v>222708044</v>
      </c>
      <c r="C525" s="384">
        <f t="shared" si="76"/>
        <v>45778</v>
      </c>
      <c r="D525" s="384">
        <f t="shared" si="76"/>
        <v>45808</v>
      </c>
      <c r="E525" s="385">
        <f ca="1">IFERROR(INDEX('3. GRI Pricing'!$A$16:$AP$616,MATCH('PBI data'!$B525,'3. GRI Pricing'!$A$16:$A$616,0),MATCH('PBI data'!$D525,'3. GRI Pricing'!$A$16:$AP$16,0)),0)</f>
        <v>1413.794783268359</v>
      </c>
    </row>
    <row r="526" spans="1:5" x14ac:dyDescent="0.25">
      <c r="B526" s="1" t="str">
        <f t="shared" ca="1" si="77"/>
        <v>222708044</v>
      </c>
      <c r="C526" s="384">
        <f t="shared" si="76"/>
        <v>45809</v>
      </c>
      <c r="D526" s="384">
        <f t="shared" si="76"/>
        <v>45838</v>
      </c>
      <c r="E526" s="385">
        <f ca="1">IFERROR(INDEX('3. GRI Pricing'!$A$16:$AP$616,MATCH('PBI data'!$B526,'3. GRI Pricing'!$A$16:$A$616,0),MATCH('PBI data'!$D526,'3. GRI Pricing'!$A$16:$AP$16,0)),0)</f>
        <v>1420.5820048428102</v>
      </c>
    </row>
    <row r="527" spans="1:5" x14ac:dyDescent="0.25">
      <c r="B527" s="1" t="str">
        <f t="shared" ca="1" si="77"/>
        <v>222708044</v>
      </c>
      <c r="C527" s="384">
        <f t="shared" ref="C527:D542" si="78">C515</f>
        <v>45839</v>
      </c>
      <c r="D527" s="384">
        <f t="shared" si="78"/>
        <v>45869</v>
      </c>
      <c r="E527" s="385">
        <f ca="1">IFERROR(INDEX('3. GRI Pricing'!$A$16:$AP$616,MATCH('PBI data'!$B527,'3. GRI Pricing'!$A$16:$A$616,0),MATCH('PBI data'!$D527,'3. GRI Pricing'!$A$16:$AP$16,0)),0)</f>
        <v>1427.6296997329755</v>
      </c>
    </row>
    <row r="528" spans="1:5" x14ac:dyDescent="0.25">
      <c r="B528" s="1" t="str">
        <f t="shared" ca="1" si="77"/>
        <v>222708044</v>
      </c>
      <c r="C528" s="384">
        <f t="shared" si="78"/>
        <v>45870</v>
      </c>
      <c r="D528" s="384">
        <f t="shared" si="78"/>
        <v>45900</v>
      </c>
      <c r="E528" s="385">
        <f ca="1">IFERROR(INDEX('3. GRI Pricing'!$A$16:$AP$616,MATCH('PBI data'!$B528,'3. GRI Pricing'!$A$16:$A$616,0),MATCH('PBI data'!$D528,'3. GRI Pricing'!$A$16:$AP$16,0)),0)</f>
        <v>1434.7123591680215</v>
      </c>
    </row>
    <row r="529" spans="1:5" x14ac:dyDescent="0.25">
      <c r="B529" s="1" t="str">
        <f t="shared" ca="1" si="77"/>
        <v>222708044</v>
      </c>
      <c r="C529" s="384">
        <f t="shared" si="78"/>
        <v>45901</v>
      </c>
      <c r="D529" s="384">
        <f t="shared" si="78"/>
        <v>45930</v>
      </c>
      <c r="E529" s="385">
        <f ca="1">IFERROR(INDEX('3. GRI Pricing'!$A$16:$AP$616,MATCH('PBI data'!$B529,'3. GRI Pricing'!$A$16:$A$616,0),MATCH('PBI data'!$D529,'3. GRI Pricing'!$A$16:$AP$16,0)),0)</f>
        <v>1441.5999999999997</v>
      </c>
    </row>
    <row r="530" spans="1:5" x14ac:dyDescent="0.25">
      <c r="A530" s="381">
        <f>A518+1</f>
        <v>45</v>
      </c>
      <c r="B530" s="383" t="str">
        <f ca="1">OFFSET('3. GRI Pricing'!$A$16,'PBI data'!A530,0)</f>
        <v>222708045</v>
      </c>
      <c r="C530" s="384">
        <f t="shared" si="78"/>
        <v>45566</v>
      </c>
      <c r="D530" s="384">
        <f t="shared" si="78"/>
        <v>45596</v>
      </c>
      <c r="E530" s="385">
        <f ca="1">IFERROR(INDEX('3. GRI Pricing'!$A$16:$AP$616,MATCH('PBI data'!$B530,'3. GRI Pricing'!$A$16:$A$616,0),MATCH('PBI data'!$D530,'3. GRI Pricing'!$A$16:$AP$16,0)),0)</f>
        <v>1371.7719452254644</v>
      </c>
    </row>
    <row r="531" spans="1:5" x14ac:dyDescent="0.25">
      <c r="B531" s="1" t="str">
        <f ca="1">B530</f>
        <v>222708045</v>
      </c>
      <c r="C531" s="384">
        <f t="shared" si="78"/>
        <v>45597</v>
      </c>
      <c r="D531" s="384">
        <f t="shared" si="78"/>
        <v>45626</v>
      </c>
      <c r="E531" s="385">
        <f ca="1">IFERROR(INDEX('3. GRI Pricing'!$A$16:$AP$616,MATCH('PBI data'!$B531,'3. GRI Pricing'!$A$16:$A$616,0),MATCH('PBI data'!$D531,'3. GRI Pricing'!$A$16:$AP$16,0)),0)</f>
        <v>1378.3574272572607</v>
      </c>
    </row>
    <row r="532" spans="1:5" x14ac:dyDescent="0.25">
      <c r="B532" s="1" t="str">
        <f t="shared" ref="B532:B541" ca="1" si="79">B531</f>
        <v>222708045</v>
      </c>
      <c r="C532" s="384">
        <f t="shared" si="78"/>
        <v>45627</v>
      </c>
      <c r="D532" s="384">
        <f t="shared" si="78"/>
        <v>45657</v>
      </c>
      <c r="E532" s="385">
        <f ca="1">IFERROR(INDEX('3. GRI Pricing'!$A$16:$AP$616,MATCH('PBI data'!$B532,'3. GRI Pricing'!$A$16:$A$616,0),MATCH('PBI data'!$D532,'3. GRI Pricing'!$A$16:$AP$16,0)),0)</f>
        <v>1385.1956404429736</v>
      </c>
    </row>
    <row r="533" spans="1:5" x14ac:dyDescent="0.25">
      <c r="B533" s="1" t="str">
        <f t="shared" ca="1" si="79"/>
        <v>222708045</v>
      </c>
      <c r="C533" s="384">
        <f t="shared" si="78"/>
        <v>45658</v>
      </c>
      <c r="D533" s="384">
        <f t="shared" si="78"/>
        <v>45688</v>
      </c>
      <c r="E533" s="385">
        <f ca="1">IFERROR(INDEX('3. GRI Pricing'!$A$16:$AP$616,MATCH('PBI data'!$B533,'3. GRI Pricing'!$A$16:$A$616,0),MATCH('PBI data'!$D533,'3. GRI Pricing'!$A$16:$AP$16,0)),0)</f>
        <v>1392.0677789071726</v>
      </c>
    </row>
    <row r="534" spans="1:5" x14ac:dyDescent="0.25">
      <c r="B534" s="1" t="str">
        <f t="shared" ca="1" si="79"/>
        <v>222708045</v>
      </c>
      <c r="C534" s="384">
        <f t="shared" si="78"/>
        <v>45689</v>
      </c>
      <c r="D534" s="384">
        <f t="shared" si="78"/>
        <v>45716</v>
      </c>
      <c r="E534" s="385">
        <f ca="1">IFERROR(INDEX('3. GRI Pricing'!$A$16:$AP$616,MATCH('PBI data'!$B534,'3. GRI Pricing'!$A$16:$A$616,0),MATCH('PBI data'!$D534,'3. GRI Pricing'!$A$16:$AP$16,0)),0)</f>
        <v>1398.3041711948592</v>
      </c>
    </row>
    <row r="535" spans="1:5" x14ac:dyDescent="0.25">
      <c r="B535" s="1" t="str">
        <f t="shared" ca="1" si="79"/>
        <v>222708045</v>
      </c>
      <c r="C535" s="384">
        <f t="shared" si="78"/>
        <v>45717</v>
      </c>
      <c r="D535" s="384">
        <f t="shared" si="78"/>
        <v>45747</v>
      </c>
      <c r="E535" s="385">
        <f ca="1">IFERROR(INDEX('3. GRI Pricing'!$A$16:$AP$616,MATCH('PBI data'!$B535,'3. GRI Pricing'!$A$16:$A$616,0),MATCH('PBI data'!$D535,'3. GRI Pricing'!$A$16:$AP$16,0)),0)</f>
        <v>1405.2413428108812</v>
      </c>
    </row>
    <row r="536" spans="1:5" x14ac:dyDescent="0.25">
      <c r="B536" s="1" t="str">
        <f t="shared" ca="1" si="79"/>
        <v>222708045</v>
      </c>
      <c r="C536" s="384">
        <f t="shared" si="78"/>
        <v>45748</v>
      </c>
      <c r="D536" s="384">
        <f t="shared" si="78"/>
        <v>45777</v>
      </c>
      <c r="E536" s="385">
        <f ca="1">IFERROR(INDEX('3. GRI Pricing'!$A$16:$AP$616,MATCH('PBI data'!$B536,'3. GRI Pricing'!$A$16:$A$616,0),MATCH('PBI data'!$D536,'3. GRI Pricing'!$A$16:$AP$16,0)),0)</f>
        <v>1411.9875017811298</v>
      </c>
    </row>
    <row r="537" spans="1:5" x14ac:dyDescent="0.25">
      <c r="B537" s="1" t="str">
        <f t="shared" ca="1" si="79"/>
        <v>222708045</v>
      </c>
      <c r="C537" s="384">
        <f t="shared" si="78"/>
        <v>45778</v>
      </c>
      <c r="D537" s="384">
        <f t="shared" si="78"/>
        <v>45808</v>
      </c>
      <c r="E537" s="385">
        <f ca="1">IFERROR(INDEX('3. GRI Pricing'!$A$16:$AP$616,MATCH('PBI data'!$B537,'3. GRI Pricing'!$A$16:$A$616,0),MATCH('PBI data'!$D537,'3. GRI Pricing'!$A$16:$AP$16,0)),0)</f>
        <v>1418.9925582068456</v>
      </c>
    </row>
    <row r="538" spans="1:5" x14ac:dyDescent="0.25">
      <c r="B538" s="1" t="str">
        <f t="shared" ca="1" si="79"/>
        <v>222708045</v>
      </c>
      <c r="C538" s="384">
        <f t="shared" si="78"/>
        <v>45809</v>
      </c>
      <c r="D538" s="384">
        <f t="shared" si="78"/>
        <v>45838</v>
      </c>
      <c r="E538" s="385">
        <f ca="1">IFERROR(INDEX('3. GRI Pricing'!$A$16:$AP$616,MATCH('PBI data'!$B538,'3. GRI Pricing'!$A$16:$A$616,0),MATCH('PBI data'!$D538,'3. GRI Pricing'!$A$16:$AP$16,0)),0)</f>
        <v>1425.804732801791</v>
      </c>
    </row>
    <row r="539" spans="1:5" x14ac:dyDescent="0.25">
      <c r="B539" s="1" t="str">
        <f t="shared" ca="1" si="79"/>
        <v>222708045</v>
      </c>
      <c r="C539" s="384">
        <f t="shared" si="78"/>
        <v>45839</v>
      </c>
      <c r="D539" s="384">
        <f t="shared" si="78"/>
        <v>45869</v>
      </c>
      <c r="E539" s="385">
        <f ca="1">IFERROR(INDEX('3. GRI Pricing'!$A$16:$AP$616,MATCH('PBI data'!$B539,'3. GRI Pricing'!$A$16:$A$616,0),MATCH('PBI data'!$D539,'3. GRI Pricing'!$A$16:$AP$16,0)),0)</f>
        <v>1432.8783383349351</v>
      </c>
    </row>
    <row r="540" spans="1:5" x14ac:dyDescent="0.25">
      <c r="B540" s="1" t="str">
        <f t="shared" ca="1" si="79"/>
        <v>222708045</v>
      </c>
      <c r="C540" s="384">
        <f t="shared" si="78"/>
        <v>45870</v>
      </c>
      <c r="D540" s="384">
        <f t="shared" si="78"/>
        <v>45900</v>
      </c>
      <c r="E540" s="385">
        <f ca="1">IFERROR(INDEX('3. GRI Pricing'!$A$16:$AP$616,MATCH('PBI data'!$B540,'3. GRI Pricing'!$A$16:$A$616,0),MATCH('PBI data'!$D540,'3. GRI Pricing'!$A$16:$AP$16,0)),0)</f>
        <v>1439.9870369590803</v>
      </c>
    </row>
    <row r="541" spans="1:5" x14ac:dyDescent="0.25">
      <c r="B541" s="1" t="str">
        <f t="shared" ca="1" si="79"/>
        <v>222708045</v>
      </c>
      <c r="C541" s="384">
        <f t="shared" si="78"/>
        <v>45901</v>
      </c>
      <c r="D541" s="384">
        <f t="shared" si="78"/>
        <v>45930</v>
      </c>
      <c r="E541" s="385">
        <f ca="1">IFERROR(INDEX('3. GRI Pricing'!$A$16:$AP$616,MATCH('PBI data'!$B541,'3. GRI Pricing'!$A$16:$A$616,0),MATCH('PBI data'!$D541,'3. GRI Pricing'!$A$16:$AP$16,0)),0)</f>
        <v>1446.8999999999996</v>
      </c>
    </row>
    <row r="542" spans="1:5" x14ac:dyDescent="0.25">
      <c r="A542" s="381">
        <f>A530+1</f>
        <v>46</v>
      </c>
      <c r="B542" s="383" t="str">
        <f ca="1">OFFSET('3. GRI Pricing'!$A$16,'PBI data'!A542,0)</f>
        <v>222708046</v>
      </c>
      <c r="C542" s="384">
        <f t="shared" si="78"/>
        <v>45566</v>
      </c>
      <c r="D542" s="384">
        <f t="shared" si="78"/>
        <v>45596</v>
      </c>
      <c r="E542" s="385">
        <f ca="1">IFERROR(INDEX('3. GRI Pricing'!$A$16:$AP$616,MATCH('PBI data'!$B542,'3. GRI Pricing'!$A$16:$A$616,0),MATCH('PBI data'!$D542,'3. GRI Pricing'!$A$16:$AP$16,0)),0)</f>
        <v>1341.623111264465</v>
      </c>
    </row>
    <row r="543" spans="1:5" x14ac:dyDescent="0.25">
      <c r="B543" s="1" t="str">
        <f ca="1">B542</f>
        <v>222708046</v>
      </c>
      <c r="C543" s="384">
        <f t="shared" ref="C543:D558" si="80">C531</f>
        <v>45597</v>
      </c>
      <c r="D543" s="384">
        <f t="shared" si="80"/>
        <v>45626</v>
      </c>
      <c r="E543" s="385">
        <f ca="1">IFERROR(INDEX('3. GRI Pricing'!$A$16:$AP$616,MATCH('PBI data'!$B543,'3. GRI Pricing'!$A$16:$A$616,0),MATCH('PBI data'!$D543,'3. GRI Pricing'!$A$16:$AP$16,0)),0)</f>
        <v>1348.0638574274305</v>
      </c>
    </row>
    <row r="544" spans="1:5" x14ac:dyDescent="0.25">
      <c r="B544" s="1" t="str">
        <f t="shared" ref="B544:B553" ca="1" si="81">B543</f>
        <v>222708046</v>
      </c>
      <c r="C544" s="384">
        <f t="shared" si="80"/>
        <v>45627</v>
      </c>
      <c r="D544" s="384">
        <f t="shared" si="80"/>
        <v>45657</v>
      </c>
      <c r="E544" s="385">
        <f ca="1">IFERROR(INDEX('3. GRI Pricing'!$A$16:$AP$616,MATCH('PBI data'!$B544,'3. GRI Pricing'!$A$16:$A$616,0),MATCH('PBI data'!$D544,'3. GRI Pricing'!$A$16:$AP$16,0)),0)</f>
        <v>1354.7517802134573</v>
      </c>
    </row>
    <row r="545" spans="1:5" x14ac:dyDescent="0.25">
      <c r="B545" s="1" t="str">
        <f t="shared" ca="1" si="81"/>
        <v>222708046</v>
      </c>
      <c r="C545" s="384">
        <f t="shared" si="80"/>
        <v>45658</v>
      </c>
      <c r="D545" s="384">
        <f t="shared" si="80"/>
        <v>45688</v>
      </c>
      <c r="E545" s="385">
        <f ca="1">IFERROR(INDEX('3. GRI Pricing'!$A$16:$AP$616,MATCH('PBI data'!$B545,'3. GRI Pricing'!$A$16:$A$616,0),MATCH('PBI data'!$D545,'3. GRI Pricing'!$A$16:$AP$16,0)),0)</f>
        <v>1361.4728826674543</v>
      </c>
    </row>
    <row r="546" spans="1:5" x14ac:dyDescent="0.25">
      <c r="B546" s="1" t="str">
        <f t="shared" ca="1" si="81"/>
        <v>222708046</v>
      </c>
      <c r="C546" s="384">
        <f t="shared" si="80"/>
        <v>45689</v>
      </c>
      <c r="D546" s="384">
        <f t="shared" si="80"/>
        <v>45716</v>
      </c>
      <c r="E546" s="385">
        <f ca="1">IFERROR(INDEX('3. GRI Pricing'!$A$16:$AP$616,MATCH('PBI data'!$B546,'3. GRI Pricing'!$A$16:$A$616,0),MATCH('PBI data'!$D546,'3. GRI Pricing'!$A$16:$AP$16,0)),0)</f>
        <v>1367.5722113883785</v>
      </c>
    </row>
    <row r="547" spans="1:5" x14ac:dyDescent="0.25">
      <c r="B547" s="1" t="str">
        <f t="shared" ca="1" si="81"/>
        <v>222708046</v>
      </c>
      <c r="C547" s="384">
        <f t="shared" si="80"/>
        <v>45717</v>
      </c>
      <c r="D547" s="384">
        <f t="shared" si="80"/>
        <v>45747</v>
      </c>
      <c r="E547" s="385">
        <f ca="1">IFERROR(INDEX('3. GRI Pricing'!$A$16:$AP$616,MATCH('PBI data'!$B547,'3. GRI Pricing'!$A$16:$A$616,0),MATCH('PBI data'!$D547,'3. GRI Pricing'!$A$16:$AP$16,0)),0)</f>
        <v>1374.356917694158</v>
      </c>
    </row>
    <row r="548" spans="1:5" x14ac:dyDescent="0.25">
      <c r="B548" s="1" t="str">
        <f t="shared" ca="1" si="81"/>
        <v>222708046</v>
      </c>
      <c r="C548" s="384">
        <f t="shared" si="80"/>
        <v>45748</v>
      </c>
      <c r="D548" s="384">
        <f t="shared" si="80"/>
        <v>45777</v>
      </c>
      <c r="E548" s="385">
        <f ca="1">IFERROR(INDEX('3. GRI Pricing'!$A$16:$AP$616,MATCH('PBI data'!$B548,'3. GRI Pricing'!$A$16:$A$616,0),MATCH('PBI data'!$D548,'3. GRI Pricing'!$A$16:$AP$16,0)),0)</f>
        <v>1380.9548094342913</v>
      </c>
    </row>
    <row r="549" spans="1:5" x14ac:dyDescent="0.25">
      <c r="B549" s="1" t="str">
        <f t="shared" ca="1" si="81"/>
        <v>222708046</v>
      </c>
      <c r="C549" s="384">
        <f t="shared" si="80"/>
        <v>45778</v>
      </c>
      <c r="D549" s="384">
        <f t="shared" si="80"/>
        <v>45808</v>
      </c>
      <c r="E549" s="385">
        <f ca="1">IFERROR(INDEX('3. GRI Pricing'!$A$16:$AP$616,MATCH('PBI data'!$B549,'3. GRI Pricing'!$A$16:$A$616,0),MATCH('PBI data'!$D549,'3. GRI Pricing'!$A$16:$AP$16,0)),0)</f>
        <v>1387.8059085759253</v>
      </c>
    </row>
    <row r="550" spans="1:5" x14ac:dyDescent="0.25">
      <c r="B550" s="1" t="str">
        <f t="shared" ca="1" si="81"/>
        <v>222708046</v>
      </c>
      <c r="C550" s="384">
        <f t="shared" si="80"/>
        <v>45809</v>
      </c>
      <c r="D550" s="384">
        <f t="shared" si="80"/>
        <v>45838</v>
      </c>
      <c r="E550" s="385">
        <f ca="1">IFERROR(INDEX('3. GRI Pricing'!$A$16:$AP$616,MATCH('PBI data'!$B550,'3. GRI Pricing'!$A$16:$A$616,0),MATCH('PBI data'!$D550,'3. GRI Pricing'!$A$16:$AP$16,0)),0)</f>
        <v>1394.4683650479049</v>
      </c>
    </row>
    <row r="551" spans="1:5" x14ac:dyDescent="0.25">
      <c r="B551" s="1" t="str">
        <f t="shared" ca="1" si="81"/>
        <v>222708046</v>
      </c>
      <c r="C551" s="384">
        <f t="shared" si="80"/>
        <v>45839</v>
      </c>
      <c r="D551" s="384">
        <f t="shared" si="80"/>
        <v>45869</v>
      </c>
      <c r="E551" s="385">
        <f ca="1">IFERROR(INDEX('3. GRI Pricing'!$A$16:$AP$616,MATCH('PBI data'!$B551,'3. GRI Pricing'!$A$16:$A$616,0),MATCH('PBI data'!$D551,'3. GRI Pricing'!$A$16:$AP$16,0)),0)</f>
        <v>1401.3865067231775</v>
      </c>
    </row>
    <row r="552" spans="1:5" x14ac:dyDescent="0.25">
      <c r="B552" s="1" t="str">
        <f t="shared" ca="1" si="81"/>
        <v>222708046</v>
      </c>
      <c r="C552" s="384">
        <f t="shared" si="80"/>
        <v>45870</v>
      </c>
      <c r="D552" s="384">
        <f t="shared" si="80"/>
        <v>45900</v>
      </c>
      <c r="E552" s="385">
        <f ca="1">IFERROR(INDEX('3. GRI Pricing'!$A$16:$AP$616,MATCH('PBI data'!$B552,'3. GRI Pricing'!$A$16:$A$616,0),MATCH('PBI data'!$D552,'3. GRI Pricing'!$A$16:$AP$16,0)),0)</f>
        <v>1408.3389702127263</v>
      </c>
    </row>
    <row r="553" spans="1:5" x14ac:dyDescent="0.25">
      <c r="B553" s="1" t="str">
        <f t="shared" ca="1" si="81"/>
        <v>222708046</v>
      </c>
      <c r="C553" s="384">
        <f t="shared" si="80"/>
        <v>45901</v>
      </c>
      <c r="D553" s="384">
        <f t="shared" si="80"/>
        <v>45930</v>
      </c>
      <c r="E553" s="385">
        <f ca="1">IFERROR(INDEX('3. GRI Pricing'!$A$16:$AP$616,MATCH('PBI data'!$B553,'3. GRI Pricing'!$A$16:$A$616,0),MATCH('PBI data'!$D553,'3. GRI Pricing'!$A$16:$AP$16,0)),0)</f>
        <v>1415.099999999999</v>
      </c>
    </row>
    <row r="554" spans="1:5" x14ac:dyDescent="0.25">
      <c r="A554" s="381">
        <f>A542+1</f>
        <v>47</v>
      </c>
      <c r="B554" s="383" t="str">
        <f ca="1">OFFSET('3. GRI Pricing'!$A$16,'PBI data'!A554,0)</f>
        <v>222708047</v>
      </c>
      <c r="C554" s="384">
        <f t="shared" si="80"/>
        <v>45566</v>
      </c>
      <c r="D554" s="384">
        <f t="shared" si="80"/>
        <v>45596</v>
      </c>
      <c r="E554" s="385">
        <f ca="1">IFERROR(INDEX('3. GRI Pricing'!$A$16:$AP$616,MATCH('PBI data'!$B554,'3. GRI Pricing'!$A$16:$A$616,0),MATCH('PBI data'!$D554,'3. GRI Pricing'!$A$16:$AP$16,0)),0)</f>
        <v>1371.7719452254644</v>
      </c>
    </row>
    <row r="555" spans="1:5" x14ac:dyDescent="0.25">
      <c r="B555" s="1" t="str">
        <f ca="1">B554</f>
        <v>222708047</v>
      </c>
      <c r="C555" s="384">
        <f t="shared" si="80"/>
        <v>45597</v>
      </c>
      <c r="D555" s="384">
        <f t="shared" si="80"/>
        <v>45626</v>
      </c>
      <c r="E555" s="385">
        <f ca="1">IFERROR(INDEX('3. GRI Pricing'!$A$16:$AP$616,MATCH('PBI data'!$B555,'3. GRI Pricing'!$A$16:$A$616,0),MATCH('PBI data'!$D555,'3. GRI Pricing'!$A$16:$AP$16,0)),0)</f>
        <v>1378.3574272572607</v>
      </c>
    </row>
    <row r="556" spans="1:5" x14ac:dyDescent="0.25">
      <c r="B556" s="1" t="str">
        <f t="shared" ref="B556:B565" ca="1" si="82">B555</f>
        <v>222708047</v>
      </c>
      <c r="C556" s="384">
        <f t="shared" si="80"/>
        <v>45627</v>
      </c>
      <c r="D556" s="384">
        <f t="shared" si="80"/>
        <v>45657</v>
      </c>
      <c r="E556" s="385">
        <f ca="1">IFERROR(INDEX('3. GRI Pricing'!$A$16:$AP$616,MATCH('PBI data'!$B556,'3. GRI Pricing'!$A$16:$A$616,0),MATCH('PBI data'!$D556,'3. GRI Pricing'!$A$16:$AP$16,0)),0)</f>
        <v>1385.1956404429736</v>
      </c>
    </row>
    <row r="557" spans="1:5" x14ac:dyDescent="0.25">
      <c r="B557" s="1" t="str">
        <f t="shared" ca="1" si="82"/>
        <v>222708047</v>
      </c>
      <c r="C557" s="384">
        <f t="shared" si="80"/>
        <v>45658</v>
      </c>
      <c r="D557" s="384">
        <f t="shared" si="80"/>
        <v>45688</v>
      </c>
      <c r="E557" s="385">
        <f ca="1">IFERROR(INDEX('3. GRI Pricing'!$A$16:$AP$616,MATCH('PBI data'!$B557,'3. GRI Pricing'!$A$16:$A$616,0),MATCH('PBI data'!$D557,'3. GRI Pricing'!$A$16:$AP$16,0)),0)</f>
        <v>1392.0677789071726</v>
      </c>
    </row>
    <row r="558" spans="1:5" x14ac:dyDescent="0.25">
      <c r="B558" s="1" t="str">
        <f t="shared" ca="1" si="82"/>
        <v>222708047</v>
      </c>
      <c r="C558" s="384">
        <f t="shared" si="80"/>
        <v>45689</v>
      </c>
      <c r="D558" s="384">
        <f t="shared" si="80"/>
        <v>45716</v>
      </c>
      <c r="E558" s="385">
        <f ca="1">IFERROR(INDEX('3. GRI Pricing'!$A$16:$AP$616,MATCH('PBI data'!$B558,'3. GRI Pricing'!$A$16:$A$616,0),MATCH('PBI data'!$D558,'3. GRI Pricing'!$A$16:$AP$16,0)),0)</f>
        <v>1398.3041711948592</v>
      </c>
    </row>
    <row r="559" spans="1:5" x14ac:dyDescent="0.25">
      <c r="B559" s="1" t="str">
        <f t="shared" ca="1" si="82"/>
        <v>222708047</v>
      </c>
      <c r="C559" s="384">
        <f t="shared" ref="C559:D574" si="83">C547</f>
        <v>45717</v>
      </c>
      <c r="D559" s="384">
        <f t="shared" si="83"/>
        <v>45747</v>
      </c>
      <c r="E559" s="385">
        <f ca="1">IFERROR(INDEX('3. GRI Pricing'!$A$16:$AP$616,MATCH('PBI data'!$B559,'3. GRI Pricing'!$A$16:$A$616,0),MATCH('PBI data'!$D559,'3. GRI Pricing'!$A$16:$AP$16,0)),0)</f>
        <v>1405.2413428108812</v>
      </c>
    </row>
    <row r="560" spans="1:5" x14ac:dyDescent="0.25">
      <c r="B560" s="1" t="str">
        <f t="shared" ca="1" si="82"/>
        <v>222708047</v>
      </c>
      <c r="C560" s="384">
        <f t="shared" si="83"/>
        <v>45748</v>
      </c>
      <c r="D560" s="384">
        <f t="shared" si="83"/>
        <v>45777</v>
      </c>
      <c r="E560" s="385">
        <f ca="1">IFERROR(INDEX('3. GRI Pricing'!$A$16:$AP$616,MATCH('PBI data'!$B560,'3. GRI Pricing'!$A$16:$A$616,0),MATCH('PBI data'!$D560,'3. GRI Pricing'!$A$16:$AP$16,0)),0)</f>
        <v>1411.9875017811298</v>
      </c>
    </row>
    <row r="561" spans="1:5" x14ac:dyDescent="0.25">
      <c r="B561" s="1" t="str">
        <f t="shared" ca="1" si="82"/>
        <v>222708047</v>
      </c>
      <c r="C561" s="384">
        <f t="shared" si="83"/>
        <v>45778</v>
      </c>
      <c r="D561" s="384">
        <f t="shared" si="83"/>
        <v>45808</v>
      </c>
      <c r="E561" s="385">
        <f ca="1">IFERROR(INDEX('3. GRI Pricing'!$A$16:$AP$616,MATCH('PBI data'!$B561,'3. GRI Pricing'!$A$16:$A$616,0),MATCH('PBI data'!$D561,'3. GRI Pricing'!$A$16:$AP$16,0)),0)</f>
        <v>1418.9925582068456</v>
      </c>
    </row>
    <row r="562" spans="1:5" x14ac:dyDescent="0.25">
      <c r="B562" s="1" t="str">
        <f t="shared" ca="1" si="82"/>
        <v>222708047</v>
      </c>
      <c r="C562" s="384">
        <f t="shared" si="83"/>
        <v>45809</v>
      </c>
      <c r="D562" s="384">
        <f t="shared" si="83"/>
        <v>45838</v>
      </c>
      <c r="E562" s="385">
        <f ca="1">IFERROR(INDEX('3. GRI Pricing'!$A$16:$AP$616,MATCH('PBI data'!$B562,'3. GRI Pricing'!$A$16:$A$616,0),MATCH('PBI data'!$D562,'3. GRI Pricing'!$A$16:$AP$16,0)),0)</f>
        <v>1425.804732801791</v>
      </c>
    </row>
    <row r="563" spans="1:5" x14ac:dyDescent="0.25">
      <c r="B563" s="1" t="str">
        <f t="shared" ca="1" si="82"/>
        <v>222708047</v>
      </c>
      <c r="C563" s="384">
        <f t="shared" si="83"/>
        <v>45839</v>
      </c>
      <c r="D563" s="384">
        <f t="shared" si="83"/>
        <v>45869</v>
      </c>
      <c r="E563" s="385">
        <f ca="1">IFERROR(INDEX('3. GRI Pricing'!$A$16:$AP$616,MATCH('PBI data'!$B563,'3. GRI Pricing'!$A$16:$A$616,0),MATCH('PBI data'!$D563,'3. GRI Pricing'!$A$16:$AP$16,0)),0)</f>
        <v>1432.8783383349351</v>
      </c>
    </row>
    <row r="564" spans="1:5" x14ac:dyDescent="0.25">
      <c r="B564" s="1" t="str">
        <f t="shared" ca="1" si="82"/>
        <v>222708047</v>
      </c>
      <c r="C564" s="384">
        <f t="shared" si="83"/>
        <v>45870</v>
      </c>
      <c r="D564" s="384">
        <f t="shared" si="83"/>
        <v>45900</v>
      </c>
      <c r="E564" s="385">
        <f ca="1">IFERROR(INDEX('3. GRI Pricing'!$A$16:$AP$616,MATCH('PBI data'!$B564,'3. GRI Pricing'!$A$16:$A$616,0),MATCH('PBI data'!$D564,'3. GRI Pricing'!$A$16:$AP$16,0)),0)</f>
        <v>1439.9870369590803</v>
      </c>
    </row>
    <row r="565" spans="1:5" x14ac:dyDescent="0.25">
      <c r="B565" s="1" t="str">
        <f t="shared" ca="1" si="82"/>
        <v>222708047</v>
      </c>
      <c r="C565" s="384">
        <f t="shared" si="83"/>
        <v>45901</v>
      </c>
      <c r="D565" s="384">
        <f t="shared" si="83"/>
        <v>45930</v>
      </c>
      <c r="E565" s="385">
        <f ca="1">IFERROR(INDEX('3. GRI Pricing'!$A$16:$AP$616,MATCH('PBI data'!$B565,'3. GRI Pricing'!$A$16:$A$616,0),MATCH('PBI data'!$D565,'3. GRI Pricing'!$A$16:$AP$16,0)),0)</f>
        <v>1446.8999999999996</v>
      </c>
    </row>
    <row r="566" spans="1:5" x14ac:dyDescent="0.25">
      <c r="A566" s="381">
        <f>A554+1</f>
        <v>48</v>
      </c>
      <c r="B566" s="383" t="str">
        <f ca="1">OFFSET('3. GRI Pricing'!$A$16,'PBI data'!A566,0)</f>
        <v>222708048</v>
      </c>
      <c r="C566" s="384">
        <f t="shared" si="83"/>
        <v>45566</v>
      </c>
      <c r="D566" s="384">
        <f t="shared" si="83"/>
        <v>45596</v>
      </c>
      <c r="E566" s="385">
        <f ca="1">IFERROR(INDEX('3. GRI Pricing'!$A$16:$AP$616,MATCH('PBI data'!$B566,'3. GRI Pricing'!$A$16:$A$616,0),MATCH('PBI data'!$D566,'3. GRI Pricing'!$A$16:$AP$16,0)),0)</f>
        <v>1346.6479169246315</v>
      </c>
    </row>
    <row r="567" spans="1:5" x14ac:dyDescent="0.25">
      <c r="B567" s="1" t="str">
        <f ca="1">B566</f>
        <v>222708048</v>
      </c>
      <c r="C567" s="384">
        <f t="shared" si="83"/>
        <v>45597</v>
      </c>
      <c r="D567" s="384">
        <f t="shared" si="83"/>
        <v>45626</v>
      </c>
      <c r="E567" s="385">
        <f ca="1">IFERROR(INDEX('3. GRI Pricing'!$A$16:$AP$616,MATCH('PBI data'!$B567,'3. GRI Pricing'!$A$16:$A$616,0),MATCH('PBI data'!$D567,'3. GRI Pricing'!$A$16:$AP$16,0)),0)</f>
        <v>1353.1127857324022</v>
      </c>
    </row>
    <row r="568" spans="1:5" x14ac:dyDescent="0.25">
      <c r="B568" s="1" t="str">
        <f t="shared" ref="B568:B577" ca="1" si="84">B567</f>
        <v>222708048</v>
      </c>
      <c r="C568" s="384">
        <f t="shared" si="83"/>
        <v>45627</v>
      </c>
      <c r="D568" s="384">
        <f t="shared" si="83"/>
        <v>45657</v>
      </c>
      <c r="E568" s="385">
        <f ca="1">IFERROR(INDEX('3. GRI Pricing'!$A$16:$AP$616,MATCH('PBI data'!$B568,'3. GRI Pricing'!$A$16:$A$616,0),MATCH('PBI data'!$D568,'3. GRI Pricing'!$A$16:$AP$16,0)),0)</f>
        <v>1359.8257569183768</v>
      </c>
    </row>
    <row r="569" spans="1:5" x14ac:dyDescent="0.25">
      <c r="B569" s="1" t="str">
        <f t="shared" ca="1" si="84"/>
        <v>222708048</v>
      </c>
      <c r="C569" s="384">
        <f t="shared" si="83"/>
        <v>45658</v>
      </c>
      <c r="D569" s="384">
        <f t="shared" si="83"/>
        <v>45688</v>
      </c>
      <c r="E569" s="385">
        <f ca="1">IFERROR(INDEX('3. GRI Pricing'!$A$16:$AP$616,MATCH('PBI data'!$B569,'3. GRI Pricing'!$A$16:$A$616,0),MATCH('PBI data'!$D569,'3. GRI Pricing'!$A$16:$AP$16,0)),0)</f>
        <v>1366.5720320407406</v>
      </c>
    </row>
    <row r="570" spans="1:5" x14ac:dyDescent="0.25">
      <c r="B570" s="1" t="str">
        <f t="shared" ca="1" si="84"/>
        <v>222708048</v>
      </c>
      <c r="C570" s="384">
        <f t="shared" si="83"/>
        <v>45689</v>
      </c>
      <c r="D570" s="384">
        <f t="shared" si="83"/>
        <v>45716</v>
      </c>
      <c r="E570" s="385">
        <f ca="1">IFERROR(INDEX('3. GRI Pricing'!$A$16:$AP$616,MATCH('PBI data'!$B570,'3. GRI Pricing'!$A$16:$A$616,0),MATCH('PBI data'!$D570,'3. GRI Pricing'!$A$16:$AP$16,0)),0)</f>
        <v>1372.6942046894585</v>
      </c>
    </row>
    <row r="571" spans="1:5" x14ac:dyDescent="0.25">
      <c r="B571" s="1" t="str">
        <f t="shared" ca="1" si="84"/>
        <v>222708048</v>
      </c>
      <c r="C571" s="384">
        <f t="shared" si="83"/>
        <v>45717</v>
      </c>
      <c r="D571" s="384">
        <f t="shared" si="83"/>
        <v>45747</v>
      </c>
      <c r="E571" s="385">
        <f ca="1">IFERROR(INDEX('3. GRI Pricing'!$A$16:$AP$616,MATCH('PBI data'!$B571,'3. GRI Pricing'!$A$16:$A$616,0),MATCH('PBI data'!$D571,'3. GRI Pricing'!$A$16:$AP$16,0)),0)</f>
        <v>1379.5043218802784</v>
      </c>
    </row>
    <row r="572" spans="1:5" x14ac:dyDescent="0.25">
      <c r="B572" s="1" t="str">
        <f t="shared" ca="1" si="84"/>
        <v>222708048</v>
      </c>
      <c r="C572" s="384">
        <f t="shared" si="83"/>
        <v>45748</v>
      </c>
      <c r="D572" s="384">
        <f t="shared" si="83"/>
        <v>45777</v>
      </c>
      <c r="E572" s="385">
        <f ca="1">IFERROR(INDEX('3. GRI Pricing'!$A$16:$AP$616,MATCH('PBI data'!$B572,'3. GRI Pricing'!$A$16:$A$616,0),MATCH('PBI data'!$D572,'3. GRI Pricing'!$A$16:$AP$16,0)),0)</f>
        <v>1386.1269248254309</v>
      </c>
    </row>
    <row r="573" spans="1:5" x14ac:dyDescent="0.25">
      <c r="B573" s="1" t="str">
        <f t="shared" ca="1" si="84"/>
        <v>222708048</v>
      </c>
      <c r="C573" s="384">
        <f t="shared" si="83"/>
        <v>45778</v>
      </c>
      <c r="D573" s="384">
        <f t="shared" si="83"/>
        <v>45808</v>
      </c>
      <c r="E573" s="385">
        <f ca="1">IFERROR(INDEX('3. GRI Pricing'!$A$16:$AP$616,MATCH('PBI data'!$B573,'3. GRI Pricing'!$A$16:$A$616,0),MATCH('PBI data'!$D573,'3. GRI Pricing'!$A$16:$AP$16,0)),0)</f>
        <v>1393.0036835144119</v>
      </c>
    </row>
    <row r="574" spans="1:5" x14ac:dyDescent="0.25">
      <c r="B574" s="1" t="str">
        <f t="shared" ca="1" si="84"/>
        <v>222708048</v>
      </c>
      <c r="C574" s="384">
        <f t="shared" si="83"/>
        <v>45809</v>
      </c>
      <c r="D574" s="384">
        <f t="shared" si="83"/>
        <v>45838</v>
      </c>
      <c r="E574" s="385">
        <f ca="1">IFERROR(INDEX('3. GRI Pricing'!$A$16:$AP$616,MATCH('PBI data'!$B574,'3. GRI Pricing'!$A$16:$A$616,0),MATCH('PBI data'!$D574,'3. GRI Pricing'!$A$16:$AP$16,0)),0)</f>
        <v>1399.6910930068859</v>
      </c>
    </row>
    <row r="575" spans="1:5" x14ac:dyDescent="0.25">
      <c r="B575" s="1" t="str">
        <f t="shared" ca="1" si="84"/>
        <v>222708048</v>
      </c>
      <c r="C575" s="384">
        <f t="shared" ref="C575:D590" si="85">C563</f>
        <v>45839</v>
      </c>
      <c r="D575" s="384">
        <f t="shared" si="85"/>
        <v>45869</v>
      </c>
      <c r="E575" s="385">
        <f ca="1">IFERROR(INDEX('3. GRI Pricing'!$A$16:$AP$616,MATCH('PBI data'!$B575,'3. GRI Pricing'!$A$16:$A$616,0),MATCH('PBI data'!$D575,'3. GRI Pricing'!$A$16:$AP$16,0)),0)</f>
        <v>1406.635145325137</v>
      </c>
    </row>
    <row r="576" spans="1:5" x14ac:dyDescent="0.25">
      <c r="B576" s="1" t="str">
        <f t="shared" ca="1" si="84"/>
        <v>222708048</v>
      </c>
      <c r="C576" s="384">
        <f t="shared" si="85"/>
        <v>45870</v>
      </c>
      <c r="D576" s="384">
        <f t="shared" si="85"/>
        <v>45900</v>
      </c>
      <c r="E576" s="385">
        <f ca="1">IFERROR(INDEX('3. GRI Pricing'!$A$16:$AP$616,MATCH('PBI data'!$B576,'3. GRI Pricing'!$A$16:$A$616,0),MATCH('PBI data'!$D576,'3. GRI Pricing'!$A$16:$AP$16,0)),0)</f>
        <v>1413.6136480037853</v>
      </c>
    </row>
    <row r="577" spans="1:5" x14ac:dyDescent="0.25">
      <c r="B577" s="1" t="str">
        <f t="shared" ca="1" si="84"/>
        <v>222708048</v>
      </c>
      <c r="C577" s="384">
        <f t="shared" si="85"/>
        <v>45901</v>
      </c>
      <c r="D577" s="384">
        <f t="shared" si="85"/>
        <v>45930</v>
      </c>
      <c r="E577" s="385">
        <f ca="1">IFERROR(INDEX('3. GRI Pricing'!$A$16:$AP$616,MATCH('PBI data'!$B577,'3. GRI Pricing'!$A$16:$A$616,0),MATCH('PBI data'!$D577,'3. GRI Pricing'!$A$16:$AP$16,0)),0)</f>
        <v>1420.3999999999992</v>
      </c>
    </row>
    <row r="578" spans="1:5" x14ac:dyDescent="0.25">
      <c r="A578" s="381">
        <f>A566+1</f>
        <v>49</v>
      </c>
      <c r="B578" s="381" t="str">
        <f ca="1">OFFSET('3. GRI Pricing'!$A$16,'PBI data'!A578,0)</f>
        <v>222708049</v>
      </c>
      <c r="C578" s="384">
        <f t="shared" si="85"/>
        <v>45566</v>
      </c>
      <c r="D578" s="384">
        <f t="shared" si="85"/>
        <v>45596</v>
      </c>
      <c r="E578" s="385">
        <f ca="1">IFERROR(INDEX('3. GRI Pricing'!$A$16:$AP$616,MATCH('PBI data'!$B578,'3. GRI Pricing'!$A$16:$A$616,0),MATCH('PBI data'!$D578,'3. GRI Pricing'!$A$16:$AP$16,0)),0)</f>
        <v>1371.7719452254644</v>
      </c>
    </row>
    <row r="579" spans="1:5" x14ac:dyDescent="0.25">
      <c r="B579" s="1" t="str">
        <f ca="1">B578</f>
        <v>222708049</v>
      </c>
      <c r="C579" s="384">
        <f t="shared" si="85"/>
        <v>45597</v>
      </c>
      <c r="D579" s="384">
        <f t="shared" si="85"/>
        <v>45626</v>
      </c>
      <c r="E579" s="385">
        <f ca="1">IFERROR(INDEX('3. GRI Pricing'!$A$16:$AP$616,MATCH('PBI data'!$B579,'3. GRI Pricing'!$A$16:$A$616,0),MATCH('PBI data'!$D579,'3. GRI Pricing'!$A$16:$AP$16,0)),0)</f>
        <v>1378.3574272572607</v>
      </c>
    </row>
    <row r="580" spans="1:5" x14ac:dyDescent="0.25">
      <c r="B580" s="1" t="str">
        <f t="shared" ref="B580:B589" ca="1" si="86">B579</f>
        <v>222708049</v>
      </c>
      <c r="C580" s="384">
        <f t="shared" si="85"/>
        <v>45627</v>
      </c>
      <c r="D580" s="384">
        <f t="shared" si="85"/>
        <v>45657</v>
      </c>
      <c r="E580" s="385">
        <f ca="1">IFERROR(INDEX('3. GRI Pricing'!$A$16:$AP$616,MATCH('PBI data'!$B580,'3. GRI Pricing'!$A$16:$A$616,0),MATCH('PBI data'!$D580,'3. GRI Pricing'!$A$16:$AP$16,0)),0)</f>
        <v>1385.1956404429736</v>
      </c>
    </row>
    <row r="581" spans="1:5" x14ac:dyDescent="0.25">
      <c r="B581" s="1" t="str">
        <f t="shared" ca="1" si="86"/>
        <v>222708049</v>
      </c>
      <c r="C581" s="384">
        <f t="shared" si="85"/>
        <v>45658</v>
      </c>
      <c r="D581" s="384">
        <f t="shared" si="85"/>
        <v>45688</v>
      </c>
      <c r="E581" s="385">
        <f ca="1">IFERROR(INDEX('3. GRI Pricing'!$A$16:$AP$616,MATCH('PBI data'!$B581,'3. GRI Pricing'!$A$16:$A$616,0),MATCH('PBI data'!$D581,'3. GRI Pricing'!$A$16:$AP$16,0)),0)</f>
        <v>1392.0677789071726</v>
      </c>
    </row>
    <row r="582" spans="1:5" x14ac:dyDescent="0.25">
      <c r="B582" s="1" t="str">
        <f t="shared" ca="1" si="86"/>
        <v>222708049</v>
      </c>
      <c r="C582" s="384">
        <f t="shared" si="85"/>
        <v>45689</v>
      </c>
      <c r="D582" s="384">
        <f t="shared" si="85"/>
        <v>45716</v>
      </c>
      <c r="E582" s="385">
        <f ca="1">IFERROR(INDEX('3. GRI Pricing'!$A$16:$AP$616,MATCH('PBI data'!$B582,'3. GRI Pricing'!$A$16:$A$616,0),MATCH('PBI data'!$D582,'3. GRI Pricing'!$A$16:$AP$16,0)),0)</f>
        <v>1398.3041711948592</v>
      </c>
    </row>
    <row r="583" spans="1:5" x14ac:dyDescent="0.25">
      <c r="B583" s="1" t="str">
        <f t="shared" ca="1" si="86"/>
        <v>222708049</v>
      </c>
      <c r="C583" s="384">
        <f t="shared" si="85"/>
        <v>45717</v>
      </c>
      <c r="D583" s="384">
        <f t="shared" si="85"/>
        <v>45747</v>
      </c>
      <c r="E583" s="385">
        <f ca="1">IFERROR(INDEX('3. GRI Pricing'!$A$16:$AP$616,MATCH('PBI data'!$B583,'3. GRI Pricing'!$A$16:$A$616,0),MATCH('PBI data'!$D583,'3. GRI Pricing'!$A$16:$AP$16,0)),0)</f>
        <v>1405.2413428108812</v>
      </c>
    </row>
    <row r="584" spans="1:5" x14ac:dyDescent="0.25">
      <c r="B584" s="1" t="str">
        <f t="shared" ca="1" si="86"/>
        <v>222708049</v>
      </c>
      <c r="C584" s="384">
        <f t="shared" si="85"/>
        <v>45748</v>
      </c>
      <c r="D584" s="384">
        <f t="shared" si="85"/>
        <v>45777</v>
      </c>
      <c r="E584" s="385">
        <f ca="1">IFERROR(INDEX('3. GRI Pricing'!$A$16:$AP$616,MATCH('PBI data'!$B584,'3. GRI Pricing'!$A$16:$A$616,0),MATCH('PBI data'!$D584,'3. GRI Pricing'!$A$16:$AP$16,0)),0)</f>
        <v>1411.9875017811298</v>
      </c>
    </row>
    <row r="585" spans="1:5" x14ac:dyDescent="0.25">
      <c r="B585" s="1" t="str">
        <f t="shared" ca="1" si="86"/>
        <v>222708049</v>
      </c>
      <c r="C585" s="384">
        <f t="shared" si="85"/>
        <v>45778</v>
      </c>
      <c r="D585" s="384">
        <f t="shared" si="85"/>
        <v>45808</v>
      </c>
      <c r="E585" s="385">
        <f ca="1">IFERROR(INDEX('3. GRI Pricing'!$A$16:$AP$616,MATCH('PBI data'!$B585,'3. GRI Pricing'!$A$16:$A$616,0),MATCH('PBI data'!$D585,'3. GRI Pricing'!$A$16:$AP$16,0)),0)</f>
        <v>1418.9925582068456</v>
      </c>
    </row>
    <row r="586" spans="1:5" x14ac:dyDescent="0.25">
      <c r="B586" s="1" t="str">
        <f t="shared" ca="1" si="86"/>
        <v>222708049</v>
      </c>
      <c r="C586" s="384">
        <f t="shared" si="85"/>
        <v>45809</v>
      </c>
      <c r="D586" s="384">
        <f t="shared" si="85"/>
        <v>45838</v>
      </c>
      <c r="E586" s="385">
        <f ca="1">IFERROR(INDEX('3. GRI Pricing'!$A$16:$AP$616,MATCH('PBI data'!$B586,'3. GRI Pricing'!$A$16:$A$616,0),MATCH('PBI data'!$D586,'3. GRI Pricing'!$A$16:$AP$16,0)),0)</f>
        <v>1425.804732801791</v>
      </c>
    </row>
    <row r="587" spans="1:5" x14ac:dyDescent="0.25">
      <c r="B587" s="1" t="str">
        <f t="shared" ca="1" si="86"/>
        <v>222708049</v>
      </c>
      <c r="C587" s="384">
        <f t="shared" si="85"/>
        <v>45839</v>
      </c>
      <c r="D587" s="384">
        <f t="shared" si="85"/>
        <v>45869</v>
      </c>
      <c r="E587" s="385">
        <f ca="1">IFERROR(INDEX('3. GRI Pricing'!$A$16:$AP$616,MATCH('PBI data'!$B587,'3. GRI Pricing'!$A$16:$A$616,0),MATCH('PBI data'!$D587,'3. GRI Pricing'!$A$16:$AP$16,0)),0)</f>
        <v>1432.8783383349351</v>
      </c>
    </row>
    <row r="588" spans="1:5" x14ac:dyDescent="0.25">
      <c r="B588" s="1" t="str">
        <f t="shared" ca="1" si="86"/>
        <v>222708049</v>
      </c>
      <c r="C588" s="384">
        <f t="shared" si="85"/>
        <v>45870</v>
      </c>
      <c r="D588" s="384">
        <f t="shared" si="85"/>
        <v>45900</v>
      </c>
      <c r="E588" s="385">
        <f ca="1">IFERROR(INDEX('3. GRI Pricing'!$A$16:$AP$616,MATCH('PBI data'!$B588,'3. GRI Pricing'!$A$16:$A$616,0),MATCH('PBI data'!$D588,'3. GRI Pricing'!$A$16:$AP$16,0)),0)</f>
        <v>1439.9870369590803</v>
      </c>
    </row>
    <row r="589" spans="1:5" x14ac:dyDescent="0.25">
      <c r="B589" s="1" t="str">
        <f t="shared" ca="1" si="86"/>
        <v>222708049</v>
      </c>
      <c r="C589" s="384">
        <f t="shared" si="85"/>
        <v>45901</v>
      </c>
      <c r="D589" s="384">
        <f t="shared" si="85"/>
        <v>45930</v>
      </c>
      <c r="E589" s="385">
        <f ca="1">IFERROR(INDEX('3. GRI Pricing'!$A$16:$AP$616,MATCH('PBI data'!$B589,'3. GRI Pricing'!$A$16:$A$616,0),MATCH('PBI data'!$D589,'3. GRI Pricing'!$A$16:$AP$16,0)),0)</f>
        <v>1446.8999999999996</v>
      </c>
    </row>
    <row r="590" spans="1:5" x14ac:dyDescent="0.25">
      <c r="A590" s="381">
        <f>A578+1</f>
        <v>50</v>
      </c>
      <c r="B590" s="383" t="str">
        <f ca="1">OFFSET('3. GRI Pricing'!$A$16,'PBI data'!A590,0)</f>
        <v>222708050</v>
      </c>
      <c r="C590" s="384">
        <f t="shared" si="85"/>
        <v>45566</v>
      </c>
      <c r="D590" s="384">
        <f t="shared" si="85"/>
        <v>45596</v>
      </c>
      <c r="E590" s="385">
        <f ca="1">IFERROR(INDEX('3. GRI Pricing'!$A$16:$AP$616,MATCH('PBI data'!$B590,'3. GRI Pricing'!$A$16:$A$616,0),MATCH('PBI data'!$D590,'3. GRI Pricing'!$A$16:$AP$16,0)),0)</f>
        <v>1723.5083414371218</v>
      </c>
    </row>
    <row r="591" spans="1:5" x14ac:dyDescent="0.25">
      <c r="B591" s="1" t="str">
        <f ca="1">B590</f>
        <v>222708050</v>
      </c>
      <c r="C591" s="384">
        <f t="shared" ref="C591:D606" si="87">C579</f>
        <v>45597</v>
      </c>
      <c r="D591" s="384">
        <f t="shared" si="87"/>
        <v>45626</v>
      </c>
      <c r="E591" s="385">
        <f ca="1">IFERROR(INDEX('3. GRI Pricing'!$A$16:$AP$616,MATCH('PBI data'!$B591,'3. GRI Pricing'!$A$16:$A$616,0),MATCH('PBI data'!$D591,'3. GRI Pricing'!$A$16:$AP$16,0)),0)</f>
        <v>1731.782408605276</v>
      </c>
    </row>
    <row r="592" spans="1:5" x14ac:dyDescent="0.25">
      <c r="B592" s="1" t="str">
        <f t="shared" ref="B592:B601" ca="1" si="88">B591</f>
        <v>222708050</v>
      </c>
      <c r="C592" s="384">
        <f t="shared" si="87"/>
        <v>45627</v>
      </c>
      <c r="D592" s="384">
        <f t="shared" si="87"/>
        <v>45657</v>
      </c>
      <c r="E592" s="385">
        <f ca="1">IFERROR(INDEX('3. GRI Pricing'!$A$16:$AP$616,MATCH('PBI data'!$B592,'3. GRI Pricing'!$A$16:$A$616,0),MATCH('PBI data'!$D592,'3. GRI Pricing'!$A$16:$AP$16,0)),0)</f>
        <v>1740.3740097873256</v>
      </c>
    </row>
    <row r="593" spans="1:5" x14ac:dyDescent="0.25">
      <c r="B593" s="1" t="str">
        <f t="shared" ca="1" si="88"/>
        <v>222708050</v>
      </c>
      <c r="C593" s="384">
        <f t="shared" si="87"/>
        <v>45658</v>
      </c>
      <c r="D593" s="384">
        <f t="shared" si="87"/>
        <v>45688</v>
      </c>
      <c r="E593" s="385">
        <f ca="1">IFERROR(INDEX('3. GRI Pricing'!$A$16:$AP$616,MATCH('PBI data'!$B593,'3. GRI Pricing'!$A$16:$A$616,0),MATCH('PBI data'!$D593,'3. GRI Pricing'!$A$16:$AP$16,0)),0)</f>
        <v>1749.0082350372168</v>
      </c>
    </row>
    <row r="594" spans="1:5" x14ac:dyDescent="0.25">
      <c r="B594" s="1" t="str">
        <f t="shared" ca="1" si="88"/>
        <v>222708050</v>
      </c>
      <c r="C594" s="384">
        <f t="shared" si="87"/>
        <v>45689</v>
      </c>
      <c r="D594" s="384">
        <f t="shared" si="87"/>
        <v>45716</v>
      </c>
      <c r="E594" s="385">
        <f ca="1">IFERROR(INDEX('3. GRI Pricing'!$A$16:$AP$616,MATCH('PBI data'!$B594,'3. GRI Pricing'!$A$16:$A$616,0),MATCH('PBI data'!$D594,'3. GRI Pricing'!$A$16:$AP$16,0)),0)</f>
        <v>1756.8437022704641</v>
      </c>
    </row>
    <row r="595" spans="1:5" x14ac:dyDescent="0.25">
      <c r="B595" s="1" t="str">
        <f t="shared" ca="1" si="88"/>
        <v>222708050</v>
      </c>
      <c r="C595" s="384">
        <f t="shared" si="87"/>
        <v>45717</v>
      </c>
      <c r="D595" s="384">
        <f t="shared" si="87"/>
        <v>45747</v>
      </c>
      <c r="E595" s="385">
        <f ca="1">IFERROR(INDEX('3. GRI Pricing'!$A$16:$AP$616,MATCH('PBI data'!$B595,'3. GRI Pricing'!$A$16:$A$616,0),MATCH('PBI data'!$D595,'3. GRI Pricing'!$A$16:$AP$16,0)),0)</f>
        <v>1765.559635839312</v>
      </c>
    </row>
    <row r="596" spans="1:5" x14ac:dyDescent="0.25">
      <c r="B596" s="1" t="str">
        <f t="shared" ca="1" si="88"/>
        <v>222708050</v>
      </c>
      <c r="C596" s="384">
        <f t="shared" si="87"/>
        <v>45748</v>
      </c>
      <c r="D596" s="384">
        <f t="shared" si="87"/>
        <v>45777</v>
      </c>
      <c r="E596" s="385">
        <f ca="1">IFERROR(INDEX('3. GRI Pricing'!$A$16:$AP$616,MATCH('PBI data'!$B596,'3. GRI Pricing'!$A$16:$A$616,0),MATCH('PBI data'!$D596,'3. GRI Pricing'!$A$16:$AP$16,0)),0)</f>
        <v>1774.0355791609065</v>
      </c>
    </row>
    <row r="597" spans="1:5" x14ac:dyDescent="0.25">
      <c r="B597" s="1" t="str">
        <f t="shared" ca="1" si="88"/>
        <v>222708050</v>
      </c>
      <c r="C597" s="384">
        <f t="shared" si="87"/>
        <v>45778</v>
      </c>
      <c r="D597" s="384">
        <f t="shared" si="87"/>
        <v>45808</v>
      </c>
      <c r="E597" s="385">
        <f ca="1">IFERROR(INDEX('3. GRI Pricing'!$A$16:$AP$616,MATCH('PBI data'!$B597,'3. GRI Pricing'!$A$16:$A$616,0),MATCH('PBI data'!$D597,'3. GRI Pricing'!$A$16:$AP$16,0)),0)</f>
        <v>1782.8368039009083</v>
      </c>
    </row>
    <row r="598" spans="1:5" x14ac:dyDescent="0.25">
      <c r="B598" s="1" t="str">
        <f t="shared" ca="1" si="88"/>
        <v>222708050</v>
      </c>
      <c r="C598" s="384">
        <f t="shared" si="87"/>
        <v>45809</v>
      </c>
      <c r="D598" s="384">
        <f t="shared" si="87"/>
        <v>45838</v>
      </c>
      <c r="E598" s="385">
        <f ca="1">IFERROR(INDEX('3. GRI Pricing'!$A$16:$AP$616,MATCH('PBI data'!$B598,'3. GRI Pricing'!$A$16:$A$616,0),MATCH('PBI data'!$D598,'3. GRI Pricing'!$A$16:$AP$16,0)),0)</f>
        <v>1791.3956899304551</v>
      </c>
    </row>
    <row r="599" spans="1:5" x14ac:dyDescent="0.25">
      <c r="B599" s="1" t="str">
        <f t="shared" ca="1" si="88"/>
        <v>222708050</v>
      </c>
      <c r="C599" s="384">
        <f t="shared" si="87"/>
        <v>45839</v>
      </c>
      <c r="D599" s="384">
        <f t="shared" si="87"/>
        <v>45869</v>
      </c>
      <c r="E599" s="385">
        <f ca="1">IFERROR(INDEX('3. GRI Pricing'!$A$16:$AP$616,MATCH('PBI data'!$B599,'3. GRI Pricing'!$A$16:$A$616,0),MATCH('PBI data'!$D599,'3. GRI Pricing'!$A$16:$AP$16,0)),0)</f>
        <v>1800.2830404720976</v>
      </c>
    </row>
    <row r="600" spans="1:5" x14ac:dyDescent="0.25">
      <c r="B600" s="1" t="str">
        <f t="shared" ca="1" si="88"/>
        <v>222708050</v>
      </c>
      <c r="C600" s="384">
        <f t="shared" si="87"/>
        <v>45870</v>
      </c>
      <c r="D600" s="384">
        <f t="shared" si="87"/>
        <v>45900</v>
      </c>
      <c r="E600" s="385">
        <f ca="1">IFERROR(INDEX('3. GRI Pricing'!$A$16:$AP$616,MATCH('PBI data'!$B600,'3. GRI Pricing'!$A$16:$A$616,0),MATCH('PBI data'!$D600,'3. GRI Pricing'!$A$16:$AP$16,0)),0)</f>
        <v>1809.2144823332033</v>
      </c>
    </row>
    <row r="601" spans="1:5" x14ac:dyDescent="0.25">
      <c r="B601" s="1" t="str">
        <f t="shared" ca="1" si="88"/>
        <v>222708050</v>
      </c>
      <c r="C601" s="384">
        <f t="shared" si="87"/>
        <v>45901</v>
      </c>
      <c r="D601" s="384">
        <f t="shared" si="87"/>
        <v>45930</v>
      </c>
      <c r="E601" s="385">
        <f ca="1">IFERROR(INDEX('3. GRI Pricing'!$A$16:$AP$616,MATCH('PBI data'!$B601,'3. GRI Pricing'!$A$16:$A$616,0),MATCH('PBI data'!$D601,'3. GRI Pricing'!$A$16:$AP$16,0)),0)</f>
        <v>1817.8999999999992</v>
      </c>
    </row>
    <row r="602" spans="1:5" x14ac:dyDescent="0.25">
      <c r="A602" s="381">
        <f>A590+1</f>
        <v>51</v>
      </c>
      <c r="B602" s="383" t="str">
        <f ca="1">OFFSET('3. GRI Pricing'!$A$16,'PBI data'!A602,0)</f>
        <v>222708051</v>
      </c>
      <c r="C602" s="384">
        <f t="shared" si="87"/>
        <v>45566</v>
      </c>
      <c r="D602" s="384">
        <f t="shared" si="87"/>
        <v>45596</v>
      </c>
      <c r="E602" s="385">
        <f ca="1">IFERROR(INDEX('3. GRI Pricing'!$A$16:$AP$616,MATCH('PBI data'!$B602,'3. GRI Pricing'!$A$16:$A$616,0),MATCH('PBI data'!$D602,'3. GRI Pricing'!$A$16:$AP$16,0)),0)</f>
        <v>1371.7719452254644</v>
      </c>
    </row>
    <row r="603" spans="1:5" x14ac:dyDescent="0.25">
      <c r="B603" s="1" t="str">
        <f ca="1">B602</f>
        <v>222708051</v>
      </c>
      <c r="C603" s="384">
        <f t="shared" si="87"/>
        <v>45597</v>
      </c>
      <c r="D603" s="384">
        <f t="shared" si="87"/>
        <v>45626</v>
      </c>
      <c r="E603" s="385">
        <f ca="1">IFERROR(INDEX('3. GRI Pricing'!$A$16:$AP$616,MATCH('PBI data'!$B603,'3. GRI Pricing'!$A$16:$A$616,0),MATCH('PBI data'!$D603,'3. GRI Pricing'!$A$16:$AP$16,0)),0)</f>
        <v>1378.3574272572607</v>
      </c>
    </row>
    <row r="604" spans="1:5" x14ac:dyDescent="0.25">
      <c r="B604" s="1" t="str">
        <f t="shared" ref="B604:B613" ca="1" si="89">B603</f>
        <v>222708051</v>
      </c>
      <c r="C604" s="384">
        <f t="shared" si="87"/>
        <v>45627</v>
      </c>
      <c r="D604" s="384">
        <f t="shared" si="87"/>
        <v>45657</v>
      </c>
      <c r="E604" s="385">
        <f ca="1">IFERROR(INDEX('3. GRI Pricing'!$A$16:$AP$616,MATCH('PBI data'!$B604,'3. GRI Pricing'!$A$16:$A$616,0),MATCH('PBI data'!$D604,'3. GRI Pricing'!$A$16:$AP$16,0)),0)</f>
        <v>1385.1956404429736</v>
      </c>
    </row>
    <row r="605" spans="1:5" x14ac:dyDescent="0.25">
      <c r="B605" s="1" t="str">
        <f t="shared" ca="1" si="89"/>
        <v>222708051</v>
      </c>
      <c r="C605" s="384">
        <f t="shared" si="87"/>
        <v>45658</v>
      </c>
      <c r="D605" s="384">
        <f t="shared" si="87"/>
        <v>45688</v>
      </c>
      <c r="E605" s="385">
        <f ca="1">IFERROR(INDEX('3. GRI Pricing'!$A$16:$AP$616,MATCH('PBI data'!$B605,'3. GRI Pricing'!$A$16:$A$616,0),MATCH('PBI data'!$D605,'3. GRI Pricing'!$A$16:$AP$16,0)),0)</f>
        <v>1392.0677789071726</v>
      </c>
    </row>
    <row r="606" spans="1:5" x14ac:dyDescent="0.25">
      <c r="B606" s="1" t="str">
        <f t="shared" ca="1" si="89"/>
        <v>222708051</v>
      </c>
      <c r="C606" s="384">
        <f t="shared" si="87"/>
        <v>45689</v>
      </c>
      <c r="D606" s="384">
        <f t="shared" si="87"/>
        <v>45716</v>
      </c>
      <c r="E606" s="385">
        <f ca="1">IFERROR(INDEX('3. GRI Pricing'!$A$16:$AP$616,MATCH('PBI data'!$B606,'3. GRI Pricing'!$A$16:$A$616,0),MATCH('PBI data'!$D606,'3. GRI Pricing'!$A$16:$AP$16,0)),0)</f>
        <v>1398.3041711948592</v>
      </c>
    </row>
    <row r="607" spans="1:5" x14ac:dyDescent="0.25">
      <c r="B607" s="1" t="str">
        <f t="shared" ca="1" si="89"/>
        <v>222708051</v>
      </c>
      <c r="C607" s="384">
        <f t="shared" ref="C607:D622" si="90">C595</f>
        <v>45717</v>
      </c>
      <c r="D607" s="384">
        <f t="shared" si="90"/>
        <v>45747</v>
      </c>
      <c r="E607" s="385">
        <f ca="1">IFERROR(INDEX('3. GRI Pricing'!$A$16:$AP$616,MATCH('PBI data'!$B607,'3. GRI Pricing'!$A$16:$A$616,0),MATCH('PBI data'!$D607,'3. GRI Pricing'!$A$16:$AP$16,0)),0)</f>
        <v>1405.2413428108812</v>
      </c>
    </row>
    <row r="608" spans="1:5" x14ac:dyDescent="0.25">
      <c r="B608" s="1" t="str">
        <f t="shared" ca="1" si="89"/>
        <v>222708051</v>
      </c>
      <c r="C608" s="384">
        <f t="shared" si="90"/>
        <v>45748</v>
      </c>
      <c r="D608" s="384">
        <f t="shared" si="90"/>
        <v>45777</v>
      </c>
      <c r="E608" s="385">
        <f ca="1">IFERROR(INDEX('3. GRI Pricing'!$A$16:$AP$616,MATCH('PBI data'!$B608,'3. GRI Pricing'!$A$16:$A$616,0),MATCH('PBI data'!$D608,'3. GRI Pricing'!$A$16:$AP$16,0)),0)</f>
        <v>1411.9875017811298</v>
      </c>
    </row>
    <row r="609" spans="1:5" x14ac:dyDescent="0.25">
      <c r="B609" s="1" t="str">
        <f t="shared" ca="1" si="89"/>
        <v>222708051</v>
      </c>
      <c r="C609" s="384">
        <f t="shared" si="90"/>
        <v>45778</v>
      </c>
      <c r="D609" s="384">
        <f t="shared" si="90"/>
        <v>45808</v>
      </c>
      <c r="E609" s="385">
        <f ca="1">IFERROR(INDEX('3. GRI Pricing'!$A$16:$AP$616,MATCH('PBI data'!$B609,'3. GRI Pricing'!$A$16:$A$616,0),MATCH('PBI data'!$D609,'3. GRI Pricing'!$A$16:$AP$16,0)),0)</f>
        <v>1418.9925582068456</v>
      </c>
    </row>
    <row r="610" spans="1:5" x14ac:dyDescent="0.25">
      <c r="B610" s="1" t="str">
        <f t="shared" ca="1" si="89"/>
        <v>222708051</v>
      </c>
      <c r="C610" s="384">
        <f t="shared" si="90"/>
        <v>45809</v>
      </c>
      <c r="D610" s="384">
        <f t="shared" si="90"/>
        <v>45838</v>
      </c>
      <c r="E610" s="385">
        <f ca="1">IFERROR(INDEX('3. GRI Pricing'!$A$16:$AP$616,MATCH('PBI data'!$B610,'3. GRI Pricing'!$A$16:$A$616,0),MATCH('PBI data'!$D610,'3. GRI Pricing'!$A$16:$AP$16,0)),0)</f>
        <v>1425.804732801791</v>
      </c>
    </row>
    <row r="611" spans="1:5" x14ac:dyDescent="0.25">
      <c r="B611" s="1" t="str">
        <f t="shared" ca="1" si="89"/>
        <v>222708051</v>
      </c>
      <c r="C611" s="384">
        <f t="shared" si="90"/>
        <v>45839</v>
      </c>
      <c r="D611" s="384">
        <f t="shared" si="90"/>
        <v>45869</v>
      </c>
      <c r="E611" s="385">
        <f ca="1">IFERROR(INDEX('3. GRI Pricing'!$A$16:$AP$616,MATCH('PBI data'!$B611,'3. GRI Pricing'!$A$16:$A$616,0),MATCH('PBI data'!$D611,'3. GRI Pricing'!$A$16:$AP$16,0)),0)</f>
        <v>1432.8783383349351</v>
      </c>
    </row>
    <row r="612" spans="1:5" x14ac:dyDescent="0.25">
      <c r="B612" s="1" t="str">
        <f t="shared" ca="1" si="89"/>
        <v>222708051</v>
      </c>
      <c r="C612" s="384">
        <f t="shared" si="90"/>
        <v>45870</v>
      </c>
      <c r="D612" s="384">
        <f t="shared" si="90"/>
        <v>45900</v>
      </c>
      <c r="E612" s="385">
        <f ca="1">IFERROR(INDEX('3. GRI Pricing'!$A$16:$AP$616,MATCH('PBI data'!$B612,'3. GRI Pricing'!$A$16:$A$616,0),MATCH('PBI data'!$D612,'3. GRI Pricing'!$A$16:$AP$16,0)),0)</f>
        <v>1439.9870369590803</v>
      </c>
    </row>
    <row r="613" spans="1:5" x14ac:dyDescent="0.25">
      <c r="B613" s="1" t="str">
        <f t="shared" ca="1" si="89"/>
        <v>222708051</v>
      </c>
      <c r="C613" s="384">
        <f t="shared" si="90"/>
        <v>45901</v>
      </c>
      <c r="D613" s="384">
        <f t="shared" si="90"/>
        <v>45930</v>
      </c>
      <c r="E613" s="385">
        <f ca="1">IFERROR(INDEX('3. GRI Pricing'!$A$16:$AP$616,MATCH('PBI data'!$B613,'3. GRI Pricing'!$A$16:$A$616,0),MATCH('PBI data'!$D613,'3. GRI Pricing'!$A$16:$AP$16,0)),0)</f>
        <v>1446.8999999999996</v>
      </c>
    </row>
    <row r="614" spans="1:5" x14ac:dyDescent="0.25">
      <c r="A614" s="381">
        <f>A602+1</f>
        <v>52</v>
      </c>
      <c r="B614" s="383" t="str">
        <f ca="1">OFFSET('3. GRI Pricing'!$A$16,'PBI data'!A614,0)</f>
        <v>222708052</v>
      </c>
      <c r="C614" s="384">
        <f t="shared" si="90"/>
        <v>45566</v>
      </c>
      <c r="D614" s="384">
        <f t="shared" si="90"/>
        <v>45596</v>
      </c>
      <c r="E614" s="385">
        <f ca="1">IFERROR(INDEX('3. GRI Pricing'!$A$16:$AP$616,MATCH('PBI data'!$B614,'3. GRI Pricing'!$A$16:$A$616,0),MATCH('PBI data'!$D614,'3. GRI Pricing'!$A$16:$AP$16,0)),0)</f>
        <v>1391.8711678661305</v>
      </c>
    </row>
    <row r="615" spans="1:5" x14ac:dyDescent="0.25">
      <c r="B615" s="1" t="str">
        <f ca="1">B614</f>
        <v>222708052</v>
      </c>
      <c r="C615" s="384">
        <f t="shared" si="90"/>
        <v>45597</v>
      </c>
      <c r="D615" s="384">
        <f t="shared" si="90"/>
        <v>45626</v>
      </c>
      <c r="E615" s="385">
        <f ca="1">IFERROR(INDEX('3. GRI Pricing'!$A$16:$AP$616,MATCH('PBI data'!$B615,'3. GRI Pricing'!$A$16:$A$616,0),MATCH('PBI data'!$D615,'3. GRI Pricing'!$A$16:$AP$16,0)),0)</f>
        <v>1398.5531404771473</v>
      </c>
    </row>
    <row r="616" spans="1:5" x14ac:dyDescent="0.25">
      <c r="B616" s="1" t="str">
        <f t="shared" ref="B616:B625" ca="1" si="91">B615</f>
        <v>222708052</v>
      </c>
      <c r="C616" s="384">
        <f t="shared" si="90"/>
        <v>45627</v>
      </c>
      <c r="D616" s="384">
        <f t="shared" si="90"/>
        <v>45657</v>
      </c>
      <c r="E616" s="385">
        <f ca="1">IFERROR(INDEX('3. GRI Pricing'!$A$16:$AP$616,MATCH('PBI data'!$B616,'3. GRI Pricing'!$A$16:$A$616,0),MATCH('PBI data'!$D616,'3. GRI Pricing'!$A$16:$AP$16,0)),0)</f>
        <v>1405.4915472626508</v>
      </c>
    </row>
    <row r="617" spans="1:5" x14ac:dyDescent="0.25">
      <c r="B617" s="1" t="str">
        <f t="shared" ca="1" si="91"/>
        <v>222708052</v>
      </c>
      <c r="C617" s="384">
        <f t="shared" si="90"/>
        <v>45658</v>
      </c>
      <c r="D617" s="384">
        <f t="shared" si="90"/>
        <v>45688</v>
      </c>
      <c r="E617" s="385">
        <f ca="1">IFERROR(INDEX('3. GRI Pricing'!$A$16:$AP$616,MATCH('PBI data'!$B617,'3. GRI Pricing'!$A$16:$A$616,0),MATCH('PBI data'!$D617,'3. GRI Pricing'!$A$16:$AP$16,0)),0)</f>
        <v>1412.4643764003181</v>
      </c>
    </row>
    <row r="618" spans="1:5" x14ac:dyDescent="0.25">
      <c r="B618" s="1" t="str">
        <f t="shared" ca="1" si="91"/>
        <v>222708052</v>
      </c>
      <c r="C618" s="384">
        <f t="shared" si="90"/>
        <v>45689</v>
      </c>
      <c r="D618" s="384">
        <f t="shared" si="90"/>
        <v>45716</v>
      </c>
      <c r="E618" s="385">
        <f ca="1">IFERROR(INDEX('3. GRI Pricing'!$A$16:$AP$616,MATCH('PBI data'!$B618,'3. GRI Pricing'!$A$16:$A$616,0),MATCH('PBI data'!$D618,'3. GRI Pricing'!$A$16:$AP$16,0)),0)</f>
        <v>1418.7921443991795</v>
      </c>
    </row>
    <row r="619" spans="1:5" x14ac:dyDescent="0.25">
      <c r="B619" s="1" t="str">
        <f t="shared" ca="1" si="91"/>
        <v>222708052</v>
      </c>
      <c r="C619" s="384">
        <f t="shared" si="90"/>
        <v>45717</v>
      </c>
      <c r="D619" s="384">
        <f t="shared" si="90"/>
        <v>45747</v>
      </c>
      <c r="E619" s="385">
        <f ca="1">IFERROR(INDEX('3. GRI Pricing'!$A$16:$AP$616,MATCH('PBI data'!$B619,'3. GRI Pricing'!$A$16:$A$616,0),MATCH('PBI data'!$D619,'3. GRI Pricing'!$A$16:$AP$16,0)),0)</f>
        <v>1425.8309595553628</v>
      </c>
    </row>
    <row r="620" spans="1:5" x14ac:dyDescent="0.25">
      <c r="B620" s="1" t="str">
        <f t="shared" ca="1" si="91"/>
        <v>222708052</v>
      </c>
      <c r="C620" s="384">
        <f t="shared" si="90"/>
        <v>45748</v>
      </c>
      <c r="D620" s="384">
        <f t="shared" si="90"/>
        <v>45777</v>
      </c>
      <c r="E620" s="385">
        <f ca="1">IFERROR(INDEX('3. GRI Pricing'!$A$16:$AP$616,MATCH('PBI data'!$B620,'3. GRI Pricing'!$A$16:$A$616,0),MATCH('PBI data'!$D620,'3. GRI Pricing'!$A$16:$AP$16,0)),0)</f>
        <v>1432.6759633456884</v>
      </c>
    </row>
    <row r="621" spans="1:5" x14ac:dyDescent="0.25">
      <c r="B621" s="1" t="str">
        <f t="shared" ca="1" si="91"/>
        <v>222708052</v>
      </c>
      <c r="C621" s="384">
        <f t="shared" si="90"/>
        <v>45778</v>
      </c>
      <c r="D621" s="384">
        <f t="shared" si="90"/>
        <v>45808</v>
      </c>
      <c r="E621" s="385">
        <f ca="1">IFERROR(INDEX('3. GRI Pricing'!$A$16:$AP$616,MATCH('PBI data'!$B621,'3. GRI Pricing'!$A$16:$A$616,0),MATCH('PBI data'!$D621,'3. GRI Pricing'!$A$16:$AP$16,0)),0)</f>
        <v>1439.783657960792</v>
      </c>
    </row>
    <row r="622" spans="1:5" x14ac:dyDescent="0.25">
      <c r="B622" s="1" t="str">
        <f t="shared" ca="1" si="91"/>
        <v>222708052</v>
      </c>
      <c r="C622" s="384">
        <f t="shared" si="90"/>
        <v>45809</v>
      </c>
      <c r="D622" s="384">
        <f t="shared" si="90"/>
        <v>45838</v>
      </c>
      <c r="E622" s="385">
        <f ca="1">IFERROR(INDEX('3. GRI Pricing'!$A$16:$AP$616,MATCH('PBI data'!$B622,'3. GRI Pricing'!$A$16:$A$616,0),MATCH('PBI data'!$D622,'3. GRI Pricing'!$A$16:$AP$16,0)),0)</f>
        <v>1446.6956446377146</v>
      </c>
    </row>
    <row r="623" spans="1:5" x14ac:dyDescent="0.25">
      <c r="B623" s="1" t="str">
        <f t="shared" ca="1" si="91"/>
        <v>222708052</v>
      </c>
      <c r="C623" s="384">
        <f t="shared" ref="C623:D638" si="92">C611</f>
        <v>45839</v>
      </c>
      <c r="D623" s="384">
        <f t="shared" si="92"/>
        <v>45869</v>
      </c>
      <c r="E623" s="385">
        <f ca="1">IFERROR(INDEX('3. GRI Pricing'!$A$16:$AP$616,MATCH('PBI data'!$B623,'3. GRI Pricing'!$A$16:$A$616,0),MATCH('PBI data'!$D623,'3. GRI Pricing'!$A$16:$AP$16,0)),0)</f>
        <v>1453.8728927427728</v>
      </c>
    </row>
    <row r="624" spans="1:5" x14ac:dyDescent="0.25">
      <c r="B624" s="1" t="str">
        <f t="shared" ca="1" si="91"/>
        <v>222708052</v>
      </c>
      <c r="C624" s="384">
        <f t="shared" si="92"/>
        <v>45870</v>
      </c>
      <c r="D624" s="384">
        <f t="shared" si="92"/>
        <v>45900</v>
      </c>
      <c r="E624" s="385">
        <f ca="1">IFERROR(INDEX('3. GRI Pricing'!$A$16:$AP$616,MATCH('PBI data'!$B624,'3. GRI Pricing'!$A$16:$A$616,0),MATCH('PBI data'!$D624,'3. GRI Pricing'!$A$16:$AP$16,0)),0)</f>
        <v>1461.0857481233159</v>
      </c>
    </row>
    <row r="625" spans="1:5" x14ac:dyDescent="0.25">
      <c r="B625" s="1" t="str">
        <f t="shared" ca="1" si="91"/>
        <v>222708052</v>
      </c>
      <c r="C625" s="384">
        <f t="shared" si="92"/>
        <v>45901</v>
      </c>
      <c r="D625" s="384">
        <f t="shared" si="92"/>
        <v>45930</v>
      </c>
      <c r="E625" s="385">
        <f ca="1">IFERROR(INDEX('3. GRI Pricing'!$A$16:$AP$616,MATCH('PBI data'!$B625,'3. GRI Pricing'!$A$16:$A$616,0),MATCH('PBI data'!$D625,'3. GRI Pricing'!$A$16:$AP$16,0)),0)</f>
        <v>1468.0999999999995</v>
      </c>
    </row>
    <row r="626" spans="1:5" x14ac:dyDescent="0.25">
      <c r="A626" s="381">
        <f>A614+1</f>
        <v>53</v>
      </c>
      <c r="B626" s="383" t="str">
        <f ca="1">OFFSET('3. GRI Pricing'!$A$16,'PBI data'!A626,0)</f>
        <v>222708053</v>
      </c>
      <c r="C626" s="384">
        <f t="shared" si="92"/>
        <v>45566</v>
      </c>
      <c r="D626" s="384">
        <f t="shared" si="92"/>
        <v>45596</v>
      </c>
      <c r="E626" s="385">
        <f ca="1">IFERROR(INDEX('3. GRI Pricing'!$A$16:$AP$616,MATCH('PBI data'!$B626,'3. GRI Pricing'!$A$16:$A$616,0),MATCH('PBI data'!$D626,'3. GRI Pricing'!$A$16:$AP$16,0)),0)</f>
        <v>1221.0277754204683</v>
      </c>
    </row>
    <row r="627" spans="1:5" x14ac:dyDescent="0.25">
      <c r="B627" s="1" t="str">
        <f ca="1">B626</f>
        <v>222708053</v>
      </c>
      <c r="C627" s="384">
        <f t="shared" si="92"/>
        <v>45597</v>
      </c>
      <c r="D627" s="384">
        <f t="shared" si="92"/>
        <v>45626</v>
      </c>
      <c r="E627" s="385">
        <f ca="1">IFERROR(INDEX('3. GRI Pricing'!$A$16:$AP$616,MATCH('PBI data'!$B627,'3. GRI Pricing'!$A$16:$A$616,0),MATCH('PBI data'!$D627,'3. GRI Pricing'!$A$16:$AP$16,0)),0)</f>
        <v>1226.8895781081112</v>
      </c>
    </row>
    <row r="628" spans="1:5" x14ac:dyDescent="0.25">
      <c r="B628" s="1" t="str">
        <f t="shared" ref="B628:B637" ca="1" si="93">B627</f>
        <v>222708053</v>
      </c>
      <c r="C628" s="384">
        <f t="shared" si="92"/>
        <v>45627</v>
      </c>
      <c r="D628" s="384">
        <f t="shared" si="92"/>
        <v>45657</v>
      </c>
      <c r="E628" s="385">
        <f ca="1">IFERROR(INDEX('3. GRI Pricing'!$A$16:$AP$616,MATCH('PBI data'!$B628,'3. GRI Pricing'!$A$16:$A$616,0),MATCH('PBI data'!$D628,'3. GRI Pricing'!$A$16:$AP$16,0)),0)</f>
        <v>1232.9763392953942</v>
      </c>
    </row>
    <row r="629" spans="1:5" x14ac:dyDescent="0.25">
      <c r="B629" s="1" t="str">
        <f t="shared" ca="1" si="93"/>
        <v>222708053</v>
      </c>
      <c r="C629" s="384">
        <f t="shared" si="92"/>
        <v>45658</v>
      </c>
      <c r="D629" s="384">
        <f t="shared" si="92"/>
        <v>45688</v>
      </c>
      <c r="E629" s="385">
        <f ca="1">IFERROR(INDEX('3. GRI Pricing'!$A$16:$AP$616,MATCH('PBI data'!$B629,'3. GRI Pricing'!$A$16:$A$616,0),MATCH('PBI data'!$D629,'3. GRI Pricing'!$A$16:$AP$16,0)),0)</f>
        <v>1239.0932977085824</v>
      </c>
    </row>
    <row r="630" spans="1:5" x14ac:dyDescent="0.25">
      <c r="B630" s="1" t="str">
        <f t="shared" ca="1" si="93"/>
        <v>222708053</v>
      </c>
      <c r="C630" s="384">
        <f t="shared" si="92"/>
        <v>45689</v>
      </c>
      <c r="D630" s="384">
        <f t="shared" si="92"/>
        <v>45716</v>
      </c>
      <c r="E630" s="385">
        <f ca="1">IFERROR(INDEX('3. GRI Pricing'!$A$16:$AP$616,MATCH('PBI data'!$B630,'3. GRI Pricing'!$A$16:$A$616,0),MATCH('PBI data'!$D630,'3. GRI Pricing'!$A$16:$AP$16,0)),0)</f>
        <v>1244.6443721624573</v>
      </c>
    </row>
    <row r="631" spans="1:5" x14ac:dyDescent="0.25">
      <c r="B631" s="1" t="str">
        <f t="shared" ca="1" si="93"/>
        <v>222708053</v>
      </c>
      <c r="C631" s="384">
        <f t="shared" si="92"/>
        <v>45717</v>
      </c>
      <c r="D631" s="384">
        <f t="shared" si="92"/>
        <v>45747</v>
      </c>
      <c r="E631" s="385">
        <f ca="1">IFERROR(INDEX('3. GRI Pricing'!$A$16:$AP$616,MATCH('PBI data'!$B631,'3. GRI Pricing'!$A$16:$A$616,0),MATCH('PBI data'!$D631,'3. GRI Pricing'!$A$16:$AP$16,0)),0)</f>
        <v>1250.8192172272679</v>
      </c>
    </row>
    <row r="632" spans="1:5" x14ac:dyDescent="0.25">
      <c r="B632" s="1" t="str">
        <f t="shared" ca="1" si="93"/>
        <v>222708053</v>
      </c>
      <c r="C632" s="384">
        <f t="shared" si="92"/>
        <v>45748</v>
      </c>
      <c r="D632" s="384">
        <f t="shared" si="92"/>
        <v>45777</v>
      </c>
      <c r="E632" s="385">
        <f ca="1">IFERROR(INDEX('3. GRI Pricing'!$A$16:$AP$616,MATCH('PBI data'!$B632,'3. GRI Pricing'!$A$16:$A$616,0),MATCH('PBI data'!$D632,'3. GRI Pricing'!$A$16:$AP$16,0)),0)</f>
        <v>1256.8240400469399</v>
      </c>
    </row>
    <row r="633" spans="1:5" x14ac:dyDescent="0.25">
      <c r="B633" s="1" t="str">
        <f t="shared" ca="1" si="93"/>
        <v>222708053</v>
      </c>
      <c r="C633" s="384">
        <f t="shared" si="92"/>
        <v>45778</v>
      </c>
      <c r="D633" s="384">
        <f t="shared" si="92"/>
        <v>45808</v>
      </c>
      <c r="E633" s="385">
        <f ca="1">IFERROR(INDEX('3. GRI Pricing'!$A$16:$AP$616,MATCH('PBI data'!$B633,'3. GRI Pricing'!$A$16:$A$616,0),MATCH('PBI data'!$D633,'3. GRI Pricing'!$A$16:$AP$16,0)),0)</f>
        <v>1263.0593100522474</v>
      </c>
    </row>
    <row r="634" spans="1:5" x14ac:dyDescent="0.25">
      <c r="B634" s="1" t="str">
        <f t="shared" ca="1" si="93"/>
        <v>222708053</v>
      </c>
      <c r="C634" s="384">
        <f t="shared" si="92"/>
        <v>45809</v>
      </c>
      <c r="D634" s="384">
        <f t="shared" si="92"/>
        <v>45838</v>
      </c>
      <c r="E634" s="385">
        <f ca="1">IFERROR(INDEX('3. GRI Pricing'!$A$16:$AP$616,MATCH('PBI data'!$B634,'3. GRI Pricing'!$A$16:$A$616,0),MATCH('PBI data'!$D634,'3. GRI Pricing'!$A$16:$AP$16,0)),0)</f>
        <v>1269.1228940323635</v>
      </c>
    </row>
    <row r="635" spans="1:5" x14ac:dyDescent="0.25">
      <c r="B635" s="1" t="str">
        <f t="shared" ca="1" si="93"/>
        <v>222708053</v>
      </c>
      <c r="C635" s="384">
        <f t="shared" si="92"/>
        <v>45839</v>
      </c>
      <c r="D635" s="384">
        <f t="shared" si="92"/>
        <v>45869</v>
      </c>
      <c r="E635" s="385">
        <f ca="1">IFERROR(INDEX('3. GRI Pricing'!$A$16:$AP$616,MATCH('PBI data'!$B635,'3. GRI Pricing'!$A$16:$A$616,0),MATCH('PBI data'!$D635,'3. GRI Pricing'!$A$16:$AP$16,0)),0)</f>
        <v>1275.4191802761511</v>
      </c>
    </row>
    <row r="636" spans="1:5" x14ac:dyDescent="0.25">
      <c r="B636" s="1" t="str">
        <f t="shared" ca="1" si="93"/>
        <v>222708053</v>
      </c>
      <c r="C636" s="384">
        <f t="shared" si="92"/>
        <v>45870</v>
      </c>
      <c r="D636" s="384">
        <f t="shared" si="92"/>
        <v>45900</v>
      </c>
      <c r="E636" s="385">
        <f ca="1">IFERROR(INDEX('3. GRI Pricing'!$A$16:$AP$616,MATCH('PBI data'!$B636,'3. GRI Pricing'!$A$16:$A$616,0),MATCH('PBI data'!$D636,'3. GRI Pricing'!$A$16:$AP$16,0)),0)</f>
        <v>1281.7467032273134</v>
      </c>
    </row>
    <row r="637" spans="1:5" x14ac:dyDescent="0.25">
      <c r="B637" s="1" t="str">
        <f t="shared" ca="1" si="93"/>
        <v>222708053</v>
      </c>
      <c r="C637" s="384">
        <f t="shared" si="92"/>
        <v>45901</v>
      </c>
      <c r="D637" s="384">
        <f t="shared" si="92"/>
        <v>45930</v>
      </c>
      <c r="E637" s="385">
        <f ca="1">IFERROR(INDEX('3. GRI Pricing'!$A$16:$AP$616,MATCH('PBI data'!$B637,'3. GRI Pricing'!$A$16:$A$616,0),MATCH('PBI data'!$D637,'3. GRI Pricing'!$A$16:$AP$16,0)),0)</f>
        <v>1287.8999999999999</v>
      </c>
    </row>
    <row r="638" spans="1:5" x14ac:dyDescent="0.25">
      <c r="A638" s="381">
        <f>A626+1</f>
        <v>54</v>
      </c>
      <c r="B638" s="383" t="str">
        <f ca="1">OFFSET('3. GRI Pricing'!$A$16,'PBI data'!A638,0)</f>
        <v>222708054</v>
      </c>
      <c r="C638" s="384">
        <f t="shared" si="92"/>
        <v>45566</v>
      </c>
      <c r="D638" s="384">
        <f t="shared" si="92"/>
        <v>45596</v>
      </c>
      <c r="E638" s="385">
        <f ca="1">IFERROR(INDEX('3. GRI Pricing'!$A$16:$AP$616,MATCH('PBI data'!$B638,'3. GRI Pricing'!$A$16:$A$616,0),MATCH('PBI data'!$D638,'3. GRI Pricing'!$A$16:$AP$16,0)),0)</f>
        <v>1221.0277754204683</v>
      </c>
    </row>
    <row r="639" spans="1:5" x14ac:dyDescent="0.25">
      <c r="B639" s="1" t="str">
        <f ca="1">B638</f>
        <v>222708054</v>
      </c>
      <c r="C639" s="384">
        <f t="shared" ref="C639:D654" si="94">C627</f>
        <v>45597</v>
      </c>
      <c r="D639" s="384">
        <f t="shared" si="94"/>
        <v>45626</v>
      </c>
      <c r="E639" s="385">
        <f ca="1">IFERROR(INDEX('3. GRI Pricing'!$A$16:$AP$616,MATCH('PBI data'!$B639,'3. GRI Pricing'!$A$16:$A$616,0),MATCH('PBI data'!$D639,'3. GRI Pricing'!$A$16:$AP$16,0)),0)</f>
        <v>1226.8895781081112</v>
      </c>
    </row>
    <row r="640" spans="1:5" x14ac:dyDescent="0.25">
      <c r="B640" s="1" t="str">
        <f t="shared" ref="B640:B649" ca="1" si="95">B639</f>
        <v>222708054</v>
      </c>
      <c r="C640" s="384">
        <f t="shared" si="94"/>
        <v>45627</v>
      </c>
      <c r="D640" s="384">
        <f t="shared" si="94"/>
        <v>45657</v>
      </c>
      <c r="E640" s="385">
        <f ca="1">IFERROR(INDEX('3. GRI Pricing'!$A$16:$AP$616,MATCH('PBI data'!$B640,'3. GRI Pricing'!$A$16:$A$616,0),MATCH('PBI data'!$D640,'3. GRI Pricing'!$A$16:$AP$16,0)),0)</f>
        <v>1232.9763392953942</v>
      </c>
    </row>
    <row r="641" spans="1:5" x14ac:dyDescent="0.25">
      <c r="B641" s="1" t="str">
        <f t="shared" ca="1" si="95"/>
        <v>222708054</v>
      </c>
      <c r="C641" s="384">
        <f t="shared" si="94"/>
        <v>45658</v>
      </c>
      <c r="D641" s="384">
        <f t="shared" si="94"/>
        <v>45688</v>
      </c>
      <c r="E641" s="385">
        <f ca="1">IFERROR(INDEX('3. GRI Pricing'!$A$16:$AP$616,MATCH('PBI data'!$B641,'3. GRI Pricing'!$A$16:$A$616,0),MATCH('PBI data'!$D641,'3. GRI Pricing'!$A$16:$AP$16,0)),0)</f>
        <v>1239.0932977085824</v>
      </c>
    </row>
    <row r="642" spans="1:5" x14ac:dyDescent="0.25">
      <c r="B642" s="1" t="str">
        <f t="shared" ca="1" si="95"/>
        <v>222708054</v>
      </c>
      <c r="C642" s="384">
        <f t="shared" si="94"/>
        <v>45689</v>
      </c>
      <c r="D642" s="384">
        <f t="shared" si="94"/>
        <v>45716</v>
      </c>
      <c r="E642" s="385">
        <f ca="1">IFERROR(INDEX('3. GRI Pricing'!$A$16:$AP$616,MATCH('PBI data'!$B642,'3. GRI Pricing'!$A$16:$A$616,0),MATCH('PBI data'!$D642,'3. GRI Pricing'!$A$16:$AP$16,0)),0)</f>
        <v>1244.6443721624573</v>
      </c>
    </row>
    <row r="643" spans="1:5" x14ac:dyDescent="0.25">
      <c r="B643" s="1" t="str">
        <f t="shared" ca="1" si="95"/>
        <v>222708054</v>
      </c>
      <c r="C643" s="384">
        <f t="shared" si="94"/>
        <v>45717</v>
      </c>
      <c r="D643" s="384">
        <f t="shared" si="94"/>
        <v>45747</v>
      </c>
      <c r="E643" s="385">
        <f ca="1">IFERROR(INDEX('3. GRI Pricing'!$A$16:$AP$616,MATCH('PBI data'!$B643,'3. GRI Pricing'!$A$16:$A$616,0),MATCH('PBI data'!$D643,'3. GRI Pricing'!$A$16:$AP$16,0)),0)</f>
        <v>1250.8192172272679</v>
      </c>
    </row>
    <row r="644" spans="1:5" x14ac:dyDescent="0.25">
      <c r="B644" s="1" t="str">
        <f t="shared" ca="1" si="95"/>
        <v>222708054</v>
      </c>
      <c r="C644" s="384">
        <f t="shared" si="94"/>
        <v>45748</v>
      </c>
      <c r="D644" s="384">
        <f t="shared" si="94"/>
        <v>45777</v>
      </c>
      <c r="E644" s="385">
        <f ca="1">IFERROR(INDEX('3. GRI Pricing'!$A$16:$AP$616,MATCH('PBI data'!$B644,'3. GRI Pricing'!$A$16:$A$616,0),MATCH('PBI data'!$D644,'3. GRI Pricing'!$A$16:$AP$16,0)),0)</f>
        <v>1256.8240400469399</v>
      </c>
    </row>
    <row r="645" spans="1:5" x14ac:dyDescent="0.25">
      <c r="B645" s="1" t="str">
        <f t="shared" ca="1" si="95"/>
        <v>222708054</v>
      </c>
      <c r="C645" s="384">
        <f t="shared" si="94"/>
        <v>45778</v>
      </c>
      <c r="D645" s="384">
        <f t="shared" si="94"/>
        <v>45808</v>
      </c>
      <c r="E645" s="385">
        <f ca="1">IFERROR(INDEX('3. GRI Pricing'!$A$16:$AP$616,MATCH('PBI data'!$B645,'3. GRI Pricing'!$A$16:$A$616,0),MATCH('PBI data'!$D645,'3. GRI Pricing'!$A$16:$AP$16,0)),0)</f>
        <v>1263.0593100522474</v>
      </c>
    </row>
    <row r="646" spans="1:5" x14ac:dyDescent="0.25">
      <c r="B646" s="1" t="str">
        <f t="shared" ca="1" si="95"/>
        <v>222708054</v>
      </c>
      <c r="C646" s="384">
        <f t="shared" si="94"/>
        <v>45809</v>
      </c>
      <c r="D646" s="384">
        <f t="shared" si="94"/>
        <v>45838</v>
      </c>
      <c r="E646" s="385">
        <f ca="1">IFERROR(INDEX('3. GRI Pricing'!$A$16:$AP$616,MATCH('PBI data'!$B646,'3. GRI Pricing'!$A$16:$A$616,0),MATCH('PBI data'!$D646,'3. GRI Pricing'!$A$16:$AP$16,0)),0)</f>
        <v>1269.1228940323635</v>
      </c>
    </row>
    <row r="647" spans="1:5" x14ac:dyDescent="0.25">
      <c r="B647" s="1" t="str">
        <f t="shared" ca="1" si="95"/>
        <v>222708054</v>
      </c>
      <c r="C647" s="384">
        <f t="shared" si="94"/>
        <v>45839</v>
      </c>
      <c r="D647" s="384">
        <f t="shared" si="94"/>
        <v>45869</v>
      </c>
      <c r="E647" s="385">
        <f ca="1">IFERROR(INDEX('3. GRI Pricing'!$A$16:$AP$616,MATCH('PBI data'!$B647,'3. GRI Pricing'!$A$16:$A$616,0),MATCH('PBI data'!$D647,'3. GRI Pricing'!$A$16:$AP$16,0)),0)</f>
        <v>1275.4191802761511</v>
      </c>
    </row>
    <row r="648" spans="1:5" x14ac:dyDescent="0.25">
      <c r="B648" s="1" t="str">
        <f t="shared" ca="1" si="95"/>
        <v>222708054</v>
      </c>
      <c r="C648" s="384">
        <f t="shared" si="94"/>
        <v>45870</v>
      </c>
      <c r="D648" s="384">
        <f t="shared" si="94"/>
        <v>45900</v>
      </c>
      <c r="E648" s="385">
        <f ca="1">IFERROR(INDEX('3. GRI Pricing'!$A$16:$AP$616,MATCH('PBI data'!$B648,'3. GRI Pricing'!$A$16:$A$616,0),MATCH('PBI data'!$D648,'3. GRI Pricing'!$A$16:$AP$16,0)),0)</f>
        <v>1281.7467032273134</v>
      </c>
    </row>
    <row r="649" spans="1:5" x14ac:dyDescent="0.25">
      <c r="B649" s="1" t="str">
        <f t="shared" ca="1" si="95"/>
        <v>222708054</v>
      </c>
      <c r="C649" s="384">
        <f t="shared" si="94"/>
        <v>45901</v>
      </c>
      <c r="D649" s="384">
        <f t="shared" si="94"/>
        <v>45930</v>
      </c>
      <c r="E649" s="385">
        <f ca="1">IFERROR(INDEX('3. GRI Pricing'!$A$16:$AP$616,MATCH('PBI data'!$B649,'3. GRI Pricing'!$A$16:$A$616,0),MATCH('PBI data'!$D649,'3. GRI Pricing'!$A$16:$AP$16,0)),0)</f>
        <v>1287.8999999999999</v>
      </c>
    </row>
    <row r="650" spans="1:5" x14ac:dyDescent="0.25">
      <c r="A650" s="381">
        <f>A638+1</f>
        <v>55</v>
      </c>
      <c r="B650" s="383" t="str">
        <f ca="1">OFFSET('3. GRI Pricing'!$A$16,'PBI data'!A650,0)</f>
        <v>222708055</v>
      </c>
      <c r="C650" s="384">
        <f t="shared" si="94"/>
        <v>45566</v>
      </c>
      <c r="D650" s="384">
        <f t="shared" si="94"/>
        <v>45596</v>
      </c>
      <c r="E650" s="385">
        <f ca="1">IFERROR(INDEX('3. GRI Pricing'!$A$16:$AP$616,MATCH('PBI data'!$B650,'3. GRI Pricing'!$A$16:$A$616,0),MATCH('PBI data'!$D650,'3. GRI Pricing'!$A$16:$AP$16,0)),0)</f>
        <v>1391.8711678661305</v>
      </c>
    </row>
    <row r="651" spans="1:5" x14ac:dyDescent="0.25">
      <c r="B651" s="1" t="str">
        <f ca="1">B650</f>
        <v>222708055</v>
      </c>
      <c r="C651" s="384">
        <f t="shared" si="94"/>
        <v>45597</v>
      </c>
      <c r="D651" s="384">
        <f t="shared" si="94"/>
        <v>45626</v>
      </c>
      <c r="E651" s="385">
        <f ca="1">IFERROR(INDEX('3. GRI Pricing'!$A$16:$AP$616,MATCH('PBI data'!$B651,'3. GRI Pricing'!$A$16:$A$616,0),MATCH('PBI data'!$D651,'3. GRI Pricing'!$A$16:$AP$16,0)),0)</f>
        <v>1398.5531404771473</v>
      </c>
    </row>
    <row r="652" spans="1:5" x14ac:dyDescent="0.25">
      <c r="B652" s="1" t="str">
        <f t="shared" ref="B652:B661" ca="1" si="96">B651</f>
        <v>222708055</v>
      </c>
      <c r="C652" s="384">
        <f t="shared" si="94"/>
        <v>45627</v>
      </c>
      <c r="D652" s="384">
        <f t="shared" si="94"/>
        <v>45657</v>
      </c>
      <c r="E652" s="385">
        <f ca="1">IFERROR(INDEX('3. GRI Pricing'!$A$16:$AP$616,MATCH('PBI data'!$B652,'3. GRI Pricing'!$A$16:$A$616,0),MATCH('PBI data'!$D652,'3. GRI Pricing'!$A$16:$AP$16,0)),0)</f>
        <v>1405.4915472626508</v>
      </c>
    </row>
    <row r="653" spans="1:5" x14ac:dyDescent="0.25">
      <c r="B653" s="1" t="str">
        <f t="shared" ca="1" si="96"/>
        <v>222708055</v>
      </c>
      <c r="C653" s="384">
        <f t="shared" si="94"/>
        <v>45658</v>
      </c>
      <c r="D653" s="384">
        <f t="shared" si="94"/>
        <v>45688</v>
      </c>
      <c r="E653" s="385">
        <f ca="1">IFERROR(INDEX('3. GRI Pricing'!$A$16:$AP$616,MATCH('PBI data'!$B653,'3. GRI Pricing'!$A$16:$A$616,0),MATCH('PBI data'!$D653,'3. GRI Pricing'!$A$16:$AP$16,0)),0)</f>
        <v>1412.4643764003181</v>
      </c>
    </row>
    <row r="654" spans="1:5" x14ac:dyDescent="0.25">
      <c r="B654" s="1" t="str">
        <f t="shared" ca="1" si="96"/>
        <v>222708055</v>
      </c>
      <c r="C654" s="384">
        <f t="shared" si="94"/>
        <v>45689</v>
      </c>
      <c r="D654" s="384">
        <f t="shared" si="94"/>
        <v>45716</v>
      </c>
      <c r="E654" s="385">
        <f ca="1">IFERROR(INDEX('3. GRI Pricing'!$A$16:$AP$616,MATCH('PBI data'!$B654,'3. GRI Pricing'!$A$16:$A$616,0),MATCH('PBI data'!$D654,'3. GRI Pricing'!$A$16:$AP$16,0)),0)</f>
        <v>1418.7921443991795</v>
      </c>
    </row>
    <row r="655" spans="1:5" x14ac:dyDescent="0.25">
      <c r="B655" s="1" t="str">
        <f t="shared" ca="1" si="96"/>
        <v>222708055</v>
      </c>
      <c r="C655" s="384">
        <f t="shared" ref="C655:D670" si="97">C643</f>
        <v>45717</v>
      </c>
      <c r="D655" s="384">
        <f t="shared" si="97"/>
        <v>45747</v>
      </c>
      <c r="E655" s="385">
        <f ca="1">IFERROR(INDEX('3. GRI Pricing'!$A$16:$AP$616,MATCH('PBI data'!$B655,'3. GRI Pricing'!$A$16:$A$616,0),MATCH('PBI data'!$D655,'3. GRI Pricing'!$A$16:$AP$16,0)),0)</f>
        <v>1425.8309595553628</v>
      </c>
    </row>
    <row r="656" spans="1:5" x14ac:dyDescent="0.25">
      <c r="B656" s="1" t="str">
        <f t="shared" ca="1" si="96"/>
        <v>222708055</v>
      </c>
      <c r="C656" s="384">
        <f t="shared" si="97"/>
        <v>45748</v>
      </c>
      <c r="D656" s="384">
        <f t="shared" si="97"/>
        <v>45777</v>
      </c>
      <c r="E656" s="385">
        <f ca="1">IFERROR(INDEX('3. GRI Pricing'!$A$16:$AP$616,MATCH('PBI data'!$B656,'3. GRI Pricing'!$A$16:$A$616,0),MATCH('PBI data'!$D656,'3. GRI Pricing'!$A$16:$AP$16,0)),0)</f>
        <v>1432.6759633456884</v>
      </c>
    </row>
    <row r="657" spans="1:5" x14ac:dyDescent="0.25">
      <c r="B657" s="1" t="str">
        <f t="shared" ca="1" si="96"/>
        <v>222708055</v>
      </c>
      <c r="C657" s="384">
        <f t="shared" si="97"/>
        <v>45778</v>
      </c>
      <c r="D657" s="384">
        <f t="shared" si="97"/>
        <v>45808</v>
      </c>
      <c r="E657" s="385">
        <f ca="1">IFERROR(INDEX('3. GRI Pricing'!$A$16:$AP$616,MATCH('PBI data'!$B657,'3. GRI Pricing'!$A$16:$A$616,0),MATCH('PBI data'!$D657,'3. GRI Pricing'!$A$16:$AP$16,0)),0)</f>
        <v>1439.783657960792</v>
      </c>
    </row>
    <row r="658" spans="1:5" x14ac:dyDescent="0.25">
      <c r="B658" s="1" t="str">
        <f t="shared" ca="1" si="96"/>
        <v>222708055</v>
      </c>
      <c r="C658" s="384">
        <f t="shared" si="97"/>
        <v>45809</v>
      </c>
      <c r="D658" s="384">
        <f t="shared" si="97"/>
        <v>45838</v>
      </c>
      <c r="E658" s="385">
        <f ca="1">IFERROR(INDEX('3. GRI Pricing'!$A$16:$AP$616,MATCH('PBI data'!$B658,'3. GRI Pricing'!$A$16:$A$616,0),MATCH('PBI data'!$D658,'3. GRI Pricing'!$A$16:$AP$16,0)),0)</f>
        <v>1446.6956446377146</v>
      </c>
    </row>
    <row r="659" spans="1:5" x14ac:dyDescent="0.25">
      <c r="B659" s="1" t="str">
        <f t="shared" ca="1" si="96"/>
        <v>222708055</v>
      </c>
      <c r="C659" s="384">
        <f t="shared" si="97"/>
        <v>45839</v>
      </c>
      <c r="D659" s="384">
        <f t="shared" si="97"/>
        <v>45869</v>
      </c>
      <c r="E659" s="385">
        <f ca="1">IFERROR(INDEX('3. GRI Pricing'!$A$16:$AP$616,MATCH('PBI data'!$B659,'3. GRI Pricing'!$A$16:$A$616,0),MATCH('PBI data'!$D659,'3. GRI Pricing'!$A$16:$AP$16,0)),0)</f>
        <v>1453.8728927427728</v>
      </c>
    </row>
    <row r="660" spans="1:5" x14ac:dyDescent="0.25">
      <c r="B660" s="1" t="str">
        <f t="shared" ca="1" si="96"/>
        <v>222708055</v>
      </c>
      <c r="C660" s="384">
        <f t="shared" si="97"/>
        <v>45870</v>
      </c>
      <c r="D660" s="384">
        <f t="shared" si="97"/>
        <v>45900</v>
      </c>
      <c r="E660" s="385">
        <f ca="1">IFERROR(INDEX('3. GRI Pricing'!$A$16:$AP$616,MATCH('PBI data'!$B660,'3. GRI Pricing'!$A$16:$A$616,0),MATCH('PBI data'!$D660,'3. GRI Pricing'!$A$16:$AP$16,0)),0)</f>
        <v>1461.0857481233159</v>
      </c>
    </row>
    <row r="661" spans="1:5" x14ac:dyDescent="0.25">
      <c r="B661" s="1" t="str">
        <f t="shared" ca="1" si="96"/>
        <v>222708055</v>
      </c>
      <c r="C661" s="384">
        <f t="shared" si="97"/>
        <v>45901</v>
      </c>
      <c r="D661" s="384">
        <f t="shared" si="97"/>
        <v>45930</v>
      </c>
      <c r="E661" s="385">
        <f ca="1">IFERROR(INDEX('3. GRI Pricing'!$A$16:$AP$616,MATCH('PBI data'!$B661,'3. GRI Pricing'!$A$16:$A$616,0),MATCH('PBI data'!$D661,'3. GRI Pricing'!$A$16:$AP$16,0)),0)</f>
        <v>1468.0999999999995</v>
      </c>
    </row>
    <row r="662" spans="1:5" x14ac:dyDescent="0.25">
      <c r="A662" s="381">
        <f>A650+1</f>
        <v>56</v>
      </c>
      <c r="B662" s="383" t="str">
        <f ca="1">OFFSET('3. GRI Pricing'!$A$16,'PBI data'!A662,0)</f>
        <v>222708056</v>
      </c>
      <c r="C662" s="384">
        <f t="shared" si="97"/>
        <v>45566</v>
      </c>
      <c r="D662" s="384">
        <f t="shared" si="97"/>
        <v>45596</v>
      </c>
      <c r="E662" s="385">
        <f ca="1">IFERROR(INDEX('3. GRI Pricing'!$A$16:$AP$616,MATCH('PBI data'!$B662,'3. GRI Pricing'!$A$16:$A$616,0),MATCH('PBI data'!$D662,'3. GRI Pricing'!$A$16:$AP$16,0)),0)</f>
        <v>1813.9548433201194</v>
      </c>
    </row>
    <row r="663" spans="1:5" x14ac:dyDescent="0.25">
      <c r="B663" s="1" t="str">
        <f ca="1">B662</f>
        <v>222708056</v>
      </c>
      <c r="C663" s="384">
        <f t="shared" si="97"/>
        <v>45597</v>
      </c>
      <c r="D663" s="384">
        <f t="shared" si="97"/>
        <v>45626</v>
      </c>
      <c r="E663" s="385">
        <f ca="1">IFERROR(INDEX('3. GRI Pricing'!$A$16:$AP$616,MATCH('PBI data'!$B663,'3. GRI Pricing'!$A$16:$A$616,0),MATCH('PBI data'!$D663,'3. GRI Pricing'!$A$16:$AP$16,0)),0)</f>
        <v>1822.6631180947657</v>
      </c>
    </row>
    <row r="664" spans="1:5" x14ac:dyDescent="0.25">
      <c r="B664" s="1" t="str">
        <f t="shared" ref="B664:B673" ca="1" si="98">B663</f>
        <v>222708056</v>
      </c>
      <c r="C664" s="384">
        <f t="shared" si="97"/>
        <v>45627</v>
      </c>
      <c r="D664" s="384">
        <f t="shared" si="97"/>
        <v>45657</v>
      </c>
      <c r="E664" s="385">
        <f ca="1">IFERROR(INDEX('3. GRI Pricing'!$A$16:$AP$616,MATCH('PBI data'!$B664,'3. GRI Pricing'!$A$16:$A$616,0),MATCH('PBI data'!$D664,'3. GRI Pricing'!$A$16:$AP$16,0)),0)</f>
        <v>1831.7055904758731</v>
      </c>
    </row>
    <row r="665" spans="1:5" x14ac:dyDescent="0.25">
      <c r="B665" s="1" t="str">
        <f t="shared" ca="1" si="98"/>
        <v>222708056</v>
      </c>
      <c r="C665" s="384">
        <f t="shared" si="97"/>
        <v>45658</v>
      </c>
      <c r="D665" s="384">
        <f t="shared" si="97"/>
        <v>45688</v>
      </c>
      <c r="E665" s="385">
        <f ca="1">IFERROR(INDEX('3. GRI Pricing'!$A$16:$AP$616,MATCH('PBI data'!$B665,'3. GRI Pricing'!$A$16:$A$616,0),MATCH('PBI data'!$D665,'3. GRI Pricing'!$A$16:$AP$16,0)),0)</f>
        <v>1840.7929237563708</v>
      </c>
    </row>
    <row r="666" spans="1:5" x14ac:dyDescent="0.25">
      <c r="B666" s="1" t="str">
        <f t="shared" ca="1" si="98"/>
        <v>222708056</v>
      </c>
      <c r="C666" s="384">
        <f t="shared" si="97"/>
        <v>45689</v>
      </c>
      <c r="D666" s="384">
        <f t="shared" si="97"/>
        <v>45716</v>
      </c>
      <c r="E666" s="385">
        <f ca="1">IFERROR(INDEX('3. GRI Pricing'!$A$16:$AP$616,MATCH('PBI data'!$B666,'3. GRI Pricing'!$A$16:$A$616,0),MATCH('PBI data'!$D666,'3. GRI Pricing'!$A$16:$AP$16,0)),0)</f>
        <v>1849.0395816899049</v>
      </c>
    </row>
    <row r="667" spans="1:5" x14ac:dyDescent="0.25">
      <c r="B667" s="1" t="str">
        <f t="shared" ca="1" si="98"/>
        <v>222708056</v>
      </c>
      <c r="C667" s="384">
        <f t="shared" si="97"/>
        <v>45717</v>
      </c>
      <c r="D667" s="384">
        <f t="shared" si="97"/>
        <v>45747</v>
      </c>
      <c r="E667" s="385">
        <f ca="1">IFERROR(INDEX('3. GRI Pricing'!$A$16:$AP$616,MATCH('PBI data'!$B667,'3. GRI Pricing'!$A$16:$A$616,0),MATCH('PBI data'!$D667,'3. GRI Pricing'!$A$16:$AP$16,0)),0)</f>
        <v>1858.2129111894797</v>
      </c>
    </row>
    <row r="668" spans="1:5" x14ac:dyDescent="0.25">
      <c r="B668" s="1" t="str">
        <f t="shared" ca="1" si="98"/>
        <v>222708056</v>
      </c>
      <c r="C668" s="384">
        <f t="shared" si="97"/>
        <v>45748</v>
      </c>
      <c r="D668" s="384">
        <f t="shared" si="97"/>
        <v>45777</v>
      </c>
      <c r="E668" s="385">
        <f ca="1">IFERROR(INDEX('3. GRI Pricing'!$A$16:$AP$616,MATCH('PBI data'!$B668,'3. GRI Pricing'!$A$16:$A$616,0),MATCH('PBI data'!$D668,'3. GRI Pricing'!$A$16:$AP$16,0)),0)</f>
        <v>1867.1336562014203</v>
      </c>
    </row>
    <row r="669" spans="1:5" x14ac:dyDescent="0.25">
      <c r="B669" s="1" t="str">
        <f t="shared" ca="1" si="98"/>
        <v>222708056</v>
      </c>
      <c r="C669" s="384">
        <f t="shared" si="97"/>
        <v>45778</v>
      </c>
      <c r="D669" s="384">
        <f t="shared" si="97"/>
        <v>45808</v>
      </c>
      <c r="E669" s="385">
        <f ca="1">IFERROR(INDEX('3. GRI Pricing'!$A$16:$AP$616,MATCH('PBI data'!$B669,'3. GRI Pricing'!$A$16:$A$616,0),MATCH('PBI data'!$D669,'3. GRI Pricing'!$A$16:$AP$16,0)),0)</f>
        <v>1876.396752793667</v>
      </c>
    </row>
    <row r="670" spans="1:5" x14ac:dyDescent="0.25">
      <c r="B670" s="1" t="str">
        <f t="shared" ca="1" si="98"/>
        <v>222708056</v>
      </c>
      <c r="C670" s="384">
        <f t="shared" si="97"/>
        <v>45809</v>
      </c>
      <c r="D670" s="384">
        <f t="shared" si="97"/>
        <v>45838</v>
      </c>
      <c r="E670" s="385">
        <f ca="1">IFERROR(INDEX('3. GRI Pricing'!$A$16:$AP$616,MATCH('PBI data'!$B670,'3. GRI Pricing'!$A$16:$A$616,0),MATCH('PBI data'!$D670,'3. GRI Pricing'!$A$16:$AP$16,0)),0)</f>
        <v>1885.4047931921114</v>
      </c>
    </row>
    <row r="671" spans="1:5" x14ac:dyDescent="0.25">
      <c r="B671" s="1" t="str">
        <f t="shared" ca="1" si="98"/>
        <v>222708056</v>
      </c>
      <c r="C671" s="384">
        <f t="shared" ref="C671:D686" si="99">C659</f>
        <v>45839</v>
      </c>
      <c r="D671" s="384">
        <f t="shared" si="99"/>
        <v>45869</v>
      </c>
      <c r="E671" s="385">
        <f ca="1">IFERROR(INDEX('3. GRI Pricing'!$A$16:$AP$616,MATCH('PBI data'!$B671,'3. GRI Pricing'!$A$16:$A$616,0),MATCH('PBI data'!$D671,'3. GRI Pricing'!$A$16:$AP$16,0)),0)</f>
        <v>1894.7585353073675</v>
      </c>
    </row>
    <row r="672" spans="1:5" x14ac:dyDescent="0.25">
      <c r="B672" s="1" t="str">
        <f t="shared" ca="1" si="98"/>
        <v>222708056</v>
      </c>
      <c r="C672" s="384">
        <f t="shared" si="99"/>
        <v>45870</v>
      </c>
      <c r="D672" s="384">
        <f t="shared" si="99"/>
        <v>45900</v>
      </c>
      <c r="E672" s="385">
        <f ca="1">IFERROR(INDEX('3. GRI Pricing'!$A$16:$AP$616,MATCH('PBI data'!$B672,'3. GRI Pricing'!$A$16:$A$616,0),MATCH('PBI data'!$D672,'3. GRI Pricing'!$A$16:$AP$16,0)),0)</f>
        <v>1904.1586825722632</v>
      </c>
    </row>
    <row r="673" spans="1:5" x14ac:dyDescent="0.25">
      <c r="B673" s="1" t="str">
        <f t="shared" ca="1" si="98"/>
        <v>222708056</v>
      </c>
      <c r="C673" s="384">
        <f t="shared" si="99"/>
        <v>45901</v>
      </c>
      <c r="D673" s="384">
        <f t="shared" si="99"/>
        <v>45930</v>
      </c>
      <c r="E673" s="385">
        <f ca="1">IFERROR(INDEX('3. GRI Pricing'!$A$16:$AP$616,MATCH('PBI data'!$B673,'3. GRI Pricing'!$A$16:$A$616,0),MATCH('PBI data'!$D673,'3. GRI Pricing'!$A$16:$AP$16,0)),0)</f>
        <v>1913.2999999999988</v>
      </c>
    </row>
    <row r="674" spans="1:5" x14ac:dyDescent="0.25">
      <c r="A674" s="381">
        <f>A662+1</f>
        <v>57</v>
      </c>
      <c r="B674" s="383" t="str">
        <f ca="1">OFFSET('3. GRI Pricing'!$A$16,'PBI data'!A674,0)</f>
        <v>222708057</v>
      </c>
      <c r="C674" s="384">
        <f t="shared" si="99"/>
        <v>45566</v>
      </c>
      <c r="D674" s="384">
        <f t="shared" si="99"/>
        <v>45596</v>
      </c>
      <c r="E674" s="385">
        <f ca="1">IFERROR(INDEX('3. GRI Pricing'!$A$16:$AP$616,MATCH('PBI data'!$B674,'3. GRI Pricing'!$A$16:$A$616,0),MATCH('PBI data'!$D674,'3. GRI Pricing'!$A$16:$AP$16,0)),0)</f>
        <v>1351.6727225847981</v>
      </c>
    </row>
    <row r="675" spans="1:5" x14ac:dyDescent="0.25">
      <c r="B675" s="1" t="str">
        <f ca="1">B674</f>
        <v>222708057</v>
      </c>
      <c r="C675" s="384">
        <f t="shared" si="99"/>
        <v>45597</v>
      </c>
      <c r="D675" s="384">
        <f t="shared" si="99"/>
        <v>45626</v>
      </c>
      <c r="E675" s="385">
        <f ca="1">IFERROR(INDEX('3. GRI Pricing'!$A$16:$AP$616,MATCH('PBI data'!$B675,'3. GRI Pricing'!$A$16:$A$616,0),MATCH('PBI data'!$D675,'3. GRI Pricing'!$A$16:$AP$16,0)),0)</f>
        <v>1358.1617140373739</v>
      </c>
    </row>
    <row r="676" spans="1:5" x14ac:dyDescent="0.25">
      <c r="B676" s="1" t="str">
        <f t="shared" ref="B676:B685" ca="1" si="100">B675</f>
        <v>222708057</v>
      </c>
      <c r="C676" s="384">
        <f t="shared" si="99"/>
        <v>45627</v>
      </c>
      <c r="D676" s="384">
        <f t="shared" si="99"/>
        <v>45657</v>
      </c>
      <c r="E676" s="385">
        <f ca="1">IFERROR(INDEX('3. GRI Pricing'!$A$16:$AP$616,MATCH('PBI data'!$B676,'3. GRI Pricing'!$A$16:$A$616,0),MATCH('PBI data'!$D676,'3. GRI Pricing'!$A$16:$AP$16,0)),0)</f>
        <v>1364.899733623296</v>
      </c>
    </row>
    <row r="677" spans="1:5" x14ac:dyDescent="0.25">
      <c r="B677" s="1" t="str">
        <f t="shared" ca="1" si="100"/>
        <v>222708057</v>
      </c>
      <c r="C677" s="384">
        <f t="shared" si="99"/>
        <v>45658</v>
      </c>
      <c r="D677" s="384">
        <f t="shared" si="99"/>
        <v>45688</v>
      </c>
      <c r="E677" s="385">
        <f ca="1">IFERROR(INDEX('3. GRI Pricing'!$A$16:$AP$616,MATCH('PBI data'!$B677,'3. GRI Pricing'!$A$16:$A$616,0),MATCH('PBI data'!$D677,'3. GRI Pricing'!$A$16:$AP$16,0)),0)</f>
        <v>1371.6711814140269</v>
      </c>
    </row>
    <row r="678" spans="1:5" x14ac:dyDescent="0.25">
      <c r="B678" s="1" t="str">
        <f t="shared" ca="1" si="100"/>
        <v>222708057</v>
      </c>
      <c r="C678" s="384">
        <f t="shared" si="99"/>
        <v>45689</v>
      </c>
      <c r="D678" s="384">
        <f t="shared" si="99"/>
        <v>45716</v>
      </c>
      <c r="E678" s="385">
        <f ca="1">IFERROR(INDEX('3. GRI Pricing'!$A$16:$AP$616,MATCH('PBI data'!$B678,'3. GRI Pricing'!$A$16:$A$616,0),MATCH('PBI data'!$D678,'3. GRI Pricing'!$A$16:$AP$16,0)),0)</f>
        <v>1377.8161979905385</v>
      </c>
    </row>
    <row r="679" spans="1:5" x14ac:dyDescent="0.25">
      <c r="B679" s="1" t="str">
        <f t="shared" ca="1" si="100"/>
        <v>222708057</v>
      </c>
      <c r="C679" s="384">
        <f t="shared" si="99"/>
        <v>45717</v>
      </c>
      <c r="D679" s="384">
        <f t="shared" si="99"/>
        <v>45747</v>
      </c>
      <c r="E679" s="385">
        <f ca="1">IFERROR(INDEX('3. GRI Pricing'!$A$16:$AP$616,MATCH('PBI data'!$B679,'3. GRI Pricing'!$A$16:$A$616,0),MATCH('PBI data'!$D679,'3. GRI Pricing'!$A$16:$AP$16,0)),0)</f>
        <v>1384.6517260663989</v>
      </c>
    </row>
    <row r="680" spans="1:5" x14ac:dyDescent="0.25">
      <c r="B680" s="1" t="str">
        <f t="shared" ca="1" si="100"/>
        <v>222708057</v>
      </c>
      <c r="C680" s="384">
        <f t="shared" si="99"/>
        <v>45748</v>
      </c>
      <c r="D680" s="384">
        <f t="shared" si="99"/>
        <v>45777</v>
      </c>
      <c r="E680" s="385">
        <f ca="1">IFERROR(INDEX('3. GRI Pricing'!$A$16:$AP$616,MATCH('PBI data'!$B680,'3. GRI Pricing'!$A$16:$A$616,0),MATCH('PBI data'!$D680,'3. GRI Pricing'!$A$16:$AP$16,0)),0)</f>
        <v>1391.2990402165706</v>
      </c>
    </row>
    <row r="681" spans="1:5" x14ac:dyDescent="0.25">
      <c r="B681" s="1" t="str">
        <f t="shared" ca="1" si="100"/>
        <v>222708057</v>
      </c>
      <c r="C681" s="384">
        <f t="shared" si="99"/>
        <v>45778</v>
      </c>
      <c r="D681" s="384">
        <f t="shared" si="99"/>
        <v>45808</v>
      </c>
      <c r="E681" s="385">
        <f ca="1">IFERROR(INDEX('3. GRI Pricing'!$A$16:$AP$616,MATCH('PBI data'!$B681,'3. GRI Pricing'!$A$16:$A$616,0),MATCH('PBI data'!$D681,'3. GRI Pricing'!$A$16:$AP$16,0)),0)</f>
        <v>1398.2014584528986</v>
      </c>
    </row>
    <row r="682" spans="1:5" x14ac:dyDescent="0.25">
      <c r="B682" s="1" t="str">
        <f t="shared" ca="1" si="100"/>
        <v>222708057</v>
      </c>
      <c r="C682" s="384">
        <f t="shared" si="99"/>
        <v>45809</v>
      </c>
      <c r="D682" s="384">
        <f t="shared" si="99"/>
        <v>45838</v>
      </c>
      <c r="E682" s="385">
        <f ca="1">IFERROR(INDEX('3. GRI Pricing'!$A$16:$AP$616,MATCH('PBI data'!$B682,'3. GRI Pricing'!$A$16:$A$616,0),MATCH('PBI data'!$D682,'3. GRI Pricing'!$A$16:$AP$16,0)),0)</f>
        <v>1404.9138209658668</v>
      </c>
    </row>
    <row r="683" spans="1:5" x14ac:dyDescent="0.25">
      <c r="B683" s="1" t="str">
        <f t="shared" ca="1" si="100"/>
        <v>222708057</v>
      </c>
      <c r="C683" s="384">
        <f t="shared" si="99"/>
        <v>45839</v>
      </c>
      <c r="D683" s="384">
        <f t="shared" si="99"/>
        <v>45869</v>
      </c>
      <c r="E683" s="385">
        <f ca="1">IFERROR(INDEX('3. GRI Pricing'!$A$16:$AP$616,MATCH('PBI data'!$B683,'3. GRI Pricing'!$A$16:$A$616,0),MATCH('PBI data'!$D683,'3. GRI Pricing'!$A$16:$AP$16,0)),0)</f>
        <v>1411.8837839270966</v>
      </c>
    </row>
    <row r="684" spans="1:5" x14ac:dyDescent="0.25">
      <c r="B684" s="1" t="str">
        <f t="shared" ca="1" si="100"/>
        <v>222708057</v>
      </c>
      <c r="C684" s="384">
        <f t="shared" si="99"/>
        <v>45870</v>
      </c>
      <c r="D684" s="384">
        <f t="shared" si="99"/>
        <v>45900</v>
      </c>
      <c r="E684" s="385">
        <f ca="1">IFERROR(INDEX('3. GRI Pricing'!$A$16:$AP$616,MATCH('PBI data'!$B684,'3. GRI Pricing'!$A$16:$A$616,0),MATCH('PBI data'!$D684,'3. GRI Pricing'!$A$16:$AP$16,0)),0)</f>
        <v>1418.8883257948441</v>
      </c>
    </row>
    <row r="685" spans="1:5" x14ac:dyDescent="0.25">
      <c r="B685" s="1" t="str">
        <f t="shared" ca="1" si="100"/>
        <v>222708057</v>
      </c>
      <c r="C685" s="384">
        <f t="shared" si="99"/>
        <v>45901</v>
      </c>
      <c r="D685" s="384">
        <f t="shared" si="99"/>
        <v>45930</v>
      </c>
      <c r="E685" s="385">
        <f ca="1">IFERROR(INDEX('3. GRI Pricing'!$A$16:$AP$616,MATCH('PBI data'!$B685,'3. GRI Pricing'!$A$16:$A$616,0),MATCH('PBI data'!$D685,'3. GRI Pricing'!$A$16:$AP$16,0)),0)</f>
        <v>1425.6999999999991</v>
      </c>
    </row>
    <row r="686" spans="1:5" x14ac:dyDescent="0.25">
      <c r="A686" s="381">
        <f>A674+1</f>
        <v>58</v>
      </c>
      <c r="B686" s="383" t="str">
        <f ca="1">OFFSET('3. GRI Pricing'!$A$16,'PBI data'!A686,0)</f>
        <v>222708058</v>
      </c>
      <c r="C686" s="384">
        <f t="shared" si="99"/>
        <v>45566</v>
      </c>
      <c r="D686" s="384">
        <f t="shared" si="99"/>
        <v>45596</v>
      </c>
      <c r="E686" s="385">
        <f ca="1">IFERROR(INDEX('3. GRI Pricing'!$A$16:$AP$616,MATCH('PBI data'!$B686,'3. GRI Pricing'!$A$16:$A$616,0),MATCH('PBI data'!$D686,'3. GRI Pricing'!$A$16:$AP$16,0)),0)</f>
        <v>1331.573499944132</v>
      </c>
    </row>
    <row r="687" spans="1:5" x14ac:dyDescent="0.25">
      <c r="B687" s="1" t="str">
        <f ca="1">B686</f>
        <v>222708058</v>
      </c>
      <c r="C687" s="384">
        <f t="shared" ref="C687:D702" si="101">C675</f>
        <v>45597</v>
      </c>
      <c r="D687" s="384">
        <f t="shared" si="101"/>
        <v>45626</v>
      </c>
      <c r="E687" s="385">
        <f ca="1">IFERROR(INDEX('3. GRI Pricing'!$A$16:$AP$616,MATCH('PBI data'!$B687,'3. GRI Pricing'!$A$16:$A$616,0),MATCH('PBI data'!$D687,'3. GRI Pricing'!$A$16:$AP$16,0)),0)</f>
        <v>1337.9660008174874</v>
      </c>
    </row>
    <row r="688" spans="1:5" x14ac:dyDescent="0.25">
      <c r="B688" s="1" t="str">
        <f t="shared" ref="B688:B697" ca="1" si="102">B687</f>
        <v>222708058</v>
      </c>
      <c r="C688" s="384">
        <f t="shared" si="101"/>
        <v>45627</v>
      </c>
      <c r="D688" s="384">
        <f t="shared" si="101"/>
        <v>45657</v>
      </c>
      <c r="E688" s="385">
        <f ca="1">IFERROR(INDEX('3. GRI Pricing'!$A$16:$AP$616,MATCH('PBI data'!$B688,'3. GRI Pricing'!$A$16:$A$616,0),MATCH('PBI data'!$D688,'3. GRI Pricing'!$A$16:$AP$16,0)),0)</f>
        <v>1344.6038268036189</v>
      </c>
    </row>
    <row r="689" spans="1:5" x14ac:dyDescent="0.25">
      <c r="B689" s="1" t="str">
        <f t="shared" ca="1" si="102"/>
        <v>222708058</v>
      </c>
      <c r="C689" s="384">
        <f t="shared" si="101"/>
        <v>45658</v>
      </c>
      <c r="D689" s="384">
        <f t="shared" si="101"/>
        <v>45688</v>
      </c>
      <c r="E689" s="385">
        <f ca="1">IFERROR(INDEX('3. GRI Pricing'!$A$16:$AP$616,MATCH('PBI data'!$B689,'3. GRI Pricing'!$A$16:$A$616,0),MATCH('PBI data'!$D689,'3. GRI Pricing'!$A$16:$AP$16,0)),0)</f>
        <v>1351.2745839208817</v>
      </c>
    </row>
    <row r="690" spans="1:5" x14ac:dyDescent="0.25">
      <c r="B690" s="1" t="str">
        <f t="shared" ca="1" si="102"/>
        <v>222708058</v>
      </c>
      <c r="C690" s="384">
        <f t="shared" si="101"/>
        <v>45689</v>
      </c>
      <c r="D690" s="384">
        <f t="shared" si="101"/>
        <v>45716</v>
      </c>
      <c r="E690" s="385">
        <f ca="1">IFERROR(INDEX('3. GRI Pricing'!$A$16:$AP$616,MATCH('PBI data'!$B690,'3. GRI Pricing'!$A$16:$A$616,0),MATCH('PBI data'!$D690,'3. GRI Pricing'!$A$16:$AP$16,0)),0)</f>
        <v>1357.3282247862185</v>
      </c>
    </row>
    <row r="691" spans="1:5" x14ac:dyDescent="0.25">
      <c r="B691" s="1" t="str">
        <f t="shared" ca="1" si="102"/>
        <v>222708058</v>
      </c>
      <c r="C691" s="384">
        <f t="shared" si="101"/>
        <v>45717</v>
      </c>
      <c r="D691" s="384">
        <f t="shared" si="101"/>
        <v>45747</v>
      </c>
      <c r="E691" s="385">
        <f ca="1">IFERROR(INDEX('3. GRI Pricing'!$A$16:$AP$616,MATCH('PBI data'!$B691,'3. GRI Pricing'!$A$16:$A$616,0),MATCH('PBI data'!$D691,'3. GRI Pricing'!$A$16:$AP$16,0)),0)</f>
        <v>1364.0621093219174</v>
      </c>
    </row>
    <row r="692" spans="1:5" x14ac:dyDescent="0.25">
      <c r="B692" s="1" t="str">
        <f t="shared" ca="1" si="102"/>
        <v>222708058</v>
      </c>
      <c r="C692" s="384">
        <f t="shared" si="101"/>
        <v>45748</v>
      </c>
      <c r="D692" s="384">
        <f t="shared" si="101"/>
        <v>45777</v>
      </c>
      <c r="E692" s="385">
        <f ca="1">IFERROR(INDEX('3. GRI Pricing'!$A$16:$AP$616,MATCH('PBI data'!$B692,'3. GRI Pricing'!$A$16:$A$616,0),MATCH('PBI data'!$D692,'3. GRI Pricing'!$A$16:$AP$16,0)),0)</f>
        <v>1370.6105786520122</v>
      </c>
    </row>
    <row r="693" spans="1:5" x14ac:dyDescent="0.25">
      <c r="B693" s="1" t="str">
        <f t="shared" ca="1" si="102"/>
        <v>222708058</v>
      </c>
      <c r="C693" s="384">
        <f t="shared" si="101"/>
        <v>45778</v>
      </c>
      <c r="D693" s="384">
        <f t="shared" si="101"/>
        <v>45808</v>
      </c>
      <c r="E693" s="385">
        <f ca="1">IFERROR(INDEX('3. GRI Pricing'!$A$16:$AP$616,MATCH('PBI data'!$B693,'3. GRI Pricing'!$A$16:$A$616,0),MATCH('PBI data'!$D693,'3. GRI Pricing'!$A$16:$AP$16,0)),0)</f>
        <v>1377.4103586989525</v>
      </c>
    </row>
    <row r="694" spans="1:5" x14ac:dyDescent="0.25">
      <c r="B694" s="1" t="str">
        <f t="shared" ca="1" si="102"/>
        <v>222708058</v>
      </c>
      <c r="C694" s="384">
        <f t="shared" si="101"/>
        <v>45809</v>
      </c>
      <c r="D694" s="384">
        <f t="shared" si="101"/>
        <v>45838</v>
      </c>
      <c r="E694" s="385">
        <f ca="1">IFERROR(INDEX('3. GRI Pricing'!$A$16:$AP$616,MATCH('PBI data'!$B694,'3. GRI Pricing'!$A$16:$A$616,0),MATCH('PBI data'!$D694,'3. GRI Pricing'!$A$16:$AP$16,0)),0)</f>
        <v>1384.0229091299434</v>
      </c>
    </row>
    <row r="695" spans="1:5" x14ac:dyDescent="0.25">
      <c r="B695" s="1" t="str">
        <f t="shared" ca="1" si="102"/>
        <v>222708058</v>
      </c>
      <c r="C695" s="384">
        <f t="shared" si="101"/>
        <v>45839</v>
      </c>
      <c r="D695" s="384">
        <f t="shared" si="101"/>
        <v>45869</v>
      </c>
      <c r="E695" s="385">
        <f ca="1">IFERROR(INDEX('3. GRI Pricing'!$A$16:$AP$616,MATCH('PBI data'!$B695,'3. GRI Pricing'!$A$16:$A$616,0),MATCH('PBI data'!$D695,'3. GRI Pricing'!$A$16:$AP$16,0)),0)</f>
        <v>1390.8892295192588</v>
      </c>
    </row>
    <row r="696" spans="1:5" x14ac:dyDescent="0.25">
      <c r="B696" s="1" t="str">
        <f t="shared" ca="1" si="102"/>
        <v>222708058</v>
      </c>
      <c r="C696" s="384">
        <f t="shared" si="101"/>
        <v>45870</v>
      </c>
      <c r="D696" s="384">
        <f t="shared" si="101"/>
        <v>45900</v>
      </c>
      <c r="E696" s="385">
        <f ca="1">IFERROR(INDEX('3. GRI Pricing'!$A$16:$AP$616,MATCH('PBI data'!$B696,'3. GRI Pricing'!$A$16:$A$616,0),MATCH('PBI data'!$D696,'3. GRI Pricing'!$A$16:$AP$16,0)),0)</f>
        <v>1397.7896146306089</v>
      </c>
    </row>
    <row r="697" spans="1:5" x14ac:dyDescent="0.25">
      <c r="B697" s="1" t="str">
        <f t="shared" ca="1" si="102"/>
        <v>222708058</v>
      </c>
      <c r="C697" s="384">
        <f t="shared" si="101"/>
        <v>45901</v>
      </c>
      <c r="D697" s="384">
        <f t="shared" si="101"/>
        <v>45930</v>
      </c>
      <c r="E697" s="385">
        <f ca="1">IFERROR(INDEX('3. GRI Pricing'!$A$16:$AP$616,MATCH('PBI data'!$B697,'3. GRI Pricing'!$A$16:$A$616,0),MATCH('PBI data'!$D697,'3. GRI Pricing'!$A$16:$AP$16,0)),0)</f>
        <v>1404.4999999999993</v>
      </c>
    </row>
    <row r="698" spans="1:5" x14ac:dyDescent="0.25">
      <c r="A698" s="381">
        <f>A686+1</f>
        <v>59</v>
      </c>
      <c r="B698" s="383" t="str">
        <f ca="1">OFFSET('3. GRI Pricing'!$A$16,'PBI data'!A698,0)</f>
        <v>222708059</v>
      </c>
      <c r="C698" s="384">
        <f t="shared" si="101"/>
        <v>45566</v>
      </c>
      <c r="D698" s="384">
        <f t="shared" si="101"/>
        <v>45596</v>
      </c>
      <c r="E698" s="385">
        <f ca="1">IFERROR(INDEX('3. GRI Pricing'!$A$16:$AP$616,MATCH('PBI data'!$B698,'3. GRI Pricing'!$A$16:$A$616,0),MATCH('PBI data'!$D698,'3. GRI Pricing'!$A$16:$AP$16,0)),0)</f>
        <v>1361.7223339051311</v>
      </c>
    </row>
    <row r="699" spans="1:5" x14ac:dyDescent="0.25">
      <c r="B699" s="1" t="str">
        <f ca="1">B698</f>
        <v>222708059</v>
      </c>
      <c r="C699" s="384">
        <f t="shared" si="101"/>
        <v>45597</v>
      </c>
      <c r="D699" s="384">
        <f t="shared" si="101"/>
        <v>45626</v>
      </c>
      <c r="E699" s="385">
        <f ca="1">IFERROR(INDEX('3. GRI Pricing'!$A$16:$AP$616,MATCH('PBI data'!$B699,'3. GRI Pricing'!$A$16:$A$616,0),MATCH('PBI data'!$D699,'3. GRI Pricing'!$A$16:$AP$16,0)),0)</f>
        <v>1368.2595706473171</v>
      </c>
    </row>
    <row r="700" spans="1:5" x14ac:dyDescent="0.25">
      <c r="B700" s="1" t="str">
        <f t="shared" ref="B700:B709" ca="1" si="103">B699</f>
        <v>222708059</v>
      </c>
      <c r="C700" s="384">
        <f t="shared" si="101"/>
        <v>45627</v>
      </c>
      <c r="D700" s="384">
        <f t="shared" si="101"/>
        <v>45657</v>
      </c>
      <c r="E700" s="385">
        <f ca="1">IFERROR(INDEX('3. GRI Pricing'!$A$16:$AP$616,MATCH('PBI data'!$B700,'3. GRI Pricing'!$A$16:$A$616,0),MATCH('PBI data'!$D700,'3. GRI Pricing'!$A$16:$AP$16,0)),0)</f>
        <v>1375.0476870331347</v>
      </c>
    </row>
    <row r="701" spans="1:5" x14ac:dyDescent="0.25">
      <c r="B701" s="1" t="str">
        <f t="shared" ca="1" si="103"/>
        <v>222708059</v>
      </c>
      <c r="C701" s="384">
        <f t="shared" si="101"/>
        <v>45658</v>
      </c>
      <c r="D701" s="384">
        <f t="shared" si="101"/>
        <v>45688</v>
      </c>
      <c r="E701" s="385">
        <f ca="1">IFERROR(INDEX('3. GRI Pricing'!$A$16:$AP$616,MATCH('PBI data'!$B701,'3. GRI Pricing'!$A$16:$A$616,0),MATCH('PBI data'!$D701,'3. GRI Pricing'!$A$16:$AP$16,0)),0)</f>
        <v>1381.8694801605998</v>
      </c>
    </row>
    <row r="702" spans="1:5" x14ac:dyDescent="0.25">
      <c r="B702" s="1" t="str">
        <f t="shared" ca="1" si="103"/>
        <v>222708059</v>
      </c>
      <c r="C702" s="384">
        <f t="shared" si="101"/>
        <v>45689</v>
      </c>
      <c r="D702" s="384">
        <f t="shared" si="101"/>
        <v>45716</v>
      </c>
      <c r="E702" s="385">
        <f ca="1">IFERROR(INDEX('3. GRI Pricing'!$A$16:$AP$616,MATCH('PBI data'!$B702,'3. GRI Pricing'!$A$16:$A$616,0),MATCH('PBI data'!$D702,'3. GRI Pricing'!$A$16:$AP$16,0)),0)</f>
        <v>1388.060184592699</v>
      </c>
    </row>
    <row r="703" spans="1:5" x14ac:dyDescent="0.25">
      <c r="B703" s="1" t="str">
        <f t="shared" ca="1" si="103"/>
        <v>222708059</v>
      </c>
      <c r="C703" s="384">
        <f t="shared" ref="C703:D718" si="104">C691</f>
        <v>45717</v>
      </c>
      <c r="D703" s="384">
        <f t="shared" si="104"/>
        <v>45747</v>
      </c>
      <c r="E703" s="385">
        <f ca="1">IFERROR(INDEX('3. GRI Pricing'!$A$16:$AP$616,MATCH('PBI data'!$B703,'3. GRI Pricing'!$A$16:$A$616,0),MATCH('PBI data'!$D703,'3. GRI Pricing'!$A$16:$AP$16,0)),0)</f>
        <v>1394.9465344386401</v>
      </c>
    </row>
    <row r="704" spans="1:5" x14ac:dyDescent="0.25">
      <c r="B704" s="1" t="str">
        <f t="shared" ca="1" si="103"/>
        <v>222708059</v>
      </c>
      <c r="C704" s="384">
        <f t="shared" si="104"/>
        <v>45748</v>
      </c>
      <c r="D704" s="384">
        <f t="shared" si="104"/>
        <v>45777</v>
      </c>
      <c r="E704" s="385">
        <f ca="1">IFERROR(INDEX('3. GRI Pricing'!$A$16:$AP$616,MATCH('PBI data'!$B704,'3. GRI Pricing'!$A$16:$A$616,0),MATCH('PBI data'!$D704,'3. GRI Pricing'!$A$16:$AP$16,0)),0)</f>
        <v>1401.6432709988503</v>
      </c>
    </row>
    <row r="705" spans="1:5" x14ac:dyDescent="0.25">
      <c r="B705" s="1" t="str">
        <f t="shared" ca="1" si="103"/>
        <v>222708059</v>
      </c>
      <c r="C705" s="384">
        <f t="shared" si="104"/>
        <v>45778</v>
      </c>
      <c r="D705" s="384">
        <f t="shared" si="104"/>
        <v>45808</v>
      </c>
      <c r="E705" s="385">
        <f ca="1">IFERROR(INDEX('3. GRI Pricing'!$A$16:$AP$616,MATCH('PBI data'!$B705,'3. GRI Pricing'!$A$16:$A$616,0),MATCH('PBI data'!$D705,'3. GRI Pricing'!$A$16:$AP$16,0)),0)</f>
        <v>1408.5970083298721</v>
      </c>
    </row>
    <row r="706" spans="1:5" x14ac:dyDescent="0.25">
      <c r="B706" s="1" t="str">
        <f t="shared" ca="1" si="103"/>
        <v>222708059</v>
      </c>
      <c r="C706" s="384">
        <f t="shared" si="104"/>
        <v>45809</v>
      </c>
      <c r="D706" s="384">
        <f t="shared" si="104"/>
        <v>45838</v>
      </c>
      <c r="E706" s="385">
        <f ca="1">IFERROR(INDEX('3. GRI Pricing'!$A$16:$AP$616,MATCH('PBI data'!$B706,'3. GRI Pricing'!$A$16:$A$616,0),MATCH('PBI data'!$D706,'3. GRI Pricing'!$A$16:$AP$16,0)),0)</f>
        <v>1415.3592768838289</v>
      </c>
    </row>
    <row r="707" spans="1:5" x14ac:dyDescent="0.25">
      <c r="B707" s="1" t="str">
        <f t="shared" ca="1" si="103"/>
        <v>222708059</v>
      </c>
      <c r="C707" s="384">
        <f t="shared" si="104"/>
        <v>45839</v>
      </c>
      <c r="D707" s="384">
        <f t="shared" si="104"/>
        <v>45869</v>
      </c>
      <c r="E707" s="385">
        <f ca="1">IFERROR(INDEX('3. GRI Pricing'!$A$16:$AP$616,MATCH('PBI data'!$B707,'3. GRI Pricing'!$A$16:$A$616,0),MATCH('PBI data'!$D707,'3. GRI Pricing'!$A$16:$AP$16,0)),0)</f>
        <v>1422.3810611310157</v>
      </c>
    </row>
    <row r="708" spans="1:5" x14ac:dyDescent="0.25">
      <c r="B708" s="1" t="str">
        <f t="shared" ca="1" si="103"/>
        <v>222708059</v>
      </c>
      <c r="C708" s="384">
        <f t="shared" si="104"/>
        <v>45870</v>
      </c>
      <c r="D708" s="384">
        <f t="shared" si="104"/>
        <v>45900</v>
      </c>
      <c r="E708" s="385">
        <f ca="1">IFERROR(INDEX('3. GRI Pricing'!$A$16:$AP$616,MATCH('PBI data'!$B708,'3. GRI Pricing'!$A$16:$A$616,0),MATCH('PBI data'!$D708,'3. GRI Pricing'!$A$16:$AP$16,0)),0)</f>
        <v>1429.4376813769622</v>
      </c>
    </row>
    <row r="709" spans="1:5" x14ac:dyDescent="0.25">
      <c r="B709" s="1" t="str">
        <f t="shared" ca="1" si="103"/>
        <v>222708059</v>
      </c>
      <c r="C709" s="384">
        <f t="shared" si="104"/>
        <v>45901</v>
      </c>
      <c r="D709" s="384">
        <f t="shared" si="104"/>
        <v>45930</v>
      </c>
      <c r="E709" s="385">
        <f ca="1">IFERROR(INDEX('3. GRI Pricing'!$A$16:$AP$616,MATCH('PBI data'!$B709,'3. GRI Pricing'!$A$16:$A$616,0),MATCH('PBI data'!$D709,'3. GRI Pricing'!$A$16:$AP$16,0)),0)</f>
        <v>1436.2999999999993</v>
      </c>
    </row>
    <row r="710" spans="1:5" x14ac:dyDescent="0.25">
      <c r="A710" s="381">
        <f>A698+1</f>
        <v>60</v>
      </c>
      <c r="B710" s="383" t="str">
        <f ca="1">OFFSET('3. GRI Pricing'!$A$16,'PBI data'!A710,0)</f>
        <v>222708060</v>
      </c>
      <c r="C710" s="384">
        <f t="shared" si="104"/>
        <v>45566</v>
      </c>
      <c r="D710" s="384">
        <f t="shared" si="104"/>
        <v>45596</v>
      </c>
      <c r="E710" s="385">
        <f ca="1">IFERROR(INDEX('3. GRI Pricing'!$A$16:$AP$616,MATCH('PBI data'!$B710,'3. GRI Pricing'!$A$16:$A$616,0),MATCH('PBI data'!$D710,'3. GRI Pricing'!$A$16:$AP$16,0)),0)</f>
        <v>1331.573499944132</v>
      </c>
    </row>
    <row r="711" spans="1:5" x14ac:dyDescent="0.25">
      <c r="B711" s="1" t="str">
        <f ca="1">B710</f>
        <v>222708060</v>
      </c>
      <c r="C711" s="384">
        <f t="shared" si="104"/>
        <v>45597</v>
      </c>
      <c r="D711" s="384">
        <f t="shared" si="104"/>
        <v>45626</v>
      </c>
      <c r="E711" s="385">
        <f ca="1">IFERROR(INDEX('3. GRI Pricing'!$A$16:$AP$616,MATCH('PBI data'!$B711,'3. GRI Pricing'!$A$16:$A$616,0),MATCH('PBI data'!$D711,'3. GRI Pricing'!$A$16:$AP$16,0)),0)</f>
        <v>1337.9660008174874</v>
      </c>
    </row>
    <row r="712" spans="1:5" x14ac:dyDescent="0.25">
      <c r="B712" s="1" t="str">
        <f t="shared" ref="B712:B721" ca="1" si="105">B711</f>
        <v>222708060</v>
      </c>
      <c r="C712" s="384">
        <f t="shared" si="104"/>
        <v>45627</v>
      </c>
      <c r="D712" s="384">
        <f t="shared" si="104"/>
        <v>45657</v>
      </c>
      <c r="E712" s="385">
        <f ca="1">IFERROR(INDEX('3. GRI Pricing'!$A$16:$AP$616,MATCH('PBI data'!$B712,'3. GRI Pricing'!$A$16:$A$616,0),MATCH('PBI data'!$D712,'3. GRI Pricing'!$A$16:$AP$16,0)),0)</f>
        <v>1344.6038268036189</v>
      </c>
    </row>
    <row r="713" spans="1:5" x14ac:dyDescent="0.25">
      <c r="B713" s="1" t="str">
        <f t="shared" ca="1" si="105"/>
        <v>222708060</v>
      </c>
      <c r="C713" s="384">
        <f t="shared" si="104"/>
        <v>45658</v>
      </c>
      <c r="D713" s="384">
        <f t="shared" si="104"/>
        <v>45688</v>
      </c>
      <c r="E713" s="385">
        <f ca="1">IFERROR(INDEX('3. GRI Pricing'!$A$16:$AP$616,MATCH('PBI data'!$B713,'3. GRI Pricing'!$A$16:$A$616,0),MATCH('PBI data'!$D713,'3. GRI Pricing'!$A$16:$AP$16,0)),0)</f>
        <v>1351.2745839208817</v>
      </c>
    </row>
    <row r="714" spans="1:5" x14ac:dyDescent="0.25">
      <c r="B714" s="1" t="str">
        <f t="shared" ca="1" si="105"/>
        <v>222708060</v>
      </c>
      <c r="C714" s="384">
        <f t="shared" si="104"/>
        <v>45689</v>
      </c>
      <c r="D714" s="384">
        <f t="shared" si="104"/>
        <v>45716</v>
      </c>
      <c r="E714" s="385">
        <f ca="1">IFERROR(INDEX('3. GRI Pricing'!$A$16:$AP$616,MATCH('PBI data'!$B714,'3. GRI Pricing'!$A$16:$A$616,0),MATCH('PBI data'!$D714,'3. GRI Pricing'!$A$16:$AP$16,0)),0)</f>
        <v>1357.3282247862185</v>
      </c>
    </row>
    <row r="715" spans="1:5" x14ac:dyDescent="0.25">
      <c r="B715" s="1" t="str">
        <f t="shared" ca="1" si="105"/>
        <v>222708060</v>
      </c>
      <c r="C715" s="384">
        <f t="shared" si="104"/>
        <v>45717</v>
      </c>
      <c r="D715" s="384">
        <f t="shared" si="104"/>
        <v>45747</v>
      </c>
      <c r="E715" s="385">
        <f ca="1">IFERROR(INDEX('3. GRI Pricing'!$A$16:$AP$616,MATCH('PBI data'!$B715,'3. GRI Pricing'!$A$16:$A$616,0),MATCH('PBI data'!$D715,'3. GRI Pricing'!$A$16:$AP$16,0)),0)</f>
        <v>1364.0621093219174</v>
      </c>
    </row>
    <row r="716" spans="1:5" x14ac:dyDescent="0.25">
      <c r="B716" s="1" t="str">
        <f t="shared" ca="1" si="105"/>
        <v>222708060</v>
      </c>
      <c r="C716" s="384">
        <f t="shared" si="104"/>
        <v>45748</v>
      </c>
      <c r="D716" s="384">
        <f t="shared" si="104"/>
        <v>45777</v>
      </c>
      <c r="E716" s="385">
        <f ca="1">IFERROR(INDEX('3. GRI Pricing'!$A$16:$AP$616,MATCH('PBI data'!$B716,'3. GRI Pricing'!$A$16:$A$616,0),MATCH('PBI data'!$D716,'3. GRI Pricing'!$A$16:$AP$16,0)),0)</f>
        <v>1370.6105786520122</v>
      </c>
    </row>
    <row r="717" spans="1:5" x14ac:dyDescent="0.25">
      <c r="B717" s="1" t="str">
        <f t="shared" ca="1" si="105"/>
        <v>222708060</v>
      </c>
      <c r="C717" s="384">
        <f t="shared" si="104"/>
        <v>45778</v>
      </c>
      <c r="D717" s="384">
        <f t="shared" si="104"/>
        <v>45808</v>
      </c>
      <c r="E717" s="385">
        <f ca="1">IFERROR(INDEX('3. GRI Pricing'!$A$16:$AP$616,MATCH('PBI data'!$B717,'3. GRI Pricing'!$A$16:$A$616,0),MATCH('PBI data'!$D717,'3. GRI Pricing'!$A$16:$AP$16,0)),0)</f>
        <v>1377.4103586989525</v>
      </c>
    </row>
    <row r="718" spans="1:5" x14ac:dyDescent="0.25">
      <c r="B718" s="1" t="str">
        <f t="shared" ca="1" si="105"/>
        <v>222708060</v>
      </c>
      <c r="C718" s="384">
        <f t="shared" si="104"/>
        <v>45809</v>
      </c>
      <c r="D718" s="384">
        <f t="shared" si="104"/>
        <v>45838</v>
      </c>
      <c r="E718" s="385">
        <f ca="1">IFERROR(INDEX('3. GRI Pricing'!$A$16:$AP$616,MATCH('PBI data'!$B718,'3. GRI Pricing'!$A$16:$A$616,0),MATCH('PBI data'!$D718,'3. GRI Pricing'!$A$16:$AP$16,0)),0)</f>
        <v>1384.0229091299434</v>
      </c>
    </row>
    <row r="719" spans="1:5" x14ac:dyDescent="0.25">
      <c r="B719" s="1" t="str">
        <f t="shared" ca="1" si="105"/>
        <v>222708060</v>
      </c>
      <c r="C719" s="384">
        <f t="shared" ref="C719:D734" si="106">C707</f>
        <v>45839</v>
      </c>
      <c r="D719" s="384">
        <f t="shared" si="106"/>
        <v>45869</v>
      </c>
      <c r="E719" s="385">
        <f ca="1">IFERROR(INDEX('3. GRI Pricing'!$A$16:$AP$616,MATCH('PBI data'!$B719,'3. GRI Pricing'!$A$16:$A$616,0),MATCH('PBI data'!$D719,'3. GRI Pricing'!$A$16:$AP$16,0)),0)</f>
        <v>1390.8892295192588</v>
      </c>
    </row>
    <row r="720" spans="1:5" x14ac:dyDescent="0.25">
      <c r="B720" s="1" t="str">
        <f t="shared" ca="1" si="105"/>
        <v>222708060</v>
      </c>
      <c r="C720" s="384">
        <f t="shared" si="106"/>
        <v>45870</v>
      </c>
      <c r="D720" s="384">
        <f t="shared" si="106"/>
        <v>45900</v>
      </c>
      <c r="E720" s="385">
        <f ca="1">IFERROR(INDEX('3. GRI Pricing'!$A$16:$AP$616,MATCH('PBI data'!$B720,'3. GRI Pricing'!$A$16:$A$616,0),MATCH('PBI data'!$D720,'3. GRI Pricing'!$A$16:$AP$16,0)),0)</f>
        <v>1397.7896146306089</v>
      </c>
    </row>
    <row r="721" spans="1:5" x14ac:dyDescent="0.25">
      <c r="B721" s="1" t="str">
        <f t="shared" ca="1" si="105"/>
        <v>222708060</v>
      </c>
      <c r="C721" s="384">
        <f t="shared" si="106"/>
        <v>45901</v>
      </c>
      <c r="D721" s="384">
        <f t="shared" si="106"/>
        <v>45930</v>
      </c>
      <c r="E721" s="385">
        <f ca="1">IFERROR(INDEX('3. GRI Pricing'!$A$16:$AP$616,MATCH('PBI data'!$B721,'3. GRI Pricing'!$A$16:$A$616,0),MATCH('PBI data'!$D721,'3. GRI Pricing'!$A$16:$AP$16,0)),0)</f>
        <v>1404.4999999999993</v>
      </c>
    </row>
    <row r="722" spans="1:5" x14ac:dyDescent="0.25">
      <c r="A722" s="381">
        <f>A710+1</f>
        <v>61</v>
      </c>
      <c r="B722" s="383" t="str">
        <f ca="1">OFFSET('3. GRI Pricing'!$A$16,'PBI data'!A722,0)</f>
        <v>222708061</v>
      </c>
      <c r="C722" s="384">
        <f t="shared" si="106"/>
        <v>45566</v>
      </c>
      <c r="D722" s="384">
        <f t="shared" si="106"/>
        <v>45596</v>
      </c>
      <c r="E722" s="385">
        <f ca="1">IFERROR(INDEX('3. GRI Pricing'!$A$16:$AP$616,MATCH('PBI data'!$B722,'3. GRI Pricing'!$A$16:$A$616,0),MATCH('PBI data'!$D722,'3. GRI Pricing'!$A$16:$AP$16,0)),0)</f>
        <v>1366.7471395652979</v>
      </c>
    </row>
    <row r="723" spans="1:5" x14ac:dyDescent="0.25">
      <c r="B723" s="1" t="str">
        <f ca="1">B722</f>
        <v>222708061</v>
      </c>
      <c r="C723" s="384">
        <f t="shared" si="106"/>
        <v>45597</v>
      </c>
      <c r="D723" s="384">
        <f t="shared" si="106"/>
        <v>45626</v>
      </c>
      <c r="E723" s="385">
        <f ca="1">IFERROR(INDEX('3. GRI Pricing'!$A$16:$AP$616,MATCH('PBI data'!$B723,'3. GRI Pricing'!$A$16:$A$616,0),MATCH('PBI data'!$D723,'3. GRI Pricing'!$A$16:$AP$16,0)),0)</f>
        <v>1373.308498952289</v>
      </c>
    </row>
    <row r="724" spans="1:5" x14ac:dyDescent="0.25">
      <c r="B724" s="1" t="str">
        <f t="shared" ref="B724:B733" ca="1" si="107">B723</f>
        <v>222708061</v>
      </c>
      <c r="C724" s="384">
        <f t="shared" si="106"/>
        <v>45627</v>
      </c>
      <c r="D724" s="384">
        <f t="shared" si="106"/>
        <v>45657</v>
      </c>
      <c r="E724" s="385">
        <f ca="1">IFERROR(INDEX('3. GRI Pricing'!$A$16:$AP$616,MATCH('PBI data'!$B724,'3. GRI Pricing'!$A$16:$A$616,0),MATCH('PBI data'!$D724,'3. GRI Pricing'!$A$16:$AP$16,0)),0)</f>
        <v>1380.1216637380542</v>
      </c>
    </row>
    <row r="725" spans="1:5" x14ac:dyDescent="0.25">
      <c r="B725" s="1" t="str">
        <f t="shared" ca="1" si="107"/>
        <v>222708061</v>
      </c>
      <c r="C725" s="384">
        <f t="shared" si="106"/>
        <v>45658</v>
      </c>
      <c r="D725" s="384">
        <f t="shared" si="106"/>
        <v>45688</v>
      </c>
      <c r="E725" s="385">
        <f ca="1">IFERROR(INDEX('3. GRI Pricing'!$A$16:$AP$616,MATCH('PBI data'!$B725,'3. GRI Pricing'!$A$16:$A$616,0),MATCH('PBI data'!$D725,'3. GRI Pricing'!$A$16:$AP$16,0)),0)</f>
        <v>1386.9686295338863</v>
      </c>
    </row>
    <row r="726" spans="1:5" x14ac:dyDescent="0.25">
      <c r="B726" s="1" t="str">
        <f t="shared" ca="1" si="107"/>
        <v>222708061</v>
      </c>
      <c r="C726" s="384">
        <f t="shared" si="106"/>
        <v>45689</v>
      </c>
      <c r="D726" s="384">
        <f t="shared" si="106"/>
        <v>45716</v>
      </c>
      <c r="E726" s="385">
        <f ca="1">IFERROR(INDEX('3. GRI Pricing'!$A$16:$AP$616,MATCH('PBI data'!$B726,'3. GRI Pricing'!$A$16:$A$616,0),MATCH('PBI data'!$D726,'3. GRI Pricing'!$A$16:$AP$16,0)),0)</f>
        <v>1393.1821778937792</v>
      </c>
    </row>
    <row r="727" spans="1:5" x14ac:dyDescent="0.25">
      <c r="B727" s="1" t="str">
        <f t="shared" ca="1" si="107"/>
        <v>222708061</v>
      </c>
      <c r="C727" s="384">
        <f t="shared" si="106"/>
        <v>45717</v>
      </c>
      <c r="D727" s="384">
        <f t="shared" si="106"/>
        <v>45747</v>
      </c>
      <c r="E727" s="385">
        <f ca="1">IFERROR(INDEX('3. GRI Pricing'!$A$16:$AP$616,MATCH('PBI data'!$B727,'3. GRI Pricing'!$A$16:$A$616,0),MATCH('PBI data'!$D727,'3. GRI Pricing'!$A$16:$AP$16,0)),0)</f>
        <v>1400.0939386247608</v>
      </c>
    </row>
    <row r="728" spans="1:5" x14ac:dyDescent="0.25">
      <c r="B728" s="1" t="str">
        <f t="shared" ca="1" si="107"/>
        <v>222708061</v>
      </c>
      <c r="C728" s="384">
        <f t="shared" si="106"/>
        <v>45748</v>
      </c>
      <c r="D728" s="384">
        <f t="shared" si="106"/>
        <v>45777</v>
      </c>
      <c r="E728" s="385">
        <f ca="1">IFERROR(INDEX('3. GRI Pricing'!$A$16:$AP$616,MATCH('PBI data'!$B728,'3. GRI Pricing'!$A$16:$A$616,0),MATCH('PBI data'!$D728,'3. GRI Pricing'!$A$16:$AP$16,0)),0)</f>
        <v>1406.8153863899902</v>
      </c>
    </row>
    <row r="729" spans="1:5" x14ac:dyDescent="0.25">
      <c r="B729" s="1" t="str">
        <f t="shared" ca="1" si="107"/>
        <v>222708061</v>
      </c>
      <c r="C729" s="384">
        <f t="shared" si="106"/>
        <v>45778</v>
      </c>
      <c r="D729" s="384">
        <f t="shared" si="106"/>
        <v>45808</v>
      </c>
      <c r="E729" s="385">
        <f ca="1">IFERROR(INDEX('3. GRI Pricing'!$A$16:$AP$616,MATCH('PBI data'!$B729,'3. GRI Pricing'!$A$16:$A$616,0),MATCH('PBI data'!$D729,'3. GRI Pricing'!$A$16:$AP$16,0)),0)</f>
        <v>1413.794783268359</v>
      </c>
    </row>
    <row r="730" spans="1:5" x14ac:dyDescent="0.25">
      <c r="B730" s="1" t="str">
        <f t="shared" ca="1" si="107"/>
        <v>222708061</v>
      </c>
      <c r="C730" s="384">
        <f t="shared" si="106"/>
        <v>45809</v>
      </c>
      <c r="D730" s="384">
        <f t="shared" si="106"/>
        <v>45838</v>
      </c>
      <c r="E730" s="385">
        <f ca="1">IFERROR(INDEX('3. GRI Pricing'!$A$16:$AP$616,MATCH('PBI data'!$B730,'3. GRI Pricing'!$A$16:$A$616,0),MATCH('PBI data'!$D730,'3. GRI Pricing'!$A$16:$AP$16,0)),0)</f>
        <v>1420.5820048428102</v>
      </c>
    </row>
    <row r="731" spans="1:5" x14ac:dyDescent="0.25">
      <c r="B731" s="1" t="str">
        <f t="shared" ca="1" si="107"/>
        <v>222708061</v>
      </c>
      <c r="C731" s="384">
        <f t="shared" si="106"/>
        <v>45839</v>
      </c>
      <c r="D731" s="384">
        <f t="shared" si="106"/>
        <v>45869</v>
      </c>
      <c r="E731" s="385">
        <f ca="1">IFERROR(INDEX('3. GRI Pricing'!$A$16:$AP$616,MATCH('PBI data'!$B731,'3. GRI Pricing'!$A$16:$A$616,0),MATCH('PBI data'!$D731,'3. GRI Pricing'!$A$16:$AP$16,0)),0)</f>
        <v>1427.6296997329755</v>
      </c>
    </row>
    <row r="732" spans="1:5" x14ac:dyDescent="0.25">
      <c r="B732" s="1" t="str">
        <f t="shared" ca="1" si="107"/>
        <v>222708061</v>
      </c>
      <c r="C732" s="384">
        <f t="shared" si="106"/>
        <v>45870</v>
      </c>
      <c r="D732" s="384">
        <f t="shared" si="106"/>
        <v>45900</v>
      </c>
      <c r="E732" s="385">
        <f ca="1">IFERROR(INDEX('3. GRI Pricing'!$A$16:$AP$616,MATCH('PBI data'!$B732,'3. GRI Pricing'!$A$16:$A$616,0),MATCH('PBI data'!$D732,'3. GRI Pricing'!$A$16:$AP$16,0)),0)</f>
        <v>1434.7123591680215</v>
      </c>
    </row>
    <row r="733" spans="1:5" x14ac:dyDescent="0.25">
      <c r="B733" s="1" t="str">
        <f t="shared" ca="1" si="107"/>
        <v>222708061</v>
      </c>
      <c r="C733" s="384">
        <f t="shared" si="106"/>
        <v>45901</v>
      </c>
      <c r="D733" s="384">
        <f t="shared" si="106"/>
        <v>45930</v>
      </c>
      <c r="E733" s="385">
        <f ca="1">IFERROR(INDEX('3. GRI Pricing'!$A$16:$AP$616,MATCH('PBI data'!$B733,'3. GRI Pricing'!$A$16:$A$616,0),MATCH('PBI data'!$D733,'3. GRI Pricing'!$A$16:$AP$16,0)),0)</f>
        <v>1441.5999999999997</v>
      </c>
    </row>
    <row r="734" spans="1:5" x14ac:dyDescent="0.25">
      <c r="A734" s="381">
        <f>A722+1</f>
        <v>62</v>
      </c>
      <c r="B734" s="383" t="str">
        <f ca="1">OFFSET('3. GRI Pricing'!$A$16,'PBI data'!A734,0)</f>
        <v>222708062</v>
      </c>
      <c r="C734" s="384">
        <f t="shared" si="106"/>
        <v>45566</v>
      </c>
      <c r="D734" s="384">
        <f t="shared" si="106"/>
        <v>45596</v>
      </c>
      <c r="E734" s="385">
        <f ca="1">IFERROR(INDEX('3. GRI Pricing'!$A$16:$AP$616,MATCH('PBI data'!$B734,'3. GRI Pricing'!$A$16:$A$616,0),MATCH('PBI data'!$D734,'3. GRI Pricing'!$A$16:$AP$16,0)),0)</f>
        <v>1331.573499944132</v>
      </c>
    </row>
    <row r="735" spans="1:5" x14ac:dyDescent="0.25">
      <c r="B735" s="1" t="str">
        <f ca="1">B734</f>
        <v>222708062</v>
      </c>
      <c r="C735" s="384">
        <f t="shared" ref="C735:D750" si="108">C723</f>
        <v>45597</v>
      </c>
      <c r="D735" s="384">
        <f t="shared" si="108"/>
        <v>45626</v>
      </c>
      <c r="E735" s="385">
        <f ca="1">IFERROR(INDEX('3. GRI Pricing'!$A$16:$AP$616,MATCH('PBI data'!$B735,'3. GRI Pricing'!$A$16:$A$616,0),MATCH('PBI data'!$D735,'3. GRI Pricing'!$A$16:$AP$16,0)),0)</f>
        <v>1337.9660008174874</v>
      </c>
    </row>
    <row r="736" spans="1:5" x14ac:dyDescent="0.25">
      <c r="B736" s="1" t="str">
        <f t="shared" ref="B736:B745" ca="1" si="109">B735</f>
        <v>222708062</v>
      </c>
      <c r="C736" s="384">
        <f t="shared" si="108"/>
        <v>45627</v>
      </c>
      <c r="D736" s="384">
        <f t="shared" si="108"/>
        <v>45657</v>
      </c>
      <c r="E736" s="385">
        <f ca="1">IFERROR(INDEX('3. GRI Pricing'!$A$16:$AP$616,MATCH('PBI data'!$B736,'3. GRI Pricing'!$A$16:$A$616,0),MATCH('PBI data'!$D736,'3. GRI Pricing'!$A$16:$AP$16,0)),0)</f>
        <v>1344.6038268036189</v>
      </c>
    </row>
    <row r="737" spans="1:5" x14ac:dyDescent="0.25">
      <c r="B737" s="1" t="str">
        <f t="shared" ca="1" si="109"/>
        <v>222708062</v>
      </c>
      <c r="C737" s="384">
        <f t="shared" si="108"/>
        <v>45658</v>
      </c>
      <c r="D737" s="384">
        <f t="shared" si="108"/>
        <v>45688</v>
      </c>
      <c r="E737" s="385">
        <f ca="1">IFERROR(INDEX('3. GRI Pricing'!$A$16:$AP$616,MATCH('PBI data'!$B737,'3. GRI Pricing'!$A$16:$A$616,0),MATCH('PBI data'!$D737,'3. GRI Pricing'!$A$16:$AP$16,0)),0)</f>
        <v>1351.2745839208817</v>
      </c>
    </row>
    <row r="738" spans="1:5" x14ac:dyDescent="0.25">
      <c r="B738" s="1" t="str">
        <f t="shared" ca="1" si="109"/>
        <v>222708062</v>
      </c>
      <c r="C738" s="384">
        <f t="shared" si="108"/>
        <v>45689</v>
      </c>
      <c r="D738" s="384">
        <f t="shared" si="108"/>
        <v>45716</v>
      </c>
      <c r="E738" s="385">
        <f ca="1">IFERROR(INDEX('3. GRI Pricing'!$A$16:$AP$616,MATCH('PBI data'!$B738,'3. GRI Pricing'!$A$16:$A$616,0),MATCH('PBI data'!$D738,'3. GRI Pricing'!$A$16:$AP$16,0)),0)</f>
        <v>1357.3282247862185</v>
      </c>
    </row>
    <row r="739" spans="1:5" x14ac:dyDescent="0.25">
      <c r="B739" s="1" t="str">
        <f t="shared" ca="1" si="109"/>
        <v>222708062</v>
      </c>
      <c r="C739" s="384">
        <f t="shared" si="108"/>
        <v>45717</v>
      </c>
      <c r="D739" s="384">
        <f t="shared" si="108"/>
        <v>45747</v>
      </c>
      <c r="E739" s="385">
        <f ca="1">IFERROR(INDEX('3. GRI Pricing'!$A$16:$AP$616,MATCH('PBI data'!$B739,'3. GRI Pricing'!$A$16:$A$616,0),MATCH('PBI data'!$D739,'3. GRI Pricing'!$A$16:$AP$16,0)),0)</f>
        <v>1364.0621093219174</v>
      </c>
    </row>
    <row r="740" spans="1:5" x14ac:dyDescent="0.25">
      <c r="B740" s="1" t="str">
        <f t="shared" ca="1" si="109"/>
        <v>222708062</v>
      </c>
      <c r="C740" s="384">
        <f t="shared" si="108"/>
        <v>45748</v>
      </c>
      <c r="D740" s="384">
        <f t="shared" si="108"/>
        <v>45777</v>
      </c>
      <c r="E740" s="385">
        <f ca="1">IFERROR(INDEX('3. GRI Pricing'!$A$16:$AP$616,MATCH('PBI data'!$B740,'3. GRI Pricing'!$A$16:$A$616,0),MATCH('PBI data'!$D740,'3. GRI Pricing'!$A$16:$AP$16,0)),0)</f>
        <v>1370.6105786520122</v>
      </c>
    </row>
    <row r="741" spans="1:5" x14ac:dyDescent="0.25">
      <c r="B741" s="1" t="str">
        <f t="shared" ca="1" si="109"/>
        <v>222708062</v>
      </c>
      <c r="C741" s="384">
        <f t="shared" si="108"/>
        <v>45778</v>
      </c>
      <c r="D741" s="384">
        <f t="shared" si="108"/>
        <v>45808</v>
      </c>
      <c r="E741" s="385">
        <f ca="1">IFERROR(INDEX('3. GRI Pricing'!$A$16:$AP$616,MATCH('PBI data'!$B741,'3. GRI Pricing'!$A$16:$A$616,0),MATCH('PBI data'!$D741,'3. GRI Pricing'!$A$16:$AP$16,0)),0)</f>
        <v>1377.4103586989525</v>
      </c>
    </row>
    <row r="742" spans="1:5" x14ac:dyDescent="0.25">
      <c r="B742" s="1" t="str">
        <f t="shared" ca="1" si="109"/>
        <v>222708062</v>
      </c>
      <c r="C742" s="384">
        <f t="shared" si="108"/>
        <v>45809</v>
      </c>
      <c r="D742" s="384">
        <f t="shared" si="108"/>
        <v>45838</v>
      </c>
      <c r="E742" s="385">
        <f ca="1">IFERROR(INDEX('3. GRI Pricing'!$A$16:$AP$616,MATCH('PBI data'!$B742,'3. GRI Pricing'!$A$16:$A$616,0),MATCH('PBI data'!$D742,'3. GRI Pricing'!$A$16:$AP$16,0)),0)</f>
        <v>1384.0229091299434</v>
      </c>
    </row>
    <row r="743" spans="1:5" x14ac:dyDescent="0.25">
      <c r="B743" s="1" t="str">
        <f t="shared" ca="1" si="109"/>
        <v>222708062</v>
      </c>
      <c r="C743" s="384">
        <f t="shared" si="108"/>
        <v>45839</v>
      </c>
      <c r="D743" s="384">
        <f t="shared" si="108"/>
        <v>45869</v>
      </c>
      <c r="E743" s="385">
        <f ca="1">IFERROR(INDEX('3. GRI Pricing'!$A$16:$AP$616,MATCH('PBI data'!$B743,'3. GRI Pricing'!$A$16:$A$616,0),MATCH('PBI data'!$D743,'3. GRI Pricing'!$A$16:$AP$16,0)),0)</f>
        <v>1390.8892295192588</v>
      </c>
    </row>
    <row r="744" spans="1:5" x14ac:dyDescent="0.25">
      <c r="B744" s="1" t="str">
        <f t="shared" ca="1" si="109"/>
        <v>222708062</v>
      </c>
      <c r="C744" s="384">
        <f t="shared" si="108"/>
        <v>45870</v>
      </c>
      <c r="D744" s="384">
        <f t="shared" si="108"/>
        <v>45900</v>
      </c>
      <c r="E744" s="385">
        <f ca="1">IFERROR(INDEX('3. GRI Pricing'!$A$16:$AP$616,MATCH('PBI data'!$B744,'3. GRI Pricing'!$A$16:$A$616,0),MATCH('PBI data'!$D744,'3. GRI Pricing'!$A$16:$AP$16,0)),0)</f>
        <v>1397.7896146306089</v>
      </c>
    </row>
    <row r="745" spans="1:5" x14ac:dyDescent="0.25">
      <c r="B745" s="1" t="str">
        <f t="shared" ca="1" si="109"/>
        <v>222708062</v>
      </c>
      <c r="C745" s="384">
        <f t="shared" si="108"/>
        <v>45901</v>
      </c>
      <c r="D745" s="384">
        <f t="shared" si="108"/>
        <v>45930</v>
      </c>
      <c r="E745" s="385">
        <f ca="1">IFERROR(INDEX('3. GRI Pricing'!$A$16:$AP$616,MATCH('PBI data'!$B745,'3. GRI Pricing'!$A$16:$A$616,0),MATCH('PBI data'!$D745,'3. GRI Pricing'!$A$16:$AP$16,0)),0)</f>
        <v>1404.4999999999993</v>
      </c>
    </row>
    <row r="746" spans="1:5" x14ac:dyDescent="0.25">
      <c r="A746" s="381">
        <f>A734+1</f>
        <v>63</v>
      </c>
      <c r="B746" s="383" t="str">
        <f ca="1">OFFSET('3. GRI Pricing'!$A$16,'PBI data'!A746,0)</f>
        <v>222708063</v>
      </c>
      <c r="C746" s="384">
        <f t="shared" si="108"/>
        <v>45566</v>
      </c>
      <c r="D746" s="384">
        <f t="shared" si="108"/>
        <v>45596</v>
      </c>
      <c r="E746" s="385">
        <f ca="1">IFERROR(INDEX('3. GRI Pricing'!$A$16:$AP$616,MATCH('PBI data'!$B746,'3. GRI Pricing'!$A$16:$A$616,0),MATCH('PBI data'!$D746,'3. GRI Pricing'!$A$16:$AP$16,0)),0)</f>
        <v>1758.6819810582876</v>
      </c>
    </row>
    <row r="747" spans="1:5" x14ac:dyDescent="0.25">
      <c r="B747" s="1" t="str">
        <f ca="1">B746</f>
        <v>222708063</v>
      </c>
      <c r="C747" s="384">
        <f t="shared" si="108"/>
        <v>45597</v>
      </c>
      <c r="D747" s="384">
        <f t="shared" si="108"/>
        <v>45626</v>
      </c>
      <c r="E747" s="385">
        <f ca="1">IFERROR(INDEX('3. GRI Pricing'!$A$16:$AP$616,MATCH('PBI data'!$B747,'3. GRI Pricing'!$A$16:$A$616,0),MATCH('PBI data'!$D747,'3. GRI Pricing'!$A$16:$AP$16,0)),0)</f>
        <v>1767.1249067400777</v>
      </c>
    </row>
    <row r="748" spans="1:5" x14ac:dyDescent="0.25">
      <c r="B748" s="1" t="str">
        <f t="shared" ref="B748:B757" ca="1" si="110">B747</f>
        <v>222708063</v>
      </c>
      <c r="C748" s="384">
        <f t="shared" si="108"/>
        <v>45627</v>
      </c>
      <c r="D748" s="384">
        <f t="shared" si="108"/>
        <v>45657</v>
      </c>
      <c r="E748" s="385">
        <f ca="1">IFERROR(INDEX('3. GRI Pricing'!$A$16:$AP$616,MATCH('PBI data'!$B748,'3. GRI Pricing'!$A$16:$A$616,0),MATCH('PBI data'!$D748,'3. GRI Pricing'!$A$16:$AP$16,0)),0)</f>
        <v>1775.8918467217609</v>
      </c>
    </row>
    <row r="749" spans="1:5" x14ac:dyDescent="0.25">
      <c r="B749" s="1" t="str">
        <f t="shared" ca="1" si="110"/>
        <v>222708063</v>
      </c>
      <c r="C749" s="384">
        <f t="shared" si="108"/>
        <v>45658</v>
      </c>
      <c r="D749" s="384">
        <f t="shared" si="108"/>
        <v>45688</v>
      </c>
      <c r="E749" s="385">
        <f ca="1">IFERROR(INDEX('3. GRI Pricing'!$A$16:$AP$616,MATCH('PBI data'!$B749,'3. GRI Pricing'!$A$16:$A$616,0),MATCH('PBI data'!$D749,'3. GRI Pricing'!$A$16:$AP$16,0)),0)</f>
        <v>1784.7022806502212</v>
      </c>
    </row>
    <row r="750" spans="1:5" x14ac:dyDescent="0.25">
      <c r="B750" s="1" t="str">
        <f t="shared" ca="1" si="110"/>
        <v>222708063</v>
      </c>
      <c r="C750" s="384">
        <f t="shared" si="108"/>
        <v>45689</v>
      </c>
      <c r="D750" s="384">
        <f t="shared" si="108"/>
        <v>45716</v>
      </c>
      <c r="E750" s="385">
        <f ca="1">IFERROR(INDEX('3. GRI Pricing'!$A$16:$AP$616,MATCH('PBI data'!$B750,'3. GRI Pricing'!$A$16:$A$616,0),MATCH('PBI data'!$D750,'3. GRI Pricing'!$A$16:$AP$16,0)),0)</f>
        <v>1792.6976553780244</v>
      </c>
    </row>
    <row r="751" spans="1:5" x14ac:dyDescent="0.25">
      <c r="B751" s="1" t="str">
        <f t="shared" ca="1" si="110"/>
        <v>222708063</v>
      </c>
      <c r="C751" s="384">
        <f t="shared" ref="C751:D766" si="111">C739</f>
        <v>45717</v>
      </c>
      <c r="D751" s="384">
        <f t="shared" si="111"/>
        <v>45747</v>
      </c>
      <c r="E751" s="385">
        <f ca="1">IFERROR(INDEX('3. GRI Pricing'!$A$16:$AP$616,MATCH('PBI data'!$B751,'3. GRI Pricing'!$A$16:$A$616,0),MATCH('PBI data'!$D751,'3. GRI Pricing'!$A$16:$AP$16,0)),0)</f>
        <v>1801.5914651421549</v>
      </c>
    </row>
    <row r="752" spans="1:5" x14ac:dyDescent="0.25">
      <c r="B752" s="1" t="str">
        <f t="shared" ca="1" si="110"/>
        <v>222708063</v>
      </c>
      <c r="C752" s="384">
        <f t="shared" si="111"/>
        <v>45748</v>
      </c>
      <c r="D752" s="384">
        <f t="shared" si="111"/>
        <v>45777</v>
      </c>
      <c r="E752" s="385">
        <f ca="1">IFERROR(INDEX('3. GRI Pricing'!$A$16:$AP$616,MATCH('PBI data'!$B752,'3. GRI Pricing'!$A$16:$A$616,0),MATCH('PBI data'!$D752,'3. GRI Pricing'!$A$16:$AP$16,0)),0)</f>
        <v>1810.240386898884</v>
      </c>
    </row>
    <row r="753" spans="1:5" x14ac:dyDescent="0.25">
      <c r="B753" s="1" t="str">
        <f t="shared" ca="1" si="110"/>
        <v>222708063</v>
      </c>
      <c r="C753" s="384">
        <f t="shared" si="111"/>
        <v>45778</v>
      </c>
      <c r="D753" s="384">
        <f t="shared" si="111"/>
        <v>45808</v>
      </c>
      <c r="E753" s="385">
        <f ca="1">IFERROR(INDEX('3. GRI Pricing'!$A$16:$AP$616,MATCH('PBI data'!$B753,'3. GRI Pricing'!$A$16:$A$616,0),MATCH('PBI data'!$D753,'3. GRI Pricing'!$A$16:$AP$16,0)),0)</f>
        <v>1819.2212284703144</v>
      </c>
    </row>
    <row r="754" spans="1:5" x14ac:dyDescent="0.25">
      <c r="B754" s="1" t="str">
        <f t="shared" ca="1" si="110"/>
        <v>222708063</v>
      </c>
      <c r="C754" s="384">
        <f t="shared" si="111"/>
        <v>45809</v>
      </c>
      <c r="D754" s="384">
        <f t="shared" si="111"/>
        <v>45838</v>
      </c>
      <c r="E754" s="385">
        <f ca="1">IFERROR(INDEX('3. GRI Pricing'!$A$16:$AP$616,MATCH('PBI data'!$B754,'3. GRI Pricing'!$A$16:$A$616,0),MATCH('PBI data'!$D754,'3. GRI Pricing'!$A$16:$AP$16,0)),0)</f>
        <v>1827.9547856433214</v>
      </c>
    </row>
    <row r="755" spans="1:5" x14ac:dyDescent="0.25">
      <c r="B755" s="1" t="str">
        <f t="shared" ca="1" si="110"/>
        <v>222708063</v>
      </c>
      <c r="C755" s="384">
        <f t="shared" si="111"/>
        <v>45839</v>
      </c>
      <c r="D755" s="384">
        <f t="shared" si="111"/>
        <v>45869</v>
      </c>
      <c r="E755" s="385">
        <f ca="1">IFERROR(INDEX('3. GRI Pricing'!$A$16:$AP$616,MATCH('PBI data'!$B755,'3. GRI Pricing'!$A$16:$A$616,0),MATCH('PBI data'!$D755,'3. GRI Pricing'!$A$16:$AP$16,0)),0)</f>
        <v>1837.0235106858136</v>
      </c>
    </row>
    <row r="756" spans="1:5" x14ac:dyDescent="0.25">
      <c r="B756" s="1" t="str">
        <f t="shared" ca="1" si="110"/>
        <v>222708063</v>
      </c>
      <c r="C756" s="384">
        <f t="shared" si="111"/>
        <v>45870</v>
      </c>
      <c r="D756" s="384">
        <f t="shared" si="111"/>
        <v>45900</v>
      </c>
      <c r="E756" s="385">
        <f ca="1">IFERROR(INDEX('3. GRI Pricing'!$A$16:$AP$616,MATCH('PBI data'!$B756,'3. GRI Pricing'!$A$16:$A$616,0),MATCH('PBI data'!$D756,'3. GRI Pricing'!$A$16:$AP$16,0)),0)</f>
        <v>1846.1372268706155</v>
      </c>
    </row>
    <row r="757" spans="1:5" x14ac:dyDescent="0.25">
      <c r="B757" s="1" t="str">
        <f t="shared" ca="1" si="110"/>
        <v>222708063</v>
      </c>
      <c r="C757" s="384">
        <f t="shared" si="111"/>
        <v>45901</v>
      </c>
      <c r="D757" s="384">
        <f t="shared" si="111"/>
        <v>45930</v>
      </c>
      <c r="E757" s="385">
        <f ca="1">IFERROR(INDEX('3. GRI Pricing'!$A$16:$AP$616,MATCH('PBI data'!$B757,'3. GRI Pricing'!$A$16:$A$616,0),MATCH('PBI data'!$D757,'3. GRI Pricing'!$A$16:$AP$16,0)),0)</f>
        <v>1854.9999999999991</v>
      </c>
    </row>
    <row r="758" spans="1:5" x14ac:dyDescent="0.25">
      <c r="A758" s="381">
        <f>A746+1</f>
        <v>64</v>
      </c>
      <c r="B758" s="383" t="str">
        <f ca="1">OFFSET('3. GRI Pricing'!$A$16,'PBI data'!A758,0)</f>
        <v>222708064</v>
      </c>
      <c r="C758" s="384">
        <f t="shared" si="111"/>
        <v>45566</v>
      </c>
      <c r="D758" s="384">
        <f t="shared" si="111"/>
        <v>45596</v>
      </c>
      <c r="E758" s="385">
        <f ca="1">IFERROR(INDEX('3. GRI Pricing'!$A$16:$AP$616,MATCH('PBI data'!$B758,'3. GRI Pricing'!$A$16:$A$616,0),MATCH('PBI data'!$D758,'3. GRI Pricing'!$A$16:$AP$16,0)),0)</f>
        <v>1331.573499944132</v>
      </c>
    </row>
    <row r="759" spans="1:5" x14ac:dyDescent="0.25">
      <c r="B759" s="1" t="str">
        <f ca="1">B758</f>
        <v>222708064</v>
      </c>
      <c r="C759" s="384">
        <f t="shared" si="111"/>
        <v>45597</v>
      </c>
      <c r="D759" s="384">
        <f t="shared" si="111"/>
        <v>45626</v>
      </c>
      <c r="E759" s="385">
        <f ca="1">IFERROR(INDEX('3. GRI Pricing'!$A$16:$AP$616,MATCH('PBI data'!$B759,'3. GRI Pricing'!$A$16:$A$616,0),MATCH('PBI data'!$D759,'3. GRI Pricing'!$A$16:$AP$16,0)),0)</f>
        <v>1337.9660008174874</v>
      </c>
    </row>
    <row r="760" spans="1:5" x14ac:dyDescent="0.25">
      <c r="B760" s="1" t="str">
        <f t="shared" ref="B760:B769" ca="1" si="112">B759</f>
        <v>222708064</v>
      </c>
      <c r="C760" s="384">
        <f t="shared" si="111"/>
        <v>45627</v>
      </c>
      <c r="D760" s="384">
        <f t="shared" si="111"/>
        <v>45657</v>
      </c>
      <c r="E760" s="385">
        <f ca="1">IFERROR(INDEX('3. GRI Pricing'!$A$16:$AP$616,MATCH('PBI data'!$B760,'3. GRI Pricing'!$A$16:$A$616,0),MATCH('PBI data'!$D760,'3. GRI Pricing'!$A$16:$AP$16,0)),0)</f>
        <v>1344.6038268036189</v>
      </c>
    </row>
    <row r="761" spans="1:5" x14ac:dyDescent="0.25">
      <c r="B761" s="1" t="str">
        <f t="shared" ca="1" si="112"/>
        <v>222708064</v>
      </c>
      <c r="C761" s="384">
        <f t="shared" si="111"/>
        <v>45658</v>
      </c>
      <c r="D761" s="384">
        <f t="shared" si="111"/>
        <v>45688</v>
      </c>
      <c r="E761" s="385">
        <f ca="1">IFERROR(INDEX('3. GRI Pricing'!$A$16:$AP$616,MATCH('PBI data'!$B761,'3. GRI Pricing'!$A$16:$A$616,0),MATCH('PBI data'!$D761,'3. GRI Pricing'!$A$16:$AP$16,0)),0)</f>
        <v>1351.2745839208817</v>
      </c>
    </row>
    <row r="762" spans="1:5" x14ac:dyDescent="0.25">
      <c r="B762" s="1" t="str">
        <f t="shared" ca="1" si="112"/>
        <v>222708064</v>
      </c>
      <c r="C762" s="384">
        <f t="shared" si="111"/>
        <v>45689</v>
      </c>
      <c r="D762" s="384">
        <f t="shared" si="111"/>
        <v>45716</v>
      </c>
      <c r="E762" s="385">
        <f ca="1">IFERROR(INDEX('3. GRI Pricing'!$A$16:$AP$616,MATCH('PBI data'!$B762,'3. GRI Pricing'!$A$16:$A$616,0),MATCH('PBI data'!$D762,'3. GRI Pricing'!$A$16:$AP$16,0)),0)</f>
        <v>1357.3282247862185</v>
      </c>
    </row>
    <row r="763" spans="1:5" x14ac:dyDescent="0.25">
      <c r="B763" s="1" t="str">
        <f t="shared" ca="1" si="112"/>
        <v>222708064</v>
      </c>
      <c r="C763" s="384">
        <f t="shared" si="111"/>
        <v>45717</v>
      </c>
      <c r="D763" s="384">
        <f t="shared" si="111"/>
        <v>45747</v>
      </c>
      <c r="E763" s="385">
        <f ca="1">IFERROR(INDEX('3. GRI Pricing'!$A$16:$AP$616,MATCH('PBI data'!$B763,'3. GRI Pricing'!$A$16:$A$616,0),MATCH('PBI data'!$D763,'3. GRI Pricing'!$A$16:$AP$16,0)),0)</f>
        <v>1364.0621093219174</v>
      </c>
    </row>
    <row r="764" spans="1:5" x14ac:dyDescent="0.25">
      <c r="B764" s="1" t="str">
        <f t="shared" ca="1" si="112"/>
        <v>222708064</v>
      </c>
      <c r="C764" s="384">
        <f t="shared" si="111"/>
        <v>45748</v>
      </c>
      <c r="D764" s="384">
        <f t="shared" si="111"/>
        <v>45777</v>
      </c>
      <c r="E764" s="385">
        <f ca="1">IFERROR(INDEX('3. GRI Pricing'!$A$16:$AP$616,MATCH('PBI data'!$B764,'3. GRI Pricing'!$A$16:$A$616,0),MATCH('PBI data'!$D764,'3. GRI Pricing'!$A$16:$AP$16,0)),0)</f>
        <v>1370.6105786520122</v>
      </c>
    </row>
    <row r="765" spans="1:5" x14ac:dyDescent="0.25">
      <c r="B765" s="1" t="str">
        <f t="shared" ca="1" si="112"/>
        <v>222708064</v>
      </c>
      <c r="C765" s="384">
        <f t="shared" si="111"/>
        <v>45778</v>
      </c>
      <c r="D765" s="384">
        <f t="shared" si="111"/>
        <v>45808</v>
      </c>
      <c r="E765" s="385">
        <f ca="1">IFERROR(INDEX('3. GRI Pricing'!$A$16:$AP$616,MATCH('PBI data'!$B765,'3. GRI Pricing'!$A$16:$A$616,0),MATCH('PBI data'!$D765,'3. GRI Pricing'!$A$16:$AP$16,0)),0)</f>
        <v>1377.4103586989525</v>
      </c>
    </row>
    <row r="766" spans="1:5" x14ac:dyDescent="0.25">
      <c r="B766" s="1" t="str">
        <f t="shared" ca="1" si="112"/>
        <v>222708064</v>
      </c>
      <c r="C766" s="384">
        <f t="shared" si="111"/>
        <v>45809</v>
      </c>
      <c r="D766" s="384">
        <f t="shared" si="111"/>
        <v>45838</v>
      </c>
      <c r="E766" s="385">
        <f ca="1">IFERROR(INDEX('3. GRI Pricing'!$A$16:$AP$616,MATCH('PBI data'!$B766,'3. GRI Pricing'!$A$16:$A$616,0),MATCH('PBI data'!$D766,'3. GRI Pricing'!$A$16:$AP$16,0)),0)</f>
        <v>1384.0229091299434</v>
      </c>
    </row>
    <row r="767" spans="1:5" x14ac:dyDescent="0.25">
      <c r="B767" s="1" t="str">
        <f t="shared" ca="1" si="112"/>
        <v>222708064</v>
      </c>
      <c r="C767" s="384">
        <f t="shared" ref="C767:D782" si="113">C755</f>
        <v>45839</v>
      </c>
      <c r="D767" s="384">
        <f t="shared" si="113"/>
        <v>45869</v>
      </c>
      <c r="E767" s="385">
        <f ca="1">IFERROR(INDEX('3. GRI Pricing'!$A$16:$AP$616,MATCH('PBI data'!$B767,'3. GRI Pricing'!$A$16:$A$616,0),MATCH('PBI data'!$D767,'3. GRI Pricing'!$A$16:$AP$16,0)),0)</f>
        <v>1390.8892295192588</v>
      </c>
    </row>
    <row r="768" spans="1:5" x14ac:dyDescent="0.25">
      <c r="B768" s="1" t="str">
        <f t="shared" ca="1" si="112"/>
        <v>222708064</v>
      </c>
      <c r="C768" s="384">
        <f t="shared" si="113"/>
        <v>45870</v>
      </c>
      <c r="D768" s="384">
        <f t="shared" si="113"/>
        <v>45900</v>
      </c>
      <c r="E768" s="385">
        <f ca="1">IFERROR(INDEX('3. GRI Pricing'!$A$16:$AP$616,MATCH('PBI data'!$B768,'3. GRI Pricing'!$A$16:$A$616,0),MATCH('PBI data'!$D768,'3. GRI Pricing'!$A$16:$AP$16,0)),0)</f>
        <v>1397.7896146306089</v>
      </c>
    </row>
    <row r="769" spans="1:5" x14ac:dyDescent="0.25">
      <c r="B769" s="1" t="str">
        <f t="shared" ca="1" si="112"/>
        <v>222708064</v>
      </c>
      <c r="C769" s="384">
        <f t="shared" si="113"/>
        <v>45901</v>
      </c>
      <c r="D769" s="384">
        <f t="shared" si="113"/>
        <v>45930</v>
      </c>
      <c r="E769" s="385">
        <f ca="1">IFERROR(INDEX('3. GRI Pricing'!$A$16:$AP$616,MATCH('PBI data'!$B769,'3. GRI Pricing'!$A$16:$A$616,0),MATCH('PBI data'!$D769,'3. GRI Pricing'!$A$16:$AP$16,0)),0)</f>
        <v>1404.4999999999993</v>
      </c>
    </row>
    <row r="770" spans="1:5" x14ac:dyDescent="0.25">
      <c r="A770" s="381">
        <f>A758+1</f>
        <v>65</v>
      </c>
      <c r="B770" s="383" t="str">
        <f ca="1">OFFSET('3. GRI Pricing'!$A$16,'PBI data'!A770,0)</f>
        <v>222708065</v>
      </c>
      <c r="C770" s="384">
        <f t="shared" si="113"/>
        <v>45566</v>
      </c>
      <c r="D770" s="384">
        <f t="shared" si="113"/>
        <v>45596</v>
      </c>
      <c r="E770" s="385">
        <f ca="1">IFERROR(INDEX('3. GRI Pricing'!$A$16:$AP$616,MATCH('PBI data'!$B770,'3. GRI Pricing'!$A$16:$A$616,0),MATCH('PBI data'!$D770,'3. GRI Pricing'!$A$16:$AP$16,0)),0)</f>
        <v>1331.573499944132</v>
      </c>
    </row>
    <row r="771" spans="1:5" x14ac:dyDescent="0.25">
      <c r="B771" s="1" t="str">
        <f ca="1">B770</f>
        <v>222708065</v>
      </c>
      <c r="C771" s="384">
        <f t="shared" si="113"/>
        <v>45597</v>
      </c>
      <c r="D771" s="384">
        <f t="shared" si="113"/>
        <v>45626</v>
      </c>
      <c r="E771" s="385">
        <f ca="1">IFERROR(INDEX('3. GRI Pricing'!$A$16:$AP$616,MATCH('PBI data'!$B771,'3. GRI Pricing'!$A$16:$A$616,0),MATCH('PBI data'!$D771,'3. GRI Pricing'!$A$16:$AP$16,0)),0)</f>
        <v>1337.9660008174874</v>
      </c>
    </row>
    <row r="772" spans="1:5" x14ac:dyDescent="0.25">
      <c r="B772" s="1" t="str">
        <f t="shared" ref="B772:B781" ca="1" si="114">B771</f>
        <v>222708065</v>
      </c>
      <c r="C772" s="384">
        <f t="shared" si="113"/>
        <v>45627</v>
      </c>
      <c r="D772" s="384">
        <f t="shared" si="113"/>
        <v>45657</v>
      </c>
      <c r="E772" s="385">
        <f ca="1">IFERROR(INDEX('3. GRI Pricing'!$A$16:$AP$616,MATCH('PBI data'!$B772,'3. GRI Pricing'!$A$16:$A$616,0),MATCH('PBI data'!$D772,'3. GRI Pricing'!$A$16:$AP$16,0)),0)</f>
        <v>1344.6038268036189</v>
      </c>
    </row>
    <row r="773" spans="1:5" x14ac:dyDescent="0.25">
      <c r="B773" s="1" t="str">
        <f t="shared" ca="1" si="114"/>
        <v>222708065</v>
      </c>
      <c r="C773" s="384">
        <f t="shared" si="113"/>
        <v>45658</v>
      </c>
      <c r="D773" s="384">
        <f t="shared" si="113"/>
        <v>45688</v>
      </c>
      <c r="E773" s="385">
        <f ca="1">IFERROR(INDEX('3. GRI Pricing'!$A$16:$AP$616,MATCH('PBI data'!$B773,'3. GRI Pricing'!$A$16:$A$616,0),MATCH('PBI data'!$D773,'3. GRI Pricing'!$A$16:$AP$16,0)),0)</f>
        <v>1351.2745839208817</v>
      </c>
    </row>
    <row r="774" spans="1:5" x14ac:dyDescent="0.25">
      <c r="B774" s="1" t="str">
        <f t="shared" ca="1" si="114"/>
        <v>222708065</v>
      </c>
      <c r="C774" s="384">
        <f t="shared" si="113"/>
        <v>45689</v>
      </c>
      <c r="D774" s="384">
        <f t="shared" si="113"/>
        <v>45716</v>
      </c>
      <c r="E774" s="385">
        <f ca="1">IFERROR(INDEX('3. GRI Pricing'!$A$16:$AP$616,MATCH('PBI data'!$B774,'3. GRI Pricing'!$A$16:$A$616,0),MATCH('PBI data'!$D774,'3. GRI Pricing'!$A$16:$AP$16,0)),0)</f>
        <v>1357.3282247862185</v>
      </c>
    </row>
    <row r="775" spans="1:5" x14ac:dyDescent="0.25">
      <c r="B775" s="1" t="str">
        <f t="shared" ca="1" si="114"/>
        <v>222708065</v>
      </c>
      <c r="C775" s="384">
        <f t="shared" si="113"/>
        <v>45717</v>
      </c>
      <c r="D775" s="384">
        <f t="shared" si="113"/>
        <v>45747</v>
      </c>
      <c r="E775" s="385">
        <f ca="1">IFERROR(INDEX('3. GRI Pricing'!$A$16:$AP$616,MATCH('PBI data'!$B775,'3. GRI Pricing'!$A$16:$A$616,0),MATCH('PBI data'!$D775,'3. GRI Pricing'!$A$16:$AP$16,0)),0)</f>
        <v>1364.0621093219174</v>
      </c>
    </row>
    <row r="776" spans="1:5" x14ac:dyDescent="0.25">
      <c r="B776" s="1" t="str">
        <f t="shared" ca="1" si="114"/>
        <v>222708065</v>
      </c>
      <c r="C776" s="384">
        <f t="shared" si="113"/>
        <v>45748</v>
      </c>
      <c r="D776" s="384">
        <f t="shared" si="113"/>
        <v>45777</v>
      </c>
      <c r="E776" s="385">
        <f ca="1">IFERROR(INDEX('3. GRI Pricing'!$A$16:$AP$616,MATCH('PBI data'!$B776,'3. GRI Pricing'!$A$16:$A$616,0),MATCH('PBI data'!$D776,'3. GRI Pricing'!$A$16:$AP$16,0)),0)</f>
        <v>1370.6105786520122</v>
      </c>
    </row>
    <row r="777" spans="1:5" x14ac:dyDescent="0.25">
      <c r="B777" s="1" t="str">
        <f t="shared" ca="1" si="114"/>
        <v>222708065</v>
      </c>
      <c r="C777" s="384">
        <f t="shared" si="113"/>
        <v>45778</v>
      </c>
      <c r="D777" s="384">
        <f t="shared" si="113"/>
        <v>45808</v>
      </c>
      <c r="E777" s="385">
        <f ca="1">IFERROR(INDEX('3. GRI Pricing'!$A$16:$AP$616,MATCH('PBI data'!$B777,'3. GRI Pricing'!$A$16:$A$616,0),MATCH('PBI data'!$D777,'3. GRI Pricing'!$A$16:$AP$16,0)),0)</f>
        <v>1377.4103586989525</v>
      </c>
    </row>
    <row r="778" spans="1:5" x14ac:dyDescent="0.25">
      <c r="B778" s="1" t="str">
        <f t="shared" ca="1" si="114"/>
        <v>222708065</v>
      </c>
      <c r="C778" s="384">
        <f t="shared" si="113"/>
        <v>45809</v>
      </c>
      <c r="D778" s="384">
        <f t="shared" si="113"/>
        <v>45838</v>
      </c>
      <c r="E778" s="385">
        <f ca="1">IFERROR(INDEX('3. GRI Pricing'!$A$16:$AP$616,MATCH('PBI data'!$B778,'3. GRI Pricing'!$A$16:$A$616,0),MATCH('PBI data'!$D778,'3. GRI Pricing'!$A$16:$AP$16,0)),0)</f>
        <v>1384.0229091299434</v>
      </c>
    </row>
    <row r="779" spans="1:5" x14ac:dyDescent="0.25">
      <c r="B779" s="1" t="str">
        <f t="shared" ca="1" si="114"/>
        <v>222708065</v>
      </c>
      <c r="C779" s="384">
        <f t="shared" si="113"/>
        <v>45839</v>
      </c>
      <c r="D779" s="384">
        <f t="shared" si="113"/>
        <v>45869</v>
      </c>
      <c r="E779" s="385">
        <f ca="1">IFERROR(INDEX('3. GRI Pricing'!$A$16:$AP$616,MATCH('PBI data'!$B779,'3. GRI Pricing'!$A$16:$A$616,0),MATCH('PBI data'!$D779,'3. GRI Pricing'!$A$16:$AP$16,0)),0)</f>
        <v>1390.8892295192588</v>
      </c>
    </row>
    <row r="780" spans="1:5" x14ac:dyDescent="0.25">
      <c r="B780" s="1" t="str">
        <f t="shared" ca="1" si="114"/>
        <v>222708065</v>
      </c>
      <c r="C780" s="384">
        <f t="shared" si="113"/>
        <v>45870</v>
      </c>
      <c r="D780" s="384">
        <f t="shared" si="113"/>
        <v>45900</v>
      </c>
      <c r="E780" s="385">
        <f ca="1">IFERROR(INDEX('3. GRI Pricing'!$A$16:$AP$616,MATCH('PBI data'!$B780,'3. GRI Pricing'!$A$16:$A$616,0),MATCH('PBI data'!$D780,'3. GRI Pricing'!$A$16:$AP$16,0)),0)</f>
        <v>1397.7896146306089</v>
      </c>
    </row>
    <row r="781" spans="1:5" x14ac:dyDescent="0.25">
      <c r="B781" s="1" t="str">
        <f t="shared" ca="1" si="114"/>
        <v>222708065</v>
      </c>
      <c r="C781" s="384">
        <f t="shared" si="113"/>
        <v>45901</v>
      </c>
      <c r="D781" s="384">
        <f t="shared" si="113"/>
        <v>45930</v>
      </c>
      <c r="E781" s="385">
        <f ca="1">IFERROR(INDEX('3. GRI Pricing'!$A$16:$AP$616,MATCH('PBI data'!$B781,'3. GRI Pricing'!$A$16:$A$616,0),MATCH('PBI data'!$D781,'3. GRI Pricing'!$A$16:$AP$16,0)),0)</f>
        <v>1404.4999999999993</v>
      </c>
    </row>
    <row r="782" spans="1:5" x14ac:dyDescent="0.25">
      <c r="A782" s="381">
        <f>A770+1</f>
        <v>66</v>
      </c>
      <c r="B782" s="383" t="str">
        <f ca="1">OFFSET('3. GRI Pricing'!$A$16,'PBI data'!A782,0)</f>
        <v>222708066</v>
      </c>
      <c r="C782" s="384">
        <f t="shared" si="113"/>
        <v>45566</v>
      </c>
      <c r="D782" s="384">
        <f t="shared" si="113"/>
        <v>45596</v>
      </c>
      <c r="E782" s="385">
        <f ca="1">IFERROR(INDEX('3. GRI Pricing'!$A$16:$AP$616,MATCH('PBI data'!$B782,'3. GRI Pricing'!$A$16:$A$616,0),MATCH('PBI data'!$D782,'3. GRI Pricing'!$A$16:$AP$16,0)),0)</f>
        <v>1758.6819810582876</v>
      </c>
    </row>
    <row r="783" spans="1:5" x14ac:dyDescent="0.25">
      <c r="B783" s="1" t="str">
        <f ca="1">B782</f>
        <v>222708066</v>
      </c>
      <c r="C783" s="384">
        <f t="shared" ref="C783:D798" si="115">C771</f>
        <v>45597</v>
      </c>
      <c r="D783" s="384">
        <f t="shared" si="115"/>
        <v>45626</v>
      </c>
      <c r="E783" s="385">
        <f ca="1">IFERROR(INDEX('3. GRI Pricing'!$A$16:$AP$616,MATCH('PBI data'!$B783,'3. GRI Pricing'!$A$16:$A$616,0),MATCH('PBI data'!$D783,'3. GRI Pricing'!$A$16:$AP$16,0)),0)</f>
        <v>1767.1249067400777</v>
      </c>
    </row>
    <row r="784" spans="1:5" x14ac:dyDescent="0.25">
      <c r="B784" s="1" t="str">
        <f t="shared" ref="B784:B793" ca="1" si="116">B783</f>
        <v>222708066</v>
      </c>
      <c r="C784" s="384">
        <f t="shared" si="115"/>
        <v>45627</v>
      </c>
      <c r="D784" s="384">
        <f t="shared" si="115"/>
        <v>45657</v>
      </c>
      <c r="E784" s="385">
        <f ca="1">IFERROR(INDEX('3. GRI Pricing'!$A$16:$AP$616,MATCH('PBI data'!$B784,'3. GRI Pricing'!$A$16:$A$616,0),MATCH('PBI data'!$D784,'3. GRI Pricing'!$A$16:$AP$16,0)),0)</f>
        <v>1775.8918467217609</v>
      </c>
    </row>
    <row r="785" spans="1:5" x14ac:dyDescent="0.25">
      <c r="B785" s="1" t="str">
        <f t="shared" ca="1" si="116"/>
        <v>222708066</v>
      </c>
      <c r="C785" s="384">
        <f t="shared" si="115"/>
        <v>45658</v>
      </c>
      <c r="D785" s="384">
        <f t="shared" si="115"/>
        <v>45688</v>
      </c>
      <c r="E785" s="385">
        <f ca="1">IFERROR(INDEX('3. GRI Pricing'!$A$16:$AP$616,MATCH('PBI data'!$B785,'3. GRI Pricing'!$A$16:$A$616,0),MATCH('PBI data'!$D785,'3. GRI Pricing'!$A$16:$AP$16,0)),0)</f>
        <v>1784.7022806502212</v>
      </c>
    </row>
    <row r="786" spans="1:5" x14ac:dyDescent="0.25">
      <c r="B786" s="1" t="str">
        <f t="shared" ca="1" si="116"/>
        <v>222708066</v>
      </c>
      <c r="C786" s="384">
        <f t="shared" si="115"/>
        <v>45689</v>
      </c>
      <c r="D786" s="384">
        <f t="shared" si="115"/>
        <v>45716</v>
      </c>
      <c r="E786" s="385">
        <f ca="1">IFERROR(INDEX('3. GRI Pricing'!$A$16:$AP$616,MATCH('PBI data'!$B786,'3. GRI Pricing'!$A$16:$A$616,0),MATCH('PBI data'!$D786,'3. GRI Pricing'!$A$16:$AP$16,0)),0)</f>
        <v>1792.6976553780244</v>
      </c>
    </row>
    <row r="787" spans="1:5" x14ac:dyDescent="0.25">
      <c r="B787" s="1" t="str">
        <f t="shared" ca="1" si="116"/>
        <v>222708066</v>
      </c>
      <c r="C787" s="384">
        <f t="shared" si="115"/>
        <v>45717</v>
      </c>
      <c r="D787" s="384">
        <f t="shared" si="115"/>
        <v>45747</v>
      </c>
      <c r="E787" s="385">
        <f ca="1">IFERROR(INDEX('3. GRI Pricing'!$A$16:$AP$616,MATCH('PBI data'!$B787,'3. GRI Pricing'!$A$16:$A$616,0),MATCH('PBI data'!$D787,'3. GRI Pricing'!$A$16:$AP$16,0)),0)</f>
        <v>1801.5914651421549</v>
      </c>
    </row>
    <row r="788" spans="1:5" x14ac:dyDescent="0.25">
      <c r="B788" s="1" t="str">
        <f t="shared" ca="1" si="116"/>
        <v>222708066</v>
      </c>
      <c r="C788" s="384">
        <f t="shared" si="115"/>
        <v>45748</v>
      </c>
      <c r="D788" s="384">
        <f t="shared" si="115"/>
        <v>45777</v>
      </c>
      <c r="E788" s="385">
        <f ca="1">IFERROR(INDEX('3. GRI Pricing'!$A$16:$AP$616,MATCH('PBI data'!$B788,'3. GRI Pricing'!$A$16:$A$616,0),MATCH('PBI data'!$D788,'3. GRI Pricing'!$A$16:$AP$16,0)),0)</f>
        <v>1810.240386898884</v>
      </c>
    </row>
    <row r="789" spans="1:5" x14ac:dyDescent="0.25">
      <c r="B789" s="1" t="str">
        <f t="shared" ca="1" si="116"/>
        <v>222708066</v>
      </c>
      <c r="C789" s="384">
        <f t="shared" si="115"/>
        <v>45778</v>
      </c>
      <c r="D789" s="384">
        <f t="shared" si="115"/>
        <v>45808</v>
      </c>
      <c r="E789" s="385">
        <f ca="1">IFERROR(INDEX('3. GRI Pricing'!$A$16:$AP$616,MATCH('PBI data'!$B789,'3. GRI Pricing'!$A$16:$A$616,0),MATCH('PBI data'!$D789,'3. GRI Pricing'!$A$16:$AP$16,0)),0)</f>
        <v>1819.2212284703144</v>
      </c>
    </row>
    <row r="790" spans="1:5" x14ac:dyDescent="0.25">
      <c r="B790" s="1" t="str">
        <f t="shared" ca="1" si="116"/>
        <v>222708066</v>
      </c>
      <c r="C790" s="384">
        <f t="shared" si="115"/>
        <v>45809</v>
      </c>
      <c r="D790" s="384">
        <f t="shared" si="115"/>
        <v>45838</v>
      </c>
      <c r="E790" s="385">
        <f ca="1">IFERROR(INDEX('3. GRI Pricing'!$A$16:$AP$616,MATCH('PBI data'!$B790,'3. GRI Pricing'!$A$16:$A$616,0),MATCH('PBI data'!$D790,'3. GRI Pricing'!$A$16:$AP$16,0)),0)</f>
        <v>1827.9547856433214</v>
      </c>
    </row>
    <row r="791" spans="1:5" x14ac:dyDescent="0.25">
      <c r="B791" s="1" t="str">
        <f t="shared" ca="1" si="116"/>
        <v>222708066</v>
      </c>
      <c r="C791" s="384">
        <f t="shared" si="115"/>
        <v>45839</v>
      </c>
      <c r="D791" s="384">
        <f t="shared" si="115"/>
        <v>45869</v>
      </c>
      <c r="E791" s="385">
        <f ca="1">IFERROR(INDEX('3. GRI Pricing'!$A$16:$AP$616,MATCH('PBI data'!$B791,'3. GRI Pricing'!$A$16:$A$616,0),MATCH('PBI data'!$D791,'3. GRI Pricing'!$A$16:$AP$16,0)),0)</f>
        <v>1837.0235106858136</v>
      </c>
    </row>
    <row r="792" spans="1:5" x14ac:dyDescent="0.25">
      <c r="B792" s="1" t="str">
        <f t="shared" ca="1" si="116"/>
        <v>222708066</v>
      </c>
      <c r="C792" s="384">
        <f t="shared" si="115"/>
        <v>45870</v>
      </c>
      <c r="D792" s="384">
        <f t="shared" si="115"/>
        <v>45900</v>
      </c>
      <c r="E792" s="385">
        <f ca="1">IFERROR(INDEX('3. GRI Pricing'!$A$16:$AP$616,MATCH('PBI data'!$B792,'3. GRI Pricing'!$A$16:$A$616,0),MATCH('PBI data'!$D792,'3. GRI Pricing'!$A$16:$AP$16,0)),0)</f>
        <v>1846.1372268706155</v>
      </c>
    </row>
    <row r="793" spans="1:5" x14ac:dyDescent="0.25">
      <c r="B793" s="1" t="str">
        <f t="shared" ca="1" si="116"/>
        <v>222708066</v>
      </c>
      <c r="C793" s="384">
        <f t="shared" si="115"/>
        <v>45901</v>
      </c>
      <c r="D793" s="384">
        <f t="shared" si="115"/>
        <v>45930</v>
      </c>
      <c r="E793" s="385">
        <f ca="1">IFERROR(INDEX('3. GRI Pricing'!$A$16:$AP$616,MATCH('PBI data'!$B793,'3. GRI Pricing'!$A$16:$A$616,0),MATCH('PBI data'!$D793,'3. GRI Pricing'!$A$16:$AP$16,0)),0)</f>
        <v>1854.9999999999991</v>
      </c>
    </row>
    <row r="794" spans="1:5" x14ac:dyDescent="0.25">
      <c r="A794" s="381">
        <f>A782+1</f>
        <v>67</v>
      </c>
      <c r="B794" s="383" t="str">
        <f ca="1">OFFSET('3. GRI Pricing'!$A$16,'PBI data'!A794,0)</f>
        <v>222708067</v>
      </c>
      <c r="C794" s="384">
        <f t="shared" si="115"/>
        <v>45566</v>
      </c>
      <c r="D794" s="384">
        <f t="shared" si="115"/>
        <v>45596</v>
      </c>
      <c r="E794" s="385">
        <f ca="1">IFERROR(INDEX('3. GRI Pricing'!$A$16:$AP$616,MATCH('PBI data'!$B794,'3. GRI Pricing'!$A$16:$A$616,0),MATCH('PBI data'!$D794,'3. GRI Pricing'!$A$16:$AP$16,0)),0)</f>
        <v>1331.573499944132</v>
      </c>
    </row>
    <row r="795" spans="1:5" x14ac:dyDescent="0.25">
      <c r="B795" s="1" t="str">
        <f ca="1">B794</f>
        <v>222708067</v>
      </c>
      <c r="C795" s="384">
        <f t="shared" si="115"/>
        <v>45597</v>
      </c>
      <c r="D795" s="384">
        <f t="shared" si="115"/>
        <v>45626</v>
      </c>
      <c r="E795" s="385">
        <f ca="1">IFERROR(INDEX('3. GRI Pricing'!$A$16:$AP$616,MATCH('PBI data'!$B795,'3. GRI Pricing'!$A$16:$A$616,0),MATCH('PBI data'!$D795,'3. GRI Pricing'!$A$16:$AP$16,0)),0)</f>
        <v>1337.9660008174874</v>
      </c>
    </row>
    <row r="796" spans="1:5" x14ac:dyDescent="0.25">
      <c r="B796" s="1" t="str">
        <f t="shared" ref="B796:B805" ca="1" si="117">B795</f>
        <v>222708067</v>
      </c>
      <c r="C796" s="384">
        <f t="shared" si="115"/>
        <v>45627</v>
      </c>
      <c r="D796" s="384">
        <f t="shared" si="115"/>
        <v>45657</v>
      </c>
      <c r="E796" s="385">
        <f ca="1">IFERROR(INDEX('3. GRI Pricing'!$A$16:$AP$616,MATCH('PBI data'!$B796,'3. GRI Pricing'!$A$16:$A$616,0),MATCH('PBI data'!$D796,'3. GRI Pricing'!$A$16:$AP$16,0)),0)</f>
        <v>1344.6038268036189</v>
      </c>
    </row>
    <row r="797" spans="1:5" x14ac:dyDescent="0.25">
      <c r="B797" s="1" t="str">
        <f t="shared" ca="1" si="117"/>
        <v>222708067</v>
      </c>
      <c r="C797" s="384">
        <f t="shared" si="115"/>
        <v>45658</v>
      </c>
      <c r="D797" s="384">
        <f t="shared" si="115"/>
        <v>45688</v>
      </c>
      <c r="E797" s="385">
        <f ca="1">IFERROR(INDEX('3. GRI Pricing'!$A$16:$AP$616,MATCH('PBI data'!$B797,'3. GRI Pricing'!$A$16:$A$616,0),MATCH('PBI data'!$D797,'3. GRI Pricing'!$A$16:$AP$16,0)),0)</f>
        <v>1351.2745839208817</v>
      </c>
    </row>
    <row r="798" spans="1:5" x14ac:dyDescent="0.25">
      <c r="B798" s="1" t="str">
        <f t="shared" ca="1" si="117"/>
        <v>222708067</v>
      </c>
      <c r="C798" s="384">
        <f t="shared" si="115"/>
        <v>45689</v>
      </c>
      <c r="D798" s="384">
        <f t="shared" si="115"/>
        <v>45716</v>
      </c>
      <c r="E798" s="385">
        <f ca="1">IFERROR(INDEX('3. GRI Pricing'!$A$16:$AP$616,MATCH('PBI data'!$B798,'3. GRI Pricing'!$A$16:$A$616,0),MATCH('PBI data'!$D798,'3. GRI Pricing'!$A$16:$AP$16,0)),0)</f>
        <v>1357.3282247862185</v>
      </c>
    </row>
    <row r="799" spans="1:5" x14ac:dyDescent="0.25">
      <c r="B799" s="1" t="str">
        <f t="shared" ca="1" si="117"/>
        <v>222708067</v>
      </c>
      <c r="C799" s="384">
        <f t="shared" ref="C799:D814" si="118">C787</f>
        <v>45717</v>
      </c>
      <c r="D799" s="384">
        <f t="shared" si="118"/>
        <v>45747</v>
      </c>
      <c r="E799" s="385">
        <f ca="1">IFERROR(INDEX('3. GRI Pricing'!$A$16:$AP$616,MATCH('PBI data'!$B799,'3. GRI Pricing'!$A$16:$A$616,0),MATCH('PBI data'!$D799,'3. GRI Pricing'!$A$16:$AP$16,0)),0)</f>
        <v>1364.0621093219174</v>
      </c>
    </row>
    <row r="800" spans="1:5" x14ac:dyDescent="0.25">
      <c r="B800" s="1" t="str">
        <f t="shared" ca="1" si="117"/>
        <v>222708067</v>
      </c>
      <c r="C800" s="384">
        <f t="shared" si="118"/>
        <v>45748</v>
      </c>
      <c r="D800" s="384">
        <f t="shared" si="118"/>
        <v>45777</v>
      </c>
      <c r="E800" s="385">
        <f ca="1">IFERROR(INDEX('3. GRI Pricing'!$A$16:$AP$616,MATCH('PBI data'!$B800,'3. GRI Pricing'!$A$16:$A$616,0),MATCH('PBI data'!$D800,'3. GRI Pricing'!$A$16:$AP$16,0)),0)</f>
        <v>1370.6105786520122</v>
      </c>
    </row>
    <row r="801" spans="1:5" x14ac:dyDescent="0.25">
      <c r="B801" s="1" t="str">
        <f t="shared" ca="1" si="117"/>
        <v>222708067</v>
      </c>
      <c r="C801" s="384">
        <f t="shared" si="118"/>
        <v>45778</v>
      </c>
      <c r="D801" s="384">
        <f t="shared" si="118"/>
        <v>45808</v>
      </c>
      <c r="E801" s="385">
        <f ca="1">IFERROR(INDEX('3. GRI Pricing'!$A$16:$AP$616,MATCH('PBI data'!$B801,'3. GRI Pricing'!$A$16:$A$616,0),MATCH('PBI data'!$D801,'3. GRI Pricing'!$A$16:$AP$16,0)),0)</f>
        <v>1377.4103586989525</v>
      </c>
    </row>
    <row r="802" spans="1:5" x14ac:dyDescent="0.25">
      <c r="B802" s="1" t="str">
        <f t="shared" ca="1" si="117"/>
        <v>222708067</v>
      </c>
      <c r="C802" s="384">
        <f t="shared" si="118"/>
        <v>45809</v>
      </c>
      <c r="D802" s="384">
        <f t="shared" si="118"/>
        <v>45838</v>
      </c>
      <c r="E802" s="385">
        <f ca="1">IFERROR(INDEX('3. GRI Pricing'!$A$16:$AP$616,MATCH('PBI data'!$B802,'3. GRI Pricing'!$A$16:$A$616,0),MATCH('PBI data'!$D802,'3. GRI Pricing'!$A$16:$AP$16,0)),0)</f>
        <v>1384.0229091299434</v>
      </c>
    </row>
    <row r="803" spans="1:5" x14ac:dyDescent="0.25">
      <c r="B803" s="1" t="str">
        <f t="shared" ca="1" si="117"/>
        <v>222708067</v>
      </c>
      <c r="C803" s="384">
        <f t="shared" si="118"/>
        <v>45839</v>
      </c>
      <c r="D803" s="384">
        <f t="shared" si="118"/>
        <v>45869</v>
      </c>
      <c r="E803" s="385">
        <f ca="1">IFERROR(INDEX('3. GRI Pricing'!$A$16:$AP$616,MATCH('PBI data'!$B803,'3. GRI Pricing'!$A$16:$A$616,0),MATCH('PBI data'!$D803,'3. GRI Pricing'!$A$16:$AP$16,0)),0)</f>
        <v>1390.8892295192588</v>
      </c>
    </row>
    <row r="804" spans="1:5" x14ac:dyDescent="0.25">
      <c r="B804" s="1" t="str">
        <f t="shared" ca="1" si="117"/>
        <v>222708067</v>
      </c>
      <c r="C804" s="384">
        <f t="shared" si="118"/>
        <v>45870</v>
      </c>
      <c r="D804" s="384">
        <f t="shared" si="118"/>
        <v>45900</v>
      </c>
      <c r="E804" s="385">
        <f ca="1">IFERROR(INDEX('3. GRI Pricing'!$A$16:$AP$616,MATCH('PBI data'!$B804,'3. GRI Pricing'!$A$16:$A$616,0),MATCH('PBI data'!$D804,'3. GRI Pricing'!$A$16:$AP$16,0)),0)</f>
        <v>1397.7896146306089</v>
      </c>
    </row>
    <row r="805" spans="1:5" x14ac:dyDescent="0.25">
      <c r="B805" s="1" t="str">
        <f t="shared" ca="1" si="117"/>
        <v>222708067</v>
      </c>
      <c r="C805" s="384">
        <f t="shared" si="118"/>
        <v>45901</v>
      </c>
      <c r="D805" s="384">
        <f t="shared" si="118"/>
        <v>45930</v>
      </c>
      <c r="E805" s="385">
        <f ca="1">IFERROR(INDEX('3. GRI Pricing'!$A$16:$AP$616,MATCH('PBI data'!$B805,'3. GRI Pricing'!$A$16:$A$616,0),MATCH('PBI data'!$D805,'3. GRI Pricing'!$A$16:$AP$16,0)),0)</f>
        <v>1404.4999999999993</v>
      </c>
    </row>
    <row r="806" spans="1:5" x14ac:dyDescent="0.25">
      <c r="A806" s="381">
        <f>A794+1</f>
        <v>68</v>
      </c>
      <c r="B806" s="381" t="str">
        <f ca="1">OFFSET('3. GRI Pricing'!$A$16,'PBI data'!A806,0)</f>
        <v>222708068</v>
      </c>
      <c r="C806" s="384">
        <f t="shared" si="118"/>
        <v>45566</v>
      </c>
      <c r="D806" s="384">
        <f t="shared" si="118"/>
        <v>45596</v>
      </c>
      <c r="E806" s="385">
        <f ca="1">IFERROR(INDEX('3. GRI Pricing'!$A$16:$AP$616,MATCH('PBI data'!$B806,'3. GRI Pricing'!$A$16:$A$616,0),MATCH('PBI data'!$D806,'3. GRI Pricing'!$A$16:$AP$16,0)),0)</f>
        <v>1381.8215565457974</v>
      </c>
    </row>
    <row r="807" spans="1:5" x14ac:dyDescent="0.25">
      <c r="B807" s="1" t="str">
        <f ca="1">B806</f>
        <v>222708068</v>
      </c>
      <c r="C807" s="384">
        <f t="shared" si="118"/>
        <v>45597</v>
      </c>
      <c r="D807" s="384">
        <f t="shared" si="118"/>
        <v>45626</v>
      </c>
      <c r="E807" s="385">
        <f ca="1">IFERROR(INDEX('3. GRI Pricing'!$A$16:$AP$616,MATCH('PBI data'!$B807,'3. GRI Pricing'!$A$16:$A$616,0),MATCH('PBI data'!$D807,'3. GRI Pricing'!$A$16:$AP$16,0)),0)</f>
        <v>1388.4552838672039</v>
      </c>
    </row>
    <row r="808" spans="1:5" x14ac:dyDescent="0.25">
      <c r="B808" s="1" t="str">
        <f t="shared" ref="B808:B817" ca="1" si="119">B807</f>
        <v>222708068</v>
      </c>
      <c r="C808" s="384">
        <f t="shared" si="118"/>
        <v>45627</v>
      </c>
      <c r="D808" s="384">
        <f t="shared" si="118"/>
        <v>45657</v>
      </c>
      <c r="E808" s="385">
        <f ca="1">IFERROR(INDEX('3. GRI Pricing'!$A$16:$AP$616,MATCH('PBI data'!$B808,'3. GRI Pricing'!$A$16:$A$616,0),MATCH('PBI data'!$D808,'3. GRI Pricing'!$A$16:$AP$16,0)),0)</f>
        <v>1395.3435938528121</v>
      </c>
    </row>
    <row r="809" spans="1:5" x14ac:dyDescent="0.25">
      <c r="B809" s="1" t="str">
        <f t="shared" ca="1" si="119"/>
        <v>222708068</v>
      </c>
      <c r="C809" s="384">
        <f t="shared" si="118"/>
        <v>45658</v>
      </c>
      <c r="D809" s="384">
        <f t="shared" si="118"/>
        <v>45688</v>
      </c>
      <c r="E809" s="385">
        <f ca="1">IFERROR(INDEX('3. GRI Pricing'!$A$16:$AP$616,MATCH('PBI data'!$B809,'3. GRI Pricing'!$A$16:$A$616,0),MATCH('PBI data'!$D809,'3. GRI Pricing'!$A$16:$AP$16,0)),0)</f>
        <v>1402.2660776537452</v>
      </c>
    </row>
    <row r="810" spans="1:5" x14ac:dyDescent="0.25">
      <c r="B810" s="1" t="str">
        <f t="shared" ca="1" si="119"/>
        <v>222708068</v>
      </c>
      <c r="C810" s="384">
        <f t="shared" si="118"/>
        <v>45689</v>
      </c>
      <c r="D810" s="384">
        <f t="shared" si="118"/>
        <v>45716</v>
      </c>
      <c r="E810" s="385">
        <f ca="1">IFERROR(INDEX('3. GRI Pricing'!$A$16:$AP$616,MATCH('PBI data'!$B810,'3. GRI Pricing'!$A$16:$A$616,0),MATCH('PBI data'!$D810,'3. GRI Pricing'!$A$16:$AP$16,0)),0)</f>
        <v>1408.5481577970193</v>
      </c>
    </row>
    <row r="811" spans="1:5" x14ac:dyDescent="0.25">
      <c r="B811" s="1" t="str">
        <f t="shared" ca="1" si="119"/>
        <v>222708068</v>
      </c>
      <c r="C811" s="384">
        <f t="shared" si="118"/>
        <v>45717</v>
      </c>
      <c r="D811" s="384">
        <f t="shared" si="118"/>
        <v>45747</v>
      </c>
      <c r="E811" s="385">
        <f ca="1">IFERROR(INDEX('3. GRI Pricing'!$A$16:$AP$616,MATCH('PBI data'!$B811,'3. GRI Pricing'!$A$16:$A$616,0),MATCH('PBI data'!$D811,'3. GRI Pricing'!$A$16:$AP$16,0)),0)</f>
        <v>1415.5361511831218</v>
      </c>
    </row>
    <row r="812" spans="1:5" x14ac:dyDescent="0.25">
      <c r="B812" s="1" t="str">
        <f t="shared" ca="1" si="119"/>
        <v>222708068</v>
      </c>
      <c r="C812" s="384">
        <f t="shared" si="118"/>
        <v>45748</v>
      </c>
      <c r="D812" s="384">
        <f t="shared" si="118"/>
        <v>45777</v>
      </c>
      <c r="E812" s="385">
        <f ca="1">IFERROR(INDEX('3. GRI Pricing'!$A$16:$AP$616,MATCH('PBI data'!$B812,'3. GRI Pricing'!$A$16:$A$616,0),MATCH('PBI data'!$D812,'3. GRI Pricing'!$A$16:$AP$16,0)),0)</f>
        <v>1422.3317325634089</v>
      </c>
    </row>
    <row r="813" spans="1:5" x14ac:dyDescent="0.25">
      <c r="B813" s="1" t="str">
        <f t="shared" ca="1" si="119"/>
        <v>222708068</v>
      </c>
      <c r="C813" s="384">
        <f t="shared" si="118"/>
        <v>45778</v>
      </c>
      <c r="D813" s="384">
        <f t="shared" si="118"/>
        <v>45808</v>
      </c>
      <c r="E813" s="385">
        <f ca="1">IFERROR(INDEX('3. GRI Pricing'!$A$16:$AP$616,MATCH('PBI data'!$B813,'3. GRI Pricing'!$A$16:$A$616,0),MATCH('PBI data'!$D813,'3. GRI Pricing'!$A$16:$AP$16,0)),0)</f>
        <v>1429.3881080838185</v>
      </c>
    </row>
    <row r="814" spans="1:5" x14ac:dyDescent="0.25">
      <c r="B814" s="1" t="str">
        <f t="shared" ca="1" si="119"/>
        <v>222708068</v>
      </c>
      <c r="C814" s="384">
        <f t="shared" si="118"/>
        <v>45809</v>
      </c>
      <c r="D814" s="384">
        <f t="shared" si="118"/>
        <v>45838</v>
      </c>
      <c r="E814" s="385">
        <f ca="1">IFERROR(INDEX('3. GRI Pricing'!$A$16:$AP$616,MATCH('PBI data'!$B814,'3. GRI Pricing'!$A$16:$A$616,0),MATCH('PBI data'!$D814,'3. GRI Pricing'!$A$16:$AP$16,0)),0)</f>
        <v>1436.2501887197525</v>
      </c>
    </row>
    <row r="815" spans="1:5" x14ac:dyDescent="0.25">
      <c r="B815" s="1" t="str">
        <f t="shared" ca="1" si="119"/>
        <v>222708068</v>
      </c>
      <c r="C815" s="384">
        <f t="shared" ref="C815:D830" si="120">C803</f>
        <v>45839</v>
      </c>
      <c r="D815" s="384">
        <f t="shared" si="120"/>
        <v>45869</v>
      </c>
      <c r="E815" s="385">
        <f ca="1">IFERROR(INDEX('3. GRI Pricing'!$A$16:$AP$616,MATCH('PBI data'!$B815,'3. GRI Pricing'!$A$16:$A$616,0),MATCH('PBI data'!$D815,'3. GRI Pricing'!$A$16:$AP$16,0)),0)</f>
        <v>1443.3756155388535</v>
      </c>
    </row>
    <row r="816" spans="1:5" x14ac:dyDescent="0.25">
      <c r="B816" s="1" t="str">
        <f t="shared" ca="1" si="119"/>
        <v>222708068</v>
      </c>
      <c r="C816" s="384">
        <f t="shared" si="120"/>
        <v>45870</v>
      </c>
      <c r="D816" s="384">
        <f t="shared" si="120"/>
        <v>45900</v>
      </c>
      <c r="E816" s="385">
        <f ca="1">IFERROR(INDEX('3. GRI Pricing'!$A$16:$AP$616,MATCH('PBI data'!$B816,'3. GRI Pricing'!$A$16:$A$616,0),MATCH('PBI data'!$D816,'3. GRI Pricing'!$A$16:$AP$16,0)),0)</f>
        <v>1450.5363925411978</v>
      </c>
    </row>
    <row r="817" spans="1:5" x14ac:dyDescent="0.25">
      <c r="B817" s="1" t="str">
        <f t="shared" ca="1" si="119"/>
        <v>222708068</v>
      </c>
      <c r="C817" s="384">
        <f t="shared" si="120"/>
        <v>45901</v>
      </c>
      <c r="D817" s="384">
        <f t="shared" si="120"/>
        <v>45930</v>
      </c>
      <c r="E817" s="385">
        <f ca="1">IFERROR(INDEX('3. GRI Pricing'!$A$16:$AP$616,MATCH('PBI data'!$B817,'3. GRI Pricing'!$A$16:$A$616,0),MATCH('PBI data'!$D817,'3. GRI Pricing'!$A$16:$AP$16,0)),0)</f>
        <v>1457.4999999999993</v>
      </c>
    </row>
    <row r="818" spans="1:5" x14ac:dyDescent="0.25">
      <c r="A818" s="381">
        <f>A806+1</f>
        <v>69</v>
      </c>
      <c r="B818" s="383" t="str">
        <f ca="1">OFFSET('3. GRI Pricing'!$A$16,'PBI data'!A818,0)</f>
        <v>222708069</v>
      </c>
      <c r="C818" s="384">
        <f t="shared" si="120"/>
        <v>45566</v>
      </c>
      <c r="D818" s="384">
        <f t="shared" si="120"/>
        <v>45596</v>
      </c>
      <c r="E818" s="385">
        <f ca="1">IFERROR(INDEX('3. GRI Pricing'!$A$16:$AP$616,MATCH('PBI data'!$B818,'3. GRI Pricing'!$A$16:$A$616,0),MATCH('PBI data'!$D818,'3. GRI Pricing'!$A$16:$AP$16,0)),0)</f>
        <v>1331.573499944132</v>
      </c>
    </row>
    <row r="819" spans="1:5" x14ac:dyDescent="0.25">
      <c r="B819" s="1" t="str">
        <f ca="1">B818</f>
        <v>222708069</v>
      </c>
      <c r="C819" s="384">
        <f t="shared" si="120"/>
        <v>45597</v>
      </c>
      <c r="D819" s="384">
        <f t="shared" si="120"/>
        <v>45626</v>
      </c>
      <c r="E819" s="385">
        <f ca="1">IFERROR(INDEX('3. GRI Pricing'!$A$16:$AP$616,MATCH('PBI data'!$B819,'3. GRI Pricing'!$A$16:$A$616,0),MATCH('PBI data'!$D819,'3. GRI Pricing'!$A$16:$AP$16,0)),0)</f>
        <v>1337.9660008174874</v>
      </c>
    </row>
    <row r="820" spans="1:5" x14ac:dyDescent="0.25">
      <c r="B820" s="1" t="str">
        <f t="shared" ref="B820:B829" ca="1" si="121">B819</f>
        <v>222708069</v>
      </c>
      <c r="C820" s="384">
        <f t="shared" si="120"/>
        <v>45627</v>
      </c>
      <c r="D820" s="384">
        <f t="shared" si="120"/>
        <v>45657</v>
      </c>
      <c r="E820" s="385">
        <f ca="1">IFERROR(INDEX('3. GRI Pricing'!$A$16:$AP$616,MATCH('PBI data'!$B820,'3. GRI Pricing'!$A$16:$A$616,0),MATCH('PBI data'!$D820,'3. GRI Pricing'!$A$16:$AP$16,0)),0)</f>
        <v>1344.6038268036189</v>
      </c>
    </row>
    <row r="821" spans="1:5" x14ac:dyDescent="0.25">
      <c r="B821" s="1" t="str">
        <f t="shared" ca="1" si="121"/>
        <v>222708069</v>
      </c>
      <c r="C821" s="384">
        <f t="shared" si="120"/>
        <v>45658</v>
      </c>
      <c r="D821" s="384">
        <f t="shared" si="120"/>
        <v>45688</v>
      </c>
      <c r="E821" s="385">
        <f ca="1">IFERROR(INDEX('3. GRI Pricing'!$A$16:$AP$616,MATCH('PBI data'!$B821,'3. GRI Pricing'!$A$16:$A$616,0),MATCH('PBI data'!$D821,'3. GRI Pricing'!$A$16:$AP$16,0)),0)</f>
        <v>1351.2745839208817</v>
      </c>
    </row>
    <row r="822" spans="1:5" x14ac:dyDescent="0.25">
      <c r="B822" s="1" t="str">
        <f t="shared" ca="1" si="121"/>
        <v>222708069</v>
      </c>
      <c r="C822" s="384">
        <f t="shared" si="120"/>
        <v>45689</v>
      </c>
      <c r="D822" s="384">
        <f t="shared" si="120"/>
        <v>45716</v>
      </c>
      <c r="E822" s="385">
        <f ca="1">IFERROR(INDEX('3. GRI Pricing'!$A$16:$AP$616,MATCH('PBI data'!$B822,'3. GRI Pricing'!$A$16:$A$616,0),MATCH('PBI data'!$D822,'3. GRI Pricing'!$A$16:$AP$16,0)),0)</f>
        <v>1357.3282247862185</v>
      </c>
    </row>
    <row r="823" spans="1:5" x14ac:dyDescent="0.25">
      <c r="B823" s="1" t="str">
        <f t="shared" ca="1" si="121"/>
        <v>222708069</v>
      </c>
      <c r="C823" s="384">
        <f t="shared" si="120"/>
        <v>45717</v>
      </c>
      <c r="D823" s="384">
        <f t="shared" si="120"/>
        <v>45747</v>
      </c>
      <c r="E823" s="385">
        <f ca="1">IFERROR(INDEX('3. GRI Pricing'!$A$16:$AP$616,MATCH('PBI data'!$B823,'3. GRI Pricing'!$A$16:$A$616,0),MATCH('PBI data'!$D823,'3. GRI Pricing'!$A$16:$AP$16,0)),0)</f>
        <v>1364.0621093219174</v>
      </c>
    </row>
    <row r="824" spans="1:5" x14ac:dyDescent="0.25">
      <c r="B824" s="1" t="str">
        <f t="shared" ca="1" si="121"/>
        <v>222708069</v>
      </c>
      <c r="C824" s="384">
        <f t="shared" si="120"/>
        <v>45748</v>
      </c>
      <c r="D824" s="384">
        <f t="shared" si="120"/>
        <v>45777</v>
      </c>
      <c r="E824" s="385">
        <f ca="1">IFERROR(INDEX('3. GRI Pricing'!$A$16:$AP$616,MATCH('PBI data'!$B824,'3. GRI Pricing'!$A$16:$A$616,0),MATCH('PBI data'!$D824,'3. GRI Pricing'!$A$16:$AP$16,0)),0)</f>
        <v>1370.6105786520122</v>
      </c>
    </row>
    <row r="825" spans="1:5" x14ac:dyDescent="0.25">
      <c r="B825" s="1" t="str">
        <f t="shared" ca="1" si="121"/>
        <v>222708069</v>
      </c>
      <c r="C825" s="384">
        <f t="shared" si="120"/>
        <v>45778</v>
      </c>
      <c r="D825" s="384">
        <f t="shared" si="120"/>
        <v>45808</v>
      </c>
      <c r="E825" s="385">
        <f ca="1">IFERROR(INDEX('3. GRI Pricing'!$A$16:$AP$616,MATCH('PBI data'!$B825,'3. GRI Pricing'!$A$16:$A$616,0),MATCH('PBI data'!$D825,'3. GRI Pricing'!$A$16:$AP$16,0)),0)</f>
        <v>1377.4103586989525</v>
      </c>
    </row>
    <row r="826" spans="1:5" x14ac:dyDescent="0.25">
      <c r="B826" s="1" t="str">
        <f t="shared" ca="1" si="121"/>
        <v>222708069</v>
      </c>
      <c r="C826" s="384">
        <f t="shared" si="120"/>
        <v>45809</v>
      </c>
      <c r="D826" s="384">
        <f t="shared" si="120"/>
        <v>45838</v>
      </c>
      <c r="E826" s="385">
        <f ca="1">IFERROR(INDEX('3. GRI Pricing'!$A$16:$AP$616,MATCH('PBI data'!$B826,'3. GRI Pricing'!$A$16:$A$616,0),MATCH('PBI data'!$D826,'3. GRI Pricing'!$A$16:$AP$16,0)),0)</f>
        <v>1384.0229091299434</v>
      </c>
    </row>
    <row r="827" spans="1:5" x14ac:dyDescent="0.25">
      <c r="B827" s="1" t="str">
        <f t="shared" ca="1" si="121"/>
        <v>222708069</v>
      </c>
      <c r="C827" s="384">
        <f t="shared" si="120"/>
        <v>45839</v>
      </c>
      <c r="D827" s="384">
        <f t="shared" si="120"/>
        <v>45869</v>
      </c>
      <c r="E827" s="385">
        <f ca="1">IFERROR(INDEX('3. GRI Pricing'!$A$16:$AP$616,MATCH('PBI data'!$B827,'3. GRI Pricing'!$A$16:$A$616,0),MATCH('PBI data'!$D827,'3. GRI Pricing'!$A$16:$AP$16,0)),0)</f>
        <v>1390.8892295192588</v>
      </c>
    </row>
    <row r="828" spans="1:5" x14ac:dyDescent="0.25">
      <c r="B828" s="1" t="str">
        <f t="shared" ca="1" si="121"/>
        <v>222708069</v>
      </c>
      <c r="C828" s="384">
        <f t="shared" si="120"/>
        <v>45870</v>
      </c>
      <c r="D828" s="384">
        <f t="shared" si="120"/>
        <v>45900</v>
      </c>
      <c r="E828" s="385">
        <f ca="1">IFERROR(INDEX('3. GRI Pricing'!$A$16:$AP$616,MATCH('PBI data'!$B828,'3. GRI Pricing'!$A$16:$A$616,0),MATCH('PBI data'!$D828,'3. GRI Pricing'!$A$16:$AP$16,0)),0)</f>
        <v>1397.7896146306089</v>
      </c>
    </row>
    <row r="829" spans="1:5" x14ac:dyDescent="0.25">
      <c r="B829" s="1" t="str">
        <f t="shared" ca="1" si="121"/>
        <v>222708069</v>
      </c>
      <c r="C829" s="384">
        <f t="shared" si="120"/>
        <v>45901</v>
      </c>
      <c r="D829" s="384">
        <f t="shared" si="120"/>
        <v>45930</v>
      </c>
      <c r="E829" s="385">
        <f ca="1">IFERROR(INDEX('3. GRI Pricing'!$A$16:$AP$616,MATCH('PBI data'!$B829,'3. GRI Pricing'!$A$16:$A$616,0),MATCH('PBI data'!$D829,'3. GRI Pricing'!$A$16:$AP$16,0)),0)</f>
        <v>1404.4999999999993</v>
      </c>
    </row>
    <row r="830" spans="1:5" x14ac:dyDescent="0.25">
      <c r="A830" s="381">
        <f>A818+1</f>
        <v>70</v>
      </c>
      <c r="B830" s="383" t="str">
        <f ca="1">OFFSET('3. GRI Pricing'!$A$16,'PBI data'!A830,0)</f>
        <v>222708070</v>
      </c>
      <c r="C830" s="384">
        <f t="shared" si="120"/>
        <v>45566</v>
      </c>
      <c r="D830" s="384">
        <f t="shared" si="120"/>
        <v>45596</v>
      </c>
      <c r="E830" s="385">
        <f ca="1">IFERROR(INDEX('3. GRI Pricing'!$A$16:$AP$616,MATCH('PBI data'!$B830,'3. GRI Pricing'!$A$16:$A$616,0),MATCH('PBI data'!$D830,'3. GRI Pricing'!$A$16:$AP$16,0)),0)</f>
        <v>1376.7967508856309</v>
      </c>
    </row>
    <row r="831" spans="1:5" x14ac:dyDescent="0.25">
      <c r="B831" s="1" t="str">
        <f ca="1">B830</f>
        <v>222708070</v>
      </c>
      <c r="C831" s="384">
        <f t="shared" ref="C831:D846" si="122">C819</f>
        <v>45597</v>
      </c>
      <c r="D831" s="384">
        <f t="shared" si="122"/>
        <v>45626</v>
      </c>
      <c r="E831" s="385">
        <f ca="1">IFERROR(INDEX('3. GRI Pricing'!$A$16:$AP$616,MATCH('PBI data'!$B831,'3. GRI Pricing'!$A$16:$A$616,0),MATCH('PBI data'!$D831,'3. GRI Pricing'!$A$16:$AP$16,0)),0)</f>
        <v>1383.4063555622322</v>
      </c>
    </row>
    <row r="832" spans="1:5" x14ac:dyDescent="0.25">
      <c r="B832" s="1" t="str">
        <f t="shared" ref="B832:B841" ca="1" si="123">B831</f>
        <v>222708070</v>
      </c>
      <c r="C832" s="384">
        <f t="shared" si="122"/>
        <v>45627</v>
      </c>
      <c r="D832" s="384">
        <f t="shared" si="122"/>
        <v>45657</v>
      </c>
      <c r="E832" s="385">
        <f ca="1">IFERROR(INDEX('3. GRI Pricing'!$A$16:$AP$616,MATCH('PBI data'!$B832,'3. GRI Pricing'!$A$16:$A$616,0),MATCH('PBI data'!$D832,'3. GRI Pricing'!$A$16:$AP$16,0)),0)</f>
        <v>1390.2696171478926</v>
      </c>
    </row>
    <row r="833" spans="1:5" x14ac:dyDescent="0.25">
      <c r="B833" s="1" t="str">
        <f t="shared" ca="1" si="123"/>
        <v>222708070</v>
      </c>
      <c r="C833" s="384">
        <f t="shared" si="122"/>
        <v>45658</v>
      </c>
      <c r="D833" s="384">
        <f t="shared" si="122"/>
        <v>45688</v>
      </c>
      <c r="E833" s="385">
        <f ca="1">IFERROR(INDEX('3. GRI Pricing'!$A$16:$AP$616,MATCH('PBI data'!$B833,'3. GRI Pricing'!$A$16:$A$616,0),MATCH('PBI data'!$D833,'3. GRI Pricing'!$A$16:$AP$16,0)),0)</f>
        <v>1397.1669282804587</v>
      </c>
    </row>
    <row r="834" spans="1:5" x14ac:dyDescent="0.25">
      <c r="B834" s="1" t="str">
        <f t="shared" ca="1" si="123"/>
        <v>222708070</v>
      </c>
      <c r="C834" s="384">
        <f t="shared" si="122"/>
        <v>45689</v>
      </c>
      <c r="D834" s="384">
        <f t="shared" si="122"/>
        <v>45716</v>
      </c>
      <c r="E834" s="385">
        <f ca="1">IFERROR(INDEX('3. GRI Pricing'!$A$16:$AP$616,MATCH('PBI data'!$B834,'3. GRI Pricing'!$A$16:$A$616,0),MATCH('PBI data'!$D834,'3. GRI Pricing'!$A$16:$AP$16,0)),0)</f>
        <v>1403.426164495939</v>
      </c>
    </row>
    <row r="835" spans="1:5" x14ac:dyDescent="0.25">
      <c r="B835" s="1" t="str">
        <f t="shared" ca="1" si="123"/>
        <v>222708070</v>
      </c>
      <c r="C835" s="384">
        <f t="shared" si="122"/>
        <v>45717</v>
      </c>
      <c r="D835" s="384">
        <f t="shared" si="122"/>
        <v>45747</v>
      </c>
      <c r="E835" s="385">
        <f ca="1">IFERROR(INDEX('3. GRI Pricing'!$A$16:$AP$616,MATCH('PBI data'!$B835,'3. GRI Pricing'!$A$16:$A$616,0),MATCH('PBI data'!$D835,'3. GRI Pricing'!$A$16:$AP$16,0)),0)</f>
        <v>1410.3887469970011</v>
      </c>
    </row>
    <row r="836" spans="1:5" x14ac:dyDescent="0.25">
      <c r="B836" s="1" t="str">
        <f t="shared" ca="1" si="123"/>
        <v>222708070</v>
      </c>
      <c r="C836" s="384">
        <f t="shared" si="122"/>
        <v>45748</v>
      </c>
      <c r="D836" s="384">
        <f t="shared" si="122"/>
        <v>45777</v>
      </c>
      <c r="E836" s="385">
        <f ca="1">IFERROR(INDEX('3. GRI Pricing'!$A$16:$AP$616,MATCH('PBI data'!$B836,'3. GRI Pricing'!$A$16:$A$616,0),MATCH('PBI data'!$D836,'3. GRI Pricing'!$A$16:$AP$16,0)),0)</f>
        <v>1417.159617172269</v>
      </c>
    </row>
    <row r="837" spans="1:5" x14ac:dyDescent="0.25">
      <c r="B837" s="1" t="str">
        <f t="shared" ca="1" si="123"/>
        <v>222708070</v>
      </c>
      <c r="C837" s="384">
        <f t="shared" si="122"/>
        <v>45778</v>
      </c>
      <c r="D837" s="384">
        <f t="shared" si="122"/>
        <v>45808</v>
      </c>
      <c r="E837" s="385">
        <f ca="1">IFERROR(INDEX('3. GRI Pricing'!$A$16:$AP$616,MATCH('PBI data'!$B837,'3. GRI Pricing'!$A$16:$A$616,0),MATCH('PBI data'!$D837,'3. GRI Pricing'!$A$16:$AP$16,0)),0)</f>
        <v>1424.1903331453316</v>
      </c>
    </row>
    <row r="838" spans="1:5" x14ac:dyDescent="0.25">
      <c r="B838" s="1" t="str">
        <f t="shared" ca="1" si="123"/>
        <v>222708070</v>
      </c>
      <c r="C838" s="384">
        <f t="shared" si="122"/>
        <v>45809</v>
      </c>
      <c r="D838" s="384">
        <f t="shared" si="122"/>
        <v>45838</v>
      </c>
      <c r="E838" s="385">
        <f ca="1">IFERROR(INDEX('3. GRI Pricing'!$A$16:$AP$616,MATCH('PBI data'!$B838,'3. GRI Pricing'!$A$16:$A$616,0),MATCH('PBI data'!$D838,'3. GRI Pricing'!$A$16:$AP$16,0)),0)</f>
        <v>1431.0274607607714</v>
      </c>
    </row>
    <row r="839" spans="1:5" x14ac:dyDescent="0.25">
      <c r="B839" s="1" t="str">
        <f t="shared" ca="1" si="123"/>
        <v>222708070</v>
      </c>
      <c r="C839" s="384">
        <f t="shared" si="122"/>
        <v>45839</v>
      </c>
      <c r="D839" s="384">
        <f t="shared" si="122"/>
        <v>45869</v>
      </c>
      <c r="E839" s="385">
        <f ca="1">IFERROR(INDEX('3. GRI Pricing'!$A$16:$AP$616,MATCH('PBI data'!$B839,'3. GRI Pricing'!$A$16:$A$616,0),MATCH('PBI data'!$D839,'3. GRI Pricing'!$A$16:$AP$16,0)),0)</f>
        <v>1438.1269769368939</v>
      </c>
    </row>
    <row r="840" spans="1:5" x14ac:dyDescent="0.25">
      <c r="B840" s="1" t="str">
        <f t="shared" ca="1" si="123"/>
        <v>222708070</v>
      </c>
      <c r="C840" s="384">
        <f t="shared" si="122"/>
        <v>45870</v>
      </c>
      <c r="D840" s="384">
        <f t="shared" si="122"/>
        <v>45900</v>
      </c>
      <c r="E840" s="385">
        <f ca="1">IFERROR(INDEX('3. GRI Pricing'!$A$16:$AP$616,MATCH('PBI data'!$B840,'3. GRI Pricing'!$A$16:$A$616,0),MATCH('PBI data'!$D840,'3. GRI Pricing'!$A$16:$AP$16,0)),0)</f>
        <v>1445.2617147501387</v>
      </c>
    </row>
    <row r="841" spans="1:5" x14ac:dyDescent="0.25">
      <c r="B841" s="1" t="str">
        <f t="shared" ca="1" si="123"/>
        <v>222708070</v>
      </c>
      <c r="C841" s="384">
        <f t="shared" si="122"/>
        <v>45901</v>
      </c>
      <c r="D841" s="384">
        <f t="shared" si="122"/>
        <v>45930</v>
      </c>
      <c r="E841" s="385">
        <f ca="1">IFERROR(INDEX('3. GRI Pricing'!$A$16:$AP$616,MATCH('PBI data'!$B841,'3. GRI Pricing'!$A$16:$A$616,0),MATCH('PBI data'!$D841,'3. GRI Pricing'!$A$16:$AP$16,0)),0)</f>
        <v>1452.1999999999991</v>
      </c>
    </row>
    <row r="842" spans="1:5" x14ac:dyDescent="0.25">
      <c r="A842" s="381">
        <f>A830+1</f>
        <v>71</v>
      </c>
      <c r="B842" s="383" t="str">
        <f ca="1">OFFSET('3. GRI Pricing'!$A$16,'PBI data'!A842,0)</f>
        <v>222708071</v>
      </c>
      <c r="C842" s="384">
        <f t="shared" si="122"/>
        <v>45566</v>
      </c>
      <c r="D842" s="384">
        <f t="shared" si="122"/>
        <v>45596</v>
      </c>
      <c r="E842" s="385">
        <f ca="1">IFERROR(INDEX('3. GRI Pricing'!$A$16:$AP$616,MATCH('PBI data'!$B842,'3. GRI Pricing'!$A$16:$A$616,0),MATCH('PBI data'!$D842,'3. GRI Pricing'!$A$16:$AP$16,0)),0)</f>
        <v>1331.573499944132</v>
      </c>
    </row>
    <row r="843" spans="1:5" x14ac:dyDescent="0.25">
      <c r="B843" s="1" t="str">
        <f ca="1">B842</f>
        <v>222708071</v>
      </c>
      <c r="C843" s="384">
        <f t="shared" si="122"/>
        <v>45597</v>
      </c>
      <c r="D843" s="384">
        <f t="shared" si="122"/>
        <v>45626</v>
      </c>
      <c r="E843" s="385">
        <f ca="1">IFERROR(INDEX('3. GRI Pricing'!$A$16:$AP$616,MATCH('PBI data'!$B843,'3. GRI Pricing'!$A$16:$A$616,0),MATCH('PBI data'!$D843,'3. GRI Pricing'!$A$16:$AP$16,0)),0)</f>
        <v>1337.9660008174874</v>
      </c>
    </row>
    <row r="844" spans="1:5" x14ac:dyDescent="0.25">
      <c r="B844" s="1" t="str">
        <f t="shared" ref="B844:B853" ca="1" si="124">B843</f>
        <v>222708071</v>
      </c>
      <c r="C844" s="384">
        <f t="shared" si="122"/>
        <v>45627</v>
      </c>
      <c r="D844" s="384">
        <f t="shared" si="122"/>
        <v>45657</v>
      </c>
      <c r="E844" s="385">
        <f ca="1">IFERROR(INDEX('3. GRI Pricing'!$A$16:$AP$616,MATCH('PBI data'!$B844,'3. GRI Pricing'!$A$16:$A$616,0),MATCH('PBI data'!$D844,'3. GRI Pricing'!$A$16:$AP$16,0)),0)</f>
        <v>1344.6038268036189</v>
      </c>
    </row>
    <row r="845" spans="1:5" x14ac:dyDescent="0.25">
      <c r="B845" s="1" t="str">
        <f t="shared" ca="1" si="124"/>
        <v>222708071</v>
      </c>
      <c r="C845" s="384">
        <f t="shared" si="122"/>
        <v>45658</v>
      </c>
      <c r="D845" s="384">
        <f t="shared" si="122"/>
        <v>45688</v>
      </c>
      <c r="E845" s="385">
        <f ca="1">IFERROR(INDEX('3. GRI Pricing'!$A$16:$AP$616,MATCH('PBI data'!$B845,'3. GRI Pricing'!$A$16:$A$616,0),MATCH('PBI data'!$D845,'3. GRI Pricing'!$A$16:$AP$16,0)),0)</f>
        <v>1351.2745839208817</v>
      </c>
    </row>
    <row r="846" spans="1:5" x14ac:dyDescent="0.25">
      <c r="B846" s="1" t="str">
        <f t="shared" ca="1" si="124"/>
        <v>222708071</v>
      </c>
      <c r="C846" s="384">
        <f t="shared" si="122"/>
        <v>45689</v>
      </c>
      <c r="D846" s="384">
        <f t="shared" si="122"/>
        <v>45716</v>
      </c>
      <c r="E846" s="385">
        <f ca="1">IFERROR(INDEX('3. GRI Pricing'!$A$16:$AP$616,MATCH('PBI data'!$B846,'3. GRI Pricing'!$A$16:$A$616,0),MATCH('PBI data'!$D846,'3. GRI Pricing'!$A$16:$AP$16,0)),0)</f>
        <v>1357.3282247862185</v>
      </c>
    </row>
    <row r="847" spans="1:5" x14ac:dyDescent="0.25">
      <c r="B847" s="1" t="str">
        <f t="shared" ca="1" si="124"/>
        <v>222708071</v>
      </c>
      <c r="C847" s="384">
        <f t="shared" ref="C847:D862" si="125">C835</f>
        <v>45717</v>
      </c>
      <c r="D847" s="384">
        <f t="shared" si="125"/>
        <v>45747</v>
      </c>
      <c r="E847" s="385">
        <f ca="1">IFERROR(INDEX('3. GRI Pricing'!$A$16:$AP$616,MATCH('PBI data'!$B847,'3. GRI Pricing'!$A$16:$A$616,0),MATCH('PBI data'!$D847,'3. GRI Pricing'!$A$16:$AP$16,0)),0)</f>
        <v>1364.0621093219174</v>
      </c>
    </row>
    <row r="848" spans="1:5" x14ac:dyDescent="0.25">
      <c r="B848" s="1" t="str">
        <f t="shared" ca="1" si="124"/>
        <v>222708071</v>
      </c>
      <c r="C848" s="384">
        <f t="shared" si="125"/>
        <v>45748</v>
      </c>
      <c r="D848" s="384">
        <f t="shared" si="125"/>
        <v>45777</v>
      </c>
      <c r="E848" s="385">
        <f ca="1">IFERROR(INDEX('3. GRI Pricing'!$A$16:$AP$616,MATCH('PBI data'!$B848,'3. GRI Pricing'!$A$16:$A$616,0),MATCH('PBI data'!$D848,'3. GRI Pricing'!$A$16:$AP$16,0)),0)</f>
        <v>1370.6105786520122</v>
      </c>
    </row>
    <row r="849" spans="1:5" x14ac:dyDescent="0.25">
      <c r="B849" s="1" t="str">
        <f t="shared" ca="1" si="124"/>
        <v>222708071</v>
      </c>
      <c r="C849" s="384">
        <f t="shared" si="125"/>
        <v>45778</v>
      </c>
      <c r="D849" s="384">
        <f t="shared" si="125"/>
        <v>45808</v>
      </c>
      <c r="E849" s="385">
        <f ca="1">IFERROR(INDEX('3. GRI Pricing'!$A$16:$AP$616,MATCH('PBI data'!$B849,'3. GRI Pricing'!$A$16:$A$616,0),MATCH('PBI data'!$D849,'3. GRI Pricing'!$A$16:$AP$16,0)),0)</f>
        <v>1377.4103586989525</v>
      </c>
    </row>
    <row r="850" spans="1:5" x14ac:dyDescent="0.25">
      <c r="B850" s="1" t="str">
        <f t="shared" ca="1" si="124"/>
        <v>222708071</v>
      </c>
      <c r="C850" s="384">
        <f t="shared" si="125"/>
        <v>45809</v>
      </c>
      <c r="D850" s="384">
        <f t="shared" si="125"/>
        <v>45838</v>
      </c>
      <c r="E850" s="385">
        <f ca="1">IFERROR(INDEX('3. GRI Pricing'!$A$16:$AP$616,MATCH('PBI data'!$B850,'3. GRI Pricing'!$A$16:$A$616,0),MATCH('PBI data'!$D850,'3. GRI Pricing'!$A$16:$AP$16,0)),0)</f>
        <v>1384.0229091299434</v>
      </c>
    </row>
    <row r="851" spans="1:5" x14ac:dyDescent="0.25">
      <c r="B851" s="1" t="str">
        <f t="shared" ca="1" si="124"/>
        <v>222708071</v>
      </c>
      <c r="C851" s="384">
        <f t="shared" si="125"/>
        <v>45839</v>
      </c>
      <c r="D851" s="384">
        <f t="shared" si="125"/>
        <v>45869</v>
      </c>
      <c r="E851" s="385">
        <f ca="1">IFERROR(INDEX('3. GRI Pricing'!$A$16:$AP$616,MATCH('PBI data'!$B851,'3. GRI Pricing'!$A$16:$A$616,0),MATCH('PBI data'!$D851,'3. GRI Pricing'!$A$16:$AP$16,0)),0)</f>
        <v>1390.8892295192588</v>
      </c>
    </row>
    <row r="852" spans="1:5" x14ac:dyDescent="0.25">
      <c r="B852" s="1" t="str">
        <f t="shared" ca="1" si="124"/>
        <v>222708071</v>
      </c>
      <c r="C852" s="384">
        <f t="shared" si="125"/>
        <v>45870</v>
      </c>
      <c r="D852" s="384">
        <f t="shared" si="125"/>
        <v>45900</v>
      </c>
      <c r="E852" s="385">
        <f ca="1">IFERROR(INDEX('3. GRI Pricing'!$A$16:$AP$616,MATCH('PBI data'!$B852,'3. GRI Pricing'!$A$16:$A$616,0),MATCH('PBI data'!$D852,'3. GRI Pricing'!$A$16:$AP$16,0)),0)</f>
        <v>1397.7896146306089</v>
      </c>
    </row>
    <row r="853" spans="1:5" x14ac:dyDescent="0.25">
      <c r="B853" s="1" t="str">
        <f t="shared" ca="1" si="124"/>
        <v>222708071</v>
      </c>
      <c r="C853" s="384">
        <f t="shared" si="125"/>
        <v>45901</v>
      </c>
      <c r="D853" s="384">
        <f t="shared" si="125"/>
        <v>45930</v>
      </c>
      <c r="E853" s="385">
        <f ca="1">IFERROR(INDEX('3. GRI Pricing'!$A$16:$AP$616,MATCH('PBI data'!$B853,'3. GRI Pricing'!$A$16:$A$616,0),MATCH('PBI data'!$D853,'3. GRI Pricing'!$A$16:$AP$16,0)),0)</f>
        <v>1404.4999999999993</v>
      </c>
    </row>
    <row r="854" spans="1:5" x14ac:dyDescent="0.25">
      <c r="A854" s="381">
        <f>A842+1</f>
        <v>72</v>
      </c>
      <c r="B854" s="383" t="str">
        <f ca="1">OFFSET('3. GRI Pricing'!$A$16,'PBI data'!A854,0)</f>
        <v>222708072</v>
      </c>
      <c r="C854" s="384">
        <f t="shared" si="125"/>
        <v>45566</v>
      </c>
      <c r="D854" s="384">
        <f t="shared" si="125"/>
        <v>45596</v>
      </c>
      <c r="E854" s="385">
        <f ca="1">IFERROR(INDEX('3. GRI Pricing'!$A$16:$AP$616,MATCH('PBI data'!$B854,'3. GRI Pricing'!$A$16:$A$616,0),MATCH('PBI data'!$D854,'3. GRI Pricing'!$A$16:$AP$16,0)),0)</f>
        <v>1351.6727225847981</v>
      </c>
    </row>
    <row r="855" spans="1:5" x14ac:dyDescent="0.25">
      <c r="B855" s="1" t="str">
        <f ca="1">B854</f>
        <v>222708072</v>
      </c>
      <c r="C855" s="384">
        <f t="shared" si="125"/>
        <v>45597</v>
      </c>
      <c r="D855" s="384">
        <f t="shared" si="125"/>
        <v>45626</v>
      </c>
      <c r="E855" s="385">
        <f ca="1">IFERROR(INDEX('3. GRI Pricing'!$A$16:$AP$616,MATCH('PBI data'!$B855,'3. GRI Pricing'!$A$16:$A$616,0),MATCH('PBI data'!$D855,'3. GRI Pricing'!$A$16:$AP$16,0)),0)</f>
        <v>1358.1617140373739</v>
      </c>
    </row>
    <row r="856" spans="1:5" x14ac:dyDescent="0.25">
      <c r="B856" s="1" t="str">
        <f t="shared" ref="B856:B865" ca="1" si="126">B855</f>
        <v>222708072</v>
      </c>
      <c r="C856" s="384">
        <f t="shared" si="125"/>
        <v>45627</v>
      </c>
      <c r="D856" s="384">
        <f t="shared" si="125"/>
        <v>45657</v>
      </c>
      <c r="E856" s="385">
        <f ca="1">IFERROR(INDEX('3. GRI Pricing'!$A$16:$AP$616,MATCH('PBI data'!$B856,'3. GRI Pricing'!$A$16:$A$616,0),MATCH('PBI data'!$D856,'3. GRI Pricing'!$A$16:$AP$16,0)),0)</f>
        <v>1364.899733623296</v>
      </c>
    </row>
    <row r="857" spans="1:5" x14ac:dyDescent="0.25">
      <c r="B857" s="1" t="str">
        <f t="shared" ca="1" si="126"/>
        <v>222708072</v>
      </c>
      <c r="C857" s="384">
        <f t="shared" si="125"/>
        <v>45658</v>
      </c>
      <c r="D857" s="384">
        <f t="shared" si="125"/>
        <v>45688</v>
      </c>
      <c r="E857" s="385">
        <f ca="1">IFERROR(INDEX('3. GRI Pricing'!$A$16:$AP$616,MATCH('PBI data'!$B857,'3. GRI Pricing'!$A$16:$A$616,0),MATCH('PBI data'!$D857,'3. GRI Pricing'!$A$16:$AP$16,0)),0)</f>
        <v>1371.6711814140269</v>
      </c>
    </row>
    <row r="858" spans="1:5" x14ac:dyDescent="0.25">
      <c r="B858" s="1" t="str">
        <f t="shared" ca="1" si="126"/>
        <v>222708072</v>
      </c>
      <c r="C858" s="384">
        <f t="shared" si="125"/>
        <v>45689</v>
      </c>
      <c r="D858" s="384">
        <f t="shared" si="125"/>
        <v>45716</v>
      </c>
      <c r="E858" s="385">
        <f ca="1">IFERROR(INDEX('3. GRI Pricing'!$A$16:$AP$616,MATCH('PBI data'!$B858,'3. GRI Pricing'!$A$16:$A$616,0),MATCH('PBI data'!$D858,'3. GRI Pricing'!$A$16:$AP$16,0)),0)</f>
        <v>1377.8161979905385</v>
      </c>
    </row>
    <row r="859" spans="1:5" x14ac:dyDescent="0.25">
      <c r="B859" s="1" t="str">
        <f t="shared" ca="1" si="126"/>
        <v>222708072</v>
      </c>
      <c r="C859" s="384">
        <f t="shared" si="125"/>
        <v>45717</v>
      </c>
      <c r="D859" s="384">
        <f t="shared" si="125"/>
        <v>45747</v>
      </c>
      <c r="E859" s="385">
        <f ca="1">IFERROR(INDEX('3. GRI Pricing'!$A$16:$AP$616,MATCH('PBI data'!$B859,'3. GRI Pricing'!$A$16:$A$616,0),MATCH('PBI data'!$D859,'3. GRI Pricing'!$A$16:$AP$16,0)),0)</f>
        <v>1384.6517260663989</v>
      </c>
    </row>
    <row r="860" spans="1:5" x14ac:dyDescent="0.25">
      <c r="B860" s="1" t="str">
        <f t="shared" ca="1" si="126"/>
        <v>222708072</v>
      </c>
      <c r="C860" s="384">
        <f t="shared" si="125"/>
        <v>45748</v>
      </c>
      <c r="D860" s="384">
        <f t="shared" si="125"/>
        <v>45777</v>
      </c>
      <c r="E860" s="385">
        <f ca="1">IFERROR(INDEX('3. GRI Pricing'!$A$16:$AP$616,MATCH('PBI data'!$B860,'3. GRI Pricing'!$A$16:$A$616,0),MATCH('PBI data'!$D860,'3. GRI Pricing'!$A$16:$AP$16,0)),0)</f>
        <v>1391.2990402165706</v>
      </c>
    </row>
    <row r="861" spans="1:5" x14ac:dyDescent="0.25">
      <c r="B861" s="1" t="str">
        <f t="shared" ca="1" si="126"/>
        <v>222708072</v>
      </c>
      <c r="C861" s="384">
        <f t="shared" si="125"/>
        <v>45778</v>
      </c>
      <c r="D861" s="384">
        <f t="shared" si="125"/>
        <v>45808</v>
      </c>
      <c r="E861" s="385">
        <f ca="1">IFERROR(INDEX('3. GRI Pricing'!$A$16:$AP$616,MATCH('PBI data'!$B861,'3. GRI Pricing'!$A$16:$A$616,0),MATCH('PBI data'!$D861,'3. GRI Pricing'!$A$16:$AP$16,0)),0)</f>
        <v>1398.2014584528986</v>
      </c>
    </row>
    <row r="862" spans="1:5" x14ac:dyDescent="0.25">
      <c r="B862" s="1" t="str">
        <f t="shared" ca="1" si="126"/>
        <v>222708072</v>
      </c>
      <c r="C862" s="384">
        <f t="shared" si="125"/>
        <v>45809</v>
      </c>
      <c r="D862" s="384">
        <f t="shared" si="125"/>
        <v>45838</v>
      </c>
      <c r="E862" s="385">
        <f ca="1">IFERROR(INDEX('3. GRI Pricing'!$A$16:$AP$616,MATCH('PBI data'!$B862,'3. GRI Pricing'!$A$16:$A$616,0),MATCH('PBI data'!$D862,'3. GRI Pricing'!$A$16:$AP$16,0)),0)</f>
        <v>1404.9138209658668</v>
      </c>
    </row>
    <row r="863" spans="1:5" x14ac:dyDescent="0.25">
      <c r="B863" s="1" t="str">
        <f t="shared" ca="1" si="126"/>
        <v>222708072</v>
      </c>
      <c r="C863" s="384">
        <f t="shared" ref="C863:D878" si="127">C851</f>
        <v>45839</v>
      </c>
      <c r="D863" s="384">
        <f t="shared" si="127"/>
        <v>45869</v>
      </c>
      <c r="E863" s="385">
        <f ca="1">IFERROR(INDEX('3. GRI Pricing'!$A$16:$AP$616,MATCH('PBI data'!$B863,'3. GRI Pricing'!$A$16:$A$616,0),MATCH('PBI data'!$D863,'3. GRI Pricing'!$A$16:$AP$16,0)),0)</f>
        <v>1411.8837839270966</v>
      </c>
    </row>
    <row r="864" spans="1:5" x14ac:dyDescent="0.25">
      <c r="B864" s="1" t="str">
        <f t="shared" ca="1" si="126"/>
        <v>222708072</v>
      </c>
      <c r="C864" s="384">
        <f t="shared" si="127"/>
        <v>45870</v>
      </c>
      <c r="D864" s="384">
        <f t="shared" si="127"/>
        <v>45900</v>
      </c>
      <c r="E864" s="385">
        <f ca="1">IFERROR(INDEX('3. GRI Pricing'!$A$16:$AP$616,MATCH('PBI data'!$B864,'3. GRI Pricing'!$A$16:$A$616,0),MATCH('PBI data'!$D864,'3. GRI Pricing'!$A$16:$AP$16,0)),0)</f>
        <v>1418.8883257948441</v>
      </c>
    </row>
    <row r="865" spans="1:5" x14ac:dyDescent="0.25">
      <c r="B865" s="1" t="str">
        <f t="shared" ca="1" si="126"/>
        <v>222708072</v>
      </c>
      <c r="C865" s="384">
        <f t="shared" si="127"/>
        <v>45901</v>
      </c>
      <c r="D865" s="384">
        <f t="shared" si="127"/>
        <v>45930</v>
      </c>
      <c r="E865" s="385">
        <f ca="1">IFERROR(INDEX('3. GRI Pricing'!$A$16:$AP$616,MATCH('PBI data'!$B865,'3. GRI Pricing'!$A$16:$A$616,0),MATCH('PBI data'!$D865,'3. GRI Pricing'!$A$16:$AP$16,0)),0)</f>
        <v>1425.6999999999991</v>
      </c>
    </row>
    <row r="866" spans="1:5" x14ac:dyDescent="0.25">
      <c r="A866" s="381">
        <f>A854+1</f>
        <v>73</v>
      </c>
      <c r="B866" s="383" t="str">
        <f ca="1">OFFSET('3. GRI Pricing'!$A$16,'PBI data'!A866,0)</f>
        <v>222708073</v>
      </c>
      <c r="C866" s="384">
        <f t="shared" si="127"/>
        <v>45566</v>
      </c>
      <c r="D866" s="384">
        <f t="shared" si="127"/>
        <v>45596</v>
      </c>
      <c r="E866" s="385">
        <f ca="1">IFERROR(INDEX('3. GRI Pricing'!$A$16:$AP$616,MATCH('PBI data'!$B866,'3. GRI Pricing'!$A$16:$A$616,0),MATCH('PBI data'!$D866,'3. GRI Pricing'!$A$16:$AP$16,0)),0)</f>
        <v>1813.9548433201194</v>
      </c>
    </row>
    <row r="867" spans="1:5" x14ac:dyDescent="0.25">
      <c r="B867" s="1" t="str">
        <f ca="1">B866</f>
        <v>222708073</v>
      </c>
      <c r="C867" s="384">
        <f t="shared" si="127"/>
        <v>45597</v>
      </c>
      <c r="D867" s="384">
        <f t="shared" si="127"/>
        <v>45626</v>
      </c>
      <c r="E867" s="385">
        <f ca="1">IFERROR(INDEX('3. GRI Pricing'!$A$16:$AP$616,MATCH('PBI data'!$B867,'3. GRI Pricing'!$A$16:$A$616,0),MATCH('PBI data'!$D867,'3. GRI Pricing'!$A$16:$AP$16,0)),0)</f>
        <v>1822.6631180947657</v>
      </c>
    </row>
    <row r="868" spans="1:5" x14ac:dyDescent="0.25">
      <c r="B868" s="1" t="str">
        <f t="shared" ref="B868:B877" ca="1" si="128">B867</f>
        <v>222708073</v>
      </c>
      <c r="C868" s="384">
        <f t="shared" si="127"/>
        <v>45627</v>
      </c>
      <c r="D868" s="384">
        <f t="shared" si="127"/>
        <v>45657</v>
      </c>
      <c r="E868" s="385">
        <f ca="1">IFERROR(INDEX('3. GRI Pricing'!$A$16:$AP$616,MATCH('PBI data'!$B868,'3. GRI Pricing'!$A$16:$A$616,0),MATCH('PBI data'!$D868,'3. GRI Pricing'!$A$16:$AP$16,0)),0)</f>
        <v>1831.7055904758731</v>
      </c>
    </row>
    <row r="869" spans="1:5" x14ac:dyDescent="0.25">
      <c r="B869" s="1" t="str">
        <f t="shared" ca="1" si="128"/>
        <v>222708073</v>
      </c>
      <c r="C869" s="384">
        <f t="shared" si="127"/>
        <v>45658</v>
      </c>
      <c r="D869" s="384">
        <f t="shared" si="127"/>
        <v>45688</v>
      </c>
      <c r="E869" s="385">
        <f ca="1">IFERROR(INDEX('3. GRI Pricing'!$A$16:$AP$616,MATCH('PBI data'!$B869,'3. GRI Pricing'!$A$16:$A$616,0),MATCH('PBI data'!$D869,'3. GRI Pricing'!$A$16:$AP$16,0)),0)</f>
        <v>1840.7929237563708</v>
      </c>
    </row>
    <row r="870" spans="1:5" x14ac:dyDescent="0.25">
      <c r="B870" s="1" t="str">
        <f t="shared" ca="1" si="128"/>
        <v>222708073</v>
      </c>
      <c r="C870" s="384">
        <f t="shared" si="127"/>
        <v>45689</v>
      </c>
      <c r="D870" s="384">
        <f t="shared" si="127"/>
        <v>45716</v>
      </c>
      <c r="E870" s="385">
        <f ca="1">IFERROR(INDEX('3. GRI Pricing'!$A$16:$AP$616,MATCH('PBI data'!$B870,'3. GRI Pricing'!$A$16:$A$616,0),MATCH('PBI data'!$D870,'3. GRI Pricing'!$A$16:$AP$16,0)),0)</f>
        <v>1849.0395816899049</v>
      </c>
    </row>
    <row r="871" spans="1:5" x14ac:dyDescent="0.25">
      <c r="B871" s="1" t="str">
        <f t="shared" ca="1" si="128"/>
        <v>222708073</v>
      </c>
      <c r="C871" s="384">
        <f t="shared" si="127"/>
        <v>45717</v>
      </c>
      <c r="D871" s="384">
        <f t="shared" si="127"/>
        <v>45747</v>
      </c>
      <c r="E871" s="385">
        <f ca="1">IFERROR(INDEX('3. GRI Pricing'!$A$16:$AP$616,MATCH('PBI data'!$B871,'3. GRI Pricing'!$A$16:$A$616,0),MATCH('PBI data'!$D871,'3. GRI Pricing'!$A$16:$AP$16,0)),0)</f>
        <v>1858.2129111894797</v>
      </c>
    </row>
    <row r="872" spans="1:5" x14ac:dyDescent="0.25">
      <c r="B872" s="1" t="str">
        <f t="shared" ca="1" si="128"/>
        <v>222708073</v>
      </c>
      <c r="C872" s="384">
        <f t="shared" si="127"/>
        <v>45748</v>
      </c>
      <c r="D872" s="384">
        <f t="shared" si="127"/>
        <v>45777</v>
      </c>
      <c r="E872" s="385">
        <f ca="1">IFERROR(INDEX('3. GRI Pricing'!$A$16:$AP$616,MATCH('PBI data'!$B872,'3. GRI Pricing'!$A$16:$A$616,0),MATCH('PBI data'!$D872,'3. GRI Pricing'!$A$16:$AP$16,0)),0)</f>
        <v>1867.1336562014203</v>
      </c>
    </row>
    <row r="873" spans="1:5" x14ac:dyDescent="0.25">
      <c r="B873" s="1" t="str">
        <f t="shared" ca="1" si="128"/>
        <v>222708073</v>
      </c>
      <c r="C873" s="384">
        <f t="shared" si="127"/>
        <v>45778</v>
      </c>
      <c r="D873" s="384">
        <f t="shared" si="127"/>
        <v>45808</v>
      </c>
      <c r="E873" s="385">
        <f ca="1">IFERROR(INDEX('3. GRI Pricing'!$A$16:$AP$616,MATCH('PBI data'!$B873,'3. GRI Pricing'!$A$16:$A$616,0),MATCH('PBI data'!$D873,'3. GRI Pricing'!$A$16:$AP$16,0)),0)</f>
        <v>1876.396752793667</v>
      </c>
    </row>
    <row r="874" spans="1:5" x14ac:dyDescent="0.25">
      <c r="B874" s="1" t="str">
        <f t="shared" ca="1" si="128"/>
        <v>222708073</v>
      </c>
      <c r="C874" s="384">
        <f t="shared" si="127"/>
        <v>45809</v>
      </c>
      <c r="D874" s="384">
        <f t="shared" si="127"/>
        <v>45838</v>
      </c>
      <c r="E874" s="385">
        <f ca="1">IFERROR(INDEX('3. GRI Pricing'!$A$16:$AP$616,MATCH('PBI data'!$B874,'3. GRI Pricing'!$A$16:$A$616,0),MATCH('PBI data'!$D874,'3. GRI Pricing'!$A$16:$AP$16,0)),0)</f>
        <v>1885.4047931921114</v>
      </c>
    </row>
    <row r="875" spans="1:5" x14ac:dyDescent="0.25">
      <c r="B875" s="1" t="str">
        <f t="shared" ca="1" si="128"/>
        <v>222708073</v>
      </c>
      <c r="C875" s="384">
        <f t="shared" si="127"/>
        <v>45839</v>
      </c>
      <c r="D875" s="384">
        <f t="shared" si="127"/>
        <v>45869</v>
      </c>
      <c r="E875" s="385">
        <f ca="1">IFERROR(INDEX('3. GRI Pricing'!$A$16:$AP$616,MATCH('PBI data'!$B875,'3. GRI Pricing'!$A$16:$A$616,0),MATCH('PBI data'!$D875,'3. GRI Pricing'!$A$16:$AP$16,0)),0)</f>
        <v>1894.7585353073675</v>
      </c>
    </row>
    <row r="876" spans="1:5" x14ac:dyDescent="0.25">
      <c r="B876" s="1" t="str">
        <f t="shared" ca="1" si="128"/>
        <v>222708073</v>
      </c>
      <c r="C876" s="384">
        <f t="shared" si="127"/>
        <v>45870</v>
      </c>
      <c r="D876" s="384">
        <f t="shared" si="127"/>
        <v>45900</v>
      </c>
      <c r="E876" s="385">
        <f ca="1">IFERROR(INDEX('3. GRI Pricing'!$A$16:$AP$616,MATCH('PBI data'!$B876,'3. GRI Pricing'!$A$16:$A$616,0),MATCH('PBI data'!$D876,'3. GRI Pricing'!$A$16:$AP$16,0)),0)</f>
        <v>1904.1586825722632</v>
      </c>
    </row>
    <row r="877" spans="1:5" x14ac:dyDescent="0.25">
      <c r="B877" s="1" t="str">
        <f t="shared" ca="1" si="128"/>
        <v>222708073</v>
      </c>
      <c r="C877" s="384">
        <f t="shared" si="127"/>
        <v>45901</v>
      </c>
      <c r="D877" s="384">
        <f t="shared" si="127"/>
        <v>45930</v>
      </c>
      <c r="E877" s="385">
        <f ca="1">IFERROR(INDEX('3. GRI Pricing'!$A$16:$AP$616,MATCH('PBI data'!$B877,'3. GRI Pricing'!$A$16:$A$616,0),MATCH('PBI data'!$D877,'3. GRI Pricing'!$A$16:$AP$16,0)),0)</f>
        <v>1913.2999999999988</v>
      </c>
    </row>
    <row r="878" spans="1:5" x14ac:dyDescent="0.25">
      <c r="A878" s="381">
        <f>A866+1</f>
        <v>74</v>
      </c>
      <c r="B878" s="383" t="str">
        <f ca="1">OFFSET('3. GRI Pricing'!$A$16,'PBI data'!A878,0)</f>
        <v>222708074</v>
      </c>
      <c r="C878" s="384">
        <f t="shared" si="127"/>
        <v>45566</v>
      </c>
      <c r="D878" s="384">
        <f t="shared" si="127"/>
        <v>45596</v>
      </c>
      <c r="E878" s="385">
        <f ca="1">IFERROR(INDEX('3. GRI Pricing'!$A$16:$AP$616,MATCH('PBI data'!$B878,'3. GRI Pricing'!$A$16:$A$616,0),MATCH('PBI data'!$D878,'3. GRI Pricing'!$A$16:$AP$16,0)),0)</f>
        <v>1391.8711678661305</v>
      </c>
    </row>
    <row r="879" spans="1:5" x14ac:dyDescent="0.25">
      <c r="B879" s="1" t="str">
        <f ca="1">B878</f>
        <v>222708074</v>
      </c>
      <c r="C879" s="384">
        <f t="shared" ref="C879:D894" si="129">C867</f>
        <v>45597</v>
      </c>
      <c r="D879" s="384">
        <f t="shared" si="129"/>
        <v>45626</v>
      </c>
      <c r="E879" s="385">
        <f ca="1">IFERROR(INDEX('3. GRI Pricing'!$A$16:$AP$616,MATCH('PBI data'!$B879,'3. GRI Pricing'!$A$16:$A$616,0),MATCH('PBI data'!$D879,'3. GRI Pricing'!$A$16:$AP$16,0)),0)</f>
        <v>1398.5531404771473</v>
      </c>
    </row>
    <row r="880" spans="1:5" x14ac:dyDescent="0.25">
      <c r="B880" s="1" t="str">
        <f t="shared" ref="B880:B889" ca="1" si="130">B879</f>
        <v>222708074</v>
      </c>
      <c r="C880" s="384">
        <f t="shared" si="129"/>
        <v>45627</v>
      </c>
      <c r="D880" s="384">
        <f t="shared" si="129"/>
        <v>45657</v>
      </c>
      <c r="E880" s="385">
        <f ca="1">IFERROR(INDEX('3. GRI Pricing'!$A$16:$AP$616,MATCH('PBI data'!$B880,'3. GRI Pricing'!$A$16:$A$616,0),MATCH('PBI data'!$D880,'3. GRI Pricing'!$A$16:$AP$16,0)),0)</f>
        <v>1405.4915472626508</v>
      </c>
    </row>
    <row r="881" spans="1:5" x14ac:dyDescent="0.25">
      <c r="B881" s="1" t="str">
        <f t="shared" ca="1" si="130"/>
        <v>222708074</v>
      </c>
      <c r="C881" s="384">
        <f t="shared" si="129"/>
        <v>45658</v>
      </c>
      <c r="D881" s="384">
        <f t="shared" si="129"/>
        <v>45688</v>
      </c>
      <c r="E881" s="385">
        <f ca="1">IFERROR(INDEX('3. GRI Pricing'!$A$16:$AP$616,MATCH('PBI data'!$B881,'3. GRI Pricing'!$A$16:$A$616,0),MATCH('PBI data'!$D881,'3. GRI Pricing'!$A$16:$AP$16,0)),0)</f>
        <v>1412.4643764003181</v>
      </c>
    </row>
    <row r="882" spans="1:5" x14ac:dyDescent="0.25">
      <c r="B882" s="1" t="str">
        <f t="shared" ca="1" si="130"/>
        <v>222708074</v>
      </c>
      <c r="C882" s="384">
        <f t="shared" si="129"/>
        <v>45689</v>
      </c>
      <c r="D882" s="384">
        <f t="shared" si="129"/>
        <v>45716</v>
      </c>
      <c r="E882" s="385">
        <f ca="1">IFERROR(INDEX('3. GRI Pricing'!$A$16:$AP$616,MATCH('PBI data'!$B882,'3. GRI Pricing'!$A$16:$A$616,0),MATCH('PBI data'!$D882,'3. GRI Pricing'!$A$16:$AP$16,0)),0)</f>
        <v>1418.7921443991795</v>
      </c>
    </row>
    <row r="883" spans="1:5" x14ac:dyDescent="0.25">
      <c r="B883" s="1" t="str">
        <f t="shared" ca="1" si="130"/>
        <v>222708074</v>
      </c>
      <c r="C883" s="384">
        <f t="shared" si="129"/>
        <v>45717</v>
      </c>
      <c r="D883" s="384">
        <f t="shared" si="129"/>
        <v>45747</v>
      </c>
      <c r="E883" s="385">
        <f ca="1">IFERROR(INDEX('3. GRI Pricing'!$A$16:$AP$616,MATCH('PBI data'!$B883,'3. GRI Pricing'!$A$16:$A$616,0),MATCH('PBI data'!$D883,'3. GRI Pricing'!$A$16:$AP$16,0)),0)</f>
        <v>1425.8309595553628</v>
      </c>
    </row>
    <row r="884" spans="1:5" x14ac:dyDescent="0.25">
      <c r="B884" s="1" t="str">
        <f t="shared" ca="1" si="130"/>
        <v>222708074</v>
      </c>
      <c r="C884" s="384">
        <f t="shared" si="129"/>
        <v>45748</v>
      </c>
      <c r="D884" s="384">
        <f t="shared" si="129"/>
        <v>45777</v>
      </c>
      <c r="E884" s="385">
        <f ca="1">IFERROR(INDEX('3. GRI Pricing'!$A$16:$AP$616,MATCH('PBI data'!$B884,'3. GRI Pricing'!$A$16:$A$616,0),MATCH('PBI data'!$D884,'3. GRI Pricing'!$A$16:$AP$16,0)),0)</f>
        <v>1432.6759633456884</v>
      </c>
    </row>
    <row r="885" spans="1:5" x14ac:dyDescent="0.25">
      <c r="B885" s="1" t="str">
        <f t="shared" ca="1" si="130"/>
        <v>222708074</v>
      </c>
      <c r="C885" s="384">
        <f t="shared" si="129"/>
        <v>45778</v>
      </c>
      <c r="D885" s="384">
        <f t="shared" si="129"/>
        <v>45808</v>
      </c>
      <c r="E885" s="385">
        <f ca="1">IFERROR(INDEX('3. GRI Pricing'!$A$16:$AP$616,MATCH('PBI data'!$B885,'3. GRI Pricing'!$A$16:$A$616,0),MATCH('PBI data'!$D885,'3. GRI Pricing'!$A$16:$AP$16,0)),0)</f>
        <v>1439.783657960792</v>
      </c>
    </row>
    <row r="886" spans="1:5" x14ac:dyDescent="0.25">
      <c r="B886" s="1" t="str">
        <f t="shared" ca="1" si="130"/>
        <v>222708074</v>
      </c>
      <c r="C886" s="384">
        <f t="shared" si="129"/>
        <v>45809</v>
      </c>
      <c r="D886" s="384">
        <f t="shared" si="129"/>
        <v>45838</v>
      </c>
      <c r="E886" s="385">
        <f ca="1">IFERROR(INDEX('3. GRI Pricing'!$A$16:$AP$616,MATCH('PBI data'!$B886,'3. GRI Pricing'!$A$16:$A$616,0),MATCH('PBI data'!$D886,'3. GRI Pricing'!$A$16:$AP$16,0)),0)</f>
        <v>1446.6956446377146</v>
      </c>
    </row>
    <row r="887" spans="1:5" x14ac:dyDescent="0.25">
      <c r="B887" s="1" t="str">
        <f t="shared" ca="1" si="130"/>
        <v>222708074</v>
      </c>
      <c r="C887" s="384">
        <f t="shared" si="129"/>
        <v>45839</v>
      </c>
      <c r="D887" s="384">
        <f t="shared" si="129"/>
        <v>45869</v>
      </c>
      <c r="E887" s="385">
        <f ca="1">IFERROR(INDEX('3. GRI Pricing'!$A$16:$AP$616,MATCH('PBI data'!$B887,'3. GRI Pricing'!$A$16:$A$616,0),MATCH('PBI data'!$D887,'3. GRI Pricing'!$A$16:$AP$16,0)),0)</f>
        <v>1453.8728927427728</v>
      </c>
    </row>
    <row r="888" spans="1:5" x14ac:dyDescent="0.25">
      <c r="B888" s="1" t="str">
        <f t="shared" ca="1" si="130"/>
        <v>222708074</v>
      </c>
      <c r="C888" s="384">
        <f t="shared" si="129"/>
        <v>45870</v>
      </c>
      <c r="D888" s="384">
        <f t="shared" si="129"/>
        <v>45900</v>
      </c>
      <c r="E888" s="385">
        <f ca="1">IFERROR(INDEX('3. GRI Pricing'!$A$16:$AP$616,MATCH('PBI data'!$B888,'3. GRI Pricing'!$A$16:$A$616,0),MATCH('PBI data'!$D888,'3. GRI Pricing'!$A$16:$AP$16,0)),0)</f>
        <v>1461.0857481233159</v>
      </c>
    </row>
    <row r="889" spans="1:5" x14ac:dyDescent="0.25">
      <c r="B889" s="1" t="str">
        <f t="shared" ca="1" si="130"/>
        <v>222708074</v>
      </c>
      <c r="C889" s="384">
        <f t="shared" si="129"/>
        <v>45901</v>
      </c>
      <c r="D889" s="384">
        <f t="shared" si="129"/>
        <v>45930</v>
      </c>
      <c r="E889" s="385">
        <f ca="1">IFERROR(INDEX('3. GRI Pricing'!$A$16:$AP$616,MATCH('PBI data'!$B889,'3. GRI Pricing'!$A$16:$A$616,0),MATCH('PBI data'!$D889,'3. GRI Pricing'!$A$16:$AP$16,0)),0)</f>
        <v>1468.0999999999995</v>
      </c>
    </row>
    <row r="890" spans="1:5" x14ac:dyDescent="0.25">
      <c r="A890" s="381">
        <f>A878+1</f>
        <v>75</v>
      </c>
      <c r="B890" s="383" t="str">
        <f ca="1">OFFSET('3. GRI Pricing'!$A$16,'PBI data'!A890,0)</f>
        <v>222708075</v>
      </c>
      <c r="C890" s="384">
        <f t="shared" si="129"/>
        <v>45566</v>
      </c>
      <c r="D890" s="384">
        <f t="shared" si="129"/>
        <v>45596</v>
      </c>
      <c r="E890" s="385">
        <f ca="1">IFERROR(INDEX('3. GRI Pricing'!$A$16:$AP$616,MATCH('PBI data'!$B890,'3. GRI Pricing'!$A$16:$A$616,0),MATCH('PBI data'!$D890,'3. GRI Pricing'!$A$16:$AP$16,0)),0)</f>
        <v>1356.6975282449646</v>
      </c>
    </row>
    <row r="891" spans="1:5" x14ac:dyDescent="0.25">
      <c r="B891" s="1" t="str">
        <f ca="1">B890</f>
        <v>222708075</v>
      </c>
      <c r="C891" s="384">
        <f t="shared" si="129"/>
        <v>45597</v>
      </c>
      <c r="D891" s="384">
        <f t="shared" si="129"/>
        <v>45626</v>
      </c>
      <c r="E891" s="385">
        <f ca="1">IFERROR(INDEX('3. GRI Pricing'!$A$16:$AP$616,MATCH('PBI data'!$B891,'3. GRI Pricing'!$A$16:$A$616,0),MATCH('PBI data'!$D891,'3. GRI Pricing'!$A$16:$AP$16,0)),0)</f>
        <v>1363.2106423423454</v>
      </c>
    </row>
    <row r="892" spans="1:5" x14ac:dyDescent="0.25">
      <c r="B892" s="1" t="str">
        <f t="shared" ref="B892:B901" ca="1" si="131">B891</f>
        <v>222708075</v>
      </c>
      <c r="C892" s="384">
        <f t="shared" si="129"/>
        <v>45627</v>
      </c>
      <c r="D892" s="384">
        <f t="shared" si="129"/>
        <v>45657</v>
      </c>
      <c r="E892" s="385">
        <f ca="1">IFERROR(INDEX('3. GRI Pricing'!$A$16:$AP$616,MATCH('PBI data'!$B892,'3. GRI Pricing'!$A$16:$A$616,0),MATCH('PBI data'!$D892,'3. GRI Pricing'!$A$16:$AP$16,0)),0)</f>
        <v>1369.9737103282152</v>
      </c>
    </row>
    <row r="893" spans="1:5" x14ac:dyDescent="0.25">
      <c r="B893" s="1" t="str">
        <f t="shared" ca="1" si="131"/>
        <v>222708075</v>
      </c>
      <c r="C893" s="384">
        <f t="shared" si="129"/>
        <v>45658</v>
      </c>
      <c r="D893" s="384">
        <f t="shared" si="129"/>
        <v>45688</v>
      </c>
      <c r="E893" s="385">
        <f ca="1">IFERROR(INDEX('3. GRI Pricing'!$A$16:$AP$616,MATCH('PBI data'!$B893,'3. GRI Pricing'!$A$16:$A$616,0),MATCH('PBI data'!$D893,'3. GRI Pricing'!$A$16:$AP$16,0)),0)</f>
        <v>1376.7703307873132</v>
      </c>
    </row>
    <row r="894" spans="1:5" x14ac:dyDescent="0.25">
      <c r="B894" s="1" t="str">
        <f t="shared" ca="1" si="131"/>
        <v>222708075</v>
      </c>
      <c r="C894" s="384">
        <f t="shared" si="129"/>
        <v>45689</v>
      </c>
      <c r="D894" s="384">
        <f t="shared" si="129"/>
        <v>45716</v>
      </c>
      <c r="E894" s="385">
        <f ca="1">IFERROR(INDEX('3. GRI Pricing'!$A$16:$AP$616,MATCH('PBI data'!$B894,'3. GRI Pricing'!$A$16:$A$616,0),MATCH('PBI data'!$D894,'3. GRI Pricing'!$A$16:$AP$16,0)),0)</f>
        <v>1382.9381912916188</v>
      </c>
    </row>
    <row r="895" spans="1:5" x14ac:dyDescent="0.25">
      <c r="B895" s="1" t="str">
        <f t="shared" ca="1" si="131"/>
        <v>222708075</v>
      </c>
      <c r="C895" s="384">
        <f t="shared" ref="C895:D910" si="132">C883</f>
        <v>45717</v>
      </c>
      <c r="D895" s="384">
        <f t="shared" si="132"/>
        <v>45747</v>
      </c>
      <c r="E895" s="385">
        <f ca="1">IFERROR(INDEX('3. GRI Pricing'!$A$16:$AP$616,MATCH('PBI data'!$B895,'3. GRI Pricing'!$A$16:$A$616,0),MATCH('PBI data'!$D895,'3. GRI Pricing'!$A$16:$AP$16,0)),0)</f>
        <v>1389.7991302525195</v>
      </c>
    </row>
    <row r="896" spans="1:5" x14ac:dyDescent="0.25">
      <c r="B896" s="1" t="str">
        <f t="shared" ca="1" si="131"/>
        <v>222708075</v>
      </c>
      <c r="C896" s="384">
        <f t="shared" si="132"/>
        <v>45748</v>
      </c>
      <c r="D896" s="384">
        <f t="shared" si="132"/>
        <v>45777</v>
      </c>
      <c r="E896" s="385">
        <f ca="1">IFERROR(INDEX('3. GRI Pricing'!$A$16:$AP$616,MATCH('PBI data'!$B896,'3. GRI Pricing'!$A$16:$A$616,0),MATCH('PBI data'!$D896,'3. GRI Pricing'!$A$16:$AP$16,0)),0)</f>
        <v>1396.4711556077104</v>
      </c>
    </row>
    <row r="897" spans="1:5" x14ac:dyDescent="0.25">
      <c r="B897" s="1" t="str">
        <f t="shared" ca="1" si="131"/>
        <v>222708075</v>
      </c>
      <c r="C897" s="384">
        <f t="shared" si="132"/>
        <v>45778</v>
      </c>
      <c r="D897" s="384">
        <f t="shared" si="132"/>
        <v>45808</v>
      </c>
      <c r="E897" s="385">
        <f ca="1">IFERROR(INDEX('3. GRI Pricing'!$A$16:$AP$616,MATCH('PBI data'!$B897,'3. GRI Pricing'!$A$16:$A$616,0),MATCH('PBI data'!$D897,'3. GRI Pricing'!$A$16:$AP$16,0)),0)</f>
        <v>1403.3992333913852</v>
      </c>
    </row>
    <row r="898" spans="1:5" x14ac:dyDescent="0.25">
      <c r="B898" s="1" t="str">
        <f t="shared" ca="1" si="131"/>
        <v>222708075</v>
      </c>
      <c r="C898" s="384">
        <f t="shared" si="132"/>
        <v>45809</v>
      </c>
      <c r="D898" s="384">
        <f t="shared" si="132"/>
        <v>45838</v>
      </c>
      <c r="E898" s="385">
        <f ca="1">IFERROR(INDEX('3. GRI Pricing'!$A$16:$AP$616,MATCH('PBI data'!$B898,'3. GRI Pricing'!$A$16:$A$616,0),MATCH('PBI data'!$D898,'3. GRI Pricing'!$A$16:$AP$16,0)),0)</f>
        <v>1410.1365489248478</v>
      </c>
    </row>
    <row r="899" spans="1:5" x14ac:dyDescent="0.25">
      <c r="B899" s="1" t="str">
        <f t="shared" ca="1" si="131"/>
        <v>222708075</v>
      </c>
      <c r="C899" s="384">
        <f t="shared" si="132"/>
        <v>45839</v>
      </c>
      <c r="D899" s="384">
        <f t="shared" si="132"/>
        <v>45869</v>
      </c>
      <c r="E899" s="385">
        <f ca="1">IFERROR(INDEX('3. GRI Pricing'!$A$16:$AP$616,MATCH('PBI data'!$B899,'3. GRI Pricing'!$A$16:$A$616,0),MATCH('PBI data'!$D899,'3. GRI Pricing'!$A$16:$AP$16,0)),0)</f>
        <v>1417.1324225290562</v>
      </c>
    </row>
    <row r="900" spans="1:5" x14ac:dyDescent="0.25">
      <c r="B900" s="1" t="str">
        <f t="shared" ca="1" si="131"/>
        <v>222708075</v>
      </c>
      <c r="C900" s="384">
        <f t="shared" si="132"/>
        <v>45870</v>
      </c>
      <c r="D900" s="384">
        <f t="shared" si="132"/>
        <v>45900</v>
      </c>
      <c r="E900" s="385">
        <f ca="1">IFERROR(INDEX('3. GRI Pricing'!$A$16:$AP$616,MATCH('PBI data'!$B900,'3. GRI Pricing'!$A$16:$A$616,0),MATCH('PBI data'!$D900,'3. GRI Pricing'!$A$16:$AP$16,0)),0)</f>
        <v>1424.1630035859032</v>
      </c>
    </row>
    <row r="901" spans="1:5" x14ac:dyDescent="0.25">
      <c r="B901" s="1" t="str">
        <f t="shared" ca="1" si="131"/>
        <v>222708075</v>
      </c>
      <c r="C901" s="384">
        <f t="shared" si="132"/>
        <v>45901</v>
      </c>
      <c r="D901" s="384">
        <f t="shared" si="132"/>
        <v>45930</v>
      </c>
      <c r="E901" s="385">
        <f ca="1">IFERROR(INDEX('3. GRI Pricing'!$A$16:$AP$616,MATCH('PBI data'!$B901,'3. GRI Pricing'!$A$16:$A$616,0),MATCH('PBI data'!$D901,'3. GRI Pricing'!$A$16:$AP$16,0)),0)</f>
        <v>1430.9999999999991</v>
      </c>
    </row>
    <row r="902" spans="1:5" x14ac:dyDescent="0.25">
      <c r="A902" s="381">
        <f>A890+1</f>
        <v>76</v>
      </c>
      <c r="B902" s="383" t="str">
        <f ca="1">OFFSET('3. GRI Pricing'!$A$16,'PBI data'!A902,0)</f>
        <v>222708076</v>
      </c>
      <c r="C902" s="384">
        <f t="shared" si="132"/>
        <v>45566</v>
      </c>
      <c r="D902" s="384">
        <f t="shared" si="132"/>
        <v>45596</v>
      </c>
      <c r="E902" s="385">
        <f ca="1">IFERROR(INDEX('3. GRI Pricing'!$A$16:$AP$616,MATCH('PBI data'!$B902,'3. GRI Pricing'!$A$16:$A$616,0),MATCH('PBI data'!$D902,'3. GRI Pricing'!$A$16:$AP$16,0)),0)</f>
        <v>1803.9052319997863</v>
      </c>
    </row>
    <row r="903" spans="1:5" x14ac:dyDescent="0.25">
      <c r="B903" s="1" t="str">
        <f ca="1">B902</f>
        <v>222708076</v>
      </c>
      <c r="C903" s="384">
        <f t="shared" si="132"/>
        <v>45597</v>
      </c>
      <c r="D903" s="384">
        <f t="shared" si="132"/>
        <v>45626</v>
      </c>
      <c r="E903" s="385">
        <f ca="1">IFERROR(INDEX('3. GRI Pricing'!$A$16:$AP$616,MATCH('PBI data'!$B903,'3. GRI Pricing'!$A$16:$A$616,0),MATCH('PBI data'!$D903,'3. GRI Pricing'!$A$16:$AP$16,0)),0)</f>
        <v>1812.5652614848225</v>
      </c>
    </row>
    <row r="904" spans="1:5" x14ac:dyDescent="0.25">
      <c r="B904" s="1" t="str">
        <f t="shared" ref="B904:B913" ca="1" si="133">B903</f>
        <v>222708076</v>
      </c>
      <c r="C904" s="384">
        <f t="shared" si="132"/>
        <v>45627</v>
      </c>
      <c r="D904" s="384">
        <f t="shared" si="132"/>
        <v>45657</v>
      </c>
      <c r="E904" s="385">
        <f ca="1">IFERROR(INDEX('3. GRI Pricing'!$A$16:$AP$616,MATCH('PBI data'!$B904,'3. GRI Pricing'!$A$16:$A$616,0),MATCH('PBI data'!$D904,'3. GRI Pricing'!$A$16:$AP$16,0)),0)</f>
        <v>1821.5576370660347</v>
      </c>
    </row>
    <row r="905" spans="1:5" x14ac:dyDescent="0.25">
      <c r="B905" s="1" t="str">
        <f t="shared" ca="1" si="133"/>
        <v>222708076</v>
      </c>
      <c r="C905" s="384">
        <f t="shared" si="132"/>
        <v>45658</v>
      </c>
      <c r="D905" s="384">
        <f t="shared" si="132"/>
        <v>45688</v>
      </c>
      <c r="E905" s="385">
        <f ca="1">IFERROR(INDEX('3. GRI Pricing'!$A$16:$AP$616,MATCH('PBI data'!$B905,'3. GRI Pricing'!$A$16:$A$616,0),MATCH('PBI data'!$D905,'3. GRI Pricing'!$A$16:$AP$16,0)),0)</f>
        <v>1830.5946250097982</v>
      </c>
    </row>
    <row r="906" spans="1:5" x14ac:dyDescent="0.25">
      <c r="B906" s="1" t="str">
        <f t="shared" ca="1" si="133"/>
        <v>222708076</v>
      </c>
      <c r="C906" s="384">
        <f t="shared" si="132"/>
        <v>45689</v>
      </c>
      <c r="D906" s="384">
        <f t="shared" si="132"/>
        <v>45716</v>
      </c>
      <c r="E906" s="385">
        <f ca="1">IFERROR(INDEX('3. GRI Pricing'!$A$16:$AP$616,MATCH('PBI data'!$B906,'3. GRI Pricing'!$A$16:$A$616,0),MATCH('PBI data'!$D906,'3. GRI Pricing'!$A$16:$AP$16,0)),0)</f>
        <v>1838.7955950877449</v>
      </c>
    </row>
    <row r="907" spans="1:5" x14ac:dyDescent="0.25">
      <c r="B907" s="1" t="str">
        <f t="shared" ca="1" si="133"/>
        <v>222708076</v>
      </c>
      <c r="C907" s="384">
        <f t="shared" si="132"/>
        <v>45717</v>
      </c>
      <c r="D907" s="384">
        <f t="shared" si="132"/>
        <v>45747</v>
      </c>
      <c r="E907" s="385">
        <f ca="1">IFERROR(INDEX('3. GRI Pricing'!$A$16:$AP$616,MATCH('PBI data'!$B907,'3. GRI Pricing'!$A$16:$A$616,0),MATCH('PBI data'!$D907,'3. GRI Pricing'!$A$16:$AP$16,0)),0)</f>
        <v>1847.9181028172388</v>
      </c>
    </row>
    <row r="908" spans="1:5" x14ac:dyDescent="0.25">
      <c r="B908" s="1" t="str">
        <f t="shared" ca="1" si="133"/>
        <v>222708076</v>
      </c>
      <c r="C908" s="384">
        <f t="shared" si="132"/>
        <v>45748</v>
      </c>
      <c r="D908" s="384">
        <f t="shared" si="132"/>
        <v>45777</v>
      </c>
      <c r="E908" s="385">
        <f ca="1">IFERROR(INDEX('3. GRI Pricing'!$A$16:$AP$616,MATCH('PBI data'!$B908,'3. GRI Pricing'!$A$16:$A$616,0),MATCH('PBI data'!$D908,'3. GRI Pricing'!$A$16:$AP$16,0)),0)</f>
        <v>1856.789425419141</v>
      </c>
    </row>
    <row r="909" spans="1:5" x14ac:dyDescent="0.25">
      <c r="B909" s="1" t="str">
        <f t="shared" ca="1" si="133"/>
        <v>222708076</v>
      </c>
      <c r="C909" s="384">
        <f t="shared" si="132"/>
        <v>45778</v>
      </c>
      <c r="D909" s="384">
        <f t="shared" si="132"/>
        <v>45808</v>
      </c>
      <c r="E909" s="385">
        <f ca="1">IFERROR(INDEX('3. GRI Pricing'!$A$16:$AP$616,MATCH('PBI data'!$B909,'3. GRI Pricing'!$A$16:$A$616,0),MATCH('PBI data'!$D909,'3. GRI Pricing'!$A$16:$AP$16,0)),0)</f>
        <v>1866.001202916694</v>
      </c>
    </row>
    <row r="910" spans="1:5" x14ac:dyDescent="0.25">
      <c r="B910" s="1" t="str">
        <f t="shared" ca="1" si="133"/>
        <v>222708076</v>
      </c>
      <c r="C910" s="384">
        <f t="shared" si="132"/>
        <v>45809</v>
      </c>
      <c r="D910" s="384">
        <f t="shared" si="132"/>
        <v>45838</v>
      </c>
      <c r="E910" s="385">
        <f ca="1">IFERROR(INDEX('3. GRI Pricing'!$A$16:$AP$616,MATCH('PBI data'!$B910,'3. GRI Pricing'!$A$16:$A$616,0),MATCH('PBI data'!$D910,'3. GRI Pricing'!$A$16:$AP$16,0)),0)</f>
        <v>1874.9593372741497</v>
      </c>
    </row>
    <row r="911" spans="1:5" x14ac:dyDescent="0.25">
      <c r="B911" s="1" t="str">
        <f t="shared" ca="1" si="133"/>
        <v>222708076</v>
      </c>
      <c r="C911" s="384">
        <f t="shared" ref="C911:D926" si="134">C899</f>
        <v>45839</v>
      </c>
      <c r="D911" s="384">
        <f t="shared" si="134"/>
        <v>45869</v>
      </c>
      <c r="E911" s="385">
        <f ca="1">IFERROR(INDEX('3. GRI Pricing'!$A$16:$AP$616,MATCH('PBI data'!$B911,'3. GRI Pricing'!$A$16:$A$616,0),MATCH('PBI data'!$D911,'3. GRI Pricing'!$A$16:$AP$16,0)),0)</f>
        <v>1884.2612581034489</v>
      </c>
    </row>
    <row r="912" spans="1:5" x14ac:dyDescent="0.25">
      <c r="B912" s="1" t="str">
        <f t="shared" ca="1" si="133"/>
        <v>222708076</v>
      </c>
      <c r="C912" s="384">
        <f t="shared" si="134"/>
        <v>45870</v>
      </c>
      <c r="D912" s="384">
        <f t="shared" si="134"/>
        <v>45900</v>
      </c>
      <c r="E912" s="385">
        <f ca="1">IFERROR(INDEX('3. GRI Pricing'!$A$16:$AP$616,MATCH('PBI data'!$B912,'3. GRI Pricing'!$A$16:$A$616,0),MATCH('PBI data'!$D912,'3. GRI Pricing'!$A$16:$AP$16,0)),0)</f>
        <v>1893.6093269901455</v>
      </c>
    </row>
    <row r="913" spans="1:5" x14ac:dyDescent="0.25">
      <c r="B913" s="1" t="str">
        <f t="shared" ca="1" si="133"/>
        <v>222708076</v>
      </c>
      <c r="C913" s="384">
        <f t="shared" si="134"/>
        <v>45901</v>
      </c>
      <c r="D913" s="384">
        <f t="shared" si="134"/>
        <v>45930</v>
      </c>
      <c r="E913" s="385">
        <f ca="1">IFERROR(INDEX('3. GRI Pricing'!$A$16:$AP$616,MATCH('PBI data'!$B913,'3. GRI Pricing'!$A$16:$A$616,0),MATCH('PBI data'!$D913,'3. GRI Pricing'!$A$16:$AP$16,0)),0)</f>
        <v>1902.6999999999991</v>
      </c>
    </row>
    <row r="914" spans="1:5" x14ac:dyDescent="0.25">
      <c r="A914" s="381">
        <f>A902+1</f>
        <v>77</v>
      </c>
      <c r="B914" s="383" t="str">
        <f ca="1">OFFSET('3. GRI Pricing'!$A$16,'PBI data'!A914,0)</f>
        <v>222708077</v>
      </c>
      <c r="C914" s="384">
        <f t="shared" si="134"/>
        <v>45566</v>
      </c>
      <c r="D914" s="384">
        <f t="shared" si="134"/>
        <v>45596</v>
      </c>
      <c r="E914" s="385">
        <f ca="1">IFERROR(INDEX('3. GRI Pricing'!$A$16:$AP$616,MATCH('PBI data'!$B914,'3. GRI Pricing'!$A$16:$A$616,0),MATCH('PBI data'!$D914,'3. GRI Pricing'!$A$16:$AP$16,0)),0)</f>
        <v>1346.6479169246315</v>
      </c>
    </row>
    <row r="915" spans="1:5" x14ac:dyDescent="0.25">
      <c r="B915" s="1" t="str">
        <f ca="1">B914</f>
        <v>222708077</v>
      </c>
      <c r="C915" s="384">
        <f t="shared" si="134"/>
        <v>45597</v>
      </c>
      <c r="D915" s="384">
        <f t="shared" si="134"/>
        <v>45626</v>
      </c>
      <c r="E915" s="385">
        <f ca="1">IFERROR(INDEX('3. GRI Pricing'!$A$16:$AP$616,MATCH('PBI data'!$B915,'3. GRI Pricing'!$A$16:$A$616,0),MATCH('PBI data'!$D915,'3. GRI Pricing'!$A$16:$AP$16,0)),0)</f>
        <v>1353.1127857324022</v>
      </c>
    </row>
    <row r="916" spans="1:5" x14ac:dyDescent="0.25">
      <c r="B916" s="1" t="str">
        <f t="shared" ref="B916:B925" ca="1" si="135">B915</f>
        <v>222708077</v>
      </c>
      <c r="C916" s="384">
        <f t="shared" si="134"/>
        <v>45627</v>
      </c>
      <c r="D916" s="384">
        <f t="shared" si="134"/>
        <v>45657</v>
      </c>
      <c r="E916" s="385">
        <f ca="1">IFERROR(INDEX('3. GRI Pricing'!$A$16:$AP$616,MATCH('PBI data'!$B916,'3. GRI Pricing'!$A$16:$A$616,0),MATCH('PBI data'!$D916,'3. GRI Pricing'!$A$16:$AP$16,0)),0)</f>
        <v>1359.8257569183768</v>
      </c>
    </row>
    <row r="917" spans="1:5" x14ac:dyDescent="0.25">
      <c r="B917" s="1" t="str">
        <f t="shared" ca="1" si="135"/>
        <v>222708077</v>
      </c>
      <c r="C917" s="384">
        <f t="shared" si="134"/>
        <v>45658</v>
      </c>
      <c r="D917" s="384">
        <f t="shared" si="134"/>
        <v>45688</v>
      </c>
      <c r="E917" s="385">
        <f ca="1">IFERROR(INDEX('3. GRI Pricing'!$A$16:$AP$616,MATCH('PBI data'!$B917,'3. GRI Pricing'!$A$16:$A$616,0),MATCH('PBI data'!$D917,'3. GRI Pricing'!$A$16:$AP$16,0)),0)</f>
        <v>1366.5720320407406</v>
      </c>
    </row>
    <row r="918" spans="1:5" x14ac:dyDescent="0.25">
      <c r="B918" s="1" t="str">
        <f t="shared" ca="1" si="135"/>
        <v>222708077</v>
      </c>
      <c r="C918" s="384">
        <f t="shared" si="134"/>
        <v>45689</v>
      </c>
      <c r="D918" s="384">
        <f t="shared" si="134"/>
        <v>45716</v>
      </c>
      <c r="E918" s="385">
        <f ca="1">IFERROR(INDEX('3. GRI Pricing'!$A$16:$AP$616,MATCH('PBI data'!$B918,'3. GRI Pricing'!$A$16:$A$616,0),MATCH('PBI data'!$D918,'3. GRI Pricing'!$A$16:$AP$16,0)),0)</f>
        <v>1372.6942046894585</v>
      </c>
    </row>
    <row r="919" spans="1:5" x14ac:dyDescent="0.25">
      <c r="B919" s="1" t="str">
        <f t="shared" ca="1" si="135"/>
        <v>222708077</v>
      </c>
      <c r="C919" s="384">
        <f t="shared" si="134"/>
        <v>45717</v>
      </c>
      <c r="D919" s="384">
        <f t="shared" si="134"/>
        <v>45747</v>
      </c>
      <c r="E919" s="385">
        <f ca="1">IFERROR(INDEX('3. GRI Pricing'!$A$16:$AP$616,MATCH('PBI data'!$B919,'3. GRI Pricing'!$A$16:$A$616,0),MATCH('PBI data'!$D919,'3. GRI Pricing'!$A$16:$AP$16,0)),0)</f>
        <v>1379.5043218802784</v>
      </c>
    </row>
    <row r="920" spans="1:5" x14ac:dyDescent="0.25">
      <c r="B920" s="1" t="str">
        <f t="shared" ca="1" si="135"/>
        <v>222708077</v>
      </c>
      <c r="C920" s="384">
        <f t="shared" si="134"/>
        <v>45748</v>
      </c>
      <c r="D920" s="384">
        <f t="shared" si="134"/>
        <v>45777</v>
      </c>
      <c r="E920" s="385">
        <f ca="1">IFERROR(INDEX('3. GRI Pricing'!$A$16:$AP$616,MATCH('PBI data'!$B920,'3. GRI Pricing'!$A$16:$A$616,0),MATCH('PBI data'!$D920,'3. GRI Pricing'!$A$16:$AP$16,0)),0)</f>
        <v>1386.1269248254309</v>
      </c>
    </row>
    <row r="921" spans="1:5" x14ac:dyDescent="0.25">
      <c r="B921" s="1" t="str">
        <f t="shared" ca="1" si="135"/>
        <v>222708077</v>
      </c>
      <c r="C921" s="384">
        <f t="shared" si="134"/>
        <v>45778</v>
      </c>
      <c r="D921" s="384">
        <f t="shared" si="134"/>
        <v>45808</v>
      </c>
      <c r="E921" s="385">
        <f ca="1">IFERROR(INDEX('3. GRI Pricing'!$A$16:$AP$616,MATCH('PBI data'!$B921,'3. GRI Pricing'!$A$16:$A$616,0),MATCH('PBI data'!$D921,'3. GRI Pricing'!$A$16:$AP$16,0)),0)</f>
        <v>1393.0036835144119</v>
      </c>
    </row>
    <row r="922" spans="1:5" x14ac:dyDescent="0.25">
      <c r="B922" s="1" t="str">
        <f t="shared" ca="1" si="135"/>
        <v>222708077</v>
      </c>
      <c r="C922" s="384">
        <f t="shared" si="134"/>
        <v>45809</v>
      </c>
      <c r="D922" s="384">
        <f t="shared" si="134"/>
        <v>45838</v>
      </c>
      <c r="E922" s="385">
        <f ca="1">IFERROR(INDEX('3. GRI Pricing'!$A$16:$AP$616,MATCH('PBI data'!$B922,'3. GRI Pricing'!$A$16:$A$616,0),MATCH('PBI data'!$D922,'3. GRI Pricing'!$A$16:$AP$16,0)),0)</f>
        <v>1399.6910930068859</v>
      </c>
    </row>
    <row r="923" spans="1:5" x14ac:dyDescent="0.25">
      <c r="B923" s="1" t="str">
        <f t="shared" ca="1" si="135"/>
        <v>222708077</v>
      </c>
      <c r="C923" s="384">
        <f t="shared" si="134"/>
        <v>45839</v>
      </c>
      <c r="D923" s="384">
        <f t="shared" si="134"/>
        <v>45869</v>
      </c>
      <c r="E923" s="385">
        <f ca="1">IFERROR(INDEX('3. GRI Pricing'!$A$16:$AP$616,MATCH('PBI data'!$B923,'3. GRI Pricing'!$A$16:$A$616,0),MATCH('PBI data'!$D923,'3. GRI Pricing'!$A$16:$AP$16,0)),0)</f>
        <v>1406.635145325137</v>
      </c>
    </row>
    <row r="924" spans="1:5" x14ac:dyDescent="0.25">
      <c r="B924" s="1" t="str">
        <f t="shared" ca="1" si="135"/>
        <v>222708077</v>
      </c>
      <c r="C924" s="384">
        <f t="shared" si="134"/>
        <v>45870</v>
      </c>
      <c r="D924" s="384">
        <f t="shared" si="134"/>
        <v>45900</v>
      </c>
      <c r="E924" s="385">
        <f ca="1">IFERROR(INDEX('3. GRI Pricing'!$A$16:$AP$616,MATCH('PBI data'!$B924,'3. GRI Pricing'!$A$16:$A$616,0),MATCH('PBI data'!$D924,'3. GRI Pricing'!$A$16:$AP$16,0)),0)</f>
        <v>1413.6136480037853</v>
      </c>
    </row>
    <row r="925" spans="1:5" x14ac:dyDescent="0.25">
      <c r="B925" s="1" t="str">
        <f t="shared" ca="1" si="135"/>
        <v>222708077</v>
      </c>
      <c r="C925" s="384">
        <f t="shared" si="134"/>
        <v>45901</v>
      </c>
      <c r="D925" s="384">
        <f t="shared" si="134"/>
        <v>45930</v>
      </c>
      <c r="E925" s="385">
        <f ca="1">IFERROR(INDEX('3. GRI Pricing'!$A$16:$AP$616,MATCH('PBI data'!$B925,'3. GRI Pricing'!$A$16:$A$616,0),MATCH('PBI data'!$D925,'3. GRI Pricing'!$A$16:$AP$16,0)),0)</f>
        <v>1420.3999999999992</v>
      </c>
    </row>
    <row r="926" spans="1:5" x14ac:dyDescent="0.25">
      <c r="A926" s="381">
        <f>A914+1</f>
        <v>78</v>
      </c>
      <c r="B926" s="383" t="str">
        <f ca="1">OFFSET('3. GRI Pricing'!$A$16,'PBI data'!A926,0)</f>
        <v>222708078</v>
      </c>
      <c r="C926" s="384">
        <f t="shared" si="134"/>
        <v>45566</v>
      </c>
      <c r="D926" s="384">
        <f t="shared" si="134"/>
        <v>45596</v>
      </c>
      <c r="E926" s="385">
        <f ca="1">IFERROR(INDEX('3. GRI Pricing'!$A$16:$AP$616,MATCH('PBI data'!$B926,'3. GRI Pricing'!$A$16:$A$616,0),MATCH('PBI data'!$D926,'3. GRI Pricing'!$A$16:$AP$16,0)),0)</f>
        <v>1346.6479169246315</v>
      </c>
    </row>
    <row r="927" spans="1:5" x14ac:dyDescent="0.25">
      <c r="B927" s="1" t="str">
        <f ca="1">B926</f>
        <v>222708078</v>
      </c>
      <c r="C927" s="384">
        <f t="shared" ref="C927:D942" si="136">C915</f>
        <v>45597</v>
      </c>
      <c r="D927" s="384">
        <f t="shared" si="136"/>
        <v>45626</v>
      </c>
      <c r="E927" s="385">
        <f ca="1">IFERROR(INDEX('3. GRI Pricing'!$A$16:$AP$616,MATCH('PBI data'!$B927,'3. GRI Pricing'!$A$16:$A$616,0),MATCH('PBI data'!$D927,'3. GRI Pricing'!$A$16:$AP$16,0)),0)</f>
        <v>1353.1127857324022</v>
      </c>
    </row>
    <row r="928" spans="1:5" x14ac:dyDescent="0.25">
      <c r="B928" s="1" t="str">
        <f t="shared" ref="B928:B937" ca="1" si="137">B927</f>
        <v>222708078</v>
      </c>
      <c r="C928" s="384">
        <f t="shared" si="136"/>
        <v>45627</v>
      </c>
      <c r="D928" s="384">
        <f t="shared" si="136"/>
        <v>45657</v>
      </c>
      <c r="E928" s="385">
        <f ca="1">IFERROR(INDEX('3. GRI Pricing'!$A$16:$AP$616,MATCH('PBI data'!$B928,'3. GRI Pricing'!$A$16:$A$616,0),MATCH('PBI data'!$D928,'3. GRI Pricing'!$A$16:$AP$16,0)),0)</f>
        <v>1359.8257569183768</v>
      </c>
    </row>
    <row r="929" spans="1:5" x14ac:dyDescent="0.25">
      <c r="B929" s="1" t="str">
        <f t="shared" ca="1" si="137"/>
        <v>222708078</v>
      </c>
      <c r="C929" s="384">
        <f t="shared" si="136"/>
        <v>45658</v>
      </c>
      <c r="D929" s="384">
        <f t="shared" si="136"/>
        <v>45688</v>
      </c>
      <c r="E929" s="385">
        <f ca="1">IFERROR(INDEX('3. GRI Pricing'!$A$16:$AP$616,MATCH('PBI data'!$B929,'3. GRI Pricing'!$A$16:$A$616,0),MATCH('PBI data'!$D929,'3. GRI Pricing'!$A$16:$AP$16,0)),0)</f>
        <v>1366.5720320407406</v>
      </c>
    </row>
    <row r="930" spans="1:5" x14ac:dyDescent="0.25">
      <c r="B930" s="1" t="str">
        <f t="shared" ca="1" si="137"/>
        <v>222708078</v>
      </c>
      <c r="C930" s="384">
        <f t="shared" si="136"/>
        <v>45689</v>
      </c>
      <c r="D930" s="384">
        <f t="shared" si="136"/>
        <v>45716</v>
      </c>
      <c r="E930" s="385">
        <f ca="1">IFERROR(INDEX('3. GRI Pricing'!$A$16:$AP$616,MATCH('PBI data'!$B930,'3. GRI Pricing'!$A$16:$A$616,0),MATCH('PBI data'!$D930,'3. GRI Pricing'!$A$16:$AP$16,0)),0)</f>
        <v>1372.6942046894585</v>
      </c>
    </row>
    <row r="931" spans="1:5" x14ac:dyDescent="0.25">
      <c r="B931" s="1" t="str">
        <f t="shared" ca="1" si="137"/>
        <v>222708078</v>
      </c>
      <c r="C931" s="384">
        <f t="shared" si="136"/>
        <v>45717</v>
      </c>
      <c r="D931" s="384">
        <f t="shared" si="136"/>
        <v>45747</v>
      </c>
      <c r="E931" s="385">
        <f ca="1">IFERROR(INDEX('3. GRI Pricing'!$A$16:$AP$616,MATCH('PBI data'!$B931,'3. GRI Pricing'!$A$16:$A$616,0),MATCH('PBI data'!$D931,'3. GRI Pricing'!$A$16:$AP$16,0)),0)</f>
        <v>1379.5043218802784</v>
      </c>
    </row>
    <row r="932" spans="1:5" x14ac:dyDescent="0.25">
      <c r="B932" s="1" t="str">
        <f t="shared" ca="1" si="137"/>
        <v>222708078</v>
      </c>
      <c r="C932" s="384">
        <f t="shared" si="136"/>
        <v>45748</v>
      </c>
      <c r="D932" s="384">
        <f t="shared" si="136"/>
        <v>45777</v>
      </c>
      <c r="E932" s="385">
        <f ca="1">IFERROR(INDEX('3. GRI Pricing'!$A$16:$AP$616,MATCH('PBI data'!$B932,'3. GRI Pricing'!$A$16:$A$616,0),MATCH('PBI data'!$D932,'3. GRI Pricing'!$A$16:$AP$16,0)),0)</f>
        <v>1386.1269248254309</v>
      </c>
    </row>
    <row r="933" spans="1:5" x14ac:dyDescent="0.25">
      <c r="B933" s="1" t="str">
        <f t="shared" ca="1" si="137"/>
        <v>222708078</v>
      </c>
      <c r="C933" s="384">
        <f t="shared" si="136"/>
        <v>45778</v>
      </c>
      <c r="D933" s="384">
        <f t="shared" si="136"/>
        <v>45808</v>
      </c>
      <c r="E933" s="385">
        <f ca="1">IFERROR(INDEX('3. GRI Pricing'!$A$16:$AP$616,MATCH('PBI data'!$B933,'3. GRI Pricing'!$A$16:$A$616,0),MATCH('PBI data'!$D933,'3. GRI Pricing'!$A$16:$AP$16,0)),0)</f>
        <v>1393.0036835144119</v>
      </c>
    </row>
    <row r="934" spans="1:5" x14ac:dyDescent="0.25">
      <c r="B934" s="1" t="str">
        <f t="shared" ca="1" si="137"/>
        <v>222708078</v>
      </c>
      <c r="C934" s="384">
        <f t="shared" si="136"/>
        <v>45809</v>
      </c>
      <c r="D934" s="384">
        <f t="shared" si="136"/>
        <v>45838</v>
      </c>
      <c r="E934" s="385">
        <f ca="1">IFERROR(INDEX('3. GRI Pricing'!$A$16:$AP$616,MATCH('PBI data'!$B934,'3. GRI Pricing'!$A$16:$A$616,0),MATCH('PBI data'!$D934,'3. GRI Pricing'!$A$16:$AP$16,0)),0)</f>
        <v>1399.6910930068859</v>
      </c>
    </row>
    <row r="935" spans="1:5" x14ac:dyDescent="0.25">
      <c r="B935" s="1" t="str">
        <f t="shared" ca="1" si="137"/>
        <v>222708078</v>
      </c>
      <c r="C935" s="384">
        <f t="shared" si="136"/>
        <v>45839</v>
      </c>
      <c r="D935" s="384">
        <f t="shared" si="136"/>
        <v>45869</v>
      </c>
      <c r="E935" s="385">
        <f ca="1">IFERROR(INDEX('3. GRI Pricing'!$A$16:$AP$616,MATCH('PBI data'!$B935,'3. GRI Pricing'!$A$16:$A$616,0),MATCH('PBI data'!$D935,'3. GRI Pricing'!$A$16:$AP$16,0)),0)</f>
        <v>1406.635145325137</v>
      </c>
    </row>
    <row r="936" spans="1:5" x14ac:dyDescent="0.25">
      <c r="B936" s="1" t="str">
        <f t="shared" ca="1" si="137"/>
        <v>222708078</v>
      </c>
      <c r="C936" s="384">
        <f t="shared" si="136"/>
        <v>45870</v>
      </c>
      <c r="D936" s="384">
        <f t="shared" si="136"/>
        <v>45900</v>
      </c>
      <c r="E936" s="385">
        <f ca="1">IFERROR(INDEX('3. GRI Pricing'!$A$16:$AP$616,MATCH('PBI data'!$B936,'3. GRI Pricing'!$A$16:$A$616,0),MATCH('PBI data'!$D936,'3. GRI Pricing'!$A$16:$AP$16,0)),0)</f>
        <v>1413.6136480037853</v>
      </c>
    </row>
    <row r="937" spans="1:5" x14ac:dyDescent="0.25">
      <c r="B937" s="1" t="str">
        <f t="shared" ca="1" si="137"/>
        <v>222708078</v>
      </c>
      <c r="C937" s="384">
        <f t="shared" si="136"/>
        <v>45901</v>
      </c>
      <c r="D937" s="384">
        <f t="shared" si="136"/>
        <v>45930</v>
      </c>
      <c r="E937" s="385">
        <f ca="1">IFERROR(INDEX('3. GRI Pricing'!$A$16:$AP$616,MATCH('PBI data'!$B937,'3. GRI Pricing'!$A$16:$A$616,0),MATCH('PBI data'!$D937,'3. GRI Pricing'!$A$16:$AP$16,0)),0)</f>
        <v>1420.3999999999992</v>
      </c>
    </row>
    <row r="938" spans="1:5" x14ac:dyDescent="0.25">
      <c r="A938" s="381">
        <f>A926+1</f>
        <v>79</v>
      </c>
      <c r="B938" s="383" t="str">
        <f ca="1">OFFSET('3. GRI Pricing'!$A$16,'PBI data'!A938,0)</f>
        <v>222708079</v>
      </c>
      <c r="C938" s="384">
        <f t="shared" si="136"/>
        <v>45566</v>
      </c>
      <c r="D938" s="384">
        <f t="shared" si="136"/>
        <v>45596</v>
      </c>
      <c r="E938" s="385">
        <f ca="1">IFERROR(INDEX('3. GRI Pricing'!$A$16:$AP$616,MATCH('PBI data'!$B938,'3. GRI Pricing'!$A$16:$A$616,0),MATCH('PBI data'!$D938,'3. GRI Pricing'!$A$16:$AP$16,0)),0)</f>
        <v>1803.9052319997863</v>
      </c>
    </row>
    <row r="939" spans="1:5" x14ac:dyDescent="0.25">
      <c r="B939" s="1" t="str">
        <f ca="1">B938</f>
        <v>222708079</v>
      </c>
      <c r="C939" s="384">
        <f t="shared" si="136"/>
        <v>45597</v>
      </c>
      <c r="D939" s="384">
        <f t="shared" si="136"/>
        <v>45626</v>
      </c>
      <c r="E939" s="385">
        <f ca="1">IFERROR(INDEX('3. GRI Pricing'!$A$16:$AP$616,MATCH('PBI data'!$B939,'3. GRI Pricing'!$A$16:$A$616,0),MATCH('PBI data'!$D939,'3. GRI Pricing'!$A$16:$AP$16,0)),0)</f>
        <v>1812.5652614848225</v>
      </c>
    </row>
    <row r="940" spans="1:5" x14ac:dyDescent="0.25">
      <c r="B940" s="1" t="str">
        <f t="shared" ref="B940:B949" ca="1" si="138">B939</f>
        <v>222708079</v>
      </c>
      <c r="C940" s="384">
        <f t="shared" si="136"/>
        <v>45627</v>
      </c>
      <c r="D940" s="384">
        <f t="shared" si="136"/>
        <v>45657</v>
      </c>
      <c r="E940" s="385">
        <f ca="1">IFERROR(INDEX('3. GRI Pricing'!$A$16:$AP$616,MATCH('PBI data'!$B940,'3. GRI Pricing'!$A$16:$A$616,0),MATCH('PBI data'!$D940,'3. GRI Pricing'!$A$16:$AP$16,0)),0)</f>
        <v>1821.5576370660347</v>
      </c>
    </row>
    <row r="941" spans="1:5" x14ac:dyDescent="0.25">
      <c r="B941" s="1" t="str">
        <f t="shared" ca="1" si="138"/>
        <v>222708079</v>
      </c>
      <c r="C941" s="384">
        <f t="shared" si="136"/>
        <v>45658</v>
      </c>
      <c r="D941" s="384">
        <f t="shared" si="136"/>
        <v>45688</v>
      </c>
      <c r="E941" s="385">
        <f ca="1">IFERROR(INDEX('3. GRI Pricing'!$A$16:$AP$616,MATCH('PBI data'!$B941,'3. GRI Pricing'!$A$16:$A$616,0),MATCH('PBI data'!$D941,'3. GRI Pricing'!$A$16:$AP$16,0)),0)</f>
        <v>1830.5946250097982</v>
      </c>
    </row>
    <row r="942" spans="1:5" x14ac:dyDescent="0.25">
      <c r="B942" s="1" t="str">
        <f t="shared" ca="1" si="138"/>
        <v>222708079</v>
      </c>
      <c r="C942" s="384">
        <f t="shared" si="136"/>
        <v>45689</v>
      </c>
      <c r="D942" s="384">
        <f t="shared" si="136"/>
        <v>45716</v>
      </c>
      <c r="E942" s="385">
        <f ca="1">IFERROR(INDEX('3. GRI Pricing'!$A$16:$AP$616,MATCH('PBI data'!$B942,'3. GRI Pricing'!$A$16:$A$616,0),MATCH('PBI data'!$D942,'3. GRI Pricing'!$A$16:$AP$16,0)),0)</f>
        <v>1838.7955950877449</v>
      </c>
    </row>
    <row r="943" spans="1:5" x14ac:dyDescent="0.25">
      <c r="B943" s="1" t="str">
        <f t="shared" ca="1" si="138"/>
        <v>222708079</v>
      </c>
      <c r="C943" s="384">
        <f t="shared" ref="C943:D958" si="139">C931</f>
        <v>45717</v>
      </c>
      <c r="D943" s="384">
        <f t="shared" si="139"/>
        <v>45747</v>
      </c>
      <c r="E943" s="385">
        <f ca="1">IFERROR(INDEX('3. GRI Pricing'!$A$16:$AP$616,MATCH('PBI data'!$B943,'3. GRI Pricing'!$A$16:$A$616,0),MATCH('PBI data'!$D943,'3. GRI Pricing'!$A$16:$AP$16,0)),0)</f>
        <v>1847.9181028172388</v>
      </c>
    </row>
    <row r="944" spans="1:5" x14ac:dyDescent="0.25">
      <c r="B944" s="1" t="str">
        <f t="shared" ca="1" si="138"/>
        <v>222708079</v>
      </c>
      <c r="C944" s="384">
        <f t="shared" si="139"/>
        <v>45748</v>
      </c>
      <c r="D944" s="384">
        <f t="shared" si="139"/>
        <v>45777</v>
      </c>
      <c r="E944" s="385">
        <f ca="1">IFERROR(INDEX('3. GRI Pricing'!$A$16:$AP$616,MATCH('PBI data'!$B944,'3. GRI Pricing'!$A$16:$A$616,0),MATCH('PBI data'!$D944,'3. GRI Pricing'!$A$16:$AP$16,0)),0)</f>
        <v>1856.789425419141</v>
      </c>
    </row>
    <row r="945" spans="1:5" x14ac:dyDescent="0.25">
      <c r="B945" s="1" t="str">
        <f t="shared" ca="1" si="138"/>
        <v>222708079</v>
      </c>
      <c r="C945" s="384">
        <f t="shared" si="139"/>
        <v>45778</v>
      </c>
      <c r="D945" s="384">
        <f t="shared" si="139"/>
        <v>45808</v>
      </c>
      <c r="E945" s="385">
        <f ca="1">IFERROR(INDEX('3. GRI Pricing'!$A$16:$AP$616,MATCH('PBI data'!$B945,'3. GRI Pricing'!$A$16:$A$616,0),MATCH('PBI data'!$D945,'3. GRI Pricing'!$A$16:$AP$16,0)),0)</f>
        <v>1866.001202916694</v>
      </c>
    </row>
    <row r="946" spans="1:5" x14ac:dyDescent="0.25">
      <c r="B946" s="1" t="str">
        <f t="shared" ca="1" si="138"/>
        <v>222708079</v>
      </c>
      <c r="C946" s="384">
        <f t="shared" si="139"/>
        <v>45809</v>
      </c>
      <c r="D946" s="384">
        <f t="shared" si="139"/>
        <v>45838</v>
      </c>
      <c r="E946" s="385">
        <f ca="1">IFERROR(INDEX('3. GRI Pricing'!$A$16:$AP$616,MATCH('PBI data'!$B946,'3. GRI Pricing'!$A$16:$A$616,0),MATCH('PBI data'!$D946,'3. GRI Pricing'!$A$16:$AP$16,0)),0)</f>
        <v>1874.9593372741497</v>
      </c>
    </row>
    <row r="947" spans="1:5" x14ac:dyDescent="0.25">
      <c r="B947" s="1" t="str">
        <f t="shared" ca="1" si="138"/>
        <v>222708079</v>
      </c>
      <c r="C947" s="384">
        <f t="shared" si="139"/>
        <v>45839</v>
      </c>
      <c r="D947" s="384">
        <f t="shared" si="139"/>
        <v>45869</v>
      </c>
      <c r="E947" s="385">
        <f ca="1">IFERROR(INDEX('3. GRI Pricing'!$A$16:$AP$616,MATCH('PBI data'!$B947,'3. GRI Pricing'!$A$16:$A$616,0),MATCH('PBI data'!$D947,'3. GRI Pricing'!$A$16:$AP$16,0)),0)</f>
        <v>1884.2612581034489</v>
      </c>
    </row>
    <row r="948" spans="1:5" x14ac:dyDescent="0.25">
      <c r="B948" s="1" t="str">
        <f t="shared" ca="1" si="138"/>
        <v>222708079</v>
      </c>
      <c r="C948" s="384">
        <f t="shared" si="139"/>
        <v>45870</v>
      </c>
      <c r="D948" s="384">
        <f t="shared" si="139"/>
        <v>45900</v>
      </c>
      <c r="E948" s="385">
        <f ca="1">IFERROR(INDEX('3. GRI Pricing'!$A$16:$AP$616,MATCH('PBI data'!$B948,'3. GRI Pricing'!$A$16:$A$616,0),MATCH('PBI data'!$D948,'3. GRI Pricing'!$A$16:$AP$16,0)),0)</f>
        <v>1893.6093269901455</v>
      </c>
    </row>
    <row r="949" spans="1:5" x14ac:dyDescent="0.25">
      <c r="B949" s="1" t="str">
        <f t="shared" ca="1" si="138"/>
        <v>222708079</v>
      </c>
      <c r="C949" s="384">
        <f t="shared" si="139"/>
        <v>45901</v>
      </c>
      <c r="D949" s="384">
        <f t="shared" si="139"/>
        <v>45930</v>
      </c>
      <c r="E949" s="385">
        <f ca="1">IFERROR(INDEX('3. GRI Pricing'!$A$16:$AP$616,MATCH('PBI data'!$B949,'3. GRI Pricing'!$A$16:$A$616,0),MATCH('PBI data'!$D949,'3. GRI Pricing'!$A$16:$AP$16,0)),0)</f>
        <v>1902.6999999999991</v>
      </c>
    </row>
    <row r="950" spans="1:5" x14ac:dyDescent="0.25">
      <c r="A950" s="381">
        <f>A938+1</f>
        <v>80</v>
      </c>
      <c r="B950" s="383" t="str">
        <f ca="1">OFFSET('3. GRI Pricing'!$A$16,'PBI data'!A950,0)</f>
        <v>222708080</v>
      </c>
      <c r="C950" s="384">
        <f t="shared" si="139"/>
        <v>45566</v>
      </c>
      <c r="D950" s="384">
        <f t="shared" si="139"/>
        <v>45596</v>
      </c>
      <c r="E950" s="385">
        <f ca="1">IFERROR(INDEX('3. GRI Pricing'!$A$16:$AP$616,MATCH('PBI data'!$B950,'3. GRI Pricing'!$A$16:$A$616,0),MATCH('PBI data'!$D950,'3. GRI Pricing'!$A$16:$AP$16,0)),0)</f>
        <v>1356.6975282449646</v>
      </c>
    </row>
    <row r="951" spans="1:5" x14ac:dyDescent="0.25">
      <c r="B951" s="1" t="str">
        <f ca="1">B950</f>
        <v>222708080</v>
      </c>
      <c r="C951" s="384">
        <f t="shared" si="139"/>
        <v>45597</v>
      </c>
      <c r="D951" s="384">
        <f t="shared" si="139"/>
        <v>45626</v>
      </c>
      <c r="E951" s="385">
        <f ca="1">IFERROR(INDEX('3. GRI Pricing'!$A$16:$AP$616,MATCH('PBI data'!$B951,'3. GRI Pricing'!$A$16:$A$616,0),MATCH('PBI data'!$D951,'3. GRI Pricing'!$A$16:$AP$16,0)),0)</f>
        <v>1363.2106423423454</v>
      </c>
    </row>
    <row r="952" spans="1:5" x14ac:dyDescent="0.25">
      <c r="B952" s="1" t="str">
        <f t="shared" ref="B952:B961" ca="1" si="140">B951</f>
        <v>222708080</v>
      </c>
      <c r="C952" s="384">
        <f t="shared" si="139"/>
        <v>45627</v>
      </c>
      <c r="D952" s="384">
        <f t="shared" si="139"/>
        <v>45657</v>
      </c>
      <c r="E952" s="385">
        <f ca="1">IFERROR(INDEX('3. GRI Pricing'!$A$16:$AP$616,MATCH('PBI data'!$B952,'3. GRI Pricing'!$A$16:$A$616,0),MATCH('PBI data'!$D952,'3. GRI Pricing'!$A$16:$AP$16,0)),0)</f>
        <v>1369.9737103282152</v>
      </c>
    </row>
    <row r="953" spans="1:5" x14ac:dyDescent="0.25">
      <c r="B953" s="1" t="str">
        <f t="shared" ca="1" si="140"/>
        <v>222708080</v>
      </c>
      <c r="C953" s="384">
        <f t="shared" si="139"/>
        <v>45658</v>
      </c>
      <c r="D953" s="384">
        <f t="shared" si="139"/>
        <v>45688</v>
      </c>
      <c r="E953" s="385">
        <f ca="1">IFERROR(INDEX('3. GRI Pricing'!$A$16:$AP$616,MATCH('PBI data'!$B953,'3. GRI Pricing'!$A$16:$A$616,0),MATCH('PBI data'!$D953,'3. GRI Pricing'!$A$16:$AP$16,0)),0)</f>
        <v>1376.7703307873132</v>
      </c>
    </row>
    <row r="954" spans="1:5" x14ac:dyDescent="0.25">
      <c r="B954" s="1" t="str">
        <f t="shared" ca="1" si="140"/>
        <v>222708080</v>
      </c>
      <c r="C954" s="384">
        <f t="shared" si="139"/>
        <v>45689</v>
      </c>
      <c r="D954" s="384">
        <f t="shared" si="139"/>
        <v>45716</v>
      </c>
      <c r="E954" s="385">
        <f ca="1">IFERROR(INDEX('3. GRI Pricing'!$A$16:$AP$616,MATCH('PBI data'!$B954,'3. GRI Pricing'!$A$16:$A$616,0),MATCH('PBI data'!$D954,'3. GRI Pricing'!$A$16:$AP$16,0)),0)</f>
        <v>1382.9381912916188</v>
      </c>
    </row>
    <row r="955" spans="1:5" x14ac:dyDescent="0.25">
      <c r="B955" s="1" t="str">
        <f t="shared" ca="1" si="140"/>
        <v>222708080</v>
      </c>
      <c r="C955" s="384">
        <f t="shared" si="139"/>
        <v>45717</v>
      </c>
      <c r="D955" s="384">
        <f t="shared" si="139"/>
        <v>45747</v>
      </c>
      <c r="E955" s="385">
        <f ca="1">IFERROR(INDEX('3. GRI Pricing'!$A$16:$AP$616,MATCH('PBI data'!$B955,'3. GRI Pricing'!$A$16:$A$616,0),MATCH('PBI data'!$D955,'3. GRI Pricing'!$A$16:$AP$16,0)),0)</f>
        <v>1389.7991302525195</v>
      </c>
    </row>
    <row r="956" spans="1:5" x14ac:dyDescent="0.25">
      <c r="B956" s="1" t="str">
        <f t="shared" ca="1" si="140"/>
        <v>222708080</v>
      </c>
      <c r="C956" s="384">
        <f t="shared" si="139"/>
        <v>45748</v>
      </c>
      <c r="D956" s="384">
        <f t="shared" si="139"/>
        <v>45777</v>
      </c>
      <c r="E956" s="385">
        <f ca="1">IFERROR(INDEX('3. GRI Pricing'!$A$16:$AP$616,MATCH('PBI data'!$B956,'3. GRI Pricing'!$A$16:$A$616,0),MATCH('PBI data'!$D956,'3. GRI Pricing'!$A$16:$AP$16,0)),0)</f>
        <v>1396.4711556077104</v>
      </c>
    </row>
    <row r="957" spans="1:5" x14ac:dyDescent="0.25">
      <c r="B957" s="1" t="str">
        <f t="shared" ca="1" si="140"/>
        <v>222708080</v>
      </c>
      <c r="C957" s="384">
        <f t="shared" si="139"/>
        <v>45778</v>
      </c>
      <c r="D957" s="384">
        <f t="shared" si="139"/>
        <v>45808</v>
      </c>
      <c r="E957" s="385">
        <f ca="1">IFERROR(INDEX('3. GRI Pricing'!$A$16:$AP$616,MATCH('PBI data'!$B957,'3. GRI Pricing'!$A$16:$A$616,0),MATCH('PBI data'!$D957,'3. GRI Pricing'!$A$16:$AP$16,0)),0)</f>
        <v>1403.3992333913852</v>
      </c>
    </row>
    <row r="958" spans="1:5" x14ac:dyDescent="0.25">
      <c r="B958" s="1" t="str">
        <f t="shared" ca="1" si="140"/>
        <v>222708080</v>
      </c>
      <c r="C958" s="384">
        <f t="shared" si="139"/>
        <v>45809</v>
      </c>
      <c r="D958" s="384">
        <f t="shared" si="139"/>
        <v>45838</v>
      </c>
      <c r="E958" s="385">
        <f ca="1">IFERROR(INDEX('3. GRI Pricing'!$A$16:$AP$616,MATCH('PBI data'!$B958,'3. GRI Pricing'!$A$16:$A$616,0),MATCH('PBI data'!$D958,'3. GRI Pricing'!$A$16:$AP$16,0)),0)</f>
        <v>1410.1365489248478</v>
      </c>
    </row>
    <row r="959" spans="1:5" x14ac:dyDescent="0.25">
      <c r="B959" s="1" t="str">
        <f t="shared" ca="1" si="140"/>
        <v>222708080</v>
      </c>
      <c r="C959" s="384">
        <f t="shared" ref="C959:D974" si="141">C947</f>
        <v>45839</v>
      </c>
      <c r="D959" s="384">
        <f t="shared" si="141"/>
        <v>45869</v>
      </c>
      <c r="E959" s="385">
        <f ca="1">IFERROR(INDEX('3. GRI Pricing'!$A$16:$AP$616,MATCH('PBI data'!$B959,'3. GRI Pricing'!$A$16:$A$616,0),MATCH('PBI data'!$D959,'3. GRI Pricing'!$A$16:$AP$16,0)),0)</f>
        <v>1417.1324225290562</v>
      </c>
    </row>
    <row r="960" spans="1:5" x14ac:dyDescent="0.25">
      <c r="B960" s="1" t="str">
        <f t="shared" ca="1" si="140"/>
        <v>222708080</v>
      </c>
      <c r="C960" s="384">
        <f t="shared" si="141"/>
        <v>45870</v>
      </c>
      <c r="D960" s="384">
        <f t="shared" si="141"/>
        <v>45900</v>
      </c>
      <c r="E960" s="385">
        <f ca="1">IFERROR(INDEX('3. GRI Pricing'!$A$16:$AP$616,MATCH('PBI data'!$B960,'3. GRI Pricing'!$A$16:$A$616,0),MATCH('PBI data'!$D960,'3. GRI Pricing'!$A$16:$AP$16,0)),0)</f>
        <v>1424.1630035859032</v>
      </c>
    </row>
    <row r="961" spans="1:5" x14ac:dyDescent="0.25">
      <c r="B961" s="1" t="str">
        <f t="shared" ca="1" si="140"/>
        <v>222708080</v>
      </c>
      <c r="C961" s="384">
        <f t="shared" si="141"/>
        <v>45901</v>
      </c>
      <c r="D961" s="384">
        <f t="shared" si="141"/>
        <v>45930</v>
      </c>
      <c r="E961" s="385">
        <f ca="1">IFERROR(INDEX('3. GRI Pricing'!$A$16:$AP$616,MATCH('PBI data'!$B961,'3. GRI Pricing'!$A$16:$A$616,0),MATCH('PBI data'!$D961,'3. GRI Pricing'!$A$16:$AP$16,0)),0)</f>
        <v>1430.9999999999991</v>
      </c>
    </row>
    <row r="962" spans="1:5" x14ac:dyDescent="0.25">
      <c r="A962" s="381">
        <f>A950+1</f>
        <v>81</v>
      </c>
      <c r="B962" s="383" t="str">
        <f ca="1">OFFSET('3. GRI Pricing'!$A$16,'PBI data'!A962,0)</f>
        <v>222708081</v>
      </c>
      <c r="C962" s="384">
        <f t="shared" si="141"/>
        <v>45566</v>
      </c>
      <c r="D962" s="384">
        <f t="shared" si="141"/>
        <v>45596</v>
      </c>
      <c r="E962" s="385">
        <f ca="1">IFERROR(INDEX('3. GRI Pricing'!$A$16:$AP$616,MATCH('PBI data'!$B962,'3. GRI Pricing'!$A$16:$A$616,0),MATCH('PBI data'!$D962,'3. GRI Pricing'!$A$16:$AP$16,0)),0)</f>
        <v>1391.8711678661305</v>
      </c>
    </row>
    <row r="963" spans="1:5" x14ac:dyDescent="0.25">
      <c r="B963" s="1" t="str">
        <f ca="1">B962</f>
        <v>222708081</v>
      </c>
      <c r="C963" s="384">
        <f t="shared" si="141"/>
        <v>45597</v>
      </c>
      <c r="D963" s="384">
        <f t="shared" si="141"/>
        <v>45626</v>
      </c>
      <c r="E963" s="385">
        <f ca="1">IFERROR(INDEX('3. GRI Pricing'!$A$16:$AP$616,MATCH('PBI data'!$B963,'3. GRI Pricing'!$A$16:$A$616,0),MATCH('PBI data'!$D963,'3. GRI Pricing'!$A$16:$AP$16,0)),0)</f>
        <v>1398.5531404771473</v>
      </c>
    </row>
    <row r="964" spans="1:5" x14ac:dyDescent="0.25">
      <c r="B964" s="1" t="str">
        <f t="shared" ref="B964:B973" ca="1" si="142">B963</f>
        <v>222708081</v>
      </c>
      <c r="C964" s="384">
        <f t="shared" si="141"/>
        <v>45627</v>
      </c>
      <c r="D964" s="384">
        <f t="shared" si="141"/>
        <v>45657</v>
      </c>
      <c r="E964" s="385">
        <f ca="1">IFERROR(INDEX('3. GRI Pricing'!$A$16:$AP$616,MATCH('PBI data'!$B964,'3. GRI Pricing'!$A$16:$A$616,0),MATCH('PBI data'!$D964,'3. GRI Pricing'!$A$16:$AP$16,0)),0)</f>
        <v>1405.4915472626508</v>
      </c>
    </row>
    <row r="965" spans="1:5" x14ac:dyDescent="0.25">
      <c r="B965" s="1" t="str">
        <f t="shared" ca="1" si="142"/>
        <v>222708081</v>
      </c>
      <c r="C965" s="384">
        <f t="shared" si="141"/>
        <v>45658</v>
      </c>
      <c r="D965" s="384">
        <f t="shared" si="141"/>
        <v>45688</v>
      </c>
      <c r="E965" s="385">
        <f ca="1">IFERROR(INDEX('3. GRI Pricing'!$A$16:$AP$616,MATCH('PBI data'!$B965,'3. GRI Pricing'!$A$16:$A$616,0),MATCH('PBI data'!$D965,'3. GRI Pricing'!$A$16:$AP$16,0)),0)</f>
        <v>1412.4643764003181</v>
      </c>
    </row>
    <row r="966" spans="1:5" x14ac:dyDescent="0.25">
      <c r="B966" s="1" t="str">
        <f t="shared" ca="1" si="142"/>
        <v>222708081</v>
      </c>
      <c r="C966" s="384">
        <f t="shared" si="141"/>
        <v>45689</v>
      </c>
      <c r="D966" s="384">
        <f t="shared" si="141"/>
        <v>45716</v>
      </c>
      <c r="E966" s="385">
        <f ca="1">IFERROR(INDEX('3. GRI Pricing'!$A$16:$AP$616,MATCH('PBI data'!$B966,'3. GRI Pricing'!$A$16:$A$616,0),MATCH('PBI data'!$D966,'3. GRI Pricing'!$A$16:$AP$16,0)),0)</f>
        <v>1418.7921443991795</v>
      </c>
    </row>
    <row r="967" spans="1:5" x14ac:dyDescent="0.25">
      <c r="B967" s="1" t="str">
        <f t="shared" ca="1" si="142"/>
        <v>222708081</v>
      </c>
      <c r="C967" s="384">
        <f t="shared" si="141"/>
        <v>45717</v>
      </c>
      <c r="D967" s="384">
        <f t="shared" si="141"/>
        <v>45747</v>
      </c>
      <c r="E967" s="385">
        <f ca="1">IFERROR(INDEX('3. GRI Pricing'!$A$16:$AP$616,MATCH('PBI data'!$B967,'3. GRI Pricing'!$A$16:$A$616,0),MATCH('PBI data'!$D967,'3. GRI Pricing'!$A$16:$AP$16,0)),0)</f>
        <v>1425.8309595553628</v>
      </c>
    </row>
    <row r="968" spans="1:5" x14ac:dyDescent="0.25">
      <c r="B968" s="1" t="str">
        <f t="shared" ca="1" si="142"/>
        <v>222708081</v>
      </c>
      <c r="C968" s="384">
        <f t="shared" si="141"/>
        <v>45748</v>
      </c>
      <c r="D968" s="384">
        <f t="shared" si="141"/>
        <v>45777</v>
      </c>
      <c r="E968" s="385">
        <f ca="1">IFERROR(INDEX('3. GRI Pricing'!$A$16:$AP$616,MATCH('PBI data'!$B968,'3. GRI Pricing'!$A$16:$A$616,0),MATCH('PBI data'!$D968,'3. GRI Pricing'!$A$16:$AP$16,0)),0)</f>
        <v>1432.6759633456884</v>
      </c>
    </row>
    <row r="969" spans="1:5" x14ac:dyDescent="0.25">
      <c r="B969" s="1" t="str">
        <f t="shared" ca="1" si="142"/>
        <v>222708081</v>
      </c>
      <c r="C969" s="384">
        <f t="shared" si="141"/>
        <v>45778</v>
      </c>
      <c r="D969" s="384">
        <f t="shared" si="141"/>
        <v>45808</v>
      </c>
      <c r="E969" s="385">
        <f ca="1">IFERROR(INDEX('3. GRI Pricing'!$A$16:$AP$616,MATCH('PBI data'!$B969,'3. GRI Pricing'!$A$16:$A$616,0),MATCH('PBI data'!$D969,'3. GRI Pricing'!$A$16:$AP$16,0)),0)</f>
        <v>1439.783657960792</v>
      </c>
    </row>
    <row r="970" spans="1:5" x14ac:dyDescent="0.25">
      <c r="B970" s="1" t="str">
        <f t="shared" ca="1" si="142"/>
        <v>222708081</v>
      </c>
      <c r="C970" s="384">
        <f t="shared" si="141"/>
        <v>45809</v>
      </c>
      <c r="D970" s="384">
        <f t="shared" si="141"/>
        <v>45838</v>
      </c>
      <c r="E970" s="385">
        <f ca="1">IFERROR(INDEX('3. GRI Pricing'!$A$16:$AP$616,MATCH('PBI data'!$B970,'3. GRI Pricing'!$A$16:$A$616,0),MATCH('PBI data'!$D970,'3. GRI Pricing'!$A$16:$AP$16,0)),0)</f>
        <v>1446.6956446377146</v>
      </c>
    </row>
    <row r="971" spans="1:5" x14ac:dyDescent="0.25">
      <c r="B971" s="1" t="str">
        <f t="shared" ca="1" si="142"/>
        <v>222708081</v>
      </c>
      <c r="C971" s="384">
        <f t="shared" si="141"/>
        <v>45839</v>
      </c>
      <c r="D971" s="384">
        <f t="shared" si="141"/>
        <v>45869</v>
      </c>
      <c r="E971" s="385">
        <f ca="1">IFERROR(INDEX('3. GRI Pricing'!$A$16:$AP$616,MATCH('PBI data'!$B971,'3. GRI Pricing'!$A$16:$A$616,0),MATCH('PBI data'!$D971,'3. GRI Pricing'!$A$16:$AP$16,0)),0)</f>
        <v>1453.8728927427728</v>
      </c>
    </row>
    <row r="972" spans="1:5" x14ac:dyDescent="0.25">
      <c r="B972" s="1" t="str">
        <f t="shared" ca="1" si="142"/>
        <v>222708081</v>
      </c>
      <c r="C972" s="384">
        <f t="shared" si="141"/>
        <v>45870</v>
      </c>
      <c r="D972" s="384">
        <f t="shared" si="141"/>
        <v>45900</v>
      </c>
      <c r="E972" s="385">
        <f ca="1">IFERROR(INDEX('3. GRI Pricing'!$A$16:$AP$616,MATCH('PBI data'!$B972,'3. GRI Pricing'!$A$16:$A$616,0),MATCH('PBI data'!$D972,'3. GRI Pricing'!$A$16:$AP$16,0)),0)</f>
        <v>1461.0857481233159</v>
      </c>
    </row>
    <row r="973" spans="1:5" x14ac:dyDescent="0.25">
      <c r="B973" s="1" t="str">
        <f t="shared" ca="1" si="142"/>
        <v>222708081</v>
      </c>
      <c r="C973" s="384">
        <f t="shared" si="141"/>
        <v>45901</v>
      </c>
      <c r="D973" s="384">
        <f t="shared" si="141"/>
        <v>45930</v>
      </c>
      <c r="E973" s="385">
        <f ca="1">IFERROR(INDEX('3. GRI Pricing'!$A$16:$AP$616,MATCH('PBI data'!$B973,'3. GRI Pricing'!$A$16:$A$616,0),MATCH('PBI data'!$D973,'3. GRI Pricing'!$A$16:$AP$16,0)),0)</f>
        <v>1468.0999999999995</v>
      </c>
    </row>
    <row r="974" spans="1:5" x14ac:dyDescent="0.25">
      <c r="A974" s="381">
        <f>A962+1</f>
        <v>82</v>
      </c>
      <c r="B974" s="383" t="str">
        <f ca="1">OFFSET('3. GRI Pricing'!$A$16,'PBI data'!A974,0)</f>
        <v>222708082</v>
      </c>
      <c r="C974" s="384">
        <f t="shared" si="141"/>
        <v>45566</v>
      </c>
      <c r="D974" s="384">
        <f t="shared" si="141"/>
        <v>45596</v>
      </c>
      <c r="E974" s="385">
        <f ca="1">IFERROR(INDEX('3. GRI Pricing'!$A$16:$AP$616,MATCH('PBI data'!$B974,'3. GRI Pricing'!$A$16:$A$616,0),MATCH('PBI data'!$D974,'3. GRI Pricing'!$A$16:$AP$16,0)),0)</f>
        <v>1813.9548433201194</v>
      </c>
    </row>
    <row r="975" spans="1:5" x14ac:dyDescent="0.25">
      <c r="B975" s="1" t="str">
        <f ca="1">B974</f>
        <v>222708082</v>
      </c>
      <c r="C975" s="384">
        <f t="shared" ref="C975:D990" si="143">C963</f>
        <v>45597</v>
      </c>
      <c r="D975" s="384">
        <f t="shared" si="143"/>
        <v>45626</v>
      </c>
      <c r="E975" s="385">
        <f ca="1">IFERROR(INDEX('3. GRI Pricing'!$A$16:$AP$616,MATCH('PBI data'!$B975,'3. GRI Pricing'!$A$16:$A$616,0),MATCH('PBI data'!$D975,'3. GRI Pricing'!$A$16:$AP$16,0)),0)</f>
        <v>1822.6631180947657</v>
      </c>
    </row>
    <row r="976" spans="1:5" x14ac:dyDescent="0.25">
      <c r="B976" s="1" t="str">
        <f t="shared" ref="B976:B985" ca="1" si="144">B975</f>
        <v>222708082</v>
      </c>
      <c r="C976" s="384">
        <f t="shared" si="143"/>
        <v>45627</v>
      </c>
      <c r="D976" s="384">
        <f t="shared" si="143"/>
        <v>45657</v>
      </c>
      <c r="E976" s="385">
        <f ca="1">IFERROR(INDEX('3. GRI Pricing'!$A$16:$AP$616,MATCH('PBI data'!$B976,'3. GRI Pricing'!$A$16:$A$616,0),MATCH('PBI data'!$D976,'3. GRI Pricing'!$A$16:$AP$16,0)),0)</f>
        <v>1831.7055904758731</v>
      </c>
    </row>
    <row r="977" spans="1:5" x14ac:dyDescent="0.25">
      <c r="B977" s="1" t="str">
        <f t="shared" ca="1" si="144"/>
        <v>222708082</v>
      </c>
      <c r="C977" s="384">
        <f t="shared" si="143"/>
        <v>45658</v>
      </c>
      <c r="D977" s="384">
        <f t="shared" si="143"/>
        <v>45688</v>
      </c>
      <c r="E977" s="385">
        <f ca="1">IFERROR(INDEX('3. GRI Pricing'!$A$16:$AP$616,MATCH('PBI data'!$B977,'3. GRI Pricing'!$A$16:$A$616,0),MATCH('PBI data'!$D977,'3. GRI Pricing'!$A$16:$AP$16,0)),0)</f>
        <v>1840.7929237563708</v>
      </c>
    </row>
    <row r="978" spans="1:5" x14ac:dyDescent="0.25">
      <c r="B978" s="1" t="str">
        <f t="shared" ca="1" si="144"/>
        <v>222708082</v>
      </c>
      <c r="C978" s="384">
        <f t="shared" si="143"/>
        <v>45689</v>
      </c>
      <c r="D978" s="384">
        <f t="shared" si="143"/>
        <v>45716</v>
      </c>
      <c r="E978" s="385">
        <f ca="1">IFERROR(INDEX('3. GRI Pricing'!$A$16:$AP$616,MATCH('PBI data'!$B978,'3. GRI Pricing'!$A$16:$A$616,0),MATCH('PBI data'!$D978,'3. GRI Pricing'!$A$16:$AP$16,0)),0)</f>
        <v>1849.0395816899049</v>
      </c>
    </row>
    <row r="979" spans="1:5" x14ac:dyDescent="0.25">
      <c r="B979" s="1" t="str">
        <f t="shared" ca="1" si="144"/>
        <v>222708082</v>
      </c>
      <c r="C979" s="384">
        <f t="shared" si="143"/>
        <v>45717</v>
      </c>
      <c r="D979" s="384">
        <f t="shared" si="143"/>
        <v>45747</v>
      </c>
      <c r="E979" s="385">
        <f ca="1">IFERROR(INDEX('3. GRI Pricing'!$A$16:$AP$616,MATCH('PBI data'!$B979,'3. GRI Pricing'!$A$16:$A$616,0),MATCH('PBI data'!$D979,'3. GRI Pricing'!$A$16:$AP$16,0)),0)</f>
        <v>1858.2129111894797</v>
      </c>
    </row>
    <row r="980" spans="1:5" x14ac:dyDescent="0.25">
      <c r="B980" s="1" t="str">
        <f t="shared" ca="1" si="144"/>
        <v>222708082</v>
      </c>
      <c r="C980" s="384">
        <f t="shared" si="143"/>
        <v>45748</v>
      </c>
      <c r="D980" s="384">
        <f t="shared" si="143"/>
        <v>45777</v>
      </c>
      <c r="E980" s="385">
        <f ca="1">IFERROR(INDEX('3. GRI Pricing'!$A$16:$AP$616,MATCH('PBI data'!$B980,'3. GRI Pricing'!$A$16:$A$616,0),MATCH('PBI data'!$D980,'3. GRI Pricing'!$A$16:$AP$16,0)),0)</f>
        <v>1867.1336562014203</v>
      </c>
    </row>
    <row r="981" spans="1:5" x14ac:dyDescent="0.25">
      <c r="B981" s="1" t="str">
        <f t="shared" ca="1" si="144"/>
        <v>222708082</v>
      </c>
      <c r="C981" s="384">
        <f t="shared" si="143"/>
        <v>45778</v>
      </c>
      <c r="D981" s="384">
        <f t="shared" si="143"/>
        <v>45808</v>
      </c>
      <c r="E981" s="385">
        <f ca="1">IFERROR(INDEX('3. GRI Pricing'!$A$16:$AP$616,MATCH('PBI data'!$B981,'3. GRI Pricing'!$A$16:$A$616,0),MATCH('PBI data'!$D981,'3. GRI Pricing'!$A$16:$AP$16,0)),0)</f>
        <v>1876.396752793667</v>
      </c>
    </row>
    <row r="982" spans="1:5" x14ac:dyDescent="0.25">
      <c r="B982" s="1" t="str">
        <f t="shared" ca="1" si="144"/>
        <v>222708082</v>
      </c>
      <c r="C982" s="384">
        <f t="shared" si="143"/>
        <v>45809</v>
      </c>
      <c r="D982" s="384">
        <f t="shared" si="143"/>
        <v>45838</v>
      </c>
      <c r="E982" s="385">
        <f ca="1">IFERROR(INDEX('3. GRI Pricing'!$A$16:$AP$616,MATCH('PBI data'!$B982,'3. GRI Pricing'!$A$16:$A$616,0),MATCH('PBI data'!$D982,'3. GRI Pricing'!$A$16:$AP$16,0)),0)</f>
        <v>1885.4047931921114</v>
      </c>
    </row>
    <row r="983" spans="1:5" x14ac:dyDescent="0.25">
      <c r="B983" s="1" t="str">
        <f t="shared" ca="1" si="144"/>
        <v>222708082</v>
      </c>
      <c r="C983" s="384">
        <f t="shared" si="143"/>
        <v>45839</v>
      </c>
      <c r="D983" s="384">
        <f t="shared" si="143"/>
        <v>45869</v>
      </c>
      <c r="E983" s="385">
        <f ca="1">IFERROR(INDEX('3. GRI Pricing'!$A$16:$AP$616,MATCH('PBI data'!$B983,'3. GRI Pricing'!$A$16:$A$616,0),MATCH('PBI data'!$D983,'3. GRI Pricing'!$A$16:$AP$16,0)),0)</f>
        <v>1894.7585353073675</v>
      </c>
    </row>
    <row r="984" spans="1:5" x14ac:dyDescent="0.25">
      <c r="B984" s="1" t="str">
        <f t="shared" ca="1" si="144"/>
        <v>222708082</v>
      </c>
      <c r="C984" s="384">
        <f t="shared" si="143"/>
        <v>45870</v>
      </c>
      <c r="D984" s="384">
        <f t="shared" si="143"/>
        <v>45900</v>
      </c>
      <c r="E984" s="385">
        <f ca="1">IFERROR(INDEX('3. GRI Pricing'!$A$16:$AP$616,MATCH('PBI data'!$B984,'3. GRI Pricing'!$A$16:$A$616,0),MATCH('PBI data'!$D984,'3. GRI Pricing'!$A$16:$AP$16,0)),0)</f>
        <v>1904.1586825722632</v>
      </c>
    </row>
    <row r="985" spans="1:5" x14ac:dyDescent="0.25">
      <c r="B985" s="1" t="str">
        <f t="shared" ca="1" si="144"/>
        <v>222708082</v>
      </c>
      <c r="C985" s="384">
        <f t="shared" si="143"/>
        <v>45901</v>
      </c>
      <c r="D985" s="384">
        <f t="shared" si="143"/>
        <v>45930</v>
      </c>
      <c r="E985" s="385">
        <f ca="1">IFERROR(INDEX('3. GRI Pricing'!$A$16:$AP$616,MATCH('PBI data'!$B985,'3. GRI Pricing'!$A$16:$A$616,0),MATCH('PBI data'!$D985,'3. GRI Pricing'!$A$16:$AP$16,0)),0)</f>
        <v>1913.2999999999988</v>
      </c>
    </row>
    <row r="986" spans="1:5" x14ac:dyDescent="0.25">
      <c r="A986" s="381">
        <f>A974+1</f>
        <v>83</v>
      </c>
      <c r="B986" s="383" t="str">
        <f ca="1">OFFSET('3. GRI Pricing'!$A$16,'PBI data'!A986,0)</f>
        <v>222708083</v>
      </c>
      <c r="C986" s="384">
        <f t="shared" si="143"/>
        <v>45566</v>
      </c>
      <c r="D986" s="384">
        <f t="shared" si="143"/>
        <v>45596</v>
      </c>
      <c r="E986" s="385">
        <f ca="1">IFERROR(INDEX('3. GRI Pricing'!$A$16:$AP$616,MATCH('PBI data'!$B986,'3. GRI Pricing'!$A$16:$A$616,0),MATCH('PBI data'!$D986,'3. GRI Pricing'!$A$16:$AP$16,0)),0)</f>
        <v>1381.8215565457974</v>
      </c>
    </row>
    <row r="987" spans="1:5" x14ac:dyDescent="0.25">
      <c r="B987" s="1" t="str">
        <f ca="1">B986</f>
        <v>222708083</v>
      </c>
      <c r="C987" s="384">
        <f t="shared" si="143"/>
        <v>45597</v>
      </c>
      <c r="D987" s="384">
        <f t="shared" si="143"/>
        <v>45626</v>
      </c>
      <c r="E987" s="385">
        <f ca="1">IFERROR(INDEX('3. GRI Pricing'!$A$16:$AP$616,MATCH('PBI data'!$B987,'3. GRI Pricing'!$A$16:$A$616,0),MATCH('PBI data'!$D987,'3. GRI Pricing'!$A$16:$AP$16,0)),0)</f>
        <v>1388.4552838672039</v>
      </c>
    </row>
    <row r="988" spans="1:5" x14ac:dyDescent="0.25">
      <c r="B988" s="1" t="str">
        <f t="shared" ref="B988:B997" ca="1" si="145">B987</f>
        <v>222708083</v>
      </c>
      <c r="C988" s="384">
        <f t="shared" si="143"/>
        <v>45627</v>
      </c>
      <c r="D988" s="384">
        <f t="shared" si="143"/>
        <v>45657</v>
      </c>
      <c r="E988" s="385">
        <f ca="1">IFERROR(INDEX('3. GRI Pricing'!$A$16:$AP$616,MATCH('PBI data'!$B988,'3. GRI Pricing'!$A$16:$A$616,0),MATCH('PBI data'!$D988,'3. GRI Pricing'!$A$16:$AP$16,0)),0)</f>
        <v>1395.3435938528121</v>
      </c>
    </row>
    <row r="989" spans="1:5" x14ac:dyDescent="0.25">
      <c r="B989" s="1" t="str">
        <f t="shared" ca="1" si="145"/>
        <v>222708083</v>
      </c>
      <c r="C989" s="384">
        <f t="shared" si="143"/>
        <v>45658</v>
      </c>
      <c r="D989" s="384">
        <f t="shared" si="143"/>
        <v>45688</v>
      </c>
      <c r="E989" s="385">
        <f ca="1">IFERROR(INDEX('3. GRI Pricing'!$A$16:$AP$616,MATCH('PBI data'!$B989,'3. GRI Pricing'!$A$16:$A$616,0),MATCH('PBI data'!$D989,'3. GRI Pricing'!$A$16:$AP$16,0)),0)</f>
        <v>1402.2660776537452</v>
      </c>
    </row>
    <row r="990" spans="1:5" x14ac:dyDescent="0.25">
      <c r="B990" s="1" t="str">
        <f t="shared" ca="1" si="145"/>
        <v>222708083</v>
      </c>
      <c r="C990" s="384">
        <f t="shared" si="143"/>
        <v>45689</v>
      </c>
      <c r="D990" s="384">
        <f t="shared" si="143"/>
        <v>45716</v>
      </c>
      <c r="E990" s="385">
        <f ca="1">IFERROR(INDEX('3. GRI Pricing'!$A$16:$AP$616,MATCH('PBI data'!$B990,'3. GRI Pricing'!$A$16:$A$616,0),MATCH('PBI data'!$D990,'3. GRI Pricing'!$A$16:$AP$16,0)),0)</f>
        <v>1408.5481577970193</v>
      </c>
    </row>
    <row r="991" spans="1:5" x14ac:dyDescent="0.25">
      <c r="B991" s="1" t="str">
        <f t="shared" ca="1" si="145"/>
        <v>222708083</v>
      </c>
      <c r="C991" s="384">
        <f t="shared" ref="C991:D1006" si="146">C979</f>
        <v>45717</v>
      </c>
      <c r="D991" s="384">
        <f t="shared" si="146"/>
        <v>45747</v>
      </c>
      <c r="E991" s="385">
        <f ca="1">IFERROR(INDEX('3. GRI Pricing'!$A$16:$AP$616,MATCH('PBI data'!$B991,'3. GRI Pricing'!$A$16:$A$616,0),MATCH('PBI data'!$D991,'3. GRI Pricing'!$A$16:$AP$16,0)),0)</f>
        <v>1415.5361511831218</v>
      </c>
    </row>
    <row r="992" spans="1:5" x14ac:dyDescent="0.25">
      <c r="B992" s="1" t="str">
        <f t="shared" ca="1" si="145"/>
        <v>222708083</v>
      </c>
      <c r="C992" s="384">
        <f t="shared" si="146"/>
        <v>45748</v>
      </c>
      <c r="D992" s="384">
        <f t="shared" si="146"/>
        <v>45777</v>
      </c>
      <c r="E992" s="385">
        <f ca="1">IFERROR(INDEX('3. GRI Pricing'!$A$16:$AP$616,MATCH('PBI data'!$B992,'3. GRI Pricing'!$A$16:$A$616,0),MATCH('PBI data'!$D992,'3. GRI Pricing'!$A$16:$AP$16,0)),0)</f>
        <v>1422.3317325634089</v>
      </c>
    </row>
    <row r="993" spans="1:5" x14ac:dyDescent="0.25">
      <c r="B993" s="1" t="str">
        <f t="shared" ca="1" si="145"/>
        <v>222708083</v>
      </c>
      <c r="C993" s="384">
        <f t="shared" si="146"/>
        <v>45778</v>
      </c>
      <c r="D993" s="384">
        <f t="shared" si="146"/>
        <v>45808</v>
      </c>
      <c r="E993" s="385">
        <f ca="1">IFERROR(INDEX('3. GRI Pricing'!$A$16:$AP$616,MATCH('PBI data'!$B993,'3. GRI Pricing'!$A$16:$A$616,0),MATCH('PBI data'!$D993,'3. GRI Pricing'!$A$16:$AP$16,0)),0)</f>
        <v>1429.3881080838185</v>
      </c>
    </row>
    <row r="994" spans="1:5" x14ac:dyDescent="0.25">
      <c r="B994" s="1" t="str">
        <f t="shared" ca="1" si="145"/>
        <v>222708083</v>
      </c>
      <c r="C994" s="384">
        <f t="shared" si="146"/>
        <v>45809</v>
      </c>
      <c r="D994" s="384">
        <f t="shared" si="146"/>
        <v>45838</v>
      </c>
      <c r="E994" s="385">
        <f ca="1">IFERROR(INDEX('3. GRI Pricing'!$A$16:$AP$616,MATCH('PBI data'!$B994,'3. GRI Pricing'!$A$16:$A$616,0),MATCH('PBI data'!$D994,'3. GRI Pricing'!$A$16:$AP$16,0)),0)</f>
        <v>1436.2501887197525</v>
      </c>
    </row>
    <row r="995" spans="1:5" x14ac:dyDescent="0.25">
      <c r="B995" s="1" t="str">
        <f t="shared" ca="1" si="145"/>
        <v>222708083</v>
      </c>
      <c r="C995" s="384">
        <f t="shared" si="146"/>
        <v>45839</v>
      </c>
      <c r="D995" s="384">
        <f t="shared" si="146"/>
        <v>45869</v>
      </c>
      <c r="E995" s="385">
        <f ca="1">IFERROR(INDEX('3. GRI Pricing'!$A$16:$AP$616,MATCH('PBI data'!$B995,'3. GRI Pricing'!$A$16:$A$616,0),MATCH('PBI data'!$D995,'3. GRI Pricing'!$A$16:$AP$16,0)),0)</f>
        <v>1443.3756155388535</v>
      </c>
    </row>
    <row r="996" spans="1:5" x14ac:dyDescent="0.25">
      <c r="B996" s="1" t="str">
        <f t="shared" ca="1" si="145"/>
        <v>222708083</v>
      </c>
      <c r="C996" s="384">
        <f t="shared" si="146"/>
        <v>45870</v>
      </c>
      <c r="D996" s="384">
        <f t="shared" si="146"/>
        <v>45900</v>
      </c>
      <c r="E996" s="385">
        <f ca="1">IFERROR(INDEX('3. GRI Pricing'!$A$16:$AP$616,MATCH('PBI data'!$B996,'3. GRI Pricing'!$A$16:$A$616,0),MATCH('PBI data'!$D996,'3. GRI Pricing'!$A$16:$AP$16,0)),0)</f>
        <v>1450.5363925411978</v>
      </c>
    </row>
    <row r="997" spans="1:5" x14ac:dyDescent="0.25">
      <c r="B997" s="1" t="str">
        <f t="shared" ca="1" si="145"/>
        <v>222708083</v>
      </c>
      <c r="C997" s="384">
        <f t="shared" si="146"/>
        <v>45901</v>
      </c>
      <c r="D997" s="384">
        <f t="shared" si="146"/>
        <v>45930</v>
      </c>
      <c r="E997" s="385">
        <f ca="1">IFERROR(INDEX('3. GRI Pricing'!$A$16:$AP$616,MATCH('PBI data'!$B997,'3. GRI Pricing'!$A$16:$A$616,0),MATCH('PBI data'!$D997,'3. GRI Pricing'!$A$16:$AP$16,0)),0)</f>
        <v>1457.4999999999993</v>
      </c>
    </row>
    <row r="998" spans="1:5" x14ac:dyDescent="0.25">
      <c r="A998" s="381">
        <f>A986+1</f>
        <v>84</v>
      </c>
      <c r="B998" s="383" t="str">
        <f ca="1">OFFSET('3. GRI Pricing'!$A$16,'PBI data'!A998,0)</f>
        <v>222708084</v>
      </c>
      <c r="C998" s="384">
        <f t="shared" si="146"/>
        <v>45566</v>
      </c>
      <c r="D998" s="384">
        <f t="shared" si="146"/>
        <v>45596</v>
      </c>
      <c r="E998" s="385">
        <f ca="1">IFERROR(INDEX('3. GRI Pricing'!$A$16:$AP$616,MATCH('PBI data'!$B998,'3. GRI Pricing'!$A$16:$A$616,0),MATCH('PBI data'!$D998,'3. GRI Pricing'!$A$16:$AP$16,0)),0)</f>
        <v>1386.8463622059639</v>
      </c>
    </row>
    <row r="999" spans="1:5" x14ac:dyDescent="0.25">
      <c r="B999" s="1" t="str">
        <f ca="1">B998</f>
        <v>222708084</v>
      </c>
      <c r="C999" s="384">
        <f t="shared" si="146"/>
        <v>45597</v>
      </c>
      <c r="D999" s="384">
        <f t="shared" si="146"/>
        <v>45626</v>
      </c>
      <c r="E999" s="385">
        <f ca="1">IFERROR(INDEX('3. GRI Pricing'!$A$16:$AP$616,MATCH('PBI data'!$B999,'3. GRI Pricing'!$A$16:$A$616,0),MATCH('PBI data'!$D999,'3. GRI Pricing'!$A$16:$AP$16,0)),0)</f>
        <v>1393.5042121721756</v>
      </c>
    </row>
    <row r="1000" spans="1:5" x14ac:dyDescent="0.25">
      <c r="B1000" s="1" t="str">
        <f t="shared" ref="B1000:B1009" ca="1" si="147">B999</f>
        <v>222708084</v>
      </c>
      <c r="C1000" s="384">
        <f t="shared" si="146"/>
        <v>45627</v>
      </c>
      <c r="D1000" s="384">
        <f t="shared" si="146"/>
        <v>45657</v>
      </c>
      <c r="E1000" s="385">
        <f ca="1">IFERROR(INDEX('3. GRI Pricing'!$A$16:$AP$616,MATCH('PBI data'!$B1000,'3. GRI Pricing'!$A$16:$A$616,0),MATCH('PBI data'!$D1000,'3. GRI Pricing'!$A$16:$AP$16,0)),0)</f>
        <v>1400.4175705577313</v>
      </c>
    </row>
    <row r="1001" spans="1:5" x14ac:dyDescent="0.25">
      <c r="B1001" s="1" t="str">
        <f t="shared" ca="1" si="147"/>
        <v>222708084</v>
      </c>
      <c r="C1001" s="384">
        <f t="shared" si="146"/>
        <v>45658</v>
      </c>
      <c r="D1001" s="384">
        <f t="shared" si="146"/>
        <v>45688</v>
      </c>
      <c r="E1001" s="385">
        <f ca="1">IFERROR(INDEX('3. GRI Pricing'!$A$16:$AP$616,MATCH('PBI data'!$B1001,'3. GRI Pricing'!$A$16:$A$616,0),MATCH('PBI data'!$D1001,'3. GRI Pricing'!$A$16:$AP$16,0)),0)</f>
        <v>1407.3652270270316</v>
      </c>
    </row>
    <row r="1002" spans="1:5" x14ac:dyDescent="0.25">
      <c r="B1002" s="1" t="str">
        <f t="shared" ca="1" si="147"/>
        <v>222708084</v>
      </c>
      <c r="C1002" s="384">
        <f t="shared" si="146"/>
        <v>45689</v>
      </c>
      <c r="D1002" s="384">
        <f t="shared" si="146"/>
        <v>45716</v>
      </c>
      <c r="E1002" s="385">
        <f ca="1">IFERROR(INDEX('3. GRI Pricing'!$A$16:$AP$616,MATCH('PBI data'!$B1002,'3. GRI Pricing'!$A$16:$A$616,0),MATCH('PBI data'!$D1002,'3. GRI Pricing'!$A$16:$AP$16,0)),0)</f>
        <v>1413.6701510980993</v>
      </c>
    </row>
    <row r="1003" spans="1:5" x14ac:dyDescent="0.25">
      <c r="B1003" s="1" t="str">
        <f t="shared" ca="1" si="147"/>
        <v>222708084</v>
      </c>
      <c r="C1003" s="384">
        <f t="shared" si="146"/>
        <v>45717</v>
      </c>
      <c r="D1003" s="384">
        <f t="shared" si="146"/>
        <v>45747</v>
      </c>
      <c r="E1003" s="385">
        <f ca="1">IFERROR(INDEX('3. GRI Pricing'!$A$16:$AP$616,MATCH('PBI data'!$B1003,'3. GRI Pricing'!$A$16:$A$616,0),MATCH('PBI data'!$D1003,'3. GRI Pricing'!$A$16:$AP$16,0)),0)</f>
        <v>1420.6835553692422</v>
      </c>
    </row>
    <row r="1004" spans="1:5" x14ac:dyDescent="0.25">
      <c r="B1004" s="1" t="str">
        <f t="shared" ca="1" si="147"/>
        <v>222708084</v>
      </c>
      <c r="C1004" s="384">
        <f t="shared" si="146"/>
        <v>45748</v>
      </c>
      <c r="D1004" s="384">
        <f t="shared" si="146"/>
        <v>45777</v>
      </c>
      <c r="E1004" s="385">
        <f ca="1">IFERROR(INDEX('3. GRI Pricing'!$A$16:$AP$616,MATCH('PBI data'!$B1004,'3. GRI Pricing'!$A$16:$A$616,0),MATCH('PBI data'!$D1004,'3. GRI Pricing'!$A$16:$AP$16,0)),0)</f>
        <v>1427.5038479545485</v>
      </c>
    </row>
    <row r="1005" spans="1:5" x14ac:dyDescent="0.25">
      <c r="B1005" s="1" t="str">
        <f t="shared" ca="1" si="147"/>
        <v>222708084</v>
      </c>
      <c r="C1005" s="384">
        <f t="shared" si="146"/>
        <v>45778</v>
      </c>
      <c r="D1005" s="384">
        <f t="shared" si="146"/>
        <v>45808</v>
      </c>
      <c r="E1005" s="385">
        <f ca="1">IFERROR(INDEX('3. GRI Pricing'!$A$16:$AP$616,MATCH('PBI data'!$B1005,'3. GRI Pricing'!$A$16:$A$616,0),MATCH('PBI data'!$D1005,'3. GRI Pricing'!$A$16:$AP$16,0)),0)</f>
        <v>1434.5858830223051</v>
      </c>
    </row>
    <row r="1006" spans="1:5" x14ac:dyDescent="0.25">
      <c r="B1006" s="1" t="str">
        <f t="shared" ca="1" si="147"/>
        <v>222708084</v>
      </c>
      <c r="C1006" s="384">
        <f t="shared" si="146"/>
        <v>45809</v>
      </c>
      <c r="D1006" s="384">
        <f t="shared" si="146"/>
        <v>45838</v>
      </c>
      <c r="E1006" s="385">
        <f ca="1">IFERROR(INDEX('3. GRI Pricing'!$A$16:$AP$616,MATCH('PBI data'!$B1006,'3. GRI Pricing'!$A$16:$A$616,0),MATCH('PBI data'!$D1006,'3. GRI Pricing'!$A$16:$AP$16,0)),0)</f>
        <v>1441.4729166787336</v>
      </c>
    </row>
    <row r="1007" spans="1:5" x14ac:dyDescent="0.25">
      <c r="B1007" s="1" t="str">
        <f t="shared" ca="1" si="147"/>
        <v>222708084</v>
      </c>
      <c r="C1007" s="384">
        <f t="shared" ref="C1007:D1022" si="148">C995</f>
        <v>45839</v>
      </c>
      <c r="D1007" s="384">
        <f t="shared" si="148"/>
        <v>45869</v>
      </c>
      <c r="E1007" s="385">
        <f ca="1">IFERROR(INDEX('3. GRI Pricing'!$A$16:$AP$616,MATCH('PBI data'!$B1007,'3. GRI Pricing'!$A$16:$A$616,0),MATCH('PBI data'!$D1007,'3. GRI Pricing'!$A$16:$AP$16,0)),0)</f>
        <v>1448.624254140813</v>
      </c>
    </row>
    <row r="1008" spans="1:5" x14ac:dyDescent="0.25">
      <c r="B1008" s="1" t="str">
        <f t="shared" ca="1" si="147"/>
        <v>222708084</v>
      </c>
      <c r="C1008" s="384">
        <f t="shared" si="148"/>
        <v>45870</v>
      </c>
      <c r="D1008" s="384">
        <f t="shared" si="148"/>
        <v>45900</v>
      </c>
      <c r="E1008" s="385">
        <f ca="1">IFERROR(INDEX('3. GRI Pricing'!$A$16:$AP$616,MATCH('PBI data'!$B1008,'3. GRI Pricing'!$A$16:$A$616,0),MATCH('PBI data'!$D1008,'3. GRI Pricing'!$A$16:$AP$16,0)),0)</f>
        <v>1455.8110703322568</v>
      </c>
    </row>
    <row r="1009" spans="1:5" x14ac:dyDescent="0.25">
      <c r="B1009" s="1" t="str">
        <f t="shared" ca="1" si="147"/>
        <v>222708084</v>
      </c>
      <c r="C1009" s="384">
        <f t="shared" si="148"/>
        <v>45901</v>
      </c>
      <c r="D1009" s="384">
        <f t="shared" si="148"/>
        <v>45930</v>
      </c>
      <c r="E1009" s="385">
        <f ca="1">IFERROR(INDEX('3. GRI Pricing'!$A$16:$AP$616,MATCH('PBI data'!$B1009,'3. GRI Pricing'!$A$16:$A$616,0),MATCH('PBI data'!$D1009,'3. GRI Pricing'!$A$16:$AP$16,0)),0)</f>
        <v>1462.7999999999993</v>
      </c>
    </row>
    <row r="1010" spans="1:5" x14ac:dyDescent="0.25">
      <c r="A1010" s="381">
        <f>A998+1</f>
        <v>85</v>
      </c>
      <c r="B1010" s="383" t="str">
        <f ca="1">OFFSET('3. GRI Pricing'!$A$16,'PBI data'!A1010,0)</f>
        <v>222708085</v>
      </c>
      <c r="C1010" s="384">
        <f t="shared" si="148"/>
        <v>45566</v>
      </c>
      <c r="D1010" s="384">
        <f t="shared" si="148"/>
        <v>45596</v>
      </c>
      <c r="E1010" s="385">
        <f ca="1">IFERROR(INDEX('3. GRI Pricing'!$A$16:$AP$616,MATCH('PBI data'!$B1010,'3. GRI Pricing'!$A$16:$A$616,0),MATCH('PBI data'!$D1010,'3. GRI Pricing'!$A$16:$AP$16,0)),0)</f>
        <v>1346.6479169246315</v>
      </c>
    </row>
    <row r="1011" spans="1:5" x14ac:dyDescent="0.25">
      <c r="B1011" s="1" t="str">
        <f ca="1">B1010</f>
        <v>222708085</v>
      </c>
      <c r="C1011" s="384">
        <f t="shared" si="148"/>
        <v>45597</v>
      </c>
      <c r="D1011" s="384">
        <f t="shared" si="148"/>
        <v>45626</v>
      </c>
      <c r="E1011" s="385">
        <f ca="1">IFERROR(INDEX('3. GRI Pricing'!$A$16:$AP$616,MATCH('PBI data'!$B1011,'3. GRI Pricing'!$A$16:$A$616,0),MATCH('PBI data'!$D1011,'3. GRI Pricing'!$A$16:$AP$16,0)),0)</f>
        <v>1353.1127857324022</v>
      </c>
    </row>
    <row r="1012" spans="1:5" x14ac:dyDescent="0.25">
      <c r="B1012" s="1" t="str">
        <f t="shared" ref="B1012:B1021" ca="1" si="149">B1011</f>
        <v>222708085</v>
      </c>
      <c r="C1012" s="384">
        <f t="shared" si="148"/>
        <v>45627</v>
      </c>
      <c r="D1012" s="384">
        <f t="shared" si="148"/>
        <v>45657</v>
      </c>
      <c r="E1012" s="385">
        <f ca="1">IFERROR(INDEX('3. GRI Pricing'!$A$16:$AP$616,MATCH('PBI data'!$B1012,'3. GRI Pricing'!$A$16:$A$616,0),MATCH('PBI data'!$D1012,'3. GRI Pricing'!$A$16:$AP$16,0)),0)</f>
        <v>1359.8257569183768</v>
      </c>
    </row>
    <row r="1013" spans="1:5" x14ac:dyDescent="0.25">
      <c r="B1013" s="1" t="str">
        <f t="shared" ca="1" si="149"/>
        <v>222708085</v>
      </c>
      <c r="C1013" s="384">
        <f t="shared" si="148"/>
        <v>45658</v>
      </c>
      <c r="D1013" s="384">
        <f t="shared" si="148"/>
        <v>45688</v>
      </c>
      <c r="E1013" s="385">
        <f ca="1">IFERROR(INDEX('3. GRI Pricing'!$A$16:$AP$616,MATCH('PBI data'!$B1013,'3. GRI Pricing'!$A$16:$A$616,0),MATCH('PBI data'!$D1013,'3. GRI Pricing'!$A$16:$AP$16,0)),0)</f>
        <v>1366.5720320407406</v>
      </c>
    </row>
    <row r="1014" spans="1:5" x14ac:dyDescent="0.25">
      <c r="B1014" s="1" t="str">
        <f t="shared" ca="1" si="149"/>
        <v>222708085</v>
      </c>
      <c r="C1014" s="384">
        <f t="shared" si="148"/>
        <v>45689</v>
      </c>
      <c r="D1014" s="384">
        <f t="shared" si="148"/>
        <v>45716</v>
      </c>
      <c r="E1014" s="385">
        <f ca="1">IFERROR(INDEX('3. GRI Pricing'!$A$16:$AP$616,MATCH('PBI data'!$B1014,'3. GRI Pricing'!$A$16:$A$616,0),MATCH('PBI data'!$D1014,'3. GRI Pricing'!$A$16:$AP$16,0)),0)</f>
        <v>1372.6942046894585</v>
      </c>
    </row>
    <row r="1015" spans="1:5" x14ac:dyDescent="0.25">
      <c r="B1015" s="1" t="str">
        <f t="shared" ca="1" si="149"/>
        <v>222708085</v>
      </c>
      <c r="C1015" s="384">
        <f t="shared" si="148"/>
        <v>45717</v>
      </c>
      <c r="D1015" s="384">
        <f t="shared" si="148"/>
        <v>45747</v>
      </c>
      <c r="E1015" s="385">
        <f ca="1">IFERROR(INDEX('3. GRI Pricing'!$A$16:$AP$616,MATCH('PBI data'!$B1015,'3. GRI Pricing'!$A$16:$A$616,0),MATCH('PBI data'!$D1015,'3. GRI Pricing'!$A$16:$AP$16,0)),0)</f>
        <v>1379.5043218802784</v>
      </c>
    </row>
    <row r="1016" spans="1:5" x14ac:dyDescent="0.25">
      <c r="B1016" s="1" t="str">
        <f t="shared" ca="1" si="149"/>
        <v>222708085</v>
      </c>
      <c r="C1016" s="384">
        <f t="shared" si="148"/>
        <v>45748</v>
      </c>
      <c r="D1016" s="384">
        <f t="shared" si="148"/>
        <v>45777</v>
      </c>
      <c r="E1016" s="385">
        <f ca="1">IFERROR(INDEX('3. GRI Pricing'!$A$16:$AP$616,MATCH('PBI data'!$B1016,'3. GRI Pricing'!$A$16:$A$616,0),MATCH('PBI data'!$D1016,'3. GRI Pricing'!$A$16:$AP$16,0)),0)</f>
        <v>1386.1269248254309</v>
      </c>
    </row>
    <row r="1017" spans="1:5" x14ac:dyDescent="0.25">
      <c r="B1017" s="1" t="str">
        <f t="shared" ca="1" si="149"/>
        <v>222708085</v>
      </c>
      <c r="C1017" s="384">
        <f t="shared" si="148"/>
        <v>45778</v>
      </c>
      <c r="D1017" s="384">
        <f t="shared" si="148"/>
        <v>45808</v>
      </c>
      <c r="E1017" s="385">
        <f ca="1">IFERROR(INDEX('3. GRI Pricing'!$A$16:$AP$616,MATCH('PBI data'!$B1017,'3. GRI Pricing'!$A$16:$A$616,0),MATCH('PBI data'!$D1017,'3. GRI Pricing'!$A$16:$AP$16,0)),0)</f>
        <v>1393.0036835144119</v>
      </c>
    </row>
    <row r="1018" spans="1:5" x14ac:dyDescent="0.25">
      <c r="B1018" s="1" t="str">
        <f t="shared" ca="1" si="149"/>
        <v>222708085</v>
      </c>
      <c r="C1018" s="384">
        <f t="shared" si="148"/>
        <v>45809</v>
      </c>
      <c r="D1018" s="384">
        <f t="shared" si="148"/>
        <v>45838</v>
      </c>
      <c r="E1018" s="385">
        <f ca="1">IFERROR(INDEX('3. GRI Pricing'!$A$16:$AP$616,MATCH('PBI data'!$B1018,'3. GRI Pricing'!$A$16:$A$616,0),MATCH('PBI data'!$D1018,'3. GRI Pricing'!$A$16:$AP$16,0)),0)</f>
        <v>1399.6910930068859</v>
      </c>
    </row>
    <row r="1019" spans="1:5" x14ac:dyDescent="0.25">
      <c r="B1019" s="1" t="str">
        <f t="shared" ca="1" si="149"/>
        <v>222708085</v>
      </c>
      <c r="C1019" s="384">
        <f t="shared" si="148"/>
        <v>45839</v>
      </c>
      <c r="D1019" s="384">
        <f t="shared" si="148"/>
        <v>45869</v>
      </c>
      <c r="E1019" s="385">
        <f ca="1">IFERROR(INDEX('3. GRI Pricing'!$A$16:$AP$616,MATCH('PBI data'!$B1019,'3. GRI Pricing'!$A$16:$A$616,0),MATCH('PBI data'!$D1019,'3. GRI Pricing'!$A$16:$AP$16,0)),0)</f>
        <v>1406.635145325137</v>
      </c>
    </row>
    <row r="1020" spans="1:5" x14ac:dyDescent="0.25">
      <c r="B1020" s="1" t="str">
        <f t="shared" ca="1" si="149"/>
        <v>222708085</v>
      </c>
      <c r="C1020" s="384">
        <f t="shared" si="148"/>
        <v>45870</v>
      </c>
      <c r="D1020" s="384">
        <f t="shared" si="148"/>
        <v>45900</v>
      </c>
      <c r="E1020" s="385">
        <f ca="1">IFERROR(INDEX('3. GRI Pricing'!$A$16:$AP$616,MATCH('PBI data'!$B1020,'3. GRI Pricing'!$A$16:$A$616,0),MATCH('PBI data'!$D1020,'3. GRI Pricing'!$A$16:$AP$16,0)),0)</f>
        <v>1413.6136480037853</v>
      </c>
    </row>
    <row r="1021" spans="1:5" x14ac:dyDescent="0.25">
      <c r="B1021" s="1" t="str">
        <f t="shared" ca="1" si="149"/>
        <v>222708085</v>
      </c>
      <c r="C1021" s="384">
        <f t="shared" si="148"/>
        <v>45901</v>
      </c>
      <c r="D1021" s="384">
        <f t="shared" si="148"/>
        <v>45930</v>
      </c>
      <c r="E1021" s="385">
        <f ca="1">IFERROR(INDEX('3. GRI Pricing'!$A$16:$AP$616,MATCH('PBI data'!$B1021,'3. GRI Pricing'!$A$16:$A$616,0),MATCH('PBI data'!$D1021,'3. GRI Pricing'!$A$16:$AP$16,0)),0)</f>
        <v>1420.3999999999992</v>
      </c>
    </row>
    <row r="1022" spans="1:5" x14ac:dyDescent="0.25">
      <c r="A1022" s="381">
        <f>A1010+1</f>
        <v>86</v>
      </c>
      <c r="B1022" s="383" t="str">
        <f ca="1">OFFSET('3. GRI Pricing'!$A$16,'PBI data'!A1022,0)</f>
        <v>222708086</v>
      </c>
      <c r="C1022" s="384">
        <f t="shared" si="148"/>
        <v>45566</v>
      </c>
      <c r="D1022" s="384">
        <f t="shared" si="148"/>
        <v>45596</v>
      </c>
      <c r="E1022" s="385">
        <f ca="1">IFERROR(INDEX('3. GRI Pricing'!$A$16:$AP$616,MATCH('PBI data'!$B1022,'3. GRI Pricing'!$A$16:$A$616,0),MATCH('PBI data'!$D1022,'3. GRI Pricing'!$A$16:$AP$16,0)),0)</f>
        <v>1386.8463622059639</v>
      </c>
    </row>
    <row r="1023" spans="1:5" x14ac:dyDescent="0.25">
      <c r="B1023" s="1" t="str">
        <f ca="1">B1022</f>
        <v>222708086</v>
      </c>
      <c r="C1023" s="384">
        <f t="shared" ref="C1023:D1038" si="150">C1011</f>
        <v>45597</v>
      </c>
      <c r="D1023" s="384">
        <f t="shared" si="150"/>
        <v>45626</v>
      </c>
      <c r="E1023" s="385">
        <f ca="1">IFERROR(INDEX('3. GRI Pricing'!$A$16:$AP$616,MATCH('PBI data'!$B1023,'3. GRI Pricing'!$A$16:$A$616,0),MATCH('PBI data'!$D1023,'3. GRI Pricing'!$A$16:$AP$16,0)),0)</f>
        <v>1393.5042121721756</v>
      </c>
    </row>
    <row r="1024" spans="1:5" x14ac:dyDescent="0.25">
      <c r="B1024" s="1" t="str">
        <f t="shared" ref="B1024:B1033" ca="1" si="151">B1023</f>
        <v>222708086</v>
      </c>
      <c r="C1024" s="384">
        <f t="shared" si="150"/>
        <v>45627</v>
      </c>
      <c r="D1024" s="384">
        <f t="shared" si="150"/>
        <v>45657</v>
      </c>
      <c r="E1024" s="385">
        <f ca="1">IFERROR(INDEX('3. GRI Pricing'!$A$16:$AP$616,MATCH('PBI data'!$B1024,'3. GRI Pricing'!$A$16:$A$616,0),MATCH('PBI data'!$D1024,'3. GRI Pricing'!$A$16:$AP$16,0)),0)</f>
        <v>1400.4175705577313</v>
      </c>
    </row>
    <row r="1025" spans="1:5" x14ac:dyDescent="0.25">
      <c r="B1025" s="1" t="str">
        <f t="shared" ca="1" si="151"/>
        <v>222708086</v>
      </c>
      <c r="C1025" s="384">
        <f t="shared" si="150"/>
        <v>45658</v>
      </c>
      <c r="D1025" s="384">
        <f t="shared" si="150"/>
        <v>45688</v>
      </c>
      <c r="E1025" s="385">
        <f ca="1">IFERROR(INDEX('3. GRI Pricing'!$A$16:$AP$616,MATCH('PBI data'!$B1025,'3. GRI Pricing'!$A$16:$A$616,0),MATCH('PBI data'!$D1025,'3. GRI Pricing'!$A$16:$AP$16,0)),0)</f>
        <v>1407.3652270270316</v>
      </c>
    </row>
    <row r="1026" spans="1:5" x14ac:dyDescent="0.25">
      <c r="B1026" s="1" t="str">
        <f t="shared" ca="1" si="151"/>
        <v>222708086</v>
      </c>
      <c r="C1026" s="384">
        <f t="shared" si="150"/>
        <v>45689</v>
      </c>
      <c r="D1026" s="384">
        <f t="shared" si="150"/>
        <v>45716</v>
      </c>
      <c r="E1026" s="385">
        <f ca="1">IFERROR(INDEX('3. GRI Pricing'!$A$16:$AP$616,MATCH('PBI data'!$B1026,'3. GRI Pricing'!$A$16:$A$616,0),MATCH('PBI data'!$D1026,'3. GRI Pricing'!$A$16:$AP$16,0)),0)</f>
        <v>1413.6701510980993</v>
      </c>
    </row>
    <row r="1027" spans="1:5" x14ac:dyDescent="0.25">
      <c r="B1027" s="1" t="str">
        <f t="shared" ca="1" si="151"/>
        <v>222708086</v>
      </c>
      <c r="C1027" s="384">
        <f t="shared" si="150"/>
        <v>45717</v>
      </c>
      <c r="D1027" s="384">
        <f t="shared" si="150"/>
        <v>45747</v>
      </c>
      <c r="E1027" s="385">
        <f ca="1">IFERROR(INDEX('3. GRI Pricing'!$A$16:$AP$616,MATCH('PBI data'!$B1027,'3. GRI Pricing'!$A$16:$A$616,0),MATCH('PBI data'!$D1027,'3. GRI Pricing'!$A$16:$AP$16,0)),0)</f>
        <v>1420.6835553692422</v>
      </c>
    </row>
    <row r="1028" spans="1:5" x14ac:dyDescent="0.25">
      <c r="B1028" s="1" t="str">
        <f t="shared" ca="1" si="151"/>
        <v>222708086</v>
      </c>
      <c r="C1028" s="384">
        <f t="shared" si="150"/>
        <v>45748</v>
      </c>
      <c r="D1028" s="384">
        <f t="shared" si="150"/>
        <v>45777</v>
      </c>
      <c r="E1028" s="385">
        <f ca="1">IFERROR(INDEX('3. GRI Pricing'!$A$16:$AP$616,MATCH('PBI data'!$B1028,'3. GRI Pricing'!$A$16:$A$616,0),MATCH('PBI data'!$D1028,'3. GRI Pricing'!$A$16:$AP$16,0)),0)</f>
        <v>1427.5038479545485</v>
      </c>
    </row>
    <row r="1029" spans="1:5" x14ac:dyDescent="0.25">
      <c r="B1029" s="1" t="str">
        <f t="shared" ca="1" si="151"/>
        <v>222708086</v>
      </c>
      <c r="C1029" s="384">
        <f t="shared" si="150"/>
        <v>45778</v>
      </c>
      <c r="D1029" s="384">
        <f t="shared" si="150"/>
        <v>45808</v>
      </c>
      <c r="E1029" s="385">
        <f ca="1">IFERROR(INDEX('3. GRI Pricing'!$A$16:$AP$616,MATCH('PBI data'!$B1029,'3. GRI Pricing'!$A$16:$A$616,0),MATCH('PBI data'!$D1029,'3. GRI Pricing'!$A$16:$AP$16,0)),0)</f>
        <v>1434.5858830223051</v>
      </c>
    </row>
    <row r="1030" spans="1:5" x14ac:dyDescent="0.25">
      <c r="B1030" s="1" t="str">
        <f t="shared" ca="1" si="151"/>
        <v>222708086</v>
      </c>
      <c r="C1030" s="384">
        <f t="shared" si="150"/>
        <v>45809</v>
      </c>
      <c r="D1030" s="384">
        <f t="shared" si="150"/>
        <v>45838</v>
      </c>
      <c r="E1030" s="385">
        <f ca="1">IFERROR(INDEX('3. GRI Pricing'!$A$16:$AP$616,MATCH('PBI data'!$B1030,'3. GRI Pricing'!$A$16:$A$616,0),MATCH('PBI data'!$D1030,'3. GRI Pricing'!$A$16:$AP$16,0)),0)</f>
        <v>1441.4729166787336</v>
      </c>
    </row>
    <row r="1031" spans="1:5" x14ac:dyDescent="0.25">
      <c r="B1031" s="1" t="str">
        <f t="shared" ca="1" si="151"/>
        <v>222708086</v>
      </c>
      <c r="C1031" s="384">
        <f t="shared" si="150"/>
        <v>45839</v>
      </c>
      <c r="D1031" s="384">
        <f t="shared" si="150"/>
        <v>45869</v>
      </c>
      <c r="E1031" s="385">
        <f ca="1">IFERROR(INDEX('3. GRI Pricing'!$A$16:$AP$616,MATCH('PBI data'!$B1031,'3. GRI Pricing'!$A$16:$A$616,0),MATCH('PBI data'!$D1031,'3. GRI Pricing'!$A$16:$AP$16,0)),0)</f>
        <v>1448.624254140813</v>
      </c>
    </row>
    <row r="1032" spans="1:5" x14ac:dyDescent="0.25">
      <c r="B1032" s="1" t="str">
        <f t="shared" ca="1" si="151"/>
        <v>222708086</v>
      </c>
      <c r="C1032" s="384">
        <f t="shared" si="150"/>
        <v>45870</v>
      </c>
      <c r="D1032" s="384">
        <f t="shared" si="150"/>
        <v>45900</v>
      </c>
      <c r="E1032" s="385">
        <f ca="1">IFERROR(INDEX('3. GRI Pricing'!$A$16:$AP$616,MATCH('PBI data'!$B1032,'3. GRI Pricing'!$A$16:$A$616,0),MATCH('PBI data'!$D1032,'3. GRI Pricing'!$A$16:$AP$16,0)),0)</f>
        <v>1455.8110703322568</v>
      </c>
    </row>
    <row r="1033" spans="1:5" x14ac:dyDescent="0.25">
      <c r="B1033" s="1" t="str">
        <f t="shared" ca="1" si="151"/>
        <v>222708086</v>
      </c>
      <c r="C1033" s="384">
        <f t="shared" si="150"/>
        <v>45901</v>
      </c>
      <c r="D1033" s="384">
        <f t="shared" si="150"/>
        <v>45930</v>
      </c>
      <c r="E1033" s="385">
        <f ca="1">IFERROR(INDEX('3. GRI Pricing'!$A$16:$AP$616,MATCH('PBI data'!$B1033,'3. GRI Pricing'!$A$16:$A$616,0),MATCH('PBI data'!$D1033,'3. GRI Pricing'!$A$16:$AP$16,0)),0)</f>
        <v>1462.7999999999993</v>
      </c>
    </row>
    <row r="1034" spans="1:5" x14ac:dyDescent="0.25">
      <c r="A1034" s="381">
        <f>A1022+1</f>
        <v>87</v>
      </c>
      <c r="B1034" s="381" t="str">
        <f ca="1">OFFSET('3. GRI Pricing'!$A$16,'PBI data'!A1034,0)</f>
        <v>222708087</v>
      </c>
      <c r="C1034" s="384">
        <f t="shared" si="150"/>
        <v>45566</v>
      </c>
      <c r="D1034" s="384">
        <f t="shared" si="150"/>
        <v>45596</v>
      </c>
      <c r="E1034" s="385">
        <f ca="1">IFERROR(INDEX('3. GRI Pricing'!$A$16:$AP$616,MATCH('PBI data'!$B1034,'3. GRI Pricing'!$A$16:$A$616,0),MATCH('PBI data'!$D1034,'3. GRI Pricing'!$A$16:$AP$16,0)),0)</f>
        <v>1351.6727225847981</v>
      </c>
    </row>
    <row r="1035" spans="1:5" x14ac:dyDescent="0.25">
      <c r="B1035" s="1" t="str">
        <f ca="1">B1034</f>
        <v>222708087</v>
      </c>
      <c r="C1035" s="384">
        <f t="shared" si="150"/>
        <v>45597</v>
      </c>
      <c r="D1035" s="384">
        <f t="shared" si="150"/>
        <v>45626</v>
      </c>
      <c r="E1035" s="385">
        <f ca="1">IFERROR(INDEX('3. GRI Pricing'!$A$16:$AP$616,MATCH('PBI data'!$B1035,'3. GRI Pricing'!$A$16:$A$616,0),MATCH('PBI data'!$D1035,'3. GRI Pricing'!$A$16:$AP$16,0)),0)</f>
        <v>1358.1617140373739</v>
      </c>
    </row>
    <row r="1036" spans="1:5" x14ac:dyDescent="0.25">
      <c r="B1036" s="1" t="str">
        <f t="shared" ref="B1036:B1045" ca="1" si="152">B1035</f>
        <v>222708087</v>
      </c>
      <c r="C1036" s="384">
        <f t="shared" si="150"/>
        <v>45627</v>
      </c>
      <c r="D1036" s="384">
        <f t="shared" si="150"/>
        <v>45657</v>
      </c>
      <c r="E1036" s="385">
        <f ca="1">IFERROR(INDEX('3. GRI Pricing'!$A$16:$AP$616,MATCH('PBI data'!$B1036,'3. GRI Pricing'!$A$16:$A$616,0),MATCH('PBI data'!$D1036,'3. GRI Pricing'!$A$16:$AP$16,0)),0)</f>
        <v>1364.899733623296</v>
      </c>
    </row>
    <row r="1037" spans="1:5" x14ac:dyDescent="0.25">
      <c r="B1037" s="1" t="str">
        <f t="shared" ca="1" si="152"/>
        <v>222708087</v>
      </c>
      <c r="C1037" s="384">
        <f t="shared" si="150"/>
        <v>45658</v>
      </c>
      <c r="D1037" s="384">
        <f t="shared" si="150"/>
        <v>45688</v>
      </c>
      <c r="E1037" s="385">
        <f ca="1">IFERROR(INDEX('3. GRI Pricing'!$A$16:$AP$616,MATCH('PBI data'!$B1037,'3. GRI Pricing'!$A$16:$A$616,0),MATCH('PBI data'!$D1037,'3. GRI Pricing'!$A$16:$AP$16,0)),0)</f>
        <v>1371.6711814140269</v>
      </c>
    </row>
    <row r="1038" spans="1:5" x14ac:dyDescent="0.25">
      <c r="B1038" s="1" t="str">
        <f t="shared" ca="1" si="152"/>
        <v>222708087</v>
      </c>
      <c r="C1038" s="384">
        <f t="shared" si="150"/>
        <v>45689</v>
      </c>
      <c r="D1038" s="384">
        <f t="shared" si="150"/>
        <v>45716</v>
      </c>
      <c r="E1038" s="385">
        <f ca="1">IFERROR(INDEX('3. GRI Pricing'!$A$16:$AP$616,MATCH('PBI data'!$B1038,'3. GRI Pricing'!$A$16:$A$616,0),MATCH('PBI data'!$D1038,'3. GRI Pricing'!$A$16:$AP$16,0)),0)</f>
        <v>1377.8161979905385</v>
      </c>
    </row>
    <row r="1039" spans="1:5" x14ac:dyDescent="0.25">
      <c r="B1039" s="1" t="str">
        <f t="shared" ca="1" si="152"/>
        <v>222708087</v>
      </c>
      <c r="C1039" s="384">
        <f t="shared" ref="C1039:D1054" si="153">C1027</f>
        <v>45717</v>
      </c>
      <c r="D1039" s="384">
        <f t="shared" si="153"/>
        <v>45747</v>
      </c>
      <c r="E1039" s="385">
        <f ca="1">IFERROR(INDEX('3. GRI Pricing'!$A$16:$AP$616,MATCH('PBI data'!$B1039,'3. GRI Pricing'!$A$16:$A$616,0),MATCH('PBI data'!$D1039,'3. GRI Pricing'!$A$16:$AP$16,0)),0)</f>
        <v>1384.6517260663989</v>
      </c>
    </row>
    <row r="1040" spans="1:5" x14ac:dyDescent="0.25">
      <c r="B1040" s="1" t="str">
        <f t="shared" ca="1" si="152"/>
        <v>222708087</v>
      </c>
      <c r="C1040" s="384">
        <f t="shared" si="153"/>
        <v>45748</v>
      </c>
      <c r="D1040" s="384">
        <f t="shared" si="153"/>
        <v>45777</v>
      </c>
      <c r="E1040" s="385">
        <f ca="1">IFERROR(INDEX('3. GRI Pricing'!$A$16:$AP$616,MATCH('PBI data'!$B1040,'3. GRI Pricing'!$A$16:$A$616,0),MATCH('PBI data'!$D1040,'3. GRI Pricing'!$A$16:$AP$16,0)),0)</f>
        <v>1391.2990402165706</v>
      </c>
    </row>
    <row r="1041" spans="1:5" x14ac:dyDescent="0.25">
      <c r="B1041" s="1" t="str">
        <f t="shared" ca="1" si="152"/>
        <v>222708087</v>
      </c>
      <c r="C1041" s="384">
        <f t="shared" si="153"/>
        <v>45778</v>
      </c>
      <c r="D1041" s="384">
        <f t="shared" si="153"/>
        <v>45808</v>
      </c>
      <c r="E1041" s="385">
        <f ca="1">IFERROR(INDEX('3. GRI Pricing'!$A$16:$AP$616,MATCH('PBI data'!$B1041,'3. GRI Pricing'!$A$16:$A$616,0),MATCH('PBI data'!$D1041,'3. GRI Pricing'!$A$16:$AP$16,0)),0)</f>
        <v>1398.2014584528986</v>
      </c>
    </row>
    <row r="1042" spans="1:5" x14ac:dyDescent="0.25">
      <c r="B1042" s="1" t="str">
        <f t="shared" ca="1" si="152"/>
        <v>222708087</v>
      </c>
      <c r="C1042" s="384">
        <f t="shared" si="153"/>
        <v>45809</v>
      </c>
      <c r="D1042" s="384">
        <f t="shared" si="153"/>
        <v>45838</v>
      </c>
      <c r="E1042" s="385">
        <f ca="1">IFERROR(INDEX('3. GRI Pricing'!$A$16:$AP$616,MATCH('PBI data'!$B1042,'3. GRI Pricing'!$A$16:$A$616,0),MATCH('PBI data'!$D1042,'3. GRI Pricing'!$A$16:$AP$16,0)),0)</f>
        <v>1404.9138209658668</v>
      </c>
    </row>
    <row r="1043" spans="1:5" x14ac:dyDescent="0.25">
      <c r="B1043" s="1" t="str">
        <f t="shared" ca="1" si="152"/>
        <v>222708087</v>
      </c>
      <c r="C1043" s="384">
        <f t="shared" si="153"/>
        <v>45839</v>
      </c>
      <c r="D1043" s="384">
        <f t="shared" si="153"/>
        <v>45869</v>
      </c>
      <c r="E1043" s="385">
        <f ca="1">IFERROR(INDEX('3. GRI Pricing'!$A$16:$AP$616,MATCH('PBI data'!$B1043,'3. GRI Pricing'!$A$16:$A$616,0),MATCH('PBI data'!$D1043,'3. GRI Pricing'!$A$16:$AP$16,0)),0)</f>
        <v>1411.8837839270966</v>
      </c>
    </row>
    <row r="1044" spans="1:5" x14ac:dyDescent="0.25">
      <c r="B1044" s="1" t="str">
        <f t="shared" ca="1" si="152"/>
        <v>222708087</v>
      </c>
      <c r="C1044" s="384">
        <f t="shared" si="153"/>
        <v>45870</v>
      </c>
      <c r="D1044" s="384">
        <f t="shared" si="153"/>
        <v>45900</v>
      </c>
      <c r="E1044" s="385">
        <f ca="1">IFERROR(INDEX('3. GRI Pricing'!$A$16:$AP$616,MATCH('PBI data'!$B1044,'3. GRI Pricing'!$A$16:$A$616,0),MATCH('PBI data'!$D1044,'3. GRI Pricing'!$A$16:$AP$16,0)),0)</f>
        <v>1418.8883257948441</v>
      </c>
    </row>
    <row r="1045" spans="1:5" x14ac:dyDescent="0.25">
      <c r="B1045" s="1" t="str">
        <f t="shared" ca="1" si="152"/>
        <v>222708087</v>
      </c>
      <c r="C1045" s="384">
        <f t="shared" si="153"/>
        <v>45901</v>
      </c>
      <c r="D1045" s="384">
        <f t="shared" si="153"/>
        <v>45930</v>
      </c>
      <c r="E1045" s="385">
        <f ca="1">IFERROR(INDEX('3. GRI Pricing'!$A$16:$AP$616,MATCH('PBI data'!$B1045,'3. GRI Pricing'!$A$16:$A$616,0),MATCH('PBI data'!$D1045,'3. GRI Pricing'!$A$16:$AP$16,0)),0)</f>
        <v>1425.6999999999991</v>
      </c>
    </row>
    <row r="1046" spans="1:5" x14ac:dyDescent="0.25">
      <c r="A1046" s="381">
        <f>A1034+1</f>
        <v>88</v>
      </c>
      <c r="B1046" s="383" t="str">
        <f ca="1">OFFSET('3. GRI Pricing'!$A$16,'PBI data'!A1046,0)</f>
        <v>222708088</v>
      </c>
      <c r="C1046" s="384">
        <f t="shared" si="153"/>
        <v>45566</v>
      </c>
      <c r="D1046" s="384">
        <f t="shared" si="153"/>
        <v>45596</v>
      </c>
      <c r="E1046" s="385">
        <f ca="1">IFERROR(INDEX('3. GRI Pricing'!$A$16:$AP$616,MATCH('PBI data'!$B1046,'3. GRI Pricing'!$A$16:$A$616,0),MATCH('PBI data'!$D1046,'3. GRI Pricing'!$A$16:$AP$16,0)),0)</f>
        <v>1386.8463622059639</v>
      </c>
    </row>
    <row r="1047" spans="1:5" x14ac:dyDescent="0.25">
      <c r="B1047" s="1" t="str">
        <f ca="1">B1046</f>
        <v>222708088</v>
      </c>
      <c r="C1047" s="384">
        <f t="shared" si="153"/>
        <v>45597</v>
      </c>
      <c r="D1047" s="384">
        <f t="shared" si="153"/>
        <v>45626</v>
      </c>
      <c r="E1047" s="385">
        <f ca="1">IFERROR(INDEX('3. GRI Pricing'!$A$16:$AP$616,MATCH('PBI data'!$B1047,'3. GRI Pricing'!$A$16:$A$616,0),MATCH('PBI data'!$D1047,'3. GRI Pricing'!$A$16:$AP$16,0)),0)</f>
        <v>1393.5042121721756</v>
      </c>
    </row>
    <row r="1048" spans="1:5" x14ac:dyDescent="0.25">
      <c r="B1048" s="1" t="str">
        <f t="shared" ref="B1048:B1057" ca="1" si="154">B1047</f>
        <v>222708088</v>
      </c>
      <c r="C1048" s="384">
        <f t="shared" si="153"/>
        <v>45627</v>
      </c>
      <c r="D1048" s="384">
        <f t="shared" si="153"/>
        <v>45657</v>
      </c>
      <c r="E1048" s="385">
        <f ca="1">IFERROR(INDEX('3. GRI Pricing'!$A$16:$AP$616,MATCH('PBI data'!$B1048,'3. GRI Pricing'!$A$16:$A$616,0),MATCH('PBI data'!$D1048,'3. GRI Pricing'!$A$16:$AP$16,0)),0)</f>
        <v>1400.4175705577313</v>
      </c>
    </row>
    <row r="1049" spans="1:5" x14ac:dyDescent="0.25">
      <c r="B1049" s="1" t="str">
        <f t="shared" ca="1" si="154"/>
        <v>222708088</v>
      </c>
      <c r="C1049" s="384">
        <f t="shared" si="153"/>
        <v>45658</v>
      </c>
      <c r="D1049" s="384">
        <f t="shared" si="153"/>
        <v>45688</v>
      </c>
      <c r="E1049" s="385">
        <f ca="1">IFERROR(INDEX('3. GRI Pricing'!$A$16:$AP$616,MATCH('PBI data'!$B1049,'3. GRI Pricing'!$A$16:$A$616,0),MATCH('PBI data'!$D1049,'3. GRI Pricing'!$A$16:$AP$16,0)),0)</f>
        <v>1407.3652270270316</v>
      </c>
    </row>
    <row r="1050" spans="1:5" x14ac:dyDescent="0.25">
      <c r="B1050" s="1" t="str">
        <f t="shared" ca="1" si="154"/>
        <v>222708088</v>
      </c>
      <c r="C1050" s="384">
        <f t="shared" si="153"/>
        <v>45689</v>
      </c>
      <c r="D1050" s="384">
        <f t="shared" si="153"/>
        <v>45716</v>
      </c>
      <c r="E1050" s="385">
        <f ca="1">IFERROR(INDEX('3. GRI Pricing'!$A$16:$AP$616,MATCH('PBI data'!$B1050,'3. GRI Pricing'!$A$16:$A$616,0),MATCH('PBI data'!$D1050,'3. GRI Pricing'!$A$16:$AP$16,0)),0)</f>
        <v>1413.6701510980993</v>
      </c>
    </row>
    <row r="1051" spans="1:5" x14ac:dyDescent="0.25">
      <c r="B1051" s="1" t="str">
        <f t="shared" ca="1" si="154"/>
        <v>222708088</v>
      </c>
      <c r="C1051" s="384">
        <f t="shared" si="153"/>
        <v>45717</v>
      </c>
      <c r="D1051" s="384">
        <f t="shared" si="153"/>
        <v>45747</v>
      </c>
      <c r="E1051" s="385">
        <f ca="1">IFERROR(INDEX('3. GRI Pricing'!$A$16:$AP$616,MATCH('PBI data'!$B1051,'3. GRI Pricing'!$A$16:$A$616,0),MATCH('PBI data'!$D1051,'3. GRI Pricing'!$A$16:$AP$16,0)),0)</f>
        <v>1420.6835553692422</v>
      </c>
    </row>
    <row r="1052" spans="1:5" x14ac:dyDescent="0.25">
      <c r="B1052" s="1" t="str">
        <f t="shared" ca="1" si="154"/>
        <v>222708088</v>
      </c>
      <c r="C1052" s="384">
        <f t="shared" si="153"/>
        <v>45748</v>
      </c>
      <c r="D1052" s="384">
        <f t="shared" si="153"/>
        <v>45777</v>
      </c>
      <c r="E1052" s="385">
        <f ca="1">IFERROR(INDEX('3. GRI Pricing'!$A$16:$AP$616,MATCH('PBI data'!$B1052,'3. GRI Pricing'!$A$16:$A$616,0),MATCH('PBI data'!$D1052,'3. GRI Pricing'!$A$16:$AP$16,0)),0)</f>
        <v>1427.5038479545485</v>
      </c>
    </row>
    <row r="1053" spans="1:5" x14ac:dyDescent="0.25">
      <c r="B1053" s="1" t="str">
        <f t="shared" ca="1" si="154"/>
        <v>222708088</v>
      </c>
      <c r="C1053" s="384">
        <f t="shared" si="153"/>
        <v>45778</v>
      </c>
      <c r="D1053" s="384">
        <f t="shared" si="153"/>
        <v>45808</v>
      </c>
      <c r="E1053" s="385">
        <f ca="1">IFERROR(INDEX('3. GRI Pricing'!$A$16:$AP$616,MATCH('PBI data'!$B1053,'3. GRI Pricing'!$A$16:$A$616,0),MATCH('PBI data'!$D1053,'3. GRI Pricing'!$A$16:$AP$16,0)),0)</f>
        <v>1434.5858830223051</v>
      </c>
    </row>
    <row r="1054" spans="1:5" x14ac:dyDescent="0.25">
      <c r="B1054" s="1" t="str">
        <f t="shared" ca="1" si="154"/>
        <v>222708088</v>
      </c>
      <c r="C1054" s="384">
        <f t="shared" si="153"/>
        <v>45809</v>
      </c>
      <c r="D1054" s="384">
        <f t="shared" si="153"/>
        <v>45838</v>
      </c>
      <c r="E1054" s="385">
        <f ca="1">IFERROR(INDEX('3. GRI Pricing'!$A$16:$AP$616,MATCH('PBI data'!$B1054,'3. GRI Pricing'!$A$16:$A$616,0),MATCH('PBI data'!$D1054,'3. GRI Pricing'!$A$16:$AP$16,0)),0)</f>
        <v>1441.4729166787336</v>
      </c>
    </row>
    <row r="1055" spans="1:5" x14ac:dyDescent="0.25">
      <c r="B1055" s="1" t="str">
        <f t="shared" ca="1" si="154"/>
        <v>222708088</v>
      </c>
      <c r="C1055" s="384">
        <f t="shared" ref="C1055:D1070" si="155">C1043</f>
        <v>45839</v>
      </c>
      <c r="D1055" s="384">
        <f t="shared" si="155"/>
        <v>45869</v>
      </c>
      <c r="E1055" s="385">
        <f ca="1">IFERROR(INDEX('3. GRI Pricing'!$A$16:$AP$616,MATCH('PBI data'!$B1055,'3. GRI Pricing'!$A$16:$A$616,0),MATCH('PBI data'!$D1055,'3. GRI Pricing'!$A$16:$AP$16,0)),0)</f>
        <v>1448.624254140813</v>
      </c>
    </row>
    <row r="1056" spans="1:5" x14ac:dyDescent="0.25">
      <c r="B1056" s="1" t="str">
        <f t="shared" ca="1" si="154"/>
        <v>222708088</v>
      </c>
      <c r="C1056" s="384">
        <f t="shared" si="155"/>
        <v>45870</v>
      </c>
      <c r="D1056" s="384">
        <f t="shared" si="155"/>
        <v>45900</v>
      </c>
      <c r="E1056" s="385">
        <f ca="1">IFERROR(INDEX('3. GRI Pricing'!$A$16:$AP$616,MATCH('PBI data'!$B1056,'3. GRI Pricing'!$A$16:$A$616,0),MATCH('PBI data'!$D1056,'3. GRI Pricing'!$A$16:$AP$16,0)),0)</f>
        <v>1455.8110703322568</v>
      </c>
    </row>
    <row r="1057" spans="1:5" x14ac:dyDescent="0.25">
      <c r="B1057" s="1" t="str">
        <f t="shared" ca="1" si="154"/>
        <v>222708088</v>
      </c>
      <c r="C1057" s="384">
        <f t="shared" si="155"/>
        <v>45901</v>
      </c>
      <c r="D1057" s="384">
        <f t="shared" si="155"/>
        <v>45930</v>
      </c>
      <c r="E1057" s="385">
        <f ca="1">IFERROR(INDEX('3. GRI Pricing'!$A$16:$AP$616,MATCH('PBI data'!$B1057,'3. GRI Pricing'!$A$16:$A$616,0),MATCH('PBI data'!$D1057,'3. GRI Pricing'!$A$16:$AP$16,0)),0)</f>
        <v>1462.7999999999993</v>
      </c>
    </row>
    <row r="1058" spans="1:5" x14ac:dyDescent="0.25">
      <c r="A1058" s="381">
        <f>A1046+1</f>
        <v>89</v>
      </c>
      <c r="B1058" s="383" t="str">
        <f ca="1">OFFSET('3. GRI Pricing'!$A$16,'PBI data'!A1058,0)</f>
        <v>222708089</v>
      </c>
      <c r="C1058" s="384">
        <f t="shared" si="155"/>
        <v>45566</v>
      </c>
      <c r="D1058" s="384">
        <f t="shared" si="155"/>
        <v>45596</v>
      </c>
      <c r="E1058" s="385">
        <f ca="1">IFERROR(INDEX('3. GRI Pricing'!$A$16:$AP$616,MATCH('PBI data'!$B1058,'3. GRI Pricing'!$A$16:$A$616,0),MATCH('PBI data'!$D1058,'3. GRI Pricing'!$A$16:$AP$16,0)),0)</f>
        <v>1728.5331470972883</v>
      </c>
    </row>
    <row r="1059" spans="1:5" x14ac:dyDescent="0.25">
      <c r="B1059" s="1" t="str">
        <f ca="1">B1058</f>
        <v>222708089</v>
      </c>
      <c r="C1059" s="384">
        <f t="shared" si="155"/>
        <v>45597</v>
      </c>
      <c r="D1059" s="384">
        <f t="shared" si="155"/>
        <v>45626</v>
      </c>
      <c r="E1059" s="385">
        <f ca="1">IFERROR(INDEX('3. GRI Pricing'!$A$16:$AP$616,MATCH('PBI data'!$B1059,'3. GRI Pricing'!$A$16:$A$616,0),MATCH('PBI data'!$D1059,'3. GRI Pricing'!$A$16:$AP$16,0)),0)</f>
        <v>1736.8313369102477</v>
      </c>
    </row>
    <row r="1060" spans="1:5" x14ac:dyDescent="0.25">
      <c r="B1060" s="1" t="str">
        <f t="shared" ref="B1060:B1069" ca="1" si="156">B1059</f>
        <v>222708089</v>
      </c>
      <c r="C1060" s="384">
        <f t="shared" si="155"/>
        <v>45627</v>
      </c>
      <c r="D1060" s="384">
        <f t="shared" si="155"/>
        <v>45657</v>
      </c>
      <c r="E1060" s="385">
        <f ca="1">IFERROR(INDEX('3. GRI Pricing'!$A$16:$AP$616,MATCH('PBI data'!$B1060,'3. GRI Pricing'!$A$16:$A$616,0),MATCH('PBI data'!$D1060,'3. GRI Pricing'!$A$16:$AP$16,0)),0)</f>
        <v>1745.4479864922448</v>
      </c>
    </row>
    <row r="1061" spans="1:5" x14ac:dyDescent="0.25">
      <c r="B1061" s="1" t="str">
        <f t="shared" ca="1" si="156"/>
        <v>222708089</v>
      </c>
      <c r="C1061" s="384">
        <f t="shared" si="155"/>
        <v>45658</v>
      </c>
      <c r="D1061" s="384">
        <f t="shared" si="155"/>
        <v>45688</v>
      </c>
      <c r="E1061" s="385">
        <f ca="1">IFERROR(INDEX('3. GRI Pricing'!$A$16:$AP$616,MATCH('PBI data'!$B1061,'3. GRI Pricing'!$A$16:$A$616,0),MATCH('PBI data'!$D1061,'3. GRI Pricing'!$A$16:$AP$16,0)),0)</f>
        <v>1754.1073844105031</v>
      </c>
    </row>
    <row r="1062" spans="1:5" x14ac:dyDescent="0.25">
      <c r="B1062" s="1" t="str">
        <f t="shared" ca="1" si="156"/>
        <v>222708089</v>
      </c>
      <c r="C1062" s="384">
        <f t="shared" si="155"/>
        <v>45689</v>
      </c>
      <c r="D1062" s="384">
        <f t="shared" si="155"/>
        <v>45716</v>
      </c>
      <c r="E1062" s="385">
        <f ca="1">IFERROR(INDEX('3. GRI Pricing'!$A$16:$AP$616,MATCH('PBI data'!$B1062,'3. GRI Pricing'!$A$16:$A$616,0),MATCH('PBI data'!$D1062,'3. GRI Pricing'!$A$16:$AP$16,0)),0)</f>
        <v>1761.9656955715441</v>
      </c>
    </row>
    <row r="1063" spans="1:5" x14ac:dyDescent="0.25">
      <c r="B1063" s="1" t="str">
        <f t="shared" ca="1" si="156"/>
        <v>222708089</v>
      </c>
      <c r="C1063" s="384">
        <f t="shared" si="155"/>
        <v>45717</v>
      </c>
      <c r="D1063" s="384">
        <f t="shared" si="155"/>
        <v>45747</v>
      </c>
      <c r="E1063" s="385">
        <f ca="1">IFERROR(INDEX('3. GRI Pricing'!$A$16:$AP$616,MATCH('PBI data'!$B1063,'3. GRI Pricing'!$A$16:$A$616,0),MATCH('PBI data'!$D1063,'3. GRI Pricing'!$A$16:$AP$16,0)),0)</f>
        <v>1770.7070400254324</v>
      </c>
    </row>
    <row r="1064" spans="1:5" x14ac:dyDescent="0.25">
      <c r="B1064" s="1" t="str">
        <f t="shared" ca="1" si="156"/>
        <v>222708089</v>
      </c>
      <c r="C1064" s="384">
        <f t="shared" si="155"/>
        <v>45748</v>
      </c>
      <c r="D1064" s="384">
        <f t="shared" si="155"/>
        <v>45777</v>
      </c>
      <c r="E1064" s="385">
        <f ca="1">IFERROR(INDEX('3. GRI Pricing'!$A$16:$AP$616,MATCH('PBI data'!$B1064,'3. GRI Pricing'!$A$16:$A$616,0),MATCH('PBI data'!$D1064,'3. GRI Pricing'!$A$16:$AP$16,0)),0)</f>
        <v>1779.2076945520462</v>
      </c>
    </row>
    <row r="1065" spans="1:5" x14ac:dyDescent="0.25">
      <c r="B1065" s="1" t="str">
        <f t="shared" ca="1" si="156"/>
        <v>222708089</v>
      </c>
      <c r="C1065" s="384">
        <f t="shared" si="155"/>
        <v>45778</v>
      </c>
      <c r="D1065" s="384">
        <f t="shared" si="155"/>
        <v>45808</v>
      </c>
      <c r="E1065" s="385">
        <f ca="1">IFERROR(INDEX('3. GRI Pricing'!$A$16:$AP$616,MATCH('PBI data'!$B1065,'3. GRI Pricing'!$A$16:$A$616,0),MATCH('PBI data'!$D1065,'3. GRI Pricing'!$A$16:$AP$16,0)),0)</f>
        <v>1788.034578839395</v>
      </c>
    </row>
    <row r="1066" spans="1:5" x14ac:dyDescent="0.25">
      <c r="B1066" s="1" t="str">
        <f t="shared" ca="1" si="156"/>
        <v>222708089</v>
      </c>
      <c r="C1066" s="384">
        <f t="shared" si="155"/>
        <v>45809</v>
      </c>
      <c r="D1066" s="384">
        <f t="shared" si="155"/>
        <v>45838</v>
      </c>
      <c r="E1066" s="385">
        <f ca="1">IFERROR(INDEX('3. GRI Pricing'!$A$16:$AP$616,MATCH('PBI data'!$B1066,'3. GRI Pricing'!$A$16:$A$616,0),MATCH('PBI data'!$D1066,'3. GRI Pricing'!$A$16:$AP$16,0)),0)</f>
        <v>1796.6184178894362</v>
      </c>
    </row>
    <row r="1067" spans="1:5" x14ac:dyDescent="0.25">
      <c r="B1067" s="1" t="str">
        <f t="shared" ca="1" si="156"/>
        <v>222708089</v>
      </c>
      <c r="C1067" s="384">
        <f t="shared" si="155"/>
        <v>45839</v>
      </c>
      <c r="D1067" s="384">
        <f t="shared" si="155"/>
        <v>45869</v>
      </c>
      <c r="E1067" s="385">
        <f ca="1">IFERROR(INDEX('3. GRI Pricing'!$A$16:$AP$616,MATCH('PBI data'!$B1067,'3. GRI Pricing'!$A$16:$A$616,0),MATCH('PBI data'!$D1067,'3. GRI Pricing'!$A$16:$AP$16,0)),0)</f>
        <v>1805.5316790740571</v>
      </c>
    </row>
    <row r="1068" spans="1:5" x14ac:dyDescent="0.25">
      <c r="B1068" s="1" t="str">
        <f t="shared" ca="1" si="156"/>
        <v>222708089</v>
      </c>
      <c r="C1068" s="384">
        <f t="shared" si="155"/>
        <v>45870</v>
      </c>
      <c r="D1068" s="384">
        <f t="shared" si="155"/>
        <v>45900</v>
      </c>
      <c r="E1068" s="385">
        <f ca="1">IFERROR(INDEX('3. GRI Pricing'!$A$16:$AP$616,MATCH('PBI data'!$B1068,'3. GRI Pricing'!$A$16:$A$616,0),MATCH('PBI data'!$D1068,'3. GRI Pricing'!$A$16:$AP$16,0)),0)</f>
        <v>1814.4891601242623</v>
      </c>
    </row>
    <row r="1069" spans="1:5" x14ac:dyDescent="0.25">
      <c r="B1069" s="1" t="str">
        <f t="shared" ca="1" si="156"/>
        <v>222708089</v>
      </c>
      <c r="C1069" s="384">
        <f t="shared" si="155"/>
        <v>45901</v>
      </c>
      <c r="D1069" s="384">
        <f t="shared" si="155"/>
        <v>45930</v>
      </c>
      <c r="E1069" s="385">
        <f ca="1">IFERROR(INDEX('3. GRI Pricing'!$A$16:$AP$616,MATCH('PBI data'!$B1069,'3. GRI Pricing'!$A$16:$A$616,0),MATCH('PBI data'!$D1069,'3. GRI Pricing'!$A$16:$AP$16,0)),0)</f>
        <v>1823.1999999999994</v>
      </c>
    </row>
    <row r="1070" spans="1:5" x14ac:dyDescent="0.25">
      <c r="A1070" s="381">
        <f>A1058+1</f>
        <v>90</v>
      </c>
      <c r="B1070" s="383" t="str">
        <f ca="1">OFFSET('3. GRI Pricing'!$A$16,'PBI data'!A1070,0)</f>
        <v>222708090</v>
      </c>
      <c r="C1070" s="384">
        <f t="shared" si="155"/>
        <v>45566</v>
      </c>
      <c r="D1070" s="384">
        <f t="shared" si="155"/>
        <v>45596</v>
      </c>
      <c r="E1070" s="385">
        <f ca="1">IFERROR(INDEX('3. GRI Pricing'!$A$16:$AP$616,MATCH('PBI data'!$B1070,'3. GRI Pricing'!$A$16:$A$616,0),MATCH('PBI data'!$D1070,'3. GRI Pricing'!$A$16:$AP$16,0)),0)</f>
        <v>1386.8463622059639</v>
      </c>
    </row>
    <row r="1071" spans="1:5" x14ac:dyDescent="0.25">
      <c r="B1071" s="1" t="str">
        <f ca="1">B1070</f>
        <v>222708090</v>
      </c>
      <c r="C1071" s="384">
        <f t="shared" ref="C1071:D1086" si="157">C1059</f>
        <v>45597</v>
      </c>
      <c r="D1071" s="384">
        <f t="shared" si="157"/>
        <v>45626</v>
      </c>
      <c r="E1071" s="385">
        <f ca="1">IFERROR(INDEX('3. GRI Pricing'!$A$16:$AP$616,MATCH('PBI data'!$B1071,'3. GRI Pricing'!$A$16:$A$616,0),MATCH('PBI data'!$D1071,'3. GRI Pricing'!$A$16:$AP$16,0)),0)</f>
        <v>1393.5042121721756</v>
      </c>
    </row>
    <row r="1072" spans="1:5" x14ac:dyDescent="0.25">
      <c r="B1072" s="1" t="str">
        <f t="shared" ref="B1072:B1081" ca="1" si="158">B1071</f>
        <v>222708090</v>
      </c>
      <c r="C1072" s="384">
        <f t="shared" si="157"/>
        <v>45627</v>
      </c>
      <c r="D1072" s="384">
        <f t="shared" si="157"/>
        <v>45657</v>
      </c>
      <c r="E1072" s="385">
        <f ca="1">IFERROR(INDEX('3. GRI Pricing'!$A$16:$AP$616,MATCH('PBI data'!$B1072,'3. GRI Pricing'!$A$16:$A$616,0),MATCH('PBI data'!$D1072,'3. GRI Pricing'!$A$16:$AP$16,0)),0)</f>
        <v>1400.4175705577313</v>
      </c>
    </row>
    <row r="1073" spans="1:5" x14ac:dyDescent="0.25">
      <c r="B1073" s="1" t="str">
        <f t="shared" ca="1" si="158"/>
        <v>222708090</v>
      </c>
      <c r="C1073" s="384">
        <f t="shared" si="157"/>
        <v>45658</v>
      </c>
      <c r="D1073" s="384">
        <f t="shared" si="157"/>
        <v>45688</v>
      </c>
      <c r="E1073" s="385">
        <f ca="1">IFERROR(INDEX('3. GRI Pricing'!$A$16:$AP$616,MATCH('PBI data'!$B1073,'3. GRI Pricing'!$A$16:$A$616,0),MATCH('PBI data'!$D1073,'3. GRI Pricing'!$A$16:$AP$16,0)),0)</f>
        <v>1407.3652270270316</v>
      </c>
    </row>
    <row r="1074" spans="1:5" x14ac:dyDescent="0.25">
      <c r="B1074" s="1" t="str">
        <f t="shared" ca="1" si="158"/>
        <v>222708090</v>
      </c>
      <c r="C1074" s="384">
        <f t="shared" si="157"/>
        <v>45689</v>
      </c>
      <c r="D1074" s="384">
        <f t="shared" si="157"/>
        <v>45716</v>
      </c>
      <c r="E1074" s="385">
        <f ca="1">IFERROR(INDEX('3. GRI Pricing'!$A$16:$AP$616,MATCH('PBI data'!$B1074,'3. GRI Pricing'!$A$16:$A$616,0),MATCH('PBI data'!$D1074,'3. GRI Pricing'!$A$16:$AP$16,0)),0)</f>
        <v>1413.6701510980993</v>
      </c>
    </row>
    <row r="1075" spans="1:5" x14ac:dyDescent="0.25">
      <c r="B1075" s="1" t="str">
        <f t="shared" ca="1" si="158"/>
        <v>222708090</v>
      </c>
      <c r="C1075" s="384">
        <f t="shared" si="157"/>
        <v>45717</v>
      </c>
      <c r="D1075" s="384">
        <f t="shared" si="157"/>
        <v>45747</v>
      </c>
      <c r="E1075" s="385">
        <f ca="1">IFERROR(INDEX('3. GRI Pricing'!$A$16:$AP$616,MATCH('PBI data'!$B1075,'3. GRI Pricing'!$A$16:$A$616,0),MATCH('PBI data'!$D1075,'3. GRI Pricing'!$A$16:$AP$16,0)),0)</f>
        <v>1420.6835553692422</v>
      </c>
    </row>
    <row r="1076" spans="1:5" x14ac:dyDescent="0.25">
      <c r="B1076" s="1" t="str">
        <f t="shared" ca="1" si="158"/>
        <v>222708090</v>
      </c>
      <c r="C1076" s="384">
        <f t="shared" si="157"/>
        <v>45748</v>
      </c>
      <c r="D1076" s="384">
        <f t="shared" si="157"/>
        <v>45777</v>
      </c>
      <c r="E1076" s="385">
        <f ca="1">IFERROR(INDEX('3. GRI Pricing'!$A$16:$AP$616,MATCH('PBI data'!$B1076,'3. GRI Pricing'!$A$16:$A$616,0),MATCH('PBI data'!$D1076,'3. GRI Pricing'!$A$16:$AP$16,0)),0)</f>
        <v>1427.5038479545485</v>
      </c>
    </row>
    <row r="1077" spans="1:5" x14ac:dyDescent="0.25">
      <c r="B1077" s="1" t="str">
        <f t="shared" ca="1" si="158"/>
        <v>222708090</v>
      </c>
      <c r="C1077" s="384">
        <f t="shared" si="157"/>
        <v>45778</v>
      </c>
      <c r="D1077" s="384">
        <f t="shared" si="157"/>
        <v>45808</v>
      </c>
      <c r="E1077" s="385">
        <f ca="1">IFERROR(INDEX('3. GRI Pricing'!$A$16:$AP$616,MATCH('PBI data'!$B1077,'3. GRI Pricing'!$A$16:$A$616,0),MATCH('PBI data'!$D1077,'3. GRI Pricing'!$A$16:$AP$16,0)),0)</f>
        <v>1434.5858830223051</v>
      </c>
    </row>
    <row r="1078" spans="1:5" x14ac:dyDescent="0.25">
      <c r="B1078" s="1" t="str">
        <f t="shared" ca="1" si="158"/>
        <v>222708090</v>
      </c>
      <c r="C1078" s="384">
        <f t="shared" si="157"/>
        <v>45809</v>
      </c>
      <c r="D1078" s="384">
        <f t="shared" si="157"/>
        <v>45838</v>
      </c>
      <c r="E1078" s="385">
        <f ca="1">IFERROR(INDEX('3. GRI Pricing'!$A$16:$AP$616,MATCH('PBI data'!$B1078,'3. GRI Pricing'!$A$16:$A$616,0),MATCH('PBI data'!$D1078,'3. GRI Pricing'!$A$16:$AP$16,0)),0)</f>
        <v>1441.4729166787336</v>
      </c>
    </row>
    <row r="1079" spans="1:5" x14ac:dyDescent="0.25">
      <c r="B1079" s="1" t="str">
        <f t="shared" ca="1" si="158"/>
        <v>222708090</v>
      </c>
      <c r="C1079" s="384">
        <f t="shared" si="157"/>
        <v>45839</v>
      </c>
      <c r="D1079" s="384">
        <f t="shared" si="157"/>
        <v>45869</v>
      </c>
      <c r="E1079" s="385">
        <f ca="1">IFERROR(INDEX('3. GRI Pricing'!$A$16:$AP$616,MATCH('PBI data'!$B1079,'3. GRI Pricing'!$A$16:$A$616,0),MATCH('PBI data'!$D1079,'3. GRI Pricing'!$A$16:$AP$16,0)),0)</f>
        <v>1448.624254140813</v>
      </c>
    </row>
    <row r="1080" spans="1:5" x14ac:dyDescent="0.25">
      <c r="B1080" s="1" t="str">
        <f t="shared" ca="1" si="158"/>
        <v>222708090</v>
      </c>
      <c r="C1080" s="384">
        <f t="shared" si="157"/>
        <v>45870</v>
      </c>
      <c r="D1080" s="384">
        <f t="shared" si="157"/>
        <v>45900</v>
      </c>
      <c r="E1080" s="385">
        <f ca="1">IFERROR(INDEX('3. GRI Pricing'!$A$16:$AP$616,MATCH('PBI data'!$B1080,'3. GRI Pricing'!$A$16:$A$616,0),MATCH('PBI data'!$D1080,'3. GRI Pricing'!$A$16:$AP$16,0)),0)</f>
        <v>1455.8110703322568</v>
      </c>
    </row>
    <row r="1081" spans="1:5" x14ac:dyDescent="0.25">
      <c r="B1081" s="1" t="str">
        <f t="shared" ca="1" si="158"/>
        <v>222708090</v>
      </c>
      <c r="C1081" s="384">
        <f t="shared" si="157"/>
        <v>45901</v>
      </c>
      <c r="D1081" s="384">
        <f t="shared" si="157"/>
        <v>45930</v>
      </c>
      <c r="E1081" s="385">
        <f ca="1">IFERROR(INDEX('3. GRI Pricing'!$A$16:$AP$616,MATCH('PBI data'!$B1081,'3. GRI Pricing'!$A$16:$A$616,0),MATCH('PBI data'!$D1081,'3. GRI Pricing'!$A$16:$AP$16,0)),0)</f>
        <v>1462.7999999999993</v>
      </c>
    </row>
    <row r="1082" spans="1:5" x14ac:dyDescent="0.25">
      <c r="A1082" s="381">
        <f>A1070+1</f>
        <v>91</v>
      </c>
      <c r="B1082" s="383" t="str">
        <f ca="1">OFFSET('3. GRI Pricing'!$A$16,'PBI data'!A1082,0)</f>
        <v>222708091</v>
      </c>
      <c r="C1082" s="384">
        <f t="shared" si="157"/>
        <v>45566</v>
      </c>
      <c r="D1082" s="384">
        <f t="shared" si="157"/>
        <v>45596</v>
      </c>
      <c r="E1082" s="385">
        <f ca="1">IFERROR(INDEX('3. GRI Pricing'!$A$16:$AP$616,MATCH('PBI data'!$B1082,'3. GRI Pricing'!$A$16:$A$616,0),MATCH('PBI data'!$D1082,'3. GRI Pricing'!$A$16:$AP$16,0)),0)</f>
        <v>1396.895973526297</v>
      </c>
    </row>
    <row r="1083" spans="1:5" x14ac:dyDescent="0.25">
      <c r="B1083" s="1" t="str">
        <f ca="1">B1082</f>
        <v>222708091</v>
      </c>
      <c r="C1083" s="384">
        <f t="shared" si="157"/>
        <v>45597</v>
      </c>
      <c r="D1083" s="384">
        <f t="shared" si="157"/>
        <v>45626</v>
      </c>
      <c r="E1083" s="385">
        <f ca="1">IFERROR(INDEX('3. GRI Pricing'!$A$16:$AP$616,MATCH('PBI data'!$B1083,'3. GRI Pricing'!$A$16:$A$616,0),MATCH('PBI data'!$D1083,'3. GRI Pricing'!$A$16:$AP$16,0)),0)</f>
        <v>1403.6020687821187</v>
      </c>
    </row>
    <row r="1084" spans="1:5" x14ac:dyDescent="0.25">
      <c r="B1084" s="1" t="str">
        <f t="shared" ref="B1084:B1093" ca="1" si="159">B1083</f>
        <v>222708091</v>
      </c>
      <c r="C1084" s="384">
        <f t="shared" si="157"/>
        <v>45627</v>
      </c>
      <c r="D1084" s="384">
        <f t="shared" si="157"/>
        <v>45657</v>
      </c>
      <c r="E1084" s="385">
        <f ca="1">IFERROR(INDEX('3. GRI Pricing'!$A$16:$AP$616,MATCH('PBI data'!$B1084,'3. GRI Pricing'!$A$16:$A$616,0),MATCH('PBI data'!$D1084,'3. GRI Pricing'!$A$16:$AP$16,0)),0)</f>
        <v>1410.56552396757</v>
      </c>
    </row>
    <row r="1085" spans="1:5" x14ac:dyDescent="0.25">
      <c r="B1085" s="1" t="str">
        <f t="shared" ca="1" si="159"/>
        <v>222708091</v>
      </c>
      <c r="C1085" s="384">
        <f t="shared" si="157"/>
        <v>45658</v>
      </c>
      <c r="D1085" s="384">
        <f t="shared" si="157"/>
        <v>45688</v>
      </c>
      <c r="E1085" s="385">
        <f ca="1">IFERROR(INDEX('3. GRI Pricing'!$A$16:$AP$616,MATCH('PBI data'!$B1085,'3. GRI Pricing'!$A$16:$A$616,0),MATCH('PBI data'!$D1085,'3. GRI Pricing'!$A$16:$AP$16,0)),0)</f>
        <v>1417.5635257736042</v>
      </c>
    </row>
    <row r="1086" spans="1:5" x14ac:dyDescent="0.25">
      <c r="B1086" s="1" t="str">
        <f t="shared" ca="1" si="159"/>
        <v>222708091</v>
      </c>
      <c r="C1086" s="384">
        <f t="shared" si="157"/>
        <v>45689</v>
      </c>
      <c r="D1086" s="384">
        <f t="shared" si="157"/>
        <v>45716</v>
      </c>
      <c r="E1086" s="385">
        <f ca="1">IFERROR(INDEX('3. GRI Pricing'!$A$16:$AP$616,MATCH('PBI data'!$B1086,'3. GRI Pricing'!$A$16:$A$616,0),MATCH('PBI data'!$D1086,'3. GRI Pricing'!$A$16:$AP$16,0)),0)</f>
        <v>1423.9141377002593</v>
      </c>
    </row>
    <row r="1087" spans="1:5" x14ac:dyDescent="0.25">
      <c r="B1087" s="1" t="str">
        <f t="shared" ca="1" si="159"/>
        <v>222708091</v>
      </c>
      <c r="C1087" s="384">
        <f t="shared" ref="C1087:D1102" si="160">C1075</f>
        <v>45717</v>
      </c>
      <c r="D1087" s="384">
        <f t="shared" si="160"/>
        <v>45747</v>
      </c>
      <c r="E1087" s="385">
        <f ca="1">IFERROR(INDEX('3. GRI Pricing'!$A$16:$AP$616,MATCH('PBI data'!$B1087,'3. GRI Pricing'!$A$16:$A$616,0),MATCH('PBI data'!$D1087,'3. GRI Pricing'!$A$16:$AP$16,0)),0)</f>
        <v>1430.978363741483</v>
      </c>
    </row>
    <row r="1088" spans="1:5" x14ac:dyDescent="0.25">
      <c r="B1088" s="1" t="str">
        <f t="shared" ca="1" si="159"/>
        <v>222708091</v>
      </c>
      <c r="C1088" s="384">
        <f t="shared" si="160"/>
        <v>45748</v>
      </c>
      <c r="D1088" s="384">
        <f t="shared" si="160"/>
        <v>45777</v>
      </c>
      <c r="E1088" s="385">
        <f ca="1">IFERROR(INDEX('3. GRI Pricing'!$A$16:$AP$616,MATCH('PBI data'!$B1088,'3. GRI Pricing'!$A$16:$A$616,0),MATCH('PBI data'!$D1088,'3. GRI Pricing'!$A$16:$AP$16,0)),0)</f>
        <v>1437.8480787368278</v>
      </c>
    </row>
    <row r="1089" spans="1:5" x14ac:dyDescent="0.25">
      <c r="B1089" s="1" t="str">
        <f t="shared" ca="1" si="159"/>
        <v>222708091</v>
      </c>
      <c r="C1089" s="384">
        <f t="shared" si="160"/>
        <v>45778</v>
      </c>
      <c r="D1089" s="384">
        <f t="shared" si="160"/>
        <v>45808</v>
      </c>
      <c r="E1089" s="385">
        <f ca="1">IFERROR(INDEX('3. GRI Pricing'!$A$16:$AP$616,MATCH('PBI data'!$B1089,'3. GRI Pricing'!$A$16:$A$616,0),MATCH('PBI data'!$D1089,'3. GRI Pricing'!$A$16:$AP$16,0)),0)</f>
        <v>1444.9814328992782</v>
      </c>
    </row>
    <row r="1090" spans="1:5" x14ac:dyDescent="0.25">
      <c r="B1090" s="1" t="str">
        <f t="shared" ca="1" si="159"/>
        <v>222708091</v>
      </c>
      <c r="C1090" s="384">
        <f t="shared" si="160"/>
        <v>45809</v>
      </c>
      <c r="D1090" s="384">
        <f t="shared" si="160"/>
        <v>45838</v>
      </c>
      <c r="E1090" s="385">
        <f ca="1">IFERROR(INDEX('3. GRI Pricing'!$A$16:$AP$616,MATCH('PBI data'!$B1090,'3. GRI Pricing'!$A$16:$A$616,0),MATCH('PBI data'!$D1090,'3. GRI Pricing'!$A$16:$AP$16,0)),0)</f>
        <v>1451.9183725966952</v>
      </c>
    </row>
    <row r="1091" spans="1:5" x14ac:dyDescent="0.25">
      <c r="B1091" s="1" t="str">
        <f t="shared" ca="1" si="159"/>
        <v>222708091</v>
      </c>
      <c r="C1091" s="384">
        <f t="shared" si="160"/>
        <v>45839</v>
      </c>
      <c r="D1091" s="384">
        <f t="shared" si="160"/>
        <v>45869</v>
      </c>
      <c r="E1091" s="385">
        <f ca="1">IFERROR(INDEX('3. GRI Pricing'!$A$16:$AP$616,MATCH('PBI data'!$B1091,'3. GRI Pricing'!$A$16:$A$616,0),MATCH('PBI data'!$D1091,'3. GRI Pricing'!$A$16:$AP$16,0)),0)</f>
        <v>1459.1215313447319</v>
      </c>
    </row>
    <row r="1092" spans="1:5" x14ac:dyDescent="0.25">
      <c r="B1092" s="1" t="str">
        <f t="shared" ca="1" si="159"/>
        <v>222708091</v>
      </c>
      <c r="C1092" s="384">
        <f t="shared" si="160"/>
        <v>45870</v>
      </c>
      <c r="D1092" s="384">
        <f t="shared" si="160"/>
        <v>45900</v>
      </c>
      <c r="E1092" s="385">
        <f ca="1">IFERROR(INDEX('3. GRI Pricing'!$A$16:$AP$616,MATCH('PBI data'!$B1092,'3. GRI Pricing'!$A$16:$A$616,0),MATCH('PBI data'!$D1092,'3. GRI Pricing'!$A$16:$AP$16,0)),0)</f>
        <v>1466.3604259143744</v>
      </c>
    </row>
    <row r="1093" spans="1:5" x14ac:dyDescent="0.25">
      <c r="B1093" s="1" t="str">
        <f t="shared" ca="1" si="159"/>
        <v>222708091</v>
      </c>
      <c r="C1093" s="384">
        <f t="shared" si="160"/>
        <v>45901</v>
      </c>
      <c r="D1093" s="384">
        <f t="shared" si="160"/>
        <v>45930</v>
      </c>
      <c r="E1093" s="385">
        <f ca="1">IFERROR(INDEX('3. GRI Pricing'!$A$16:$AP$616,MATCH('PBI data'!$B1093,'3. GRI Pricing'!$A$16:$A$616,0),MATCH('PBI data'!$D1093,'3. GRI Pricing'!$A$16:$AP$16,0)),0)</f>
        <v>1473.3999999999992</v>
      </c>
    </row>
    <row r="1094" spans="1:5" x14ac:dyDescent="0.25">
      <c r="A1094" s="381">
        <f>A1082+1</f>
        <v>92</v>
      </c>
      <c r="B1094" s="383" t="str">
        <f ca="1">OFFSET('3. GRI Pricing'!$A$16,'PBI data'!A1094,0)</f>
        <v>222708092</v>
      </c>
      <c r="C1094" s="384">
        <f t="shared" si="160"/>
        <v>45566</v>
      </c>
      <c r="D1094" s="384">
        <f t="shared" si="160"/>
        <v>45596</v>
      </c>
      <c r="E1094" s="385">
        <f ca="1">IFERROR(INDEX('3. GRI Pricing'!$A$16:$AP$616,MATCH('PBI data'!$B1094,'3. GRI Pricing'!$A$16:$A$616,0),MATCH('PBI data'!$D1094,'3. GRI Pricing'!$A$16:$AP$16,0)),0)</f>
        <v>1226.0525810806348</v>
      </c>
    </row>
    <row r="1095" spans="1:5" x14ac:dyDescent="0.25">
      <c r="B1095" s="1" t="str">
        <f ca="1">B1094</f>
        <v>222708092</v>
      </c>
      <c r="C1095" s="384">
        <f t="shared" si="160"/>
        <v>45597</v>
      </c>
      <c r="D1095" s="384">
        <f t="shared" si="160"/>
        <v>45626</v>
      </c>
      <c r="E1095" s="385">
        <f ca="1">IFERROR(INDEX('3. GRI Pricing'!$A$16:$AP$616,MATCH('PBI data'!$B1095,'3. GRI Pricing'!$A$16:$A$616,0),MATCH('PBI data'!$D1095,'3. GRI Pricing'!$A$16:$AP$16,0)),0)</f>
        <v>1231.9385064130827</v>
      </c>
    </row>
    <row r="1096" spans="1:5" x14ac:dyDescent="0.25">
      <c r="B1096" s="1" t="str">
        <f t="shared" ref="B1096:B1105" ca="1" si="161">B1095</f>
        <v>222708092</v>
      </c>
      <c r="C1096" s="384">
        <f t="shared" si="160"/>
        <v>45627</v>
      </c>
      <c r="D1096" s="384">
        <f t="shared" si="160"/>
        <v>45657</v>
      </c>
      <c r="E1096" s="385">
        <f ca="1">IFERROR(INDEX('3. GRI Pricing'!$A$16:$AP$616,MATCH('PBI data'!$B1096,'3. GRI Pricing'!$A$16:$A$616,0),MATCH('PBI data'!$D1096,'3. GRI Pricing'!$A$16:$AP$16,0)),0)</f>
        <v>1238.0503160003132</v>
      </c>
    </row>
    <row r="1097" spans="1:5" x14ac:dyDescent="0.25">
      <c r="B1097" s="1" t="str">
        <f t="shared" ca="1" si="161"/>
        <v>222708092</v>
      </c>
      <c r="C1097" s="384">
        <f t="shared" si="160"/>
        <v>45658</v>
      </c>
      <c r="D1097" s="384">
        <f t="shared" si="160"/>
        <v>45688</v>
      </c>
      <c r="E1097" s="385">
        <f ca="1">IFERROR(INDEX('3. GRI Pricing'!$A$16:$AP$616,MATCH('PBI data'!$B1097,'3. GRI Pricing'!$A$16:$A$616,0),MATCH('PBI data'!$D1097,'3. GRI Pricing'!$A$16:$AP$16,0)),0)</f>
        <v>1244.1924470818683</v>
      </c>
    </row>
    <row r="1098" spans="1:5" x14ac:dyDescent="0.25">
      <c r="B1098" s="1" t="str">
        <f t="shared" ca="1" si="161"/>
        <v>222708092</v>
      </c>
      <c r="C1098" s="384">
        <f t="shared" si="160"/>
        <v>45689</v>
      </c>
      <c r="D1098" s="384">
        <f t="shared" si="160"/>
        <v>45716</v>
      </c>
      <c r="E1098" s="385">
        <f ca="1">IFERROR(INDEX('3. GRI Pricing'!$A$16:$AP$616,MATCH('PBI data'!$B1098,'3. GRI Pricing'!$A$16:$A$616,0),MATCH('PBI data'!$D1098,'3. GRI Pricing'!$A$16:$AP$16,0)),0)</f>
        <v>1249.7663654635369</v>
      </c>
    </row>
    <row r="1099" spans="1:5" x14ac:dyDescent="0.25">
      <c r="B1099" s="1" t="str">
        <f t="shared" ca="1" si="161"/>
        <v>222708092</v>
      </c>
      <c r="C1099" s="384">
        <f t="shared" si="160"/>
        <v>45717</v>
      </c>
      <c r="D1099" s="384">
        <f t="shared" si="160"/>
        <v>45747</v>
      </c>
      <c r="E1099" s="385">
        <f ca="1">IFERROR(INDEX('3. GRI Pricing'!$A$16:$AP$616,MATCH('PBI data'!$B1099,'3. GRI Pricing'!$A$16:$A$616,0),MATCH('PBI data'!$D1099,'3. GRI Pricing'!$A$16:$AP$16,0)),0)</f>
        <v>1255.9666214133879</v>
      </c>
    </row>
    <row r="1100" spans="1:5" x14ac:dyDescent="0.25">
      <c r="B1100" s="1" t="str">
        <f t="shared" ca="1" si="161"/>
        <v>222708092</v>
      </c>
      <c r="C1100" s="384">
        <f t="shared" si="160"/>
        <v>45748</v>
      </c>
      <c r="D1100" s="384">
        <f t="shared" si="160"/>
        <v>45777</v>
      </c>
      <c r="E1100" s="385">
        <f ca="1">IFERROR(INDEX('3. GRI Pricing'!$A$16:$AP$616,MATCH('PBI data'!$B1100,'3. GRI Pricing'!$A$16:$A$616,0),MATCH('PBI data'!$D1100,'3. GRI Pricing'!$A$16:$AP$16,0)),0)</f>
        <v>1261.9961554380791</v>
      </c>
    </row>
    <row r="1101" spans="1:5" x14ac:dyDescent="0.25">
      <c r="B1101" s="1" t="str">
        <f t="shared" ca="1" si="161"/>
        <v>222708092</v>
      </c>
      <c r="C1101" s="384">
        <f t="shared" si="160"/>
        <v>45778</v>
      </c>
      <c r="D1101" s="384">
        <f t="shared" si="160"/>
        <v>45808</v>
      </c>
      <c r="E1101" s="385">
        <f ca="1">IFERROR(INDEX('3. GRI Pricing'!$A$16:$AP$616,MATCH('PBI data'!$B1101,'3. GRI Pricing'!$A$16:$A$616,0),MATCH('PBI data'!$D1101,'3. GRI Pricing'!$A$16:$AP$16,0)),0)</f>
        <v>1268.2570849907333</v>
      </c>
    </row>
    <row r="1102" spans="1:5" x14ac:dyDescent="0.25">
      <c r="B1102" s="1" t="str">
        <f t="shared" ca="1" si="161"/>
        <v>222708092</v>
      </c>
      <c r="C1102" s="384">
        <f t="shared" si="160"/>
        <v>45809</v>
      </c>
      <c r="D1102" s="384">
        <f t="shared" si="160"/>
        <v>45838</v>
      </c>
      <c r="E1102" s="385">
        <f ca="1">IFERROR(INDEX('3. GRI Pricing'!$A$16:$AP$616,MATCH('PBI data'!$B1102,'3. GRI Pricing'!$A$16:$A$616,0),MATCH('PBI data'!$D1102,'3. GRI Pricing'!$A$16:$AP$16,0)),0)</f>
        <v>1274.3456219913439</v>
      </c>
    </row>
    <row r="1103" spans="1:5" x14ac:dyDescent="0.25">
      <c r="B1103" s="1" t="str">
        <f t="shared" ca="1" si="161"/>
        <v>222708092</v>
      </c>
      <c r="C1103" s="384">
        <f t="shared" ref="C1103:D1118" si="162">C1091</f>
        <v>45839</v>
      </c>
      <c r="D1103" s="384">
        <f t="shared" si="162"/>
        <v>45869</v>
      </c>
      <c r="E1103" s="385">
        <f ca="1">IFERROR(INDEX('3. GRI Pricing'!$A$16:$AP$616,MATCH('PBI data'!$B1103,'3. GRI Pricing'!$A$16:$A$616,0),MATCH('PBI data'!$D1103,'3. GRI Pricing'!$A$16:$AP$16,0)),0)</f>
        <v>1280.66781887811</v>
      </c>
    </row>
    <row r="1104" spans="1:5" x14ac:dyDescent="0.25">
      <c r="B1104" s="1" t="str">
        <f t="shared" ca="1" si="161"/>
        <v>222708092</v>
      </c>
      <c r="C1104" s="384">
        <f t="shared" si="162"/>
        <v>45870</v>
      </c>
      <c r="D1104" s="384">
        <f t="shared" si="162"/>
        <v>45900</v>
      </c>
      <c r="E1104" s="385">
        <f ca="1">IFERROR(INDEX('3. GRI Pricing'!$A$16:$AP$616,MATCH('PBI data'!$B1104,'3. GRI Pricing'!$A$16:$A$616,0),MATCH('PBI data'!$D1104,'3. GRI Pricing'!$A$16:$AP$16,0)),0)</f>
        <v>1287.0213810183718</v>
      </c>
    </row>
    <row r="1105" spans="1:5" x14ac:dyDescent="0.25">
      <c r="B1105" s="1" t="str">
        <f t="shared" ca="1" si="161"/>
        <v>222708092</v>
      </c>
      <c r="C1105" s="384">
        <f t="shared" si="162"/>
        <v>45901</v>
      </c>
      <c r="D1105" s="384">
        <f t="shared" si="162"/>
        <v>45930</v>
      </c>
      <c r="E1105" s="385">
        <f ca="1">IFERROR(INDEX('3. GRI Pricing'!$A$16:$AP$616,MATCH('PBI data'!$B1105,'3. GRI Pricing'!$A$16:$A$616,0),MATCH('PBI data'!$D1105,'3. GRI Pricing'!$A$16:$AP$16,0)),0)</f>
        <v>1293.1999999999994</v>
      </c>
    </row>
    <row r="1106" spans="1:5" x14ac:dyDescent="0.25">
      <c r="A1106" s="381">
        <f>A1094+1</f>
        <v>93</v>
      </c>
      <c r="B1106" s="383" t="str">
        <f ca="1">OFFSET('3. GRI Pricing'!$A$16,'PBI data'!A1106,0)</f>
        <v>222708093</v>
      </c>
      <c r="C1106" s="384">
        <f t="shared" si="162"/>
        <v>45566</v>
      </c>
      <c r="D1106" s="384">
        <f t="shared" si="162"/>
        <v>45596</v>
      </c>
      <c r="E1106" s="385">
        <f ca="1">IFERROR(INDEX('3. GRI Pricing'!$A$16:$AP$616,MATCH('PBI data'!$B1106,'3. GRI Pricing'!$A$16:$A$616,0),MATCH('PBI data'!$D1106,'3. GRI Pricing'!$A$16:$AP$16,0)),0)</f>
        <v>1226.0525810806348</v>
      </c>
    </row>
    <row r="1107" spans="1:5" x14ac:dyDescent="0.25">
      <c r="B1107" s="1" t="str">
        <f ca="1">B1106</f>
        <v>222708093</v>
      </c>
      <c r="C1107" s="384">
        <f t="shared" si="162"/>
        <v>45597</v>
      </c>
      <c r="D1107" s="384">
        <f t="shared" si="162"/>
        <v>45626</v>
      </c>
      <c r="E1107" s="385">
        <f ca="1">IFERROR(INDEX('3. GRI Pricing'!$A$16:$AP$616,MATCH('PBI data'!$B1107,'3. GRI Pricing'!$A$16:$A$616,0),MATCH('PBI data'!$D1107,'3. GRI Pricing'!$A$16:$AP$16,0)),0)</f>
        <v>1231.9385064130827</v>
      </c>
    </row>
    <row r="1108" spans="1:5" x14ac:dyDescent="0.25">
      <c r="B1108" s="1" t="str">
        <f t="shared" ref="B1108:B1117" ca="1" si="163">B1107</f>
        <v>222708093</v>
      </c>
      <c r="C1108" s="384">
        <f t="shared" si="162"/>
        <v>45627</v>
      </c>
      <c r="D1108" s="384">
        <f t="shared" si="162"/>
        <v>45657</v>
      </c>
      <c r="E1108" s="385">
        <f ca="1">IFERROR(INDEX('3. GRI Pricing'!$A$16:$AP$616,MATCH('PBI data'!$B1108,'3. GRI Pricing'!$A$16:$A$616,0),MATCH('PBI data'!$D1108,'3. GRI Pricing'!$A$16:$AP$16,0)),0)</f>
        <v>1238.0503160003132</v>
      </c>
    </row>
    <row r="1109" spans="1:5" x14ac:dyDescent="0.25">
      <c r="B1109" s="1" t="str">
        <f t="shared" ca="1" si="163"/>
        <v>222708093</v>
      </c>
      <c r="C1109" s="384">
        <f t="shared" si="162"/>
        <v>45658</v>
      </c>
      <c r="D1109" s="384">
        <f t="shared" si="162"/>
        <v>45688</v>
      </c>
      <c r="E1109" s="385">
        <f ca="1">IFERROR(INDEX('3. GRI Pricing'!$A$16:$AP$616,MATCH('PBI data'!$B1109,'3. GRI Pricing'!$A$16:$A$616,0),MATCH('PBI data'!$D1109,'3. GRI Pricing'!$A$16:$AP$16,0)),0)</f>
        <v>1244.1924470818683</v>
      </c>
    </row>
    <row r="1110" spans="1:5" x14ac:dyDescent="0.25">
      <c r="B1110" s="1" t="str">
        <f t="shared" ca="1" si="163"/>
        <v>222708093</v>
      </c>
      <c r="C1110" s="384">
        <f t="shared" si="162"/>
        <v>45689</v>
      </c>
      <c r="D1110" s="384">
        <f t="shared" si="162"/>
        <v>45716</v>
      </c>
      <c r="E1110" s="385">
        <f ca="1">IFERROR(INDEX('3. GRI Pricing'!$A$16:$AP$616,MATCH('PBI data'!$B1110,'3. GRI Pricing'!$A$16:$A$616,0),MATCH('PBI data'!$D1110,'3. GRI Pricing'!$A$16:$AP$16,0)),0)</f>
        <v>1249.7663654635369</v>
      </c>
    </row>
    <row r="1111" spans="1:5" x14ac:dyDescent="0.25">
      <c r="B1111" s="1" t="str">
        <f t="shared" ca="1" si="163"/>
        <v>222708093</v>
      </c>
      <c r="C1111" s="384">
        <f t="shared" si="162"/>
        <v>45717</v>
      </c>
      <c r="D1111" s="384">
        <f t="shared" si="162"/>
        <v>45747</v>
      </c>
      <c r="E1111" s="385">
        <f ca="1">IFERROR(INDEX('3. GRI Pricing'!$A$16:$AP$616,MATCH('PBI data'!$B1111,'3. GRI Pricing'!$A$16:$A$616,0),MATCH('PBI data'!$D1111,'3. GRI Pricing'!$A$16:$AP$16,0)),0)</f>
        <v>1255.9666214133879</v>
      </c>
    </row>
    <row r="1112" spans="1:5" x14ac:dyDescent="0.25">
      <c r="B1112" s="1" t="str">
        <f t="shared" ca="1" si="163"/>
        <v>222708093</v>
      </c>
      <c r="C1112" s="384">
        <f t="shared" si="162"/>
        <v>45748</v>
      </c>
      <c r="D1112" s="384">
        <f t="shared" si="162"/>
        <v>45777</v>
      </c>
      <c r="E1112" s="385">
        <f ca="1">IFERROR(INDEX('3. GRI Pricing'!$A$16:$AP$616,MATCH('PBI data'!$B1112,'3. GRI Pricing'!$A$16:$A$616,0),MATCH('PBI data'!$D1112,'3. GRI Pricing'!$A$16:$AP$16,0)),0)</f>
        <v>1261.9961554380791</v>
      </c>
    </row>
    <row r="1113" spans="1:5" x14ac:dyDescent="0.25">
      <c r="B1113" s="1" t="str">
        <f t="shared" ca="1" si="163"/>
        <v>222708093</v>
      </c>
      <c r="C1113" s="384">
        <f t="shared" si="162"/>
        <v>45778</v>
      </c>
      <c r="D1113" s="384">
        <f t="shared" si="162"/>
        <v>45808</v>
      </c>
      <c r="E1113" s="385">
        <f ca="1">IFERROR(INDEX('3. GRI Pricing'!$A$16:$AP$616,MATCH('PBI data'!$B1113,'3. GRI Pricing'!$A$16:$A$616,0),MATCH('PBI data'!$D1113,'3. GRI Pricing'!$A$16:$AP$16,0)),0)</f>
        <v>1268.2570849907333</v>
      </c>
    </row>
    <row r="1114" spans="1:5" x14ac:dyDescent="0.25">
      <c r="B1114" s="1" t="str">
        <f t="shared" ca="1" si="163"/>
        <v>222708093</v>
      </c>
      <c r="C1114" s="384">
        <f t="shared" si="162"/>
        <v>45809</v>
      </c>
      <c r="D1114" s="384">
        <f t="shared" si="162"/>
        <v>45838</v>
      </c>
      <c r="E1114" s="385">
        <f ca="1">IFERROR(INDEX('3. GRI Pricing'!$A$16:$AP$616,MATCH('PBI data'!$B1114,'3. GRI Pricing'!$A$16:$A$616,0),MATCH('PBI data'!$D1114,'3. GRI Pricing'!$A$16:$AP$16,0)),0)</f>
        <v>1274.3456219913439</v>
      </c>
    </row>
    <row r="1115" spans="1:5" x14ac:dyDescent="0.25">
      <c r="B1115" s="1" t="str">
        <f t="shared" ca="1" si="163"/>
        <v>222708093</v>
      </c>
      <c r="C1115" s="384">
        <f t="shared" si="162"/>
        <v>45839</v>
      </c>
      <c r="D1115" s="384">
        <f t="shared" si="162"/>
        <v>45869</v>
      </c>
      <c r="E1115" s="385">
        <f ca="1">IFERROR(INDEX('3. GRI Pricing'!$A$16:$AP$616,MATCH('PBI data'!$B1115,'3. GRI Pricing'!$A$16:$A$616,0),MATCH('PBI data'!$D1115,'3. GRI Pricing'!$A$16:$AP$16,0)),0)</f>
        <v>1280.66781887811</v>
      </c>
    </row>
    <row r="1116" spans="1:5" x14ac:dyDescent="0.25">
      <c r="B1116" s="1" t="str">
        <f t="shared" ca="1" si="163"/>
        <v>222708093</v>
      </c>
      <c r="C1116" s="384">
        <f t="shared" si="162"/>
        <v>45870</v>
      </c>
      <c r="D1116" s="384">
        <f t="shared" si="162"/>
        <v>45900</v>
      </c>
      <c r="E1116" s="385">
        <f ca="1">IFERROR(INDEX('3. GRI Pricing'!$A$16:$AP$616,MATCH('PBI data'!$B1116,'3. GRI Pricing'!$A$16:$A$616,0),MATCH('PBI data'!$D1116,'3. GRI Pricing'!$A$16:$AP$16,0)),0)</f>
        <v>1287.0213810183718</v>
      </c>
    </row>
    <row r="1117" spans="1:5" x14ac:dyDescent="0.25">
      <c r="B1117" s="1" t="str">
        <f t="shared" ca="1" si="163"/>
        <v>222708093</v>
      </c>
      <c r="C1117" s="384">
        <f t="shared" si="162"/>
        <v>45901</v>
      </c>
      <c r="D1117" s="384">
        <f t="shared" si="162"/>
        <v>45930</v>
      </c>
      <c r="E1117" s="385">
        <f ca="1">IFERROR(INDEX('3. GRI Pricing'!$A$16:$AP$616,MATCH('PBI data'!$B1117,'3. GRI Pricing'!$A$16:$A$616,0),MATCH('PBI data'!$D1117,'3. GRI Pricing'!$A$16:$AP$16,0)),0)</f>
        <v>1293.1999999999994</v>
      </c>
    </row>
    <row r="1118" spans="1:5" x14ac:dyDescent="0.25">
      <c r="A1118" s="381">
        <f>A1106+1</f>
        <v>94</v>
      </c>
      <c r="B1118" s="383" t="str">
        <f ca="1">OFFSET('3. GRI Pricing'!$A$16,'PBI data'!A1118,0)</f>
        <v>222708094</v>
      </c>
      <c r="C1118" s="384">
        <f t="shared" si="162"/>
        <v>45566</v>
      </c>
      <c r="D1118" s="384">
        <f t="shared" si="162"/>
        <v>45596</v>
      </c>
      <c r="E1118" s="385">
        <f ca="1">IFERROR(INDEX('3. GRI Pricing'!$A$16:$AP$616,MATCH('PBI data'!$B1118,'3. GRI Pricing'!$A$16:$A$616,0),MATCH('PBI data'!$D1118,'3. GRI Pricing'!$A$16:$AP$16,0)),0)</f>
        <v>1396.895973526297</v>
      </c>
    </row>
    <row r="1119" spans="1:5" x14ac:dyDescent="0.25">
      <c r="B1119" s="1" t="str">
        <f ca="1">B1118</f>
        <v>222708094</v>
      </c>
      <c r="C1119" s="384">
        <f t="shared" ref="C1119:D1134" si="164">C1107</f>
        <v>45597</v>
      </c>
      <c r="D1119" s="384">
        <f t="shared" si="164"/>
        <v>45626</v>
      </c>
      <c r="E1119" s="385">
        <f ca="1">IFERROR(INDEX('3. GRI Pricing'!$A$16:$AP$616,MATCH('PBI data'!$B1119,'3. GRI Pricing'!$A$16:$A$616,0),MATCH('PBI data'!$D1119,'3. GRI Pricing'!$A$16:$AP$16,0)),0)</f>
        <v>1403.6020687821187</v>
      </c>
    </row>
    <row r="1120" spans="1:5" x14ac:dyDescent="0.25">
      <c r="B1120" s="1" t="str">
        <f t="shared" ref="B1120:B1129" ca="1" si="165">B1119</f>
        <v>222708094</v>
      </c>
      <c r="C1120" s="384">
        <f t="shared" si="164"/>
        <v>45627</v>
      </c>
      <c r="D1120" s="384">
        <f t="shared" si="164"/>
        <v>45657</v>
      </c>
      <c r="E1120" s="385">
        <f ca="1">IFERROR(INDEX('3. GRI Pricing'!$A$16:$AP$616,MATCH('PBI data'!$B1120,'3. GRI Pricing'!$A$16:$A$616,0),MATCH('PBI data'!$D1120,'3. GRI Pricing'!$A$16:$AP$16,0)),0)</f>
        <v>1410.56552396757</v>
      </c>
    </row>
    <row r="1121" spans="1:5" x14ac:dyDescent="0.25">
      <c r="B1121" s="1" t="str">
        <f t="shared" ca="1" si="165"/>
        <v>222708094</v>
      </c>
      <c r="C1121" s="384">
        <f t="shared" si="164"/>
        <v>45658</v>
      </c>
      <c r="D1121" s="384">
        <f t="shared" si="164"/>
        <v>45688</v>
      </c>
      <c r="E1121" s="385">
        <f ca="1">IFERROR(INDEX('3. GRI Pricing'!$A$16:$AP$616,MATCH('PBI data'!$B1121,'3. GRI Pricing'!$A$16:$A$616,0),MATCH('PBI data'!$D1121,'3. GRI Pricing'!$A$16:$AP$16,0)),0)</f>
        <v>1417.5635257736042</v>
      </c>
    </row>
    <row r="1122" spans="1:5" x14ac:dyDescent="0.25">
      <c r="B1122" s="1" t="str">
        <f t="shared" ca="1" si="165"/>
        <v>222708094</v>
      </c>
      <c r="C1122" s="384">
        <f t="shared" si="164"/>
        <v>45689</v>
      </c>
      <c r="D1122" s="384">
        <f t="shared" si="164"/>
        <v>45716</v>
      </c>
      <c r="E1122" s="385">
        <f ca="1">IFERROR(INDEX('3. GRI Pricing'!$A$16:$AP$616,MATCH('PBI data'!$B1122,'3. GRI Pricing'!$A$16:$A$616,0),MATCH('PBI data'!$D1122,'3. GRI Pricing'!$A$16:$AP$16,0)),0)</f>
        <v>1423.9141377002593</v>
      </c>
    </row>
    <row r="1123" spans="1:5" x14ac:dyDescent="0.25">
      <c r="B1123" s="1" t="str">
        <f t="shared" ca="1" si="165"/>
        <v>222708094</v>
      </c>
      <c r="C1123" s="384">
        <f t="shared" si="164"/>
        <v>45717</v>
      </c>
      <c r="D1123" s="384">
        <f t="shared" si="164"/>
        <v>45747</v>
      </c>
      <c r="E1123" s="385">
        <f ca="1">IFERROR(INDEX('3. GRI Pricing'!$A$16:$AP$616,MATCH('PBI data'!$B1123,'3. GRI Pricing'!$A$16:$A$616,0),MATCH('PBI data'!$D1123,'3. GRI Pricing'!$A$16:$AP$16,0)),0)</f>
        <v>1430.978363741483</v>
      </c>
    </row>
    <row r="1124" spans="1:5" x14ac:dyDescent="0.25">
      <c r="B1124" s="1" t="str">
        <f t="shared" ca="1" si="165"/>
        <v>222708094</v>
      </c>
      <c r="C1124" s="384">
        <f t="shared" si="164"/>
        <v>45748</v>
      </c>
      <c r="D1124" s="384">
        <f t="shared" si="164"/>
        <v>45777</v>
      </c>
      <c r="E1124" s="385">
        <f ca="1">IFERROR(INDEX('3. GRI Pricing'!$A$16:$AP$616,MATCH('PBI data'!$B1124,'3. GRI Pricing'!$A$16:$A$616,0),MATCH('PBI data'!$D1124,'3. GRI Pricing'!$A$16:$AP$16,0)),0)</f>
        <v>1437.8480787368278</v>
      </c>
    </row>
    <row r="1125" spans="1:5" x14ac:dyDescent="0.25">
      <c r="B1125" s="1" t="str">
        <f t="shared" ca="1" si="165"/>
        <v>222708094</v>
      </c>
      <c r="C1125" s="384">
        <f t="shared" si="164"/>
        <v>45778</v>
      </c>
      <c r="D1125" s="384">
        <f t="shared" si="164"/>
        <v>45808</v>
      </c>
      <c r="E1125" s="385">
        <f ca="1">IFERROR(INDEX('3. GRI Pricing'!$A$16:$AP$616,MATCH('PBI data'!$B1125,'3. GRI Pricing'!$A$16:$A$616,0),MATCH('PBI data'!$D1125,'3. GRI Pricing'!$A$16:$AP$16,0)),0)</f>
        <v>1444.9814328992782</v>
      </c>
    </row>
    <row r="1126" spans="1:5" x14ac:dyDescent="0.25">
      <c r="B1126" s="1" t="str">
        <f t="shared" ca="1" si="165"/>
        <v>222708094</v>
      </c>
      <c r="C1126" s="384">
        <f t="shared" si="164"/>
        <v>45809</v>
      </c>
      <c r="D1126" s="384">
        <f t="shared" si="164"/>
        <v>45838</v>
      </c>
      <c r="E1126" s="385">
        <f ca="1">IFERROR(INDEX('3. GRI Pricing'!$A$16:$AP$616,MATCH('PBI data'!$B1126,'3. GRI Pricing'!$A$16:$A$616,0),MATCH('PBI data'!$D1126,'3. GRI Pricing'!$A$16:$AP$16,0)),0)</f>
        <v>1451.9183725966952</v>
      </c>
    </row>
    <row r="1127" spans="1:5" x14ac:dyDescent="0.25">
      <c r="B1127" s="1" t="str">
        <f t="shared" ca="1" si="165"/>
        <v>222708094</v>
      </c>
      <c r="C1127" s="384">
        <f t="shared" si="164"/>
        <v>45839</v>
      </c>
      <c r="D1127" s="384">
        <f t="shared" si="164"/>
        <v>45869</v>
      </c>
      <c r="E1127" s="385">
        <f ca="1">IFERROR(INDEX('3. GRI Pricing'!$A$16:$AP$616,MATCH('PBI data'!$B1127,'3. GRI Pricing'!$A$16:$A$616,0),MATCH('PBI data'!$D1127,'3. GRI Pricing'!$A$16:$AP$16,0)),0)</f>
        <v>1459.1215313447319</v>
      </c>
    </row>
    <row r="1128" spans="1:5" x14ac:dyDescent="0.25">
      <c r="B1128" s="1" t="str">
        <f t="shared" ca="1" si="165"/>
        <v>222708094</v>
      </c>
      <c r="C1128" s="384">
        <f t="shared" si="164"/>
        <v>45870</v>
      </c>
      <c r="D1128" s="384">
        <f t="shared" si="164"/>
        <v>45900</v>
      </c>
      <c r="E1128" s="385">
        <f ca="1">IFERROR(INDEX('3. GRI Pricing'!$A$16:$AP$616,MATCH('PBI data'!$B1128,'3. GRI Pricing'!$A$16:$A$616,0),MATCH('PBI data'!$D1128,'3. GRI Pricing'!$A$16:$AP$16,0)),0)</f>
        <v>1466.3604259143744</v>
      </c>
    </row>
    <row r="1129" spans="1:5" x14ac:dyDescent="0.25">
      <c r="B1129" s="1" t="str">
        <f t="shared" ca="1" si="165"/>
        <v>222708094</v>
      </c>
      <c r="C1129" s="384">
        <f t="shared" si="164"/>
        <v>45901</v>
      </c>
      <c r="D1129" s="384">
        <f t="shared" si="164"/>
        <v>45930</v>
      </c>
      <c r="E1129" s="385">
        <f ca="1">IFERROR(INDEX('3. GRI Pricing'!$A$16:$AP$616,MATCH('PBI data'!$B1129,'3. GRI Pricing'!$A$16:$A$616,0),MATCH('PBI data'!$D1129,'3. GRI Pricing'!$A$16:$AP$16,0)),0)</f>
        <v>1473.3999999999992</v>
      </c>
    </row>
    <row r="1130" spans="1:5" x14ac:dyDescent="0.25">
      <c r="A1130" s="381">
        <f>A1118+1</f>
        <v>95</v>
      </c>
      <c r="B1130" s="383" t="str">
        <f ca="1">OFFSET('3. GRI Pricing'!$A$16,'PBI data'!A1130,0)</f>
        <v>222708095</v>
      </c>
      <c r="C1130" s="384">
        <f t="shared" si="164"/>
        <v>45566</v>
      </c>
      <c r="D1130" s="384">
        <f t="shared" si="164"/>
        <v>45596</v>
      </c>
      <c r="E1130" s="385">
        <f ca="1">IFERROR(INDEX('3. GRI Pricing'!$A$16:$AP$616,MATCH('PBI data'!$B1130,'3. GRI Pricing'!$A$16:$A$616,0),MATCH('PBI data'!$D1130,'3. GRI Pricing'!$A$16:$AP$16,0)),0)</f>
        <v>1818.9796489802859</v>
      </c>
    </row>
    <row r="1131" spans="1:5" x14ac:dyDescent="0.25">
      <c r="B1131" s="1" t="str">
        <f ca="1">B1130</f>
        <v>222708095</v>
      </c>
      <c r="C1131" s="384">
        <f t="shared" si="164"/>
        <v>45597</v>
      </c>
      <c r="D1131" s="384">
        <f t="shared" si="164"/>
        <v>45626</v>
      </c>
      <c r="E1131" s="385">
        <f ca="1">IFERROR(INDEX('3. GRI Pricing'!$A$16:$AP$616,MATCH('PBI data'!$B1131,'3. GRI Pricing'!$A$16:$A$616,0),MATCH('PBI data'!$D1131,'3. GRI Pricing'!$A$16:$AP$16,0)),0)</f>
        <v>1827.7120463997373</v>
      </c>
    </row>
    <row r="1132" spans="1:5" x14ac:dyDescent="0.25">
      <c r="B1132" s="1" t="str">
        <f t="shared" ref="B1132:B1141" ca="1" si="166">B1131</f>
        <v>222708095</v>
      </c>
      <c r="C1132" s="384">
        <f t="shared" si="164"/>
        <v>45627</v>
      </c>
      <c r="D1132" s="384">
        <f t="shared" si="164"/>
        <v>45657</v>
      </c>
      <c r="E1132" s="385">
        <f ca="1">IFERROR(INDEX('3. GRI Pricing'!$A$16:$AP$616,MATCH('PBI data'!$B1132,'3. GRI Pricing'!$A$16:$A$616,0),MATCH('PBI data'!$D1132,'3. GRI Pricing'!$A$16:$AP$16,0)),0)</f>
        <v>1836.7795671807926</v>
      </c>
    </row>
    <row r="1133" spans="1:5" x14ac:dyDescent="0.25">
      <c r="B1133" s="1" t="str">
        <f t="shared" ca="1" si="166"/>
        <v>222708095</v>
      </c>
      <c r="C1133" s="384">
        <f t="shared" si="164"/>
        <v>45658</v>
      </c>
      <c r="D1133" s="384">
        <f t="shared" si="164"/>
        <v>45688</v>
      </c>
      <c r="E1133" s="385">
        <f ca="1">IFERROR(INDEX('3. GRI Pricing'!$A$16:$AP$616,MATCH('PBI data'!$B1133,'3. GRI Pricing'!$A$16:$A$616,0),MATCH('PBI data'!$D1133,'3. GRI Pricing'!$A$16:$AP$16,0)),0)</f>
        <v>1845.8920731296573</v>
      </c>
    </row>
    <row r="1134" spans="1:5" x14ac:dyDescent="0.25">
      <c r="B1134" s="1" t="str">
        <f t="shared" ca="1" si="166"/>
        <v>222708095</v>
      </c>
      <c r="C1134" s="384">
        <f t="shared" si="164"/>
        <v>45689</v>
      </c>
      <c r="D1134" s="384">
        <f t="shared" si="164"/>
        <v>45716</v>
      </c>
      <c r="E1134" s="385">
        <f ca="1">IFERROR(INDEX('3. GRI Pricing'!$A$16:$AP$616,MATCH('PBI data'!$B1134,'3. GRI Pricing'!$A$16:$A$616,0),MATCH('PBI data'!$D1134,'3. GRI Pricing'!$A$16:$AP$16,0)),0)</f>
        <v>1854.1615749909854</v>
      </c>
    </row>
    <row r="1135" spans="1:5" x14ac:dyDescent="0.25">
      <c r="B1135" s="1" t="str">
        <f t="shared" ca="1" si="166"/>
        <v>222708095</v>
      </c>
      <c r="C1135" s="384">
        <f t="shared" ref="C1135:D1150" si="167">C1123</f>
        <v>45717</v>
      </c>
      <c r="D1135" s="384">
        <f t="shared" si="167"/>
        <v>45747</v>
      </c>
      <c r="E1135" s="385">
        <f ca="1">IFERROR(INDEX('3. GRI Pricing'!$A$16:$AP$616,MATCH('PBI data'!$B1135,'3. GRI Pricing'!$A$16:$A$616,0),MATCH('PBI data'!$D1135,'3. GRI Pricing'!$A$16:$AP$16,0)),0)</f>
        <v>1863.3603153756005</v>
      </c>
    </row>
    <row r="1136" spans="1:5" x14ac:dyDescent="0.25">
      <c r="B1136" s="1" t="str">
        <f t="shared" ca="1" si="166"/>
        <v>222708095</v>
      </c>
      <c r="C1136" s="384">
        <f t="shared" si="167"/>
        <v>45748</v>
      </c>
      <c r="D1136" s="384">
        <f t="shared" si="167"/>
        <v>45777</v>
      </c>
      <c r="E1136" s="385">
        <f ca="1">IFERROR(INDEX('3. GRI Pricing'!$A$16:$AP$616,MATCH('PBI data'!$B1136,'3. GRI Pricing'!$A$16:$A$616,0),MATCH('PBI data'!$D1136,'3. GRI Pricing'!$A$16:$AP$16,0)),0)</f>
        <v>1872.3057715925604</v>
      </c>
    </row>
    <row r="1137" spans="1:5" x14ac:dyDescent="0.25">
      <c r="B1137" s="1" t="str">
        <f t="shared" ca="1" si="166"/>
        <v>222708095</v>
      </c>
      <c r="C1137" s="384">
        <f t="shared" si="167"/>
        <v>45778</v>
      </c>
      <c r="D1137" s="384">
        <f t="shared" si="167"/>
        <v>45808</v>
      </c>
      <c r="E1137" s="385">
        <f ca="1">IFERROR(INDEX('3. GRI Pricing'!$A$16:$AP$616,MATCH('PBI data'!$B1137,'3. GRI Pricing'!$A$16:$A$616,0),MATCH('PBI data'!$D1137,'3. GRI Pricing'!$A$16:$AP$16,0)),0)</f>
        <v>1881.5945277321541</v>
      </c>
    </row>
    <row r="1138" spans="1:5" x14ac:dyDescent="0.25">
      <c r="B1138" s="1" t="str">
        <f t="shared" ca="1" si="166"/>
        <v>222708095</v>
      </c>
      <c r="C1138" s="384">
        <f t="shared" si="167"/>
        <v>45809</v>
      </c>
      <c r="D1138" s="384">
        <f t="shared" si="167"/>
        <v>45838</v>
      </c>
      <c r="E1138" s="385">
        <f ca="1">IFERROR(INDEX('3. GRI Pricing'!$A$16:$AP$616,MATCH('PBI data'!$B1138,'3. GRI Pricing'!$A$16:$A$616,0),MATCH('PBI data'!$D1138,'3. GRI Pricing'!$A$16:$AP$16,0)),0)</f>
        <v>1890.6275211510927</v>
      </c>
    </row>
    <row r="1139" spans="1:5" x14ac:dyDescent="0.25">
      <c r="B1139" s="1" t="str">
        <f t="shared" ca="1" si="166"/>
        <v>222708095</v>
      </c>
      <c r="C1139" s="384">
        <f t="shared" si="167"/>
        <v>45839</v>
      </c>
      <c r="D1139" s="384">
        <f t="shared" si="167"/>
        <v>45869</v>
      </c>
      <c r="E1139" s="385">
        <f ca="1">IFERROR(INDEX('3. GRI Pricing'!$A$16:$AP$616,MATCH('PBI data'!$B1139,'3. GRI Pricing'!$A$16:$A$616,0),MATCH('PBI data'!$D1139,'3. GRI Pricing'!$A$16:$AP$16,0)),0)</f>
        <v>1900.0071739093275</v>
      </c>
    </row>
    <row r="1140" spans="1:5" x14ac:dyDescent="0.25">
      <c r="B1140" s="1" t="str">
        <f t="shared" ca="1" si="166"/>
        <v>222708095</v>
      </c>
      <c r="C1140" s="384">
        <f t="shared" si="167"/>
        <v>45870</v>
      </c>
      <c r="D1140" s="384">
        <f t="shared" si="167"/>
        <v>45900</v>
      </c>
      <c r="E1140" s="385">
        <f ca="1">IFERROR(INDEX('3. GRI Pricing'!$A$16:$AP$616,MATCH('PBI data'!$B1140,'3. GRI Pricing'!$A$16:$A$616,0),MATCH('PBI data'!$D1140,'3. GRI Pricing'!$A$16:$AP$16,0)),0)</f>
        <v>1909.4333603633224</v>
      </c>
    </row>
    <row r="1141" spans="1:5" x14ac:dyDescent="0.25">
      <c r="B1141" s="1" t="str">
        <f t="shared" ca="1" si="166"/>
        <v>222708095</v>
      </c>
      <c r="C1141" s="384">
        <f t="shared" si="167"/>
        <v>45901</v>
      </c>
      <c r="D1141" s="384">
        <f t="shared" si="167"/>
        <v>45930</v>
      </c>
      <c r="E1141" s="385">
        <f ca="1">IFERROR(INDEX('3. GRI Pricing'!$A$16:$AP$616,MATCH('PBI data'!$B1141,'3. GRI Pricing'!$A$16:$A$616,0),MATCH('PBI data'!$D1141,'3. GRI Pricing'!$A$16:$AP$16,0)),0)</f>
        <v>1918.5999999999992</v>
      </c>
    </row>
    <row r="1142" spans="1:5" x14ac:dyDescent="0.25">
      <c r="A1142" s="381">
        <f>A1130+1</f>
        <v>96</v>
      </c>
      <c r="B1142" s="383" t="str">
        <f ca="1">OFFSET('3. GRI Pricing'!$A$16,'PBI data'!A1142,0)</f>
        <v>222708096</v>
      </c>
      <c r="C1142" s="384">
        <f t="shared" si="167"/>
        <v>45566</v>
      </c>
      <c r="D1142" s="384">
        <f t="shared" si="167"/>
        <v>45596</v>
      </c>
      <c r="E1142" s="385">
        <f ca="1">IFERROR(INDEX('3. GRI Pricing'!$A$16:$AP$616,MATCH('PBI data'!$B1142,'3. GRI Pricing'!$A$16:$A$616,0),MATCH('PBI data'!$D1142,'3. GRI Pricing'!$A$16:$AP$16,0)),0)</f>
        <v>1356.6975282449646</v>
      </c>
    </row>
    <row r="1143" spans="1:5" x14ac:dyDescent="0.25">
      <c r="B1143" s="1" t="str">
        <f ca="1">B1142</f>
        <v>222708096</v>
      </c>
      <c r="C1143" s="384">
        <f t="shared" si="167"/>
        <v>45597</v>
      </c>
      <c r="D1143" s="384">
        <f t="shared" si="167"/>
        <v>45626</v>
      </c>
      <c r="E1143" s="385">
        <f ca="1">IFERROR(INDEX('3. GRI Pricing'!$A$16:$AP$616,MATCH('PBI data'!$B1143,'3. GRI Pricing'!$A$16:$A$616,0),MATCH('PBI data'!$D1143,'3. GRI Pricing'!$A$16:$AP$16,0)),0)</f>
        <v>1363.2106423423454</v>
      </c>
    </row>
    <row r="1144" spans="1:5" x14ac:dyDescent="0.25">
      <c r="B1144" s="1" t="str">
        <f t="shared" ref="B1144:B1153" ca="1" si="168">B1143</f>
        <v>222708096</v>
      </c>
      <c r="C1144" s="384">
        <f t="shared" si="167"/>
        <v>45627</v>
      </c>
      <c r="D1144" s="384">
        <f t="shared" si="167"/>
        <v>45657</v>
      </c>
      <c r="E1144" s="385">
        <f ca="1">IFERROR(INDEX('3. GRI Pricing'!$A$16:$AP$616,MATCH('PBI data'!$B1144,'3. GRI Pricing'!$A$16:$A$616,0),MATCH('PBI data'!$D1144,'3. GRI Pricing'!$A$16:$AP$16,0)),0)</f>
        <v>1369.9737103282152</v>
      </c>
    </row>
    <row r="1145" spans="1:5" x14ac:dyDescent="0.25">
      <c r="B1145" s="1" t="str">
        <f t="shared" ca="1" si="168"/>
        <v>222708096</v>
      </c>
      <c r="C1145" s="384">
        <f t="shared" si="167"/>
        <v>45658</v>
      </c>
      <c r="D1145" s="384">
        <f t="shared" si="167"/>
        <v>45688</v>
      </c>
      <c r="E1145" s="385">
        <f ca="1">IFERROR(INDEX('3. GRI Pricing'!$A$16:$AP$616,MATCH('PBI data'!$B1145,'3. GRI Pricing'!$A$16:$A$616,0),MATCH('PBI data'!$D1145,'3. GRI Pricing'!$A$16:$AP$16,0)),0)</f>
        <v>1376.7703307873132</v>
      </c>
    </row>
    <row r="1146" spans="1:5" x14ac:dyDescent="0.25">
      <c r="B1146" s="1" t="str">
        <f t="shared" ca="1" si="168"/>
        <v>222708096</v>
      </c>
      <c r="C1146" s="384">
        <f t="shared" si="167"/>
        <v>45689</v>
      </c>
      <c r="D1146" s="384">
        <f t="shared" si="167"/>
        <v>45716</v>
      </c>
      <c r="E1146" s="385">
        <f ca="1">IFERROR(INDEX('3. GRI Pricing'!$A$16:$AP$616,MATCH('PBI data'!$B1146,'3. GRI Pricing'!$A$16:$A$616,0),MATCH('PBI data'!$D1146,'3. GRI Pricing'!$A$16:$AP$16,0)),0)</f>
        <v>1382.9381912916188</v>
      </c>
    </row>
    <row r="1147" spans="1:5" x14ac:dyDescent="0.25">
      <c r="B1147" s="1" t="str">
        <f t="shared" ca="1" si="168"/>
        <v>222708096</v>
      </c>
      <c r="C1147" s="384">
        <f t="shared" si="167"/>
        <v>45717</v>
      </c>
      <c r="D1147" s="384">
        <f t="shared" si="167"/>
        <v>45747</v>
      </c>
      <c r="E1147" s="385">
        <f ca="1">IFERROR(INDEX('3. GRI Pricing'!$A$16:$AP$616,MATCH('PBI data'!$B1147,'3. GRI Pricing'!$A$16:$A$616,0),MATCH('PBI data'!$D1147,'3. GRI Pricing'!$A$16:$AP$16,0)),0)</f>
        <v>1389.7991302525195</v>
      </c>
    </row>
    <row r="1148" spans="1:5" x14ac:dyDescent="0.25">
      <c r="B1148" s="1" t="str">
        <f t="shared" ca="1" si="168"/>
        <v>222708096</v>
      </c>
      <c r="C1148" s="384">
        <f t="shared" si="167"/>
        <v>45748</v>
      </c>
      <c r="D1148" s="384">
        <f t="shared" si="167"/>
        <v>45777</v>
      </c>
      <c r="E1148" s="385">
        <f ca="1">IFERROR(INDEX('3. GRI Pricing'!$A$16:$AP$616,MATCH('PBI data'!$B1148,'3. GRI Pricing'!$A$16:$A$616,0),MATCH('PBI data'!$D1148,'3. GRI Pricing'!$A$16:$AP$16,0)),0)</f>
        <v>1396.4711556077104</v>
      </c>
    </row>
    <row r="1149" spans="1:5" x14ac:dyDescent="0.25">
      <c r="B1149" s="1" t="str">
        <f t="shared" ca="1" si="168"/>
        <v>222708096</v>
      </c>
      <c r="C1149" s="384">
        <f t="shared" si="167"/>
        <v>45778</v>
      </c>
      <c r="D1149" s="384">
        <f t="shared" si="167"/>
        <v>45808</v>
      </c>
      <c r="E1149" s="385">
        <f ca="1">IFERROR(INDEX('3. GRI Pricing'!$A$16:$AP$616,MATCH('PBI data'!$B1149,'3. GRI Pricing'!$A$16:$A$616,0),MATCH('PBI data'!$D1149,'3. GRI Pricing'!$A$16:$AP$16,0)),0)</f>
        <v>1403.3992333913852</v>
      </c>
    </row>
    <row r="1150" spans="1:5" x14ac:dyDescent="0.25">
      <c r="B1150" s="1" t="str">
        <f t="shared" ca="1" si="168"/>
        <v>222708096</v>
      </c>
      <c r="C1150" s="384">
        <f t="shared" si="167"/>
        <v>45809</v>
      </c>
      <c r="D1150" s="384">
        <f t="shared" si="167"/>
        <v>45838</v>
      </c>
      <c r="E1150" s="385">
        <f ca="1">IFERROR(INDEX('3. GRI Pricing'!$A$16:$AP$616,MATCH('PBI data'!$B1150,'3. GRI Pricing'!$A$16:$A$616,0),MATCH('PBI data'!$D1150,'3. GRI Pricing'!$A$16:$AP$16,0)),0)</f>
        <v>1410.1365489248478</v>
      </c>
    </row>
    <row r="1151" spans="1:5" x14ac:dyDescent="0.25">
      <c r="B1151" s="1" t="str">
        <f t="shared" ca="1" si="168"/>
        <v>222708096</v>
      </c>
      <c r="C1151" s="384">
        <f t="shared" ref="C1151:D1166" si="169">C1139</f>
        <v>45839</v>
      </c>
      <c r="D1151" s="384">
        <f t="shared" si="169"/>
        <v>45869</v>
      </c>
      <c r="E1151" s="385">
        <f ca="1">IFERROR(INDEX('3. GRI Pricing'!$A$16:$AP$616,MATCH('PBI data'!$B1151,'3. GRI Pricing'!$A$16:$A$616,0),MATCH('PBI data'!$D1151,'3. GRI Pricing'!$A$16:$AP$16,0)),0)</f>
        <v>1417.1324225290562</v>
      </c>
    </row>
    <row r="1152" spans="1:5" x14ac:dyDescent="0.25">
      <c r="B1152" s="1" t="str">
        <f t="shared" ca="1" si="168"/>
        <v>222708096</v>
      </c>
      <c r="C1152" s="384">
        <f t="shared" si="169"/>
        <v>45870</v>
      </c>
      <c r="D1152" s="384">
        <f t="shared" si="169"/>
        <v>45900</v>
      </c>
      <c r="E1152" s="385">
        <f ca="1">IFERROR(INDEX('3. GRI Pricing'!$A$16:$AP$616,MATCH('PBI data'!$B1152,'3. GRI Pricing'!$A$16:$A$616,0),MATCH('PBI data'!$D1152,'3. GRI Pricing'!$A$16:$AP$16,0)),0)</f>
        <v>1424.1630035859032</v>
      </c>
    </row>
    <row r="1153" spans="1:5" x14ac:dyDescent="0.25">
      <c r="B1153" s="1" t="str">
        <f t="shared" ca="1" si="168"/>
        <v>222708096</v>
      </c>
      <c r="C1153" s="384">
        <f t="shared" si="169"/>
        <v>45901</v>
      </c>
      <c r="D1153" s="384">
        <f t="shared" si="169"/>
        <v>45930</v>
      </c>
      <c r="E1153" s="385">
        <f ca="1">IFERROR(INDEX('3. GRI Pricing'!$A$16:$AP$616,MATCH('PBI data'!$B1153,'3. GRI Pricing'!$A$16:$A$616,0),MATCH('PBI data'!$D1153,'3. GRI Pricing'!$A$16:$AP$16,0)),0)</f>
        <v>1430.9999999999991</v>
      </c>
    </row>
    <row r="1154" spans="1:5" x14ac:dyDescent="0.25">
      <c r="A1154" s="381">
        <f>A1142+1</f>
        <v>97</v>
      </c>
      <c r="B1154" s="383" t="str">
        <f ca="1">OFFSET('3. GRI Pricing'!$A$16,'PBI data'!A1154,0)</f>
        <v>222708097</v>
      </c>
      <c r="C1154" s="384">
        <f t="shared" si="169"/>
        <v>45566</v>
      </c>
      <c r="D1154" s="384">
        <f t="shared" si="169"/>
        <v>45596</v>
      </c>
      <c r="E1154" s="385">
        <f ca="1">IFERROR(INDEX('3. GRI Pricing'!$A$16:$AP$616,MATCH('PBI data'!$B1154,'3. GRI Pricing'!$A$16:$A$616,0),MATCH('PBI data'!$D1154,'3. GRI Pricing'!$A$16:$AP$16,0)),0)</f>
        <v>1336.5983056042985</v>
      </c>
    </row>
    <row r="1155" spans="1:5" x14ac:dyDescent="0.25">
      <c r="B1155" s="1" t="str">
        <f ca="1">B1154</f>
        <v>222708097</v>
      </c>
      <c r="C1155" s="384">
        <f t="shared" si="169"/>
        <v>45597</v>
      </c>
      <c r="D1155" s="384">
        <f t="shared" si="169"/>
        <v>45626</v>
      </c>
      <c r="E1155" s="385">
        <f ca="1">IFERROR(INDEX('3. GRI Pricing'!$A$16:$AP$616,MATCH('PBI data'!$B1155,'3. GRI Pricing'!$A$16:$A$616,0),MATCH('PBI data'!$D1155,'3. GRI Pricing'!$A$16:$AP$16,0)),0)</f>
        <v>1343.0149291224589</v>
      </c>
    </row>
    <row r="1156" spans="1:5" x14ac:dyDescent="0.25">
      <c r="B1156" s="1" t="str">
        <f t="shared" ref="B1156:B1165" ca="1" si="170">B1155</f>
        <v>222708097</v>
      </c>
      <c r="C1156" s="384">
        <f t="shared" si="169"/>
        <v>45627</v>
      </c>
      <c r="D1156" s="384">
        <f t="shared" si="169"/>
        <v>45657</v>
      </c>
      <c r="E1156" s="385">
        <f ca="1">IFERROR(INDEX('3. GRI Pricing'!$A$16:$AP$616,MATCH('PBI data'!$B1156,'3. GRI Pricing'!$A$16:$A$616,0),MATCH('PBI data'!$D1156,'3. GRI Pricing'!$A$16:$AP$16,0)),0)</f>
        <v>1349.6778035085381</v>
      </c>
    </row>
    <row r="1157" spans="1:5" x14ac:dyDescent="0.25">
      <c r="B1157" s="1" t="str">
        <f t="shared" ca="1" si="170"/>
        <v>222708097</v>
      </c>
      <c r="C1157" s="384">
        <f t="shared" si="169"/>
        <v>45658</v>
      </c>
      <c r="D1157" s="384">
        <f t="shared" si="169"/>
        <v>45688</v>
      </c>
      <c r="E1157" s="385">
        <f ca="1">IFERROR(INDEX('3. GRI Pricing'!$A$16:$AP$616,MATCH('PBI data'!$B1157,'3. GRI Pricing'!$A$16:$A$616,0),MATCH('PBI data'!$D1157,'3. GRI Pricing'!$A$16:$AP$16,0)),0)</f>
        <v>1356.373733294168</v>
      </c>
    </row>
    <row r="1158" spans="1:5" x14ac:dyDescent="0.25">
      <c r="B1158" s="1" t="str">
        <f t="shared" ca="1" si="170"/>
        <v>222708097</v>
      </c>
      <c r="C1158" s="384">
        <f t="shared" si="169"/>
        <v>45689</v>
      </c>
      <c r="D1158" s="384">
        <f t="shared" si="169"/>
        <v>45716</v>
      </c>
      <c r="E1158" s="385">
        <f ca="1">IFERROR(INDEX('3. GRI Pricing'!$A$16:$AP$616,MATCH('PBI data'!$B1158,'3. GRI Pricing'!$A$16:$A$616,0),MATCH('PBI data'!$D1158,'3. GRI Pricing'!$A$16:$AP$16,0)),0)</f>
        <v>1362.4502180872985</v>
      </c>
    </row>
    <row r="1159" spans="1:5" x14ac:dyDescent="0.25">
      <c r="B1159" s="1" t="str">
        <f t="shared" ca="1" si="170"/>
        <v>222708097</v>
      </c>
      <c r="C1159" s="384">
        <f t="shared" si="169"/>
        <v>45717</v>
      </c>
      <c r="D1159" s="384">
        <f t="shared" si="169"/>
        <v>45747</v>
      </c>
      <c r="E1159" s="385">
        <f ca="1">IFERROR(INDEX('3. GRI Pricing'!$A$16:$AP$616,MATCH('PBI data'!$B1159,'3. GRI Pricing'!$A$16:$A$616,0),MATCH('PBI data'!$D1159,'3. GRI Pricing'!$A$16:$AP$16,0)),0)</f>
        <v>1369.2095135080376</v>
      </c>
    </row>
    <row r="1160" spans="1:5" x14ac:dyDescent="0.25">
      <c r="B1160" s="1" t="str">
        <f t="shared" ca="1" si="170"/>
        <v>222708097</v>
      </c>
      <c r="C1160" s="384">
        <f t="shared" si="169"/>
        <v>45748</v>
      </c>
      <c r="D1160" s="384">
        <f t="shared" si="169"/>
        <v>45777</v>
      </c>
      <c r="E1160" s="385">
        <f ca="1">IFERROR(INDEX('3. GRI Pricing'!$A$16:$AP$616,MATCH('PBI data'!$B1160,'3. GRI Pricing'!$A$16:$A$616,0),MATCH('PBI data'!$D1160,'3. GRI Pricing'!$A$16:$AP$16,0)),0)</f>
        <v>1375.7826940431517</v>
      </c>
    </row>
    <row r="1161" spans="1:5" x14ac:dyDescent="0.25">
      <c r="B1161" s="1" t="str">
        <f t="shared" ca="1" si="170"/>
        <v>222708097</v>
      </c>
      <c r="C1161" s="384">
        <f t="shared" si="169"/>
        <v>45778</v>
      </c>
      <c r="D1161" s="384">
        <f t="shared" si="169"/>
        <v>45808</v>
      </c>
      <c r="E1161" s="385">
        <f ca="1">IFERROR(INDEX('3. GRI Pricing'!$A$16:$AP$616,MATCH('PBI data'!$B1161,'3. GRI Pricing'!$A$16:$A$616,0),MATCH('PBI data'!$D1161,'3. GRI Pricing'!$A$16:$AP$16,0)),0)</f>
        <v>1382.6081336374389</v>
      </c>
    </row>
    <row r="1162" spans="1:5" x14ac:dyDescent="0.25">
      <c r="B1162" s="1" t="str">
        <f t="shared" ca="1" si="170"/>
        <v>222708097</v>
      </c>
      <c r="C1162" s="384">
        <f t="shared" si="169"/>
        <v>45809</v>
      </c>
      <c r="D1162" s="384">
        <f t="shared" si="169"/>
        <v>45838</v>
      </c>
      <c r="E1162" s="385">
        <f ca="1">IFERROR(INDEX('3. GRI Pricing'!$A$16:$AP$616,MATCH('PBI data'!$B1162,'3. GRI Pricing'!$A$16:$A$616,0),MATCH('PBI data'!$D1162,'3. GRI Pricing'!$A$16:$AP$16,0)),0)</f>
        <v>1389.2456370889242</v>
      </c>
    </row>
    <row r="1163" spans="1:5" x14ac:dyDescent="0.25">
      <c r="B1163" s="1" t="str">
        <f t="shared" ca="1" si="170"/>
        <v>222708097</v>
      </c>
      <c r="C1163" s="384">
        <f t="shared" si="169"/>
        <v>45839</v>
      </c>
      <c r="D1163" s="384">
        <f t="shared" si="169"/>
        <v>45869</v>
      </c>
      <c r="E1163" s="385">
        <f ca="1">IFERROR(INDEX('3. GRI Pricing'!$A$16:$AP$616,MATCH('PBI data'!$B1163,'3. GRI Pricing'!$A$16:$A$616,0),MATCH('PBI data'!$D1163,'3. GRI Pricing'!$A$16:$AP$16,0)),0)</f>
        <v>1396.1378681212184</v>
      </c>
    </row>
    <row r="1164" spans="1:5" x14ac:dyDescent="0.25">
      <c r="B1164" s="1" t="str">
        <f t="shared" ca="1" si="170"/>
        <v>222708097</v>
      </c>
      <c r="C1164" s="384">
        <f t="shared" si="169"/>
        <v>45870</v>
      </c>
      <c r="D1164" s="384">
        <f t="shared" si="169"/>
        <v>45900</v>
      </c>
      <c r="E1164" s="385">
        <f ca="1">IFERROR(INDEX('3. GRI Pricing'!$A$16:$AP$616,MATCH('PBI data'!$B1164,'3. GRI Pricing'!$A$16:$A$616,0),MATCH('PBI data'!$D1164,'3. GRI Pricing'!$A$16:$AP$16,0)),0)</f>
        <v>1403.0642924216677</v>
      </c>
    </row>
    <row r="1165" spans="1:5" x14ac:dyDescent="0.25">
      <c r="B1165" s="1" t="str">
        <f t="shared" ca="1" si="170"/>
        <v>222708097</v>
      </c>
      <c r="C1165" s="384">
        <f t="shared" si="169"/>
        <v>45901</v>
      </c>
      <c r="D1165" s="384">
        <f t="shared" si="169"/>
        <v>45930</v>
      </c>
      <c r="E1165" s="385">
        <f ca="1">IFERROR(INDEX('3. GRI Pricing'!$A$16:$AP$616,MATCH('PBI data'!$B1165,'3. GRI Pricing'!$A$16:$A$616,0),MATCH('PBI data'!$D1165,'3. GRI Pricing'!$A$16:$AP$16,0)),0)</f>
        <v>1409.7999999999993</v>
      </c>
    </row>
    <row r="1166" spans="1:5" x14ac:dyDescent="0.25">
      <c r="A1166" s="381">
        <f>A1154+1</f>
        <v>98</v>
      </c>
      <c r="B1166" s="383" t="str">
        <f ca="1">OFFSET('3. GRI Pricing'!$A$16,'PBI data'!A1166,0)</f>
        <v>222708098</v>
      </c>
      <c r="C1166" s="384">
        <f t="shared" si="169"/>
        <v>45566</v>
      </c>
      <c r="D1166" s="384">
        <f t="shared" si="169"/>
        <v>45596</v>
      </c>
      <c r="E1166" s="385">
        <f ca="1">IFERROR(INDEX('3. GRI Pricing'!$A$16:$AP$616,MATCH('PBI data'!$B1166,'3. GRI Pricing'!$A$16:$A$616,0),MATCH('PBI data'!$D1166,'3. GRI Pricing'!$A$16:$AP$16,0)),0)</f>
        <v>1366.7471395652979</v>
      </c>
    </row>
    <row r="1167" spans="1:5" x14ac:dyDescent="0.25">
      <c r="B1167" s="1" t="str">
        <f ca="1">B1166</f>
        <v>222708098</v>
      </c>
      <c r="C1167" s="384">
        <f t="shared" ref="C1167:D1182" si="171">C1155</f>
        <v>45597</v>
      </c>
      <c r="D1167" s="384">
        <f t="shared" si="171"/>
        <v>45626</v>
      </c>
      <c r="E1167" s="385">
        <f ca="1">IFERROR(INDEX('3. GRI Pricing'!$A$16:$AP$616,MATCH('PBI data'!$B1167,'3. GRI Pricing'!$A$16:$A$616,0),MATCH('PBI data'!$D1167,'3. GRI Pricing'!$A$16:$AP$16,0)),0)</f>
        <v>1373.308498952289</v>
      </c>
    </row>
    <row r="1168" spans="1:5" x14ac:dyDescent="0.25">
      <c r="B1168" s="1" t="str">
        <f t="shared" ref="B1168:B1177" ca="1" si="172">B1167</f>
        <v>222708098</v>
      </c>
      <c r="C1168" s="384">
        <f t="shared" si="171"/>
        <v>45627</v>
      </c>
      <c r="D1168" s="384">
        <f t="shared" si="171"/>
        <v>45657</v>
      </c>
      <c r="E1168" s="385">
        <f ca="1">IFERROR(INDEX('3. GRI Pricing'!$A$16:$AP$616,MATCH('PBI data'!$B1168,'3. GRI Pricing'!$A$16:$A$616,0),MATCH('PBI data'!$D1168,'3. GRI Pricing'!$A$16:$AP$16,0)),0)</f>
        <v>1380.1216637380542</v>
      </c>
    </row>
    <row r="1169" spans="1:5" x14ac:dyDescent="0.25">
      <c r="B1169" s="1" t="str">
        <f t="shared" ca="1" si="172"/>
        <v>222708098</v>
      </c>
      <c r="C1169" s="384">
        <f t="shared" si="171"/>
        <v>45658</v>
      </c>
      <c r="D1169" s="384">
        <f t="shared" si="171"/>
        <v>45688</v>
      </c>
      <c r="E1169" s="385">
        <f ca="1">IFERROR(INDEX('3. GRI Pricing'!$A$16:$AP$616,MATCH('PBI data'!$B1169,'3. GRI Pricing'!$A$16:$A$616,0),MATCH('PBI data'!$D1169,'3. GRI Pricing'!$A$16:$AP$16,0)),0)</f>
        <v>1386.9686295338863</v>
      </c>
    </row>
    <row r="1170" spans="1:5" x14ac:dyDescent="0.25">
      <c r="B1170" s="1" t="str">
        <f t="shared" ca="1" si="172"/>
        <v>222708098</v>
      </c>
      <c r="C1170" s="384">
        <f t="shared" si="171"/>
        <v>45689</v>
      </c>
      <c r="D1170" s="384">
        <f t="shared" si="171"/>
        <v>45716</v>
      </c>
      <c r="E1170" s="385">
        <f ca="1">IFERROR(INDEX('3. GRI Pricing'!$A$16:$AP$616,MATCH('PBI data'!$B1170,'3. GRI Pricing'!$A$16:$A$616,0),MATCH('PBI data'!$D1170,'3. GRI Pricing'!$A$16:$AP$16,0)),0)</f>
        <v>1393.1821778937792</v>
      </c>
    </row>
    <row r="1171" spans="1:5" x14ac:dyDescent="0.25">
      <c r="B1171" s="1" t="str">
        <f t="shared" ca="1" si="172"/>
        <v>222708098</v>
      </c>
      <c r="C1171" s="384">
        <f t="shared" si="171"/>
        <v>45717</v>
      </c>
      <c r="D1171" s="384">
        <f t="shared" si="171"/>
        <v>45747</v>
      </c>
      <c r="E1171" s="385">
        <f ca="1">IFERROR(INDEX('3. GRI Pricing'!$A$16:$AP$616,MATCH('PBI data'!$B1171,'3. GRI Pricing'!$A$16:$A$616,0),MATCH('PBI data'!$D1171,'3. GRI Pricing'!$A$16:$AP$16,0)),0)</f>
        <v>1400.0939386247608</v>
      </c>
    </row>
    <row r="1172" spans="1:5" x14ac:dyDescent="0.25">
      <c r="B1172" s="1" t="str">
        <f t="shared" ca="1" si="172"/>
        <v>222708098</v>
      </c>
      <c r="C1172" s="384">
        <f t="shared" si="171"/>
        <v>45748</v>
      </c>
      <c r="D1172" s="384">
        <f t="shared" si="171"/>
        <v>45777</v>
      </c>
      <c r="E1172" s="385">
        <f ca="1">IFERROR(INDEX('3. GRI Pricing'!$A$16:$AP$616,MATCH('PBI data'!$B1172,'3. GRI Pricing'!$A$16:$A$616,0),MATCH('PBI data'!$D1172,'3. GRI Pricing'!$A$16:$AP$16,0)),0)</f>
        <v>1406.8153863899902</v>
      </c>
    </row>
    <row r="1173" spans="1:5" x14ac:dyDescent="0.25">
      <c r="B1173" s="1" t="str">
        <f t="shared" ca="1" si="172"/>
        <v>222708098</v>
      </c>
      <c r="C1173" s="384">
        <f t="shared" si="171"/>
        <v>45778</v>
      </c>
      <c r="D1173" s="384">
        <f t="shared" si="171"/>
        <v>45808</v>
      </c>
      <c r="E1173" s="385">
        <f ca="1">IFERROR(INDEX('3. GRI Pricing'!$A$16:$AP$616,MATCH('PBI data'!$B1173,'3. GRI Pricing'!$A$16:$A$616,0),MATCH('PBI data'!$D1173,'3. GRI Pricing'!$A$16:$AP$16,0)),0)</f>
        <v>1413.794783268359</v>
      </c>
    </row>
    <row r="1174" spans="1:5" x14ac:dyDescent="0.25">
      <c r="B1174" s="1" t="str">
        <f t="shared" ca="1" si="172"/>
        <v>222708098</v>
      </c>
      <c r="C1174" s="384">
        <f t="shared" si="171"/>
        <v>45809</v>
      </c>
      <c r="D1174" s="384">
        <f t="shared" si="171"/>
        <v>45838</v>
      </c>
      <c r="E1174" s="385">
        <f ca="1">IFERROR(INDEX('3. GRI Pricing'!$A$16:$AP$616,MATCH('PBI data'!$B1174,'3. GRI Pricing'!$A$16:$A$616,0),MATCH('PBI data'!$D1174,'3. GRI Pricing'!$A$16:$AP$16,0)),0)</f>
        <v>1420.5820048428102</v>
      </c>
    </row>
    <row r="1175" spans="1:5" x14ac:dyDescent="0.25">
      <c r="B1175" s="1" t="str">
        <f t="shared" ca="1" si="172"/>
        <v>222708098</v>
      </c>
      <c r="C1175" s="384">
        <f t="shared" si="171"/>
        <v>45839</v>
      </c>
      <c r="D1175" s="384">
        <f t="shared" si="171"/>
        <v>45869</v>
      </c>
      <c r="E1175" s="385">
        <f ca="1">IFERROR(INDEX('3. GRI Pricing'!$A$16:$AP$616,MATCH('PBI data'!$B1175,'3. GRI Pricing'!$A$16:$A$616,0),MATCH('PBI data'!$D1175,'3. GRI Pricing'!$A$16:$AP$16,0)),0)</f>
        <v>1427.6296997329755</v>
      </c>
    </row>
    <row r="1176" spans="1:5" x14ac:dyDescent="0.25">
      <c r="B1176" s="1" t="str">
        <f t="shared" ca="1" si="172"/>
        <v>222708098</v>
      </c>
      <c r="C1176" s="384">
        <f t="shared" si="171"/>
        <v>45870</v>
      </c>
      <c r="D1176" s="384">
        <f t="shared" si="171"/>
        <v>45900</v>
      </c>
      <c r="E1176" s="385">
        <f ca="1">IFERROR(INDEX('3. GRI Pricing'!$A$16:$AP$616,MATCH('PBI data'!$B1176,'3. GRI Pricing'!$A$16:$A$616,0),MATCH('PBI data'!$D1176,'3. GRI Pricing'!$A$16:$AP$16,0)),0)</f>
        <v>1434.7123591680215</v>
      </c>
    </row>
    <row r="1177" spans="1:5" x14ac:dyDescent="0.25">
      <c r="B1177" s="1" t="str">
        <f t="shared" ca="1" si="172"/>
        <v>222708098</v>
      </c>
      <c r="C1177" s="384">
        <f t="shared" si="171"/>
        <v>45901</v>
      </c>
      <c r="D1177" s="384">
        <f t="shared" si="171"/>
        <v>45930</v>
      </c>
      <c r="E1177" s="385">
        <f ca="1">IFERROR(INDEX('3. GRI Pricing'!$A$16:$AP$616,MATCH('PBI data'!$B1177,'3. GRI Pricing'!$A$16:$A$616,0),MATCH('PBI data'!$D1177,'3. GRI Pricing'!$A$16:$AP$16,0)),0)</f>
        <v>1441.5999999999997</v>
      </c>
    </row>
    <row r="1178" spans="1:5" x14ac:dyDescent="0.25">
      <c r="A1178" s="381">
        <f>A1166+1</f>
        <v>99</v>
      </c>
      <c r="B1178" s="383" t="str">
        <f ca="1">OFFSET('3. GRI Pricing'!$A$16,'PBI data'!A1178,0)</f>
        <v>222708099</v>
      </c>
      <c r="C1178" s="384">
        <f t="shared" si="171"/>
        <v>45566</v>
      </c>
      <c r="D1178" s="384">
        <f t="shared" si="171"/>
        <v>45596</v>
      </c>
      <c r="E1178" s="385">
        <f ca="1">IFERROR(INDEX('3. GRI Pricing'!$A$16:$AP$616,MATCH('PBI data'!$B1178,'3. GRI Pricing'!$A$16:$A$616,0),MATCH('PBI data'!$D1178,'3. GRI Pricing'!$A$16:$AP$16,0)),0)</f>
        <v>1336.5983056042985</v>
      </c>
    </row>
    <row r="1179" spans="1:5" x14ac:dyDescent="0.25">
      <c r="B1179" s="1" t="str">
        <f ca="1">B1178</f>
        <v>222708099</v>
      </c>
      <c r="C1179" s="384">
        <f t="shared" si="171"/>
        <v>45597</v>
      </c>
      <c r="D1179" s="384">
        <f t="shared" si="171"/>
        <v>45626</v>
      </c>
      <c r="E1179" s="385">
        <f ca="1">IFERROR(INDEX('3. GRI Pricing'!$A$16:$AP$616,MATCH('PBI data'!$B1179,'3. GRI Pricing'!$A$16:$A$616,0),MATCH('PBI data'!$D1179,'3. GRI Pricing'!$A$16:$AP$16,0)),0)</f>
        <v>1343.0149291224589</v>
      </c>
    </row>
    <row r="1180" spans="1:5" x14ac:dyDescent="0.25">
      <c r="B1180" s="1" t="str">
        <f t="shared" ref="B1180:B1189" ca="1" si="173">B1179</f>
        <v>222708099</v>
      </c>
      <c r="C1180" s="384">
        <f t="shared" si="171"/>
        <v>45627</v>
      </c>
      <c r="D1180" s="384">
        <f t="shared" si="171"/>
        <v>45657</v>
      </c>
      <c r="E1180" s="385">
        <f ca="1">IFERROR(INDEX('3. GRI Pricing'!$A$16:$AP$616,MATCH('PBI data'!$B1180,'3. GRI Pricing'!$A$16:$A$616,0),MATCH('PBI data'!$D1180,'3. GRI Pricing'!$A$16:$AP$16,0)),0)</f>
        <v>1349.6778035085381</v>
      </c>
    </row>
    <row r="1181" spans="1:5" x14ac:dyDescent="0.25">
      <c r="B1181" s="1" t="str">
        <f t="shared" ca="1" si="173"/>
        <v>222708099</v>
      </c>
      <c r="C1181" s="384">
        <f t="shared" si="171"/>
        <v>45658</v>
      </c>
      <c r="D1181" s="384">
        <f t="shared" si="171"/>
        <v>45688</v>
      </c>
      <c r="E1181" s="385">
        <f ca="1">IFERROR(INDEX('3. GRI Pricing'!$A$16:$AP$616,MATCH('PBI data'!$B1181,'3. GRI Pricing'!$A$16:$A$616,0),MATCH('PBI data'!$D1181,'3. GRI Pricing'!$A$16:$AP$16,0)),0)</f>
        <v>1356.373733294168</v>
      </c>
    </row>
    <row r="1182" spans="1:5" x14ac:dyDescent="0.25">
      <c r="B1182" s="1" t="str">
        <f t="shared" ca="1" si="173"/>
        <v>222708099</v>
      </c>
      <c r="C1182" s="384">
        <f t="shared" si="171"/>
        <v>45689</v>
      </c>
      <c r="D1182" s="384">
        <f t="shared" si="171"/>
        <v>45716</v>
      </c>
      <c r="E1182" s="385">
        <f ca="1">IFERROR(INDEX('3. GRI Pricing'!$A$16:$AP$616,MATCH('PBI data'!$B1182,'3. GRI Pricing'!$A$16:$A$616,0),MATCH('PBI data'!$D1182,'3. GRI Pricing'!$A$16:$AP$16,0)),0)</f>
        <v>1362.4502180872985</v>
      </c>
    </row>
    <row r="1183" spans="1:5" x14ac:dyDescent="0.25">
      <c r="B1183" s="1" t="str">
        <f t="shared" ca="1" si="173"/>
        <v>222708099</v>
      </c>
      <c r="C1183" s="384">
        <f t="shared" ref="C1183:D1198" si="174">C1171</f>
        <v>45717</v>
      </c>
      <c r="D1183" s="384">
        <f t="shared" si="174"/>
        <v>45747</v>
      </c>
      <c r="E1183" s="385">
        <f ca="1">IFERROR(INDEX('3. GRI Pricing'!$A$16:$AP$616,MATCH('PBI data'!$B1183,'3. GRI Pricing'!$A$16:$A$616,0),MATCH('PBI data'!$D1183,'3. GRI Pricing'!$A$16:$AP$16,0)),0)</f>
        <v>1369.2095135080376</v>
      </c>
    </row>
    <row r="1184" spans="1:5" x14ac:dyDescent="0.25">
      <c r="B1184" s="1" t="str">
        <f t="shared" ca="1" si="173"/>
        <v>222708099</v>
      </c>
      <c r="C1184" s="384">
        <f t="shared" si="174"/>
        <v>45748</v>
      </c>
      <c r="D1184" s="384">
        <f t="shared" si="174"/>
        <v>45777</v>
      </c>
      <c r="E1184" s="385">
        <f ca="1">IFERROR(INDEX('3. GRI Pricing'!$A$16:$AP$616,MATCH('PBI data'!$B1184,'3. GRI Pricing'!$A$16:$A$616,0),MATCH('PBI data'!$D1184,'3. GRI Pricing'!$A$16:$AP$16,0)),0)</f>
        <v>1375.7826940431517</v>
      </c>
    </row>
    <row r="1185" spans="1:5" x14ac:dyDescent="0.25">
      <c r="B1185" s="1" t="str">
        <f t="shared" ca="1" si="173"/>
        <v>222708099</v>
      </c>
      <c r="C1185" s="384">
        <f t="shared" si="174"/>
        <v>45778</v>
      </c>
      <c r="D1185" s="384">
        <f t="shared" si="174"/>
        <v>45808</v>
      </c>
      <c r="E1185" s="385">
        <f ca="1">IFERROR(INDEX('3. GRI Pricing'!$A$16:$AP$616,MATCH('PBI data'!$B1185,'3. GRI Pricing'!$A$16:$A$616,0),MATCH('PBI data'!$D1185,'3. GRI Pricing'!$A$16:$AP$16,0)),0)</f>
        <v>1382.6081336374389</v>
      </c>
    </row>
    <row r="1186" spans="1:5" x14ac:dyDescent="0.25">
      <c r="B1186" s="1" t="str">
        <f t="shared" ca="1" si="173"/>
        <v>222708099</v>
      </c>
      <c r="C1186" s="384">
        <f t="shared" si="174"/>
        <v>45809</v>
      </c>
      <c r="D1186" s="384">
        <f t="shared" si="174"/>
        <v>45838</v>
      </c>
      <c r="E1186" s="385">
        <f ca="1">IFERROR(INDEX('3. GRI Pricing'!$A$16:$AP$616,MATCH('PBI data'!$B1186,'3. GRI Pricing'!$A$16:$A$616,0),MATCH('PBI data'!$D1186,'3. GRI Pricing'!$A$16:$AP$16,0)),0)</f>
        <v>1389.2456370889242</v>
      </c>
    </row>
    <row r="1187" spans="1:5" x14ac:dyDescent="0.25">
      <c r="B1187" s="1" t="str">
        <f t="shared" ca="1" si="173"/>
        <v>222708099</v>
      </c>
      <c r="C1187" s="384">
        <f t="shared" si="174"/>
        <v>45839</v>
      </c>
      <c r="D1187" s="384">
        <f t="shared" si="174"/>
        <v>45869</v>
      </c>
      <c r="E1187" s="385">
        <f ca="1">IFERROR(INDEX('3. GRI Pricing'!$A$16:$AP$616,MATCH('PBI data'!$B1187,'3. GRI Pricing'!$A$16:$A$616,0),MATCH('PBI data'!$D1187,'3. GRI Pricing'!$A$16:$AP$16,0)),0)</f>
        <v>1396.1378681212184</v>
      </c>
    </row>
    <row r="1188" spans="1:5" x14ac:dyDescent="0.25">
      <c r="B1188" s="1" t="str">
        <f t="shared" ca="1" si="173"/>
        <v>222708099</v>
      </c>
      <c r="C1188" s="384">
        <f t="shared" si="174"/>
        <v>45870</v>
      </c>
      <c r="D1188" s="384">
        <f t="shared" si="174"/>
        <v>45900</v>
      </c>
      <c r="E1188" s="385">
        <f ca="1">IFERROR(INDEX('3. GRI Pricing'!$A$16:$AP$616,MATCH('PBI data'!$B1188,'3. GRI Pricing'!$A$16:$A$616,0),MATCH('PBI data'!$D1188,'3. GRI Pricing'!$A$16:$AP$16,0)),0)</f>
        <v>1403.0642924216677</v>
      </c>
    </row>
    <row r="1189" spans="1:5" x14ac:dyDescent="0.25">
      <c r="B1189" s="1" t="str">
        <f t="shared" ca="1" si="173"/>
        <v>222708099</v>
      </c>
      <c r="C1189" s="384">
        <f t="shared" si="174"/>
        <v>45901</v>
      </c>
      <c r="D1189" s="384">
        <f t="shared" si="174"/>
        <v>45930</v>
      </c>
      <c r="E1189" s="385">
        <f ca="1">IFERROR(INDEX('3. GRI Pricing'!$A$16:$AP$616,MATCH('PBI data'!$B1189,'3. GRI Pricing'!$A$16:$A$616,0),MATCH('PBI data'!$D1189,'3. GRI Pricing'!$A$16:$AP$16,0)),0)</f>
        <v>1409.7999999999993</v>
      </c>
    </row>
    <row r="1190" spans="1:5" x14ac:dyDescent="0.25">
      <c r="A1190" s="381">
        <f>A1178+1</f>
        <v>100</v>
      </c>
      <c r="B1190" s="383" t="str">
        <f ca="1">OFFSET('3. GRI Pricing'!$A$16,'PBI data'!A1190,0)</f>
        <v>222708100</v>
      </c>
      <c r="C1190" s="384">
        <f t="shared" si="174"/>
        <v>45566</v>
      </c>
      <c r="D1190" s="384">
        <f t="shared" si="174"/>
        <v>45596</v>
      </c>
      <c r="E1190" s="385">
        <f ca="1">IFERROR(INDEX('3. GRI Pricing'!$A$16:$AP$616,MATCH('PBI data'!$B1190,'3. GRI Pricing'!$A$16:$A$616,0),MATCH('PBI data'!$D1190,'3. GRI Pricing'!$A$16:$AP$16,0)),0)</f>
        <v>1371.7719452254644</v>
      </c>
    </row>
    <row r="1191" spans="1:5" x14ac:dyDescent="0.25">
      <c r="B1191" s="1" t="str">
        <f ca="1">B1190</f>
        <v>222708100</v>
      </c>
      <c r="C1191" s="384">
        <f t="shared" si="174"/>
        <v>45597</v>
      </c>
      <c r="D1191" s="384">
        <f t="shared" si="174"/>
        <v>45626</v>
      </c>
      <c r="E1191" s="385">
        <f ca="1">IFERROR(INDEX('3. GRI Pricing'!$A$16:$AP$616,MATCH('PBI data'!$B1191,'3. GRI Pricing'!$A$16:$A$616,0),MATCH('PBI data'!$D1191,'3. GRI Pricing'!$A$16:$AP$16,0)),0)</f>
        <v>1378.3574272572607</v>
      </c>
    </row>
    <row r="1192" spans="1:5" x14ac:dyDescent="0.25">
      <c r="B1192" s="1" t="str">
        <f t="shared" ref="B1192:B1201" ca="1" si="175">B1191</f>
        <v>222708100</v>
      </c>
      <c r="C1192" s="384">
        <f t="shared" si="174"/>
        <v>45627</v>
      </c>
      <c r="D1192" s="384">
        <f t="shared" si="174"/>
        <v>45657</v>
      </c>
      <c r="E1192" s="385">
        <f ca="1">IFERROR(INDEX('3. GRI Pricing'!$A$16:$AP$616,MATCH('PBI data'!$B1192,'3. GRI Pricing'!$A$16:$A$616,0),MATCH('PBI data'!$D1192,'3. GRI Pricing'!$A$16:$AP$16,0)),0)</f>
        <v>1385.1956404429736</v>
      </c>
    </row>
    <row r="1193" spans="1:5" x14ac:dyDescent="0.25">
      <c r="B1193" s="1" t="str">
        <f t="shared" ca="1" si="175"/>
        <v>222708100</v>
      </c>
      <c r="C1193" s="384">
        <f t="shared" si="174"/>
        <v>45658</v>
      </c>
      <c r="D1193" s="384">
        <f t="shared" si="174"/>
        <v>45688</v>
      </c>
      <c r="E1193" s="385">
        <f ca="1">IFERROR(INDEX('3. GRI Pricing'!$A$16:$AP$616,MATCH('PBI data'!$B1193,'3. GRI Pricing'!$A$16:$A$616,0),MATCH('PBI data'!$D1193,'3. GRI Pricing'!$A$16:$AP$16,0)),0)</f>
        <v>1392.0677789071726</v>
      </c>
    </row>
    <row r="1194" spans="1:5" x14ac:dyDescent="0.25">
      <c r="B1194" s="1" t="str">
        <f t="shared" ca="1" si="175"/>
        <v>222708100</v>
      </c>
      <c r="C1194" s="384">
        <f t="shared" si="174"/>
        <v>45689</v>
      </c>
      <c r="D1194" s="384">
        <f t="shared" si="174"/>
        <v>45716</v>
      </c>
      <c r="E1194" s="385">
        <f ca="1">IFERROR(INDEX('3. GRI Pricing'!$A$16:$AP$616,MATCH('PBI data'!$B1194,'3. GRI Pricing'!$A$16:$A$616,0),MATCH('PBI data'!$D1194,'3. GRI Pricing'!$A$16:$AP$16,0)),0)</f>
        <v>1398.3041711948592</v>
      </c>
    </row>
    <row r="1195" spans="1:5" x14ac:dyDescent="0.25">
      <c r="B1195" s="1" t="str">
        <f t="shared" ca="1" si="175"/>
        <v>222708100</v>
      </c>
      <c r="C1195" s="384">
        <f t="shared" si="174"/>
        <v>45717</v>
      </c>
      <c r="D1195" s="384">
        <f t="shared" si="174"/>
        <v>45747</v>
      </c>
      <c r="E1195" s="385">
        <f ca="1">IFERROR(INDEX('3. GRI Pricing'!$A$16:$AP$616,MATCH('PBI data'!$B1195,'3. GRI Pricing'!$A$16:$A$616,0),MATCH('PBI data'!$D1195,'3. GRI Pricing'!$A$16:$AP$16,0)),0)</f>
        <v>1405.2413428108812</v>
      </c>
    </row>
    <row r="1196" spans="1:5" x14ac:dyDescent="0.25">
      <c r="B1196" s="1" t="str">
        <f t="shared" ca="1" si="175"/>
        <v>222708100</v>
      </c>
      <c r="C1196" s="384">
        <f t="shared" si="174"/>
        <v>45748</v>
      </c>
      <c r="D1196" s="384">
        <f t="shared" si="174"/>
        <v>45777</v>
      </c>
      <c r="E1196" s="385">
        <f ca="1">IFERROR(INDEX('3. GRI Pricing'!$A$16:$AP$616,MATCH('PBI data'!$B1196,'3. GRI Pricing'!$A$16:$A$616,0),MATCH('PBI data'!$D1196,'3. GRI Pricing'!$A$16:$AP$16,0)),0)</f>
        <v>1411.9875017811298</v>
      </c>
    </row>
    <row r="1197" spans="1:5" x14ac:dyDescent="0.25">
      <c r="B1197" s="1" t="str">
        <f t="shared" ca="1" si="175"/>
        <v>222708100</v>
      </c>
      <c r="C1197" s="384">
        <f t="shared" si="174"/>
        <v>45778</v>
      </c>
      <c r="D1197" s="384">
        <f t="shared" si="174"/>
        <v>45808</v>
      </c>
      <c r="E1197" s="385">
        <f ca="1">IFERROR(INDEX('3. GRI Pricing'!$A$16:$AP$616,MATCH('PBI data'!$B1197,'3. GRI Pricing'!$A$16:$A$616,0),MATCH('PBI data'!$D1197,'3. GRI Pricing'!$A$16:$AP$16,0)),0)</f>
        <v>1418.9925582068456</v>
      </c>
    </row>
    <row r="1198" spans="1:5" x14ac:dyDescent="0.25">
      <c r="B1198" s="1" t="str">
        <f t="shared" ca="1" si="175"/>
        <v>222708100</v>
      </c>
      <c r="C1198" s="384">
        <f t="shared" si="174"/>
        <v>45809</v>
      </c>
      <c r="D1198" s="384">
        <f t="shared" si="174"/>
        <v>45838</v>
      </c>
      <c r="E1198" s="385">
        <f ca="1">IFERROR(INDEX('3. GRI Pricing'!$A$16:$AP$616,MATCH('PBI data'!$B1198,'3. GRI Pricing'!$A$16:$A$616,0),MATCH('PBI data'!$D1198,'3. GRI Pricing'!$A$16:$AP$16,0)),0)</f>
        <v>1425.804732801791</v>
      </c>
    </row>
    <row r="1199" spans="1:5" x14ac:dyDescent="0.25">
      <c r="B1199" s="1" t="str">
        <f t="shared" ca="1" si="175"/>
        <v>222708100</v>
      </c>
      <c r="C1199" s="384">
        <f t="shared" ref="C1199:D1214" si="176">C1187</f>
        <v>45839</v>
      </c>
      <c r="D1199" s="384">
        <f t="shared" si="176"/>
        <v>45869</v>
      </c>
      <c r="E1199" s="385">
        <f ca="1">IFERROR(INDEX('3. GRI Pricing'!$A$16:$AP$616,MATCH('PBI data'!$B1199,'3. GRI Pricing'!$A$16:$A$616,0),MATCH('PBI data'!$D1199,'3. GRI Pricing'!$A$16:$AP$16,0)),0)</f>
        <v>1432.8783383349351</v>
      </c>
    </row>
    <row r="1200" spans="1:5" x14ac:dyDescent="0.25">
      <c r="B1200" s="1" t="str">
        <f t="shared" ca="1" si="175"/>
        <v>222708100</v>
      </c>
      <c r="C1200" s="384">
        <f t="shared" si="176"/>
        <v>45870</v>
      </c>
      <c r="D1200" s="384">
        <f t="shared" si="176"/>
        <v>45900</v>
      </c>
      <c r="E1200" s="385">
        <f ca="1">IFERROR(INDEX('3. GRI Pricing'!$A$16:$AP$616,MATCH('PBI data'!$B1200,'3. GRI Pricing'!$A$16:$A$616,0),MATCH('PBI data'!$D1200,'3. GRI Pricing'!$A$16:$AP$16,0)),0)</f>
        <v>1439.9870369590803</v>
      </c>
    </row>
    <row r="1201" spans="1:5" x14ac:dyDescent="0.25">
      <c r="B1201" s="1" t="str">
        <f t="shared" ca="1" si="175"/>
        <v>222708100</v>
      </c>
      <c r="C1201" s="384">
        <f t="shared" si="176"/>
        <v>45901</v>
      </c>
      <c r="D1201" s="384">
        <f t="shared" si="176"/>
        <v>45930</v>
      </c>
      <c r="E1201" s="385">
        <f ca="1">IFERROR(INDEX('3. GRI Pricing'!$A$16:$AP$616,MATCH('PBI data'!$B1201,'3. GRI Pricing'!$A$16:$A$616,0),MATCH('PBI data'!$D1201,'3. GRI Pricing'!$A$16:$AP$16,0)),0)</f>
        <v>1446.8999999999996</v>
      </c>
    </row>
    <row r="1202" spans="1:5" x14ac:dyDescent="0.25">
      <c r="A1202" s="381">
        <f>A1190+1</f>
        <v>101</v>
      </c>
      <c r="B1202" s="383" t="str">
        <f ca="1">OFFSET('3. GRI Pricing'!$A$16,'PBI data'!A1202,0)</f>
        <v>222708101</v>
      </c>
      <c r="C1202" s="384">
        <f t="shared" si="176"/>
        <v>45566</v>
      </c>
      <c r="D1202" s="384">
        <f t="shared" si="176"/>
        <v>45596</v>
      </c>
      <c r="E1202" s="385">
        <f ca="1">IFERROR(INDEX('3. GRI Pricing'!$A$16:$AP$616,MATCH('PBI data'!$B1202,'3. GRI Pricing'!$A$16:$A$616,0),MATCH('PBI data'!$D1202,'3. GRI Pricing'!$A$16:$AP$16,0)),0)</f>
        <v>1336.5983056042985</v>
      </c>
    </row>
    <row r="1203" spans="1:5" x14ac:dyDescent="0.25">
      <c r="B1203" s="1" t="str">
        <f ca="1">B1202</f>
        <v>222708101</v>
      </c>
      <c r="C1203" s="384">
        <f t="shared" si="176"/>
        <v>45597</v>
      </c>
      <c r="D1203" s="384">
        <f t="shared" si="176"/>
        <v>45626</v>
      </c>
      <c r="E1203" s="385">
        <f ca="1">IFERROR(INDEX('3. GRI Pricing'!$A$16:$AP$616,MATCH('PBI data'!$B1203,'3. GRI Pricing'!$A$16:$A$616,0),MATCH('PBI data'!$D1203,'3. GRI Pricing'!$A$16:$AP$16,0)),0)</f>
        <v>1343.0149291224589</v>
      </c>
    </row>
    <row r="1204" spans="1:5" x14ac:dyDescent="0.25">
      <c r="B1204" s="1" t="str">
        <f t="shared" ref="B1204:B1213" ca="1" si="177">B1203</f>
        <v>222708101</v>
      </c>
      <c r="C1204" s="384">
        <f t="shared" si="176"/>
        <v>45627</v>
      </c>
      <c r="D1204" s="384">
        <f t="shared" si="176"/>
        <v>45657</v>
      </c>
      <c r="E1204" s="385">
        <f ca="1">IFERROR(INDEX('3. GRI Pricing'!$A$16:$AP$616,MATCH('PBI data'!$B1204,'3. GRI Pricing'!$A$16:$A$616,0),MATCH('PBI data'!$D1204,'3. GRI Pricing'!$A$16:$AP$16,0)),0)</f>
        <v>1349.6778035085381</v>
      </c>
    </row>
    <row r="1205" spans="1:5" x14ac:dyDescent="0.25">
      <c r="B1205" s="1" t="str">
        <f t="shared" ca="1" si="177"/>
        <v>222708101</v>
      </c>
      <c r="C1205" s="384">
        <f t="shared" si="176"/>
        <v>45658</v>
      </c>
      <c r="D1205" s="384">
        <f t="shared" si="176"/>
        <v>45688</v>
      </c>
      <c r="E1205" s="385">
        <f ca="1">IFERROR(INDEX('3. GRI Pricing'!$A$16:$AP$616,MATCH('PBI data'!$B1205,'3. GRI Pricing'!$A$16:$A$616,0),MATCH('PBI data'!$D1205,'3. GRI Pricing'!$A$16:$AP$16,0)),0)</f>
        <v>1356.373733294168</v>
      </c>
    </row>
    <row r="1206" spans="1:5" x14ac:dyDescent="0.25">
      <c r="B1206" s="1" t="str">
        <f t="shared" ca="1" si="177"/>
        <v>222708101</v>
      </c>
      <c r="C1206" s="384">
        <f t="shared" si="176"/>
        <v>45689</v>
      </c>
      <c r="D1206" s="384">
        <f t="shared" si="176"/>
        <v>45716</v>
      </c>
      <c r="E1206" s="385">
        <f ca="1">IFERROR(INDEX('3. GRI Pricing'!$A$16:$AP$616,MATCH('PBI data'!$B1206,'3. GRI Pricing'!$A$16:$A$616,0),MATCH('PBI data'!$D1206,'3. GRI Pricing'!$A$16:$AP$16,0)),0)</f>
        <v>1362.4502180872985</v>
      </c>
    </row>
    <row r="1207" spans="1:5" x14ac:dyDescent="0.25">
      <c r="B1207" s="1" t="str">
        <f t="shared" ca="1" si="177"/>
        <v>222708101</v>
      </c>
      <c r="C1207" s="384">
        <f t="shared" si="176"/>
        <v>45717</v>
      </c>
      <c r="D1207" s="384">
        <f t="shared" si="176"/>
        <v>45747</v>
      </c>
      <c r="E1207" s="385">
        <f ca="1">IFERROR(INDEX('3. GRI Pricing'!$A$16:$AP$616,MATCH('PBI data'!$B1207,'3. GRI Pricing'!$A$16:$A$616,0),MATCH('PBI data'!$D1207,'3. GRI Pricing'!$A$16:$AP$16,0)),0)</f>
        <v>1369.2095135080376</v>
      </c>
    </row>
    <row r="1208" spans="1:5" x14ac:dyDescent="0.25">
      <c r="B1208" s="1" t="str">
        <f t="shared" ca="1" si="177"/>
        <v>222708101</v>
      </c>
      <c r="C1208" s="384">
        <f t="shared" si="176"/>
        <v>45748</v>
      </c>
      <c r="D1208" s="384">
        <f t="shared" si="176"/>
        <v>45777</v>
      </c>
      <c r="E1208" s="385">
        <f ca="1">IFERROR(INDEX('3. GRI Pricing'!$A$16:$AP$616,MATCH('PBI data'!$B1208,'3. GRI Pricing'!$A$16:$A$616,0),MATCH('PBI data'!$D1208,'3. GRI Pricing'!$A$16:$AP$16,0)),0)</f>
        <v>1375.7826940431517</v>
      </c>
    </row>
    <row r="1209" spans="1:5" x14ac:dyDescent="0.25">
      <c r="B1209" s="1" t="str">
        <f t="shared" ca="1" si="177"/>
        <v>222708101</v>
      </c>
      <c r="C1209" s="384">
        <f t="shared" si="176"/>
        <v>45778</v>
      </c>
      <c r="D1209" s="384">
        <f t="shared" si="176"/>
        <v>45808</v>
      </c>
      <c r="E1209" s="385">
        <f ca="1">IFERROR(INDEX('3. GRI Pricing'!$A$16:$AP$616,MATCH('PBI data'!$B1209,'3. GRI Pricing'!$A$16:$A$616,0),MATCH('PBI data'!$D1209,'3. GRI Pricing'!$A$16:$AP$16,0)),0)</f>
        <v>1382.6081336374389</v>
      </c>
    </row>
    <row r="1210" spans="1:5" x14ac:dyDescent="0.25">
      <c r="B1210" s="1" t="str">
        <f t="shared" ca="1" si="177"/>
        <v>222708101</v>
      </c>
      <c r="C1210" s="384">
        <f t="shared" si="176"/>
        <v>45809</v>
      </c>
      <c r="D1210" s="384">
        <f t="shared" si="176"/>
        <v>45838</v>
      </c>
      <c r="E1210" s="385">
        <f ca="1">IFERROR(INDEX('3. GRI Pricing'!$A$16:$AP$616,MATCH('PBI data'!$B1210,'3. GRI Pricing'!$A$16:$A$616,0),MATCH('PBI data'!$D1210,'3. GRI Pricing'!$A$16:$AP$16,0)),0)</f>
        <v>1389.2456370889242</v>
      </c>
    </row>
    <row r="1211" spans="1:5" x14ac:dyDescent="0.25">
      <c r="B1211" s="1" t="str">
        <f t="shared" ca="1" si="177"/>
        <v>222708101</v>
      </c>
      <c r="C1211" s="384">
        <f t="shared" si="176"/>
        <v>45839</v>
      </c>
      <c r="D1211" s="384">
        <f t="shared" si="176"/>
        <v>45869</v>
      </c>
      <c r="E1211" s="385">
        <f ca="1">IFERROR(INDEX('3. GRI Pricing'!$A$16:$AP$616,MATCH('PBI data'!$B1211,'3. GRI Pricing'!$A$16:$A$616,0),MATCH('PBI data'!$D1211,'3. GRI Pricing'!$A$16:$AP$16,0)),0)</f>
        <v>1396.1378681212184</v>
      </c>
    </row>
    <row r="1212" spans="1:5" x14ac:dyDescent="0.25">
      <c r="B1212" s="1" t="str">
        <f t="shared" ca="1" si="177"/>
        <v>222708101</v>
      </c>
      <c r="C1212" s="384">
        <f t="shared" si="176"/>
        <v>45870</v>
      </c>
      <c r="D1212" s="384">
        <f t="shared" si="176"/>
        <v>45900</v>
      </c>
      <c r="E1212" s="385">
        <f ca="1">IFERROR(INDEX('3. GRI Pricing'!$A$16:$AP$616,MATCH('PBI data'!$B1212,'3. GRI Pricing'!$A$16:$A$616,0),MATCH('PBI data'!$D1212,'3. GRI Pricing'!$A$16:$AP$16,0)),0)</f>
        <v>1403.0642924216677</v>
      </c>
    </row>
    <row r="1213" spans="1:5" x14ac:dyDescent="0.25">
      <c r="B1213" s="1" t="str">
        <f t="shared" ca="1" si="177"/>
        <v>222708101</v>
      </c>
      <c r="C1213" s="384">
        <f t="shared" si="176"/>
        <v>45901</v>
      </c>
      <c r="D1213" s="384">
        <f t="shared" si="176"/>
        <v>45930</v>
      </c>
      <c r="E1213" s="385">
        <f ca="1">IFERROR(INDEX('3. GRI Pricing'!$A$16:$AP$616,MATCH('PBI data'!$B1213,'3. GRI Pricing'!$A$16:$A$616,0),MATCH('PBI data'!$D1213,'3. GRI Pricing'!$A$16:$AP$16,0)),0)</f>
        <v>1409.7999999999993</v>
      </c>
    </row>
    <row r="1214" spans="1:5" x14ac:dyDescent="0.25">
      <c r="A1214" s="381">
        <f>A1202+1</f>
        <v>102</v>
      </c>
      <c r="B1214" s="383" t="str">
        <f ca="1">OFFSET('3. GRI Pricing'!$A$16,'PBI data'!A1214,0)</f>
        <v>222708102</v>
      </c>
      <c r="C1214" s="384">
        <f t="shared" si="176"/>
        <v>45566</v>
      </c>
      <c r="D1214" s="384">
        <f t="shared" si="176"/>
        <v>45596</v>
      </c>
      <c r="E1214" s="385">
        <f ca="1">IFERROR(INDEX('3. GRI Pricing'!$A$16:$AP$616,MATCH('PBI data'!$B1214,'3. GRI Pricing'!$A$16:$A$616,0),MATCH('PBI data'!$D1214,'3. GRI Pricing'!$A$16:$AP$16,0)),0)</f>
        <v>1763.7067867184542</v>
      </c>
    </row>
    <row r="1215" spans="1:5" x14ac:dyDescent="0.25">
      <c r="B1215" s="1" t="str">
        <f ca="1">B1214</f>
        <v>222708102</v>
      </c>
      <c r="C1215" s="384">
        <f t="shared" ref="C1215:D1230" si="178">C1203</f>
        <v>45597</v>
      </c>
      <c r="D1215" s="384">
        <f t="shared" si="178"/>
        <v>45626</v>
      </c>
      <c r="E1215" s="385">
        <f ca="1">IFERROR(INDEX('3. GRI Pricing'!$A$16:$AP$616,MATCH('PBI data'!$B1215,'3. GRI Pricing'!$A$16:$A$616,0),MATCH('PBI data'!$D1215,'3. GRI Pricing'!$A$16:$AP$16,0)),0)</f>
        <v>1772.1738350450494</v>
      </c>
    </row>
    <row r="1216" spans="1:5" x14ac:dyDescent="0.25">
      <c r="B1216" s="1" t="str">
        <f t="shared" ref="B1216:B1225" ca="1" si="179">B1215</f>
        <v>222708102</v>
      </c>
      <c r="C1216" s="384">
        <f t="shared" si="178"/>
        <v>45627</v>
      </c>
      <c r="D1216" s="384">
        <f t="shared" si="178"/>
        <v>45657</v>
      </c>
      <c r="E1216" s="385">
        <f ca="1">IFERROR(INDEX('3. GRI Pricing'!$A$16:$AP$616,MATCH('PBI data'!$B1216,'3. GRI Pricing'!$A$16:$A$616,0),MATCH('PBI data'!$D1216,'3. GRI Pricing'!$A$16:$AP$16,0)),0)</f>
        <v>1780.9658234266801</v>
      </c>
    </row>
    <row r="1217" spans="1:5" x14ac:dyDescent="0.25">
      <c r="B1217" s="1" t="str">
        <f t="shared" ca="1" si="179"/>
        <v>222708102</v>
      </c>
      <c r="C1217" s="384">
        <f t="shared" si="178"/>
        <v>45658</v>
      </c>
      <c r="D1217" s="384">
        <f t="shared" si="178"/>
        <v>45688</v>
      </c>
      <c r="E1217" s="385">
        <f ca="1">IFERROR(INDEX('3. GRI Pricing'!$A$16:$AP$616,MATCH('PBI data'!$B1217,'3. GRI Pricing'!$A$16:$A$616,0),MATCH('PBI data'!$D1217,'3. GRI Pricing'!$A$16:$AP$16,0)),0)</f>
        <v>1789.8014300235075</v>
      </c>
    </row>
    <row r="1218" spans="1:5" x14ac:dyDescent="0.25">
      <c r="B1218" s="1" t="str">
        <f t="shared" ca="1" si="179"/>
        <v>222708102</v>
      </c>
      <c r="C1218" s="384">
        <f t="shared" si="178"/>
        <v>45689</v>
      </c>
      <c r="D1218" s="384">
        <f t="shared" si="178"/>
        <v>45716</v>
      </c>
      <c r="E1218" s="385">
        <f ca="1">IFERROR(INDEX('3. GRI Pricing'!$A$16:$AP$616,MATCH('PBI data'!$B1218,'3. GRI Pricing'!$A$16:$A$616,0),MATCH('PBI data'!$D1218,'3. GRI Pricing'!$A$16:$AP$16,0)),0)</f>
        <v>1797.8196486791044</v>
      </c>
    </row>
    <row r="1219" spans="1:5" x14ac:dyDescent="0.25">
      <c r="B1219" s="1" t="str">
        <f t="shared" ca="1" si="179"/>
        <v>222708102</v>
      </c>
      <c r="C1219" s="384">
        <f t="shared" si="178"/>
        <v>45717</v>
      </c>
      <c r="D1219" s="384">
        <f t="shared" si="178"/>
        <v>45747</v>
      </c>
      <c r="E1219" s="385">
        <f ca="1">IFERROR(INDEX('3. GRI Pricing'!$A$16:$AP$616,MATCH('PBI data'!$B1219,'3. GRI Pricing'!$A$16:$A$616,0),MATCH('PBI data'!$D1219,'3. GRI Pricing'!$A$16:$AP$16,0)),0)</f>
        <v>1806.7388693282753</v>
      </c>
    </row>
    <row r="1220" spans="1:5" x14ac:dyDescent="0.25">
      <c r="B1220" s="1" t="str">
        <f t="shared" ca="1" si="179"/>
        <v>222708102</v>
      </c>
      <c r="C1220" s="384">
        <f t="shared" si="178"/>
        <v>45748</v>
      </c>
      <c r="D1220" s="384">
        <f t="shared" si="178"/>
        <v>45777</v>
      </c>
      <c r="E1220" s="385">
        <f ca="1">IFERROR(INDEX('3. GRI Pricing'!$A$16:$AP$616,MATCH('PBI data'!$B1220,'3. GRI Pricing'!$A$16:$A$616,0),MATCH('PBI data'!$D1220,'3. GRI Pricing'!$A$16:$AP$16,0)),0)</f>
        <v>1815.4125022900237</v>
      </c>
    </row>
    <row r="1221" spans="1:5" x14ac:dyDescent="0.25">
      <c r="B1221" s="1" t="str">
        <f t="shared" ca="1" si="179"/>
        <v>222708102</v>
      </c>
      <c r="C1221" s="384">
        <f t="shared" si="178"/>
        <v>45778</v>
      </c>
      <c r="D1221" s="384">
        <f t="shared" si="178"/>
        <v>45808</v>
      </c>
      <c r="E1221" s="385">
        <f ca="1">IFERROR(INDEX('3. GRI Pricing'!$A$16:$AP$616,MATCH('PBI data'!$B1221,'3. GRI Pricing'!$A$16:$A$616,0),MATCH('PBI data'!$D1221,'3. GRI Pricing'!$A$16:$AP$16,0)),0)</f>
        <v>1824.419003408801</v>
      </c>
    </row>
    <row r="1222" spans="1:5" x14ac:dyDescent="0.25">
      <c r="B1222" s="1" t="str">
        <f t="shared" ca="1" si="179"/>
        <v>222708102</v>
      </c>
      <c r="C1222" s="384">
        <f t="shared" si="178"/>
        <v>45809</v>
      </c>
      <c r="D1222" s="384">
        <f t="shared" si="178"/>
        <v>45838</v>
      </c>
      <c r="E1222" s="385">
        <f ca="1">IFERROR(INDEX('3. GRI Pricing'!$A$16:$AP$616,MATCH('PBI data'!$B1222,'3. GRI Pricing'!$A$16:$A$616,0),MATCH('PBI data'!$D1222,'3. GRI Pricing'!$A$16:$AP$16,0)),0)</f>
        <v>1833.1775136023023</v>
      </c>
    </row>
    <row r="1223" spans="1:5" x14ac:dyDescent="0.25">
      <c r="B1223" s="1" t="str">
        <f t="shared" ca="1" si="179"/>
        <v>222708102</v>
      </c>
      <c r="C1223" s="384">
        <f t="shared" si="178"/>
        <v>45839</v>
      </c>
      <c r="D1223" s="384">
        <f t="shared" si="178"/>
        <v>45869</v>
      </c>
      <c r="E1223" s="385">
        <f ca="1">IFERROR(INDEX('3. GRI Pricing'!$A$16:$AP$616,MATCH('PBI data'!$B1223,'3. GRI Pricing'!$A$16:$A$616,0),MATCH('PBI data'!$D1223,'3. GRI Pricing'!$A$16:$AP$16,0)),0)</f>
        <v>1842.2721492877731</v>
      </c>
    </row>
    <row r="1224" spans="1:5" x14ac:dyDescent="0.25">
      <c r="B1224" s="1" t="str">
        <f t="shared" ca="1" si="179"/>
        <v>222708102</v>
      </c>
      <c r="C1224" s="384">
        <f t="shared" si="178"/>
        <v>45870</v>
      </c>
      <c r="D1224" s="384">
        <f t="shared" si="178"/>
        <v>45900</v>
      </c>
      <c r="E1224" s="385">
        <f ca="1">IFERROR(INDEX('3. GRI Pricing'!$A$16:$AP$616,MATCH('PBI data'!$B1224,'3. GRI Pricing'!$A$16:$A$616,0),MATCH('PBI data'!$D1224,'3. GRI Pricing'!$A$16:$AP$16,0)),0)</f>
        <v>1851.4119046616743</v>
      </c>
    </row>
    <row r="1225" spans="1:5" x14ac:dyDescent="0.25">
      <c r="B1225" s="1" t="str">
        <f t="shared" ca="1" si="179"/>
        <v>222708102</v>
      </c>
      <c r="C1225" s="384">
        <f t="shared" si="178"/>
        <v>45901</v>
      </c>
      <c r="D1225" s="384">
        <f t="shared" si="178"/>
        <v>45930</v>
      </c>
      <c r="E1225" s="385">
        <f ca="1">IFERROR(INDEX('3. GRI Pricing'!$A$16:$AP$616,MATCH('PBI data'!$B1225,'3. GRI Pricing'!$A$16:$A$616,0),MATCH('PBI data'!$D1225,'3. GRI Pricing'!$A$16:$AP$16,0)),0)</f>
        <v>1860.299999999999</v>
      </c>
    </row>
    <row r="1226" spans="1:5" x14ac:dyDescent="0.25">
      <c r="A1226" s="381">
        <f>A1214+1</f>
        <v>103</v>
      </c>
      <c r="B1226" s="383" t="str">
        <f ca="1">OFFSET('3. GRI Pricing'!$A$16,'PBI data'!A1226,0)</f>
        <v>222708103</v>
      </c>
      <c r="C1226" s="384">
        <f t="shared" si="178"/>
        <v>45566</v>
      </c>
      <c r="D1226" s="384">
        <f t="shared" si="178"/>
        <v>45596</v>
      </c>
      <c r="E1226" s="385">
        <f ca="1">IFERROR(INDEX('3. GRI Pricing'!$A$16:$AP$616,MATCH('PBI data'!$B1226,'3. GRI Pricing'!$A$16:$A$616,0),MATCH('PBI data'!$D1226,'3. GRI Pricing'!$A$16:$AP$16,0)),0)</f>
        <v>1336.5983056042985</v>
      </c>
    </row>
    <row r="1227" spans="1:5" x14ac:dyDescent="0.25">
      <c r="B1227" s="1" t="str">
        <f ca="1">B1226</f>
        <v>222708103</v>
      </c>
      <c r="C1227" s="384">
        <f t="shared" si="178"/>
        <v>45597</v>
      </c>
      <c r="D1227" s="384">
        <f t="shared" si="178"/>
        <v>45626</v>
      </c>
      <c r="E1227" s="385">
        <f ca="1">IFERROR(INDEX('3. GRI Pricing'!$A$16:$AP$616,MATCH('PBI data'!$B1227,'3. GRI Pricing'!$A$16:$A$616,0),MATCH('PBI data'!$D1227,'3. GRI Pricing'!$A$16:$AP$16,0)),0)</f>
        <v>1343.0149291224589</v>
      </c>
    </row>
    <row r="1228" spans="1:5" x14ac:dyDescent="0.25">
      <c r="B1228" s="1" t="str">
        <f t="shared" ref="B1228:B1237" ca="1" si="180">B1227</f>
        <v>222708103</v>
      </c>
      <c r="C1228" s="384">
        <f t="shared" si="178"/>
        <v>45627</v>
      </c>
      <c r="D1228" s="384">
        <f t="shared" si="178"/>
        <v>45657</v>
      </c>
      <c r="E1228" s="385">
        <f ca="1">IFERROR(INDEX('3. GRI Pricing'!$A$16:$AP$616,MATCH('PBI data'!$B1228,'3. GRI Pricing'!$A$16:$A$616,0),MATCH('PBI data'!$D1228,'3. GRI Pricing'!$A$16:$AP$16,0)),0)</f>
        <v>1349.6778035085381</v>
      </c>
    </row>
    <row r="1229" spans="1:5" x14ac:dyDescent="0.25">
      <c r="B1229" s="1" t="str">
        <f t="shared" ca="1" si="180"/>
        <v>222708103</v>
      </c>
      <c r="C1229" s="384">
        <f t="shared" si="178"/>
        <v>45658</v>
      </c>
      <c r="D1229" s="384">
        <f t="shared" si="178"/>
        <v>45688</v>
      </c>
      <c r="E1229" s="385">
        <f ca="1">IFERROR(INDEX('3. GRI Pricing'!$A$16:$AP$616,MATCH('PBI data'!$B1229,'3. GRI Pricing'!$A$16:$A$616,0),MATCH('PBI data'!$D1229,'3. GRI Pricing'!$A$16:$AP$16,0)),0)</f>
        <v>1356.373733294168</v>
      </c>
    </row>
    <row r="1230" spans="1:5" x14ac:dyDescent="0.25">
      <c r="B1230" s="1" t="str">
        <f t="shared" ca="1" si="180"/>
        <v>222708103</v>
      </c>
      <c r="C1230" s="384">
        <f t="shared" si="178"/>
        <v>45689</v>
      </c>
      <c r="D1230" s="384">
        <f t="shared" si="178"/>
        <v>45716</v>
      </c>
      <c r="E1230" s="385">
        <f ca="1">IFERROR(INDEX('3. GRI Pricing'!$A$16:$AP$616,MATCH('PBI data'!$B1230,'3. GRI Pricing'!$A$16:$A$616,0),MATCH('PBI data'!$D1230,'3. GRI Pricing'!$A$16:$AP$16,0)),0)</f>
        <v>1362.4502180872985</v>
      </c>
    </row>
    <row r="1231" spans="1:5" x14ac:dyDescent="0.25">
      <c r="B1231" s="1" t="str">
        <f t="shared" ca="1" si="180"/>
        <v>222708103</v>
      </c>
      <c r="C1231" s="384">
        <f t="shared" ref="C1231:D1246" si="181">C1219</f>
        <v>45717</v>
      </c>
      <c r="D1231" s="384">
        <f t="shared" si="181"/>
        <v>45747</v>
      </c>
      <c r="E1231" s="385">
        <f ca="1">IFERROR(INDEX('3. GRI Pricing'!$A$16:$AP$616,MATCH('PBI data'!$B1231,'3. GRI Pricing'!$A$16:$A$616,0),MATCH('PBI data'!$D1231,'3. GRI Pricing'!$A$16:$AP$16,0)),0)</f>
        <v>1369.2095135080376</v>
      </c>
    </row>
    <row r="1232" spans="1:5" x14ac:dyDescent="0.25">
      <c r="B1232" s="1" t="str">
        <f t="shared" ca="1" si="180"/>
        <v>222708103</v>
      </c>
      <c r="C1232" s="384">
        <f t="shared" si="181"/>
        <v>45748</v>
      </c>
      <c r="D1232" s="384">
        <f t="shared" si="181"/>
        <v>45777</v>
      </c>
      <c r="E1232" s="385">
        <f ca="1">IFERROR(INDEX('3. GRI Pricing'!$A$16:$AP$616,MATCH('PBI data'!$B1232,'3. GRI Pricing'!$A$16:$A$616,0),MATCH('PBI data'!$D1232,'3. GRI Pricing'!$A$16:$AP$16,0)),0)</f>
        <v>1375.7826940431517</v>
      </c>
    </row>
    <row r="1233" spans="1:5" x14ac:dyDescent="0.25">
      <c r="B1233" s="1" t="str">
        <f t="shared" ca="1" si="180"/>
        <v>222708103</v>
      </c>
      <c r="C1233" s="384">
        <f t="shared" si="181"/>
        <v>45778</v>
      </c>
      <c r="D1233" s="384">
        <f t="shared" si="181"/>
        <v>45808</v>
      </c>
      <c r="E1233" s="385">
        <f ca="1">IFERROR(INDEX('3. GRI Pricing'!$A$16:$AP$616,MATCH('PBI data'!$B1233,'3. GRI Pricing'!$A$16:$A$616,0),MATCH('PBI data'!$D1233,'3. GRI Pricing'!$A$16:$AP$16,0)),0)</f>
        <v>1382.6081336374389</v>
      </c>
    </row>
    <row r="1234" spans="1:5" x14ac:dyDescent="0.25">
      <c r="B1234" s="1" t="str">
        <f t="shared" ca="1" si="180"/>
        <v>222708103</v>
      </c>
      <c r="C1234" s="384">
        <f t="shared" si="181"/>
        <v>45809</v>
      </c>
      <c r="D1234" s="384">
        <f t="shared" si="181"/>
        <v>45838</v>
      </c>
      <c r="E1234" s="385">
        <f ca="1">IFERROR(INDEX('3. GRI Pricing'!$A$16:$AP$616,MATCH('PBI data'!$B1234,'3. GRI Pricing'!$A$16:$A$616,0),MATCH('PBI data'!$D1234,'3. GRI Pricing'!$A$16:$AP$16,0)),0)</f>
        <v>1389.2456370889242</v>
      </c>
    </row>
    <row r="1235" spans="1:5" x14ac:dyDescent="0.25">
      <c r="B1235" s="1" t="str">
        <f t="shared" ca="1" si="180"/>
        <v>222708103</v>
      </c>
      <c r="C1235" s="384">
        <f t="shared" si="181"/>
        <v>45839</v>
      </c>
      <c r="D1235" s="384">
        <f t="shared" si="181"/>
        <v>45869</v>
      </c>
      <c r="E1235" s="385">
        <f ca="1">IFERROR(INDEX('3. GRI Pricing'!$A$16:$AP$616,MATCH('PBI data'!$B1235,'3. GRI Pricing'!$A$16:$A$616,0),MATCH('PBI data'!$D1235,'3. GRI Pricing'!$A$16:$AP$16,0)),0)</f>
        <v>1396.1378681212184</v>
      </c>
    </row>
    <row r="1236" spans="1:5" x14ac:dyDescent="0.25">
      <c r="B1236" s="1" t="str">
        <f t="shared" ca="1" si="180"/>
        <v>222708103</v>
      </c>
      <c r="C1236" s="384">
        <f t="shared" si="181"/>
        <v>45870</v>
      </c>
      <c r="D1236" s="384">
        <f t="shared" si="181"/>
        <v>45900</v>
      </c>
      <c r="E1236" s="385">
        <f ca="1">IFERROR(INDEX('3. GRI Pricing'!$A$16:$AP$616,MATCH('PBI data'!$B1236,'3. GRI Pricing'!$A$16:$A$616,0),MATCH('PBI data'!$D1236,'3. GRI Pricing'!$A$16:$AP$16,0)),0)</f>
        <v>1403.0642924216677</v>
      </c>
    </row>
    <row r="1237" spans="1:5" x14ac:dyDescent="0.25">
      <c r="B1237" s="1" t="str">
        <f t="shared" ca="1" si="180"/>
        <v>222708103</v>
      </c>
      <c r="C1237" s="384">
        <f t="shared" si="181"/>
        <v>45901</v>
      </c>
      <c r="D1237" s="384">
        <f t="shared" si="181"/>
        <v>45930</v>
      </c>
      <c r="E1237" s="385">
        <f ca="1">IFERROR(INDEX('3. GRI Pricing'!$A$16:$AP$616,MATCH('PBI data'!$B1237,'3. GRI Pricing'!$A$16:$A$616,0),MATCH('PBI data'!$D1237,'3. GRI Pricing'!$A$16:$AP$16,0)),0)</f>
        <v>1409.7999999999993</v>
      </c>
    </row>
    <row r="1238" spans="1:5" x14ac:dyDescent="0.25">
      <c r="A1238" s="381">
        <f>A1226+1</f>
        <v>104</v>
      </c>
      <c r="B1238" s="383" t="str">
        <f ca="1">OFFSET('3. GRI Pricing'!$A$16,'PBI data'!A1238,0)</f>
        <v>222708104</v>
      </c>
      <c r="C1238" s="384">
        <f t="shared" si="181"/>
        <v>45566</v>
      </c>
      <c r="D1238" s="384">
        <f t="shared" si="181"/>
        <v>45596</v>
      </c>
      <c r="E1238" s="385">
        <f ca="1">IFERROR(INDEX('3. GRI Pricing'!$A$16:$AP$616,MATCH('PBI data'!$B1238,'3. GRI Pricing'!$A$16:$A$616,0),MATCH('PBI data'!$D1238,'3. GRI Pricing'!$A$16:$AP$16,0)),0)</f>
        <v>1336.5983056042985</v>
      </c>
    </row>
    <row r="1239" spans="1:5" x14ac:dyDescent="0.25">
      <c r="B1239" s="1" t="str">
        <f ca="1">B1238</f>
        <v>222708104</v>
      </c>
      <c r="C1239" s="384">
        <f t="shared" si="181"/>
        <v>45597</v>
      </c>
      <c r="D1239" s="384">
        <f t="shared" si="181"/>
        <v>45626</v>
      </c>
      <c r="E1239" s="385">
        <f ca="1">IFERROR(INDEX('3. GRI Pricing'!$A$16:$AP$616,MATCH('PBI data'!$B1239,'3. GRI Pricing'!$A$16:$A$616,0),MATCH('PBI data'!$D1239,'3. GRI Pricing'!$A$16:$AP$16,0)),0)</f>
        <v>1343.0149291224589</v>
      </c>
    </row>
    <row r="1240" spans="1:5" x14ac:dyDescent="0.25">
      <c r="B1240" s="1" t="str">
        <f t="shared" ref="B1240:B1249" ca="1" si="182">B1239</f>
        <v>222708104</v>
      </c>
      <c r="C1240" s="384">
        <f t="shared" si="181"/>
        <v>45627</v>
      </c>
      <c r="D1240" s="384">
        <f t="shared" si="181"/>
        <v>45657</v>
      </c>
      <c r="E1240" s="385">
        <f ca="1">IFERROR(INDEX('3. GRI Pricing'!$A$16:$AP$616,MATCH('PBI data'!$B1240,'3. GRI Pricing'!$A$16:$A$616,0),MATCH('PBI data'!$D1240,'3. GRI Pricing'!$A$16:$AP$16,0)),0)</f>
        <v>1349.6778035085381</v>
      </c>
    </row>
    <row r="1241" spans="1:5" x14ac:dyDescent="0.25">
      <c r="B1241" s="1" t="str">
        <f t="shared" ca="1" si="182"/>
        <v>222708104</v>
      </c>
      <c r="C1241" s="384">
        <f t="shared" si="181"/>
        <v>45658</v>
      </c>
      <c r="D1241" s="384">
        <f t="shared" si="181"/>
        <v>45688</v>
      </c>
      <c r="E1241" s="385">
        <f ca="1">IFERROR(INDEX('3. GRI Pricing'!$A$16:$AP$616,MATCH('PBI data'!$B1241,'3. GRI Pricing'!$A$16:$A$616,0),MATCH('PBI data'!$D1241,'3. GRI Pricing'!$A$16:$AP$16,0)),0)</f>
        <v>1356.373733294168</v>
      </c>
    </row>
    <row r="1242" spans="1:5" x14ac:dyDescent="0.25">
      <c r="B1242" s="1" t="str">
        <f t="shared" ca="1" si="182"/>
        <v>222708104</v>
      </c>
      <c r="C1242" s="384">
        <f t="shared" si="181"/>
        <v>45689</v>
      </c>
      <c r="D1242" s="384">
        <f t="shared" si="181"/>
        <v>45716</v>
      </c>
      <c r="E1242" s="385">
        <f ca="1">IFERROR(INDEX('3. GRI Pricing'!$A$16:$AP$616,MATCH('PBI data'!$B1242,'3. GRI Pricing'!$A$16:$A$616,0),MATCH('PBI data'!$D1242,'3. GRI Pricing'!$A$16:$AP$16,0)),0)</f>
        <v>1362.4502180872985</v>
      </c>
    </row>
    <row r="1243" spans="1:5" x14ac:dyDescent="0.25">
      <c r="B1243" s="1" t="str">
        <f t="shared" ca="1" si="182"/>
        <v>222708104</v>
      </c>
      <c r="C1243" s="384">
        <f t="shared" si="181"/>
        <v>45717</v>
      </c>
      <c r="D1243" s="384">
        <f t="shared" si="181"/>
        <v>45747</v>
      </c>
      <c r="E1243" s="385">
        <f ca="1">IFERROR(INDEX('3. GRI Pricing'!$A$16:$AP$616,MATCH('PBI data'!$B1243,'3. GRI Pricing'!$A$16:$A$616,0),MATCH('PBI data'!$D1243,'3. GRI Pricing'!$A$16:$AP$16,0)),0)</f>
        <v>1369.2095135080376</v>
      </c>
    </row>
    <row r="1244" spans="1:5" x14ac:dyDescent="0.25">
      <c r="B1244" s="1" t="str">
        <f t="shared" ca="1" si="182"/>
        <v>222708104</v>
      </c>
      <c r="C1244" s="384">
        <f t="shared" si="181"/>
        <v>45748</v>
      </c>
      <c r="D1244" s="384">
        <f t="shared" si="181"/>
        <v>45777</v>
      </c>
      <c r="E1244" s="385">
        <f ca="1">IFERROR(INDEX('3. GRI Pricing'!$A$16:$AP$616,MATCH('PBI data'!$B1244,'3. GRI Pricing'!$A$16:$A$616,0),MATCH('PBI data'!$D1244,'3. GRI Pricing'!$A$16:$AP$16,0)),0)</f>
        <v>1375.7826940431517</v>
      </c>
    </row>
    <row r="1245" spans="1:5" x14ac:dyDescent="0.25">
      <c r="B1245" s="1" t="str">
        <f t="shared" ca="1" si="182"/>
        <v>222708104</v>
      </c>
      <c r="C1245" s="384">
        <f t="shared" si="181"/>
        <v>45778</v>
      </c>
      <c r="D1245" s="384">
        <f t="shared" si="181"/>
        <v>45808</v>
      </c>
      <c r="E1245" s="385">
        <f ca="1">IFERROR(INDEX('3. GRI Pricing'!$A$16:$AP$616,MATCH('PBI data'!$B1245,'3. GRI Pricing'!$A$16:$A$616,0),MATCH('PBI data'!$D1245,'3. GRI Pricing'!$A$16:$AP$16,0)),0)</f>
        <v>1382.6081336374389</v>
      </c>
    </row>
    <row r="1246" spans="1:5" x14ac:dyDescent="0.25">
      <c r="B1246" s="1" t="str">
        <f t="shared" ca="1" si="182"/>
        <v>222708104</v>
      </c>
      <c r="C1246" s="384">
        <f t="shared" si="181"/>
        <v>45809</v>
      </c>
      <c r="D1246" s="384">
        <f t="shared" si="181"/>
        <v>45838</v>
      </c>
      <c r="E1246" s="385">
        <f ca="1">IFERROR(INDEX('3. GRI Pricing'!$A$16:$AP$616,MATCH('PBI data'!$B1246,'3. GRI Pricing'!$A$16:$A$616,0),MATCH('PBI data'!$D1246,'3. GRI Pricing'!$A$16:$AP$16,0)),0)</f>
        <v>1389.2456370889242</v>
      </c>
    </row>
    <row r="1247" spans="1:5" x14ac:dyDescent="0.25">
      <c r="B1247" s="1" t="str">
        <f t="shared" ca="1" si="182"/>
        <v>222708104</v>
      </c>
      <c r="C1247" s="384">
        <f t="shared" ref="C1247:D1262" si="183">C1235</f>
        <v>45839</v>
      </c>
      <c r="D1247" s="384">
        <f t="shared" si="183"/>
        <v>45869</v>
      </c>
      <c r="E1247" s="385">
        <f ca="1">IFERROR(INDEX('3. GRI Pricing'!$A$16:$AP$616,MATCH('PBI data'!$B1247,'3. GRI Pricing'!$A$16:$A$616,0),MATCH('PBI data'!$D1247,'3. GRI Pricing'!$A$16:$AP$16,0)),0)</f>
        <v>1396.1378681212184</v>
      </c>
    </row>
    <row r="1248" spans="1:5" x14ac:dyDescent="0.25">
      <c r="B1248" s="1" t="str">
        <f t="shared" ca="1" si="182"/>
        <v>222708104</v>
      </c>
      <c r="C1248" s="384">
        <f t="shared" si="183"/>
        <v>45870</v>
      </c>
      <c r="D1248" s="384">
        <f t="shared" si="183"/>
        <v>45900</v>
      </c>
      <c r="E1248" s="385">
        <f ca="1">IFERROR(INDEX('3. GRI Pricing'!$A$16:$AP$616,MATCH('PBI data'!$B1248,'3. GRI Pricing'!$A$16:$A$616,0),MATCH('PBI data'!$D1248,'3. GRI Pricing'!$A$16:$AP$16,0)),0)</f>
        <v>1403.0642924216677</v>
      </c>
    </row>
    <row r="1249" spans="1:5" x14ac:dyDescent="0.25">
      <c r="B1249" s="1" t="str">
        <f t="shared" ca="1" si="182"/>
        <v>222708104</v>
      </c>
      <c r="C1249" s="384">
        <f t="shared" si="183"/>
        <v>45901</v>
      </c>
      <c r="D1249" s="384">
        <f t="shared" si="183"/>
        <v>45930</v>
      </c>
      <c r="E1249" s="385">
        <f ca="1">IFERROR(INDEX('3. GRI Pricing'!$A$16:$AP$616,MATCH('PBI data'!$B1249,'3. GRI Pricing'!$A$16:$A$616,0),MATCH('PBI data'!$D1249,'3. GRI Pricing'!$A$16:$AP$16,0)),0)</f>
        <v>1409.7999999999993</v>
      </c>
    </row>
    <row r="1250" spans="1:5" x14ac:dyDescent="0.25">
      <c r="A1250" s="381">
        <f>A1238+1</f>
        <v>105</v>
      </c>
      <c r="B1250" s="383" t="str">
        <f ca="1">OFFSET('3. GRI Pricing'!$A$16,'PBI data'!A1250,0)</f>
        <v>222708105</v>
      </c>
      <c r="C1250" s="384">
        <f t="shared" si="183"/>
        <v>45566</v>
      </c>
      <c r="D1250" s="384">
        <f t="shared" si="183"/>
        <v>45596</v>
      </c>
      <c r="E1250" s="385">
        <f ca="1">IFERROR(INDEX('3. GRI Pricing'!$A$16:$AP$616,MATCH('PBI data'!$B1250,'3. GRI Pricing'!$A$16:$A$616,0),MATCH('PBI data'!$D1250,'3. GRI Pricing'!$A$16:$AP$16,0)),0)</f>
        <v>1763.7067867184542</v>
      </c>
    </row>
    <row r="1251" spans="1:5" x14ac:dyDescent="0.25">
      <c r="B1251" s="1" t="str">
        <f ca="1">B1250</f>
        <v>222708105</v>
      </c>
      <c r="C1251" s="384">
        <f t="shared" si="183"/>
        <v>45597</v>
      </c>
      <c r="D1251" s="384">
        <f t="shared" si="183"/>
        <v>45626</v>
      </c>
      <c r="E1251" s="385">
        <f ca="1">IFERROR(INDEX('3. GRI Pricing'!$A$16:$AP$616,MATCH('PBI data'!$B1251,'3. GRI Pricing'!$A$16:$A$616,0),MATCH('PBI data'!$D1251,'3. GRI Pricing'!$A$16:$AP$16,0)),0)</f>
        <v>1772.1738350450494</v>
      </c>
    </row>
    <row r="1252" spans="1:5" x14ac:dyDescent="0.25">
      <c r="B1252" s="1" t="str">
        <f t="shared" ref="B1252:B1261" ca="1" si="184">B1251</f>
        <v>222708105</v>
      </c>
      <c r="C1252" s="384">
        <f t="shared" si="183"/>
        <v>45627</v>
      </c>
      <c r="D1252" s="384">
        <f t="shared" si="183"/>
        <v>45657</v>
      </c>
      <c r="E1252" s="385">
        <f ca="1">IFERROR(INDEX('3. GRI Pricing'!$A$16:$AP$616,MATCH('PBI data'!$B1252,'3. GRI Pricing'!$A$16:$A$616,0),MATCH('PBI data'!$D1252,'3. GRI Pricing'!$A$16:$AP$16,0)),0)</f>
        <v>1780.9658234266801</v>
      </c>
    </row>
    <row r="1253" spans="1:5" x14ac:dyDescent="0.25">
      <c r="B1253" s="1" t="str">
        <f t="shared" ca="1" si="184"/>
        <v>222708105</v>
      </c>
      <c r="C1253" s="384">
        <f t="shared" si="183"/>
        <v>45658</v>
      </c>
      <c r="D1253" s="384">
        <f t="shared" si="183"/>
        <v>45688</v>
      </c>
      <c r="E1253" s="385">
        <f ca="1">IFERROR(INDEX('3. GRI Pricing'!$A$16:$AP$616,MATCH('PBI data'!$B1253,'3. GRI Pricing'!$A$16:$A$616,0),MATCH('PBI data'!$D1253,'3. GRI Pricing'!$A$16:$AP$16,0)),0)</f>
        <v>1789.8014300235075</v>
      </c>
    </row>
    <row r="1254" spans="1:5" x14ac:dyDescent="0.25">
      <c r="B1254" s="1" t="str">
        <f t="shared" ca="1" si="184"/>
        <v>222708105</v>
      </c>
      <c r="C1254" s="384">
        <f t="shared" si="183"/>
        <v>45689</v>
      </c>
      <c r="D1254" s="384">
        <f t="shared" si="183"/>
        <v>45716</v>
      </c>
      <c r="E1254" s="385">
        <f ca="1">IFERROR(INDEX('3. GRI Pricing'!$A$16:$AP$616,MATCH('PBI data'!$B1254,'3. GRI Pricing'!$A$16:$A$616,0),MATCH('PBI data'!$D1254,'3. GRI Pricing'!$A$16:$AP$16,0)),0)</f>
        <v>1797.8196486791044</v>
      </c>
    </row>
    <row r="1255" spans="1:5" x14ac:dyDescent="0.25">
      <c r="B1255" s="1" t="str">
        <f t="shared" ca="1" si="184"/>
        <v>222708105</v>
      </c>
      <c r="C1255" s="384">
        <f t="shared" si="183"/>
        <v>45717</v>
      </c>
      <c r="D1255" s="384">
        <f t="shared" si="183"/>
        <v>45747</v>
      </c>
      <c r="E1255" s="385">
        <f ca="1">IFERROR(INDEX('3. GRI Pricing'!$A$16:$AP$616,MATCH('PBI data'!$B1255,'3. GRI Pricing'!$A$16:$A$616,0),MATCH('PBI data'!$D1255,'3. GRI Pricing'!$A$16:$AP$16,0)),0)</f>
        <v>1806.7388693282753</v>
      </c>
    </row>
    <row r="1256" spans="1:5" x14ac:dyDescent="0.25">
      <c r="B1256" s="1" t="str">
        <f t="shared" ca="1" si="184"/>
        <v>222708105</v>
      </c>
      <c r="C1256" s="384">
        <f t="shared" si="183"/>
        <v>45748</v>
      </c>
      <c r="D1256" s="384">
        <f t="shared" si="183"/>
        <v>45777</v>
      </c>
      <c r="E1256" s="385">
        <f ca="1">IFERROR(INDEX('3. GRI Pricing'!$A$16:$AP$616,MATCH('PBI data'!$B1256,'3. GRI Pricing'!$A$16:$A$616,0),MATCH('PBI data'!$D1256,'3. GRI Pricing'!$A$16:$AP$16,0)),0)</f>
        <v>1815.4125022900237</v>
      </c>
    </row>
    <row r="1257" spans="1:5" x14ac:dyDescent="0.25">
      <c r="B1257" s="1" t="str">
        <f t="shared" ca="1" si="184"/>
        <v>222708105</v>
      </c>
      <c r="C1257" s="384">
        <f t="shared" si="183"/>
        <v>45778</v>
      </c>
      <c r="D1257" s="384">
        <f t="shared" si="183"/>
        <v>45808</v>
      </c>
      <c r="E1257" s="385">
        <f ca="1">IFERROR(INDEX('3. GRI Pricing'!$A$16:$AP$616,MATCH('PBI data'!$B1257,'3. GRI Pricing'!$A$16:$A$616,0),MATCH('PBI data'!$D1257,'3. GRI Pricing'!$A$16:$AP$16,0)),0)</f>
        <v>1824.419003408801</v>
      </c>
    </row>
    <row r="1258" spans="1:5" x14ac:dyDescent="0.25">
      <c r="B1258" s="1" t="str">
        <f t="shared" ca="1" si="184"/>
        <v>222708105</v>
      </c>
      <c r="C1258" s="384">
        <f t="shared" si="183"/>
        <v>45809</v>
      </c>
      <c r="D1258" s="384">
        <f t="shared" si="183"/>
        <v>45838</v>
      </c>
      <c r="E1258" s="385">
        <f ca="1">IFERROR(INDEX('3. GRI Pricing'!$A$16:$AP$616,MATCH('PBI data'!$B1258,'3. GRI Pricing'!$A$16:$A$616,0),MATCH('PBI data'!$D1258,'3. GRI Pricing'!$A$16:$AP$16,0)),0)</f>
        <v>1833.1775136023023</v>
      </c>
    </row>
    <row r="1259" spans="1:5" x14ac:dyDescent="0.25">
      <c r="B1259" s="1" t="str">
        <f t="shared" ca="1" si="184"/>
        <v>222708105</v>
      </c>
      <c r="C1259" s="384">
        <f t="shared" si="183"/>
        <v>45839</v>
      </c>
      <c r="D1259" s="384">
        <f t="shared" si="183"/>
        <v>45869</v>
      </c>
      <c r="E1259" s="385">
        <f ca="1">IFERROR(INDEX('3. GRI Pricing'!$A$16:$AP$616,MATCH('PBI data'!$B1259,'3. GRI Pricing'!$A$16:$A$616,0),MATCH('PBI data'!$D1259,'3. GRI Pricing'!$A$16:$AP$16,0)),0)</f>
        <v>1842.2721492877731</v>
      </c>
    </row>
    <row r="1260" spans="1:5" x14ac:dyDescent="0.25">
      <c r="B1260" s="1" t="str">
        <f t="shared" ca="1" si="184"/>
        <v>222708105</v>
      </c>
      <c r="C1260" s="384">
        <f t="shared" si="183"/>
        <v>45870</v>
      </c>
      <c r="D1260" s="384">
        <f t="shared" si="183"/>
        <v>45900</v>
      </c>
      <c r="E1260" s="385">
        <f ca="1">IFERROR(INDEX('3. GRI Pricing'!$A$16:$AP$616,MATCH('PBI data'!$B1260,'3. GRI Pricing'!$A$16:$A$616,0),MATCH('PBI data'!$D1260,'3. GRI Pricing'!$A$16:$AP$16,0)),0)</f>
        <v>1851.4119046616743</v>
      </c>
    </row>
    <row r="1261" spans="1:5" x14ac:dyDescent="0.25">
      <c r="B1261" s="1" t="str">
        <f t="shared" ca="1" si="184"/>
        <v>222708105</v>
      </c>
      <c r="C1261" s="384">
        <f t="shared" si="183"/>
        <v>45901</v>
      </c>
      <c r="D1261" s="384">
        <f t="shared" si="183"/>
        <v>45930</v>
      </c>
      <c r="E1261" s="385">
        <f ca="1">IFERROR(INDEX('3. GRI Pricing'!$A$16:$AP$616,MATCH('PBI data'!$B1261,'3. GRI Pricing'!$A$16:$A$616,0),MATCH('PBI data'!$D1261,'3. GRI Pricing'!$A$16:$AP$16,0)),0)</f>
        <v>1860.299999999999</v>
      </c>
    </row>
    <row r="1262" spans="1:5" x14ac:dyDescent="0.25">
      <c r="A1262" s="381">
        <f>A1250+1</f>
        <v>106</v>
      </c>
      <c r="B1262" s="381" t="str">
        <f ca="1">OFFSET('3. GRI Pricing'!$A$16,'PBI data'!A1262,0)</f>
        <v>222708106</v>
      </c>
      <c r="C1262" s="384">
        <f t="shared" si="183"/>
        <v>45566</v>
      </c>
      <c r="D1262" s="384">
        <f t="shared" si="183"/>
        <v>45596</v>
      </c>
      <c r="E1262" s="385">
        <f ca="1">IFERROR(INDEX('3. GRI Pricing'!$A$16:$AP$616,MATCH('PBI data'!$B1262,'3. GRI Pricing'!$A$16:$A$616,0),MATCH('PBI data'!$D1262,'3. GRI Pricing'!$A$16:$AP$16,0)),0)</f>
        <v>1336.5983056042985</v>
      </c>
    </row>
    <row r="1263" spans="1:5" x14ac:dyDescent="0.25">
      <c r="B1263" s="1" t="str">
        <f ca="1">B1262</f>
        <v>222708106</v>
      </c>
      <c r="C1263" s="384">
        <f t="shared" ref="C1263:D1278" si="185">C1251</f>
        <v>45597</v>
      </c>
      <c r="D1263" s="384">
        <f t="shared" si="185"/>
        <v>45626</v>
      </c>
      <c r="E1263" s="385">
        <f ca="1">IFERROR(INDEX('3. GRI Pricing'!$A$16:$AP$616,MATCH('PBI data'!$B1263,'3. GRI Pricing'!$A$16:$A$616,0),MATCH('PBI data'!$D1263,'3. GRI Pricing'!$A$16:$AP$16,0)),0)</f>
        <v>1343.0149291224589</v>
      </c>
    </row>
    <row r="1264" spans="1:5" x14ac:dyDescent="0.25">
      <c r="B1264" s="1" t="str">
        <f t="shared" ref="B1264:B1273" ca="1" si="186">B1263</f>
        <v>222708106</v>
      </c>
      <c r="C1264" s="384">
        <f t="shared" si="185"/>
        <v>45627</v>
      </c>
      <c r="D1264" s="384">
        <f t="shared" si="185"/>
        <v>45657</v>
      </c>
      <c r="E1264" s="385">
        <f ca="1">IFERROR(INDEX('3. GRI Pricing'!$A$16:$AP$616,MATCH('PBI data'!$B1264,'3. GRI Pricing'!$A$16:$A$616,0),MATCH('PBI data'!$D1264,'3. GRI Pricing'!$A$16:$AP$16,0)),0)</f>
        <v>1349.6778035085381</v>
      </c>
    </row>
    <row r="1265" spans="1:5" x14ac:dyDescent="0.25">
      <c r="B1265" s="1" t="str">
        <f t="shared" ca="1" si="186"/>
        <v>222708106</v>
      </c>
      <c r="C1265" s="384">
        <f t="shared" si="185"/>
        <v>45658</v>
      </c>
      <c r="D1265" s="384">
        <f t="shared" si="185"/>
        <v>45688</v>
      </c>
      <c r="E1265" s="385">
        <f ca="1">IFERROR(INDEX('3. GRI Pricing'!$A$16:$AP$616,MATCH('PBI data'!$B1265,'3. GRI Pricing'!$A$16:$A$616,0),MATCH('PBI data'!$D1265,'3. GRI Pricing'!$A$16:$AP$16,0)),0)</f>
        <v>1356.373733294168</v>
      </c>
    </row>
    <row r="1266" spans="1:5" x14ac:dyDescent="0.25">
      <c r="B1266" s="1" t="str">
        <f t="shared" ca="1" si="186"/>
        <v>222708106</v>
      </c>
      <c r="C1266" s="384">
        <f t="shared" si="185"/>
        <v>45689</v>
      </c>
      <c r="D1266" s="384">
        <f t="shared" si="185"/>
        <v>45716</v>
      </c>
      <c r="E1266" s="385">
        <f ca="1">IFERROR(INDEX('3. GRI Pricing'!$A$16:$AP$616,MATCH('PBI data'!$B1266,'3. GRI Pricing'!$A$16:$A$616,0),MATCH('PBI data'!$D1266,'3. GRI Pricing'!$A$16:$AP$16,0)),0)</f>
        <v>1362.4502180872985</v>
      </c>
    </row>
    <row r="1267" spans="1:5" x14ac:dyDescent="0.25">
      <c r="B1267" s="1" t="str">
        <f t="shared" ca="1" si="186"/>
        <v>222708106</v>
      </c>
      <c r="C1267" s="384">
        <f t="shared" si="185"/>
        <v>45717</v>
      </c>
      <c r="D1267" s="384">
        <f t="shared" si="185"/>
        <v>45747</v>
      </c>
      <c r="E1267" s="385">
        <f ca="1">IFERROR(INDEX('3. GRI Pricing'!$A$16:$AP$616,MATCH('PBI data'!$B1267,'3. GRI Pricing'!$A$16:$A$616,0),MATCH('PBI data'!$D1267,'3. GRI Pricing'!$A$16:$AP$16,0)),0)</f>
        <v>1369.2095135080376</v>
      </c>
    </row>
    <row r="1268" spans="1:5" x14ac:dyDescent="0.25">
      <c r="B1268" s="1" t="str">
        <f t="shared" ca="1" si="186"/>
        <v>222708106</v>
      </c>
      <c r="C1268" s="384">
        <f t="shared" si="185"/>
        <v>45748</v>
      </c>
      <c r="D1268" s="384">
        <f t="shared" si="185"/>
        <v>45777</v>
      </c>
      <c r="E1268" s="385">
        <f ca="1">IFERROR(INDEX('3. GRI Pricing'!$A$16:$AP$616,MATCH('PBI data'!$B1268,'3. GRI Pricing'!$A$16:$A$616,0),MATCH('PBI data'!$D1268,'3. GRI Pricing'!$A$16:$AP$16,0)),0)</f>
        <v>1375.7826940431517</v>
      </c>
    </row>
    <row r="1269" spans="1:5" x14ac:dyDescent="0.25">
      <c r="B1269" s="1" t="str">
        <f t="shared" ca="1" si="186"/>
        <v>222708106</v>
      </c>
      <c r="C1269" s="384">
        <f t="shared" si="185"/>
        <v>45778</v>
      </c>
      <c r="D1269" s="384">
        <f t="shared" si="185"/>
        <v>45808</v>
      </c>
      <c r="E1269" s="385">
        <f ca="1">IFERROR(INDEX('3. GRI Pricing'!$A$16:$AP$616,MATCH('PBI data'!$B1269,'3. GRI Pricing'!$A$16:$A$616,0),MATCH('PBI data'!$D1269,'3. GRI Pricing'!$A$16:$AP$16,0)),0)</f>
        <v>1382.6081336374389</v>
      </c>
    </row>
    <row r="1270" spans="1:5" x14ac:dyDescent="0.25">
      <c r="B1270" s="1" t="str">
        <f t="shared" ca="1" si="186"/>
        <v>222708106</v>
      </c>
      <c r="C1270" s="384">
        <f t="shared" si="185"/>
        <v>45809</v>
      </c>
      <c r="D1270" s="384">
        <f t="shared" si="185"/>
        <v>45838</v>
      </c>
      <c r="E1270" s="385">
        <f ca="1">IFERROR(INDEX('3. GRI Pricing'!$A$16:$AP$616,MATCH('PBI data'!$B1270,'3. GRI Pricing'!$A$16:$A$616,0),MATCH('PBI data'!$D1270,'3. GRI Pricing'!$A$16:$AP$16,0)),0)</f>
        <v>1389.2456370889242</v>
      </c>
    </row>
    <row r="1271" spans="1:5" x14ac:dyDescent="0.25">
      <c r="B1271" s="1" t="str">
        <f t="shared" ca="1" si="186"/>
        <v>222708106</v>
      </c>
      <c r="C1271" s="384">
        <f t="shared" si="185"/>
        <v>45839</v>
      </c>
      <c r="D1271" s="384">
        <f t="shared" si="185"/>
        <v>45869</v>
      </c>
      <c r="E1271" s="385">
        <f ca="1">IFERROR(INDEX('3. GRI Pricing'!$A$16:$AP$616,MATCH('PBI data'!$B1271,'3. GRI Pricing'!$A$16:$A$616,0),MATCH('PBI data'!$D1271,'3. GRI Pricing'!$A$16:$AP$16,0)),0)</f>
        <v>1396.1378681212184</v>
      </c>
    </row>
    <row r="1272" spans="1:5" x14ac:dyDescent="0.25">
      <c r="B1272" s="1" t="str">
        <f t="shared" ca="1" si="186"/>
        <v>222708106</v>
      </c>
      <c r="C1272" s="384">
        <f t="shared" si="185"/>
        <v>45870</v>
      </c>
      <c r="D1272" s="384">
        <f t="shared" si="185"/>
        <v>45900</v>
      </c>
      <c r="E1272" s="385">
        <f ca="1">IFERROR(INDEX('3. GRI Pricing'!$A$16:$AP$616,MATCH('PBI data'!$B1272,'3. GRI Pricing'!$A$16:$A$616,0),MATCH('PBI data'!$D1272,'3. GRI Pricing'!$A$16:$AP$16,0)),0)</f>
        <v>1403.0642924216677</v>
      </c>
    </row>
    <row r="1273" spans="1:5" x14ac:dyDescent="0.25">
      <c r="B1273" s="1" t="str">
        <f t="shared" ca="1" si="186"/>
        <v>222708106</v>
      </c>
      <c r="C1273" s="384">
        <f t="shared" si="185"/>
        <v>45901</v>
      </c>
      <c r="D1273" s="384">
        <f t="shared" si="185"/>
        <v>45930</v>
      </c>
      <c r="E1273" s="385">
        <f ca="1">IFERROR(INDEX('3. GRI Pricing'!$A$16:$AP$616,MATCH('PBI data'!$B1273,'3. GRI Pricing'!$A$16:$A$616,0),MATCH('PBI data'!$D1273,'3. GRI Pricing'!$A$16:$AP$16,0)),0)</f>
        <v>1409.7999999999993</v>
      </c>
    </row>
    <row r="1274" spans="1:5" x14ac:dyDescent="0.25">
      <c r="A1274" s="381">
        <f>A1262+1</f>
        <v>107</v>
      </c>
      <c r="B1274" s="383" t="str">
        <f ca="1">OFFSET('3. GRI Pricing'!$A$16,'PBI data'!A1274,0)</f>
        <v>222708107</v>
      </c>
      <c r="C1274" s="384">
        <f t="shared" si="185"/>
        <v>45566</v>
      </c>
      <c r="D1274" s="384">
        <f t="shared" si="185"/>
        <v>45596</v>
      </c>
      <c r="E1274" s="385">
        <f ca="1">IFERROR(INDEX('3. GRI Pricing'!$A$16:$AP$616,MATCH('PBI data'!$B1274,'3. GRI Pricing'!$A$16:$A$616,0),MATCH('PBI data'!$D1274,'3. GRI Pricing'!$A$16:$AP$16,0)),0)</f>
        <v>1386.8463622059639</v>
      </c>
    </row>
    <row r="1275" spans="1:5" x14ac:dyDescent="0.25">
      <c r="B1275" s="1" t="str">
        <f ca="1">B1274</f>
        <v>222708107</v>
      </c>
      <c r="C1275" s="384">
        <f t="shared" si="185"/>
        <v>45597</v>
      </c>
      <c r="D1275" s="384">
        <f t="shared" si="185"/>
        <v>45626</v>
      </c>
      <c r="E1275" s="385">
        <f ca="1">IFERROR(INDEX('3. GRI Pricing'!$A$16:$AP$616,MATCH('PBI data'!$B1275,'3. GRI Pricing'!$A$16:$A$616,0),MATCH('PBI data'!$D1275,'3. GRI Pricing'!$A$16:$AP$16,0)),0)</f>
        <v>1393.5042121721756</v>
      </c>
    </row>
    <row r="1276" spans="1:5" x14ac:dyDescent="0.25">
      <c r="B1276" s="1" t="str">
        <f t="shared" ref="B1276:B1285" ca="1" si="187">B1275</f>
        <v>222708107</v>
      </c>
      <c r="C1276" s="384">
        <f t="shared" si="185"/>
        <v>45627</v>
      </c>
      <c r="D1276" s="384">
        <f t="shared" si="185"/>
        <v>45657</v>
      </c>
      <c r="E1276" s="385">
        <f ca="1">IFERROR(INDEX('3. GRI Pricing'!$A$16:$AP$616,MATCH('PBI data'!$B1276,'3. GRI Pricing'!$A$16:$A$616,0),MATCH('PBI data'!$D1276,'3. GRI Pricing'!$A$16:$AP$16,0)),0)</f>
        <v>1400.4175705577313</v>
      </c>
    </row>
    <row r="1277" spans="1:5" x14ac:dyDescent="0.25">
      <c r="B1277" s="1" t="str">
        <f t="shared" ca="1" si="187"/>
        <v>222708107</v>
      </c>
      <c r="C1277" s="384">
        <f t="shared" si="185"/>
        <v>45658</v>
      </c>
      <c r="D1277" s="384">
        <f t="shared" si="185"/>
        <v>45688</v>
      </c>
      <c r="E1277" s="385">
        <f ca="1">IFERROR(INDEX('3. GRI Pricing'!$A$16:$AP$616,MATCH('PBI data'!$B1277,'3. GRI Pricing'!$A$16:$A$616,0),MATCH('PBI data'!$D1277,'3. GRI Pricing'!$A$16:$AP$16,0)),0)</f>
        <v>1407.3652270270316</v>
      </c>
    </row>
    <row r="1278" spans="1:5" x14ac:dyDescent="0.25">
      <c r="B1278" s="1" t="str">
        <f t="shared" ca="1" si="187"/>
        <v>222708107</v>
      </c>
      <c r="C1278" s="384">
        <f t="shared" si="185"/>
        <v>45689</v>
      </c>
      <c r="D1278" s="384">
        <f t="shared" si="185"/>
        <v>45716</v>
      </c>
      <c r="E1278" s="385">
        <f ca="1">IFERROR(INDEX('3. GRI Pricing'!$A$16:$AP$616,MATCH('PBI data'!$B1278,'3. GRI Pricing'!$A$16:$A$616,0),MATCH('PBI data'!$D1278,'3. GRI Pricing'!$A$16:$AP$16,0)),0)</f>
        <v>1413.6701510980993</v>
      </c>
    </row>
    <row r="1279" spans="1:5" x14ac:dyDescent="0.25">
      <c r="B1279" s="1" t="str">
        <f t="shared" ca="1" si="187"/>
        <v>222708107</v>
      </c>
      <c r="C1279" s="384">
        <f t="shared" ref="C1279:D1294" si="188">C1267</f>
        <v>45717</v>
      </c>
      <c r="D1279" s="384">
        <f t="shared" si="188"/>
        <v>45747</v>
      </c>
      <c r="E1279" s="385">
        <f ca="1">IFERROR(INDEX('3. GRI Pricing'!$A$16:$AP$616,MATCH('PBI data'!$B1279,'3. GRI Pricing'!$A$16:$A$616,0),MATCH('PBI data'!$D1279,'3. GRI Pricing'!$A$16:$AP$16,0)),0)</f>
        <v>1420.6835553692422</v>
      </c>
    </row>
    <row r="1280" spans="1:5" x14ac:dyDescent="0.25">
      <c r="B1280" s="1" t="str">
        <f t="shared" ca="1" si="187"/>
        <v>222708107</v>
      </c>
      <c r="C1280" s="384">
        <f t="shared" si="188"/>
        <v>45748</v>
      </c>
      <c r="D1280" s="384">
        <f t="shared" si="188"/>
        <v>45777</v>
      </c>
      <c r="E1280" s="385">
        <f ca="1">IFERROR(INDEX('3. GRI Pricing'!$A$16:$AP$616,MATCH('PBI data'!$B1280,'3. GRI Pricing'!$A$16:$A$616,0),MATCH('PBI data'!$D1280,'3. GRI Pricing'!$A$16:$AP$16,0)),0)</f>
        <v>1427.5038479545485</v>
      </c>
    </row>
    <row r="1281" spans="1:5" x14ac:dyDescent="0.25">
      <c r="B1281" s="1" t="str">
        <f t="shared" ca="1" si="187"/>
        <v>222708107</v>
      </c>
      <c r="C1281" s="384">
        <f t="shared" si="188"/>
        <v>45778</v>
      </c>
      <c r="D1281" s="384">
        <f t="shared" si="188"/>
        <v>45808</v>
      </c>
      <c r="E1281" s="385">
        <f ca="1">IFERROR(INDEX('3. GRI Pricing'!$A$16:$AP$616,MATCH('PBI data'!$B1281,'3. GRI Pricing'!$A$16:$A$616,0),MATCH('PBI data'!$D1281,'3. GRI Pricing'!$A$16:$AP$16,0)),0)</f>
        <v>1434.5858830223051</v>
      </c>
    </row>
    <row r="1282" spans="1:5" x14ac:dyDescent="0.25">
      <c r="B1282" s="1" t="str">
        <f t="shared" ca="1" si="187"/>
        <v>222708107</v>
      </c>
      <c r="C1282" s="384">
        <f t="shared" si="188"/>
        <v>45809</v>
      </c>
      <c r="D1282" s="384">
        <f t="shared" si="188"/>
        <v>45838</v>
      </c>
      <c r="E1282" s="385">
        <f ca="1">IFERROR(INDEX('3. GRI Pricing'!$A$16:$AP$616,MATCH('PBI data'!$B1282,'3. GRI Pricing'!$A$16:$A$616,0),MATCH('PBI data'!$D1282,'3. GRI Pricing'!$A$16:$AP$16,0)),0)</f>
        <v>1441.4729166787336</v>
      </c>
    </row>
    <row r="1283" spans="1:5" x14ac:dyDescent="0.25">
      <c r="B1283" s="1" t="str">
        <f t="shared" ca="1" si="187"/>
        <v>222708107</v>
      </c>
      <c r="C1283" s="384">
        <f t="shared" si="188"/>
        <v>45839</v>
      </c>
      <c r="D1283" s="384">
        <f t="shared" si="188"/>
        <v>45869</v>
      </c>
      <c r="E1283" s="385">
        <f ca="1">IFERROR(INDEX('3. GRI Pricing'!$A$16:$AP$616,MATCH('PBI data'!$B1283,'3. GRI Pricing'!$A$16:$A$616,0),MATCH('PBI data'!$D1283,'3. GRI Pricing'!$A$16:$AP$16,0)),0)</f>
        <v>1448.624254140813</v>
      </c>
    </row>
    <row r="1284" spans="1:5" x14ac:dyDescent="0.25">
      <c r="B1284" s="1" t="str">
        <f t="shared" ca="1" si="187"/>
        <v>222708107</v>
      </c>
      <c r="C1284" s="384">
        <f t="shared" si="188"/>
        <v>45870</v>
      </c>
      <c r="D1284" s="384">
        <f t="shared" si="188"/>
        <v>45900</v>
      </c>
      <c r="E1284" s="385">
        <f ca="1">IFERROR(INDEX('3. GRI Pricing'!$A$16:$AP$616,MATCH('PBI data'!$B1284,'3. GRI Pricing'!$A$16:$A$616,0),MATCH('PBI data'!$D1284,'3. GRI Pricing'!$A$16:$AP$16,0)),0)</f>
        <v>1455.8110703322568</v>
      </c>
    </row>
    <row r="1285" spans="1:5" x14ac:dyDescent="0.25">
      <c r="B1285" s="1" t="str">
        <f t="shared" ca="1" si="187"/>
        <v>222708107</v>
      </c>
      <c r="C1285" s="384">
        <f t="shared" si="188"/>
        <v>45901</v>
      </c>
      <c r="D1285" s="384">
        <f t="shared" si="188"/>
        <v>45930</v>
      </c>
      <c r="E1285" s="385">
        <f ca="1">IFERROR(INDEX('3. GRI Pricing'!$A$16:$AP$616,MATCH('PBI data'!$B1285,'3. GRI Pricing'!$A$16:$A$616,0),MATCH('PBI data'!$D1285,'3. GRI Pricing'!$A$16:$AP$16,0)),0)</f>
        <v>1462.7999999999993</v>
      </c>
    </row>
    <row r="1286" spans="1:5" x14ac:dyDescent="0.25">
      <c r="A1286" s="381">
        <f>A1274+1</f>
        <v>108</v>
      </c>
      <c r="B1286" s="383" t="str">
        <f ca="1">OFFSET('3. GRI Pricing'!$A$16,'PBI data'!A1286,0)</f>
        <v>222708108</v>
      </c>
      <c r="C1286" s="384">
        <f t="shared" si="188"/>
        <v>45566</v>
      </c>
      <c r="D1286" s="384">
        <f t="shared" si="188"/>
        <v>45596</v>
      </c>
      <c r="E1286" s="385">
        <f ca="1">IFERROR(INDEX('3. GRI Pricing'!$A$16:$AP$616,MATCH('PBI data'!$B1286,'3. GRI Pricing'!$A$16:$A$616,0),MATCH('PBI data'!$D1286,'3. GRI Pricing'!$A$16:$AP$16,0)),0)</f>
        <v>1336.5983056042985</v>
      </c>
    </row>
    <row r="1287" spans="1:5" x14ac:dyDescent="0.25">
      <c r="B1287" s="1" t="str">
        <f ca="1">B1286</f>
        <v>222708108</v>
      </c>
      <c r="C1287" s="384">
        <f t="shared" si="188"/>
        <v>45597</v>
      </c>
      <c r="D1287" s="384">
        <f t="shared" si="188"/>
        <v>45626</v>
      </c>
      <c r="E1287" s="385">
        <f ca="1">IFERROR(INDEX('3. GRI Pricing'!$A$16:$AP$616,MATCH('PBI data'!$B1287,'3. GRI Pricing'!$A$16:$A$616,0),MATCH('PBI data'!$D1287,'3. GRI Pricing'!$A$16:$AP$16,0)),0)</f>
        <v>1343.0149291224589</v>
      </c>
    </row>
    <row r="1288" spans="1:5" x14ac:dyDescent="0.25">
      <c r="B1288" s="1" t="str">
        <f t="shared" ref="B1288:B1297" ca="1" si="189">B1287</f>
        <v>222708108</v>
      </c>
      <c r="C1288" s="384">
        <f t="shared" si="188"/>
        <v>45627</v>
      </c>
      <c r="D1288" s="384">
        <f t="shared" si="188"/>
        <v>45657</v>
      </c>
      <c r="E1288" s="385">
        <f ca="1">IFERROR(INDEX('3. GRI Pricing'!$A$16:$AP$616,MATCH('PBI data'!$B1288,'3. GRI Pricing'!$A$16:$A$616,0),MATCH('PBI data'!$D1288,'3. GRI Pricing'!$A$16:$AP$16,0)),0)</f>
        <v>1349.6778035085381</v>
      </c>
    </row>
    <row r="1289" spans="1:5" x14ac:dyDescent="0.25">
      <c r="B1289" s="1" t="str">
        <f t="shared" ca="1" si="189"/>
        <v>222708108</v>
      </c>
      <c r="C1289" s="384">
        <f t="shared" si="188"/>
        <v>45658</v>
      </c>
      <c r="D1289" s="384">
        <f t="shared" si="188"/>
        <v>45688</v>
      </c>
      <c r="E1289" s="385">
        <f ca="1">IFERROR(INDEX('3. GRI Pricing'!$A$16:$AP$616,MATCH('PBI data'!$B1289,'3. GRI Pricing'!$A$16:$A$616,0),MATCH('PBI data'!$D1289,'3. GRI Pricing'!$A$16:$AP$16,0)),0)</f>
        <v>1356.373733294168</v>
      </c>
    </row>
    <row r="1290" spans="1:5" x14ac:dyDescent="0.25">
      <c r="B1290" s="1" t="str">
        <f t="shared" ca="1" si="189"/>
        <v>222708108</v>
      </c>
      <c r="C1290" s="384">
        <f t="shared" si="188"/>
        <v>45689</v>
      </c>
      <c r="D1290" s="384">
        <f t="shared" si="188"/>
        <v>45716</v>
      </c>
      <c r="E1290" s="385">
        <f ca="1">IFERROR(INDEX('3. GRI Pricing'!$A$16:$AP$616,MATCH('PBI data'!$B1290,'3. GRI Pricing'!$A$16:$A$616,0),MATCH('PBI data'!$D1290,'3. GRI Pricing'!$A$16:$AP$16,0)),0)</f>
        <v>1362.4502180872985</v>
      </c>
    </row>
    <row r="1291" spans="1:5" x14ac:dyDescent="0.25">
      <c r="B1291" s="1" t="str">
        <f t="shared" ca="1" si="189"/>
        <v>222708108</v>
      </c>
      <c r="C1291" s="384">
        <f t="shared" si="188"/>
        <v>45717</v>
      </c>
      <c r="D1291" s="384">
        <f t="shared" si="188"/>
        <v>45747</v>
      </c>
      <c r="E1291" s="385">
        <f ca="1">IFERROR(INDEX('3. GRI Pricing'!$A$16:$AP$616,MATCH('PBI data'!$B1291,'3. GRI Pricing'!$A$16:$A$616,0),MATCH('PBI data'!$D1291,'3. GRI Pricing'!$A$16:$AP$16,0)),0)</f>
        <v>1369.2095135080376</v>
      </c>
    </row>
    <row r="1292" spans="1:5" x14ac:dyDescent="0.25">
      <c r="B1292" s="1" t="str">
        <f t="shared" ca="1" si="189"/>
        <v>222708108</v>
      </c>
      <c r="C1292" s="384">
        <f t="shared" si="188"/>
        <v>45748</v>
      </c>
      <c r="D1292" s="384">
        <f t="shared" si="188"/>
        <v>45777</v>
      </c>
      <c r="E1292" s="385">
        <f ca="1">IFERROR(INDEX('3. GRI Pricing'!$A$16:$AP$616,MATCH('PBI data'!$B1292,'3. GRI Pricing'!$A$16:$A$616,0),MATCH('PBI data'!$D1292,'3. GRI Pricing'!$A$16:$AP$16,0)),0)</f>
        <v>1375.7826940431517</v>
      </c>
    </row>
    <row r="1293" spans="1:5" x14ac:dyDescent="0.25">
      <c r="B1293" s="1" t="str">
        <f t="shared" ca="1" si="189"/>
        <v>222708108</v>
      </c>
      <c r="C1293" s="384">
        <f t="shared" si="188"/>
        <v>45778</v>
      </c>
      <c r="D1293" s="384">
        <f t="shared" si="188"/>
        <v>45808</v>
      </c>
      <c r="E1293" s="385">
        <f ca="1">IFERROR(INDEX('3. GRI Pricing'!$A$16:$AP$616,MATCH('PBI data'!$B1293,'3. GRI Pricing'!$A$16:$A$616,0),MATCH('PBI data'!$D1293,'3. GRI Pricing'!$A$16:$AP$16,0)),0)</f>
        <v>1382.6081336374389</v>
      </c>
    </row>
    <row r="1294" spans="1:5" x14ac:dyDescent="0.25">
      <c r="B1294" s="1" t="str">
        <f t="shared" ca="1" si="189"/>
        <v>222708108</v>
      </c>
      <c r="C1294" s="384">
        <f t="shared" si="188"/>
        <v>45809</v>
      </c>
      <c r="D1294" s="384">
        <f t="shared" si="188"/>
        <v>45838</v>
      </c>
      <c r="E1294" s="385">
        <f ca="1">IFERROR(INDEX('3. GRI Pricing'!$A$16:$AP$616,MATCH('PBI data'!$B1294,'3. GRI Pricing'!$A$16:$A$616,0),MATCH('PBI data'!$D1294,'3. GRI Pricing'!$A$16:$AP$16,0)),0)</f>
        <v>1389.2456370889242</v>
      </c>
    </row>
    <row r="1295" spans="1:5" x14ac:dyDescent="0.25">
      <c r="B1295" s="1" t="str">
        <f t="shared" ca="1" si="189"/>
        <v>222708108</v>
      </c>
      <c r="C1295" s="384">
        <f t="shared" ref="C1295:D1310" si="190">C1283</f>
        <v>45839</v>
      </c>
      <c r="D1295" s="384">
        <f t="shared" si="190"/>
        <v>45869</v>
      </c>
      <c r="E1295" s="385">
        <f ca="1">IFERROR(INDEX('3. GRI Pricing'!$A$16:$AP$616,MATCH('PBI data'!$B1295,'3. GRI Pricing'!$A$16:$A$616,0),MATCH('PBI data'!$D1295,'3. GRI Pricing'!$A$16:$AP$16,0)),0)</f>
        <v>1396.1378681212184</v>
      </c>
    </row>
    <row r="1296" spans="1:5" x14ac:dyDescent="0.25">
      <c r="B1296" s="1" t="str">
        <f t="shared" ca="1" si="189"/>
        <v>222708108</v>
      </c>
      <c r="C1296" s="384">
        <f t="shared" si="190"/>
        <v>45870</v>
      </c>
      <c r="D1296" s="384">
        <f t="shared" si="190"/>
        <v>45900</v>
      </c>
      <c r="E1296" s="385">
        <f ca="1">IFERROR(INDEX('3. GRI Pricing'!$A$16:$AP$616,MATCH('PBI data'!$B1296,'3. GRI Pricing'!$A$16:$A$616,0),MATCH('PBI data'!$D1296,'3. GRI Pricing'!$A$16:$AP$16,0)),0)</f>
        <v>1403.0642924216677</v>
      </c>
    </row>
    <row r="1297" spans="1:5" x14ac:dyDescent="0.25">
      <c r="B1297" s="1" t="str">
        <f t="shared" ca="1" si="189"/>
        <v>222708108</v>
      </c>
      <c r="C1297" s="384">
        <f t="shared" si="190"/>
        <v>45901</v>
      </c>
      <c r="D1297" s="384">
        <f t="shared" si="190"/>
        <v>45930</v>
      </c>
      <c r="E1297" s="385">
        <f ca="1">IFERROR(INDEX('3. GRI Pricing'!$A$16:$AP$616,MATCH('PBI data'!$B1297,'3. GRI Pricing'!$A$16:$A$616,0),MATCH('PBI data'!$D1297,'3. GRI Pricing'!$A$16:$AP$16,0)),0)</f>
        <v>1409.7999999999993</v>
      </c>
    </row>
    <row r="1298" spans="1:5" x14ac:dyDescent="0.25">
      <c r="A1298" s="381">
        <f>A1286+1</f>
        <v>109</v>
      </c>
      <c r="B1298" s="383" t="str">
        <f ca="1">OFFSET('3. GRI Pricing'!$A$16,'PBI data'!A1298,0)</f>
        <v>222708109</v>
      </c>
      <c r="C1298" s="384">
        <f t="shared" si="190"/>
        <v>45566</v>
      </c>
      <c r="D1298" s="384">
        <f t="shared" si="190"/>
        <v>45596</v>
      </c>
      <c r="E1298" s="385">
        <f ca="1">IFERROR(INDEX('3. GRI Pricing'!$A$16:$AP$616,MATCH('PBI data'!$B1298,'3. GRI Pricing'!$A$16:$A$616,0),MATCH('PBI data'!$D1298,'3. GRI Pricing'!$A$16:$AP$16,0)),0)</f>
        <v>1381.8215565457974</v>
      </c>
    </row>
    <row r="1299" spans="1:5" x14ac:dyDescent="0.25">
      <c r="B1299" s="1" t="str">
        <f ca="1">B1298</f>
        <v>222708109</v>
      </c>
      <c r="C1299" s="384">
        <f t="shared" si="190"/>
        <v>45597</v>
      </c>
      <c r="D1299" s="384">
        <f t="shared" si="190"/>
        <v>45626</v>
      </c>
      <c r="E1299" s="385">
        <f ca="1">IFERROR(INDEX('3. GRI Pricing'!$A$16:$AP$616,MATCH('PBI data'!$B1299,'3. GRI Pricing'!$A$16:$A$616,0),MATCH('PBI data'!$D1299,'3. GRI Pricing'!$A$16:$AP$16,0)),0)</f>
        <v>1388.4552838672039</v>
      </c>
    </row>
    <row r="1300" spans="1:5" x14ac:dyDescent="0.25">
      <c r="B1300" s="1" t="str">
        <f t="shared" ref="B1300:B1309" ca="1" si="191">B1299</f>
        <v>222708109</v>
      </c>
      <c r="C1300" s="384">
        <f t="shared" si="190"/>
        <v>45627</v>
      </c>
      <c r="D1300" s="384">
        <f t="shared" si="190"/>
        <v>45657</v>
      </c>
      <c r="E1300" s="385">
        <f ca="1">IFERROR(INDEX('3. GRI Pricing'!$A$16:$AP$616,MATCH('PBI data'!$B1300,'3. GRI Pricing'!$A$16:$A$616,0),MATCH('PBI data'!$D1300,'3. GRI Pricing'!$A$16:$AP$16,0)),0)</f>
        <v>1395.3435938528121</v>
      </c>
    </row>
    <row r="1301" spans="1:5" x14ac:dyDescent="0.25">
      <c r="B1301" s="1" t="str">
        <f t="shared" ca="1" si="191"/>
        <v>222708109</v>
      </c>
      <c r="C1301" s="384">
        <f t="shared" si="190"/>
        <v>45658</v>
      </c>
      <c r="D1301" s="384">
        <f t="shared" si="190"/>
        <v>45688</v>
      </c>
      <c r="E1301" s="385">
        <f ca="1">IFERROR(INDEX('3. GRI Pricing'!$A$16:$AP$616,MATCH('PBI data'!$B1301,'3. GRI Pricing'!$A$16:$A$616,0),MATCH('PBI data'!$D1301,'3. GRI Pricing'!$A$16:$AP$16,0)),0)</f>
        <v>1402.2660776537452</v>
      </c>
    </row>
    <row r="1302" spans="1:5" x14ac:dyDescent="0.25">
      <c r="B1302" s="1" t="str">
        <f t="shared" ca="1" si="191"/>
        <v>222708109</v>
      </c>
      <c r="C1302" s="384">
        <f t="shared" si="190"/>
        <v>45689</v>
      </c>
      <c r="D1302" s="384">
        <f t="shared" si="190"/>
        <v>45716</v>
      </c>
      <c r="E1302" s="385">
        <f ca="1">IFERROR(INDEX('3. GRI Pricing'!$A$16:$AP$616,MATCH('PBI data'!$B1302,'3. GRI Pricing'!$A$16:$A$616,0),MATCH('PBI data'!$D1302,'3. GRI Pricing'!$A$16:$AP$16,0)),0)</f>
        <v>1408.5481577970193</v>
      </c>
    </row>
    <row r="1303" spans="1:5" x14ac:dyDescent="0.25">
      <c r="B1303" s="1" t="str">
        <f t="shared" ca="1" si="191"/>
        <v>222708109</v>
      </c>
      <c r="C1303" s="384">
        <f t="shared" si="190"/>
        <v>45717</v>
      </c>
      <c r="D1303" s="384">
        <f t="shared" si="190"/>
        <v>45747</v>
      </c>
      <c r="E1303" s="385">
        <f ca="1">IFERROR(INDEX('3. GRI Pricing'!$A$16:$AP$616,MATCH('PBI data'!$B1303,'3. GRI Pricing'!$A$16:$A$616,0),MATCH('PBI data'!$D1303,'3. GRI Pricing'!$A$16:$AP$16,0)),0)</f>
        <v>1415.5361511831218</v>
      </c>
    </row>
    <row r="1304" spans="1:5" x14ac:dyDescent="0.25">
      <c r="B1304" s="1" t="str">
        <f t="shared" ca="1" si="191"/>
        <v>222708109</v>
      </c>
      <c r="C1304" s="384">
        <f t="shared" si="190"/>
        <v>45748</v>
      </c>
      <c r="D1304" s="384">
        <f t="shared" si="190"/>
        <v>45777</v>
      </c>
      <c r="E1304" s="385">
        <f ca="1">IFERROR(INDEX('3. GRI Pricing'!$A$16:$AP$616,MATCH('PBI data'!$B1304,'3. GRI Pricing'!$A$16:$A$616,0),MATCH('PBI data'!$D1304,'3. GRI Pricing'!$A$16:$AP$16,0)),0)</f>
        <v>1422.3317325634089</v>
      </c>
    </row>
    <row r="1305" spans="1:5" x14ac:dyDescent="0.25">
      <c r="B1305" s="1" t="str">
        <f t="shared" ca="1" si="191"/>
        <v>222708109</v>
      </c>
      <c r="C1305" s="384">
        <f t="shared" si="190"/>
        <v>45778</v>
      </c>
      <c r="D1305" s="384">
        <f t="shared" si="190"/>
        <v>45808</v>
      </c>
      <c r="E1305" s="385">
        <f ca="1">IFERROR(INDEX('3. GRI Pricing'!$A$16:$AP$616,MATCH('PBI data'!$B1305,'3. GRI Pricing'!$A$16:$A$616,0),MATCH('PBI data'!$D1305,'3. GRI Pricing'!$A$16:$AP$16,0)),0)</f>
        <v>1429.3881080838185</v>
      </c>
    </row>
    <row r="1306" spans="1:5" x14ac:dyDescent="0.25">
      <c r="B1306" s="1" t="str">
        <f t="shared" ca="1" si="191"/>
        <v>222708109</v>
      </c>
      <c r="C1306" s="384">
        <f t="shared" si="190"/>
        <v>45809</v>
      </c>
      <c r="D1306" s="384">
        <f t="shared" si="190"/>
        <v>45838</v>
      </c>
      <c r="E1306" s="385">
        <f ca="1">IFERROR(INDEX('3. GRI Pricing'!$A$16:$AP$616,MATCH('PBI data'!$B1306,'3. GRI Pricing'!$A$16:$A$616,0),MATCH('PBI data'!$D1306,'3. GRI Pricing'!$A$16:$AP$16,0)),0)</f>
        <v>1436.2501887197525</v>
      </c>
    </row>
    <row r="1307" spans="1:5" x14ac:dyDescent="0.25">
      <c r="B1307" s="1" t="str">
        <f t="shared" ca="1" si="191"/>
        <v>222708109</v>
      </c>
      <c r="C1307" s="384">
        <f t="shared" si="190"/>
        <v>45839</v>
      </c>
      <c r="D1307" s="384">
        <f t="shared" si="190"/>
        <v>45869</v>
      </c>
      <c r="E1307" s="385">
        <f ca="1">IFERROR(INDEX('3. GRI Pricing'!$A$16:$AP$616,MATCH('PBI data'!$B1307,'3. GRI Pricing'!$A$16:$A$616,0),MATCH('PBI data'!$D1307,'3. GRI Pricing'!$A$16:$AP$16,0)),0)</f>
        <v>1443.3756155388535</v>
      </c>
    </row>
    <row r="1308" spans="1:5" x14ac:dyDescent="0.25">
      <c r="B1308" s="1" t="str">
        <f t="shared" ca="1" si="191"/>
        <v>222708109</v>
      </c>
      <c r="C1308" s="384">
        <f t="shared" si="190"/>
        <v>45870</v>
      </c>
      <c r="D1308" s="384">
        <f t="shared" si="190"/>
        <v>45900</v>
      </c>
      <c r="E1308" s="385">
        <f ca="1">IFERROR(INDEX('3. GRI Pricing'!$A$16:$AP$616,MATCH('PBI data'!$B1308,'3. GRI Pricing'!$A$16:$A$616,0),MATCH('PBI data'!$D1308,'3. GRI Pricing'!$A$16:$AP$16,0)),0)</f>
        <v>1450.5363925411978</v>
      </c>
    </row>
    <row r="1309" spans="1:5" x14ac:dyDescent="0.25">
      <c r="B1309" s="1" t="str">
        <f t="shared" ca="1" si="191"/>
        <v>222708109</v>
      </c>
      <c r="C1309" s="384">
        <f t="shared" si="190"/>
        <v>45901</v>
      </c>
      <c r="D1309" s="384">
        <f t="shared" si="190"/>
        <v>45930</v>
      </c>
      <c r="E1309" s="385">
        <f ca="1">IFERROR(INDEX('3. GRI Pricing'!$A$16:$AP$616,MATCH('PBI data'!$B1309,'3. GRI Pricing'!$A$16:$A$616,0),MATCH('PBI data'!$D1309,'3. GRI Pricing'!$A$16:$AP$16,0)),0)</f>
        <v>1457.4999999999993</v>
      </c>
    </row>
    <row r="1310" spans="1:5" x14ac:dyDescent="0.25">
      <c r="A1310" s="381">
        <f>A1298+1</f>
        <v>110</v>
      </c>
      <c r="B1310" s="383" t="str">
        <f ca="1">OFFSET('3. GRI Pricing'!$A$16,'PBI data'!A1310,0)</f>
        <v>222708110</v>
      </c>
      <c r="C1310" s="384">
        <f t="shared" si="190"/>
        <v>45566</v>
      </c>
      <c r="D1310" s="384">
        <f t="shared" si="190"/>
        <v>45596</v>
      </c>
      <c r="E1310" s="385">
        <f ca="1">IFERROR(INDEX('3. GRI Pricing'!$A$16:$AP$616,MATCH('PBI data'!$B1310,'3. GRI Pricing'!$A$16:$A$616,0),MATCH('PBI data'!$D1310,'3. GRI Pricing'!$A$16:$AP$16,0)),0)</f>
        <v>1336.5983056042985</v>
      </c>
    </row>
    <row r="1311" spans="1:5" x14ac:dyDescent="0.25">
      <c r="B1311" s="1" t="str">
        <f ca="1">B1310</f>
        <v>222708110</v>
      </c>
      <c r="C1311" s="384">
        <f t="shared" ref="C1311:D1326" si="192">C1299</f>
        <v>45597</v>
      </c>
      <c r="D1311" s="384">
        <f t="shared" si="192"/>
        <v>45626</v>
      </c>
      <c r="E1311" s="385">
        <f ca="1">IFERROR(INDEX('3. GRI Pricing'!$A$16:$AP$616,MATCH('PBI data'!$B1311,'3. GRI Pricing'!$A$16:$A$616,0),MATCH('PBI data'!$D1311,'3. GRI Pricing'!$A$16:$AP$16,0)),0)</f>
        <v>1343.0149291224589</v>
      </c>
    </row>
    <row r="1312" spans="1:5" x14ac:dyDescent="0.25">
      <c r="B1312" s="1" t="str">
        <f t="shared" ref="B1312:B1321" ca="1" si="193">B1311</f>
        <v>222708110</v>
      </c>
      <c r="C1312" s="384">
        <f t="shared" si="192"/>
        <v>45627</v>
      </c>
      <c r="D1312" s="384">
        <f t="shared" si="192"/>
        <v>45657</v>
      </c>
      <c r="E1312" s="385">
        <f ca="1">IFERROR(INDEX('3. GRI Pricing'!$A$16:$AP$616,MATCH('PBI data'!$B1312,'3. GRI Pricing'!$A$16:$A$616,0),MATCH('PBI data'!$D1312,'3. GRI Pricing'!$A$16:$AP$16,0)),0)</f>
        <v>1349.6778035085381</v>
      </c>
    </row>
    <row r="1313" spans="1:5" x14ac:dyDescent="0.25">
      <c r="B1313" s="1" t="str">
        <f t="shared" ca="1" si="193"/>
        <v>222708110</v>
      </c>
      <c r="C1313" s="384">
        <f t="shared" si="192"/>
        <v>45658</v>
      </c>
      <c r="D1313" s="384">
        <f t="shared" si="192"/>
        <v>45688</v>
      </c>
      <c r="E1313" s="385">
        <f ca="1">IFERROR(INDEX('3. GRI Pricing'!$A$16:$AP$616,MATCH('PBI data'!$B1313,'3. GRI Pricing'!$A$16:$A$616,0),MATCH('PBI data'!$D1313,'3. GRI Pricing'!$A$16:$AP$16,0)),0)</f>
        <v>1356.373733294168</v>
      </c>
    </row>
    <row r="1314" spans="1:5" x14ac:dyDescent="0.25">
      <c r="B1314" s="1" t="str">
        <f t="shared" ca="1" si="193"/>
        <v>222708110</v>
      </c>
      <c r="C1314" s="384">
        <f t="shared" si="192"/>
        <v>45689</v>
      </c>
      <c r="D1314" s="384">
        <f t="shared" si="192"/>
        <v>45716</v>
      </c>
      <c r="E1314" s="385">
        <f ca="1">IFERROR(INDEX('3. GRI Pricing'!$A$16:$AP$616,MATCH('PBI data'!$B1314,'3. GRI Pricing'!$A$16:$A$616,0),MATCH('PBI data'!$D1314,'3. GRI Pricing'!$A$16:$AP$16,0)),0)</f>
        <v>1362.4502180872985</v>
      </c>
    </row>
    <row r="1315" spans="1:5" x14ac:dyDescent="0.25">
      <c r="B1315" s="1" t="str">
        <f t="shared" ca="1" si="193"/>
        <v>222708110</v>
      </c>
      <c r="C1315" s="384">
        <f t="shared" si="192"/>
        <v>45717</v>
      </c>
      <c r="D1315" s="384">
        <f t="shared" si="192"/>
        <v>45747</v>
      </c>
      <c r="E1315" s="385">
        <f ca="1">IFERROR(INDEX('3. GRI Pricing'!$A$16:$AP$616,MATCH('PBI data'!$B1315,'3. GRI Pricing'!$A$16:$A$616,0),MATCH('PBI data'!$D1315,'3. GRI Pricing'!$A$16:$AP$16,0)),0)</f>
        <v>1369.2095135080376</v>
      </c>
    </row>
    <row r="1316" spans="1:5" x14ac:dyDescent="0.25">
      <c r="B1316" s="1" t="str">
        <f t="shared" ca="1" si="193"/>
        <v>222708110</v>
      </c>
      <c r="C1316" s="384">
        <f t="shared" si="192"/>
        <v>45748</v>
      </c>
      <c r="D1316" s="384">
        <f t="shared" si="192"/>
        <v>45777</v>
      </c>
      <c r="E1316" s="385">
        <f ca="1">IFERROR(INDEX('3. GRI Pricing'!$A$16:$AP$616,MATCH('PBI data'!$B1316,'3. GRI Pricing'!$A$16:$A$616,0),MATCH('PBI data'!$D1316,'3. GRI Pricing'!$A$16:$AP$16,0)),0)</f>
        <v>1375.7826940431517</v>
      </c>
    </row>
    <row r="1317" spans="1:5" x14ac:dyDescent="0.25">
      <c r="B1317" s="1" t="str">
        <f t="shared" ca="1" si="193"/>
        <v>222708110</v>
      </c>
      <c r="C1317" s="384">
        <f t="shared" si="192"/>
        <v>45778</v>
      </c>
      <c r="D1317" s="384">
        <f t="shared" si="192"/>
        <v>45808</v>
      </c>
      <c r="E1317" s="385">
        <f ca="1">IFERROR(INDEX('3. GRI Pricing'!$A$16:$AP$616,MATCH('PBI data'!$B1317,'3. GRI Pricing'!$A$16:$A$616,0),MATCH('PBI data'!$D1317,'3. GRI Pricing'!$A$16:$AP$16,0)),0)</f>
        <v>1382.6081336374389</v>
      </c>
    </row>
    <row r="1318" spans="1:5" x14ac:dyDescent="0.25">
      <c r="B1318" s="1" t="str">
        <f t="shared" ca="1" si="193"/>
        <v>222708110</v>
      </c>
      <c r="C1318" s="384">
        <f t="shared" si="192"/>
        <v>45809</v>
      </c>
      <c r="D1318" s="384">
        <f t="shared" si="192"/>
        <v>45838</v>
      </c>
      <c r="E1318" s="385">
        <f ca="1">IFERROR(INDEX('3. GRI Pricing'!$A$16:$AP$616,MATCH('PBI data'!$B1318,'3. GRI Pricing'!$A$16:$A$616,0),MATCH('PBI data'!$D1318,'3. GRI Pricing'!$A$16:$AP$16,0)),0)</f>
        <v>1389.2456370889242</v>
      </c>
    </row>
    <row r="1319" spans="1:5" x14ac:dyDescent="0.25">
      <c r="B1319" s="1" t="str">
        <f t="shared" ca="1" si="193"/>
        <v>222708110</v>
      </c>
      <c r="C1319" s="384">
        <f t="shared" si="192"/>
        <v>45839</v>
      </c>
      <c r="D1319" s="384">
        <f t="shared" si="192"/>
        <v>45869</v>
      </c>
      <c r="E1319" s="385">
        <f ca="1">IFERROR(INDEX('3. GRI Pricing'!$A$16:$AP$616,MATCH('PBI data'!$B1319,'3. GRI Pricing'!$A$16:$A$616,0),MATCH('PBI data'!$D1319,'3. GRI Pricing'!$A$16:$AP$16,0)),0)</f>
        <v>1396.1378681212184</v>
      </c>
    </row>
    <row r="1320" spans="1:5" x14ac:dyDescent="0.25">
      <c r="B1320" s="1" t="str">
        <f t="shared" ca="1" si="193"/>
        <v>222708110</v>
      </c>
      <c r="C1320" s="384">
        <f t="shared" si="192"/>
        <v>45870</v>
      </c>
      <c r="D1320" s="384">
        <f t="shared" si="192"/>
        <v>45900</v>
      </c>
      <c r="E1320" s="385">
        <f ca="1">IFERROR(INDEX('3. GRI Pricing'!$A$16:$AP$616,MATCH('PBI data'!$B1320,'3. GRI Pricing'!$A$16:$A$616,0),MATCH('PBI data'!$D1320,'3. GRI Pricing'!$A$16:$AP$16,0)),0)</f>
        <v>1403.0642924216677</v>
      </c>
    </row>
    <row r="1321" spans="1:5" x14ac:dyDescent="0.25">
      <c r="B1321" s="1" t="str">
        <f t="shared" ca="1" si="193"/>
        <v>222708110</v>
      </c>
      <c r="C1321" s="384">
        <f t="shared" si="192"/>
        <v>45901</v>
      </c>
      <c r="D1321" s="384">
        <f t="shared" si="192"/>
        <v>45930</v>
      </c>
      <c r="E1321" s="385">
        <f ca="1">IFERROR(INDEX('3. GRI Pricing'!$A$16:$AP$616,MATCH('PBI data'!$B1321,'3. GRI Pricing'!$A$16:$A$616,0),MATCH('PBI data'!$D1321,'3. GRI Pricing'!$A$16:$AP$16,0)),0)</f>
        <v>1409.7999999999993</v>
      </c>
    </row>
    <row r="1322" spans="1:5" x14ac:dyDescent="0.25">
      <c r="A1322" s="381">
        <f>A1310+1</f>
        <v>111</v>
      </c>
      <c r="B1322" s="383" t="str">
        <f ca="1">OFFSET('3. GRI Pricing'!$A$16,'PBI data'!A1322,0)</f>
        <v>222708111</v>
      </c>
      <c r="C1322" s="384">
        <f t="shared" si="192"/>
        <v>45566</v>
      </c>
      <c r="D1322" s="384">
        <f t="shared" si="192"/>
        <v>45596</v>
      </c>
      <c r="E1322" s="385">
        <f ca="1">IFERROR(INDEX('3. GRI Pricing'!$A$16:$AP$616,MATCH('PBI data'!$B1322,'3. GRI Pricing'!$A$16:$A$616,0),MATCH('PBI data'!$D1322,'3. GRI Pricing'!$A$16:$AP$16,0)),0)</f>
        <v>1356.6975282449646</v>
      </c>
    </row>
    <row r="1323" spans="1:5" x14ac:dyDescent="0.25">
      <c r="B1323" s="1" t="str">
        <f ca="1">B1322</f>
        <v>222708111</v>
      </c>
      <c r="C1323" s="384">
        <f t="shared" si="192"/>
        <v>45597</v>
      </c>
      <c r="D1323" s="384">
        <f t="shared" si="192"/>
        <v>45626</v>
      </c>
      <c r="E1323" s="385">
        <f ca="1">IFERROR(INDEX('3. GRI Pricing'!$A$16:$AP$616,MATCH('PBI data'!$B1323,'3. GRI Pricing'!$A$16:$A$616,0),MATCH('PBI data'!$D1323,'3. GRI Pricing'!$A$16:$AP$16,0)),0)</f>
        <v>1363.2106423423454</v>
      </c>
    </row>
    <row r="1324" spans="1:5" x14ac:dyDescent="0.25">
      <c r="B1324" s="1" t="str">
        <f t="shared" ref="B1324:B1333" ca="1" si="194">B1323</f>
        <v>222708111</v>
      </c>
      <c r="C1324" s="384">
        <f t="shared" si="192"/>
        <v>45627</v>
      </c>
      <c r="D1324" s="384">
        <f t="shared" si="192"/>
        <v>45657</v>
      </c>
      <c r="E1324" s="385">
        <f ca="1">IFERROR(INDEX('3. GRI Pricing'!$A$16:$AP$616,MATCH('PBI data'!$B1324,'3. GRI Pricing'!$A$16:$A$616,0),MATCH('PBI data'!$D1324,'3. GRI Pricing'!$A$16:$AP$16,0)),0)</f>
        <v>1369.9737103282152</v>
      </c>
    </row>
    <row r="1325" spans="1:5" x14ac:dyDescent="0.25">
      <c r="B1325" s="1" t="str">
        <f t="shared" ca="1" si="194"/>
        <v>222708111</v>
      </c>
      <c r="C1325" s="384">
        <f t="shared" si="192"/>
        <v>45658</v>
      </c>
      <c r="D1325" s="384">
        <f t="shared" si="192"/>
        <v>45688</v>
      </c>
      <c r="E1325" s="385">
        <f ca="1">IFERROR(INDEX('3. GRI Pricing'!$A$16:$AP$616,MATCH('PBI data'!$B1325,'3. GRI Pricing'!$A$16:$A$616,0),MATCH('PBI data'!$D1325,'3. GRI Pricing'!$A$16:$AP$16,0)),0)</f>
        <v>1376.7703307873132</v>
      </c>
    </row>
    <row r="1326" spans="1:5" x14ac:dyDescent="0.25">
      <c r="B1326" s="1" t="str">
        <f t="shared" ca="1" si="194"/>
        <v>222708111</v>
      </c>
      <c r="C1326" s="384">
        <f t="shared" si="192"/>
        <v>45689</v>
      </c>
      <c r="D1326" s="384">
        <f t="shared" si="192"/>
        <v>45716</v>
      </c>
      <c r="E1326" s="385">
        <f ca="1">IFERROR(INDEX('3. GRI Pricing'!$A$16:$AP$616,MATCH('PBI data'!$B1326,'3. GRI Pricing'!$A$16:$A$616,0),MATCH('PBI data'!$D1326,'3. GRI Pricing'!$A$16:$AP$16,0)),0)</f>
        <v>1382.9381912916188</v>
      </c>
    </row>
    <row r="1327" spans="1:5" x14ac:dyDescent="0.25">
      <c r="B1327" s="1" t="str">
        <f t="shared" ca="1" si="194"/>
        <v>222708111</v>
      </c>
      <c r="C1327" s="384">
        <f t="shared" ref="C1327:D1342" si="195">C1315</f>
        <v>45717</v>
      </c>
      <c r="D1327" s="384">
        <f t="shared" si="195"/>
        <v>45747</v>
      </c>
      <c r="E1327" s="385">
        <f ca="1">IFERROR(INDEX('3. GRI Pricing'!$A$16:$AP$616,MATCH('PBI data'!$B1327,'3. GRI Pricing'!$A$16:$A$616,0),MATCH('PBI data'!$D1327,'3. GRI Pricing'!$A$16:$AP$16,0)),0)</f>
        <v>1389.7991302525195</v>
      </c>
    </row>
    <row r="1328" spans="1:5" x14ac:dyDescent="0.25">
      <c r="B1328" s="1" t="str">
        <f t="shared" ca="1" si="194"/>
        <v>222708111</v>
      </c>
      <c r="C1328" s="384">
        <f t="shared" si="195"/>
        <v>45748</v>
      </c>
      <c r="D1328" s="384">
        <f t="shared" si="195"/>
        <v>45777</v>
      </c>
      <c r="E1328" s="385">
        <f ca="1">IFERROR(INDEX('3. GRI Pricing'!$A$16:$AP$616,MATCH('PBI data'!$B1328,'3. GRI Pricing'!$A$16:$A$616,0),MATCH('PBI data'!$D1328,'3. GRI Pricing'!$A$16:$AP$16,0)),0)</f>
        <v>1396.4711556077104</v>
      </c>
    </row>
    <row r="1329" spans="1:5" x14ac:dyDescent="0.25">
      <c r="B1329" s="1" t="str">
        <f t="shared" ca="1" si="194"/>
        <v>222708111</v>
      </c>
      <c r="C1329" s="384">
        <f t="shared" si="195"/>
        <v>45778</v>
      </c>
      <c r="D1329" s="384">
        <f t="shared" si="195"/>
        <v>45808</v>
      </c>
      <c r="E1329" s="385">
        <f ca="1">IFERROR(INDEX('3. GRI Pricing'!$A$16:$AP$616,MATCH('PBI data'!$B1329,'3. GRI Pricing'!$A$16:$A$616,0),MATCH('PBI data'!$D1329,'3. GRI Pricing'!$A$16:$AP$16,0)),0)</f>
        <v>1403.3992333913852</v>
      </c>
    </row>
    <row r="1330" spans="1:5" x14ac:dyDescent="0.25">
      <c r="B1330" s="1" t="str">
        <f t="shared" ca="1" si="194"/>
        <v>222708111</v>
      </c>
      <c r="C1330" s="384">
        <f t="shared" si="195"/>
        <v>45809</v>
      </c>
      <c r="D1330" s="384">
        <f t="shared" si="195"/>
        <v>45838</v>
      </c>
      <c r="E1330" s="385">
        <f ca="1">IFERROR(INDEX('3. GRI Pricing'!$A$16:$AP$616,MATCH('PBI data'!$B1330,'3. GRI Pricing'!$A$16:$A$616,0),MATCH('PBI data'!$D1330,'3. GRI Pricing'!$A$16:$AP$16,0)),0)</f>
        <v>1410.1365489248478</v>
      </c>
    </row>
    <row r="1331" spans="1:5" x14ac:dyDescent="0.25">
      <c r="B1331" s="1" t="str">
        <f t="shared" ca="1" si="194"/>
        <v>222708111</v>
      </c>
      <c r="C1331" s="384">
        <f t="shared" si="195"/>
        <v>45839</v>
      </c>
      <c r="D1331" s="384">
        <f t="shared" si="195"/>
        <v>45869</v>
      </c>
      <c r="E1331" s="385">
        <f ca="1">IFERROR(INDEX('3. GRI Pricing'!$A$16:$AP$616,MATCH('PBI data'!$B1331,'3. GRI Pricing'!$A$16:$A$616,0),MATCH('PBI data'!$D1331,'3. GRI Pricing'!$A$16:$AP$16,0)),0)</f>
        <v>1417.1324225290562</v>
      </c>
    </row>
    <row r="1332" spans="1:5" x14ac:dyDescent="0.25">
      <c r="B1332" s="1" t="str">
        <f t="shared" ca="1" si="194"/>
        <v>222708111</v>
      </c>
      <c r="C1332" s="384">
        <f t="shared" si="195"/>
        <v>45870</v>
      </c>
      <c r="D1332" s="384">
        <f t="shared" si="195"/>
        <v>45900</v>
      </c>
      <c r="E1332" s="385">
        <f ca="1">IFERROR(INDEX('3. GRI Pricing'!$A$16:$AP$616,MATCH('PBI data'!$B1332,'3. GRI Pricing'!$A$16:$A$616,0),MATCH('PBI data'!$D1332,'3. GRI Pricing'!$A$16:$AP$16,0)),0)</f>
        <v>1424.1630035859032</v>
      </c>
    </row>
    <row r="1333" spans="1:5" x14ac:dyDescent="0.25">
      <c r="B1333" s="1" t="str">
        <f t="shared" ca="1" si="194"/>
        <v>222708111</v>
      </c>
      <c r="C1333" s="384">
        <f t="shared" si="195"/>
        <v>45901</v>
      </c>
      <c r="D1333" s="384">
        <f t="shared" si="195"/>
        <v>45930</v>
      </c>
      <c r="E1333" s="385">
        <f ca="1">IFERROR(INDEX('3. GRI Pricing'!$A$16:$AP$616,MATCH('PBI data'!$B1333,'3. GRI Pricing'!$A$16:$A$616,0),MATCH('PBI data'!$D1333,'3. GRI Pricing'!$A$16:$AP$16,0)),0)</f>
        <v>1430.9999999999991</v>
      </c>
    </row>
    <row r="1334" spans="1:5" x14ac:dyDescent="0.25">
      <c r="A1334" s="381">
        <f>A1322+1</f>
        <v>112</v>
      </c>
      <c r="B1334" s="383" t="str">
        <f ca="1">OFFSET('3. GRI Pricing'!$A$16,'PBI data'!A1334,0)</f>
        <v>222708112</v>
      </c>
      <c r="C1334" s="384">
        <f t="shared" si="195"/>
        <v>45566</v>
      </c>
      <c r="D1334" s="384">
        <f t="shared" si="195"/>
        <v>45596</v>
      </c>
      <c r="E1334" s="385">
        <f ca="1">IFERROR(INDEX('3. GRI Pricing'!$A$16:$AP$616,MATCH('PBI data'!$B1334,'3. GRI Pricing'!$A$16:$A$616,0),MATCH('PBI data'!$D1334,'3. GRI Pricing'!$A$16:$AP$16,0)),0)</f>
        <v>1818.9796489802859</v>
      </c>
    </row>
    <row r="1335" spans="1:5" x14ac:dyDescent="0.25">
      <c r="B1335" s="1" t="str">
        <f ca="1">B1334</f>
        <v>222708112</v>
      </c>
      <c r="C1335" s="384">
        <f t="shared" si="195"/>
        <v>45597</v>
      </c>
      <c r="D1335" s="384">
        <f t="shared" si="195"/>
        <v>45626</v>
      </c>
      <c r="E1335" s="385">
        <f ca="1">IFERROR(INDEX('3. GRI Pricing'!$A$16:$AP$616,MATCH('PBI data'!$B1335,'3. GRI Pricing'!$A$16:$A$616,0),MATCH('PBI data'!$D1335,'3. GRI Pricing'!$A$16:$AP$16,0)),0)</f>
        <v>1827.7120463997373</v>
      </c>
    </row>
    <row r="1336" spans="1:5" x14ac:dyDescent="0.25">
      <c r="B1336" s="1" t="str">
        <f t="shared" ref="B1336:B1345" ca="1" si="196">B1335</f>
        <v>222708112</v>
      </c>
      <c r="C1336" s="384">
        <f t="shared" si="195"/>
        <v>45627</v>
      </c>
      <c r="D1336" s="384">
        <f t="shared" si="195"/>
        <v>45657</v>
      </c>
      <c r="E1336" s="385">
        <f ca="1">IFERROR(INDEX('3. GRI Pricing'!$A$16:$AP$616,MATCH('PBI data'!$B1336,'3. GRI Pricing'!$A$16:$A$616,0),MATCH('PBI data'!$D1336,'3. GRI Pricing'!$A$16:$AP$16,0)),0)</f>
        <v>1836.7795671807926</v>
      </c>
    </row>
    <row r="1337" spans="1:5" x14ac:dyDescent="0.25">
      <c r="B1337" s="1" t="str">
        <f t="shared" ca="1" si="196"/>
        <v>222708112</v>
      </c>
      <c r="C1337" s="384">
        <f t="shared" si="195"/>
        <v>45658</v>
      </c>
      <c r="D1337" s="384">
        <f t="shared" si="195"/>
        <v>45688</v>
      </c>
      <c r="E1337" s="385">
        <f ca="1">IFERROR(INDEX('3. GRI Pricing'!$A$16:$AP$616,MATCH('PBI data'!$B1337,'3. GRI Pricing'!$A$16:$A$616,0),MATCH('PBI data'!$D1337,'3. GRI Pricing'!$A$16:$AP$16,0)),0)</f>
        <v>1845.8920731296573</v>
      </c>
    </row>
    <row r="1338" spans="1:5" x14ac:dyDescent="0.25">
      <c r="B1338" s="1" t="str">
        <f t="shared" ca="1" si="196"/>
        <v>222708112</v>
      </c>
      <c r="C1338" s="384">
        <f t="shared" si="195"/>
        <v>45689</v>
      </c>
      <c r="D1338" s="384">
        <f t="shared" si="195"/>
        <v>45716</v>
      </c>
      <c r="E1338" s="385">
        <f ca="1">IFERROR(INDEX('3. GRI Pricing'!$A$16:$AP$616,MATCH('PBI data'!$B1338,'3. GRI Pricing'!$A$16:$A$616,0),MATCH('PBI data'!$D1338,'3. GRI Pricing'!$A$16:$AP$16,0)),0)</f>
        <v>1854.1615749909854</v>
      </c>
    </row>
    <row r="1339" spans="1:5" x14ac:dyDescent="0.25">
      <c r="B1339" s="1" t="str">
        <f t="shared" ca="1" si="196"/>
        <v>222708112</v>
      </c>
      <c r="C1339" s="384">
        <f t="shared" si="195"/>
        <v>45717</v>
      </c>
      <c r="D1339" s="384">
        <f t="shared" si="195"/>
        <v>45747</v>
      </c>
      <c r="E1339" s="385">
        <f ca="1">IFERROR(INDEX('3. GRI Pricing'!$A$16:$AP$616,MATCH('PBI data'!$B1339,'3. GRI Pricing'!$A$16:$A$616,0),MATCH('PBI data'!$D1339,'3. GRI Pricing'!$A$16:$AP$16,0)),0)</f>
        <v>1863.3603153756005</v>
      </c>
    </row>
    <row r="1340" spans="1:5" x14ac:dyDescent="0.25">
      <c r="B1340" s="1" t="str">
        <f t="shared" ca="1" si="196"/>
        <v>222708112</v>
      </c>
      <c r="C1340" s="384">
        <f t="shared" si="195"/>
        <v>45748</v>
      </c>
      <c r="D1340" s="384">
        <f t="shared" si="195"/>
        <v>45777</v>
      </c>
      <c r="E1340" s="385">
        <f ca="1">IFERROR(INDEX('3. GRI Pricing'!$A$16:$AP$616,MATCH('PBI data'!$B1340,'3. GRI Pricing'!$A$16:$A$616,0),MATCH('PBI data'!$D1340,'3. GRI Pricing'!$A$16:$AP$16,0)),0)</f>
        <v>1872.3057715925604</v>
      </c>
    </row>
    <row r="1341" spans="1:5" x14ac:dyDescent="0.25">
      <c r="B1341" s="1" t="str">
        <f t="shared" ca="1" si="196"/>
        <v>222708112</v>
      </c>
      <c r="C1341" s="384">
        <f t="shared" si="195"/>
        <v>45778</v>
      </c>
      <c r="D1341" s="384">
        <f t="shared" si="195"/>
        <v>45808</v>
      </c>
      <c r="E1341" s="385">
        <f ca="1">IFERROR(INDEX('3. GRI Pricing'!$A$16:$AP$616,MATCH('PBI data'!$B1341,'3. GRI Pricing'!$A$16:$A$616,0),MATCH('PBI data'!$D1341,'3. GRI Pricing'!$A$16:$AP$16,0)),0)</f>
        <v>1881.5945277321541</v>
      </c>
    </row>
    <row r="1342" spans="1:5" x14ac:dyDescent="0.25">
      <c r="B1342" s="1" t="str">
        <f t="shared" ca="1" si="196"/>
        <v>222708112</v>
      </c>
      <c r="C1342" s="384">
        <f t="shared" si="195"/>
        <v>45809</v>
      </c>
      <c r="D1342" s="384">
        <f t="shared" si="195"/>
        <v>45838</v>
      </c>
      <c r="E1342" s="385">
        <f ca="1">IFERROR(INDEX('3. GRI Pricing'!$A$16:$AP$616,MATCH('PBI data'!$B1342,'3. GRI Pricing'!$A$16:$A$616,0),MATCH('PBI data'!$D1342,'3. GRI Pricing'!$A$16:$AP$16,0)),0)</f>
        <v>1890.6275211510927</v>
      </c>
    </row>
    <row r="1343" spans="1:5" x14ac:dyDescent="0.25">
      <c r="B1343" s="1" t="str">
        <f t="shared" ca="1" si="196"/>
        <v>222708112</v>
      </c>
      <c r="C1343" s="384">
        <f t="shared" ref="C1343:D1358" si="197">C1331</f>
        <v>45839</v>
      </c>
      <c r="D1343" s="384">
        <f t="shared" si="197"/>
        <v>45869</v>
      </c>
      <c r="E1343" s="385">
        <f ca="1">IFERROR(INDEX('3. GRI Pricing'!$A$16:$AP$616,MATCH('PBI data'!$B1343,'3. GRI Pricing'!$A$16:$A$616,0),MATCH('PBI data'!$D1343,'3. GRI Pricing'!$A$16:$AP$16,0)),0)</f>
        <v>1900.0071739093275</v>
      </c>
    </row>
    <row r="1344" spans="1:5" x14ac:dyDescent="0.25">
      <c r="B1344" s="1" t="str">
        <f t="shared" ca="1" si="196"/>
        <v>222708112</v>
      </c>
      <c r="C1344" s="384">
        <f t="shared" si="197"/>
        <v>45870</v>
      </c>
      <c r="D1344" s="384">
        <f t="shared" si="197"/>
        <v>45900</v>
      </c>
      <c r="E1344" s="385">
        <f ca="1">IFERROR(INDEX('3. GRI Pricing'!$A$16:$AP$616,MATCH('PBI data'!$B1344,'3. GRI Pricing'!$A$16:$A$616,0),MATCH('PBI data'!$D1344,'3. GRI Pricing'!$A$16:$AP$16,0)),0)</f>
        <v>1909.4333603633224</v>
      </c>
    </row>
    <row r="1345" spans="1:5" x14ac:dyDescent="0.25">
      <c r="B1345" s="1" t="str">
        <f t="shared" ca="1" si="196"/>
        <v>222708112</v>
      </c>
      <c r="C1345" s="384">
        <f t="shared" si="197"/>
        <v>45901</v>
      </c>
      <c r="D1345" s="384">
        <f t="shared" si="197"/>
        <v>45930</v>
      </c>
      <c r="E1345" s="385">
        <f ca="1">IFERROR(INDEX('3. GRI Pricing'!$A$16:$AP$616,MATCH('PBI data'!$B1345,'3. GRI Pricing'!$A$16:$A$616,0),MATCH('PBI data'!$D1345,'3. GRI Pricing'!$A$16:$AP$16,0)),0)</f>
        <v>1918.5999999999992</v>
      </c>
    </row>
    <row r="1346" spans="1:5" x14ac:dyDescent="0.25">
      <c r="A1346" s="381">
        <f>A1334+1</f>
        <v>113</v>
      </c>
      <c r="B1346" s="383" t="str">
        <f ca="1">OFFSET('3. GRI Pricing'!$A$16,'PBI data'!A1346,0)</f>
        <v>222708113</v>
      </c>
      <c r="C1346" s="384">
        <f t="shared" si="197"/>
        <v>45566</v>
      </c>
      <c r="D1346" s="384">
        <f t="shared" si="197"/>
        <v>45596</v>
      </c>
      <c r="E1346" s="385">
        <f ca="1">IFERROR(INDEX('3. GRI Pricing'!$A$16:$AP$616,MATCH('PBI data'!$B1346,'3. GRI Pricing'!$A$16:$A$616,0),MATCH('PBI data'!$D1346,'3. GRI Pricing'!$A$16:$AP$16,0)),0)</f>
        <v>1396.895973526297</v>
      </c>
    </row>
    <row r="1347" spans="1:5" x14ac:dyDescent="0.25">
      <c r="B1347" s="1" t="str">
        <f ca="1">B1346</f>
        <v>222708113</v>
      </c>
      <c r="C1347" s="384">
        <f t="shared" si="197"/>
        <v>45597</v>
      </c>
      <c r="D1347" s="384">
        <f t="shared" si="197"/>
        <v>45626</v>
      </c>
      <c r="E1347" s="385">
        <f ca="1">IFERROR(INDEX('3. GRI Pricing'!$A$16:$AP$616,MATCH('PBI data'!$B1347,'3. GRI Pricing'!$A$16:$A$616,0),MATCH('PBI data'!$D1347,'3. GRI Pricing'!$A$16:$AP$16,0)),0)</f>
        <v>1403.6020687821187</v>
      </c>
    </row>
    <row r="1348" spans="1:5" x14ac:dyDescent="0.25">
      <c r="B1348" s="1" t="str">
        <f t="shared" ref="B1348:B1357" ca="1" si="198">B1347</f>
        <v>222708113</v>
      </c>
      <c r="C1348" s="384">
        <f t="shared" si="197"/>
        <v>45627</v>
      </c>
      <c r="D1348" s="384">
        <f t="shared" si="197"/>
        <v>45657</v>
      </c>
      <c r="E1348" s="385">
        <f ca="1">IFERROR(INDEX('3. GRI Pricing'!$A$16:$AP$616,MATCH('PBI data'!$B1348,'3. GRI Pricing'!$A$16:$A$616,0),MATCH('PBI data'!$D1348,'3. GRI Pricing'!$A$16:$AP$16,0)),0)</f>
        <v>1410.56552396757</v>
      </c>
    </row>
    <row r="1349" spans="1:5" x14ac:dyDescent="0.25">
      <c r="B1349" s="1" t="str">
        <f t="shared" ca="1" si="198"/>
        <v>222708113</v>
      </c>
      <c r="C1349" s="384">
        <f t="shared" si="197"/>
        <v>45658</v>
      </c>
      <c r="D1349" s="384">
        <f t="shared" si="197"/>
        <v>45688</v>
      </c>
      <c r="E1349" s="385">
        <f ca="1">IFERROR(INDEX('3. GRI Pricing'!$A$16:$AP$616,MATCH('PBI data'!$B1349,'3. GRI Pricing'!$A$16:$A$616,0),MATCH('PBI data'!$D1349,'3. GRI Pricing'!$A$16:$AP$16,0)),0)</f>
        <v>1417.5635257736042</v>
      </c>
    </row>
    <row r="1350" spans="1:5" x14ac:dyDescent="0.25">
      <c r="B1350" s="1" t="str">
        <f t="shared" ca="1" si="198"/>
        <v>222708113</v>
      </c>
      <c r="C1350" s="384">
        <f t="shared" si="197"/>
        <v>45689</v>
      </c>
      <c r="D1350" s="384">
        <f t="shared" si="197"/>
        <v>45716</v>
      </c>
      <c r="E1350" s="385">
        <f ca="1">IFERROR(INDEX('3. GRI Pricing'!$A$16:$AP$616,MATCH('PBI data'!$B1350,'3. GRI Pricing'!$A$16:$A$616,0),MATCH('PBI data'!$D1350,'3. GRI Pricing'!$A$16:$AP$16,0)),0)</f>
        <v>1423.9141377002593</v>
      </c>
    </row>
    <row r="1351" spans="1:5" x14ac:dyDescent="0.25">
      <c r="B1351" s="1" t="str">
        <f t="shared" ca="1" si="198"/>
        <v>222708113</v>
      </c>
      <c r="C1351" s="384">
        <f t="shared" si="197"/>
        <v>45717</v>
      </c>
      <c r="D1351" s="384">
        <f t="shared" si="197"/>
        <v>45747</v>
      </c>
      <c r="E1351" s="385">
        <f ca="1">IFERROR(INDEX('3. GRI Pricing'!$A$16:$AP$616,MATCH('PBI data'!$B1351,'3. GRI Pricing'!$A$16:$A$616,0),MATCH('PBI data'!$D1351,'3. GRI Pricing'!$A$16:$AP$16,0)),0)</f>
        <v>1430.978363741483</v>
      </c>
    </row>
    <row r="1352" spans="1:5" x14ac:dyDescent="0.25">
      <c r="B1352" s="1" t="str">
        <f t="shared" ca="1" si="198"/>
        <v>222708113</v>
      </c>
      <c r="C1352" s="384">
        <f t="shared" si="197"/>
        <v>45748</v>
      </c>
      <c r="D1352" s="384">
        <f t="shared" si="197"/>
        <v>45777</v>
      </c>
      <c r="E1352" s="385">
        <f ca="1">IFERROR(INDEX('3. GRI Pricing'!$A$16:$AP$616,MATCH('PBI data'!$B1352,'3. GRI Pricing'!$A$16:$A$616,0),MATCH('PBI data'!$D1352,'3. GRI Pricing'!$A$16:$AP$16,0)),0)</f>
        <v>1437.8480787368278</v>
      </c>
    </row>
    <row r="1353" spans="1:5" x14ac:dyDescent="0.25">
      <c r="B1353" s="1" t="str">
        <f t="shared" ca="1" si="198"/>
        <v>222708113</v>
      </c>
      <c r="C1353" s="384">
        <f t="shared" si="197"/>
        <v>45778</v>
      </c>
      <c r="D1353" s="384">
        <f t="shared" si="197"/>
        <v>45808</v>
      </c>
      <c r="E1353" s="385">
        <f ca="1">IFERROR(INDEX('3. GRI Pricing'!$A$16:$AP$616,MATCH('PBI data'!$B1353,'3. GRI Pricing'!$A$16:$A$616,0),MATCH('PBI data'!$D1353,'3. GRI Pricing'!$A$16:$AP$16,0)),0)</f>
        <v>1444.9814328992782</v>
      </c>
    </row>
    <row r="1354" spans="1:5" x14ac:dyDescent="0.25">
      <c r="B1354" s="1" t="str">
        <f t="shared" ca="1" si="198"/>
        <v>222708113</v>
      </c>
      <c r="C1354" s="384">
        <f t="shared" si="197"/>
        <v>45809</v>
      </c>
      <c r="D1354" s="384">
        <f t="shared" si="197"/>
        <v>45838</v>
      </c>
      <c r="E1354" s="385">
        <f ca="1">IFERROR(INDEX('3. GRI Pricing'!$A$16:$AP$616,MATCH('PBI data'!$B1354,'3. GRI Pricing'!$A$16:$A$616,0),MATCH('PBI data'!$D1354,'3. GRI Pricing'!$A$16:$AP$16,0)),0)</f>
        <v>1451.9183725966952</v>
      </c>
    </row>
    <row r="1355" spans="1:5" x14ac:dyDescent="0.25">
      <c r="B1355" s="1" t="str">
        <f t="shared" ca="1" si="198"/>
        <v>222708113</v>
      </c>
      <c r="C1355" s="384">
        <f t="shared" si="197"/>
        <v>45839</v>
      </c>
      <c r="D1355" s="384">
        <f t="shared" si="197"/>
        <v>45869</v>
      </c>
      <c r="E1355" s="385">
        <f ca="1">IFERROR(INDEX('3. GRI Pricing'!$A$16:$AP$616,MATCH('PBI data'!$B1355,'3. GRI Pricing'!$A$16:$A$616,0),MATCH('PBI data'!$D1355,'3. GRI Pricing'!$A$16:$AP$16,0)),0)</f>
        <v>1459.1215313447319</v>
      </c>
    </row>
    <row r="1356" spans="1:5" x14ac:dyDescent="0.25">
      <c r="B1356" s="1" t="str">
        <f t="shared" ca="1" si="198"/>
        <v>222708113</v>
      </c>
      <c r="C1356" s="384">
        <f t="shared" si="197"/>
        <v>45870</v>
      </c>
      <c r="D1356" s="384">
        <f t="shared" si="197"/>
        <v>45900</v>
      </c>
      <c r="E1356" s="385">
        <f ca="1">IFERROR(INDEX('3. GRI Pricing'!$A$16:$AP$616,MATCH('PBI data'!$B1356,'3. GRI Pricing'!$A$16:$A$616,0),MATCH('PBI data'!$D1356,'3. GRI Pricing'!$A$16:$AP$16,0)),0)</f>
        <v>1466.3604259143744</v>
      </c>
    </row>
    <row r="1357" spans="1:5" x14ac:dyDescent="0.25">
      <c r="B1357" s="1" t="str">
        <f t="shared" ca="1" si="198"/>
        <v>222708113</v>
      </c>
      <c r="C1357" s="384">
        <f t="shared" si="197"/>
        <v>45901</v>
      </c>
      <c r="D1357" s="384">
        <f t="shared" si="197"/>
        <v>45930</v>
      </c>
      <c r="E1357" s="385">
        <f ca="1">IFERROR(INDEX('3. GRI Pricing'!$A$16:$AP$616,MATCH('PBI data'!$B1357,'3. GRI Pricing'!$A$16:$A$616,0),MATCH('PBI data'!$D1357,'3. GRI Pricing'!$A$16:$AP$16,0)),0)</f>
        <v>1473.3999999999992</v>
      </c>
    </row>
    <row r="1358" spans="1:5" x14ac:dyDescent="0.25">
      <c r="A1358" s="381">
        <f>A1346+1</f>
        <v>114</v>
      </c>
      <c r="B1358" s="383" t="str">
        <f ca="1">OFFSET('3. GRI Pricing'!$A$16,'PBI data'!A1358,0)</f>
        <v>222708114</v>
      </c>
      <c r="C1358" s="384">
        <f t="shared" si="197"/>
        <v>45566</v>
      </c>
      <c r="D1358" s="384">
        <f t="shared" si="197"/>
        <v>45596</v>
      </c>
      <c r="E1358" s="385">
        <f ca="1">IFERROR(INDEX('3. GRI Pricing'!$A$16:$AP$616,MATCH('PBI data'!$B1358,'3. GRI Pricing'!$A$16:$A$616,0),MATCH('PBI data'!$D1358,'3. GRI Pricing'!$A$16:$AP$16,0)),0)</f>
        <v>1361.7223339051311</v>
      </c>
    </row>
    <row r="1359" spans="1:5" x14ac:dyDescent="0.25">
      <c r="B1359" s="1" t="str">
        <f ca="1">B1358</f>
        <v>222708114</v>
      </c>
      <c r="C1359" s="384">
        <f t="shared" ref="C1359:D1374" si="199">C1347</f>
        <v>45597</v>
      </c>
      <c r="D1359" s="384">
        <f t="shared" si="199"/>
        <v>45626</v>
      </c>
      <c r="E1359" s="385">
        <f ca="1">IFERROR(INDEX('3. GRI Pricing'!$A$16:$AP$616,MATCH('PBI data'!$B1359,'3. GRI Pricing'!$A$16:$A$616,0),MATCH('PBI data'!$D1359,'3. GRI Pricing'!$A$16:$AP$16,0)),0)</f>
        <v>1368.2595706473171</v>
      </c>
    </row>
    <row r="1360" spans="1:5" x14ac:dyDescent="0.25">
      <c r="B1360" s="1" t="str">
        <f t="shared" ref="B1360:B1369" ca="1" si="200">B1359</f>
        <v>222708114</v>
      </c>
      <c r="C1360" s="384">
        <f t="shared" si="199"/>
        <v>45627</v>
      </c>
      <c r="D1360" s="384">
        <f t="shared" si="199"/>
        <v>45657</v>
      </c>
      <c r="E1360" s="385">
        <f ca="1">IFERROR(INDEX('3. GRI Pricing'!$A$16:$AP$616,MATCH('PBI data'!$B1360,'3. GRI Pricing'!$A$16:$A$616,0),MATCH('PBI data'!$D1360,'3. GRI Pricing'!$A$16:$AP$16,0)),0)</f>
        <v>1375.0476870331347</v>
      </c>
    </row>
    <row r="1361" spans="1:5" x14ac:dyDescent="0.25">
      <c r="B1361" s="1" t="str">
        <f t="shared" ca="1" si="200"/>
        <v>222708114</v>
      </c>
      <c r="C1361" s="384">
        <f t="shared" si="199"/>
        <v>45658</v>
      </c>
      <c r="D1361" s="384">
        <f t="shared" si="199"/>
        <v>45688</v>
      </c>
      <c r="E1361" s="385">
        <f ca="1">IFERROR(INDEX('3. GRI Pricing'!$A$16:$AP$616,MATCH('PBI data'!$B1361,'3. GRI Pricing'!$A$16:$A$616,0),MATCH('PBI data'!$D1361,'3. GRI Pricing'!$A$16:$AP$16,0)),0)</f>
        <v>1381.8694801605998</v>
      </c>
    </row>
    <row r="1362" spans="1:5" x14ac:dyDescent="0.25">
      <c r="B1362" s="1" t="str">
        <f t="shared" ca="1" si="200"/>
        <v>222708114</v>
      </c>
      <c r="C1362" s="384">
        <f t="shared" si="199"/>
        <v>45689</v>
      </c>
      <c r="D1362" s="384">
        <f t="shared" si="199"/>
        <v>45716</v>
      </c>
      <c r="E1362" s="385">
        <f ca="1">IFERROR(INDEX('3. GRI Pricing'!$A$16:$AP$616,MATCH('PBI data'!$B1362,'3. GRI Pricing'!$A$16:$A$616,0),MATCH('PBI data'!$D1362,'3. GRI Pricing'!$A$16:$AP$16,0)),0)</f>
        <v>1388.060184592699</v>
      </c>
    </row>
    <row r="1363" spans="1:5" x14ac:dyDescent="0.25">
      <c r="B1363" s="1" t="str">
        <f t="shared" ca="1" si="200"/>
        <v>222708114</v>
      </c>
      <c r="C1363" s="384">
        <f t="shared" si="199"/>
        <v>45717</v>
      </c>
      <c r="D1363" s="384">
        <f t="shared" si="199"/>
        <v>45747</v>
      </c>
      <c r="E1363" s="385">
        <f ca="1">IFERROR(INDEX('3. GRI Pricing'!$A$16:$AP$616,MATCH('PBI data'!$B1363,'3. GRI Pricing'!$A$16:$A$616,0),MATCH('PBI data'!$D1363,'3. GRI Pricing'!$A$16:$AP$16,0)),0)</f>
        <v>1394.9465344386401</v>
      </c>
    </row>
    <row r="1364" spans="1:5" x14ac:dyDescent="0.25">
      <c r="B1364" s="1" t="str">
        <f t="shared" ca="1" si="200"/>
        <v>222708114</v>
      </c>
      <c r="C1364" s="384">
        <f t="shared" si="199"/>
        <v>45748</v>
      </c>
      <c r="D1364" s="384">
        <f t="shared" si="199"/>
        <v>45777</v>
      </c>
      <c r="E1364" s="385">
        <f ca="1">IFERROR(INDEX('3. GRI Pricing'!$A$16:$AP$616,MATCH('PBI data'!$B1364,'3. GRI Pricing'!$A$16:$A$616,0),MATCH('PBI data'!$D1364,'3. GRI Pricing'!$A$16:$AP$16,0)),0)</f>
        <v>1401.6432709988503</v>
      </c>
    </row>
    <row r="1365" spans="1:5" x14ac:dyDescent="0.25">
      <c r="B1365" s="1" t="str">
        <f t="shared" ca="1" si="200"/>
        <v>222708114</v>
      </c>
      <c r="C1365" s="384">
        <f t="shared" si="199"/>
        <v>45778</v>
      </c>
      <c r="D1365" s="384">
        <f t="shared" si="199"/>
        <v>45808</v>
      </c>
      <c r="E1365" s="385">
        <f ca="1">IFERROR(INDEX('3. GRI Pricing'!$A$16:$AP$616,MATCH('PBI data'!$B1365,'3. GRI Pricing'!$A$16:$A$616,0),MATCH('PBI data'!$D1365,'3. GRI Pricing'!$A$16:$AP$16,0)),0)</f>
        <v>1408.5970083298721</v>
      </c>
    </row>
    <row r="1366" spans="1:5" x14ac:dyDescent="0.25">
      <c r="B1366" s="1" t="str">
        <f t="shared" ca="1" si="200"/>
        <v>222708114</v>
      </c>
      <c r="C1366" s="384">
        <f t="shared" si="199"/>
        <v>45809</v>
      </c>
      <c r="D1366" s="384">
        <f t="shared" si="199"/>
        <v>45838</v>
      </c>
      <c r="E1366" s="385">
        <f ca="1">IFERROR(INDEX('3. GRI Pricing'!$A$16:$AP$616,MATCH('PBI data'!$B1366,'3. GRI Pricing'!$A$16:$A$616,0),MATCH('PBI data'!$D1366,'3. GRI Pricing'!$A$16:$AP$16,0)),0)</f>
        <v>1415.3592768838289</v>
      </c>
    </row>
    <row r="1367" spans="1:5" x14ac:dyDescent="0.25">
      <c r="B1367" s="1" t="str">
        <f t="shared" ca="1" si="200"/>
        <v>222708114</v>
      </c>
      <c r="C1367" s="384">
        <f t="shared" si="199"/>
        <v>45839</v>
      </c>
      <c r="D1367" s="384">
        <f t="shared" si="199"/>
        <v>45869</v>
      </c>
      <c r="E1367" s="385">
        <f ca="1">IFERROR(INDEX('3. GRI Pricing'!$A$16:$AP$616,MATCH('PBI data'!$B1367,'3. GRI Pricing'!$A$16:$A$616,0),MATCH('PBI data'!$D1367,'3. GRI Pricing'!$A$16:$AP$16,0)),0)</f>
        <v>1422.3810611310157</v>
      </c>
    </row>
    <row r="1368" spans="1:5" x14ac:dyDescent="0.25">
      <c r="B1368" s="1" t="str">
        <f t="shared" ca="1" si="200"/>
        <v>222708114</v>
      </c>
      <c r="C1368" s="384">
        <f t="shared" si="199"/>
        <v>45870</v>
      </c>
      <c r="D1368" s="384">
        <f t="shared" si="199"/>
        <v>45900</v>
      </c>
      <c r="E1368" s="385">
        <f ca="1">IFERROR(INDEX('3. GRI Pricing'!$A$16:$AP$616,MATCH('PBI data'!$B1368,'3. GRI Pricing'!$A$16:$A$616,0),MATCH('PBI data'!$D1368,'3. GRI Pricing'!$A$16:$AP$16,0)),0)</f>
        <v>1429.4376813769622</v>
      </c>
    </row>
    <row r="1369" spans="1:5" x14ac:dyDescent="0.25">
      <c r="B1369" s="1" t="str">
        <f t="shared" ca="1" si="200"/>
        <v>222708114</v>
      </c>
      <c r="C1369" s="384">
        <f t="shared" si="199"/>
        <v>45901</v>
      </c>
      <c r="D1369" s="384">
        <f t="shared" si="199"/>
        <v>45930</v>
      </c>
      <c r="E1369" s="385">
        <f ca="1">IFERROR(INDEX('3. GRI Pricing'!$A$16:$AP$616,MATCH('PBI data'!$B1369,'3. GRI Pricing'!$A$16:$A$616,0),MATCH('PBI data'!$D1369,'3. GRI Pricing'!$A$16:$AP$16,0)),0)</f>
        <v>1436.2999999999993</v>
      </c>
    </row>
    <row r="1370" spans="1:5" x14ac:dyDescent="0.25">
      <c r="A1370" s="381">
        <f>A1358+1</f>
        <v>115</v>
      </c>
      <c r="B1370" s="383" t="str">
        <f ca="1">OFFSET('3. GRI Pricing'!$A$16,'PBI data'!A1370,0)</f>
        <v>222708115</v>
      </c>
      <c r="C1370" s="384">
        <f t="shared" si="199"/>
        <v>45566</v>
      </c>
      <c r="D1370" s="384">
        <f t="shared" si="199"/>
        <v>45596</v>
      </c>
      <c r="E1370" s="385">
        <f ca="1">IFERROR(INDEX('3. GRI Pricing'!$A$16:$AP$616,MATCH('PBI data'!$B1370,'3. GRI Pricing'!$A$16:$A$616,0),MATCH('PBI data'!$D1370,'3. GRI Pricing'!$A$16:$AP$16,0)),0)</f>
        <v>1808.9300376599529</v>
      </c>
    </row>
    <row r="1371" spans="1:5" x14ac:dyDescent="0.25">
      <c r="B1371" s="1" t="str">
        <f ca="1">B1370</f>
        <v>222708115</v>
      </c>
      <c r="C1371" s="384">
        <f t="shared" si="199"/>
        <v>45597</v>
      </c>
      <c r="D1371" s="384">
        <f t="shared" si="199"/>
        <v>45626</v>
      </c>
      <c r="E1371" s="385">
        <f ca="1">IFERROR(INDEX('3. GRI Pricing'!$A$16:$AP$616,MATCH('PBI data'!$B1371,'3. GRI Pricing'!$A$16:$A$616,0),MATCH('PBI data'!$D1371,'3. GRI Pricing'!$A$16:$AP$16,0)),0)</f>
        <v>1817.6141897897942</v>
      </c>
    </row>
    <row r="1372" spans="1:5" x14ac:dyDescent="0.25">
      <c r="B1372" s="1" t="str">
        <f t="shared" ref="B1372:B1381" ca="1" si="201">B1371</f>
        <v>222708115</v>
      </c>
      <c r="C1372" s="384">
        <f t="shared" si="199"/>
        <v>45627</v>
      </c>
      <c r="D1372" s="384">
        <f t="shared" si="199"/>
        <v>45657</v>
      </c>
      <c r="E1372" s="385">
        <f ca="1">IFERROR(INDEX('3. GRI Pricing'!$A$16:$AP$616,MATCH('PBI data'!$B1372,'3. GRI Pricing'!$A$16:$A$616,0),MATCH('PBI data'!$D1372,'3. GRI Pricing'!$A$16:$AP$16,0)),0)</f>
        <v>1826.6316137709539</v>
      </c>
    </row>
    <row r="1373" spans="1:5" x14ac:dyDescent="0.25">
      <c r="B1373" s="1" t="str">
        <f t="shared" ca="1" si="201"/>
        <v>222708115</v>
      </c>
      <c r="C1373" s="384">
        <f t="shared" si="199"/>
        <v>45658</v>
      </c>
      <c r="D1373" s="384">
        <f t="shared" si="199"/>
        <v>45688</v>
      </c>
      <c r="E1373" s="385">
        <f ca="1">IFERROR(INDEX('3. GRI Pricing'!$A$16:$AP$616,MATCH('PBI data'!$B1373,'3. GRI Pricing'!$A$16:$A$616,0),MATCH('PBI data'!$D1373,'3. GRI Pricing'!$A$16:$AP$16,0)),0)</f>
        <v>1835.6937743830845</v>
      </c>
    </row>
    <row r="1374" spans="1:5" x14ac:dyDescent="0.25">
      <c r="B1374" s="1" t="str">
        <f t="shared" ca="1" si="201"/>
        <v>222708115</v>
      </c>
      <c r="C1374" s="384">
        <f t="shared" si="199"/>
        <v>45689</v>
      </c>
      <c r="D1374" s="384">
        <f t="shared" si="199"/>
        <v>45716</v>
      </c>
      <c r="E1374" s="385">
        <f ca="1">IFERROR(INDEX('3. GRI Pricing'!$A$16:$AP$616,MATCH('PBI data'!$B1374,'3. GRI Pricing'!$A$16:$A$616,0),MATCH('PBI data'!$D1374,'3. GRI Pricing'!$A$16:$AP$16,0)),0)</f>
        <v>1843.9175883888249</v>
      </c>
    </row>
    <row r="1375" spans="1:5" x14ac:dyDescent="0.25">
      <c r="B1375" s="1" t="str">
        <f t="shared" ca="1" si="201"/>
        <v>222708115</v>
      </c>
      <c r="C1375" s="384">
        <f t="shared" ref="C1375:D1390" si="202">C1363</f>
        <v>45717</v>
      </c>
      <c r="D1375" s="384">
        <f t="shared" si="202"/>
        <v>45747</v>
      </c>
      <c r="E1375" s="385">
        <f ca="1">IFERROR(INDEX('3. GRI Pricing'!$A$16:$AP$616,MATCH('PBI data'!$B1375,'3. GRI Pricing'!$A$16:$A$616,0),MATCH('PBI data'!$D1375,'3. GRI Pricing'!$A$16:$AP$16,0)),0)</f>
        <v>1853.0655070033592</v>
      </c>
    </row>
    <row r="1376" spans="1:5" x14ac:dyDescent="0.25">
      <c r="B1376" s="1" t="str">
        <f t="shared" ca="1" si="201"/>
        <v>222708115</v>
      </c>
      <c r="C1376" s="384">
        <f t="shared" si="202"/>
        <v>45748</v>
      </c>
      <c r="D1376" s="384">
        <f t="shared" si="202"/>
        <v>45777</v>
      </c>
      <c r="E1376" s="385">
        <f ca="1">IFERROR(INDEX('3. GRI Pricing'!$A$16:$AP$616,MATCH('PBI data'!$B1376,'3. GRI Pricing'!$A$16:$A$616,0),MATCH('PBI data'!$D1376,'3. GRI Pricing'!$A$16:$AP$16,0)),0)</f>
        <v>1861.9615408102807</v>
      </c>
    </row>
    <row r="1377" spans="1:5" x14ac:dyDescent="0.25">
      <c r="B1377" s="1" t="str">
        <f t="shared" ca="1" si="201"/>
        <v>222708115</v>
      </c>
      <c r="C1377" s="384">
        <f t="shared" si="202"/>
        <v>45778</v>
      </c>
      <c r="D1377" s="384">
        <f t="shared" si="202"/>
        <v>45808</v>
      </c>
      <c r="E1377" s="385">
        <f ca="1">IFERROR(INDEX('3. GRI Pricing'!$A$16:$AP$616,MATCH('PBI data'!$B1377,'3. GRI Pricing'!$A$16:$A$616,0),MATCH('PBI data'!$D1377,'3. GRI Pricing'!$A$16:$AP$16,0)),0)</f>
        <v>1871.1989778551806</v>
      </c>
    </row>
    <row r="1378" spans="1:5" x14ac:dyDescent="0.25">
      <c r="B1378" s="1" t="str">
        <f t="shared" ca="1" si="201"/>
        <v>222708115</v>
      </c>
      <c r="C1378" s="384">
        <f t="shared" si="202"/>
        <v>45809</v>
      </c>
      <c r="D1378" s="384">
        <f t="shared" si="202"/>
        <v>45838</v>
      </c>
      <c r="E1378" s="385">
        <f ca="1">IFERROR(INDEX('3. GRI Pricing'!$A$16:$AP$616,MATCH('PBI data'!$B1378,'3. GRI Pricing'!$A$16:$A$616,0),MATCH('PBI data'!$D1378,'3. GRI Pricing'!$A$16:$AP$16,0)),0)</f>
        <v>1880.1820652331305</v>
      </c>
    </row>
    <row r="1379" spans="1:5" x14ac:dyDescent="0.25">
      <c r="B1379" s="1" t="str">
        <f t="shared" ca="1" si="201"/>
        <v>222708115</v>
      </c>
      <c r="C1379" s="384">
        <f t="shared" si="202"/>
        <v>45839</v>
      </c>
      <c r="D1379" s="384">
        <f t="shared" si="202"/>
        <v>45869</v>
      </c>
      <c r="E1379" s="385">
        <f ca="1">IFERROR(INDEX('3. GRI Pricing'!$A$16:$AP$616,MATCH('PBI data'!$B1379,'3. GRI Pricing'!$A$16:$A$616,0),MATCH('PBI data'!$D1379,'3. GRI Pricing'!$A$16:$AP$16,0)),0)</f>
        <v>1889.5098967054082</v>
      </c>
    </row>
    <row r="1380" spans="1:5" x14ac:dyDescent="0.25">
      <c r="B1380" s="1" t="str">
        <f t="shared" ca="1" si="201"/>
        <v>222708115</v>
      </c>
      <c r="C1380" s="384">
        <f t="shared" si="202"/>
        <v>45870</v>
      </c>
      <c r="D1380" s="384">
        <f t="shared" si="202"/>
        <v>45900</v>
      </c>
      <c r="E1380" s="385">
        <f ca="1">IFERROR(INDEX('3. GRI Pricing'!$A$16:$AP$616,MATCH('PBI data'!$B1380,'3. GRI Pricing'!$A$16:$A$616,0),MATCH('PBI data'!$D1380,'3. GRI Pricing'!$A$16:$AP$16,0)),0)</f>
        <v>1898.8840047812043</v>
      </c>
    </row>
    <row r="1381" spans="1:5" x14ac:dyDescent="0.25">
      <c r="B1381" s="1" t="str">
        <f t="shared" ca="1" si="201"/>
        <v>222708115</v>
      </c>
      <c r="C1381" s="384">
        <f t="shared" si="202"/>
        <v>45901</v>
      </c>
      <c r="D1381" s="384">
        <f t="shared" si="202"/>
        <v>45930</v>
      </c>
      <c r="E1381" s="385">
        <f ca="1">IFERROR(INDEX('3. GRI Pricing'!$A$16:$AP$616,MATCH('PBI data'!$B1381,'3. GRI Pricing'!$A$16:$A$616,0),MATCH('PBI data'!$D1381,'3. GRI Pricing'!$A$16:$AP$16,0)),0)</f>
        <v>1907.9999999999989</v>
      </c>
    </row>
    <row r="1382" spans="1:5" x14ac:dyDescent="0.25">
      <c r="A1382" s="381">
        <f>A1370+1</f>
        <v>116</v>
      </c>
      <c r="B1382" s="383" t="str">
        <f ca="1">OFFSET('3. GRI Pricing'!$A$16,'PBI data'!A1382,0)</f>
        <v>222708116</v>
      </c>
      <c r="C1382" s="384">
        <f t="shared" si="202"/>
        <v>45566</v>
      </c>
      <c r="D1382" s="384">
        <f t="shared" si="202"/>
        <v>45596</v>
      </c>
      <c r="E1382" s="385">
        <f ca="1">IFERROR(INDEX('3. GRI Pricing'!$A$16:$AP$616,MATCH('PBI data'!$B1382,'3. GRI Pricing'!$A$16:$A$616,0),MATCH('PBI data'!$D1382,'3. GRI Pricing'!$A$16:$AP$16,0)),0)</f>
        <v>1351.6727225847981</v>
      </c>
    </row>
    <row r="1383" spans="1:5" x14ac:dyDescent="0.25">
      <c r="B1383" s="1" t="str">
        <f ca="1">B1382</f>
        <v>222708116</v>
      </c>
      <c r="C1383" s="384">
        <f t="shared" si="202"/>
        <v>45597</v>
      </c>
      <c r="D1383" s="384">
        <f t="shared" si="202"/>
        <v>45626</v>
      </c>
      <c r="E1383" s="385">
        <f ca="1">IFERROR(INDEX('3. GRI Pricing'!$A$16:$AP$616,MATCH('PBI data'!$B1383,'3. GRI Pricing'!$A$16:$A$616,0),MATCH('PBI data'!$D1383,'3. GRI Pricing'!$A$16:$AP$16,0)),0)</f>
        <v>1358.1617140373739</v>
      </c>
    </row>
    <row r="1384" spans="1:5" x14ac:dyDescent="0.25">
      <c r="B1384" s="1" t="str">
        <f t="shared" ref="B1384:B1393" ca="1" si="203">B1383</f>
        <v>222708116</v>
      </c>
      <c r="C1384" s="384">
        <f t="shared" si="202"/>
        <v>45627</v>
      </c>
      <c r="D1384" s="384">
        <f t="shared" si="202"/>
        <v>45657</v>
      </c>
      <c r="E1384" s="385">
        <f ca="1">IFERROR(INDEX('3. GRI Pricing'!$A$16:$AP$616,MATCH('PBI data'!$B1384,'3. GRI Pricing'!$A$16:$A$616,0),MATCH('PBI data'!$D1384,'3. GRI Pricing'!$A$16:$AP$16,0)),0)</f>
        <v>1364.899733623296</v>
      </c>
    </row>
    <row r="1385" spans="1:5" x14ac:dyDescent="0.25">
      <c r="B1385" s="1" t="str">
        <f t="shared" ca="1" si="203"/>
        <v>222708116</v>
      </c>
      <c r="C1385" s="384">
        <f t="shared" si="202"/>
        <v>45658</v>
      </c>
      <c r="D1385" s="384">
        <f t="shared" si="202"/>
        <v>45688</v>
      </c>
      <c r="E1385" s="385">
        <f ca="1">IFERROR(INDEX('3. GRI Pricing'!$A$16:$AP$616,MATCH('PBI data'!$B1385,'3. GRI Pricing'!$A$16:$A$616,0),MATCH('PBI data'!$D1385,'3. GRI Pricing'!$A$16:$AP$16,0)),0)</f>
        <v>1371.6711814140269</v>
      </c>
    </row>
    <row r="1386" spans="1:5" x14ac:dyDescent="0.25">
      <c r="B1386" s="1" t="str">
        <f t="shared" ca="1" si="203"/>
        <v>222708116</v>
      </c>
      <c r="C1386" s="384">
        <f t="shared" si="202"/>
        <v>45689</v>
      </c>
      <c r="D1386" s="384">
        <f t="shared" si="202"/>
        <v>45716</v>
      </c>
      <c r="E1386" s="385">
        <f ca="1">IFERROR(INDEX('3. GRI Pricing'!$A$16:$AP$616,MATCH('PBI data'!$B1386,'3. GRI Pricing'!$A$16:$A$616,0),MATCH('PBI data'!$D1386,'3. GRI Pricing'!$A$16:$AP$16,0)),0)</f>
        <v>1377.8161979905385</v>
      </c>
    </row>
    <row r="1387" spans="1:5" x14ac:dyDescent="0.25">
      <c r="B1387" s="1" t="str">
        <f t="shared" ca="1" si="203"/>
        <v>222708116</v>
      </c>
      <c r="C1387" s="384">
        <f t="shared" si="202"/>
        <v>45717</v>
      </c>
      <c r="D1387" s="384">
        <f t="shared" si="202"/>
        <v>45747</v>
      </c>
      <c r="E1387" s="385">
        <f ca="1">IFERROR(INDEX('3. GRI Pricing'!$A$16:$AP$616,MATCH('PBI data'!$B1387,'3. GRI Pricing'!$A$16:$A$616,0),MATCH('PBI data'!$D1387,'3. GRI Pricing'!$A$16:$AP$16,0)),0)</f>
        <v>1384.6517260663989</v>
      </c>
    </row>
    <row r="1388" spans="1:5" x14ac:dyDescent="0.25">
      <c r="B1388" s="1" t="str">
        <f t="shared" ca="1" si="203"/>
        <v>222708116</v>
      </c>
      <c r="C1388" s="384">
        <f t="shared" si="202"/>
        <v>45748</v>
      </c>
      <c r="D1388" s="384">
        <f t="shared" si="202"/>
        <v>45777</v>
      </c>
      <c r="E1388" s="385">
        <f ca="1">IFERROR(INDEX('3. GRI Pricing'!$A$16:$AP$616,MATCH('PBI data'!$B1388,'3. GRI Pricing'!$A$16:$A$616,0),MATCH('PBI data'!$D1388,'3. GRI Pricing'!$A$16:$AP$16,0)),0)</f>
        <v>1391.2990402165706</v>
      </c>
    </row>
    <row r="1389" spans="1:5" x14ac:dyDescent="0.25">
      <c r="B1389" s="1" t="str">
        <f t="shared" ca="1" si="203"/>
        <v>222708116</v>
      </c>
      <c r="C1389" s="384">
        <f t="shared" si="202"/>
        <v>45778</v>
      </c>
      <c r="D1389" s="384">
        <f t="shared" si="202"/>
        <v>45808</v>
      </c>
      <c r="E1389" s="385">
        <f ca="1">IFERROR(INDEX('3. GRI Pricing'!$A$16:$AP$616,MATCH('PBI data'!$B1389,'3. GRI Pricing'!$A$16:$A$616,0),MATCH('PBI data'!$D1389,'3. GRI Pricing'!$A$16:$AP$16,0)),0)</f>
        <v>1398.2014584528986</v>
      </c>
    </row>
    <row r="1390" spans="1:5" x14ac:dyDescent="0.25">
      <c r="B1390" s="1" t="str">
        <f t="shared" ca="1" si="203"/>
        <v>222708116</v>
      </c>
      <c r="C1390" s="384">
        <f t="shared" si="202"/>
        <v>45809</v>
      </c>
      <c r="D1390" s="384">
        <f t="shared" si="202"/>
        <v>45838</v>
      </c>
      <c r="E1390" s="385">
        <f ca="1">IFERROR(INDEX('3. GRI Pricing'!$A$16:$AP$616,MATCH('PBI data'!$B1390,'3. GRI Pricing'!$A$16:$A$616,0),MATCH('PBI data'!$D1390,'3. GRI Pricing'!$A$16:$AP$16,0)),0)</f>
        <v>1404.9138209658668</v>
      </c>
    </row>
    <row r="1391" spans="1:5" x14ac:dyDescent="0.25">
      <c r="B1391" s="1" t="str">
        <f t="shared" ca="1" si="203"/>
        <v>222708116</v>
      </c>
      <c r="C1391" s="384">
        <f t="shared" ref="C1391:D1406" si="204">C1379</f>
        <v>45839</v>
      </c>
      <c r="D1391" s="384">
        <f t="shared" si="204"/>
        <v>45869</v>
      </c>
      <c r="E1391" s="385">
        <f ca="1">IFERROR(INDEX('3. GRI Pricing'!$A$16:$AP$616,MATCH('PBI data'!$B1391,'3. GRI Pricing'!$A$16:$A$616,0),MATCH('PBI data'!$D1391,'3. GRI Pricing'!$A$16:$AP$16,0)),0)</f>
        <v>1411.8837839270966</v>
      </c>
    </row>
    <row r="1392" spans="1:5" x14ac:dyDescent="0.25">
      <c r="B1392" s="1" t="str">
        <f t="shared" ca="1" si="203"/>
        <v>222708116</v>
      </c>
      <c r="C1392" s="384">
        <f t="shared" si="204"/>
        <v>45870</v>
      </c>
      <c r="D1392" s="384">
        <f t="shared" si="204"/>
        <v>45900</v>
      </c>
      <c r="E1392" s="385">
        <f ca="1">IFERROR(INDEX('3. GRI Pricing'!$A$16:$AP$616,MATCH('PBI data'!$B1392,'3. GRI Pricing'!$A$16:$A$616,0),MATCH('PBI data'!$D1392,'3. GRI Pricing'!$A$16:$AP$16,0)),0)</f>
        <v>1418.8883257948441</v>
      </c>
    </row>
    <row r="1393" spans="1:5" x14ac:dyDescent="0.25">
      <c r="B1393" s="1" t="str">
        <f t="shared" ca="1" si="203"/>
        <v>222708116</v>
      </c>
      <c r="C1393" s="384">
        <f t="shared" si="204"/>
        <v>45901</v>
      </c>
      <c r="D1393" s="384">
        <f t="shared" si="204"/>
        <v>45930</v>
      </c>
      <c r="E1393" s="385">
        <f ca="1">IFERROR(INDEX('3. GRI Pricing'!$A$16:$AP$616,MATCH('PBI data'!$B1393,'3. GRI Pricing'!$A$16:$A$616,0),MATCH('PBI data'!$D1393,'3. GRI Pricing'!$A$16:$AP$16,0)),0)</f>
        <v>1425.6999999999991</v>
      </c>
    </row>
    <row r="1394" spans="1:5" x14ac:dyDescent="0.25">
      <c r="A1394" s="381">
        <f>A1382+1</f>
        <v>117</v>
      </c>
      <c r="B1394" s="383" t="str">
        <f ca="1">OFFSET('3. GRI Pricing'!$A$16,'PBI data'!A1394,0)</f>
        <v>222708117</v>
      </c>
      <c r="C1394" s="384">
        <f t="shared" si="204"/>
        <v>45566</v>
      </c>
      <c r="D1394" s="384">
        <f t="shared" si="204"/>
        <v>45596</v>
      </c>
      <c r="E1394" s="385">
        <f ca="1">IFERROR(INDEX('3. GRI Pricing'!$A$16:$AP$616,MATCH('PBI data'!$B1394,'3. GRI Pricing'!$A$16:$A$616,0),MATCH('PBI data'!$D1394,'3. GRI Pricing'!$A$16:$AP$16,0)),0)</f>
        <v>1351.6727225847981</v>
      </c>
    </row>
    <row r="1395" spans="1:5" x14ac:dyDescent="0.25">
      <c r="B1395" s="1" t="str">
        <f ca="1">B1394</f>
        <v>222708117</v>
      </c>
      <c r="C1395" s="384">
        <f t="shared" si="204"/>
        <v>45597</v>
      </c>
      <c r="D1395" s="384">
        <f t="shared" si="204"/>
        <v>45626</v>
      </c>
      <c r="E1395" s="385">
        <f ca="1">IFERROR(INDEX('3. GRI Pricing'!$A$16:$AP$616,MATCH('PBI data'!$B1395,'3. GRI Pricing'!$A$16:$A$616,0),MATCH('PBI data'!$D1395,'3. GRI Pricing'!$A$16:$AP$16,0)),0)</f>
        <v>1358.1617140373739</v>
      </c>
    </row>
    <row r="1396" spans="1:5" x14ac:dyDescent="0.25">
      <c r="B1396" s="1" t="str">
        <f t="shared" ref="B1396:B1405" ca="1" si="205">B1395</f>
        <v>222708117</v>
      </c>
      <c r="C1396" s="384">
        <f t="shared" si="204"/>
        <v>45627</v>
      </c>
      <c r="D1396" s="384">
        <f t="shared" si="204"/>
        <v>45657</v>
      </c>
      <c r="E1396" s="385">
        <f ca="1">IFERROR(INDEX('3. GRI Pricing'!$A$16:$AP$616,MATCH('PBI data'!$B1396,'3. GRI Pricing'!$A$16:$A$616,0),MATCH('PBI data'!$D1396,'3. GRI Pricing'!$A$16:$AP$16,0)),0)</f>
        <v>1364.899733623296</v>
      </c>
    </row>
    <row r="1397" spans="1:5" x14ac:dyDescent="0.25">
      <c r="B1397" s="1" t="str">
        <f t="shared" ca="1" si="205"/>
        <v>222708117</v>
      </c>
      <c r="C1397" s="384">
        <f t="shared" si="204"/>
        <v>45658</v>
      </c>
      <c r="D1397" s="384">
        <f t="shared" si="204"/>
        <v>45688</v>
      </c>
      <c r="E1397" s="385">
        <f ca="1">IFERROR(INDEX('3. GRI Pricing'!$A$16:$AP$616,MATCH('PBI data'!$B1397,'3. GRI Pricing'!$A$16:$A$616,0),MATCH('PBI data'!$D1397,'3. GRI Pricing'!$A$16:$AP$16,0)),0)</f>
        <v>1371.6711814140269</v>
      </c>
    </row>
    <row r="1398" spans="1:5" x14ac:dyDescent="0.25">
      <c r="B1398" s="1" t="str">
        <f t="shared" ca="1" si="205"/>
        <v>222708117</v>
      </c>
      <c r="C1398" s="384">
        <f t="shared" si="204"/>
        <v>45689</v>
      </c>
      <c r="D1398" s="384">
        <f t="shared" si="204"/>
        <v>45716</v>
      </c>
      <c r="E1398" s="385">
        <f ca="1">IFERROR(INDEX('3. GRI Pricing'!$A$16:$AP$616,MATCH('PBI data'!$B1398,'3. GRI Pricing'!$A$16:$A$616,0),MATCH('PBI data'!$D1398,'3. GRI Pricing'!$A$16:$AP$16,0)),0)</f>
        <v>1377.8161979905385</v>
      </c>
    </row>
    <row r="1399" spans="1:5" x14ac:dyDescent="0.25">
      <c r="B1399" s="1" t="str">
        <f t="shared" ca="1" si="205"/>
        <v>222708117</v>
      </c>
      <c r="C1399" s="384">
        <f t="shared" si="204"/>
        <v>45717</v>
      </c>
      <c r="D1399" s="384">
        <f t="shared" si="204"/>
        <v>45747</v>
      </c>
      <c r="E1399" s="385">
        <f ca="1">IFERROR(INDEX('3. GRI Pricing'!$A$16:$AP$616,MATCH('PBI data'!$B1399,'3. GRI Pricing'!$A$16:$A$616,0),MATCH('PBI data'!$D1399,'3. GRI Pricing'!$A$16:$AP$16,0)),0)</f>
        <v>1384.6517260663989</v>
      </c>
    </row>
    <row r="1400" spans="1:5" x14ac:dyDescent="0.25">
      <c r="B1400" s="1" t="str">
        <f t="shared" ca="1" si="205"/>
        <v>222708117</v>
      </c>
      <c r="C1400" s="384">
        <f t="shared" si="204"/>
        <v>45748</v>
      </c>
      <c r="D1400" s="384">
        <f t="shared" si="204"/>
        <v>45777</v>
      </c>
      <c r="E1400" s="385">
        <f ca="1">IFERROR(INDEX('3. GRI Pricing'!$A$16:$AP$616,MATCH('PBI data'!$B1400,'3. GRI Pricing'!$A$16:$A$616,0),MATCH('PBI data'!$D1400,'3. GRI Pricing'!$A$16:$AP$16,0)),0)</f>
        <v>1391.2990402165706</v>
      </c>
    </row>
    <row r="1401" spans="1:5" x14ac:dyDescent="0.25">
      <c r="B1401" s="1" t="str">
        <f t="shared" ca="1" si="205"/>
        <v>222708117</v>
      </c>
      <c r="C1401" s="384">
        <f t="shared" si="204"/>
        <v>45778</v>
      </c>
      <c r="D1401" s="384">
        <f t="shared" si="204"/>
        <v>45808</v>
      </c>
      <c r="E1401" s="385">
        <f ca="1">IFERROR(INDEX('3. GRI Pricing'!$A$16:$AP$616,MATCH('PBI data'!$B1401,'3. GRI Pricing'!$A$16:$A$616,0),MATCH('PBI data'!$D1401,'3. GRI Pricing'!$A$16:$AP$16,0)),0)</f>
        <v>1398.2014584528986</v>
      </c>
    </row>
    <row r="1402" spans="1:5" x14ac:dyDescent="0.25">
      <c r="B1402" s="1" t="str">
        <f t="shared" ca="1" si="205"/>
        <v>222708117</v>
      </c>
      <c r="C1402" s="384">
        <f t="shared" si="204"/>
        <v>45809</v>
      </c>
      <c r="D1402" s="384">
        <f t="shared" si="204"/>
        <v>45838</v>
      </c>
      <c r="E1402" s="385">
        <f ca="1">IFERROR(INDEX('3. GRI Pricing'!$A$16:$AP$616,MATCH('PBI data'!$B1402,'3. GRI Pricing'!$A$16:$A$616,0),MATCH('PBI data'!$D1402,'3. GRI Pricing'!$A$16:$AP$16,0)),0)</f>
        <v>1404.9138209658668</v>
      </c>
    </row>
    <row r="1403" spans="1:5" x14ac:dyDescent="0.25">
      <c r="B1403" s="1" t="str">
        <f t="shared" ca="1" si="205"/>
        <v>222708117</v>
      </c>
      <c r="C1403" s="384">
        <f t="shared" si="204"/>
        <v>45839</v>
      </c>
      <c r="D1403" s="384">
        <f t="shared" si="204"/>
        <v>45869</v>
      </c>
      <c r="E1403" s="385">
        <f ca="1">IFERROR(INDEX('3. GRI Pricing'!$A$16:$AP$616,MATCH('PBI data'!$B1403,'3. GRI Pricing'!$A$16:$A$616,0),MATCH('PBI data'!$D1403,'3. GRI Pricing'!$A$16:$AP$16,0)),0)</f>
        <v>1411.8837839270966</v>
      </c>
    </row>
    <row r="1404" spans="1:5" x14ac:dyDescent="0.25">
      <c r="B1404" s="1" t="str">
        <f t="shared" ca="1" si="205"/>
        <v>222708117</v>
      </c>
      <c r="C1404" s="384">
        <f t="shared" si="204"/>
        <v>45870</v>
      </c>
      <c r="D1404" s="384">
        <f t="shared" si="204"/>
        <v>45900</v>
      </c>
      <c r="E1404" s="385">
        <f ca="1">IFERROR(INDEX('3. GRI Pricing'!$A$16:$AP$616,MATCH('PBI data'!$B1404,'3. GRI Pricing'!$A$16:$A$616,0),MATCH('PBI data'!$D1404,'3. GRI Pricing'!$A$16:$AP$16,0)),0)</f>
        <v>1418.8883257948441</v>
      </c>
    </row>
    <row r="1405" spans="1:5" x14ac:dyDescent="0.25">
      <c r="B1405" s="1" t="str">
        <f t="shared" ca="1" si="205"/>
        <v>222708117</v>
      </c>
      <c r="C1405" s="384">
        <f t="shared" si="204"/>
        <v>45901</v>
      </c>
      <c r="D1405" s="384">
        <f t="shared" si="204"/>
        <v>45930</v>
      </c>
      <c r="E1405" s="385">
        <f ca="1">IFERROR(INDEX('3. GRI Pricing'!$A$16:$AP$616,MATCH('PBI data'!$B1405,'3. GRI Pricing'!$A$16:$A$616,0),MATCH('PBI data'!$D1405,'3. GRI Pricing'!$A$16:$AP$16,0)),0)</f>
        <v>1425.6999999999991</v>
      </c>
    </row>
    <row r="1406" spans="1:5" x14ac:dyDescent="0.25">
      <c r="A1406" s="381">
        <f>A1394+1</f>
        <v>118</v>
      </c>
      <c r="B1406" s="383" t="str">
        <f ca="1">OFFSET('3. GRI Pricing'!$A$16,'PBI data'!A1406,0)</f>
        <v>222708118</v>
      </c>
      <c r="C1406" s="384">
        <f t="shared" si="204"/>
        <v>45566</v>
      </c>
      <c r="D1406" s="384">
        <f t="shared" si="204"/>
        <v>45596</v>
      </c>
      <c r="E1406" s="385">
        <f ca="1">IFERROR(INDEX('3. GRI Pricing'!$A$16:$AP$616,MATCH('PBI data'!$B1406,'3. GRI Pricing'!$A$16:$A$616,0),MATCH('PBI data'!$D1406,'3. GRI Pricing'!$A$16:$AP$16,0)),0)</f>
        <v>1808.9300376599529</v>
      </c>
    </row>
    <row r="1407" spans="1:5" x14ac:dyDescent="0.25">
      <c r="B1407" s="1" t="str">
        <f ca="1">B1406</f>
        <v>222708118</v>
      </c>
      <c r="C1407" s="384">
        <f t="shared" ref="C1407:D1422" si="206">C1395</f>
        <v>45597</v>
      </c>
      <c r="D1407" s="384">
        <f t="shared" si="206"/>
        <v>45626</v>
      </c>
      <c r="E1407" s="385">
        <f ca="1">IFERROR(INDEX('3. GRI Pricing'!$A$16:$AP$616,MATCH('PBI data'!$B1407,'3. GRI Pricing'!$A$16:$A$616,0),MATCH('PBI data'!$D1407,'3. GRI Pricing'!$A$16:$AP$16,0)),0)</f>
        <v>1817.6141897897942</v>
      </c>
    </row>
    <row r="1408" spans="1:5" x14ac:dyDescent="0.25">
      <c r="B1408" s="1" t="str">
        <f t="shared" ref="B1408:B1417" ca="1" si="207">B1407</f>
        <v>222708118</v>
      </c>
      <c r="C1408" s="384">
        <f t="shared" si="206"/>
        <v>45627</v>
      </c>
      <c r="D1408" s="384">
        <f t="shared" si="206"/>
        <v>45657</v>
      </c>
      <c r="E1408" s="385">
        <f ca="1">IFERROR(INDEX('3. GRI Pricing'!$A$16:$AP$616,MATCH('PBI data'!$B1408,'3. GRI Pricing'!$A$16:$A$616,0),MATCH('PBI data'!$D1408,'3. GRI Pricing'!$A$16:$AP$16,0)),0)</f>
        <v>1826.6316137709539</v>
      </c>
    </row>
    <row r="1409" spans="1:5" x14ac:dyDescent="0.25">
      <c r="B1409" s="1" t="str">
        <f t="shared" ca="1" si="207"/>
        <v>222708118</v>
      </c>
      <c r="C1409" s="384">
        <f t="shared" si="206"/>
        <v>45658</v>
      </c>
      <c r="D1409" s="384">
        <f t="shared" si="206"/>
        <v>45688</v>
      </c>
      <c r="E1409" s="385">
        <f ca="1">IFERROR(INDEX('3. GRI Pricing'!$A$16:$AP$616,MATCH('PBI data'!$B1409,'3. GRI Pricing'!$A$16:$A$616,0),MATCH('PBI data'!$D1409,'3. GRI Pricing'!$A$16:$AP$16,0)),0)</f>
        <v>1835.6937743830845</v>
      </c>
    </row>
    <row r="1410" spans="1:5" x14ac:dyDescent="0.25">
      <c r="B1410" s="1" t="str">
        <f t="shared" ca="1" si="207"/>
        <v>222708118</v>
      </c>
      <c r="C1410" s="384">
        <f t="shared" si="206"/>
        <v>45689</v>
      </c>
      <c r="D1410" s="384">
        <f t="shared" si="206"/>
        <v>45716</v>
      </c>
      <c r="E1410" s="385">
        <f ca="1">IFERROR(INDEX('3. GRI Pricing'!$A$16:$AP$616,MATCH('PBI data'!$B1410,'3. GRI Pricing'!$A$16:$A$616,0),MATCH('PBI data'!$D1410,'3. GRI Pricing'!$A$16:$AP$16,0)),0)</f>
        <v>1843.9175883888249</v>
      </c>
    </row>
    <row r="1411" spans="1:5" x14ac:dyDescent="0.25">
      <c r="B1411" s="1" t="str">
        <f t="shared" ca="1" si="207"/>
        <v>222708118</v>
      </c>
      <c r="C1411" s="384">
        <f t="shared" si="206"/>
        <v>45717</v>
      </c>
      <c r="D1411" s="384">
        <f t="shared" si="206"/>
        <v>45747</v>
      </c>
      <c r="E1411" s="385">
        <f ca="1">IFERROR(INDEX('3. GRI Pricing'!$A$16:$AP$616,MATCH('PBI data'!$B1411,'3. GRI Pricing'!$A$16:$A$616,0),MATCH('PBI data'!$D1411,'3. GRI Pricing'!$A$16:$AP$16,0)),0)</f>
        <v>1853.0655070033592</v>
      </c>
    </row>
    <row r="1412" spans="1:5" x14ac:dyDescent="0.25">
      <c r="B1412" s="1" t="str">
        <f t="shared" ca="1" si="207"/>
        <v>222708118</v>
      </c>
      <c r="C1412" s="384">
        <f t="shared" si="206"/>
        <v>45748</v>
      </c>
      <c r="D1412" s="384">
        <f t="shared" si="206"/>
        <v>45777</v>
      </c>
      <c r="E1412" s="385">
        <f ca="1">IFERROR(INDEX('3. GRI Pricing'!$A$16:$AP$616,MATCH('PBI data'!$B1412,'3. GRI Pricing'!$A$16:$A$616,0),MATCH('PBI data'!$D1412,'3. GRI Pricing'!$A$16:$AP$16,0)),0)</f>
        <v>1861.9615408102807</v>
      </c>
    </row>
    <row r="1413" spans="1:5" x14ac:dyDescent="0.25">
      <c r="B1413" s="1" t="str">
        <f t="shared" ca="1" si="207"/>
        <v>222708118</v>
      </c>
      <c r="C1413" s="384">
        <f t="shared" si="206"/>
        <v>45778</v>
      </c>
      <c r="D1413" s="384">
        <f t="shared" si="206"/>
        <v>45808</v>
      </c>
      <c r="E1413" s="385">
        <f ca="1">IFERROR(INDEX('3. GRI Pricing'!$A$16:$AP$616,MATCH('PBI data'!$B1413,'3. GRI Pricing'!$A$16:$A$616,0),MATCH('PBI data'!$D1413,'3. GRI Pricing'!$A$16:$AP$16,0)),0)</f>
        <v>1871.1989778551806</v>
      </c>
    </row>
    <row r="1414" spans="1:5" x14ac:dyDescent="0.25">
      <c r="B1414" s="1" t="str">
        <f t="shared" ca="1" si="207"/>
        <v>222708118</v>
      </c>
      <c r="C1414" s="384">
        <f t="shared" si="206"/>
        <v>45809</v>
      </c>
      <c r="D1414" s="384">
        <f t="shared" si="206"/>
        <v>45838</v>
      </c>
      <c r="E1414" s="385">
        <f ca="1">IFERROR(INDEX('3. GRI Pricing'!$A$16:$AP$616,MATCH('PBI data'!$B1414,'3. GRI Pricing'!$A$16:$A$616,0),MATCH('PBI data'!$D1414,'3. GRI Pricing'!$A$16:$AP$16,0)),0)</f>
        <v>1880.1820652331305</v>
      </c>
    </row>
    <row r="1415" spans="1:5" x14ac:dyDescent="0.25">
      <c r="B1415" s="1" t="str">
        <f t="shared" ca="1" si="207"/>
        <v>222708118</v>
      </c>
      <c r="C1415" s="384">
        <f t="shared" si="206"/>
        <v>45839</v>
      </c>
      <c r="D1415" s="384">
        <f t="shared" si="206"/>
        <v>45869</v>
      </c>
      <c r="E1415" s="385">
        <f ca="1">IFERROR(INDEX('3. GRI Pricing'!$A$16:$AP$616,MATCH('PBI data'!$B1415,'3. GRI Pricing'!$A$16:$A$616,0),MATCH('PBI data'!$D1415,'3. GRI Pricing'!$A$16:$AP$16,0)),0)</f>
        <v>1889.5098967054082</v>
      </c>
    </row>
    <row r="1416" spans="1:5" x14ac:dyDescent="0.25">
      <c r="B1416" s="1" t="str">
        <f t="shared" ca="1" si="207"/>
        <v>222708118</v>
      </c>
      <c r="C1416" s="384">
        <f t="shared" si="206"/>
        <v>45870</v>
      </c>
      <c r="D1416" s="384">
        <f t="shared" si="206"/>
        <v>45900</v>
      </c>
      <c r="E1416" s="385">
        <f ca="1">IFERROR(INDEX('3. GRI Pricing'!$A$16:$AP$616,MATCH('PBI data'!$B1416,'3. GRI Pricing'!$A$16:$A$616,0),MATCH('PBI data'!$D1416,'3. GRI Pricing'!$A$16:$AP$16,0)),0)</f>
        <v>1898.8840047812043</v>
      </c>
    </row>
    <row r="1417" spans="1:5" x14ac:dyDescent="0.25">
      <c r="B1417" s="1" t="str">
        <f t="shared" ca="1" si="207"/>
        <v>222708118</v>
      </c>
      <c r="C1417" s="384">
        <f t="shared" si="206"/>
        <v>45901</v>
      </c>
      <c r="D1417" s="384">
        <f t="shared" si="206"/>
        <v>45930</v>
      </c>
      <c r="E1417" s="385">
        <f ca="1">IFERROR(INDEX('3. GRI Pricing'!$A$16:$AP$616,MATCH('PBI data'!$B1417,'3. GRI Pricing'!$A$16:$A$616,0),MATCH('PBI data'!$D1417,'3. GRI Pricing'!$A$16:$AP$16,0)),0)</f>
        <v>1907.9999999999989</v>
      </c>
    </row>
    <row r="1418" spans="1:5" x14ac:dyDescent="0.25">
      <c r="A1418" s="381">
        <f>A1406+1</f>
        <v>119</v>
      </c>
      <c r="B1418" s="383" t="str">
        <f ca="1">OFFSET('3. GRI Pricing'!$A$16,'PBI data'!A1418,0)</f>
        <v>222708119</v>
      </c>
      <c r="C1418" s="384">
        <f t="shared" si="206"/>
        <v>45566</v>
      </c>
      <c r="D1418" s="384">
        <f t="shared" si="206"/>
        <v>45596</v>
      </c>
      <c r="E1418" s="385">
        <f ca="1">IFERROR(INDEX('3. GRI Pricing'!$A$16:$AP$616,MATCH('PBI data'!$B1418,'3. GRI Pricing'!$A$16:$A$616,0),MATCH('PBI data'!$D1418,'3. GRI Pricing'!$A$16:$AP$16,0)),0)</f>
        <v>1361.7223339051311</v>
      </c>
    </row>
    <row r="1419" spans="1:5" x14ac:dyDescent="0.25">
      <c r="B1419" s="1" t="str">
        <f ca="1">B1418</f>
        <v>222708119</v>
      </c>
      <c r="C1419" s="384">
        <f t="shared" si="206"/>
        <v>45597</v>
      </c>
      <c r="D1419" s="384">
        <f t="shared" si="206"/>
        <v>45626</v>
      </c>
      <c r="E1419" s="385">
        <f ca="1">IFERROR(INDEX('3. GRI Pricing'!$A$16:$AP$616,MATCH('PBI data'!$B1419,'3. GRI Pricing'!$A$16:$A$616,0),MATCH('PBI data'!$D1419,'3. GRI Pricing'!$A$16:$AP$16,0)),0)</f>
        <v>1368.2595706473171</v>
      </c>
    </row>
    <row r="1420" spans="1:5" x14ac:dyDescent="0.25">
      <c r="B1420" s="1" t="str">
        <f t="shared" ref="B1420:B1429" ca="1" si="208">B1419</f>
        <v>222708119</v>
      </c>
      <c r="C1420" s="384">
        <f t="shared" si="206"/>
        <v>45627</v>
      </c>
      <c r="D1420" s="384">
        <f t="shared" si="206"/>
        <v>45657</v>
      </c>
      <c r="E1420" s="385">
        <f ca="1">IFERROR(INDEX('3. GRI Pricing'!$A$16:$AP$616,MATCH('PBI data'!$B1420,'3. GRI Pricing'!$A$16:$A$616,0),MATCH('PBI data'!$D1420,'3. GRI Pricing'!$A$16:$AP$16,0)),0)</f>
        <v>1375.0476870331347</v>
      </c>
    </row>
    <row r="1421" spans="1:5" x14ac:dyDescent="0.25">
      <c r="B1421" s="1" t="str">
        <f t="shared" ca="1" si="208"/>
        <v>222708119</v>
      </c>
      <c r="C1421" s="384">
        <f t="shared" si="206"/>
        <v>45658</v>
      </c>
      <c r="D1421" s="384">
        <f t="shared" si="206"/>
        <v>45688</v>
      </c>
      <c r="E1421" s="385">
        <f ca="1">IFERROR(INDEX('3. GRI Pricing'!$A$16:$AP$616,MATCH('PBI data'!$B1421,'3. GRI Pricing'!$A$16:$A$616,0),MATCH('PBI data'!$D1421,'3. GRI Pricing'!$A$16:$AP$16,0)),0)</f>
        <v>1381.8694801605998</v>
      </c>
    </row>
    <row r="1422" spans="1:5" x14ac:dyDescent="0.25">
      <c r="B1422" s="1" t="str">
        <f t="shared" ca="1" si="208"/>
        <v>222708119</v>
      </c>
      <c r="C1422" s="384">
        <f t="shared" si="206"/>
        <v>45689</v>
      </c>
      <c r="D1422" s="384">
        <f t="shared" si="206"/>
        <v>45716</v>
      </c>
      <c r="E1422" s="385">
        <f ca="1">IFERROR(INDEX('3. GRI Pricing'!$A$16:$AP$616,MATCH('PBI data'!$B1422,'3. GRI Pricing'!$A$16:$A$616,0),MATCH('PBI data'!$D1422,'3. GRI Pricing'!$A$16:$AP$16,0)),0)</f>
        <v>1388.060184592699</v>
      </c>
    </row>
    <row r="1423" spans="1:5" x14ac:dyDescent="0.25">
      <c r="B1423" s="1" t="str">
        <f t="shared" ca="1" si="208"/>
        <v>222708119</v>
      </c>
      <c r="C1423" s="384">
        <f t="shared" ref="C1423:D1438" si="209">C1411</f>
        <v>45717</v>
      </c>
      <c r="D1423" s="384">
        <f t="shared" si="209"/>
        <v>45747</v>
      </c>
      <c r="E1423" s="385">
        <f ca="1">IFERROR(INDEX('3. GRI Pricing'!$A$16:$AP$616,MATCH('PBI data'!$B1423,'3. GRI Pricing'!$A$16:$A$616,0),MATCH('PBI data'!$D1423,'3. GRI Pricing'!$A$16:$AP$16,0)),0)</f>
        <v>1394.9465344386401</v>
      </c>
    </row>
    <row r="1424" spans="1:5" x14ac:dyDescent="0.25">
      <c r="B1424" s="1" t="str">
        <f t="shared" ca="1" si="208"/>
        <v>222708119</v>
      </c>
      <c r="C1424" s="384">
        <f t="shared" si="209"/>
        <v>45748</v>
      </c>
      <c r="D1424" s="384">
        <f t="shared" si="209"/>
        <v>45777</v>
      </c>
      <c r="E1424" s="385">
        <f ca="1">IFERROR(INDEX('3. GRI Pricing'!$A$16:$AP$616,MATCH('PBI data'!$B1424,'3. GRI Pricing'!$A$16:$A$616,0),MATCH('PBI data'!$D1424,'3. GRI Pricing'!$A$16:$AP$16,0)),0)</f>
        <v>1401.6432709988503</v>
      </c>
    </row>
    <row r="1425" spans="1:5" x14ac:dyDescent="0.25">
      <c r="B1425" s="1" t="str">
        <f t="shared" ca="1" si="208"/>
        <v>222708119</v>
      </c>
      <c r="C1425" s="384">
        <f t="shared" si="209"/>
        <v>45778</v>
      </c>
      <c r="D1425" s="384">
        <f t="shared" si="209"/>
        <v>45808</v>
      </c>
      <c r="E1425" s="385">
        <f ca="1">IFERROR(INDEX('3. GRI Pricing'!$A$16:$AP$616,MATCH('PBI data'!$B1425,'3. GRI Pricing'!$A$16:$A$616,0),MATCH('PBI data'!$D1425,'3. GRI Pricing'!$A$16:$AP$16,0)),0)</f>
        <v>1408.5970083298721</v>
      </c>
    </row>
    <row r="1426" spans="1:5" x14ac:dyDescent="0.25">
      <c r="B1426" s="1" t="str">
        <f t="shared" ca="1" si="208"/>
        <v>222708119</v>
      </c>
      <c r="C1426" s="384">
        <f t="shared" si="209"/>
        <v>45809</v>
      </c>
      <c r="D1426" s="384">
        <f t="shared" si="209"/>
        <v>45838</v>
      </c>
      <c r="E1426" s="385">
        <f ca="1">IFERROR(INDEX('3. GRI Pricing'!$A$16:$AP$616,MATCH('PBI data'!$B1426,'3. GRI Pricing'!$A$16:$A$616,0),MATCH('PBI data'!$D1426,'3. GRI Pricing'!$A$16:$AP$16,0)),0)</f>
        <v>1415.3592768838289</v>
      </c>
    </row>
    <row r="1427" spans="1:5" x14ac:dyDescent="0.25">
      <c r="B1427" s="1" t="str">
        <f t="shared" ca="1" si="208"/>
        <v>222708119</v>
      </c>
      <c r="C1427" s="384">
        <f t="shared" si="209"/>
        <v>45839</v>
      </c>
      <c r="D1427" s="384">
        <f t="shared" si="209"/>
        <v>45869</v>
      </c>
      <c r="E1427" s="385">
        <f ca="1">IFERROR(INDEX('3. GRI Pricing'!$A$16:$AP$616,MATCH('PBI data'!$B1427,'3. GRI Pricing'!$A$16:$A$616,0),MATCH('PBI data'!$D1427,'3. GRI Pricing'!$A$16:$AP$16,0)),0)</f>
        <v>1422.3810611310157</v>
      </c>
    </row>
    <row r="1428" spans="1:5" x14ac:dyDescent="0.25">
      <c r="B1428" s="1" t="str">
        <f t="shared" ca="1" si="208"/>
        <v>222708119</v>
      </c>
      <c r="C1428" s="384">
        <f t="shared" si="209"/>
        <v>45870</v>
      </c>
      <c r="D1428" s="384">
        <f t="shared" si="209"/>
        <v>45900</v>
      </c>
      <c r="E1428" s="385">
        <f ca="1">IFERROR(INDEX('3. GRI Pricing'!$A$16:$AP$616,MATCH('PBI data'!$B1428,'3. GRI Pricing'!$A$16:$A$616,0),MATCH('PBI data'!$D1428,'3. GRI Pricing'!$A$16:$AP$16,0)),0)</f>
        <v>1429.4376813769622</v>
      </c>
    </row>
    <row r="1429" spans="1:5" x14ac:dyDescent="0.25">
      <c r="B1429" s="1" t="str">
        <f t="shared" ca="1" si="208"/>
        <v>222708119</v>
      </c>
      <c r="C1429" s="384">
        <f t="shared" si="209"/>
        <v>45901</v>
      </c>
      <c r="D1429" s="384">
        <f t="shared" si="209"/>
        <v>45930</v>
      </c>
      <c r="E1429" s="385">
        <f ca="1">IFERROR(INDEX('3. GRI Pricing'!$A$16:$AP$616,MATCH('PBI data'!$B1429,'3. GRI Pricing'!$A$16:$A$616,0),MATCH('PBI data'!$D1429,'3. GRI Pricing'!$A$16:$AP$16,0)),0)</f>
        <v>1436.2999999999993</v>
      </c>
    </row>
    <row r="1430" spans="1:5" x14ac:dyDescent="0.25">
      <c r="A1430" s="381">
        <f>A1418+1</f>
        <v>120</v>
      </c>
      <c r="B1430" s="383" t="str">
        <f ca="1">OFFSET('3. GRI Pricing'!$A$16,'PBI data'!A1430,0)</f>
        <v>222708120</v>
      </c>
      <c r="C1430" s="384">
        <f t="shared" si="209"/>
        <v>45566</v>
      </c>
      <c r="D1430" s="384">
        <f t="shared" si="209"/>
        <v>45596</v>
      </c>
      <c r="E1430" s="385">
        <f ca="1">IFERROR(INDEX('3. GRI Pricing'!$A$16:$AP$616,MATCH('PBI data'!$B1430,'3. GRI Pricing'!$A$16:$A$616,0),MATCH('PBI data'!$D1430,'3. GRI Pricing'!$A$16:$AP$16,0)),0)</f>
        <v>1396.895973526297</v>
      </c>
    </row>
    <row r="1431" spans="1:5" x14ac:dyDescent="0.25">
      <c r="B1431" s="1" t="str">
        <f ca="1">B1430</f>
        <v>222708120</v>
      </c>
      <c r="C1431" s="384">
        <f t="shared" si="209"/>
        <v>45597</v>
      </c>
      <c r="D1431" s="384">
        <f t="shared" si="209"/>
        <v>45626</v>
      </c>
      <c r="E1431" s="385">
        <f ca="1">IFERROR(INDEX('3. GRI Pricing'!$A$16:$AP$616,MATCH('PBI data'!$B1431,'3. GRI Pricing'!$A$16:$A$616,0),MATCH('PBI data'!$D1431,'3. GRI Pricing'!$A$16:$AP$16,0)),0)</f>
        <v>1403.6020687821187</v>
      </c>
    </row>
    <row r="1432" spans="1:5" x14ac:dyDescent="0.25">
      <c r="B1432" s="1" t="str">
        <f t="shared" ref="B1432:B1441" ca="1" si="210">B1431</f>
        <v>222708120</v>
      </c>
      <c r="C1432" s="384">
        <f t="shared" si="209"/>
        <v>45627</v>
      </c>
      <c r="D1432" s="384">
        <f t="shared" si="209"/>
        <v>45657</v>
      </c>
      <c r="E1432" s="385">
        <f ca="1">IFERROR(INDEX('3. GRI Pricing'!$A$16:$AP$616,MATCH('PBI data'!$B1432,'3. GRI Pricing'!$A$16:$A$616,0),MATCH('PBI data'!$D1432,'3. GRI Pricing'!$A$16:$AP$16,0)),0)</f>
        <v>1410.56552396757</v>
      </c>
    </row>
    <row r="1433" spans="1:5" x14ac:dyDescent="0.25">
      <c r="B1433" s="1" t="str">
        <f t="shared" ca="1" si="210"/>
        <v>222708120</v>
      </c>
      <c r="C1433" s="384">
        <f t="shared" si="209"/>
        <v>45658</v>
      </c>
      <c r="D1433" s="384">
        <f t="shared" si="209"/>
        <v>45688</v>
      </c>
      <c r="E1433" s="385">
        <f ca="1">IFERROR(INDEX('3. GRI Pricing'!$A$16:$AP$616,MATCH('PBI data'!$B1433,'3. GRI Pricing'!$A$16:$A$616,0),MATCH('PBI data'!$D1433,'3. GRI Pricing'!$A$16:$AP$16,0)),0)</f>
        <v>1417.5635257736042</v>
      </c>
    </row>
    <row r="1434" spans="1:5" x14ac:dyDescent="0.25">
      <c r="B1434" s="1" t="str">
        <f t="shared" ca="1" si="210"/>
        <v>222708120</v>
      </c>
      <c r="C1434" s="384">
        <f t="shared" si="209"/>
        <v>45689</v>
      </c>
      <c r="D1434" s="384">
        <f t="shared" si="209"/>
        <v>45716</v>
      </c>
      <c r="E1434" s="385">
        <f ca="1">IFERROR(INDEX('3. GRI Pricing'!$A$16:$AP$616,MATCH('PBI data'!$B1434,'3. GRI Pricing'!$A$16:$A$616,0),MATCH('PBI data'!$D1434,'3. GRI Pricing'!$A$16:$AP$16,0)),0)</f>
        <v>1423.9141377002593</v>
      </c>
    </row>
    <row r="1435" spans="1:5" x14ac:dyDescent="0.25">
      <c r="B1435" s="1" t="str">
        <f t="shared" ca="1" si="210"/>
        <v>222708120</v>
      </c>
      <c r="C1435" s="384">
        <f t="shared" si="209"/>
        <v>45717</v>
      </c>
      <c r="D1435" s="384">
        <f t="shared" si="209"/>
        <v>45747</v>
      </c>
      <c r="E1435" s="385">
        <f ca="1">IFERROR(INDEX('3. GRI Pricing'!$A$16:$AP$616,MATCH('PBI data'!$B1435,'3. GRI Pricing'!$A$16:$A$616,0),MATCH('PBI data'!$D1435,'3. GRI Pricing'!$A$16:$AP$16,0)),0)</f>
        <v>1430.978363741483</v>
      </c>
    </row>
    <row r="1436" spans="1:5" x14ac:dyDescent="0.25">
      <c r="B1436" s="1" t="str">
        <f t="shared" ca="1" si="210"/>
        <v>222708120</v>
      </c>
      <c r="C1436" s="384">
        <f t="shared" si="209"/>
        <v>45748</v>
      </c>
      <c r="D1436" s="384">
        <f t="shared" si="209"/>
        <v>45777</v>
      </c>
      <c r="E1436" s="385">
        <f ca="1">IFERROR(INDEX('3. GRI Pricing'!$A$16:$AP$616,MATCH('PBI data'!$B1436,'3. GRI Pricing'!$A$16:$A$616,0),MATCH('PBI data'!$D1436,'3. GRI Pricing'!$A$16:$AP$16,0)),0)</f>
        <v>1437.8480787368278</v>
      </c>
    </row>
    <row r="1437" spans="1:5" x14ac:dyDescent="0.25">
      <c r="B1437" s="1" t="str">
        <f t="shared" ca="1" si="210"/>
        <v>222708120</v>
      </c>
      <c r="C1437" s="384">
        <f t="shared" si="209"/>
        <v>45778</v>
      </c>
      <c r="D1437" s="384">
        <f t="shared" si="209"/>
        <v>45808</v>
      </c>
      <c r="E1437" s="385">
        <f ca="1">IFERROR(INDEX('3. GRI Pricing'!$A$16:$AP$616,MATCH('PBI data'!$B1437,'3. GRI Pricing'!$A$16:$A$616,0),MATCH('PBI data'!$D1437,'3. GRI Pricing'!$A$16:$AP$16,0)),0)</f>
        <v>1444.9814328992782</v>
      </c>
    </row>
    <row r="1438" spans="1:5" x14ac:dyDescent="0.25">
      <c r="B1438" s="1" t="str">
        <f t="shared" ca="1" si="210"/>
        <v>222708120</v>
      </c>
      <c r="C1438" s="384">
        <f t="shared" si="209"/>
        <v>45809</v>
      </c>
      <c r="D1438" s="384">
        <f t="shared" si="209"/>
        <v>45838</v>
      </c>
      <c r="E1438" s="385">
        <f ca="1">IFERROR(INDEX('3. GRI Pricing'!$A$16:$AP$616,MATCH('PBI data'!$B1438,'3. GRI Pricing'!$A$16:$A$616,0),MATCH('PBI data'!$D1438,'3. GRI Pricing'!$A$16:$AP$16,0)),0)</f>
        <v>1451.9183725966952</v>
      </c>
    </row>
    <row r="1439" spans="1:5" x14ac:dyDescent="0.25">
      <c r="B1439" s="1" t="str">
        <f t="shared" ca="1" si="210"/>
        <v>222708120</v>
      </c>
      <c r="C1439" s="384">
        <f t="shared" ref="C1439:D1454" si="211">C1427</f>
        <v>45839</v>
      </c>
      <c r="D1439" s="384">
        <f t="shared" si="211"/>
        <v>45869</v>
      </c>
      <c r="E1439" s="385">
        <f ca="1">IFERROR(INDEX('3. GRI Pricing'!$A$16:$AP$616,MATCH('PBI data'!$B1439,'3. GRI Pricing'!$A$16:$A$616,0),MATCH('PBI data'!$D1439,'3. GRI Pricing'!$A$16:$AP$16,0)),0)</f>
        <v>1459.1215313447319</v>
      </c>
    </row>
    <row r="1440" spans="1:5" x14ac:dyDescent="0.25">
      <c r="B1440" s="1" t="str">
        <f t="shared" ca="1" si="210"/>
        <v>222708120</v>
      </c>
      <c r="C1440" s="384">
        <f t="shared" si="211"/>
        <v>45870</v>
      </c>
      <c r="D1440" s="384">
        <f t="shared" si="211"/>
        <v>45900</v>
      </c>
      <c r="E1440" s="385">
        <f ca="1">IFERROR(INDEX('3. GRI Pricing'!$A$16:$AP$616,MATCH('PBI data'!$B1440,'3. GRI Pricing'!$A$16:$A$616,0),MATCH('PBI data'!$D1440,'3. GRI Pricing'!$A$16:$AP$16,0)),0)</f>
        <v>1466.3604259143744</v>
      </c>
    </row>
    <row r="1441" spans="1:5" x14ac:dyDescent="0.25">
      <c r="B1441" s="1" t="str">
        <f t="shared" ca="1" si="210"/>
        <v>222708120</v>
      </c>
      <c r="C1441" s="384">
        <f t="shared" si="211"/>
        <v>45901</v>
      </c>
      <c r="D1441" s="384">
        <f t="shared" si="211"/>
        <v>45930</v>
      </c>
      <c r="E1441" s="385">
        <f ca="1">IFERROR(INDEX('3. GRI Pricing'!$A$16:$AP$616,MATCH('PBI data'!$B1441,'3. GRI Pricing'!$A$16:$A$616,0),MATCH('PBI data'!$D1441,'3. GRI Pricing'!$A$16:$AP$16,0)),0)</f>
        <v>1473.3999999999992</v>
      </c>
    </row>
    <row r="1442" spans="1:5" x14ac:dyDescent="0.25">
      <c r="A1442" s="381">
        <f>A1430+1</f>
        <v>121</v>
      </c>
      <c r="B1442" s="383" t="str">
        <f ca="1">OFFSET('3. GRI Pricing'!$A$16,'PBI data'!A1442,0)</f>
        <v>222708121</v>
      </c>
      <c r="C1442" s="384">
        <f t="shared" si="211"/>
        <v>45566</v>
      </c>
      <c r="D1442" s="384">
        <f t="shared" si="211"/>
        <v>45596</v>
      </c>
      <c r="E1442" s="385">
        <f ca="1">IFERROR(INDEX('3. GRI Pricing'!$A$16:$AP$616,MATCH('PBI data'!$B1442,'3. GRI Pricing'!$A$16:$A$616,0),MATCH('PBI data'!$D1442,'3. GRI Pricing'!$A$16:$AP$16,0)),0)</f>
        <v>1818.9796489802859</v>
      </c>
    </row>
    <row r="1443" spans="1:5" x14ac:dyDescent="0.25">
      <c r="B1443" s="1" t="str">
        <f ca="1">B1442</f>
        <v>222708121</v>
      </c>
      <c r="C1443" s="384">
        <f t="shared" si="211"/>
        <v>45597</v>
      </c>
      <c r="D1443" s="384">
        <f t="shared" si="211"/>
        <v>45626</v>
      </c>
      <c r="E1443" s="385">
        <f ca="1">IFERROR(INDEX('3. GRI Pricing'!$A$16:$AP$616,MATCH('PBI data'!$B1443,'3. GRI Pricing'!$A$16:$A$616,0),MATCH('PBI data'!$D1443,'3. GRI Pricing'!$A$16:$AP$16,0)),0)</f>
        <v>1827.7120463997373</v>
      </c>
    </row>
    <row r="1444" spans="1:5" x14ac:dyDescent="0.25">
      <c r="B1444" s="1" t="str">
        <f t="shared" ref="B1444:B1453" ca="1" si="212">B1443</f>
        <v>222708121</v>
      </c>
      <c r="C1444" s="384">
        <f t="shared" si="211"/>
        <v>45627</v>
      </c>
      <c r="D1444" s="384">
        <f t="shared" si="211"/>
        <v>45657</v>
      </c>
      <c r="E1444" s="385">
        <f ca="1">IFERROR(INDEX('3. GRI Pricing'!$A$16:$AP$616,MATCH('PBI data'!$B1444,'3. GRI Pricing'!$A$16:$A$616,0),MATCH('PBI data'!$D1444,'3. GRI Pricing'!$A$16:$AP$16,0)),0)</f>
        <v>1836.7795671807926</v>
      </c>
    </row>
    <row r="1445" spans="1:5" x14ac:dyDescent="0.25">
      <c r="B1445" s="1" t="str">
        <f t="shared" ca="1" si="212"/>
        <v>222708121</v>
      </c>
      <c r="C1445" s="384">
        <f t="shared" si="211"/>
        <v>45658</v>
      </c>
      <c r="D1445" s="384">
        <f t="shared" si="211"/>
        <v>45688</v>
      </c>
      <c r="E1445" s="385">
        <f ca="1">IFERROR(INDEX('3. GRI Pricing'!$A$16:$AP$616,MATCH('PBI data'!$B1445,'3. GRI Pricing'!$A$16:$A$616,0),MATCH('PBI data'!$D1445,'3. GRI Pricing'!$A$16:$AP$16,0)),0)</f>
        <v>1845.8920731296573</v>
      </c>
    </row>
    <row r="1446" spans="1:5" x14ac:dyDescent="0.25">
      <c r="B1446" s="1" t="str">
        <f t="shared" ca="1" si="212"/>
        <v>222708121</v>
      </c>
      <c r="C1446" s="384">
        <f t="shared" si="211"/>
        <v>45689</v>
      </c>
      <c r="D1446" s="384">
        <f t="shared" si="211"/>
        <v>45716</v>
      </c>
      <c r="E1446" s="385">
        <f ca="1">IFERROR(INDEX('3. GRI Pricing'!$A$16:$AP$616,MATCH('PBI data'!$B1446,'3. GRI Pricing'!$A$16:$A$616,0),MATCH('PBI data'!$D1446,'3. GRI Pricing'!$A$16:$AP$16,0)),0)</f>
        <v>1854.1615749909854</v>
      </c>
    </row>
    <row r="1447" spans="1:5" x14ac:dyDescent="0.25">
      <c r="B1447" s="1" t="str">
        <f t="shared" ca="1" si="212"/>
        <v>222708121</v>
      </c>
      <c r="C1447" s="384">
        <f t="shared" si="211"/>
        <v>45717</v>
      </c>
      <c r="D1447" s="384">
        <f t="shared" si="211"/>
        <v>45747</v>
      </c>
      <c r="E1447" s="385">
        <f ca="1">IFERROR(INDEX('3. GRI Pricing'!$A$16:$AP$616,MATCH('PBI data'!$B1447,'3. GRI Pricing'!$A$16:$A$616,0),MATCH('PBI data'!$D1447,'3. GRI Pricing'!$A$16:$AP$16,0)),0)</f>
        <v>1863.3603153756005</v>
      </c>
    </row>
    <row r="1448" spans="1:5" x14ac:dyDescent="0.25">
      <c r="B1448" s="1" t="str">
        <f t="shared" ca="1" si="212"/>
        <v>222708121</v>
      </c>
      <c r="C1448" s="384">
        <f t="shared" si="211"/>
        <v>45748</v>
      </c>
      <c r="D1448" s="384">
        <f t="shared" si="211"/>
        <v>45777</v>
      </c>
      <c r="E1448" s="385">
        <f ca="1">IFERROR(INDEX('3. GRI Pricing'!$A$16:$AP$616,MATCH('PBI data'!$B1448,'3. GRI Pricing'!$A$16:$A$616,0),MATCH('PBI data'!$D1448,'3. GRI Pricing'!$A$16:$AP$16,0)),0)</f>
        <v>1872.3057715925604</v>
      </c>
    </row>
    <row r="1449" spans="1:5" x14ac:dyDescent="0.25">
      <c r="B1449" s="1" t="str">
        <f t="shared" ca="1" si="212"/>
        <v>222708121</v>
      </c>
      <c r="C1449" s="384">
        <f t="shared" si="211"/>
        <v>45778</v>
      </c>
      <c r="D1449" s="384">
        <f t="shared" si="211"/>
        <v>45808</v>
      </c>
      <c r="E1449" s="385">
        <f ca="1">IFERROR(INDEX('3. GRI Pricing'!$A$16:$AP$616,MATCH('PBI data'!$B1449,'3. GRI Pricing'!$A$16:$A$616,0),MATCH('PBI data'!$D1449,'3. GRI Pricing'!$A$16:$AP$16,0)),0)</f>
        <v>1881.5945277321541</v>
      </c>
    </row>
    <row r="1450" spans="1:5" x14ac:dyDescent="0.25">
      <c r="B1450" s="1" t="str">
        <f t="shared" ca="1" si="212"/>
        <v>222708121</v>
      </c>
      <c r="C1450" s="384">
        <f t="shared" si="211"/>
        <v>45809</v>
      </c>
      <c r="D1450" s="384">
        <f t="shared" si="211"/>
        <v>45838</v>
      </c>
      <c r="E1450" s="385">
        <f ca="1">IFERROR(INDEX('3. GRI Pricing'!$A$16:$AP$616,MATCH('PBI data'!$B1450,'3. GRI Pricing'!$A$16:$A$616,0),MATCH('PBI data'!$D1450,'3. GRI Pricing'!$A$16:$AP$16,0)),0)</f>
        <v>1890.6275211510927</v>
      </c>
    </row>
    <row r="1451" spans="1:5" x14ac:dyDescent="0.25">
      <c r="B1451" s="1" t="str">
        <f t="shared" ca="1" si="212"/>
        <v>222708121</v>
      </c>
      <c r="C1451" s="384">
        <f t="shared" si="211"/>
        <v>45839</v>
      </c>
      <c r="D1451" s="384">
        <f t="shared" si="211"/>
        <v>45869</v>
      </c>
      <c r="E1451" s="385">
        <f ca="1">IFERROR(INDEX('3. GRI Pricing'!$A$16:$AP$616,MATCH('PBI data'!$B1451,'3. GRI Pricing'!$A$16:$A$616,0),MATCH('PBI data'!$D1451,'3. GRI Pricing'!$A$16:$AP$16,0)),0)</f>
        <v>1900.0071739093275</v>
      </c>
    </row>
    <row r="1452" spans="1:5" x14ac:dyDescent="0.25">
      <c r="B1452" s="1" t="str">
        <f t="shared" ca="1" si="212"/>
        <v>222708121</v>
      </c>
      <c r="C1452" s="384">
        <f t="shared" si="211"/>
        <v>45870</v>
      </c>
      <c r="D1452" s="384">
        <f t="shared" si="211"/>
        <v>45900</v>
      </c>
      <c r="E1452" s="385">
        <f ca="1">IFERROR(INDEX('3. GRI Pricing'!$A$16:$AP$616,MATCH('PBI data'!$B1452,'3. GRI Pricing'!$A$16:$A$616,0),MATCH('PBI data'!$D1452,'3. GRI Pricing'!$A$16:$AP$16,0)),0)</f>
        <v>1909.4333603633224</v>
      </c>
    </row>
    <row r="1453" spans="1:5" x14ac:dyDescent="0.25">
      <c r="B1453" s="1" t="str">
        <f t="shared" ca="1" si="212"/>
        <v>222708121</v>
      </c>
      <c r="C1453" s="384">
        <f t="shared" si="211"/>
        <v>45901</v>
      </c>
      <c r="D1453" s="384">
        <f t="shared" si="211"/>
        <v>45930</v>
      </c>
      <c r="E1453" s="385">
        <f ca="1">IFERROR(INDEX('3. GRI Pricing'!$A$16:$AP$616,MATCH('PBI data'!$B1453,'3. GRI Pricing'!$A$16:$A$616,0),MATCH('PBI data'!$D1453,'3. GRI Pricing'!$A$16:$AP$16,0)),0)</f>
        <v>1918.5999999999992</v>
      </c>
    </row>
    <row r="1454" spans="1:5" x14ac:dyDescent="0.25">
      <c r="A1454" s="381">
        <f>A1442+1</f>
        <v>122</v>
      </c>
      <c r="B1454" s="383" t="str">
        <f ca="1">OFFSET('3. GRI Pricing'!$A$16,'PBI data'!A1454,0)</f>
        <v>222708122</v>
      </c>
      <c r="C1454" s="384">
        <f t="shared" si="211"/>
        <v>45566</v>
      </c>
      <c r="D1454" s="384">
        <f t="shared" si="211"/>
        <v>45596</v>
      </c>
      <c r="E1454" s="385">
        <f ca="1">IFERROR(INDEX('3. GRI Pricing'!$A$16:$AP$616,MATCH('PBI data'!$B1454,'3. GRI Pricing'!$A$16:$A$616,0),MATCH('PBI data'!$D1454,'3. GRI Pricing'!$A$16:$AP$16,0)),0)</f>
        <v>1386.8463622059639</v>
      </c>
    </row>
    <row r="1455" spans="1:5" x14ac:dyDescent="0.25">
      <c r="B1455" s="1" t="str">
        <f ca="1">B1454</f>
        <v>222708122</v>
      </c>
      <c r="C1455" s="384">
        <f t="shared" ref="C1455:D1470" si="213">C1443</f>
        <v>45597</v>
      </c>
      <c r="D1455" s="384">
        <f t="shared" si="213"/>
        <v>45626</v>
      </c>
      <c r="E1455" s="385">
        <f ca="1">IFERROR(INDEX('3. GRI Pricing'!$A$16:$AP$616,MATCH('PBI data'!$B1455,'3. GRI Pricing'!$A$16:$A$616,0),MATCH('PBI data'!$D1455,'3. GRI Pricing'!$A$16:$AP$16,0)),0)</f>
        <v>1393.5042121721756</v>
      </c>
    </row>
    <row r="1456" spans="1:5" x14ac:dyDescent="0.25">
      <c r="B1456" s="1" t="str">
        <f t="shared" ref="B1456:B1465" ca="1" si="214">B1455</f>
        <v>222708122</v>
      </c>
      <c r="C1456" s="384">
        <f t="shared" si="213"/>
        <v>45627</v>
      </c>
      <c r="D1456" s="384">
        <f t="shared" si="213"/>
        <v>45657</v>
      </c>
      <c r="E1456" s="385">
        <f ca="1">IFERROR(INDEX('3. GRI Pricing'!$A$16:$AP$616,MATCH('PBI data'!$B1456,'3. GRI Pricing'!$A$16:$A$616,0),MATCH('PBI data'!$D1456,'3. GRI Pricing'!$A$16:$AP$16,0)),0)</f>
        <v>1400.4175705577313</v>
      </c>
    </row>
    <row r="1457" spans="1:5" x14ac:dyDescent="0.25">
      <c r="B1457" s="1" t="str">
        <f t="shared" ca="1" si="214"/>
        <v>222708122</v>
      </c>
      <c r="C1457" s="384">
        <f t="shared" si="213"/>
        <v>45658</v>
      </c>
      <c r="D1457" s="384">
        <f t="shared" si="213"/>
        <v>45688</v>
      </c>
      <c r="E1457" s="385">
        <f ca="1">IFERROR(INDEX('3. GRI Pricing'!$A$16:$AP$616,MATCH('PBI data'!$B1457,'3. GRI Pricing'!$A$16:$A$616,0),MATCH('PBI data'!$D1457,'3. GRI Pricing'!$A$16:$AP$16,0)),0)</f>
        <v>1407.3652270270316</v>
      </c>
    </row>
    <row r="1458" spans="1:5" x14ac:dyDescent="0.25">
      <c r="B1458" s="1" t="str">
        <f t="shared" ca="1" si="214"/>
        <v>222708122</v>
      </c>
      <c r="C1458" s="384">
        <f t="shared" si="213"/>
        <v>45689</v>
      </c>
      <c r="D1458" s="384">
        <f t="shared" si="213"/>
        <v>45716</v>
      </c>
      <c r="E1458" s="385">
        <f ca="1">IFERROR(INDEX('3. GRI Pricing'!$A$16:$AP$616,MATCH('PBI data'!$B1458,'3. GRI Pricing'!$A$16:$A$616,0),MATCH('PBI data'!$D1458,'3. GRI Pricing'!$A$16:$AP$16,0)),0)</f>
        <v>1413.6701510980993</v>
      </c>
    </row>
    <row r="1459" spans="1:5" x14ac:dyDescent="0.25">
      <c r="B1459" s="1" t="str">
        <f t="shared" ca="1" si="214"/>
        <v>222708122</v>
      </c>
      <c r="C1459" s="384">
        <f t="shared" si="213"/>
        <v>45717</v>
      </c>
      <c r="D1459" s="384">
        <f t="shared" si="213"/>
        <v>45747</v>
      </c>
      <c r="E1459" s="385">
        <f ca="1">IFERROR(INDEX('3. GRI Pricing'!$A$16:$AP$616,MATCH('PBI data'!$B1459,'3. GRI Pricing'!$A$16:$A$616,0),MATCH('PBI data'!$D1459,'3. GRI Pricing'!$A$16:$AP$16,0)),0)</f>
        <v>1420.6835553692422</v>
      </c>
    </row>
    <row r="1460" spans="1:5" x14ac:dyDescent="0.25">
      <c r="B1460" s="1" t="str">
        <f t="shared" ca="1" si="214"/>
        <v>222708122</v>
      </c>
      <c r="C1460" s="384">
        <f t="shared" si="213"/>
        <v>45748</v>
      </c>
      <c r="D1460" s="384">
        <f t="shared" si="213"/>
        <v>45777</v>
      </c>
      <c r="E1460" s="385">
        <f ca="1">IFERROR(INDEX('3. GRI Pricing'!$A$16:$AP$616,MATCH('PBI data'!$B1460,'3. GRI Pricing'!$A$16:$A$616,0),MATCH('PBI data'!$D1460,'3. GRI Pricing'!$A$16:$AP$16,0)),0)</f>
        <v>1427.5038479545485</v>
      </c>
    </row>
    <row r="1461" spans="1:5" x14ac:dyDescent="0.25">
      <c r="B1461" s="1" t="str">
        <f t="shared" ca="1" si="214"/>
        <v>222708122</v>
      </c>
      <c r="C1461" s="384">
        <f t="shared" si="213"/>
        <v>45778</v>
      </c>
      <c r="D1461" s="384">
        <f t="shared" si="213"/>
        <v>45808</v>
      </c>
      <c r="E1461" s="385">
        <f ca="1">IFERROR(INDEX('3. GRI Pricing'!$A$16:$AP$616,MATCH('PBI data'!$B1461,'3. GRI Pricing'!$A$16:$A$616,0),MATCH('PBI data'!$D1461,'3. GRI Pricing'!$A$16:$AP$16,0)),0)</f>
        <v>1434.5858830223051</v>
      </c>
    </row>
    <row r="1462" spans="1:5" x14ac:dyDescent="0.25">
      <c r="B1462" s="1" t="str">
        <f t="shared" ca="1" si="214"/>
        <v>222708122</v>
      </c>
      <c r="C1462" s="384">
        <f t="shared" si="213"/>
        <v>45809</v>
      </c>
      <c r="D1462" s="384">
        <f t="shared" si="213"/>
        <v>45838</v>
      </c>
      <c r="E1462" s="385">
        <f ca="1">IFERROR(INDEX('3. GRI Pricing'!$A$16:$AP$616,MATCH('PBI data'!$B1462,'3. GRI Pricing'!$A$16:$A$616,0),MATCH('PBI data'!$D1462,'3. GRI Pricing'!$A$16:$AP$16,0)),0)</f>
        <v>1441.4729166787336</v>
      </c>
    </row>
    <row r="1463" spans="1:5" x14ac:dyDescent="0.25">
      <c r="B1463" s="1" t="str">
        <f t="shared" ca="1" si="214"/>
        <v>222708122</v>
      </c>
      <c r="C1463" s="384">
        <f t="shared" si="213"/>
        <v>45839</v>
      </c>
      <c r="D1463" s="384">
        <f t="shared" si="213"/>
        <v>45869</v>
      </c>
      <c r="E1463" s="385">
        <f ca="1">IFERROR(INDEX('3. GRI Pricing'!$A$16:$AP$616,MATCH('PBI data'!$B1463,'3. GRI Pricing'!$A$16:$A$616,0),MATCH('PBI data'!$D1463,'3. GRI Pricing'!$A$16:$AP$16,0)),0)</f>
        <v>1448.624254140813</v>
      </c>
    </row>
    <row r="1464" spans="1:5" x14ac:dyDescent="0.25">
      <c r="B1464" s="1" t="str">
        <f t="shared" ca="1" si="214"/>
        <v>222708122</v>
      </c>
      <c r="C1464" s="384">
        <f t="shared" si="213"/>
        <v>45870</v>
      </c>
      <c r="D1464" s="384">
        <f t="shared" si="213"/>
        <v>45900</v>
      </c>
      <c r="E1464" s="385">
        <f ca="1">IFERROR(INDEX('3. GRI Pricing'!$A$16:$AP$616,MATCH('PBI data'!$B1464,'3. GRI Pricing'!$A$16:$A$616,0),MATCH('PBI data'!$D1464,'3. GRI Pricing'!$A$16:$AP$16,0)),0)</f>
        <v>1455.8110703322568</v>
      </c>
    </row>
    <row r="1465" spans="1:5" x14ac:dyDescent="0.25">
      <c r="B1465" s="1" t="str">
        <f t="shared" ca="1" si="214"/>
        <v>222708122</v>
      </c>
      <c r="C1465" s="384">
        <f t="shared" si="213"/>
        <v>45901</v>
      </c>
      <c r="D1465" s="384">
        <f t="shared" si="213"/>
        <v>45930</v>
      </c>
      <c r="E1465" s="385">
        <f ca="1">IFERROR(INDEX('3. GRI Pricing'!$A$16:$AP$616,MATCH('PBI data'!$B1465,'3. GRI Pricing'!$A$16:$A$616,0),MATCH('PBI data'!$D1465,'3. GRI Pricing'!$A$16:$AP$16,0)),0)</f>
        <v>1462.7999999999993</v>
      </c>
    </row>
    <row r="1466" spans="1:5" x14ac:dyDescent="0.25">
      <c r="A1466" s="381">
        <f>A1454+1</f>
        <v>123</v>
      </c>
      <c r="B1466" s="383" t="str">
        <f ca="1">OFFSET('3. GRI Pricing'!$A$16,'PBI data'!A1466,0)</f>
        <v>222708123</v>
      </c>
      <c r="C1466" s="384">
        <f t="shared" si="213"/>
        <v>45566</v>
      </c>
      <c r="D1466" s="384">
        <f t="shared" si="213"/>
        <v>45596</v>
      </c>
      <c r="E1466" s="385">
        <f ca="1">IFERROR(INDEX('3. GRI Pricing'!$A$16:$AP$616,MATCH('PBI data'!$B1466,'3. GRI Pricing'!$A$16:$A$616,0),MATCH('PBI data'!$D1466,'3. GRI Pricing'!$A$16:$AP$16,0)),0)</f>
        <v>1391.8711678661305</v>
      </c>
    </row>
    <row r="1467" spans="1:5" x14ac:dyDescent="0.25">
      <c r="B1467" s="1" t="str">
        <f ca="1">B1466</f>
        <v>222708123</v>
      </c>
      <c r="C1467" s="384">
        <f t="shared" si="213"/>
        <v>45597</v>
      </c>
      <c r="D1467" s="384">
        <f t="shared" si="213"/>
        <v>45626</v>
      </c>
      <c r="E1467" s="385">
        <f ca="1">IFERROR(INDEX('3. GRI Pricing'!$A$16:$AP$616,MATCH('PBI data'!$B1467,'3. GRI Pricing'!$A$16:$A$616,0),MATCH('PBI data'!$D1467,'3. GRI Pricing'!$A$16:$AP$16,0)),0)</f>
        <v>1398.5531404771473</v>
      </c>
    </row>
    <row r="1468" spans="1:5" x14ac:dyDescent="0.25">
      <c r="B1468" s="1" t="str">
        <f t="shared" ref="B1468:B1477" ca="1" si="215">B1467</f>
        <v>222708123</v>
      </c>
      <c r="C1468" s="384">
        <f t="shared" si="213"/>
        <v>45627</v>
      </c>
      <c r="D1468" s="384">
        <f t="shared" si="213"/>
        <v>45657</v>
      </c>
      <c r="E1468" s="385">
        <f ca="1">IFERROR(INDEX('3. GRI Pricing'!$A$16:$AP$616,MATCH('PBI data'!$B1468,'3. GRI Pricing'!$A$16:$A$616,0),MATCH('PBI data'!$D1468,'3. GRI Pricing'!$A$16:$AP$16,0)),0)</f>
        <v>1405.4915472626508</v>
      </c>
    </row>
    <row r="1469" spans="1:5" x14ac:dyDescent="0.25">
      <c r="B1469" s="1" t="str">
        <f t="shared" ca="1" si="215"/>
        <v>222708123</v>
      </c>
      <c r="C1469" s="384">
        <f t="shared" si="213"/>
        <v>45658</v>
      </c>
      <c r="D1469" s="384">
        <f t="shared" si="213"/>
        <v>45688</v>
      </c>
      <c r="E1469" s="385">
        <f ca="1">IFERROR(INDEX('3. GRI Pricing'!$A$16:$AP$616,MATCH('PBI data'!$B1469,'3. GRI Pricing'!$A$16:$A$616,0),MATCH('PBI data'!$D1469,'3. GRI Pricing'!$A$16:$AP$16,0)),0)</f>
        <v>1412.4643764003181</v>
      </c>
    </row>
    <row r="1470" spans="1:5" x14ac:dyDescent="0.25">
      <c r="B1470" s="1" t="str">
        <f t="shared" ca="1" si="215"/>
        <v>222708123</v>
      </c>
      <c r="C1470" s="384">
        <f t="shared" si="213"/>
        <v>45689</v>
      </c>
      <c r="D1470" s="384">
        <f t="shared" si="213"/>
        <v>45716</v>
      </c>
      <c r="E1470" s="385">
        <f ca="1">IFERROR(INDEX('3. GRI Pricing'!$A$16:$AP$616,MATCH('PBI data'!$B1470,'3. GRI Pricing'!$A$16:$A$616,0),MATCH('PBI data'!$D1470,'3. GRI Pricing'!$A$16:$AP$16,0)),0)</f>
        <v>1418.7921443991795</v>
      </c>
    </row>
    <row r="1471" spans="1:5" x14ac:dyDescent="0.25">
      <c r="B1471" s="1" t="str">
        <f t="shared" ca="1" si="215"/>
        <v>222708123</v>
      </c>
      <c r="C1471" s="384">
        <f t="shared" ref="C1471:D1486" si="216">C1459</f>
        <v>45717</v>
      </c>
      <c r="D1471" s="384">
        <f t="shared" si="216"/>
        <v>45747</v>
      </c>
      <c r="E1471" s="385">
        <f ca="1">IFERROR(INDEX('3. GRI Pricing'!$A$16:$AP$616,MATCH('PBI data'!$B1471,'3. GRI Pricing'!$A$16:$A$616,0),MATCH('PBI data'!$D1471,'3. GRI Pricing'!$A$16:$AP$16,0)),0)</f>
        <v>1425.8309595553628</v>
      </c>
    </row>
    <row r="1472" spans="1:5" x14ac:dyDescent="0.25">
      <c r="B1472" s="1" t="str">
        <f t="shared" ca="1" si="215"/>
        <v>222708123</v>
      </c>
      <c r="C1472" s="384">
        <f t="shared" si="216"/>
        <v>45748</v>
      </c>
      <c r="D1472" s="384">
        <f t="shared" si="216"/>
        <v>45777</v>
      </c>
      <c r="E1472" s="385">
        <f ca="1">IFERROR(INDEX('3. GRI Pricing'!$A$16:$AP$616,MATCH('PBI data'!$B1472,'3. GRI Pricing'!$A$16:$A$616,0),MATCH('PBI data'!$D1472,'3. GRI Pricing'!$A$16:$AP$16,0)),0)</f>
        <v>1432.6759633456884</v>
      </c>
    </row>
    <row r="1473" spans="1:5" x14ac:dyDescent="0.25">
      <c r="B1473" s="1" t="str">
        <f t="shared" ca="1" si="215"/>
        <v>222708123</v>
      </c>
      <c r="C1473" s="384">
        <f t="shared" si="216"/>
        <v>45778</v>
      </c>
      <c r="D1473" s="384">
        <f t="shared" si="216"/>
        <v>45808</v>
      </c>
      <c r="E1473" s="385">
        <f ca="1">IFERROR(INDEX('3. GRI Pricing'!$A$16:$AP$616,MATCH('PBI data'!$B1473,'3. GRI Pricing'!$A$16:$A$616,0),MATCH('PBI data'!$D1473,'3. GRI Pricing'!$A$16:$AP$16,0)),0)</f>
        <v>1439.783657960792</v>
      </c>
    </row>
    <row r="1474" spans="1:5" x14ac:dyDescent="0.25">
      <c r="B1474" s="1" t="str">
        <f t="shared" ca="1" si="215"/>
        <v>222708123</v>
      </c>
      <c r="C1474" s="384">
        <f t="shared" si="216"/>
        <v>45809</v>
      </c>
      <c r="D1474" s="384">
        <f t="shared" si="216"/>
        <v>45838</v>
      </c>
      <c r="E1474" s="385">
        <f ca="1">IFERROR(INDEX('3. GRI Pricing'!$A$16:$AP$616,MATCH('PBI data'!$B1474,'3. GRI Pricing'!$A$16:$A$616,0),MATCH('PBI data'!$D1474,'3. GRI Pricing'!$A$16:$AP$16,0)),0)</f>
        <v>1446.6956446377146</v>
      </c>
    </row>
    <row r="1475" spans="1:5" x14ac:dyDescent="0.25">
      <c r="B1475" s="1" t="str">
        <f t="shared" ca="1" si="215"/>
        <v>222708123</v>
      </c>
      <c r="C1475" s="384">
        <f t="shared" si="216"/>
        <v>45839</v>
      </c>
      <c r="D1475" s="384">
        <f t="shared" si="216"/>
        <v>45869</v>
      </c>
      <c r="E1475" s="385">
        <f ca="1">IFERROR(INDEX('3. GRI Pricing'!$A$16:$AP$616,MATCH('PBI data'!$B1475,'3. GRI Pricing'!$A$16:$A$616,0),MATCH('PBI data'!$D1475,'3. GRI Pricing'!$A$16:$AP$16,0)),0)</f>
        <v>1453.8728927427728</v>
      </c>
    </row>
    <row r="1476" spans="1:5" x14ac:dyDescent="0.25">
      <c r="B1476" s="1" t="str">
        <f t="shared" ca="1" si="215"/>
        <v>222708123</v>
      </c>
      <c r="C1476" s="384">
        <f t="shared" si="216"/>
        <v>45870</v>
      </c>
      <c r="D1476" s="384">
        <f t="shared" si="216"/>
        <v>45900</v>
      </c>
      <c r="E1476" s="385">
        <f ca="1">IFERROR(INDEX('3. GRI Pricing'!$A$16:$AP$616,MATCH('PBI data'!$B1476,'3. GRI Pricing'!$A$16:$A$616,0),MATCH('PBI data'!$D1476,'3. GRI Pricing'!$A$16:$AP$16,0)),0)</f>
        <v>1461.0857481233159</v>
      </c>
    </row>
    <row r="1477" spans="1:5" x14ac:dyDescent="0.25">
      <c r="B1477" s="1" t="str">
        <f t="shared" ca="1" si="215"/>
        <v>222708123</v>
      </c>
      <c r="C1477" s="384">
        <f t="shared" si="216"/>
        <v>45901</v>
      </c>
      <c r="D1477" s="384">
        <f t="shared" si="216"/>
        <v>45930</v>
      </c>
      <c r="E1477" s="385">
        <f ca="1">IFERROR(INDEX('3. GRI Pricing'!$A$16:$AP$616,MATCH('PBI data'!$B1477,'3. GRI Pricing'!$A$16:$A$616,0),MATCH('PBI data'!$D1477,'3. GRI Pricing'!$A$16:$AP$16,0)),0)</f>
        <v>1468.0999999999995</v>
      </c>
    </row>
    <row r="1478" spans="1:5" x14ac:dyDescent="0.25">
      <c r="A1478" s="381">
        <f>A1466+1</f>
        <v>124</v>
      </c>
      <c r="B1478" s="383" t="str">
        <f ca="1">OFFSET('3. GRI Pricing'!$A$16,'PBI data'!A1478,0)</f>
        <v>222708124</v>
      </c>
      <c r="C1478" s="384">
        <f t="shared" si="216"/>
        <v>45566</v>
      </c>
      <c r="D1478" s="384">
        <f t="shared" si="216"/>
        <v>45596</v>
      </c>
      <c r="E1478" s="385">
        <f ca="1">IFERROR(INDEX('3. GRI Pricing'!$A$16:$AP$616,MATCH('PBI data'!$B1478,'3. GRI Pricing'!$A$16:$A$616,0),MATCH('PBI data'!$D1478,'3. GRI Pricing'!$A$16:$AP$16,0)),0)</f>
        <v>1351.6727225847981</v>
      </c>
    </row>
    <row r="1479" spans="1:5" x14ac:dyDescent="0.25">
      <c r="B1479" s="1" t="str">
        <f ca="1">B1478</f>
        <v>222708124</v>
      </c>
      <c r="C1479" s="384">
        <f t="shared" si="216"/>
        <v>45597</v>
      </c>
      <c r="D1479" s="384">
        <f t="shared" si="216"/>
        <v>45626</v>
      </c>
      <c r="E1479" s="385">
        <f ca="1">IFERROR(INDEX('3. GRI Pricing'!$A$16:$AP$616,MATCH('PBI data'!$B1479,'3. GRI Pricing'!$A$16:$A$616,0),MATCH('PBI data'!$D1479,'3. GRI Pricing'!$A$16:$AP$16,0)),0)</f>
        <v>1358.1617140373739</v>
      </c>
    </row>
    <row r="1480" spans="1:5" x14ac:dyDescent="0.25">
      <c r="B1480" s="1" t="str">
        <f t="shared" ref="B1480:B1489" ca="1" si="217">B1479</f>
        <v>222708124</v>
      </c>
      <c r="C1480" s="384">
        <f t="shared" si="216"/>
        <v>45627</v>
      </c>
      <c r="D1480" s="384">
        <f t="shared" si="216"/>
        <v>45657</v>
      </c>
      <c r="E1480" s="385">
        <f ca="1">IFERROR(INDEX('3. GRI Pricing'!$A$16:$AP$616,MATCH('PBI data'!$B1480,'3. GRI Pricing'!$A$16:$A$616,0),MATCH('PBI data'!$D1480,'3. GRI Pricing'!$A$16:$AP$16,0)),0)</f>
        <v>1364.899733623296</v>
      </c>
    </row>
    <row r="1481" spans="1:5" x14ac:dyDescent="0.25">
      <c r="B1481" s="1" t="str">
        <f t="shared" ca="1" si="217"/>
        <v>222708124</v>
      </c>
      <c r="C1481" s="384">
        <f t="shared" si="216"/>
        <v>45658</v>
      </c>
      <c r="D1481" s="384">
        <f t="shared" si="216"/>
        <v>45688</v>
      </c>
      <c r="E1481" s="385">
        <f ca="1">IFERROR(INDEX('3. GRI Pricing'!$A$16:$AP$616,MATCH('PBI data'!$B1481,'3. GRI Pricing'!$A$16:$A$616,0),MATCH('PBI data'!$D1481,'3. GRI Pricing'!$A$16:$AP$16,0)),0)</f>
        <v>1371.6711814140269</v>
      </c>
    </row>
    <row r="1482" spans="1:5" x14ac:dyDescent="0.25">
      <c r="B1482" s="1" t="str">
        <f t="shared" ca="1" si="217"/>
        <v>222708124</v>
      </c>
      <c r="C1482" s="384">
        <f t="shared" si="216"/>
        <v>45689</v>
      </c>
      <c r="D1482" s="384">
        <f t="shared" si="216"/>
        <v>45716</v>
      </c>
      <c r="E1482" s="385">
        <f ca="1">IFERROR(INDEX('3. GRI Pricing'!$A$16:$AP$616,MATCH('PBI data'!$B1482,'3. GRI Pricing'!$A$16:$A$616,0),MATCH('PBI data'!$D1482,'3. GRI Pricing'!$A$16:$AP$16,0)),0)</f>
        <v>1377.8161979905385</v>
      </c>
    </row>
    <row r="1483" spans="1:5" x14ac:dyDescent="0.25">
      <c r="B1483" s="1" t="str">
        <f t="shared" ca="1" si="217"/>
        <v>222708124</v>
      </c>
      <c r="C1483" s="384">
        <f t="shared" si="216"/>
        <v>45717</v>
      </c>
      <c r="D1483" s="384">
        <f t="shared" si="216"/>
        <v>45747</v>
      </c>
      <c r="E1483" s="385">
        <f ca="1">IFERROR(INDEX('3. GRI Pricing'!$A$16:$AP$616,MATCH('PBI data'!$B1483,'3. GRI Pricing'!$A$16:$A$616,0),MATCH('PBI data'!$D1483,'3. GRI Pricing'!$A$16:$AP$16,0)),0)</f>
        <v>1384.6517260663989</v>
      </c>
    </row>
    <row r="1484" spans="1:5" x14ac:dyDescent="0.25">
      <c r="B1484" s="1" t="str">
        <f t="shared" ca="1" si="217"/>
        <v>222708124</v>
      </c>
      <c r="C1484" s="384">
        <f t="shared" si="216"/>
        <v>45748</v>
      </c>
      <c r="D1484" s="384">
        <f t="shared" si="216"/>
        <v>45777</v>
      </c>
      <c r="E1484" s="385">
        <f ca="1">IFERROR(INDEX('3. GRI Pricing'!$A$16:$AP$616,MATCH('PBI data'!$B1484,'3. GRI Pricing'!$A$16:$A$616,0),MATCH('PBI data'!$D1484,'3. GRI Pricing'!$A$16:$AP$16,0)),0)</f>
        <v>1391.2990402165706</v>
      </c>
    </row>
    <row r="1485" spans="1:5" x14ac:dyDescent="0.25">
      <c r="B1485" s="1" t="str">
        <f t="shared" ca="1" si="217"/>
        <v>222708124</v>
      </c>
      <c r="C1485" s="384">
        <f t="shared" si="216"/>
        <v>45778</v>
      </c>
      <c r="D1485" s="384">
        <f t="shared" si="216"/>
        <v>45808</v>
      </c>
      <c r="E1485" s="385">
        <f ca="1">IFERROR(INDEX('3. GRI Pricing'!$A$16:$AP$616,MATCH('PBI data'!$B1485,'3. GRI Pricing'!$A$16:$A$616,0),MATCH('PBI data'!$D1485,'3. GRI Pricing'!$A$16:$AP$16,0)),0)</f>
        <v>1398.2014584528986</v>
      </c>
    </row>
    <row r="1486" spans="1:5" x14ac:dyDescent="0.25">
      <c r="B1486" s="1" t="str">
        <f t="shared" ca="1" si="217"/>
        <v>222708124</v>
      </c>
      <c r="C1486" s="384">
        <f t="shared" si="216"/>
        <v>45809</v>
      </c>
      <c r="D1486" s="384">
        <f t="shared" si="216"/>
        <v>45838</v>
      </c>
      <c r="E1486" s="385">
        <f ca="1">IFERROR(INDEX('3. GRI Pricing'!$A$16:$AP$616,MATCH('PBI data'!$B1486,'3. GRI Pricing'!$A$16:$A$616,0),MATCH('PBI data'!$D1486,'3. GRI Pricing'!$A$16:$AP$16,0)),0)</f>
        <v>1404.9138209658668</v>
      </c>
    </row>
    <row r="1487" spans="1:5" x14ac:dyDescent="0.25">
      <c r="B1487" s="1" t="str">
        <f t="shared" ca="1" si="217"/>
        <v>222708124</v>
      </c>
      <c r="C1487" s="384">
        <f t="shared" ref="C1487:D1502" si="218">C1475</f>
        <v>45839</v>
      </c>
      <c r="D1487" s="384">
        <f t="shared" si="218"/>
        <v>45869</v>
      </c>
      <c r="E1487" s="385">
        <f ca="1">IFERROR(INDEX('3. GRI Pricing'!$A$16:$AP$616,MATCH('PBI data'!$B1487,'3. GRI Pricing'!$A$16:$A$616,0),MATCH('PBI data'!$D1487,'3. GRI Pricing'!$A$16:$AP$16,0)),0)</f>
        <v>1411.8837839270966</v>
      </c>
    </row>
    <row r="1488" spans="1:5" x14ac:dyDescent="0.25">
      <c r="B1488" s="1" t="str">
        <f t="shared" ca="1" si="217"/>
        <v>222708124</v>
      </c>
      <c r="C1488" s="384">
        <f t="shared" si="218"/>
        <v>45870</v>
      </c>
      <c r="D1488" s="384">
        <f t="shared" si="218"/>
        <v>45900</v>
      </c>
      <c r="E1488" s="385">
        <f ca="1">IFERROR(INDEX('3. GRI Pricing'!$A$16:$AP$616,MATCH('PBI data'!$B1488,'3. GRI Pricing'!$A$16:$A$616,0),MATCH('PBI data'!$D1488,'3. GRI Pricing'!$A$16:$AP$16,0)),0)</f>
        <v>1418.8883257948441</v>
      </c>
    </row>
    <row r="1489" spans="1:5" x14ac:dyDescent="0.25">
      <c r="B1489" s="1" t="str">
        <f t="shared" ca="1" si="217"/>
        <v>222708124</v>
      </c>
      <c r="C1489" s="384">
        <f t="shared" si="218"/>
        <v>45901</v>
      </c>
      <c r="D1489" s="384">
        <f t="shared" si="218"/>
        <v>45930</v>
      </c>
      <c r="E1489" s="385">
        <f ca="1">IFERROR(INDEX('3. GRI Pricing'!$A$16:$AP$616,MATCH('PBI data'!$B1489,'3. GRI Pricing'!$A$16:$A$616,0),MATCH('PBI data'!$D1489,'3. GRI Pricing'!$A$16:$AP$16,0)),0)</f>
        <v>1425.6999999999991</v>
      </c>
    </row>
    <row r="1490" spans="1:5" x14ac:dyDescent="0.25">
      <c r="A1490" s="381">
        <f>A1478+1</f>
        <v>125</v>
      </c>
      <c r="B1490" s="381" t="str">
        <f ca="1">OFFSET('3. GRI Pricing'!$A$16,'PBI data'!A1490,0)</f>
        <v>222708125</v>
      </c>
      <c r="C1490" s="384">
        <f t="shared" si="218"/>
        <v>45566</v>
      </c>
      <c r="D1490" s="384">
        <f t="shared" si="218"/>
        <v>45596</v>
      </c>
      <c r="E1490" s="385">
        <f ca="1">IFERROR(INDEX('3. GRI Pricing'!$A$16:$AP$616,MATCH('PBI data'!$B1490,'3. GRI Pricing'!$A$16:$A$616,0),MATCH('PBI data'!$D1490,'3. GRI Pricing'!$A$16:$AP$16,0)),0)</f>
        <v>1391.8711678661305</v>
      </c>
    </row>
    <row r="1491" spans="1:5" x14ac:dyDescent="0.25">
      <c r="B1491" s="1" t="str">
        <f ca="1">B1490</f>
        <v>222708125</v>
      </c>
      <c r="C1491" s="384">
        <f t="shared" si="218"/>
        <v>45597</v>
      </c>
      <c r="D1491" s="384">
        <f t="shared" si="218"/>
        <v>45626</v>
      </c>
      <c r="E1491" s="385">
        <f ca="1">IFERROR(INDEX('3. GRI Pricing'!$A$16:$AP$616,MATCH('PBI data'!$B1491,'3. GRI Pricing'!$A$16:$A$616,0),MATCH('PBI data'!$D1491,'3. GRI Pricing'!$A$16:$AP$16,0)),0)</f>
        <v>1398.5531404771473</v>
      </c>
    </row>
    <row r="1492" spans="1:5" x14ac:dyDescent="0.25">
      <c r="B1492" s="1" t="str">
        <f t="shared" ref="B1492:B1501" ca="1" si="219">B1491</f>
        <v>222708125</v>
      </c>
      <c r="C1492" s="384">
        <f t="shared" si="218"/>
        <v>45627</v>
      </c>
      <c r="D1492" s="384">
        <f t="shared" si="218"/>
        <v>45657</v>
      </c>
      <c r="E1492" s="385">
        <f ca="1">IFERROR(INDEX('3. GRI Pricing'!$A$16:$AP$616,MATCH('PBI data'!$B1492,'3. GRI Pricing'!$A$16:$A$616,0),MATCH('PBI data'!$D1492,'3. GRI Pricing'!$A$16:$AP$16,0)),0)</f>
        <v>1405.4915472626508</v>
      </c>
    </row>
    <row r="1493" spans="1:5" x14ac:dyDescent="0.25">
      <c r="B1493" s="1" t="str">
        <f t="shared" ca="1" si="219"/>
        <v>222708125</v>
      </c>
      <c r="C1493" s="384">
        <f t="shared" si="218"/>
        <v>45658</v>
      </c>
      <c r="D1493" s="384">
        <f t="shared" si="218"/>
        <v>45688</v>
      </c>
      <c r="E1493" s="385">
        <f ca="1">IFERROR(INDEX('3. GRI Pricing'!$A$16:$AP$616,MATCH('PBI data'!$B1493,'3. GRI Pricing'!$A$16:$A$616,0),MATCH('PBI data'!$D1493,'3. GRI Pricing'!$A$16:$AP$16,0)),0)</f>
        <v>1412.4643764003181</v>
      </c>
    </row>
    <row r="1494" spans="1:5" x14ac:dyDescent="0.25">
      <c r="B1494" s="1" t="str">
        <f t="shared" ca="1" si="219"/>
        <v>222708125</v>
      </c>
      <c r="C1494" s="384">
        <f t="shared" si="218"/>
        <v>45689</v>
      </c>
      <c r="D1494" s="384">
        <f t="shared" si="218"/>
        <v>45716</v>
      </c>
      <c r="E1494" s="385">
        <f ca="1">IFERROR(INDEX('3. GRI Pricing'!$A$16:$AP$616,MATCH('PBI data'!$B1494,'3. GRI Pricing'!$A$16:$A$616,0),MATCH('PBI data'!$D1494,'3. GRI Pricing'!$A$16:$AP$16,0)),0)</f>
        <v>1418.7921443991795</v>
      </c>
    </row>
    <row r="1495" spans="1:5" x14ac:dyDescent="0.25">
      <c r="B1495" s="1" t="str">
        <f t="shared" ca="1" si="219"/>
        <v>222708125</v>
      </c>
      <c r="C1495" s="384">
        <f t="shared" si="218"/>
        <v>45717</v>
      </c>
      <c r="D1495" s="384">
        <f t="shared" si="218"/>
        <v>45747</v>
      </c>
      <c r="E1495" s="385">
        <f ca="1">IFERROR(INDEX('3. GRI Pricing'!$A$16:$AP$616,MATCH('PBI data'!$B1495,'3. GRI Pricing'!$A$16:$A$616,0),MATCH('PBI data'!$D1495,'3. GRI Pricing'!$A$16:$AP$16,0)),0)</f>
        <v>1425.8309595553628</v>
      </c>
    </row>
    <row r="1496" spans="1:5" x14ac:dyDescent="0.25">
      <c r="B1496" s="1" t="str">
        <f t="shared" ca="1" si="219"/>
        <v>222708125</v>
      </c>
      <c r="C1496" s="384">
        <f t="shared" si="218"/>
        <v>45748</v>
      </c>
      <c r="D1496" s="384">
        <f t="shared" si="218"/>
        <v>45777</v>
      </c>
      <c r="E1496" s="385">
        <f ca="1">IFERROR(INDEX('3. GRI Pricing'!$A$16:$AP$616,MATCH('PBI data'!$B1496,'3. GRI Pricing'!$A$16:$A$616,0),MATCH('PBI data'!$D1496,'3. GRI Pricing'!$A$16:$AP$16,0)),0)</f>
        <v>1432.6759633456884</v>
      </c>
    </row>
    <row r="1497" spans="1:5" x14ac:dyDescent="0.25">
      <c r="B1497" s="1" t="str">
        <f t="shared" ca="1" si="219"/>
        <v>222708125</v>
      </c>
      <c r="C1497" s="384">
        <f t="shared" si="218"/>
        <v>45778</v>
      </c>
      <c r="D1497" s="384">
        <f t="shared" si="218"/>
        <v>45808</v>
      </c>
      <c r="E1497" s="385">
        <f ca="1">IFERROR(INDEX('3. GRI Pricing'!$A$16:$AP$616,MATCH('PBI data'!$B1497,'3. GRI Pricing'!$A$16:$A$616,0),MATCH('PBI data'!$D1497,'3. GRI Pricing'!$A$16:$AP$16,0)),0)</f>
        <v>1439.783657960792</v>
      </c>
    </row>
    <row r="1498" spans="1:5" x14ac:dyDescent="0.25">
      <c r="B1498" s="1" t="str">
        <f t="shared" ca="1" si="219"/>
        <v>222708125</v>
      </c>
      <c r="C1498" s="384">
        <f t="shared" si="218"/>
        <v>45809</v>
      </c>
      <c r="D1498" s="384">
        <f t="shared" si="218"/>
        <v>45838</v>
      </c>
      <c r="E1498" s="385">
        <f ca="1">IFERROR(INDEX('3. GRI Pricing'!$A$16:$AP$616,MATCH('PBI data'!$B1498,'3. GRI Pricing'!$A$16:$A$616,0),MATCH('PBI data'!$D1498,'3. GRI Pricing'!$A$16:$AP$16,0)),0)</f>
        <v>1446.6956446377146</v>
      </c>
    </row>
    <row r="1499" spans="1:5" x14ac:dyDescent="0.25">
      <c r="B1499" s="1" t="str">
        <f t="shared" ca="1" si="219"/>
        <v>222708125</v>
      </c>
      <c r="C1499" s="384">
        <f t="shared" si="218"/>
        <v>45839</v>
      </c>
      <c r="D1499" s="384">
        <f t="shared" si="218"/>
        <v>45869</v>
      </c>
      <c r="E1499" s="385">
        <f ca="1">IFERROR(INDEX('3. GRI Pricing'!$A$16:$AP$616,MATCH('PBI data'!$B1499,'3. GRI Pricing'!$A$16:$A$616,0),MATCH('PBI data'!$D1499,'3. GRI Pricing'!$A$16:$AP$16,0)),0)</f>
        <v>1453.8728927427728</v>
      </c>
    </row>
    <row r="1500" spans="1:5" x14ac:dyDescent="0.25">
      <c r="B1500" s="1" t="str">
        <f t="shared" ca="1" si="219"/>
        <v>222708125</v>
      </c>
      <c r="C1500" s="384">
        <f t="shared" si="218"/>
        <v>45870</v>
      </c>
      <c r="D1500" s="384">
        <f t="shared" si="218"/>
        <v>45900</v>
      </c>
      <c r="E1500" s="385">
        <f ca="1">IFERROR(INDEX('3. GRI Pricing'!$A$16:$AP$616,MATCH('PBI data'!$B1500,'3. GRI Pricing'!$A$16:$A$616,0),MATCH('PBI data'!$D1500,'3. GRI Pricing'!$A$16:$AP$16,0)),0)</f>
        <v>1461.0857481233159</v>
      </c>
    </row>
    <row r="1501" spans="1:5" x14ac:dyDescent="0.25">
      <c r="B1501" s="1" t="str">
        <f t="shared" ca="1" si="219"/>
        <v>222708125</v>
      </c>
      <c r="C1501" s="384">
        <f t="shared" si="218"/>
        <v>45901</v>
      </c>
      <c r="D1501" s="384">
        <f t="shared" si="218"/>
        <v>45930</v>
      </c>
      <c r="E1501" s="385">
        <f ca="1">IFERROR(INDEX('3. GRI Pricing'!$A$16:$AP$616,MATCH('PBI data'!$B1501,'3. GRI Pricing'!$A$16:$A$616,0),MATCH('PBI data'!$D1501,'3. GRI Pricing'!$A$16:$AP$16,0)),0)</f>
        <v>1468.0999999999995</v>
      </c>
    </row>
    <row r="1502" spans="1:5" x14ac:dyDescent="0.25">
      <c r="A1502" s="381">
        <f>A1490+1</f>
        <v>126</v>
      </c>
      <c r="B1502" s="383" t="str">
        <f ca="1">OFFSET('3. GRI Pricing'!$A$16,'PBI data'!A1502,0)</f>
        <v>222708126</v>
      </c>
      <c r="C1502" s="384">
        <f t="shared" si="218"/>
        <v>45566</v>
      </c>
      <c r="D1502" s="384">
        <f t="shared" si="218"/>
        <v>45596</v>
      </c>
      <c r="E1502" s="385">
        <f ca="1">IFERROR(INDEX('3. GRI Pricing'!$A$16:$AP$616,MATCH('PBI data'!$B1502,'3. GRI Pricing'!$A$16:$A$616,0),MATCH('PBI data'!$D1502,'3. GRI Pricing'!$A$16:$AP$16,0)),0)</f>
        <v>1356.6975282449646</v>
      </c>
    </row>
    <row r="1503" spans="1:5" x14ac:dyDescent="0.25">
      <c r="B1503" s="1" t="str">
        <f ca="1">B1502</f>
        <v>222708126</v>
      </c>
      <c r="C1503" s="384">
        <f t="shared" ref="C1503:D1518" si="220">C1491</f>
        <v>45597</v>
      </c>
      <c r="D1503" s="384">
        <f t="shared" si="220"/>
        <v>45626</v>
      </c>
      <c r="E1503" s="385">
        <f ca="1">IFERROR(INDEX('3. GRI Pricing'!$A$16:$AP$616,MATCH('PBI data'!$B1503,'3. GRI Pricing'!$A$16:$A$616,0),MATCH('PBI data'!$D1503,'3. GRI Pricing'!$A$16:$AP$16,0)),0)</f>
        <v>1363.2106423423454</v>
      </c>
    </row>
    <row r="1504" spans="1:5" x14ac:dyDescent="0.25">
      <c r="B1504" s="1" t="str">
        <f t="shared" ref="B1504:B1513" ca="1" si="221">B1503</f>
        <v>222708126</v>
      </c>
      <c r="C1504" s="384">
        <f t="shared" si="220"/>
        <v>45627</v>
      </c>
      <c r="D1504" s="384">
        <f t="shared" si="220"/>
        <v>45657</v>
      </c>
      <c r="E1504" s="385">
        <f ca="1">IFERROR(INDEX('3. GRI Pricing'!$A$16:$AP$616,MATCH('PBI data'!$B1504,'3. GRI Pricing'!$A$16:$A$616,0),MATCH('PBI data'!$D1504,'3. GRI Pricing'!$A$16:$AP$16,0)),0)</f>
        <v>1369.9737103282152</v>
      </c>
    </row>
    <row r="1505" spans="1:5" x14ac:dyDescent="0.25">
      <c r="B1505" s="1" t="str">
        <f t="shared" ca="1" si="221"/>
        <v>222708126</v>
      </c>
      <c r="C1505" s="384">
        <f t="shared" si="220"/>
        <v>45658</v>
      </c>
      <c r="D1505" s="384">
        <f t="shared" si="220"/>
        <v>45688</v>
      </c>
      <c r="E1505" s="385">
        <f ca="1">IFERROR(INDEX('3. GRI Pricing'!$A$16:$AP$616,MATCH('PBI data'!$B1505,'3. GRI Pricing'!$A$16:$A$616,0),MATCH('PBI data'!$D1505,'3. GRI Pricing'!$A$16:$AP$16,0)),0)</f>
        <v>1376.7703307873132</v>
      </c>
    </row>
    <row r="1506" spans="1:5" x14ac:dyDescent="0.25">
      <c r="B1506" s="1" t="str">
        <f t="shared" ca="1" si="221"/>
        <v>222708126</v>
      </c>
      <c r="C1506" s="384">
        <f t="shared" si="220"/>
        <v>45689</v>
      </c>
      <c r="D1506" s="384">
        <f t="shared" si="220"/>
        <v>45716</v>
      </c>
      <c r="E1506" s="385">
        <f ca="1">IFERROR(INDEX('3. GRI Pricing'!$A$16:$AP$616,MATCH('PBI data'!$B1506,'3. GRI Pricing'!$A$16:$A$616,0),MATCH('PBI data'!$D1506,'3. GRI Pricing'!$A$16:$AP$16,0)),0)</f>
        <v>1382.9381912916188</v>
      </c>
    </row>
    <row r="1507" spans="1:5" x14ac:dyDescent="0.25">
      <c r="B1507" s="1" t="str">
        <f t="shared" ca="1" si="221"/>
        <v>222708126</v>
      </c>
      <c r="C1507" s="384">
        <f t="shared" si="220"/>
        <v>45717</v>
      </c>
      <c r="D1507" s="384">
        <f t="shared" si="220"/>
        <v>45747</v>
      </c>
      <c r="E1507" s="385">
        <f ca="1">IFERROR(INDEX('3. GRI Pricing'!$A$16:$AP$616,MATCH('PBI data'!$B1507,'3. GRI Pricing'!$A$16:$A$616,0),MATCH('PBI data'!$D1507,'3. GRI Pricing'!$A$16:$AP$16,0)),0)</f>
        <v>1389.7991302525195</v>
      </c>
    </row>
    <row r="1508" spans="1:5" x14ac:dyDescent="0.25">
      <c r="B1508" s="1" t="str">
        <f t="shared" ca="1" si="221"/>
        <v>222708126</v>
      </c>
      <c r="C1508" s="384">
        <f t="shared" si="220"/>
        <v>45748</v>
      </c>
      <c r="D1508" s="384">
        <f t="shared" si="220"/>
        <v>45777</v>
      </c>
      <c r="E1508" s="385">
        <f ca="1">IFERROR(INDEX('3. GRI Pricing'!$A$16:$AP$616,MATCH('PBI data'!$B1508,'3. GRI Pricing'!$A$16:$A$616,0),MATCH('PBI data'!$D1508,'3. GRI Pricing'!$A$16:$AP$16,0)),0)</f>
        <v>1396.4711556077104</v>
      </c>
    </row>
    <row r="1509" spans="1:5" x14ac:dyDescent="0.25">
      <c r="B1509" s="1" t="str">
        <f t="shared" ca="1" si="221"/>
        <v>222708126</v>
      </c>
      <c r="C1509" s="384">
        <f t="shared" si="220"/>
        <v>45778</v>
      </c>
      <c r="D1509" s="384">
        <f t="shared" si="220"/>
        <v>45808</v>
      </c>
      <c r="E1509" s="385">
        <f ca="1">IFERROR(INDEX('3. GRI Pricing'!$A$16:$AP$616,MATCH('PBI data'!$B1509,'3. GRI Pricing'!$A$16:$A$616,0),MATCH('PBI data'!$D1509,'3. GRI Pricing'!$A$16:$AP$16,0)),0)</f>
        <v>1403.3992333913852</v>
      </c>
    </row>
    <row r="1510" spans="1:5" x14ac:dyDescent="0.25">
      <c r="B1510" s="1" t="str">
        <f t="shared" ca="1" si="221"/>
        <v>222708126</v>
      </c>
      <c r="C1510" s="384">
        <f t="shared" si="220"/>
        <v>45809</v>
      </c>
      <c r="D1510" s="384">
        <f t="shared" si="220"/>
        <v>45838</v>
      </c>
      <c r="E1510" s="385">
        <f ca="1">IFERROR(INDEX('3. GRI Pricing'!$A$16:$AP$616,MATCH('PBI data'!$B1510,'3. GRI Pricing'!$A$16:$A$616,0),MATCH('PBI data'!$D1510,'3. GRI Pricing'!$A$16:$AP$16,0)),0)</f>
        <v>1410.1365489248478</v>
      </c>
    </row>
    <row r="1511" spans="1:5" x14ac:dyDescent="0.25">
      <c r="B1511" s="1" t="str">
        <f t="shared" ca="1" si="221"/>
        <v>222708126</v>
      </c>
      <c r="C1511" s="384">
        <f t="shared" si="220"/>
        <v>45839</v>
      </c>
      <c r="D1511" s="384">
        <f t="shared" si="220"/>
        <v>45869</v>
      </c>
      <c r="E1511" s="385">
        <f ca="1">IFERROR(INDEX('3. GRI Pricing'!$A$16:$AP$616,MATCH('PBI data'!$B1511,'3. GRI Pricing'!$A$16:$A$616,0),MATCH('PBI data'!$D1511,'3. GRI Pricing'!$A$16:$AP$16,0)),0)</f>
        <v>1417.1324225290562</v>
      </c>
    </row>
    <row r="1512" spans="1:5" x14ac:dyDescent="0.25">
      <c r="B1512" s="1" t="str">
        <f t="shared" ca="1" si="221"/>
        <v>222708126</v>
      </c>
      <c r="C1512" s="384">
        <f t="shared" si="220"/>
        <v>45870</v>
      </c>
      <c r="D1512" s="384">
        <f t="shared" si="220"/>
        <v>45900</v>
      </c>
      <c r="E1512" s="385">
        <f ca="1">IFERROR(INDEX('3. GRI Pricing'!$A$16:$AP$616,MATCH('PBI data'!$B1512,'3. GRI Pricing'!$A$16:$A$616,0),MATCH('PBI data'!$D1512,'3. GRI Pricing'!$A$16:$AP$16,0)),0)</f>
        <v>1424.1630035859032</v>
      </c>
    </row>
    <row r="1513" spans="1:5" x14ac:dyDescent="0.25">
      <c r="B1513" s="1" t="str">
        <f t="shared" ca="1" si="221"/>
        <v>222708126</v>
      </c>
      <c r="C1513" s="384">
        <f t="shared" si="220"/>
        <v>45901</v>
      </c>
      <c r="D1513" s="384">
        <f t="shared" si="220"/>
        <v>45930</v>
      </c>
      <c r="E1513" s="385">
        <f ca="1">IFERROR(INDEX('3. GRI Pricing'!$A$16:$AP$616,MATCH('PBI data'!$B1513,'3. GRI Pricing'!$A$16:$A$616,0),MATCH('PBI data'!$D1513,'3. GRI Pricing'!$A$16:$AP$16,0)),0)</f>
        <v>1430.9999999999991</v>
      </c>
    </row>
    <row r="1514" spans="1:5" x14ac:dyDescent="0.25">
      <c r="A1514" s="381">
        <f>A1502+1</f>
        <v>127</v>
      </c>
      <c r="B1514" s="383" t="str">
        <f ca="1">OFFSET('3. GRI Pricing'!$A$16,'PBI data'!A1514,0)</f>
        <v>222708127</v>
      </c>
      <c r="C1514" s="384">
        <f t="shared" si="220"/>
        <v>45566</v>
      </c>
      <c r="D1514" s="384">
        <f t="shared" si="220"/>
        <v>45596</v>
      </c>
      <c r="E1514" s="385">
        <f ca="1">IFERROR(INDEX('3. GRI Pricing'!$A$16:$AP$616,MATCH('PBI data'!$B1514,'3. GRI Pricing'!$A$16:$A$616,0),MATCH('PBI data'!$D1514,'3. GRI Pricing'!$A$16:$AP$16,0)),0)</f>
        <v>1391.8711678661305</v>
      </c>
    </row>
    <row r="1515" spans="1:5" x14ac:dyDescent="0.25">
      <c r="B1515" s="1" t="str">
        <f ca="1">B1514</f>
        <v>222708127</v>
      </c>
      <c r="C1515" s="384">
        <f t="shared" si="220"/>
        <v>45597</v>
      </c>
      <c r="D1515" s="384">
        <f t="shared" si="220"/>
        <v>45626</v>
      </c>
      <c r="E1515" s="385">
        <f ca="1">IFERROR(INDEX('3. GRI Pricing'!$A$16:$AP$616,MATCH('PBI data'!$B1515,'3. GRI Pricing'!$A$16:$A$616,0),MATCH('PBI data'!$D1515,'3. GRI Pricing'!$A$16:$AP$16,0)),0)</f>
        <v>1398.5531404771473</v>
      </c>
    </row>
    <row r="1516" spans="1:5" x14ac:dyDescent="0.25">
      <c r="B1516" s="1" t="str">
        <f t="shared" ref="B1516:B1525" ca="1" si="222">B1515</f>
        <v>222708127</v>
      </c>
      <c r="C1516" s="384">
        <f t="shared" si="220"/>
        <v>45627</v>
      </c>
      <c r="D1516" s="384">
        <f t="shared" si="220"/>
        <v>45657</v>
      </c>
      <c r="E1516" s="385">
        <f ca="1">IFERROR(INDEX('3. GRI Pricing'!$A$16:$AP$616,MATCH('PBI data'!$B1516,'3. GRI Pricing'!$A$16:$A$616,0),MATCH('PBI data'!$D1516,'3. GRI Pricing'!$A$16:$AP$16,0)),0)</f>
        <v>1405.4915472626508</v>
      </c>
    </row>
    <row r="1517" spans="1:5" x14ac:dyDescent="0.25">
      <c r="B1517" s="1" t="str">
        <f t="shared" ca="1" si="222"/>
        <v>222708127</v>
      </c>
      <c r="C1517" s="384">
        <f t="shared" si="220"/>
        <v>45658</v>
      </c>
      <c r="D1517" s="384">
        <f t="shared" si="220"/>
        <v>45688</v>
      </c>
      <c r="E1517" s="385">
        <f ca="1">IFERROR(INDEX('3. GRI Pricing'!$A$16:$AP$616,MATCH('PBI data'!$B1517,'3. GRI Pricing'!$A$16:$A$616,0),MATCH('PBI data'!$D1517,'3. GRI Pricing'!$A$16:$AP$16,0)),0)</f>
        <v>1412.4643764003181</v>
      </c>
    </row>
    <row r="1518" spans="1:5" x14ac:dyDescent="0.25">
      <c r="B1518" s="1" t="str">
        <f t="shared" ca="1" si="222"/>
        <v>222708127</v>
      </c>
      <c r="C1518" s="384">
        <f t="shared" si="220"/>
        <v>45689</v>
      </c>
      <c r="D1518" s="384">
        <f t="shared" si="220"/>
        <v>45716</v>
      </c>
      <c r="E1518" s="385">
        <f ca="1">IFERROR(INDEX('3. GRI Pricing'!$A$16:$AP$616,MATCH('PBI data'!$B1518,'3. GRI Pricing'!$A$16:$A$616,0),MATCH('PBI data'!$D1518,'3. GRI Pricing'!$A$16:$AP$16,0)),0)</f>
        <v>1418.7921443991795</v>
      </c>
    </row>
    <row r="1519" spans="1:5" x14ac:dyDescent="0.25">
      <c r="B1519" s="1" t="str">
        <f t="shared" ca="1" si="222"/>
        <v>222708127</v>
      </c>
      <c r="C1519" s="384">
        <f t="shared" ref="C1519:D1534" si="223">C1507</f>
        <v>45717</v>
      </c>
      <c r="D1519" s="384">
        <f t="shared" si="223"/>
        <v>45747</v>
      </c>
      <c r="E1519" s="385">
        <f ca="1">IFERROR(INDEX('3. GRI Pricing'!$A$16:$AP$616,MATCH('PBI data'!$B1519,'3. GRI Pricing'!$A$16:$A$616,0),MATCH('PBI data'!$D1519,'3. GRI Pricing'!$A$16:$AP$16,0)),0)</f>
        <v>1425.8309595553628</v>
      </c>
    </row>
    <row r="1520" spans="1:5" x14ac:dyDescent="0.25">
      <c r="B1520" s="1" t="str">
        <f t="shared" ca="1" si="222"/>
        <v>222708127</v>
      </c>
      <c r="C1520" s="384">
        <f t="shared" si="223"/>
        <v>45748</v>
      </c>
      <c r="D1520" s="384">
        <f t="shared" si="223"/>
        <v>45777</v>
      </c>
      <c r="E1520" s="385">
        <f ca="1">IFERROR(INDEX('3. GRI Pricing'!$A$16:$AP$616,MATCH('PBI data'!$B1520,'3. GRI Pricing'!$A$16:$A$616,0),MATCH('PBI data'!$D1520,'3. GRI Pricing'!$A$16:$AP$16,0)),0)</f>
        <v>1432.6759633456884</v>
      </c>
    </row>
    <row r="1521" spans="1:5" x14ac:dyDescent="0.25">
      <c r="B1521" s="1" t="str">
        <f t="shared" ca="1" si="222"/>
        <v>222708127</v>
      </c>
      <c r="C1521" s="384">
        <f t="shared" si="223"/>
        <v>45778</v>
      </c>
      <c r="D1521" s="384">
        <f t="shared" si="223"/>
        <v>45808</v>
      </c>
      <c r="E1521" s="385">
        <f ca="1">IFERROR(INDEX('3. GRI Pricing'!$A$16:$AP$616,MATCH('PBI data'!$B1521,'3. GRI Pricing'!$A$16:$A$616,0),MATCH('PBI data'!$D1521,'3. GRI Pricing'!$A$16:$AP$16,0)),0)</f>
        <v>1439.783657960792</v>
      </c>
    </row>
    <row r="1522" spans="1:5" x14ac:dyDescent="0.25">
      <c r="B1522" s="1" t="str">
        <f t="shared" ca="1" si="222"/>
        <v>222708127</v>
      </c>
      <c r="C1522" s="384">
        <f t="shared" si="223"/>
        <v>45809</v>
      </c>
      <c r="D1522" s="384">
        <f t="shared" si="223"/>
        <v>45838</v>
      </c>
      <c r="E1522" s="385">
        <f ca="1">IFERROR(INDEX('3. GRI Pricing'!$A$16:$AP$616,MATCH('PBI data'!$B1522,'3. GRI Pricing'!$A$16:$A$616,0),MATCH('PBI data'!$D1522,'3. GRI Pricing'!$A$16:$AP$16,0)),0)</f>
        <v>1446.6956446377146</v>
      </c>
    </row>
    <row r="1523" spans="1:5" x14ac:dyDescent="0.25">
      <c r="B1523" s="1" t="str">
        <f t="shared" ca="1" si="222"/>
        <v>222708127</v>
      </c>
      <c r="C1523" s="384">
        <f t="shared" si="223"/>
        <v>45839</v>
      </c>
      <c r="D1523" s="384">
        <f t="shared" si="223"/>
        <v>45869</v>
      </c>
      <c r="E1523" s="385">
        <f ca="1">IFERROR(INDEX('3. GRI Pricing'!$A$16:$AP$616,MATCH('PBI data'!$B1523,'3. GRI Pricing'!$A$16:$A$616,0),MATCH('PBI data'!$D1523,'3. GRI Pricing'!$A$16:$AP$16,0)),0)</f>
        <v>1453.8728927427728</v>
      </c>
    </row>
    <row r="1524" spans="1:5" x14ac:dyDescent="0.25">
      <c r="B1524" s="1" t="str">
        <f t="shared" ca="1" si="222"/>
        <v>222708127</v>
      </c>
      <c r="C1524" s="384">
        <f t="shared" si="223"/>
        <v>45870</v>
      </c>
      <c r="D1524" s="384">
        <f t="shared" si="223"/>
        <v>45900</v>
      </c>
      <c r="E1524" s="385">
        <f ca="1">IFERROR(INDEX('3. GRI Pricing'!$A$16:$AP$616,MATCH('PBI data'!$B1524,'3. GRI Pricing'!$A$16:$A$616,0),MATCH('PBI data'!$D1524,'3. GRI Pricing'!$A$16:$AP$16,0)),0)</f>
        <v>1461.0857481233159</v>
      </c>
    </row>
    <row r="1525" spans="1:5" x14ac:dyDescent="0.25">
      <c r="B1525" s="1" t="str">
        <f t="shared" ca="1" si="222"/>
        <v>222708127</v>
      </c>
      <c r="C1525" s="384">
        <f t="shared" si="223"/>
        <v>45901</v>
      </c>
      <c r="D1525" s="384">
        <f t="shared" si="223"/>
        <v>45930</v>
      </c>
      <c r="E1525" s="385">
        <f ca="1">IFERROR(INDEX('3. GRI Pricing'!$A$16:$AP$616,MATCH('PBI data'!$B1525,'3. GRI Pricing'!$A$16:$A$616,0),MATCH('PBI data'!$D1525,'3. GRI Pricing'!$A$16:$AP$16,0)),0)</f>
        <v>1468.0999999999995</v>
      </c>
    </row>
    <row r="1526" spans="1:5" x14ac:dyDescent="0.25">
      <c r="A1526" s="381">
        <f>A1514+1</f>
        <v>128</v>
      </c>
      <c r="B1526" s="383" t="str">
        <f ca="1">OFFSET('3. GRI Pricing'!$A$16,'PBI data'!A1526,0)</f>
        <v>222708128</v>
      </c>
      <c r="C1526" s="384">
        <f t="shared" si="223"/>
        <v>45566</v>
      </c>
      <c r="D1526" s="384">
        <f t="shared" si="223"/>
        <v>45596</v>
      </c>
      <c r="E1526" s="385">
        <f ca="1">IFERROR(INDEX('3. GRI Pricing'!$A$16:$AP$616,MATCH('PBI data'!$B1526,'3. GRI Pricing'!$A$16:$A$616,0),MATCH('PBI data'!$D1526,'3. GRI Pricing'!$A$16:$AP$16,0)),0)</f>
        <v>1733.5579527574548</v>
      </c>
    </row>
    <row r="1527" spans="1:5" x14ac:dyDescent="0.25">
      <c r="B1527" s="1" t="str">
        <f ca="1">B1526</f>
        <v>222708128</v>
      </c>
      <c r="C1527" s="384">
        <f t="shared" si="223"/>
        <v>45597</v>
      </c>
      <c r="D1527" s="384">
        <f t="shared" si="223"/>
        <v>45626</v>
      </c>
      <c r="E1527" s="385">
        <f ca="1">IFERROR(INDEX('3. GRI Pricing'!$A$16:$AP$616,MATCH('PBI data'!$B1527,'3. GRI Pricing'!$A$16:$A$616,0),MATCH('PBI data'!$D1527,'3. GRI Pricing'!$A$16:$AP$16,0)),0)</f>
        <v>1741.8802652152194</v>
      </c>
    </row>
    <row r="1528" spans="1:5" x14ac:dyDescent="0.25">
      <c r="B1528" s="1" t="str">
        <f t="shared" ref="B1528:B1537" ca="1" si="224">B1527</f>
        <v>222708128</v>
      </c>
      <c r="C1528" s="384">
        <f t="shared" si="223"/>
        <v>45627</v>
      </c>
      <c r="D1528" s="384">
        <f t="shared" si="223"/>
        <v>45657</v>
      </c>
      <c r="E1528" s="385">
        <f ca="1">IFERROR(INDEX('3. GRI Pricing'!$A$16:$AP$616,MATCH('PBI data'!$B1528,'3. GRI Pricing'!$A$16:$A$616,0),MATCH('PBI data'!$D1528,'3. GRI Pricing'!$A$16:$AP$16,0)),0)</f>
        <v>1750.5219631971643</v>
      </c>
    </row>
    <row r="1529" spans="1:5" x14ac:dyDescent="0.25">
      <c r="B1529" s="1" t="str">
        <f t="shared" ca="1" si="224"/>
        <v>222708128</v>
      </c>
      <c r="C1529" s="384">
        <f t="shared" si="223"/>
        <v>45658</v>
      </c>
      <c r="D1529" s="384">
        <f t="shared" si="223"/>
        <v>45688</v>
      </c>
      <c r="E1529" s="385">
        <f ca="1">IFERROR(INDEX('3. GRI Pricing'!$A$16:$AP$616,MATCH('PBI data'!$B1529,'3. GRI Pricing'!$A$16:$A$616,0),MATCH('PBI data'!$D1529,'3. GRI Pricing'!$A$16:$AP$16,0)),0)</f>
        <v>1759.2065337837894</v>
      </c>
    </row>
    <row r="1530" spans="1:5" x14ac:dyDescent="0.25">
      <c r="B1530" s="1" t="str">
        <f t="shared" ca="1" si="224"/>
        <v>222708128</v>
      </c>
      <c r="C1530" s="384">
        <f t="shared" si="223"/>
        <v>45689</v>
      </c>
      <c r="D1530" s="384">
        <f t="shared" si="223"/>
        <v>45716</v>
      </c>
      <c r="E1530" s="385">
        <f ca="1">IFERROR(INDEX('3. GRI Pricing'!$A$16:$AP$616,MATCH('PBI data'!$B1530,'3. GRI Pricing'!$A$16:$A$616,0),MATCH('PBI data'!$D1530,'3. GRI Pricing'!$A$16:$AP$16,0)),0)</f>
        <v>1767.0876888726241</v>
      </c>
    </row>
    <row r="1531" spans="1:5" x14ac:dyDescent="0.25">
      <c r="B1531" s="1" t="str">
        <f t="shared" ca="1" si="224"/>
        <v>222708128</v>
      </c>
      <c r="C1531" s="384">
        <f t="shared" si="223"/>
        <v>45717</v>
      </c>
      <c r="D1531" s="384">
        <f t="shared" si="223"/>
        <v>45747</v>
      </c>
      <c r="E1531" s="385">
        <f ca="1">IFERROR(INDEX('3. GRI Pricing'!$A$16:$AP$616,MATCH('PBI data'!$B1531,'3. GRI Pricing'!$A$16:$A$616,0),MATCH('PBI data'!$D1531,'3. GRI Pricing'!$A$16:$AP$16,0)),0)</f>
        <v>1775.8544442115528</v>
      </c>
    </row>
    <row r="1532" spans="1:5" x14ac:dyDescent="0.25">
      <c r="B1532" s="1" t="str">
        <f t="shared" ca="1" si="224"/>
        <v>222708128</v>
      </c>
      <c r="C1532" s="384">
        <f t="shared" si="223"/>
        <v>45748</v>
      </c>
      <c r="D1532" s="384">
        <f t="shared" si="223"/>
        <v>45777</v>
      </c>
      <c r="E1532" s="385">
        <f ca="1">IFERROR(INDEX('3. GRI Pricing'!$A$16:$AP$616,MATCH('PBI data'!$B1532,'3. GRI Pricing'!$A$16:$A$616,0),MATCH('PBI data'!$D1532,'3. GRI Pricing'!$A$16:$AP$16,0)),0)</f>
        <v>1784.3798099431858</v>
      </c>
    </row>
    <row r="1533" spans="1:5" x14ac:dyDescent="0.25">
      <c r="B1533" s="1" t="str">
        <f t="shared" ca="1" si="224"/>
        <v>222708128</v>
      </c>
      <c r="C1533" s="384">
        <f t="shared" si="223"/>
        <v>45778</v>
      </c>
      <c r="D1533" s="384">
        <f t="shared" si="223"/>
        <v>45808</v>
      </c>
      <c r="E1533" s="385">
        <f ca="1">IFERROR(INDEX('3. GRI Pricing'!$A$16:$AP$616,MATCH('PBI data'!$B1533,'3. GRI Pricing'!$A$16:$A$616,0),MATCH('PBI data'!$D1533,'3. GRI Pricing'!$A$16:$AP$16,0)),0)</f>
        <v>1793.2323537778816</v>
      </c>
    </row>
    <row r="1534" spans="1:5" x14ac:dyDescent="0.25">
      <c r="B1534" s="1" t="str">
        <f t="shared" ca="1" si="224"/>
        <v>222708128</v>
      </c>
      <c r="C1534" s="384">
        <f t="shared" si="223"/>
        <v>45809</v>
      </c>
      <c r="D1534" s="384">
        <f t="shared" si="223"/>
        <v>45838</v>
      </c>
      <c r="E1534" s="385">
        <f ca="1">IFERROR(INDEX('3. GRI Pricing'!$A$16:$AP$616,MATCH('PBI data'!$B1534,'3. GRI Pricing'!$A$16:$A$616,0),MATCH('PBI data'!$D1534,'3. GRI Pricing'!$A$16:$AP$16,0)),0)</f>
        <v>1801.841145848417</v>
      </c>
    </row>
    <row r="1535" spans="1:5" x14ac:dyDescent="0.25">
      <c r="B1535" s="1" t="str">
        <f t="shared" ca="1" si="224"/>
        <v>222708128</v>
      </c>
      <c r="C1535" s="384">
        <f t="shared" ref="C1535:D1550" si="225">C1523</f>
        <v>45839</v>
      </c>
      <c r="D1535" s="384">
        <f t="shared" si="225"/>
        <v>45869</v>
      </c>
      <c r="E1535" s="385">
        <f ca="1">IFERROR(INDEX('3. GRI Pricing'!$A$16:$AP$616,MATCH('PBI data'!$B1535,'3. GRI Pricing'!$A$16:$A$616,0),MATCH('PBI data'!$D1535,'3. GRI Pricing'!$A$16:$AP$16,0)),0)</f>
        <v>1810.7803176760165</v>
      </c>
    </row>
    <row r="1536" spans="1:5" x14ac:dyDescent="0.25">
      <c r="B1536" s="1" t="str">
        <f t="shared" ca="1" si="224"/>
        <v>222708128</v>
      </c>
      <c r="C1536" s="384">
        <f t="shared" si="225"/>
        <v>45870</v>
      </c>
      <c r="D1536" s="384">
        <f t="shared" si="225"/>
        <v>45900</v>
      </c>
      <c r="E1536" s="385">
        <f ca="1">IFERROR(INDEX('3. GRI Pricing'!$A$16:$AP$616,MATCH('PBI data'!$B1536,'3. GRI Pricing'!$A$16:$A$616,0),MATCH('PBI data'!$D1536,'3. GRI Pricing'!$A$16:$AP$16,0)),0)</f>
        <v>1819.7638379153211</v>
      </c>
    </row>
    <row r="1537" spans="1:5" x14ac:dyDescent="0.25">
      <c r="B1537" s="1" t="str">
        <f t="shared" ca="1" si="224"/>
        <v>222708128</v>
      </c>
      <c r="C1537" s="384">
        <f t="shared" si="225"/>
        <v>45901</v>
      </c>
      <c r="D1537" s="384">
        <f t="shared" si="225"/>
        <v>45930</v>
      </c>
      <c r="E1537" s="385">
        <f ca="1">IFERROR(INDEX('3. GRI Pricing'!$A$16:$AP$616,MATCH('PBI data'!$B1537,'3. GRI Pricing'!$A$16:$A$616,0),MATCH('PBI data'!$D1537,'3. GRI Pricing'!$A$16:$AP$16,0)),0)</f>
        <v>1828.4999999999993</v>
      </c>
    </row>
    <row r="1538" spans="1:5" x14ac:dyDescent="0.25">
      <c r="A1538" s="381">
        <f>A1526+1</f>
        <v>129</v>
      </c>
      <c r="B1538" s="383" t="str">
        <f ca="1">OFFSET('3. GRI Pricing'!$A$16,'PBI data'!A1538,0)</f>
        <v>222708129</v>
      </c>
      <c r="C1538" s="384">
        <f t="shared" si="225"/>
        <v>45566</v>
      </c>
      <c r="D1538" s="384">
        <f t="shared" si="225"/>
        <v>45596</v>
      </c>
      <c r="E1538" s="385">
        <f ca="1">IFERROR(INDEX('3. GRI Pricing'!$A$16:$AP$616,MATCH('PBI data'!$B1538,'3. GRI Pricing'!$A$16:$A$616,0),MATCH('PBI data'!$D1538,'3. GRI Pricing'!$A$16:$AP$16,0)),0)</f>
        <v>1391.8711678661305</v>
      </c>
    </row>
    <row r="1539" spans="1:5" x14ac:dyDescent="0.25">
      <c r="B1539" s="1" t="str">
        <f ca="1">B1538</f>
        <v>222708129</v>
      </c>
      <c r="C1539" s="384">
        <f t="shared" si="225"/>
        <v>45597</v>
      </c>
      <c r="D1539" s="384">
        <f t="shared" si="225"/>
        <v>45626</v>
      </c>
      <c r="E1539" s="385">
        <f ca="1">IFERROR(INDEX('3. GRI Pricing'!$A$16:$AP$616,MATCH('PBI data'!$B1539,'3. GRI Pricing'!$A$16:$A$616,0),MATCH('PBI data'!$D1539,'3. GRI Pricing'!$A$16:$AP$16,0)),0)</f>
        <v>1398.5531404771473</v>
      </c>
    </row>
    <row r="1540" spans="1:5" x14ac:dyDescent="0.25">
      <c r="B1540" s="1" t="str">
        <f t="shared" ref="B1540:B1549" ca="1" si="226">B1539</f>
        <v>222708129</v>
      </c>
      <c r="C1540" s="384">
        <f t="shared" si="225"/>
        <v>45627</v>
      </c>
      <c r="D1540" s="384">
        <f t="shared" si="225"/>
        <v>45657</v>
      </c>
      <c r="E1540" s="385">
        <f ca="1">IFERROR(INDEX('3. GRI Pricing'!$A$16:$AP$616,MATCH('PBI data'!$B1540,'3. GRI Pricing'!$A$16:$A$616,0),MATCH('PBI data'!$D1540,'3. GRI Pricing'!$A$16:$AP$16,0)),0)</f>
        <v>1405.4915472626508</v>
      </c>
    </row>
    <row r="1541" spans="1:5" x14ac:dyDescent="0.25">
      <c r="B1541" s="1" t="str">
        <f t="shared" ca="1" si="226"/>
        <v>222708129</v>
      </c>
      <c r="C1541" s="384">
        <f t="shared" si="225"/>
        <v>45658</v>
      </c>
      <c r="D1541" s="384">
        <f t="shared" si="225"/>
        <v>45688</v>
      </c>
      <c r="E1541" s="385">
        <f ca="1">IFERROR(INDEX('3. GRI Pricing'!$A$16:$AP$616,MATCH('PBI data'!$B1541,'3. GRI Pricing'!$A$16:$A$616,0),MATCH('PBI data'!$D1541,'3. GRI Pricing'!$A$16:$AP$16,0)),0)</f>
        <v>1412.4643764003181</v>
      </c>
    </row>
    <row r="1542" spans="1:5" x14ac:dyDescent="0.25">
      <c r="B1542" s="1" t="str">
        <f t="shared" ca="1" si="226"/>
        <v>222708129</v>
      </c>
      <c r="C1542" s="384">
        <f t="shared" si="225"/>
        <v>45689</v>
      </c>
      <c r="D1542" s="384">
        <f t="shared" si="225"/>
        <v>45716</v>
      </c>
      <c r="E1542" s="385">
        <f ca="1">IFERROR(INDEX('3. GRI Pricing'!$A$16:$AP$616,MATCH('PBI data'!$B1542,'3. GRI Pricing'!$A$16:$A$616,0),MATCH('PBI data'!$D1542,'3. GRI Pricing'!$A$16:$AP$16,0)),0)</f>
        <v>1418.7921443991795</v>
      </c>
    </row>
    <row r="1543" spans="1:5" x14ac:dyDescent="0.25">
      <c r="B1543" s="1" t="str">
        <f t="shared" ca="1" si="226"/>
        <v>222708129</v>
      </c>
      <c r="C1543" s="384">
        <f t="shared" si="225"/>
        <v>45717</v>
      </c>
      <c r="D1543" s="384">
        <f t="shared" si="225"/>
        <v>45747</v>
      </c>
      <c r="E1543" s="385">
        <f ca="1">IFERROR(INDEX('3. GRI Pricing'!$A$16:$AP$616,MATCH('PBI data'!$B1543,'3. GRI Pricing'!$A$16:$A$616,0),MATCH('PBI data'!$D1543,'3. GRI Pricing'!$A$16:$AP$16,0)),0)</f>
        <v>1425.8309595553628</v>
      </c>
    </row>
    <row r="1544" spans="1:5" x14ac:dyDescent="0.25">
      <c r="B1544" s="1" t="str">
        <f t="shared" ca="1" si="226"/>
        <v>222708129</v>
      </c>
      <c r="C1544" s="384">
        <f t="shared" si="225"/>
        <v>45748</v>
      </c>
      <c r="D1544" s="384">
        <f t="shared" si="225"/>
        <v>45777</v>
      </c>
      <c r="E1544" s="385">
        <f ca="1">IFERROR(INDEX('3. GRI Pricing'!$A$16:$AP$616,MATCH('PBI data'!$B1544,'3. GRI Pricing'!$A$16:$A$616,0),MATCH('PBI data'!$D1544,'3. GRI Pricing'!$A$16:$AP$16,0)),0)</f>
        <v>1432.6759633456884</v>
      </c>
    </row>
    <row r="1545" spans="1:5" x14ac:dyDescent="0.25">
      <c r="B1545" s="1" t="str">
        <f t="shared" ca="1" si="226"/>
        <v>222708129</v>
      </c>
      <c r="C1545" s="384">
        <f t="shared" si="225"/>
        <v>45778</v>
      </c>
      <c r="D1545" s="384">
        <f t="shared" si="225"/>
        <v>45808</v>
      </c>
      <c r="E1545" s="385">
        <f ca="1">IFERROR(INDEX('3. GRI Pricing'!$A$16:$AP$616,MATCH('PBI data'!$B1545,'3. GRI Pricing'!$A$16:$A$616,0),MATCH('PBI data'!$D1545,'3. GRI Pricing'!$A$16:$AP$16,0)),0)</f>
        <v>1439.783657960792</v>
      </c>
    </row>
    <row r="1546" spans="1:5" x14ac:dyDescent="0.25">
      <c r="B1546" s="1" t="str">
        <f t="shared" ca="1" si="226"/>
        <v>222708129</v>
      </c>
      <c r="C1546" s="384">
        <f t="shared" si="225"/>
        <v>45809</v>
      </c>
      <c r="D1546" s="384">
        <f t="shared" si="225"/>
        <v>45838</v>
      </c>
      <c r="E1546" s="385">
        <f ca="1">IFERROR(INDEX('3. GRI Pricing'!$A$16:$AP$616,MATCH('PBI data'!$B1546,'3. GRI Pricing'!$A$16:$A$616,0),MATCH('PBI data'!$D1546,'3. GRI Pricing'!$A$16:$AP$16,0)),0)</f>
        <v>1446.6956446377146</v>
      </c>
    </row>
    <row r="1547" spans="1:5" x14ac:dyDescent="0.25">
      <c r="B1547" s="1" t="str">
        <f t="shared" ca="1" si="226"/>
        <v>222708129</v>
      </c>
      <c r="C1547" s="384">
        <f t="shared" si="225"/>
        <v>45839</v>
      </c>
      <c r="D1547" s="384">
        <f t="shared" si="225"/>
        <v>45869</v>
      </c>
      <c r="E1547" s="385">
        <f ca="1">IFERROR(INDEX('3. GRI Pricing'!$A$16:$AP$616,MATCH('PBI data'!$B1547,'3. GRI Pricing'!$A$16:$A$616,0),MATCH('PBI data'!$D1547,'3. GRI Pricing'!$A$16:$AP$16,0)),0)</f>
        <v>1453.8728927427728</v>
      </c>
    </row>
    <row r="1548" spans="1:5" x14ac:dyDescent="0.25">
      <c r="B1548" s="1" t="str">
        <f t="shared" ca="1" si="226"/>
        <v>222708129</v>
      </c>
      <c r="C1548" s="384">
        <f t="shared" si="225"/>
        <v>45870</v>
      </c>
      <c r="D1548" s="384">
        <f t="shared" si="225"/>
        <v>45900</v>
      </c>
      <c r="E1548" s="385">
        <f ca="1">IFERROR(INDEX('3. GRI Pricing'!$A$16:$AP$616,MATCH('PBI data'!$B1548,'3. GRI Pricing'!$A$16:$A$616,0),MATCH('PBI data'!$D1548,'3. GRI Pricing'!$A$16:$AP$16,0)),0)</f>
        <v>1461.0857481233159</v>
      </c>
    </row>
    <row r="1549" spans="1:5" x14ac:dyDescent="0.25">
      <c r="B1549" s="1" t="str">
        <f t="shared" ca="1" si="226"/>
        <v>222708129</v>
      </c>
      <c r="C1549" s="384">
        <f t="shared" si="225"/>
        <v>45901</v>
      </c>
      <c r="D1549" s="384">
        <f t="shared" si="225"/>
        <v>45930</v>
      </c>
      <c r="E1549" s="385">
        <f ca="1">IFERROR(INDEX('3. GRI Pricing'!$A$16:$AP$616,MATCH('PBI data'!$B1549,'3. GRI Pricing'!$A$16:$A$616,0),MATCH('PBI data'!$D1549,'3. GRI Pricing'!$A$16:$AP$16,0)),0)</f>
        <v>1468.0999999999995</v>
      </c>
    </row>
    <row r="1550" spans="1:5" x14ac:dyDescent="0.25">
      <c r="A1550" s="381">
        <f>A1538+1</f>
        <v>130</v>
      </c>
      <c r="B1550" s="383" t="str">
        <f ca="1">OFFSET('3. GRI Pricing'!$A$16,'PBI data'!A1550,0)</f>
        <v>222708130</v>
      </c>
      <c r="C1550" s="384">
        <f t="shared" si="225"/>
        <v>45566</v>
      </c>
      <c r="D1550" s="384">
        <f t="shared" si="225"/>
        <v>45596</v>
      </c>
      <c r="E1550" s="385">
        <f ca="1">IFERROR(INDEX('3. GRI Pricing'!$A$16:$AP$616,MATCH('PBI data'!$B1550,'3. GRI Pricing'!$A$16:$A$616,0),MATCH('PBI data'!$D1550,'3. GRI Pricing'!$A$16:$AP$16,0)),0)</f>
        <v>1401.9207791864635</v>
      </c>
    </row>
    <row r="1551" spans="1:5" x14ac:dyDescent="0.25">
      <c r="B1551" s="1" t="str">
        <f ca="1">B1550</f>
        <v>222708130</v>
      </c>
      <c r="C1551" s="384">
        <f t="shared" ref="C1551:D1566" si="227">C1539</f>
        <v>45597</v>
      </c>
      <c r="D1551" s="384">
        <f t="shared" si="227"/>
        <v>45626</v>
      </c>
      <c r="E1551" s="385">
        <f ca="1">IFERROR(INDEX('3. GRI Pricing'!$A$16:$AP$616,MATCH('PBI data'!$B1551,'3. GRI Pricing'!$A$16:$A$616,0),MATCH('PBI data'!$D1551,'3. GRI Pricing'!$A$16:$AP$16,0)),0)</f>
        <v>1408.6509970870904</v>
      </c>
    </row>
    <row r="1552" spans="1:5" x14ac:dyDescent="0.25">
      <c r="B1552" s="1" t="str">
        <f t="shared" ref="B1552:B1561" ca="1" si="228">B1551</f>
        <v>222708130</v>
      </c>
      <c r="C1552" s="384">
        <f t="shared" si="227"/>
        <v>45627</v>
      </c>
      <c r="D1552" s="384">
        <f t="shared" si="227"/>
        <v>45657</v>
      </c>
      <c r="E1552" s="385">
        <f ca="1">IFERROR(INDEX('3. GRI Pricing'!$A$16:$AP$616,MATCH('PBI data'!$B1552,'3. GRI Pricing'!$A$16:$A$616,0),MATCH('PBI data'!$D1552,'3. GRI Pricing'!$A$16:$AP$16,0)),0)</f>
        <v>1415.6395006724892</v>
      </c>
    </row>
    <row r="1553" spans="1:5" x14ac:dyDescent="0.25">
      <c r="B1553" s="1" t="str">
        <f t="shared" ca="1" si="228"/>
        <v>222708130</v>
      </c>
      <c r="C1553" s="384">
        <f t="shared" si="227"/>
        <v>45658</v>
      </c>
      <c r="D1553" s="384">
        <f t="shared" si="227"/>
        <v>45688</v>
      </c>
      <c r="E1553" s="385">
        <f ca="1">IFERROR(INDEX('3. GRI Pricing'!$A$16:$AP$616,MATCH('PBI data'!$B1553,'3. GRI Pricing'!$A$16:$A$616,0),MATCH('PBI data'!$D1553,'3. GRI Pricing'!$A$16:$AP$16,0)),0)</f>
        <v>1422.6626751468905</v>
      </c>
    </row>
    <row r="1554" spans="1:5" x14ac:dyDescent="0.25">
      <c r="B1554" s="1" t="str">
        <f t="shared" ca="1" si="228"/>
        <v>222708130</v>
      </c>
      <c r="C1554" s="384">
        <f t="shared" si="227"/>
        <v>45689</v>
      </c>
      <c r="D1554" s="384">
        <f t="shared" si="227"/>
        <v>45716</v>
      </c>
      <c r="E1554" s="385">
        <f ca="1">IFERROR(INDEX('3. GRI Pricing'!$A$16:$AP$616,MATCH('PBI data'!$B1554,'3. GRI Pricing'!$A$16:$A$616,0),MATCH('PBI data'!$D1554,'3. GRI Pricing'!$A$16:$AP$16,0)),0)</f>
        <v>1429.0361310013393</v>
      </c>
    </row>
    <row r="1555" spans="1:5" x14ac:dyDescent="0.25">
      <c r="B1555" s="1" t="str">
        <f t="shared" ca="1" si="228"/>
        <v>222708130</v>
      </c>
      <c r="C1555" s="384">
        <f t="shared" si="227"/>
        <v>45717</v>
      </c>
      <c r="D1555" s="384">
        <f t="shared" si="227"/>
        <v>45747</v>
      </c>
      <c r="E1555" s="385">
        <f ca="1">IFERROR(INDEX('3. GRI Pricing'!$A$16:$AP$616,MATCH('PBI data'!$B1555,'3. GRI Pricing'!$A$16:$A$616,0),MATCH('PBI data'!$D1555,'3. GRI Pricing'!$A$16:$AP$16,0)),0)</f>
        <v>1436.1257679276034</v>
      </c>
    </row>
    <row r="1556" spans="1:5" x14ac:dyDescent="0.25">
      <c r="B1556" s="1" t="str">
        <f t="shared" ca="1" si="228"/>
        <v>222708130</v>
      </c>
      <c r="C1556" s="384">
        <f t="shared" si="227"/>
        <v>45748</v>
      </c>
      <c r="D1556" s="384">
        <f t="shared" si="227"/>
        <v>45777</v>
      </c>
      <c r="E1556" s="385">
        <f ca="1">IFERROR(INDEX('3. GRI Pricing'!$A$16:$AP$616,MATCH('PBI data'!$B1556,'3. GRI Pricing'!$A$16:$A$616,0),MATCH('PBI data'!$D1556,'3. GRI Pricing'!$A$16:$AP$16,0)),0)</f>
        <v>1443.0201941279674</v>
      </c>
    </row>
    <row r="1557" spans="1:5" x14ac:dyDescent="0.25">
      <c r="B1557" s="1" t="str">
        <f t="shared" ca="1" si="228"/>
        <v>222708130</v>
      </c>
      <c r="C1557" s="384">
        <f t="shared" si="227"/>
        <v>45778</v>
      </c>
      <c r="D1557" s="384">
        <f t="shared" si="227"/>
        <v>45808</v>
      </c>
      <c r="E1557" s="385">
        <f ca="1">IFERROR(INDEX('3. GRI Pricing'!$A$16:$AP$616,MATCH('PBI data'!$B1557,'3. GRI Pricing'!$A$16:$A$616,0),MATCH('PBI data'!$D1557,'3. GRI Pricing'!$A$16:$AP$16,0)),0)</f>
        <v>1450.1792078377648</v>
      </c>
    </row>
    <row r="1558" spans="1:5" x14ac:dyDescent="0.25">
      <c r="B1558" s="1" t="str">
        <f t="shared" ca="1" si="228"/>
        <v>222708130</v>
      </c>
      <c r="C1558" s="384">
        <f t="shared" si="227"/>
        <v>45809</v>
      </c>
      <c r="D1558" s="384">
        <f t="shared" si="227"/>
        <v>45838</v>
      </c>
      <c r="E1558" s="385">
        <f ca="1">IFERROR(INDEX('3. GRI Pricing'!$A$16:$AP$616,MATCH('PBI data'!$B1558,'3. GRI Pricing'!$A$16:$A$616,0),MATCH('PBI data'!$D1558,'3. GRI Pricing'!$A$16:$AP$16,0)),0)</f>
        <v>1457.1411005556761</v>
      </c>
    </row>
    <row r="1559" spans="1:5" x14ac:dyDescent="0.25">
      <c r="B1559" s="1" t="str">
        <f t="shared" ca="1" si="228"/>
        <v>222708130</v>
      </c>
      <c r="C1559" s="384">
        <f t="shared" si="227"/>
        <v>45839</v>
      </c>
      <c r="D1559" s="384">
        <f t="shared" si="227"/>
        <v>45869</v>
      </c>
      <c r="E1559" s="385">
        <f ca="1">IFERROR(INDEX('3. GRI Pricing'!$A$16:$AP$616,MATCH('PBI data'!$B1559,'3. GRI Pricing'!$A$16:$A$616,0),MATCH('PBI data'!$D1559,'3. GRI Pricing'!$A$16:$AP$16,0)),0)</f>
        <v>1464.3701699466912</v>
      </c>
    </row>
    <row r="1560" spans="1:5" x14ac:dyDescent="0.25">
      <c r="B1560" s="1" t="str">
        <f t="shared" ca="1" si="228"/>
        <v>222708130</v>
      </c>
      <c r="C1560" s="384">
        <f t="shared" si="227"/>
        <v>45870</v>
      </c>
      <c r="D1560" s="384">
        <f t="shared" si="227"/>
        <v>45900</v>
      </c>
      <c r="E1560" s="385">
        <f ca="1">IFERROR(INDEX('3. GRI Pricing'!$A$16:$AP$616,MATCH('PBI data'!$B1560,'3. GRI Pricing'!$A$16:$A$616,0),MATCH('PBI data'!$D1560,'3. GRI Pricing'!$A$16:$AP$16,0)),0)</f>
        <v>1471.6351037054333</v>
      </c>
    </row>
    <row r="1561" spans="1:5" x14ac:dyDescent="0.25">
      <c r="B1561" s="1" t="str">
        <f t="shared" ca="1" si="228"/>
        <v>222708130</v>
      </c>
      <c r="C1561" s="384">
        <f t="shared" si="227"/>
        <v>45901</v>
      </c>
      <c r="D1561" s="384">
        <f t="shared" si="227"/>
        <v>45930</v>
      </c>
      <c r="E1561" s="385">
        <f ca="1">IFERROR(INDEX('3. GRI Pricing'!$A$16:$AP$616,MATCH('PBI data'!$B1561,'3. GRI Pricing'!$A$16:$A$616,0),MATCH('PBI data'!$D1561,'3. GRI Pricing'!$A$16:$AP$16,0)),0)</f>
        <v>1478.6999999999991</v>
      </c>
    </row>
    <row r="1562" spans="1:5" x14ac:dyDescent="0.25">
      <c r="A1562" s="381">
        <f>A1550+1</f>
        <v>131</v>
      </c>
      <c r="B1562" s="383" t="str">
        <f ca="1">OFFSET('3. GRI Pricing'!$A$16,'PBI data'!A1562,0)</f>
        <v>222708131</v>
      </c>
      <c r="C1562" s="384">
        <f t="shared" si="227"/>
        <v>45566</v>
      </c>
      <c r="D1562" s="384">
        <f t="shared" si="227"/>
        <v>45596</v>
      </c>
      <c r="E1562" s="385">
        <f ca="1">IFERROR(INDEX('3. GRI Pricing'!$A$16:$AP$616,MATCH('PBI data'!$B1562,'3. GRI Pricing'!$A$16:$A$616,0),MATCH('PBI data'!$D1562,'3. GRI Pricing'!$A$16:$AP$16,0)),0)</f>
        <v>1231.0773867408013</v>
      </c>
    </row>
    <row r="1563" spans="1:5" x14ac:dyDescent="0.25">
      <c r="B1563" s="1" t="str">
        <f ca="1">B1562</f>
        <v>222708131</v>
      </c>
      <c r="C1563" s="384">
        <f t="shared" si="227"/>
        <v>45597</v>
      </c>
      <c r="D1563" s="384">
        <f t="shared" si="227"/>
        <v>45626</v>
      </c>
      <c r="E1563" s="385">
        <f ca="1">IFERROR(INDEX('3. GRI Pricing'!$A$16:$AP$616,MATCH('PBI data'!$B1563,'3. GRI Pricing'!$A$16:$A$616,0),MATCH('PBI data'!$D1563,'3. GRI Pricing'!$A$16:$AP$16,0)),0)</f>
        <v>1236.9874347180544</v>
      </c>
    </row>
    <row r="1564" spans="1:5" x14ac:dyDescent="0.25">
      <c r="B1564" s="1" t="str">
        <f t="shared" ref="B1564:B1573" ca="1" si="229">B1563</f>
        <v>222708131</v>
      </c>
      <c r="C1564" s="384">
        <f t="shared" si="227"/>
        <v>45627</v>
      </c>
      <c r="D1564" s="384">
        <f t="shared" si="227"/>
        <v>45657</v>
      </c>
      <c r="E1564" s="385">
        <f ca="1">IFERROR(INDEX('3. GRI Pricing'!$A$16:$AP$616,MATCH('PBI data'!$B1564,'3. GRI Pricing'!$A$16:$A$616,0),MATCH('PBI data'!$D1564,'3. GRI Pricing'!$A$16:$AP$16,0)),0)</f>
        <v>1243.1242927052326</v>
      </c>
    </row>
    <row r="1565" spans="1:5" x14ac:dyDescent="0.25">
      <c r="B1565" s="1" t="str">
        <f t="shared" ca="1" si="229"/>
        <v>222708131</v>
      </c>
      <c r="C1565" s="384">
        <f t="shared" si="227"/>
        <v>45658</v>
      </c>
      <c r="D1565" s="384">
        <f t="shared" si="227"/>
        <v>45688</v>
      </c>
      <c r="E1565" s="385">
        <f ca="1">IFERROR(INDEX('3. GRI Pricing'!$A$16:$AP$616,MATCH('PBI data'!$B1565,'3. GRI Pricing'!$A$16:$A$616,0),MATCH('PBI data'!$D1565,'3. GRI Pricing'!$A$16:$AP$16,0)),0)</f>
        <v>1249.2915964551548</v>
      </c>
    </row>
    <row r="1566" spans="1:5" x14ac:dyDescent="0.25">
      <c r="B1566" s="1" t="str">
        <f t="shared" ca="1" si="229"/>
        <v>222708131</v>
      </c>
      <c r="C1566" s="384">
        <f t="shared" si="227"/>
        <v>45689</v>
      </c>
      <c r="D1566" s="384">
        <f t="shared" si="227"/>
        <v>45716</v>
      </c>
      <c r="E1566" s="385">
        <f ca="1">IFERROR(INDEX('3. GRI Pricing'!$A$16:$AP$616,MATCH('PBI data'!$B1566,'3. GRI Pricing'!$A$16:$A$616,0),MATCH('PBI data'!$D1566,'3. GRI Pricing'!$A$16:$AP$16,0)),0)</f>
        <v>1254.8883587646171</v>
      </c>
    </row>
    <row r="1567" spans="1:5" x14ac:dyDescent="0.25">
      <c r="B1567" s="1" t="str">
        <f t="shared" ca="1" si="229"/>
        <v>222708131</v>
      </c>
      <c r="C1567" s="384">
        <f t="shared" ref="C1567:D1582" si="230">C1555</f>
        <v>45717</v>
      </c>
      <c r="D1567" s="384">
        <f t="shared" si="230"/>
        <v>45747</v>
      </c>
      <c r="E1567" s="385">
        <f ca="1">IFERROR(INDEX('3. GRI Pricing'!$A$16:$AP$616,MATCH('PBI data'!$B1567,'3. GRI Pricing'!$A$16:$A$616,0),MATCH('PBI data'!$D1567,'3. GRI Pricing'!$A$16:$AP$16,0)),0)</f>
        <v>1261.1140255995085</v>
      </c>
    </row>
    <row r="1568" spans="1:5" x14ac:dyDescent="0.25">
      <c r="B1568" s="1" t="str">
        <f t="shared" ca="1" si="229"/>
        <v>222708131</v>
      </c>
      <c r="C1568" s="384">
        <f t="shared" si="230"/>
        <v>45748</v>
      </c>
      <c r="D1568" s="384">
        <f t="shared" si="230"/>
        <v>45777</v>
      </c>
      <c r="E1568" s="385">
        <f ca="1">IFERROR(INDEX('3. GRI Pricing'!$A$16:$AP$616,MATCH('PBI data'!$B1568,'3. GRI Pricing'!$A$16:$A$616,0),MATCH('PBI data'!$D1568,'3. GRI Pricing'!$A$16:$AP$16,0)),0)</f>
        <v>1267.168270829219</v>
      </c>
    </row>
    <row r="1569" spans="1:5" x14ac:dyDescent="0.25">
      <c r="B1569" s="1" t="str">
        <f t="shared" ca="1" si="229"/>
        <v>222708131</v>
      </c>
      <c r="C1569" s="384">
        <f t="shared" si="230"/>
        <v>45778</v>
      </c>
      <c r="D1569" s="384">
        <f t="shared" si="230"/>
        <v>45808</v>
      </c>
      <c r="E1569" s="385">
        <f ca="1">IFERROR(INDEX('3. GRI Pricing'!$A$16:$AP$616,MATCH('PBI data'!$B1569,'3. GRI Pricing'!$A$16:$A$616,0),MATCH('PBI data'!$D1569,'3. GRI Pricing'!$A$16:$AP$16,0)),0)</f>
        <v>1273.4548599292202</v>
      </c>
    </row>
    <row r="1570" spans="1:5" x14ac:dyDescent="0.25">
      <c r="B1570" s="1" t="str">
        <f t="shared" ca="1" si="229"/>
        <v>222708131</v>
      </c>
      <c r="C1570" s="384">
        <f t="shared" si="230"/>
        <v>45809</v>
      </c>
      <c r="D1570" s="384">
        <f t="shared" si="230"/>
        <v>45838</v>
      </c>
      <c r="E1570" s="385">
        <f ca="1">IFERROR(INDEX('3. GRI Pricing'!$A$16:$AP$616,MATCH('PBI data'!$B1570,'3. GRI Pricing'!$A$16:$A$616,0),MATCH('PBI data'!$D1570,'3. GRI Pricing'!$A$16:$AP$16,0)),0)</f>
        <v>1279.568349950325</v>
      </c>
    </row>
    <row r="1571" spans="1:5" x14ac:dyDescent="0.25">
      <c r="B1571" s="1" t="str">
        <f t="shared" ca="1" si="229"/>
        <v>222708131</v>
      </c>
      <c r="C1571" s="384">
        <f t="shared" si="230"/>
        <v>45839</v>
      </c>
      <c r="D1571" s="384">
        <f t="shared" si="230"/>
        <v>45869</v>
      </c>
      <c r="E1571" s="385">
        <f ca="1">IFERROR(INDEX('3. GRI Pricing'!$A$16:$AP$616,MATCH('PBI data'!$B1571,'3. GRI Pricing'!$A$16:$A$616,0),MATCH('PBI data'!$D1571,'3. GRI Pricing'!$A$16:$AP$16,0)),0)</f>
        <v>1285.9164574800695</v>
      </c>
    </row>
    <row r="1572" spans="1:5" x14ac:dyDescent="0.25">
      <c r="B1572" s="1" t="str">
        <f t="shared" ca="1" si="229"/>
        <v>222708131</v>
      </c>
      <c r="C1572" s="384">
        <f t="shared" si="230"/>
        <v>45870</v>
      </c>
      <c r="D1572" s="384">
        <f t="shared" si="230"/>
        <v>45900</v>
      </c>
      <c r="E1572" s="385">
        <f ca="1">IFERROR(INDEX('3. GRI Pricing'!$A$16:$AP$616,MATCH('PBI data'!$B1572,'3. GRI Pricing'!$A$16:$A$616,0),MATCH('PBI data'!$D1572,'3. GRI Pricing'!$A$16:$AP$16,0)),0)</f>
        <v>1292.2960588094309</v>
      </c>
    </row>
    <row r="1573" spans="1:5" x14ac:dyDescent="0.25">
      <c r="B1573" s="1" t="str">
        <f t="shared" ca="1" si="229"/>
        <v>222708131</v>
      </c>
      <c r="C1573" s="384">
        <f t="shared" si="230"/>
        <v>45901</v>
      </c>
      <c r="D1573" s="384">
        <f t="shared" si="230"/>
        <v>45930</v>
      </c>
      <c r="E1573" s="385">
        <f ca="1">IFERROR(INDEX('3. GRI Pricing'!$A$16:$AP$616,MATCH('PBI data'!$B1573,'3. GRI Pricing'!$A$16:$A$616,0),MATCH('PBI data'!$D1573,'3. GRI Pricing'!$A$16:$AP$16,0)),0)</f>
        <v>1298.4999999999995</v>
      </c>
    </row>
    <row r="1574" spans="1:5" x14ac:dyDescent="0.25">
      <c r="A1574" s="381">
        <f>A1562+1</f>
        <v>132</v>
      </c>
      <c r="B1574" s="383" t="str">
        <f ca="1">OFFSET('3. GRI Pricing'!$A$16,'PBI data'!A1574,0)</f>
        <v>222708132</v>
      </c>
      <c r="C1574" s="384">
        <f t="shared" si="230"/>
        <v>45566</v>
      </c>
      <c r="D1574" s="384">
        <f t="shared" si="230"/>
        <v>45596</v>
      </c>
      <c r="E1574" s="385">
        <f ca="1">IFERROR(INDEX('3. GRI Pricing'!$A$16:$AP$616,MATCH('PBI data'!$B1574,'3. GRI Pricing'!$A$16:$A$616,0),MATCH('PBI data'!$D1574,'3. GRI Pricing'!$A$16:$AP$16,0)),0)</f>
        <v>1231.0773867408013</v>
      </c>
    </row>
    <row r="1575" spans="1:5" x14ac:dyDescent="0.25">
      <c r="B1575" s="1" t="str">
        <f ca="1">B1574</f>
        <v>222708132</v>
      </c>
      <c r="C1575" s="384">
        <f t="shared" si="230"/>
        <v>45597</v>
      </c>
      <c r="D1575" s="384">
        <f t="shared" si="230"/>
        <v>45626</v>
      </c>
      <c r="E1575" s="385">
        <f ca="1">IFERROR(INDEX('3. GRI Pricing'!$A$16:$AP$616,MATCH('PBI data'!$B1575,'3. GRI Pricing'!$A$16:$A$616,0),MATCH('PBI data'!$D1575,'3. GRI Pricing'!$A$16:$AP$16,0)),0)</f>
        <v>1236.9874347180544</v>
      </c>
    </row>
    <row r="1576" spans="1:5" x14ac:dyDescent="0.25">
      <c r="B1576" s="1" t="str">
        <f t="shared" ref="B1576:B1585" ca="1" si="231">B1575</f>
        <v>222708132</v>
      </c>
      <c r="C1576" s="384">
        <f t="shared" si="230"/>
        <v>45627</v>
      </c>
      <c r="D1576" s="384">
        <f t="shared" si="230"/>
        <v>45657</v>
      </c>
      <c r="E1576" s="385">
        <f ca="1">IFERROR(INDEX('3. GRI Pricing'!$A$16:$AP$616,MATCH('PBI data'!$B1576,'3. GRI Pricing'!$A$16:$A$616,0),MATCH('PBI data'!$D1576,'3. GRI Pricing'!$A$16:$AP$16,0)),0)</f>
        <v>1243.1242927052326</v>
      </c>
    </row>
    <row r="1577" spans="1:5" x14ac:dyDescent="0.25">
      <c r="B1577" s="1" t="str">
        <f t="shared" ca="1" si="231"/>
        <v>222708132</v>
      </c>
      <c r="C1577" s="384">
        <f t="shared" si="230"/>
        <v>45658</v>
      </c>
      <c r="D1577" s="384">
        <f t="shared" si="230"/>
        <v>45688</v>
      </c>
      <c r="E1577" s="385">
        <f ca="1">IFERROR(INDEX('3. GRI Pricing'!$A$16:$AP$616,MATCH('PBI data'!$B1577,'3. GRI Pricing'!$A$16:$A$616,0),MATCH('PBI data'!$D1577,'3. GRI Pricing'!$A$16:$AP$16,0)),0)</f>
        <v>1249.2915964551548</v>
      </c>
    </row>
    <row r="1578" spans="1:5" x14ac:dyDescent="0.25">
      <c r="B1578" s="1" t="str">
        <f t="shared" ca="1" si="231"/>
        <v>222708132</v>
      </c>
      <c r="C1578" s="384">
        <f t="shared" si="230"/>
        <v>45689</v>
      </c>
      <c r="D1578" s="384">
        <f t="shared" si="230"/>
        <v>45716</v>
      </c>
      <c r="E1578" s="385">
        <f ca="1">IFERROR(INDEX('3. GRI Pricing'!$A$16:$AP$616,MATCH('PBI data'!$B1578,'3. GRI Pricing'!$A$16:$A$616,0),MATCH('PBI data'!$D1578,'3. GRI Pricing'!$A$16:$AP$16,0)),0)</f>
        <v>1254.8883587646171</v>
      </c>
    </row>
    <row r="1579" spans="1:5" x14ac:dyDescent="0.25">
      <c r="B1579" s="1" t="str">
        <f t="shared" ca="1" si="231"/>
        <v>222708132</v>
      </c>
      <c r="C1579" s="384">
        <f t="shared" si="230"/>
        <v>45717</v>
      </c>
      <c r="D1579" s="384">
        <f t="shared" si="230"/>
        <v>45747</v>
      </c>
      <c r="E1579" s="385">
        <f ca="1">IFERROR(INDEX('3. GRI Pricing'!$A$16:$AP$616,MATCH('PBI data'!$B1579,'3. GRI Pricing'!$A$16:$A$616,0),MATCH('PBI data'!$D1579,'3. GRI Pricing'!$A$16:$AP$16,0)),0)</f>
        <v>1261.1140255995085</v>
      </c>
    </row>
    <row r="1580" spans="1:5" x14ac:dyDescent="0.25">
      <c r="B1580" s="1" t="str">
        <f t="shared" ca="1" si="231"/>
        <v>222708132</v>
      </c>
      <c r="C1580" s="384">
        <f t="shared" si="230"/>
        <v>45748</v>
      </c>
      <c r="D1580" s="384">
        <f t="shared" si="230"/>
        <v>45777</v>
      </c>
      <c r="E1580" s="385">
        <f ca="1">IFERROR(INDEX('3. GRI Pricing'!$A$16:$AP$616,MATCH('PBI data'!$B1580,'3. GRI Pricing'!$A$16:$A$616,0),MATCH('PBI data'!$D1580,'3. GRI Pricing'!$A$16:$AP$16,0)),0)</f>
        <v>1267.168270829219</v>
      </c>
    </row>
    <row r="1581" spans="1:5" x14ac:dyDescent="0.25">
      <c r="B1581" s="1" t="str">
        <f t="shared" ca="1" si="231"/>
        <v>222708132</v>
      </c>
      <c r="C1581" s="384">
        <f t="shared" si="230"/>
        <v>45778</v>
      </c>
      <c r="D1581" s="384">
        <f t="shared" si="230"/>
        <v>45808</v>
      </c>
      <c r="E1581" s="385">
        <f ca="1">IFERROR(INDEX('3. GRI Pricing'!$A$16:$AP$616,MATCH('PBI data'!$B1581,'3. GRI Pricing'!$A$16:$A$616,0),MATCH('PBI data'!$D1581,'3. GRI Pricing'!$A$16:$AP$16,0)),0)</f>
        <v>1273.4548599292202</v>
      </c>
    </row>
    <row r="1582" spans="1:5" x14ac:dyDescent="0.25">
      <c r="B1582" s="1" t="str">
        <f t="shared" ca="1" si="231"/>
        <v>222708132</v>
      </c>
      <c r="C1582" s="384">
        <f t="shared" si="230"/>
        <v>45809</v>
      </c>
      <c r="D1582" s="384">
        <f t="shared" si="230"/>
        <v>45838</v>
      </c>
      <c r="E1582" s="385">
        <f ca="1">IFERROR(INDEX('3. GRI Pricing'!$A$16:$AP$616,MATCH('PBI data'!$B1582,'3. GRI Pricing'!$A$16:$A$616,0),MATCH('PBI data'!$D1582,'3. GRI Pricing'!$A$16:$AP$16,0)),0)</f>
        <v>1279.568349950325</v>
      </c>
    </row>
    <row r="1583" spans="1:5" x14ac:dyDescent="0.25">
      <c r="B1583" s="1" t="str">
        <f t="shared" ca="1" si="231"/>
        <v>222708132</v>
      </c>
      <c r="C1583" s="384">
        <f t="shared" ref="C1583:D1598" si="232">C1571</f>
        <v>45839</v>
      </c>
      <c r="D1583" s="384">
        <f t="shared" si="232"/>
        <v>45869</v>
      </c>
      <c r="E1583" s="385">
        <f ca="1">IFERROR(INDEX('3. GRI Pricing'!$A$16:$AP$616,MATCH('PBI data'!$B1583,'3. GRI Pricing'!$A$16:$A$616,0),MATCH('PBI data'!$D1583,'3. GRI Pricing'!$A$16:$AP$16,0)),0)</f>
        <v>1285.9164574800695</v>
      </c>
    </row>
    <row r="1584" spans="1:5" x14ac:dyDescent="0.25">
      <c r="B1584" s="1" t="str">
        <f t="shared" ca="1" si="231"/>
        <v>222708132</v>
      </c>
      <c r="C1584" s="384">
        <f t="shared" si="232"/>
        <v>45870</v>
      </c>
      <c r="D1584" s="384">
        <f t="shared" si="232"/>
        <v>45900</v>
      </c>
      <c r="E1584" s="385">
        <f ca="1">IFERROR(INDEX('3. GRI Pricing'!$A$16:$AP$616,MATCH('PBI data'!$B1584,'3. GRI Pricing'!$A$16:$A$616,0),MATCH('PBI data'!$D1584,'3. GRI Pricing'!$A$16:$AP$16,0)),0)</f>
        <v>1292.2960588094309</v>
      </c>
    </row>
    <row r="1585" spans="1:5" x14ac:dyDescent="0.25">
      <c r="B1585" s="1" t="str">
        <f t="shared" ca="1" si="231"/>
        <v>222708132</v>
      </c>
      <c r="C1585" s="384">
        <f t="shared" si="232"/>
        <v>45901</v>
      </c>
      <c r="D1585" s="384">
        <f t="shared" si="232"/>
        <v>45930</v>
      </c>
      <c r="E1585" s="385">
        <f ca="1">IFERROR(INDEX('3. GRI Pricing'!$A$16:$AP$616,MATCH('PBI data'!$B1585,'3. GRI Pricing'!$A$16:$A$616,0),MATCH('PBI data'!$D1585,'3. GRI Pricing'!$A$16:$AP$16,0)),0)</f>
        <v>1298.4999999999995</v>
      </c>
    </row>
    <row r="1586" spans="1:5" x14ac:dyDescent="0.25">
      <c r="A1586" s="381">
        <f>A1574+1</f>
        <v>133</v>
      </c>
      <c r="B1586" s="383" t="str">
        <f ca="1">OFFSET('3. GRI Pricing'!$A$16,'PBI data'!A1586,0)</f>
        <v>222708133</v>
      </c>
      <c r="C1586" s="384">
        <f t="shared" si="232"/>
        <v>45566</v>
      </c>
      <c r="D1586" s="384">
        <f t="shared" si="232"/>
        <v>45596</v>
      </c>
      <c r="E1586" s="385">
        <f ca="1">IFERROR(INDEX('3. GRI Pricing'!$A$16:$AP$616,MATCH('PBI data'!$B1586,'3. GRI Pricing'!$A$16:$A$616,0),MATCH('PBI data'!$D1586,'3. GRI Pricing'!$A$16:$AP$16,0)),0)</f>
        <v>1401.9207791864635</v>
      </c>
    </row>
    <row r="1587" spans="1:5" x14ac:dyDescent="0.25">
      <c r="B1587" s="1" t="str">
        <f ca="1">B1586</f>
        <v>222708133</v>
      </c>
      <c r="C1587" s="384">
        <f t="shared" si="232"/>
        <v>45597</v>
      </c>
      <c r="D1587" s="384">
        <f t="shared" si="232"/>
        <v>45626</v>
      </c>
      <c r="E1587" s="385">
        <f ca="1">IFERROR(INDEX('3. GRI Pricing'!$A$16:$AP$616,MATCH('PBI data'!$B1587,'3. GRI Pricing'!$A$16:$A$616,0),MATCH('PBI data'!$D1587,'3. GRI Pricing'!$A$16:$AP$16,0)),0)</f>
        <v>1408.6509970870904</v>
      </c>
    </row>
    <row r="1588" spans="1:5" x14ac:dyDescent="0.25">
      <c r="B1588" s="1" t="str">
        <f t="shared" ref="B1588:B1597" ca="1" si="233">B1587</f>
        <v>222708133</v>
      </c>
      <c r="C1588" s="384">
        <f t="shared" si="232"/>
        <v>45627</v>
      </c>
      <c r="D1588" s="384">
        <f t="shared" si="232"/>
        <v>45657</v>
      </c>
      <c r="E1588" s="385">
        <f ca="1">IFERROR(INDEX('3. GRI Pricing'!$A$16:$AP$616,MATCH('PBI data'!$B1588,'3. GRI Pricing'!$A$16:$A$616,0),MATCH('PBI data'!$D1588,'3. GRI Pricing'!$A$16:$AP$16,0)),0)</f>
        <v>1415.6395006724892</v>
      </c>
    </row>
    <row r="1589" spans="1:5" x14ac:dyDescent="0.25">
      <c r="B1589" s="1" t="str">
        <f t="shared" ca="1" si="233"/>
        <v>222708133</v>
      </c>
      <c r="C1589" s="384">
        <f t="shared" si="232"/>
        <v>45658</v>
      </c>
      <c r="D1589" s="384">
        <f t="shared" si="232"/>
        <v>45688</v>
      </c>
      <c r="E1589" s="385">
        <f ca="1">IFERROR(INDEX('3. GRI Pricing'!$A$16:$AP$616,MATCH('PBI data'!$B1589,'3. GRI Pricing'!$A$16:$A$616,0),MATCH('PBI data'!$D1589,'3. GRI Pricing'!$A$16:$AP$16,0)),0)</f>
        <v>1422.6626751468905</v>
      </c>
    </row>
    <row r="1590" spans="1:5" x14ac:dyDescent="0.25">
      <c r="B1590" s="1" t="str">
        <f t="shared" ca="1" si="233"/>
        <v>222708133</v>
      </c>
      <c r="C1590" s="384">
        <f t="shared" si="232"/>
        <v>45689</v>
      </c>
      <c r="D1590" s="384">
        <f t="shared" si="232"/>
        <v>45716</v>
      </c>
      <c r="E1590" s="385">
        <f ca="1">IFERROR(INDEX('3. GRI Pricing'!$A$16:$AP$616,MATCH('PBI data'!$B1590,'3. GRI Pricing'!$A$16:$A$616,0),MATCH('PBI data'!$D1590,'3. GRI Pricing'!$A$16:$AP$16,0)),0)</f>
        <v>1429.0361310013393</v>
      </c>
    </row>
    <row r="1591" spans="1:5" x14ac:dyDescent="0.25">
      <c r="B1591" s="1" t="str">
        <f t="shared" ca="1" si="233"/>
        <v>222708133</v>
      </c>
      <c r="C1591" s="384">
        <f t="shared" si="232"/>
        <v>45717</v>
      </c>
      <c r="D1591" s="384">
        <f t="shared" si="232"/>
        <v>45747</v>
      </c>
      <c r="E1591" s="385">
        <f ca="1">IFERROR(INDEX('3. GRI Pricing'!$A$16:$AP$616,MATCH('PBI data'!$B1591,'3. GRI Pricing'!$A$16:$A$616,0),MATCH('PBI data'!$D1591,'3. GRI Pricing'!$A$16:$AP$16,0)),0)</f>
        <v>1436.1257679276034</v>
      </c>
    </row>
    <row r="1592" spans="1:5" x14ac:dyDescent="0.25">
      <c r="B1592" s="1" t="str">
        <f t="shared" ca="1" si="233"/>
        <v>222708133</v>
      </c>
      <c r="C1592" s="384">
        <f t="shared" si="232"/>
        <v>45748</v>
      </c>
      <c r="D1592" s="384">
        <f t="shared" si="232"/>
        <v>45777</v>
      </c>
      <c r="E1592" s="385">
        <f ca="1">IFERROR(INDEX('3. GRI Pricing'!$A$16:$AP$616,MATCH('PBI data'!$B1592,'3. GRI Pricing'!$A$16:$A$616,0),MATCH('PBI data'!$D1592,'3. GRI Pricing'!$A$16:$AP$16,0)),0)</f>
        <v>1443.0201941279674</v>
      </c>
    </row>
    <row r="1593" spans="1:5" x14ac:dyDescent="0.25">
      <c r="B1593" s="1" t="str">
        <f t="shared" ca="1" si="233"/>
        <v>222708133</v>
      </c>
      <c r="C1593" s="384">
        <f t="shared" si="232"/>
        <v>45778</v>
      </c>
      <c r="D1593" s="384">
        <f t="shared" si="232"/>
        <v>45808</v>
      </c>
      <c r="E1593" s="385">
        <f ca="1">IFERROR(INDEX('3. GRI Pricing'!$A$16:$AP$616,MATCH('PBI data'!$B1593,'3. GRI Pricing'!$A$16:$A$616,0),MATCH('PBI data'!$D1593,'3. GRI Pricing'!$A$16:$AP$16,0)),0)</f>
        <v>1450.1792078377648</v>
      </c>
    </row>
    <row r="1594" spans="1:5" x14ac:dyDescent="0.25">
      <c r="B1594" s="1" t="str">
        <f t="shared" ca="1" si="233"/>
        <v>222708133</v>
      </c>
      <c r="C1594" s="384">
        <f t="shared" si="232"/>
        <v>45809</v>
      </c>
      <c r="D1594" s="384">
        <f t="shared" si="232"/>
        <v>45838</v>
      </c>
      <c r="E1594" s="385">
        <f ca="1">IFERROR(INDEX('3. GRI Pricing'!$A$16:$AP$616,MATCH('PBI data'!$B1594,'3. GRI Pricing'!$A$16:$A$616,0),MATCH('PBI data'!$D1594,'3. GRI Pricing'!$A$16:$AP$16,0)),0)</f>
        <v>1457.1411005556761</v>
      </c>
    </row>
    <row r="1595" spans="1:5" x14ac:dyDescent="0.25">
      <c r="B1595" s="1" t="str">
        <f t="shared" ca="1" si="233"/>
        <v>222708133</v>
      </c>
      <c r="C1595" s="384">
        <f t="shared" si="232"/>
        <v>45839</v>
      </c>
      <c r="D1595" s="384">
        <f t="shared" si="232"/>
        <v>45869</v>
      </c>
      <c r="E1595" s="385">
        <f ca="1">IFERROR(INDEX('3. GRI Pricing'!$A$16:$AP$616,MATCH('PBI data'!$B1595,'3. GRI Pricing'!$A$16:$A$616,0),MATCH('PBI data'!$D1595,'3. GRI Pricing'!$A$16:$AP$16,0)),0)</f>
        <v>1464.3701699466912</v>
      </c>
    </row>
    <row r="1596" spans="1:5" x14ac:dyDescent="0.25">
      <c r="B1596" s="1" t="str">
        <f t="shared" ca="1" si="233"/>
        <v>222708133</v>
      </c>
      <c r="C1596" s="384">
        <f t="shared" si="232"/>
        <v>45870</v>
      </c>
      <c r="D1596" s="384">
        <f t="shared" si="232"/>
        <v>45900</v>
      </c>
      <c r="E1596" s="385">
        <f ca="1">IFERROR(INDEX('3. GRI Pricing'!$A$16:$AP$616,MATCH('PBI data'!$B1596,'3. GRI Pricing'!$A$16:$A$616,0),MATCH('PBI data'!$D1596,'3. GRI Pricing'!$A$16:$AP$16,0)),0)</f>
        <v>1471.6351037054333</v>
      </c>
    </row>
    <row r="1597" spans="1:5" x14ac:dyDescent="0.25">
      <c r="B1597" s="1" t="str">
        <f t="shared" ca="1" si="233"/>
        <v>222708133</v>
      </c>
      <c r="C1597" s="384">
        <f t="shared" si="232"/>
        <v>45901</v>
      </c>
      <c r="D1597" s="384">
        <f t="shared" si="232"/>
        <v>45930</v>
      </c>
      <c r="E1597" s="385">
        <f ca="1">IFERROR(INDEX('3. GRI Pricing'!$A$16:$AP$616,MATCH('PBI data'!$B1597,'3. GRI Pricing'!$A$16:$A$616,0),MATCH('PBI data'!$D1597,'3. GRI Pricing'!$A$16:$AP$16,0)),0)</f>
        <v>1478.6999999999991</v>
      </c>
    </row>
    <row r="1598" spans="1:5" x14ac:dyDescent="0.25">
      <c r="A1598" s="381">
        <f>A1586+1</f>
        <v>134</v>
      </c>
      <c r="B1598" s="383" t="str">
        <f ca="1">OFFSET('3. GRI Pricing'!$A$16,'PBI data'!A1598,0)</f>
        <v>222708134</v>
      </c>
      <c r="C1598" s="384">
        <f t="shared" si="232"/>
        <v>45566</v>
      </c>
      <c r="D1598" s="384">
        <f t="shared" si="232"/>
        <v>45596</v>
      </c>
      <c r="E1598" s="385">
        <f ca="1">IFERROR(INDEX('3. GRI Pricing'!$A$16:$AP$616,MATCH('PBI data'!$B1598,'3. GRI Pricing'!$A$16:$A$616,0),MATCH('PBI data'!$D1598,'3. GRI Pricing'!$A$16:$AP$16,0)),0)</f>
        <v>1824.0044546404524</v>
      </c>
    </row>
    <row r="1599" spans="1:5" x14ac:dyDescent="0.25">
      <c r="B1599" s="1" t="str">
        <f ca="1">B1598</f>
        <v>222708134</v>
      </c>
      <c r="C1599" s="384">
        <f t="shared" ref="C1599:D1614" si="234">C1587</f>
        <v>45597</v>
      </c>
      <c r="D1599" s="384">
        <f t="shared" si="234"/>
        <v>45626</v>
      </c>
      <c r="E1599" s="385">
        <f ca="1">IFERROR(INDEX('3. GRI Pricing'!$A$16:$AP$616,MATCH('PBI data'!$B1599,'3. GRI Pricing'!$A$16:$A$616,0),MATCH('PBI data'!$D1599,'3. GRI Pricing'!$A$16:$AP$16,0)),0)</f>
        <v>1832.760974704709</v>
      </c>
    </row>
    <row r="1600" spans="1:5" x14ac:dyDescent="0.25">
      <c r="B1600" s="1" t="str">
        <f t="shared" ref="B1600:B1609" ca="1" si="235">B1599</f>
        <v>222708134</v>
      </c>
      <c r="C1600" s="384">
        <f t="shared" si="234"/>
        <v>45627</v>
      </c>
      <c r="D1600" s="384">
        <f t="shared" si="234"/>
        <v>45657</v>
      </c>
      <c r="E1600" s="385">
        <f ca="1">IFERROR(INDEX('3. GRI Pricing'!$A$16:$AP$616,MATCH('PBI data'!$B1600,'3. GRI Pricing'!$A$16:$A$616,0),MATCH('PBI data'!$D1600,'3. GRI Pricing'!$A$16:$AP$16,0)),0)</f>
        <v>1841.8535438857118</v>
      </c>
    </row>
    <row r="1601" spans="1:5" x14ac:dyDescent="0.25">
      <c r="B1601" s="1" t="str">
        <f t="shared" ca="1" si="235"/>
        <v>222708134</v>
      </c>
      <c r="C1601" s="384">
        <f t="shared" si="234"/>
        <v>45658</v>
      </c>
      <c r="D1601" s="384">
        <f t="shared" si="234"/>
        <v>45688</v>
      </c>
      <c r="E1601" s="385">
        <f ca="1">IFERROR(INDEX('3. GRI Pricing'!$A$16:$AP$616,MATCH('PBI data'!$B1601,'3. GRI Pricing'!$A$16:$A$616,0),MATCH('PBI data'!$D1601,'3. GRI Pricing'!$A$16:$AP$16,0)),0)</f>
        <v>1850.9912225029436</v>
      </c>
    </row>
    <row r="1602" spans="1:5" x14ac:dyDescent="0.25">
      <c r="B1602" s="1" t="str">
        <f t="shared" ca="1" si="235"/>
        <v>222708134</v>
      </c>
      <c r="C1602" s="384">
        <f t="shared" si="234"/>
        <v>45689</v>
      </c>
      <c r="D1602" s="384">
        <f t="shared" si="234"/>
        <v>45716</v>
      </c>
      <c r="E1602" s="385">
        <f ca="1">IFERROR(INDEX('3. GRI Pricing'!$A$16:$AP$616,MATCH('PBI data'!$B1602,'3. GRI Pricing'!$A$16:$A$616,0),MATCH('PBI data'!$D1602,'3. GRI Pricing'!$A$16:$AP$16,0)),0)</f>
        <v>1859.2835682920654</v>
      </c>
    </row>
    <row r="1603" spans="1:5" x14ac:dyDescent="0.25">
      <c r="B1603" s="1" t="str">
        <f t="shared" ca="1" si="235"/>
        <v>222708134</v>
      </c>
      <c r="C1603" s="384">
        <f t="shared" si="234"/>
        <v>45717</v>
      </c>
      <c r="D1603" s="384">
        <f t="shared" si="234"/>
        <v>45747</v>
      </c>
      <c r="E1603" s="385">
        <f ca="1">IFERROR(INDEX('3. GRI Pricing'!$A$16:$AP$616,MATCH('PBI data'!$B1603,'3. GRI Pricing'!$A$16:$A$616,0),MATCH('PBI data'!$D1603,'3. GRI Pricing'!$A$16:$AP$16,0)),0)</f>
        <v>1868.5077195617209</v>
      </c>
    </row>
    <row r="1604" spans="1:5" x14ac:dyDescent="0.25">
      <c r="B1604" s="1" t="str">
        <f t="shared" ca="1" si="235"/>
        <v>222708134</v>
      </c>
      <c r="C1604" s="384">
        <f t="shared" si="234"/>
        <v>45748</v>
      </c>
      <c r="D1604" s="384">
        <f t="shared" si="234"/>
        <v>45777</v>
      </c>
      <c r="E1604" s="385">
        <f ca="1">IFERROR(INDEX('3. GRI Pricing'!$A$16:$AP$616,MATCH('PBI data'!$B1604,'3. GRI Pricing'!$A$16:$A$616,0),MATCH('PBI data'!$D1604,'3. GRI Pricing'!$A$16:$AP$16,0)),0)</f>
        <v>1877.4778869837</v>
      </c>
    </row>
    <row r="1605" spans="1:5" x14ac:dyDescent="0.25">
      <c r="B1605" s="1" t="str">
        <f t="shared" ca="1" si="235"/>
        <v>222708134</v>
      </c>
      <c r="C1605" s="384">
        <f t="shared" si="234"/>
        <v>45778</v>
      </c>
      <c r="D1605" s="384">
        <f t="shared" si="234"/>
        <v>45808</v>
      </c>
      <c r="E1605" s="385">
        <f ca="1">IFERROR(INDEX('3. GRI Pricing'!$A$16:$AP$616,MATCH('PBI data'!$B1605,'3. GRI Pricing'!$A$16:$A$616,0),MATCH('PBI data'!$D1605,'3. GRI Pricing'!$A$16:$AP$16,0)),0)</f>
        <v>1886.7923026706408</v>
      </c>
    </row>
    <row r="1606" spans="1:5" x14ac:dyDescent="0.25">
      <c r="B1606" s="1" t="str">
        <f t="shared" ca="1" si="235"/>
        <v>222708134</v>
      </c>
      <c r="C1606" s="384">
        <f t="shared" si="234"/>
        <v>45809</v>
      </c>
      <c r="D1606" s="384">
        <f t="shared" si="234"/>
        <v>45838</v>
      </c>
      <c r="E1606" s="385">
        <f ca="1">IFERROR(INDEX('3. GRI Pricing'!$A$16:$AP$616,MATCH('PBI data'!$B1606,'3. GRI Pricing'!$A$16:$A$616,0),MATCH('PBI data'!$D1606,'3. GRI Pricing'!$A$16:$AP$16,0)),0)</f>
        <v>1895.8502491100737</v>
      </c>
    </row>
    <row r="1607" spans="1:5" x14ac:dyDescent="0.25">
      <c r="B1607" s="1" t="str">
        <f t="shared" ca="1" si="235"/>
        <v>222708134</v>
      </c>
      <c r="C1607" s="384">
        <f t="shared" si="234"/>
        <v>45839</v>
      </c>
      <c r="D1607" s="384">
        <f t="shared" si="234"/>
        <v>45869</v>
      </c>
      <c r="E1607" s="385">
        <f ca="1">IFERROR(INDEX('3. GRI Pricing'!$A$16:$AP$616,MATCH('PBI data'!$B1607,'3. GRI Pricing'!$A$16:$A$616,0),MATCH('PBI data'!$D1607,'3. GRI Pricing'!$A$16:$AP$16,0)),0)</f>
        <v>1905.2558125112871</v>
      </c>
    </row>
    <row r="1608" spans="1:5" x14ac:dyDescent="0.25">
      <c r="B1608" s="1" t="str">
        <f t="shared" ca="1" si="235"/>
        <v>222708134</v>
      </c>
      <c r="C1608" s="384">
        <f t="shared" si="234"/>
        <v>45870</v>
      </c>
      <c r="D1608" s="384">
        <f t="shared" si="234"/>
        <v>45900</v>
      </c>
      <c r="E1608" s="385">
        <f ca="1">IFERROR(INDEX('3. GRI Pricing'!$A$16:$AP$616,MATCH('PBI data'!$B1608,'3. GRI Pricing'!$A$16:$A$616,0),MATCH('PBI data'!$D1608,'3. GRI Pricing'!$A$16:$AP$16,0)),0)</f>
        <v>1914.7080381543815</v>
      </c>
    </row>
    <row r="1609" spans="1:5" x14ac:dyDescent="0.25">
      <c r="B1609" s="1" t="str">
        <f t="shared" ca="1" si="235"/>
        <v>222708134</v>
      </c>
      <c r="C1609" s="384">
        <f t="shared" si="234"/>
        <v>45901</v>
      </c>
      <c r="D1609" s="384">
        <f t="shared" si="234"/>
        <v>45930</v>
      </c>
      <c r="E1609" s="385">
        <f ca="1">IFERROR(INDEX('3. GRI Pricing'!$A$16:$AP$616,MATCH('PBI data'!$B1609,'3. GRI Pricing'!$A$16:$A$616,0),MATCH('PBI data'!$D1609,'3. GRI Pricing'!$A$16:$AP$16,0)),0)</f>
        <v>1923.8999999999994</v>
      </c>
    </row>
    <row r="1610" spans="1:5" x14ac:dyDescent="0.25">
      <c r="A1610" s="381">
        <f>A1598+1</f>
        <v>135</v>
      </c>
      <c r="B1610" s="383" t="str">
        <f ca="1">OFFSET('3. GRI Pricing'!$A$16,'PBI data'!A1610,0)</f>
        <v>222708135</v>
      </c>
      <c r="C1610" s="384">
        <f t="shared" si="234"/>
        <v>45566</v>
      </c>
      <c r="D1610" s="384">
        <f t="shared" si="234"/>
        <v>45596</v>
      </c>
      <c r="E1610" s="385">
        <f ca="1">IFERROR(INDEX('3. GRI Pricing'!$A$16:$AP$616,MATCH('PBI data'!$B1610,'3. GRI Pricing'!$A$16:$A$616,0),MATCH('PBI data'!$D1610,'3. GRI Pricing'!$A$16:$AP$16,0)),0)</f>
        <v>1361.7223339051311</v>
      </c>
    </row>
    <row r="1611" spans="1:5" x14ac:dyDescent="0.25">
      <c r="B1611" s="1" t="str">
        <f ca="1">B1610</f>
        <v>222708135</v>
      </c>
      <c r="C1611" s="384">
        <f t="shared" si="234"/>
        <v>45597</v>
      </c>
      <c r="D1611" s="384">
        <f t="shared" si="234"/>
        <v>45626</v>
      </c>
      <c r="E1611" s="385">
        <f ca="1">IFERROR(INDEX('3. GRI Pricing'!$A$16:$AP$616,MATCH('PBI data'!$B1611,'3. GRI Pricing'!$A$16:$A$616,0),MATCH('PBI data'!$D1611,'3. GRI Pricing'!$A$16:$AP$16,0)),0)</f>
        <v>1368.2595706473171</v>
      </c>
    </row>
    <row r="1612" spans="1:5" x14ac:dyDescent="0.25">
      <c r="B1612" s="1" t="str">
        <f t="shared" ref="B1612:B1621" ca="1" si="236">B1611</f>
        <v>222708135</v>
      </c>
      <c r="C1612" s="384">
        <f t="shared" si="234"/>
        <v>45627</v>
      </c>
      <c r="D1612" s="384">
        <f t="shared" si="234"/>
        <v>45657</v>
      </c>
      <c r="E1612" s="385">
        <f ca="1">IFERROR(INDEX('3. GRI Pricing'!$A$16:$AP$616,MATCH('PBI data'!$B1612,'3. GRI Pricing'!$A$16:$A$616,0),MATCH('PBI data'!$D1612,'3. GRI Pricing'!$A$16:$AP$16,0)),0)</f>
        <v>1375.0476870331347</v>
      </c>
    </row>
    <row r="1613" spans="1:5" x14ac:dyDescent="0.25">
      <c r="B1613" s="1" t="str">
        <f t="shared" ca="1" si="236"/>
        <v>222708135</v>
      </c>
      <c r="C1613" s="384">
        <f t="shared" si="234"/>
        <v>45658</v>
      </c>
      <c r="D1613" s="384">
        <f t="shared" si="234"/>
        <v>45688</v>
      </c>
      <c r="E1613" s="385">
        <f ca="1">IFERROR(INDEX('3. GRI Pricing'!$A$16:$AP$616,MATCH('PBI data'!$B1613,'3. GRI Pricing'!$A$16:$A$616,0),MATCH('PBI data'!$D1613,'3. GRI Pricing'!$A$16:$AP$16,0)),0)</f>
        <v>1381.8694801605998</v>
      </c>
    </row>
    <row r="1614" spans="1:5" x14ac:dyDescent="0.25">
      <c r="B1614" s="1" t="str">
        <f t="shared" ca="1" si="236"/>
        <v>222708135</v>
      </c>
      <c r="C1614" s="384">
        <f t="shared" si="234"/>
        <v>45689</v>
      </c>
      <c r="D1614" s="384">
        <f t="shared" si="234"/>
        <v>45716</v>
      </c>
      <c r="E1614" s="385">
        <f ca="1">IFERROR(INDEX('3. GRI Pricing'!$A$16:$AP$616,MATCH('PBI data'!$B1614,'3. GRI Pricing'!$A$16:$A$616,0),MATCH('PBI data'!$D1614,'3. GRI Pricing'!$A$16:$AP$16,0)),0)</f>
        <v>1388.060184592699</v>
      </c>
    </row>
    <row r="1615" spans="1:5" x14ac:dyDescent="0.25">
      <c r="B1615" s="1" t="str">
        <f t="shared" ca="1" si="236"/>
        <v>222708135</v>
      </c>
      <c r="C1615" s="384">
        <f t="shared" ref="C1615:D1630" si="237">C1603</f>
        <v>45717</v>
      </c>
      <c r="D1615" s="384">
        <f t="shared" si="237"/>
        <v>45747</v>
      </c>
      <c r="E1615" s="385">
        <f ca="1">IFERROR(INDEX('3. GRI Pricing'!$A$16:$AP$616,MATCH('PBI data'!$B1615,'3. GRI Pricing'!$A$16:$A$616,0),MATCH('PBI data'!$D1615,'3. GRI Pricing'!$A$16:$AP$16,0)),0)</f>
        <v>1394.9465344386401</v>
      </c>
    </row>
    <row r="1616" spans="1:5" x14ac:dyDescent="0.25">
      <c r="B1616" s="1" t="str">
        <f t="shared" ca="1" si="236"/>
        <v>222708135</v>
      </c>
      <c r="C1616" s="384">
        <f t="shared" si="237"/>
        <v>45748</v>
      </c>
      <c r="D1616" s="384">
        <f t="shared" si="237"/>
        <v>45777</v>
      </c>
      <c r="E1616" s="385">
        <f ca="1">IFERROR(INDEX('3. GRI Pricing'!$A$16:$AP$616,MATCH('PBI data'!$B1616,'3. GRI Pricing'!$A$16:$A$616,0),MATCH('PBI data'!$D1616,'3. GRI Pricing'!$A$16:$AP$16,0)),0)</f>
        <v>1401.6432709988503</v>
      </c>
    </row>
    <row r="1617" spans="1:5" x14ac:dyDescent="0.25">
      <c r="B1617" s="1" t="str">
        <f t="shared" ca="1" si="236"/>
        <v>222708135</v>
      </c>
      <c r="C1617" s="384">
        <f t="shared" si="237"/>
        <v>45778</v>
      </c>
      <c r="D1617" s="384">
        <f t="shared" si="237"/>
        <v>45808</v>
      </c>
      <c r="E1617" s="385">
        <f ca="1">IFERROR(INDEX('3. GRI Pricing'!$A$16:$AP$616,MATCH('PBI data'!$B1617,'3. GRI Pricing'!$A$16:$A$616,0),MATCH('PBI data'!$D1617,'3. GRI Pricing'!$A$16:$AP$16,0)),0)</f>
        <v>1408.5970083298721</v>
      </c>
    </row>
    <row r="1618" spans="1:5" x14ac:dyDescent="0.25">
      <c r="B1618" s="1" t="str">
        <f t="shared" ca="1" si="236"/>
        <v>222708135</v>
      </c>
      <c r="C1618" s="384">
        <f t="shared" si="237"/>
        <v>45809</v>
      </c>
      <c r="D1618" s="384">
        <f t="shared" si="237"/>
        <v>45838</v>
      </c>
      <c r="E1618" s="385">
        <f ca="1">IFERROR(INDEX('3. GRI Pricing'!$A$16:$AP$616,MATCH('PBI data'!$B1618,'3. GRI Pricing'!$A$16:$A$616,0),MATCH('PBI data'!$D1618,'3. GRI Pricing'!$A$16:$AP$16,0)),0)</f>
        <v>1415.3592768838289</v>
      </c>
    </row>
    <row r="1619" spans="1:5" x14ac:dyDescent="0.25">
      <c r="B1619" s="1" t="str">
        <f t="shared" ca="1" si="236"/>
        <v>222708135</v>
      </c>
      <c r="C1619" s="384">
        <f t="shared" si="237"/>
        <v>45839</v>
      </c>
      <c r="D1619" s="384">
        <f t="shared" si="237"/>
        <v>45869</v>
      </c>
      <c r="E1619" s="385">
        <f ca="1">IFERROR(INDEX('3. GRI Pricing'!$A$16:$AP$616,MATCH('PBI data'!$B1619,'3. GRI Pricing'!$A$16:$A$616,0),MATCH('PBI data'!$D1619,'3. GRI Pricing'!$A$16:$AP$16,0)),0)</f>
        <v>1422.3810611310157</v>
      </c>
    </row>
    <row r="1620" spans="1:5" x14ac:dyDescent="0.25">
      <c r="B1620" s="1" t="str">
        <f t="shared" ca="1" si="236"/>
        <v>222708135</v>
      </c>
      <c r="C1620" s="384">
        <f t="shared" si="237"/>
        <v>45870</v>
      </c>
      <c r="D1620" s="384">
        <f t="shared" si="237"/>
        <v>45900</v>
      </c>
      <c r="E1620" s="385">
        <f ca="1">IFERROR(INDEX('3. GRI Pricing'!$A$16:$AP$616,MATCH('PBI data'!$B1620,'3. GRI Pricing'!$A$16:$A$616,0),MATCH('PBI data'!$D1620,'3. GRI Pricing'!$A$16:$AP$16,0)),0)</f>
        <v>1429.4376813769622</v>
      </c>
    </row>
    <row r="1621" spans="1:5" x14ac:dyDescent="0.25">
      <c r="B1621" s="1" t="str">
        <f t="shared" ca="1" si="236"/>
        <v>222708135</v>
      </c>
      <c r="C1621" s="384">
        <f t="shared" si="237"/>
        <v>45901</v>
      </c>
      <c r="D1621" s="384">
        <f t="shared" si="237"/>
        <v>45930</v>
      </c>
      <c r="E1621" s="385">
        <f ca="1">IFERROR(INDEX('3. GRI Pricing'!$A$16:$AP$616,MATCH('PBI data'!$B1621,'3. GRI Pricing'!$A$16:$A$616,0),MATCH('PBI data'!$D1621,'3. GRI Pricing'!$A$16:$AP$16,0)),0)</f>
        <v>1436.2999999999993</v>
      </c>
    </row>
    <row r="1622" spans="1:5" x14ac:dyDescent="0.25">
      <c r="A1622" s="381">
        <f>A1610+1</f>
        <v>136</v>
      </c>
      <c r="B1622" s="383" t="str">
        <f ca="1">OFFSET('3. GRI Pricing'!$A$16,'PBI data'!A1622,0)</f>
        <v>222708136</v>
      </c>
      <c r="C1622" s="384">
        <f t="shared" si="237"/>
        <v>45566</v>
      </c>
      <c r="D1622" s="384">
        <f t="shared" si="237"/>
        <v>45596</v>
      </c>
      <c r="E1622" s="385">
        <f ca="1">IFERROR(INDEX('3. GRI Pricing'!$A$16:$AP$616,MATCH('PBI data'!$B1622,'3. GRI Pricing'!$A$16:$A$616,0),MATCH('PBI data'!$D1622,'3. GRI Pricing'!$A$16:$AP$16,0)),0)</f>
        <v>1341.623111264465</v>
      </c>
    </row>
    <row r="1623" spans="1:5" x14ac:dyDescent="0.25">
      <c r="B1623" s="1" t="str">
        <f ca="1">B1622</f>
        <v>222708136</v>
      </c>
      <c r="C1623" s="384">
        <f t="shared" si="237"/>
        <v>45597</v>
      </c>
      <c r="D1623" s="384">
        <f t="shared" si="237"/>
        <v>45626</v>
      </c>
      <c r="E1623" s="385">
        <f ca="1">IFERROR(INDEX('3. GRI Pricing'!$A$16:$AP$616,MATCH('PBI data'!$B1623,'3. GRI Pricing'!$A$16:$A$616,0),MATCH('PBI data'!$D1623,'3. GRI Pricing'!$A$16:$AP$16,0)),0)</f>
        <v>1348.0638574274305</v>
      </c>
    </row>
    <row r="1624" spans="1:5" x14ac:dyDescent="0.25">
      <c r="B1624" s="1" t="str">
        <f t="shared" ref="B1624:B1633" ca="1" si="238">B1623</f>
        <v>222708136</v>
      </c>
      <c r="C1624" s="384">
        <f t="shared" si="237"/>
        <v>45627</v>
      </c>
      <c r="D1624" s="384">
        <f t="shared" si="237"/>
        <v>45657</v>
      </c>
      <c r="E1624" s="385">
        <f ca="1">IFERROR(INDEX('3. GRI Pricing'!$A$16:$AP$616,MATCH('PBI data'!$B1624,'3. GRI Pricing'!$A$16:$A$616,0),MATCH('PBI data'!$D1624,'3. GRI Pricing'!$A$16:$AP$16,0)),0)</f>
        <v>1354.7517802134573</v>
      </c>
    </row>
    <row r="1625" spans="1:5" x14ac:dyDescent="0.25">
      <c r="B1625" s="1" t="str">
        <f t="shared" ca="1" si="238"/>
        <v>222708136</v>
      </c>
      <c r="C1625" s="384">
        <f t="shared" si="237"/>
        <v>45658</v>
      </c>
      <c r="D1625" s="384">
        <f t="shared" si="237"/>
        <v>45688</v>
      </c>
      <c r="E1625" s="385">
        <f ca="1">IFERROR(INDEX('3. GRI Pricing'!$A$16:$AP$616,MATCH('PBI data'!$B1625,'3. GRI Pricing'!$A$16:$A$616,0),MATCH('PBI data'!$D1625,'3. GRI Pricing'!$A$16:$AP$16,0)),0)</f>
        <v>1361.4728826674543</v>
      </c>
    </row>
    <row r="1626" spans="1:5" x14ac:dyDescent="0.25">
      <c r="B1626" s="1" t="str">
        <f t="shared" ca="1" si="238"/>
        <v>222708136</v>
      </c>
      <c r="C1626" s="384">
        <f t="shared" si="237"/>
        <v>45689</v>
      </c>
      <c r="D1626" s="384">
        <f t="shared" si="237"/>
        <v>45716</v>
      </c>
      <c r="E1626" s="385">
        <f ca="1">IFERROR(INDEX('3. GRI Pricing'!$A$16:$AP$616,MATCH('PBI data'!$B1626,'3. GRI Pricing'!$A$16:$A$616,0),MATCH('PBI data'!$D1626,'3. GRI Pricing'!$A$16:$AP$16,0)),0)</f>
        <v>1367.5722113883785</v>
      </c>
    </row>
    <row r="1627" spans="1:5" x14ac:dyDescent="0.25">
      <c r="B1627" s="1" t="str">
        <f t="shared" ca="1" si="238"/>
        <v>222708136</v>
      </c>
      <c r="C1627" s="384">
        <f t="shared" si="237"/>
        <v>45717</v>
      </c>
      <c r="D1627" s="384">
        <f t="shared" si="237"/>
        <v>45747</v>
      </c>
      <c r="E1627" s="385">
        <f ca="1">IFERROR(INDEX('3. GRI Pricing'!$A$16:$AP$616,MATCH('PBI data'!$B1627,'3. GRI Pricing'!$A$16:$A$616,0),MATCH('PBI data'!$D1627,'3. GRI Pricing'!$A$16:$AP$16,0)),0)</f>
        <v>1374.356917694158</v>
      </c>
    </row>
    <row r="1628" spans="1:5" x14ac:dyDescent="0.25">
      <c r="B1628" s="1" t="str">
        <f t="shared" ca="1" si="238"/>
        <v>222708136</v>
      </c>
      <c r="C1628" s="384">
        <f t="shared" si="237"/>
        <v>45748</v>
      </c>
      <c r="D1628" s="384">
        <f t="shared" si="237"/>
        <v>45777</v>
      </c>
      <c r="E1628" s="385">
        <f ca="1">IFERROR(INDEX('3. GRI Pricing'!$A$16:$AP$616,MATCH('PBI data'!$B1628,'3. GRI Pricing'!$A$16:$A$616,0),MATCH('PBI data'!$D1628,'3. GRI Pricing'!$A$16:$AP$16,0)),0)</f>
        <v>1380.9548094342913</v>
      </c>
    </row>
    <row r="1629" spans="1:5" x14ac:dyDescent="0.25">
      <c r="B1629" s="1" t="str">
        <f t="shared" ca="1" si="238"/>
        <v>222708136</v>
      </c>
      <c r="C1629" s="384">
        <f t="shared" si="237"/>
        <v>45778</v>
      </c>
      <c r="D1629" s="384">
        <f t="shared" si="237"/>
        <v>45808</v>
      </c>
      <c r="E1629" s="385">
        <f ca="1">IFERROR(INDEX('3. GRI Pricing'!$A$16:$AP$616,MATCH('PBI data'!$B1629,'3. GRI Pricing'!$A$16:$A$616,0),MATCH('PBI data'!$D1629,'3. GRI Pricing'!$A$16:$AP$16,0)),0)</f>
        <v>1387.8059085759253</v>
      </c>
    </row>
    <row r="1630" spans="1:5" x14ac:dyDescent="0.25">
      <c r="B1630" s="1" t="str">
        <f t="shared" ca="1" si="238"/>
        <v>222708136</v>
      </c>
      <c r="C1630" s="384">
        <f t="shared" si="237"/>
        <v>45809</v>
      </c>
      <c r="D1630" s="384">
        <f t="shared" si="237"/>
        <v>45838</v>
      </c>
      <c r="E1630" s="385">
        <f ca="1">IFERROR(INDEX('3. GRI Pricing'!$A$16:$AP$616,MATCH('PBI data'!$B1630,'3. GRI Pricing'!$A$16:$A$616,0),MATCH('PBI data'!$D1630,'3. GRI Pricing'!$A$16:$AP$16,0)),0)</f>
        <v>1394.4683650479049</v>
      </c>
    </row>
    <row r="1631" spans="1:5" x14ac:dyDescent="0.25">
      <c r="B1631" s="1" t="str">
        <f t="shared" ca="1" si="238"/>
        <v>222708136</v>
      </c>
      <c r="C1631" s="384">
        <f t="shared" ref="C1631:D1646" si="239">C1619</f>
        <v>45839</v>
      </c>
      <c r="D1631" s="384">
        <f t="shared" si="239"/>
        <v>45869</v>
      </c>
      <c r="E1631" s="385">
        <f ca="1">IFERROR(INDEX('3. GRI Pricing'!$A$16:$AP$616,MATCH('PBI data'!$B1631,'3. GRI Pricing'!$A$16:$A$616,0),MATCH('PBI data'!$D1631,'3. GRI Pricing'!$A$16:$AP$16,0)),0)</f>
        <v>1401.3865067231775</v>
      </c>
    </row>
    <row r="1632" spans="1:5" x14ac:dyDescent="0.25">
      <c r="B1632" s="1" t="str">
        <f t="shared" ca="1" si="238"/>
        <v>222708136</v>
      </c>
      <c r="C1632" s="384">
        <f t="shared" si="239"/>
        <v>45870</v>
      </c>
      <c r="D1632" s="384">
        <f t="shared" si="239"/>
        <v>45900</v>
      </c>
      <c r="E1632" s="385">
        <f ca="1">IFERROR(INDEX('3. GRI Pricing'!$A$16:$AP$616,MATCH('PBI data'!$B1632,'3. GRI Pricing'!$A$16:$A$616,0),MATCH('PBI data'!$D1632,'3. GRI Pricing'!$A$16:$AP$16,0)),0)</f>
        <v>1408.3389702127263</v>
      </c>
    </row>
    <row r="1633" spans="1:5" x14ac:dyDescent="0.25">
      <c r="B1633" s="1" t="str">
        <f t="shared" ca="1" si="238"/>
        <v>222708136</v>
      </c>
      <c r="C1633" s="384">
        <f t="shared" si="239"/>
        <v>45901</v>
      </c>
      <c r="D1633" s="384">
        <f t="shared" si="239"/>
        <v>45930</v>
      </c>
      <c r="E1633" s="385">
        <f ca="1">IFERROR(INDEX('3. GRI Pricing'!$A$16:$AP$616,MATCH('PBI data'!$B1633,'3. GRI Pricing'!$A$16:$A$616,0),MATCH('PBI data'!$D1633,'3. GRI Pricing'!$A$16:$AP$16,0)),0)</f>
        <v>1415.099999999999</v>
      </c>
    </row>
    <row r="1634" spans="1:5" x14ac:dyDescent="0.25">
      <c r="A1634" s="381">
        <f>A1622+1</f>
        <v>137</v>
      </c>
      <c r="B1634" s="383" t="str">
        <f ca="1">OFFSET('3. GRI Pricing'!$A$16,'PBI data'!A1634,0)</f>
        <v>222708137</v>
      </c>
      <c r="C1634" s="384">
        <f t="shared" si="239"/>
        <v>45566</v>
      </c>
      <c r="D1634" s="384">
        <f t="shared" si="239"/>
        <v>45596</v>
      </c>
      <c r="E1634" s="385">
        <f ca="1">IFERROR(INDEX('3. GRI Pricing'!$A$16:$AP$616,MATCH('PBI data'!$B1634,'3. GRI Pricing'!$A$16:$A$616,0),MATCH('PBI data'!$D1634,'3. GRI Pricing'!$A$16:$AP$16,0)),0)</f>
        <v>1371.7719452254644</v>
      </c>
    </row>
    <row r="1635" spans="1:5" x14ac:dyDescent="0.25">
      <c r="B1635" s="1" t="str">
        <f ca="1">B1634</f>
        <v>222708137</v>
      </c>
      <c r="C1635" s="384">
        <f t="shared" si="239"/>
        <v>45597</v>
      </c>
      <c r="D1635" s="384">
        <f t="shared" si="239"/>
        <v>45626</v>
      </c>
      <c r="E1635" s="385">
        <f ca="1">IFERROR(INDEX('3. GRI Pricing'!$A$16:$AP$616,MATCH('PBI data'!$B1635,'3. GRI Pricing'!$A$16:$A$616,0),MATCH('PBI data'!$D1635,'3. GRI Pricing'!$A$16:$AP$16,0)),0)</f>
        <v>1378.3574272572607</v>
      </c>
    </row>
    <row r="1636" spans="1:5" x14ac:dyDescent="0.25">
      <c r="B1636" s="1" t="str">
        <f t="shared" ref="B1636:B1645" ca="1" si="240">B1635</f>
        <v>222708137</v>
      </c>
      <c r="C1636" s="384">
        <f t="shared" si="239"/>
        <v>45627</v>
      </c>
      <c r="D1636" s="384">
        <f t="shared" si="239"/>
        <v>45657</v>
      </c>
      <c r="E1636" s="385">
        <f ca="1">IFERROR(INDEX('3. GRI Pricing'!$A$16:$AP$616,MATCH('PBI data'!$B1636,'3. GRI Pricing'!$A$16:$A$616,0),MATCH('PBI data'!$D1636,'3. GRI Pricing'!$A$16:$AP$16,0)),0)</f>
        <v>1385.1956404429736</v>
      </c>
    </row>
    <row r="1637" spans="1:5" x14ac:dyDescent="0.25">
      <c r="B1637" s="1" t="str">
        <f t="shared" ca="1" si="240"/>
        <v>222708137</v>
      </c>
      <c r="C1637" s="384">
        <f t="shared" si="239"/>
        <v>45658</v>
      </c>
      <c r="D1637" s="384">
        <f t="shared" si="239"/>
        <v>45688</v>
      </c>
      <c r="E1637" s="385">
        <f ca="1">IFERROR(INDEX('3. GRI Pricing'!$A$16:$AP$616,MATCH('PBI data'!$B1637,'3. GRI Pricing'!$A$16:$A$616,0),MATCH('PBI data'!$D1637,'3. GRI Pricing'!$A$16:$AP$16,0)),0)</f>
        <v>1392.0677789071726</v>
      </c>
    </row>
    <row r="1638" spans="1:5" x14ac:dyDescent="0.25">
      <c r="B1638" s="1" t="str">
        <f t="shared" ca="1" si="240"/>
        <v>222708137</v>
      </c>
      <c r="C1638" s="384">
        <f t="shared" si="239"/>
        <v>45689</v>
      </c>
      <c r="D1638" s="384">
        <f t="shared" si="239"/>
        <v>45716</v>
      </c>
      <c r="E1638" s="385">
        <f ca="1">IFERROR(INDEX('3. GRI Pricing'!$A$16:$AP$616,MATCH('PBI data'!$B1638,'3. GRI Pricing'!$A$16:$A$616,0),MATCH('PBI data'!$D1638,'3. GRI Pricing'!$A$16:$AP$16,0)),0)</f>
        <v>1398.3041711948592</v>
      </c>
    </row>
    <row r="1639" spans="1:5" x14ac:dyDescent="0.25">
      <c r="B1639" s="1" t="str">
        <f t="shared" ca="1" si="240"/>
        <v>222708137</v>
      </c>
      <c r="C1639" s="384">
        <f t="shared" si="239"/>
        <v>45717</v>
      </c>
      <c r="D1639" s="384">
        <f t="shared" si="239"/>
        <v>45747</v>
      </c>
      <c r="E1639" s="385">
        <f ca="1">IFERROR(INDEX('3. GRI Pricing'!$A$16:$AP$616,MATCH('PBI data'!$B1639,'3. GRI Pricing'!$A$16:$A$616,0),MATCH('PBI data'!$D1639,'3. GRI Pricing'!$A$16:$AP$16,0)),0)</f>
        <v>1405.2413428108812</v>
      </c>
    </row>
    <row r="1640" spans="1:5" x14ac:dyDescent="0.25">
      <c r="B1640" s="1" t="str">
        <f t="shared" ca="1" si="240"/>
        <v>222708137</v>
      </c>
      <c r="C1640" s="384">
        <f t="shared" si="239"/>
        <v>45748</v>
      </c>
      <c r="D1640" s="384">
        <f t="shared" si="239"/>
        <v>45777</v>
      </c>
      <c r="E1640" s="385">
        <f ca="1">IFERROR(INDEX('3. GRI Pricing'!$A$16:$AP$616,MATCH('PBI data'!$B1640,'3. GRI Pricing'!$A$16:$A$616,0),MATCH('PBI data'!$D1640,'3. GRI Pricing'!$A$16:$AP$16,0)),0)</f>
        <v>1411.9875017811298</v>
      </c>
    </row>
    <row r="1641" spans="1:5" x14ac:dyDescent="0.25">
      <c r="B1641" s="1" t="str">
        <f t="shared" ca="1" si="240"/>
        <v>222708137</v>
      </c>
      <c r="C1641" s="384">
        <f t="shared" si="239"/>
        <v>45778</v>
      </c>
      <c r="D1641" s="384">
        <f t="shared" si="239"/>
        <v>45808</v>
      </c>
      <c r="E1641" s="385">
        <f ca="1">IFERROR(INDEX('3. GRI Pricing'!$A$16:$AP$616,MATCH('PBI data'!$B1641,'3. GRI Pricing'!$A$16:$A$616,0),MATCH('PBI data'!$D1641,'3. GRI Pricing'!$A$16:$AP$16,0)),0)</f>
        <v>1418.9925582068456</v>
      </c>
    </row>
    <row r="1642" spans="1:5" x14ac:dyDescent="0.25">
      <c r="B1642" s="1" t="str">
        <f t="shared" ca="1" si="240"/>
        <v>222708137</v>
      </c>
      <c r="C1642" s="384">
        <f t="shared" si="239"/>
        <v>45809</v>
      </c>
      <c r="D1642" s="384">
        <f t="shared" si="239"/>
        <v>45838</v>
      </c>
      <c r="E1642" s="385">
        <f ca="1">IFERROR(INDEX('3. GRI Pricing'!$A$16:$AP$616,MATCH('PBI data'!$B1642,'3. GRI Pricing'!$A$16:$A$616,0),MATCH('PBI data'!$D1642,'3. GRI Pricing'!$A$16:$AP$16,0)),0)</f>
        <v>1425.804732801791</v>
      </c>
    </row>
    <row r="1643" spans="1:5" x14ac:dyDescent="0.25">
      <c r="B1643" s="1" t="str">
        <f t="shared" ca="1" si="240"/>
        <v>222708137</v>
      </c>
      <c r="C1643" s="384">
        <f t="shared" si="239"/>
        <v>45839</v>
      </c>
      <c r="D1643" s="384">
        <f t="shared" si="239"/>
        <v>45869</v>
      </c>
      <c r="E1643" s="385">
        <f ca="1">IFERROR(INDEX('3. GRI Pricing'!$A$16:$AP$616,MATCH('PBI data'!$B1643,'3. GRI Pricing'!$A$16:$A$616,0),MATCH('PBI data'!$D1643,'3. GRI Pricing'!$A$16:$AP$16,0)),0)</f>
        <v>1432.8783383349351</v>
      </c>
    </row>
    <row r="1644" spans="1:5" x14ac:dyDescent="0.25">
      <c r="B1644" s="1" t="str">
        <f t="shared" ca="1" si="240"/>
        <v>222708137</v>
      </c>
      <c r="C1644" s="384">
        <f t="shared" si="239"/>
        <v>45870</v>
      </c>
      <c r="D1644" s="384">
        <f t="shared" si="239"/>
        <v>45900</v>
      </c>
      <c r="E1644" s="385">
        <f ca="1">IFERROR(INDEX('3. GRI Pricing'!$A$16:$AP$616,MATCH('PBI data'!$B1644,'3. GRI Pricing'!$A$16:$A$616,0),MATCH('PBI data'!$D1644,'3. GRI Pricing'!$A$16:$AP$16,0)),0)</f>
        <v>1439.9870369590803</v>
      </c>
    </row>
    <row r="1645" spans="1:5" x14ac:dyDescent="0.25">
      <c r="B1645" s="1" t="str">
        <f t="shared" ca="1" si="240"/>
        <v>222708137</v>
      </c>
      <c r="C1645" s="384">
        <f t="shared" si="239"/>
        <v>45901</v>
      </c>
      <c r="D1645" s="384">
        <f t="shared" si="239"/>
        <v>45930</v>
      </c>
      <c r="E1645" s="385">
        <f ca="1">IFERROR(INDEX('3. GRI Pricing'!$A$16:$AP$616,MATCH('PBI data'!$B1645,'3. GRI Pricing'!$A$16:$A$616,0),MATCH('PBI data'!$D1645,'3. GRI Pricing'!$A$16:$AP$16,0)),0)</f>
        <v>1446.8999999999996</v>
      </c>
    </row>
    <row r="1646" spans="1:5" x14ac:dyDescent="0.25">
      <c r="A1646" s="381">
        <f>A1634+1</f>
        <v>138</v>
      </c>
      <c r="B1646" s="383" t="str">
        <f ca="1">OFFSET('3. GRI Pricing'!$A$16,'PBI data'!A1646,0)</f>
        <v>222708138</v>
      </c>
      <c r="C1646" s="384">
        <f t="shared" si="239"/>
        <v>45566</v>
      </c>
      <c r="D1646" s="384">
        <f t="shared" si="239"/>
        <v>45596</v>
      </c>
      <c r="E1646" s="385">
        <f ca="1">IFERROR(INDEX('3. GRI Pricing'!$A$16:$AP$616,MATCH('PBI data'!$B1646,'3. GRI Pricing'!$A$16:$A$616,0),MATCH('PBI data'!$D1646,'3. GRI Pricing'!$A$16:$AP$16,0)),0)</f>
        <v>1341.623111264465</v>
      </c>
    </row>
    <row r="1647" spans="1:5" x14ac:dyDescent="0.25">
      <c r="B1647" s="1" t="str">
        <f ca="1">B1646</f>
        <v>222708138</v>
      </c>
      <c r="C1647" s="384">
        <f t="shared" ref="C1647:D1662" si="241">C1635</f>
        <v>45597</v>
      </c>
      <c r="D1647" s="384">
        <f t="shared" si="241"/>
        <v>45626</v>
      </c>
      <c r="E1647" s="385">
        <f ca="1">IFERROR(INDEX('3. GRI Pricing'!$A$16:$AP$616,MATCH('PBI data'!$B1647,'3. GRI Pricing'!$A$16:$A$616,0),MATCH('PBI data'!$D1647,'3. GRI Pricing'!$A$16:$AP$16,0)),0)</f>
        <v>1348.0638574274305</v>
      </c>
    </row>
    <row r="1648" spans="1:5" x14ac:dyDescent="0.25">
      <c r="B1648" s="1" t="str">
        <f t="shared" ref="B1648:B1657" ca="1" si="242">B1647</f>
        <v>222708138</v>
      </c>
      <c r="C1648" s="384">
        <f t="shared" si="241"/>
        <v>45627</v>
      </c>
      <c r="D1648" s="384">
        <f t="shared" si="241"/>
        <v>45657</v>
      </c>
      <c r="E1648" s="385">
        <f ca="1">IFERROR(INDEX('3. GRI Pricing'!$A$16:$AP$616,MATCH('PBI data'!$B1648,'3. GRI Pricing'!$A$16:$A$616,0),MATCH('PBI data'!$D1648,'3. GRI Pricing'!$A$16:$AP$16,0)),0)</f>
        <v>1354.7517802134573</v>
      </c>
    </row>
    <row r="1649" spans="1:5" x14ac:dyDescent="0.25">
      <c r="B1649" s="1" t="str">
        <f t="shared" ca="1" si="242"/>
        <v>222708138</v>
      </c>
      <c r="C1649" s="384">
        <f t="shared" si="241"/>
        <v>45658</v>
      </c>
      <c r="D1649" s="384">
        <f t="shared" si="241"/>
        <v>45688</v>
      </c>
      <c r="E1649" s="385">
        <f ca="1">IFERROR(INDEX('3. GRI Pricing'!$A$16:$AP$616,MATCH('PBI data'!$B1649,'3. GRI Pricing'!$A$16:$A$616,0),MATCH('PBI data'!$D1649,'3. GRI Pricing'!$A$16:$AP$16,0)),0)</f>
        <v>1361.4728826674543</v>
      </c>
    </row>
    <row r="1650" spans="1:5" x14ac:dyDescent="0.25">
      <c r="B1650" s="1" t="str">
        <f t="shared" ca="1" si="242"/>
        <v>222708138</v>
      </c>
      <c r="C1650" s="384">
        <f t="shared" si="241"/>
        <v>45689</v>
      </c>
      <c r="D1650" s="384">
        <f t="shared" si="241"/>
        <v>45716</v>
      </c>
      <c r="E1650" s="385">
        <f ca="1">IFERROR(INDEX('3. GRI Pricing'!$A$16:$AP$616,MATCH('PBI data'!$B1650,'3. GRI Pricing'!$A$16:$A$616,0),MATCH('PBI data'!$D1650,'3. GRI Pricing'!$A$16:$AP$16,0)),0)</f>
        <v>1367.5722113883785</v>
      </c>
    </row>
    <row r="1651" spans="1:5" x14ac:dyDescent="0.25">
      <c r="B1651" s="1" t="str">
        <f t="shared" ca="1" si="242"/>
        <v>222708138</v>
      </c>
      <c r="C1651" s="384">
        <f t="shared" si="241"/>
        <v>45717</v>
      </c>
      <c r="D1651" s="384">
        <f t="shared" si="241"/>
        <v>45747</v>
      </c>
      <c r="E1651" s="385">
        <f ca="1">IFERROR(INDEX('3. GRI Pricing'!$A$16:$AP$616,MATCH('PBI data'!$B1651,'3. GRI Pricing'!$A$16:$A$616,0),MATCH('PBI data'!$D1651,'3. GRI Pricing'!$A$16:$AP$16,0)),0)</f>
        <v>1374.356917694158</v>
      </c>
    </row>
    <row r="1652" spans="1:5" x14ac:dyDescent="0.25">
      <c r="B1652" s="1" t="str">
        <f t="shared" ca="1" si="242"/>
        <v>222708138</v>
      </c>
      <c r="C1652" s="384">
        <f t="shared" si="241"/>
        <v>45748</v>
      </c>
      <c r="D1652" s="384">
        <f t="shared" si="241"/>
        <v>45777</v>
      </c>
      <c r="E1652" s="385">
        <f ca="1">IFERROR(INDEX('3. GRI Pricing'!$A$16:$AP$616,MATCH('PBI data'!$B1652,'3. GRI Pricing'!$A$16:$A$616,0),MATCH('PBI data'!$D1652,'3. GRI Pricing'!$A$16:$AP$16,0)),0)</f>
        <v>1380.9548094342913</v>
      </c>
    </row>
    <row r="1653" spans="1:5" x14ac:dyDescent="0.25">
      <c r="B1653" s="1" t="str">
        <f t="shared" ca="1" si="242"/>
        <v>222708138</v>
      </c>
      <c r="C1653" s="384">
        <f t="shared" si="241"/>
        <v>45778</v>
      </c>
      <c r="D1653" s="384">
        <f t="shared" si="241"/>
        <v>45808</v>
      </c>
      <c r="E1653" s="385">
        <f ca="1">IFERROR(INDEX('3. GRI Pricing'!$A$16:$AP$616,MATCH('PBI data'!$B1653,'3. GRI Pricing'!$A$16:$A$616,0),MATCH('PBI data'!$D1653,'3. GRI Pricing'!$A$16:$AP$16,0)),0)</f>
        <v>1387.8059085759253</v>
      </c>
    </row>
    <row r="1654" spans="1:5" x14ac:dyDescent="0.25">
      <c r="B1654" s="1" t="str">
        <f t="shared" ca="1" si="242"/>
        <v>222708138</v>
      </c>
      <c r="C1654" s="384">
        <f t="shared" si="241"/>
        <v>45809</v>
      </c>
      <c r="D1654" s="384">
        <f t="shared" si="241"/>
        <v>45838</v>
      </c>
      <c r="E1654" s="385">
        <f ca="1">IFERROR(INDEX('3. GRI Pricing'!$A$16:$AP$616,MATCH('PBI data'!$B1654,'3. GRI Pricing'!$A$16:$A$616,0),MATCH('PBI data'!$D1654,'3. GRI Pricing'!$A$16:$AP$16,0)),0)</f>
        <v>1394.4683650479049</v>
      </c>
    </row>
    <row r="1655" spans="1:5" x14ac:dyDescent="0.25">
      <c r="B1655" s="1" t="str">
        <f t="shared" ca="1" si="242"/>
        <v>222708138</v>
      </c>
      <c r="C1655" s="384">
        <f t="shared" si="241"/>
        <v>45839</v>
      </c>
      <c r="D1655" s="384">
        <f t="shared" si="241"/>
        <v>45869</v>
      </c>
      <c r="E1655" s="385">
        <f ca="1">IFERROR(INDEX('3. GRI Pricing'!$A$16:$AP$616,MATCH('PBI data'!$B1655,'3. GRI Pricing'!$A$16:$A$616,0),MATCH('PBI data'!$D1655,'3. GRI Pricing'!$A$16:$AP$16,0)),0)</f>
        <v>1401.3865067231775</v>
      </c>
    </row>
    <row r="1656" spans="1:5" x14ac:dyDescent="0.25">
      <c r="B1656" s="1" t="str">
        <f t="shared" ca="1" si="242"/>
        <v>222708138</v>
      </c>
      <c r="C1656" s="384">
        <f t="shared" si="241"/>
        <v>45870</v>
      </c>
      <c r="D1656" s="384">
        <f t="shared" si="241"/>
        <v>45900</v>
      </c>
      <c r="E1656" s="385">
        <f ca="1">IFERROR(INDEX('3. GRI Pricing'!$A$16:$AP$616,MATCH('PBI data'!$B1656,'3. GRI Pricing'!$A$16:$A$616,0),MATCH('PBI data'!$D1656,'3. GRI Pricing'!$A$16:$AP$16,0)),0)</f>
        <v>1408.3389702127263</v>
      </c>
    </row>
    <row r="1657" spans="1:5" x14ac:dyDescent="0.25">
      <c r="B1657" s="1" t="str">
        <f t="shared" ca="1" si="242"/>
        <v>222708138</v>
      </c>
      <c r="C1657" s="384">
        <f t="shared" si="241"/>
        <v>45901</v>
      </c>
      <c r="D1657" s="384">
        <f t="shared" si="241"/>
        <v>45930</v>
      </c>
      <c r="E1657" s="385">
        <f ca="1">IFERROR(INDEX('3. GRI Pricing'!$A$16:$AP$616,MATCH('PBI data'!$B1657,'3. GRI Pricing'!$A$16:$A$616,0),MATCH('PBI data'!$D1657,'3. GRI Pricing'!$A$16:$AP$16,0)),0)</f>
        <v>1415.099999999999</v>
      </c>
    </row>
    <row r="1658" spans="1:5" x14ac:dyDescent="0.25">
      <c r="A1658" s="381">
        <f>A1646+1</f>
        <v>139</v>
      </c>
      <c r="B1658" s="383" t="str">
        <f ca="1">OFFSET('3. GRI Pricing'!$A$16,'PBI data'!A1658,0)</f>
        <v>222708139</v>
      </c>
      <c r="C1658" s="384">
        <f t="shared" si="241"/>
        <v>45566</v>
      </c>
      <c r="D1658" s="384">
        <f t="shared" si="241"/>
        <v>45596</v>
      </c>
      <c r="E1658" s="385">
        <f ca="1">IFERROR(INDEX('3. GRI Pricing'!$A$16:$AP$616,MATCH('PBI data'!$B1658,'3. GRI Pricing'!$A$16:$A$616,0),MATCH('PBI data'!$D1658,'3. GRI Pricing'!$A$16:$AP$16,0)),0)</f>
        <v>1376.7967508856309</v>
      </c>
    </row>
    <row r="1659" spans="1:5" x14ac:dyDescent="0.25">
      <c r="B1659" s="1" t="str">
        <f ca="1">B1658</f>
        <v>222708139</v>
      </c>
      <c r="C1659" s="384">
        <f t="shared" si="241"/>
        <v>45597</v>
      </c>
      <c r="D1659" s="384">
        <f t="shared" si="241"/>
        <v>45626</v>
      </c>
      <c r="E1659" s="385">
        <f ca="1">IFERROR(INDEX('3. GRI Pricing'!$A$16:$AP$616,MATCH('PBI data'!$B1659,'3. GRI Pricing'!$A$16:$A$616,0),MATCH('PBI data'!$D1659,'3. GRI Pricing'!$A$16:$AP$16,0)),0)</f>
        <v>1383.4063555622322</v>
      </c>
    </row>
    <row r="1660" spans="1:5" x14ac:dyDescent="0.25">
      <c r="B1660" s="1" t="str">
        <f t="shared" ref="B1660:B1669" ca="1" si="243">B1659</f>
        <v>222708139</v>
      </c>
      <c r="C1660" s="384">
        <f t="shared" si="241"/>
        <v>45627</v>
      </c>
      <c r="D1660" s="384">
        <f t="shared" si="241"/>
        <v>45657</v>
      </c>
      <c r="E1660" s="385">
        <f ca="1">IFERROR(INDEX('3. GRI Pricing'!$A$16:$AP$616,MATCH('PBI data'!$B1660,'3. GRI Pricing'!$A$16:$A$616,0),MATCH('PBI data'!$D1660,'3. GRI Pricing'!$A$16:$AP$16,0)),0)</f>
        <v>1390.2696171478926</v>
      </c>
    </row>
    <row r="1661" spans="1:5" x14ac:dyDescent="0.25">
      <c r="B1661" s="1" t="str">
        <f t="shared" ca="1" si="243"/>
        <v>222708139</v>
      </c>
      <c r="C1661" s="384">
        <f t="shared" si="241"/>
        <v>45658</v>
      </c>
      <c r="D1661" s="384">
        <f t="shared" si="241"/>
        <v>45688</v>
      </c>
      <c r="E1661" s="385">
        <f ca="1">IFERROR(INDEX('3. GRI Pricing'!$A$16:$AP$616,MATCH('PBI data'!$B1661,'3. GRI Pricing'!$A$16:$A$616,0),MATCH('PBI data'!$D1661,'3. GRI Pricing'!$A$16:$AP$16,0)),0)</f>
        <v>1397.1669282804587</v>
      </c>
    </row>
    <row r="1662" spans="1:5" x14ac:dyDescent="0.25">
      <c r="B1662" s="1" t="str">
        <f t="shared" ca="1" si="243"/>
        <v>222708139</v>
      </c>
      <c r="C1662" s="384">
        <f t="shared" si="241"/>
        <v>45689</v>
      </c>
      <c r="D1662" s="384">
        <f t="shared" si="241"/>
        <v>45716</v>
      </c>
      <c r="E1662" s="385">
        <f ca="1">IFERROR(INDEX('3. GRI Pricing'!$A$16:$AP$616,MATCH('PBI data'!$B1662,'3. GRI Pricing'!$A$16:$A$616,0),MATCH('PBI data'!$D1662,'3. GRI Pricing'!$A$16:$AP$16,0)),0)</f>
        <v>1403.426164495939</v>
      </c>
    </row>
    <row r="1663" spans="1:5" x14ac:dyDescent="0.25">
      <c r="B1663" s="1" t="str">
        <f t="shared" ca="1" si="243"/>
        <v>222708139</v>
      </c>
      <c r="C1663" s="384">
        <f t="shared" ref="C1663:D1678" si="244">C1651</f>
        <v>45717</v>
      </c>
      <c r="D1663" s="384">
        <f t="shared" si="244"/>
        <v>45747</v>
      </c>
      <c r="E1663" s="385">
        <f ca="1">IFERROR(INDEX('3. GRI Pricing'!$A$16:$AP$616,MATCH('PBI data'!$B1663,'3. GRI Pricing'!$A$16:$A$616,0),MATCH('PBI data'!$D1663,'3. GRI Pricing'!$A$16:$AP$16,0)),0)</f>
        <v>1410.3887469970011</v>
      </c>
    </row>
    <row r="1664" spans="1:5" x14ac:dyDescent="0.25">
      <c r="B1664" s="1" t="str">
        <f t="shared" ca="1" si="243"/>
        <v>222708139</v>
      </c>
      <c r="C1664" s="384">
        <f t="shared" si="244"/>
        <v>45748</v>
      </c>
      <c r="D1664" s="384">
        <f t="shared" si="244"/>
        <v>45777</v>
      </c>
      <c r="E1664" s="385">
        <f ca="1">IFERROR(INDEX('3. GRI Pricing'!$A$16:$AP$616,MATCH('PBI data'!$B1664,'3. GRI Pricing'!$A$16:$A$616,0),MATCH('PBI data'!$D1664,'3. GRI Pricing'!$A$16:$AP$16,0)),0)</f>
        <v>1417.159617172269</v>
      </c>
    </row>
    <row r="1665" spans="1:5" x14ac:dyDescent="0.25">
      <c r="B1665" s="1" t="str">
        <f t="shared" ca="1" si="243"/>
        <v>222708139</v>
      </c>
      <c r="C1665" s="384">
        <f t="shared" si="244"/>
        <v>45778</v>
      </c>
      <c r="D1665" s="384">
        <f t="shared" si="244"/>
        <v>45808</v>
      </c>
      <c r="E1665" s="385">
        <f ca="1">IFERROR(INDEX('3. GRI Pricing'!$A$16:$AP$616,MATCH('PBI data'!$B1665,'3. GRI Pricing'!$A$16:$A$616,0),MATCH('PBI data'!$D1665,'3. GRI Pricing'!$A$16:$AP$16,0)),0)</f>
        <v>1424.1903331453316</v>
      </c>
    </row>
    <row r="1666" spans="1:5" x14ac:dyDescent="0.25">
      <c r="B1666" s="1" t="str">
        <f t="shared" ca="1" si="243"/>
        <v>222708139</v>
      </c>
      <c r="C1666" s="384">
        <f t="shared" si="244"/>
        <v>45809</v>
      </c>
      <c r="D1666" s="384">
        <f t="shared" si="244"/>
        <v>45838</v>
      </c>
      <c r="E1666" s="385">
        <f ca="1">IFERROR(INDEX('3. GRI Pricing'!$A$16:$AP$616,MATCH('PBI data'!$B1666,'3. GRI Pricing'!$A$16:$A$616,0),MATCH('PBI data'!$D1666,'3. GRI Pricing'!$A$16:$AP$16,0)),0)</f>
        <v>1431.0274607607714</v>
      </c>
    </row>
    <row r="1667" spans="1:5" x14ac:dyDescent="0.25">
      <c r="B1667" s="1" t="str">
        <f t="shared" ca="1" si="243"/>
        <v>222708139</v>
      </c>
      <c r="C1667" s="384">
        <f t="shared" si="244"/>
        <v>45839</v>
      </c>
      <c r="D1667" s="384">
        <f t="shared" si="244"/>
        <v>45869</v>
      </c>
      <c r="E1667" s="385">
        <f ca="1">IFERROR(INDEX('3. GRI Pricing'!$A$16:$AP$616,MATCH('PBI data'!$B1667,'3. GRI Pricing'!$A$16:$A$616,0),MATCH('PBI data'!$D1667,'3. GRI Pricing'!$A$16:$AP$16,0)),0)</f>
        <v>1438.1269769368939</v>
      </c>
    </row>
    <row r="1668" spans="1:5" x14ac:dyDescent="0.25">
      <c r="B1668" s="1" t="str">
        <f t="shared" ca="1" si="243"/>
        <v>222708139</v>
      </c>
      <c r="C1668" s="384">
        <f t="shared" si="244"/>
        <v>45870</v>
      </c>
      <c r="D1668" s="384">
        <f t="shared" si="244"/>
        <v>45900</v>
      </c>
      <c r="E1668" s="385">
        <f ca="1">IFERROR(INDEX('3. GRI Pricing'!$A$16:$AP$616,MATCH('PBI data'!$B1668,'3. GRI Pricing'!$A$16:$A$616,0),MATCH('PBI data'!$D1668,'3. GRI Pricing'!$A$16:$AP$16,0)),0)</f>
        <v>1445.2617147501387</v>
      </c>
    </row>
    <row r="1669" spans="1:5" x14ac:dyDescent="0.25">
      <c r="B1669" s="1" t="str">
        <f t="shared" ca="1" si="243"/>
        <v>222708139</v>
      </c>
      <c r="C1669" s="384">
        <f t="shared" si="244"/>
        <v>45901</v>
      </c>
      <c r="D1669" s="384">
        <f t="shared" si="244"/>
        <v>45930</v>
      </c>
      <c r="E1669" s="385">
        <f ca="1">IFERROR(INDEX('3. GRI Pricing'!$A$16:$AP$616,MATCH('PBI data'!$B1669,'3. GRI Pricing'!$A$16:$A$616,0),MATCH('PBI data'!$D1669,'3. GRI Pricing'!$A$16:$AP$16,0)),0)</f>
        <v>1452.1999999999991</v>
      </c>
    </row>
    <row r="1670" spans="1:5" x14ac:dyDescent="0.25">
      <c r="A1670" s="381">
        <f>A1658+1</f>
        <v>140</v>
      </c>
      <c r="B1670" s="383" t="str">
        <f ca="1">OFFSET('3. GRI Pricing'!$A$16,'PBI data'!A1670,0)</f>
        <v>222708140</v>
      </c>
      <c r="C1670" s="384">
        <f t="shared" si="244"/>
        <v>45566</v>
      </c>
      <c r="D1670" s="384">
        <f t="shared" si="244"/>
        <v>45596</v>
      </c>
      <c r="E1670" s="385">
        <f ca="1">IFERROR(INDEX('3. GRI Pricing'!$A$16:$AP$616,MATCH('PBI data'!$B1670,'3. GRI Pricing'!$A$16:$A$616,0),MATCH('PBI data'!$D1670,'3. GRI Pricing'!$A$16:$AP$16,0)),0)</f>
        <v>1341.623111264465</v>
      </c>
    </row>
    <row r="1671" spans="1:5" x14ac:dyDescent="0.25">
      <c r="B1671" s="1" t="str">
        <f ca="1">B1670</f>
        <v>222708140</v>
      </c>
      <c r="C1671" s="384">
        <f t="shared" si="244"/>
        <v>45597</v>
      </c>
      <c r="D1671" s="384">
        <f t="shared" si="244"/>
        <v>45626</v>
      </c>
      <c r="E1671" s="385">
        <f ca="1">IFERROR(INDEX('3. GRI Pricing'!$A$16:$AP$616,MATCH('PBI data'!$B1671,'3. GRI Pricing'!$A$16:$A$616,0),MATCH('PBI data'!$D1671,'3. GRI Pricing'!$A$16:$AP$16,0)),0)</f>
        <v>1348.0638574274305</v>
      </c>
    </row>
    <row r="1672" spans="1:5" x14ac:dyDescent="0.25">
      <c r="B1672" s="1" t="str">
        <f t="shared" ref="B1672:B1681" ca="1" si="245">B1671</f>
        <v>222708140</v>
      </c>
      <c r="C1672" s="384">
        <f t="shared" si="244"/>
        <v>45627</v>
      </c>
      <c r="D1672" s="384">
        <f t="shared" si="244"/>
        <v>45657</v>
      </c>
      <c r="E1672" s="385">
        <f ca="1">IFERROR(INDEX('3. GRI Pricing'!$A$16:$AP$616,MATCH('PBI data'!$B1672,'3. GRI Pricing'!$A$16:$A$616,0),MATCH('PBI data'!$D1672,'3. GRI Pricing'!$A$16:$AP$16,0)),0)</f>
        <v>1354.7517802134573</v>
      </c>
    </row>
    <row r="1673" spans="1:5" x14ac:dyDescent="0.25">
      <c r="B1673" s="1" t="str">
        <f t="shared" ca="1" si="245"/>
        <v>222708140</v>
      </c>
      <c r="C1673" s="384">
        <f t="shared" si="244"/>
        <v>45658</v>
      </c>
      <c r="D1673" s="384">
        <f t="shared" si="244"/>
        <v>45688</v>
      </c>
      <c r="E1673" s="385">
        <f ca="1">IFERROR(INDEX('3. GRI Pricing'!$A$16:$AP$616,MATCH('PBI data'!$B1673,'3. GRI Pricing'!$A$16:$A$616,0),MATCH('PBI data'!$D1673,'3. GRI Pricing'!$A$16:$AP$16,0)),0)</f>
        <v>1361.4728826674543</v>
      </c>
    </row>
    <row r="1674" spans="1:5" x14ac:dyDescent="0.25">
      <c r="B1674" s="1" t="str">
        <f t="shared" ca="1" si="245"/>
        <v>222708140</v>
      </c>
      <c r="C1674" s="384">
        <f t="shared" si="244"/>
        <v>45689</v>
      </c>
      <c r="D1674" s="384">
        <f t="shared" si="244"/>
        <v>45716</v>
      </c>
      <c r="E1674" s="385">
        <f ca="1">IFERROR(INDEX('3. GRI Pricing'!$A$16:$AP$616,MATCH('PBI data'!$B1674,'3. GRI Pricing'!$A$16:$A$616,0),MATCH('PBI data'!$D1674,'3. GRI Pricing'!$A$16:$AP$16,0)),0)</f>
        <v>1367.5722113883785</v>
      </c>
    </row>
    <row r="1675" spans="1:5" x14ac:dyDescent="0.25">
      <c r="B1675" s="1" t="str">
        <f t="shared" ca="1" si="245"/>
        <v>222708140</v>
      </c>
      <c r="C1675" s="384">
        <f t="shared" si="244"/>
        <v>45717</v>
      </c>
      <c r="D1675" s="384">
        <f t="shared" si="244"/>
        <v>45747</v>
      </c>
      <c r="E1675" s="385">
        <f ca="1">IFERROR(INDEX('3. GRI Pricing'!$A$16:$AP$616,MATCH('PBI data'!$B1675,'3. GRI Pricing'!$A$16:$A$616,0),MATCH('PBI data'!$D1675,'3. GRI Pricing'!$A$16:$AP$16,0)),0)</f>
        <v>1374.356917694158</v>
      </c>
    </row>
    <row r="1676" spans="1:5" x14ac:dyDescent="0.25">
      <c r="B1676" s="1" t="str">
        <f t="shared" ca="1" si="245"/>
        <v>222708140</v>
      </c>
      <c r="C1676" s="384">
        <f t="shared" si="244"/>
        <v>45748</v>
      </c>
      <c r="D1676" s="384">
        <f t="shared" si="244"/>
        <v>45777</v>
      </c>
      <c r="E1676" s="385">
        <f ca="1">IFERROR(INDEX('3. GRI Pricing'!$A$16:$AP$616,MATCH('PBI data'!$B1676,'3. GRI Pricing'!$A$16:$A$616,0),MATCH('PBI data'!$D1676,'3. GRI Pricing'!$A$16:$AP$16,0)),0)</f>
        <v>1380.9548094342913</v>
      </c>
    </row>
    <row r="1677" spans="1:5" x14ac:dyDescent="0.25">
      <c r="B1677" s="1" t="str">
        <f t="shared" ca="1" si="245"/>
        <v>222708140</v>
      </c>
      <c r="C1677" s="384">
        <f t="shared" si="244"/>
        <v>45778</v>
      </c>
      <c r="D1677" s="384">
        <f t="shared" si="244"/>
        <v>45808</v>
      </c>
      <c r="E1677" s="385">
        <f ca="1">IFERROR(INDEX('3. GRI Pricing'!$A$16:$AP$616,MATCH('PBI data'!$B1677,'3. GRI Pricing'!$A$16:$A$616,0),MATCH('PBI data'!$D1677,'3. GRI Pricing'!$A$16:$AP$16,0)),0)</f>
        <v>1387.8059085759253</v>
      </c>
    </row>
    <row r="1678" spans="1:5" x14ac:dyDescent="0.25">
      <c r="B1678" s="1" t="str">
        <f t="shared" ca="1" si="245"/>
        <v>222708140</v>
      </c>
      <c r="C1678" s="384">
        <f t="shared" si="244"/>
        <v>45809</v>
      </c>
      <c r="D1678" s="384">
        <f t="shared" si="244"/>
        <v>45838</v>
      </c>
      <c r="E1678" s="385">
        <f ca="1">IFERROR(INDEX('3. GRI Pricing'!$A$16:$AP$616,MATCH('PBI data'!$B1678,'3. GRI Pricing'!$A$16:$A$616,0),MATCH('PBI data'!$D1678,'3. GRI Pricing'!$A$16:$AP$16,0)),0)</f>
        <v>1394.4683650479049</v>
      </c>
    </row>
    <row r="1679" spans="1:5" x14ac:dyDescent="0.25">
      <c r="B1679" s="1" t="str">
        <f t="shared" ca="1" si="245"/>
        <v>222708140</v>
      </c>
      <c r="C1679" s="384">
        <f t="shared" ref="C1679:D1694" si="246">C1667</f>
        <v>45839</v>
      </c>
      <c r="D1679" s="384">
        <f t="shared" si="246"/>
        <v>45869</v>
      </c>
      <c r="E1679" s="385">
        <f ca="1">IFERROR(INDEX('3. GRI Pricing'!$A$16:$AP$616,MATCH('PBI data'!$B1679,'3. GRI Pricing'!$A$16:$A$616,0),MATCH('PBI data'!$D1679,'3. GRI Pricing'!$A$16:$AP$16,0)),0)</f>
        <v>1401.3865067231775</v>
      </c>
    </row>
    <row r="1680" spans="1:5" x14ac:dyDescent="0.25">
      <c r="B1680" s="1" t="str">
        <f t="shared" ca="1" si="245"/>
        <v>222708140</v>
      </c>
      <c r="C1680" s="384">
        <f t="shared" si="246"/>
        <v>45870</v>
      </c>
      <c r="D1680" s="384">
        <f t="shared" si="246"/>
        <v>45900</v>
      </c>
      <c r="E1680" s="385">
        <f ca="1">IFERROR(INDEX('3. GRI Pricing'!$A$16:$AP$616,MATCH('PBI data'!$B1680,'3. GRI Pricing'!$A$16:$A$616,0),MATCH('PBI data'!$D1680,'3. GRI Pricing'!$A$16:$AP$16,0)),0)</f>
        <v>1408.3389702127263</v>
      </c>
    </row>
    <row r="1681" spans="1:5" x14ac:dyDescent="0.25">
      <c r="B1681" s="1" t="str">
        <f t="shared" ca="1" si="245"/>
        <v>222708140</v>
      </c>
      <c r="C1681" s="384">
        <f t="shared" si="246"/>
        <v>45901</v>
      </c>
      <c r="D1681" s="384">
        <f t="shared" si="246"/>
        <v>45930</v>
      </c>
      <c r="E1681" s="385">
        <f ca="1">IFERROR(INDEX('3. GRI Pricing'!$A$16:$AP$616,MATCH('PBI data'!$B1681,'3. GRI Pricing'!$A$16:$A$616,0),MATCH('PBI data'!$D1681,'3. GRI Pricing'!$A$16:$AP$16,0)),0)</f>
        <v>1415.099999999999</v>
      </c>
    </row>
    <row r="1682" spans="1:5" x14ac:dyDescent="0.25">
      <c r="A1682" s="381">
        <f>A1670+1</f>
        <v>141</v>
      </c>
      <c r="B1682" s="383" t="str">
        <f ca="1">OFFSET('3. GRI Pricing'!$A$16,'PBI data'!A1682,0)</f>
        <v>222708141</v>
      </c>
      <c r="C1682" s="384">
        <f t="shared" si="246"/>
        <v>45566</v>
      </c>
      <c r="D1682" s="384">
        <f t="shared" si="246"/>
        <v>45596</v>
      </c>
      <c r="E1682" s="385">
        <f ca="1">IFERROR(INDEX('3. GRI Pricing'!$A$16:$AP$616,MATCH('PBI data'!$B1682,'3. GRI Pricing'!$A$16:$A$616,0),MATCH('PBI data'!$D1682,'3. GRI Pricing'!$A$16:$AP$16,0)),0)</f>
        <v>1768.7315923786207</v>
      </c>
    </row>
    <row r="1683" spans="1:5" x14ac:dyDescent="0.25">
      <c r="B1683" s="1" t="str">
        <f ca="1">B1682</f>
        <v>222708141</v>
      </c>
      <c r="C1683" s="384">
        <f t="shared" si="246"/>
        <v>45597</v>
      </c>
      <c r="D1683" s="384">
        <f t="shared" si="246"/>
        <v>45626</v>
      </c>
      <c r="E1683" s="385">
        <f ca="1">IFERROR(INDEX('3. GRI Pricing'!$A$16:$AP$616,MATCH('PBI data'!$B1683,'3. GRI Pricing'!$A$16:$A$616,0),MATCH('PBI data'!$D1683,'3. GRI Pricing'!$A$16:$AP$16,0)),0)</f>
        <v>1777.2227633500211</v>
      </c>
    </row>
    <row r="1684" spans="1:5" x14ac:dyDescent="0.25">
      <c r="B1684" s="1" t="str">
        <f t="shared" ref="B1684:B1693" ca="1" si="247">B1683</f>
        <v>222708141</v>
      </c>
      <c r="C1684" s="384">
        <f t="shared" si="246"/>
        <v>45627</v>
      </c>
      <c r="D1684" s="384">
        <f t="shared" si="246"/>
        <v>45657</v>
      </c>
      <c r="E1684" s="385">
        <f ca="1">IFERROR(INDEX('3. GRI Pricing'!$A$16:$AP$616,MATCH('PBI data'!$B1684,'3. GRI Pricing'!$A$16:$A$616,0),MATCH('PBI data'!$D1684,'3. GRI Pricing'!$A$16:$AP$16,0)),0)</f>
        <v>1786.0398001315996</v>
      </c>
    </row>
    <row r="1685" spans="1:5" x14ac:dyDescent="0.25">
      <c r="B1685" s="1" t="str">
        <f t="shared" ca="1" si="247"/>
        <v>222708141</v>
      </c>
      <c r="C1685" s="384">
        <f t="shared" si="246"/>
        <v>45658</v>
      </c>
      <c r="D1685" s="384">
        <f t="shared" si="246"/>
        <v>45688</v>
      </c>
      <c r="E1685" s="385">
        <f ca="1">IFERROR(INDEX('3. GRI Pricing'!$A$16:$AP$616,MATCH('PBI data'!$B1685,'3. GRI Pricing'!$A$16:$A$616,0),MATCH('PBI data'!$D1685,'3. GRI Pricing'!$A$16:$AP$16,0)),0)</f>
        <v>1794.900579396794</v>
      </c>
    </row>
    <row r="1686" spans="1:5" x14ac:dyDescent="0.25">
      <c r="B1686" s="1" t="str">
        <f t="shared" ca="1" si="247"/>
        <v>222708141</v>
      </c>
      <c r="C1686" s="384">
        <f t="shared" si="246"/>
        <v>45689</v>
      </c>
      <c r="D1686" s="384">
        <f t="shared" si="246"/>
        <v>45716</v>
      </c>
      <c r="E1686" s="385">
        <f ca="1">IFERROR(INDEX('3. GRI Pricing'!$A$16:$AP$616,MATCH('PBI data'!$B1686,'3. GRI Pricing'!$A$16:$A$616,0),MATCH('PBI data'!$D1686,'3. GRI Pricing'!$A$16:$AP$16,0)),0)</f>
        <v>1802.9416419801848</v>
      </c>
    </row>
    <row r="1687" spans="1:5" x14ac:dyDescent="0.25">
      <c r="B1687" s="1" t="str">
        <f t="shared" ca="1" si="247"/>
        <v>222708141</v>
      </c>
      <c r="C1687" s="384">
        <f t="shared" si="246"/>
        <v>45717</v>
      </c>
      <c r="D1687" s="384">
        <f t="shared" si="246"/>
        <v>45747</v>
      </c>
      <c r="E1687" s="385">
        <f ca="1">IFERROR(INDEX('3. GRI Pricing'!$A$16:$AP$616,MATCH('PBI data'!$B1687,'3. GRI Pricing'!$A$16:$A$616,0),MATCH('PBI data'!$D1687,'3. GRI Pricing'!$A$16:$AP$16,0)),0)</f>
        <v>1811.8862735143962</v>
      </c>
    </row>
    <row r="1688" spans="1:5" x14ac:dyDescent="0.25">
      <c r="B1688" s="1" t="str">
        <f t="shared" ca="1" si="247"/>
        <v>222708141</v>
      </c>
      <c r="C1688" s="384">
        <f t="shared" si="246"/>
        <v>45748</v>
      </c>
      <c r="D1688" s="384">
        <f t="shared" si="246"/>
        <v>45777</v>
      </c>
      <c r="E1688" s="385">
        <f ca="1">IFERROR(INDEX('3. GRI Pricing'!$A$16:$AP$616,MATCH('PBI data'!$B1688,'3. GRI Pricing'!$A$16:$A$616,0),MATCH('PBI data'!$D1688,'3. GRI Pricing'!$A$16:$AP$16,0)),0)</f>
        <v>1820.5846176811638</v>
      </c>
    </row>
    <row r="1689" spans="1:5" x14ac:dyDescent="0.25">
      <c r="B1689" s="1" t="str">
        <f t="shared" ca="1" si="247"/>
        <v>222708141</v>
      </c>
      <c r="C1689" s="384">
        <f t="shared" si="246"/>
        <v>45778</v>
      </c>
      <c r="D1689" s="384">
        <f t="shared" si="246"/>
        <v>45808</v>
      </c>
      <c r="E1689" s="385">
        <f ca="1">IFERROR(INDEX('3. GRI Pricing'!$A$16:$AP$616,MATCH('PBI data'!$B1689,'3. GRI Pricing'!$A$16:$A$616,0),MATCH('PBI data'!$D1689,'3. GRI Pricing'!$A$16:$AP$16,0)),0)</f>
        <v>1829.6167783472881</v>
      </c>
    </row>
    <row r="1690" spans="1:5" x14ac:dyDescent="0.25">
      <c r="B1690" s="1" t="str">
        <f t="shared" ca="1" si="247"/>
        <v>222708141</v>
      </c>
      <c r="C1690" s="384">
        <f t="shared" si="246"/>
        <v>45809</v>
      </c>
      <c r="D1690" s="384">
        <f t="shared" si="246"/>
        <v>45838</v>
      </c>
      <c r="E1690" s="385">
        <f ca="1">IFERROR(INDEX('3. GRI Pricing'!$A$16:$AP$616,MATCH('PBI data'!$B1690,'3. GRI Pricing'!$A$16:$A$616,0),MATCH('PBI data'!$D1690,'3. GRI Pricing'!$A$16:$AP$16,0)),0)</f>
        <v>1838.4002415612838</v>
      </c>
    </row>
    <row r="1691" spans="1:5" x14ac:dyDescent="0.25">
      <c r="B1691" s="1" t="str">
        <f t="shared" ca="1" si="247"/>
        <v>222708141</v>
      </c>
      <c r="C1691" s="384">
        <f t="shared" si="246"/>
        <v>45839</v>
      </c>
      <c r="D1691" s="384">
        <f t="shared" si="246"/>
        <v>45869</v>
      </c>
      <c r="E1691" s="385">
        <f ca="1">IFERROR(INDEX('3. GRI Pricing'!$A$16:$AP$616,MATCH('PBI data'!$B1691,'3. GRI Pricing'!$A$16:$A$616,0),MATCH('PBI data'!$D1691,'3. GRI Pricing'!$A$16:$AP$16,0)),0)</f>
        <v>1847.5207878897331</v>
      </c>
    </row>
    <row r="1692" spans="1:5" x14ac:dyDescent="0.25">
      <c r="B1692" s="1" t="str">
        <f t="shared" ca="1" si="247"/>
        <v>222708141</v>
      </c>
      <c r="C1692" s="384">
        <f t="shared" si="246"/>
        <v>45870</v>
      </c>
      <c r="D1692" s="384">
        <f t="shared" si="246"/>
        <v>45900</v>
      </c>
      <c r="E1692" s="385">
        <f ca="1">IFERROR(INDEX('3. GRI Pricing'!$A$16:$AP$616,MATCH('PBI data'!$B1692,'3. GRI Pricing'!$A$16:$A$616,0),MATCH('PBI data'!$D1692,'3. GRI Pricing'!$A$16:$AP$16,0)),0)</f>
        <v>1856.6865824527338</v>
      </c>
    </row>
    <row r="1693" spans="1:5" x14ac:dyDescent="0.25">
      <c r="B1693" s="1" t="str">
        <f t="shared" ca="1" si="247"/>
        <v>222708141</v>
      </c>
      <c r="C1693" s="384">
        <f t="shared" si="246"/>
        <v>45901</v>
      </c>
      <c r="D1693" s="384">
        <f t="shared" si="246"/>
        <v>45930</v>
      </c>
      <c r="E1693" s="385">
        <f ca="1">IFERROR(INDEX('3. GRI Pricing'!$A$16:$AP$616,MATCH('PBI data'!$B1693,'3. GRI Pricing'!$A$16:$A$616,0),MATCH('PBI data'!$D1693,'3. GRI Pricing'!$A$16:$AP$16,0)),0)</f>
        <v>1865.5999999999997</v>
      </c>
    </row>
    <row r="1694" spans="1:5" x14ac:dyDescent="0.25">
      <c r="A1694" s="381">
        <f>A1682+1</f>
        <v>142</v>
      </c>
      <c r="B1694" s="383" t="str">
        <f ca="1">OFFSET('3. GRI Pricing'!$A$16,'PBI data'!A1694,0)</f>
        <v>222708142</v>
      </c>
      <c r="C1694" s="384">
        <f t="shared" si="246"/>
        <v>45566</v>
      </c>
      <c r="D1694" s="384">
        <f t="shared" si="246"/>
        <v>45596</v>
      </c>
      <c r="E1694" s="385">
        <f ca="1">IFERROR(INDEX('3. GRI Pricing'!$A$16:$AP$616,MATCH('PBI data'!$B1694,'3. GRI Pricing'!$A$16:$A$616,0),MATCH('PBI data'!$D1694,'3. GRI Pricing'!$A$16:$AP$16,0)),0)</f>
        <v>1341.623111264465</v>
      </c>
    </row>
    <row r="1695" spans="1:5" x14ac:dyDescent="0.25">
      <c r="B1695" s="1" t="str">
        <f ca="1">B1694</f>
        <v>222708142</v>
      </c>
      <c r="C1695" s="384">
        <f t="shared" ref="C1695:D1710" si="248">C1683</f>
        <v>45597</v>
      </c>
      <c r="D1695" s="384">
        <f t="shared" si="248"/>
        <v>45626</v>
      </c>
      <c r="E1695" s="385">
        <f ca="1">IFERROR(INDEX('3. GRI Pricing'!$A$16:$AP$616,MATCH('PBI data'!$B1695,'3. GRI Pricing'!$A$16:$A$616,0),MATCH('PBI data'!$D1695,'3. GRI Pricing'!$A$16:$AP$16,0)),0)</f>
        <v>1348.0638574274305</v>
      </c>
    </row>
    <row r="1696" spans="1:5" x14ac:dyDescent="0.25">
      <c r="B1696" s="1" t="str">
        <f t="shared" ref="B1696:B1705" ca="1" si="249">B1695</f>
        <v>222708142</v>
      </c>
      <c r="C1696" s="384">
        <f t="shared" si="248"/>
        <v>45627</v>
      </c>
      <c r="D1696" s="384">
        <f t="shared" si="248"/>
        <v>45657</v>
      </c>
      <c r="E1696" s="385">
        <f ca="1">IFERROR(INDEX('3. GRI Pricing'!$A$16:$AP$616,MATCH('PBI data'!$B1696,'3. GRI Pricing'!$A$16:$A$616,0),MATCH('PBI data'!$D1696,'3. GRI Pricing'!$A$16:$AP$16,0)),0)</f>
        <v>1354.7517802134573</v>
      </c>
    </row>
    <row r="1697" spans="1:5" x14ac:dyDescent="0.25">
      <c r="B1697" s="1" t="str">
        <f t="shared" ca="1" si="249"/>
        <v>222708142</v>
      </c>
      <c r="C1697" s="384">
        <f t="shared" si="248"/>
        <v>45658</v>
      </c>
      <c r="D1697" s="384">
        <f t="shared" si="248"/>
        <v>45688</v>
      </c>
      <c r="E1697" s="385">
        <f ca="1">IFERROR(INDEX('3. GRI Pricing'!$A$16:$AP$616,MATCH('PBI data'!$B1697,'3. GRI Pricing'!$A$16:$A$616,0),MATCH('PBI data'!$D1697,'3. GRI Pricing'!$A$16:$AP$16,0)),0)</f>
        <v>1361.4728826674543</v>
      </c>
    </row>
    <row r="1698" spans="1:5" x14ac:dyDescent="0.25">
      <c r="B1698" s="1" t="str">
        <f t="shared" ca="1" si="249"/>
        <v>222708142</v>
      </c>
      <c r="C1698" s="384">
        <f t="shared" si="248"/>
        <v>45689</v>
      </c>
      <c r="D1698" s="384">
        <f t="shared" si="248"/>
        <v>45716</v>
      </c>
      <c r="E1698" s="385">
        <f ca="1">IFERROR(INDEX('3. GRI Pricing'!$A$16:$AP$616,MATCH('PBI data'!$B1698,'3. GRI Pricing'!$A$16:$A$616,0),MATCH('PBI data'!$D1698,'3. GRI Pricing'!$A$16:$AP$16,0)),0)</f>
        <v>1367.5722113883785</v>
      </c>
    </row>
    <row r="1699" spans="1:5" x14ac:dyDescent="0.25">
      <c r="B1699" s="1" t="str">
        <f t="shared" ca="1" si="249"/>
        <v>222708142</v>
      </c>
      <c r="C1699" s="384">
        <f t="shared" si="248"/>
        <v>45717</v>
      </c>
      <c r="D1699" s="384">
        <f t="shared" si="248"/>
        <v>45747</v>
      </c>
      <c r="E1699" s="385">
        <f ca="1">IFERROR(INDEX('3. GRI Pricing'!$A$16:$AP$616,MATCH('PBI data'!$B1699,'3. GRI Pricing'!$A$16:$A$616,0),MATCH('PBI data'!$D1699,'3. GRI Pricing'!$A$16:$AP$16,0)),0)</f>
        <v>1374.356917694158</v>
      </c>
    </row>
    <row r="1700" spans="1:5" x14ac:dyDescent="0.25">
      <c r="B1700" s="1" t="str">
        <f t="shared" ca="1" si="249"/>
        <v>222708142</v>
      </c>
      <c r="C1700" s="384">
        <f t="shared" si="248"/>
        <v>45748</v>
      </c>
      <c r="D1700" s="384">
        <f t="shared" si="248"/>
        <v>45777</v>
      </c>
      <c r="E1700" s="385">
        <f ca="1">IFERROR(INDEX('3. GRI Pricing'!$A$16:$AP$616,MATCH('PBI data'!$B1700,'3. GRI Pricing'!$A$16:$A$616,0),MATCH('PBI data'!$D1700,'3. GRI Pricing'!$A$16:$AP$16,0)),0)</f>
        <v>1380.9548094342913</v>
      </c>
    </row>
    <row r="1701" spans="1:5" x14ac:dyDescent="0.25">
      <c r="B1701" s="1" t="str">
        <f t="shared" ca="1" si="249"/>
        <v>222708142</v>
      </c>
      <c r="C1701" s="384">
        <f t="shared" si="248"/>
        <v>45778</v>
      </c>
      <c r="D1701" s="384">
        <f t="shared" si="248"/>
        <v>45808</v>
      </c>
      <c r="E1701" s="385">
        <f ca="1">IFERROR(INDEX('3. GRI Pricing'!$A$16:$AP$616,MATCH('PBI data'!$B1701,'3. GRI Pricing'!$A$16:$A$616,0),MATCH('PBI data'!$D1701,'3. GRI Pricing'!$A$16:$AP$16,0)),0)</f>
        <v>1387.8059085759253</v>
      </c>
    </row>
    <row r="1702" spans="1:5" x14ac:dyDescent="0.25">
      <c r="B1702" s="1" t="str">
        <f t="shared" ca="1" si="249"/>
        <v>222708142</v>
      </c>
      <c r="C1702" s="384">
        <f t="shared" si="248"/>
        <v>45809</v>
      </c>
      <c r="D1702" s="384">
        <f t="shared" si="248"/>
        <v>45838</v>
      </c>
      <c r="E1702" s="385">
        <f ca="1">IFERROR(INDEX('3. GRI Pricing'!$A$16:$AP$616,MATCH('PBI data'!$B1702,'3. GRI Pricing'!$A$16:$A$616,0),MATCH('PBI data'!$D1702,'3. GRI Pricing'!$A$16:$AP$16,0)),0)</f>
        <v>1394.4683650479049</v>
      </c>
    </row>
    <row r="1703" spans="1:5" x14ac:dyDescent="0.25">
      <c r="B1703" s="1" t="str">
        <f t="shared" ca="1" si="249"/>
        <v>222708142</v>
      </c>
      <c r="C1703" s="384">
        <f t="shared" si="248"/>
        <v>45839</v>
      </c>
      <c r="D1703" s="384">
        <f t="shared" si="248"/>
        <v>45869</v>
      </c>
      <c r="E1703" s="385">
        <f ca="1">IFERROR(INDEX('3. GRI Pricing'!$A$16:$AP$616,MATCH('PBI data'!$B1703,'3. GRI Pricing'!$A$16:$A$616,0),MATCH('PBI data'!$D1703,'3. GRI Pricing'!$A$16:$AP$16,0)),0)</f>
        <v>1401.3865067231775</v>
      </c>
    </row>
    <row r="1704" spans="1:5" x14ac:dyDescent="0.25">
      <c r="B1704" s="1" t="str">
        <f t="shared" ca="1" si="249"/>
        <v>222708142</v>
      </c>
      <c r="C1704" s="384">
        <f t="shared" si="248"/>
        <v>45870</v>
      </c>
      <c r="D1704" s="384">
        <f t="shared" si="248"/>
        <v>45900</v>
      </c>
      <c r="E1704" s="385">
        <f ca="1">IFERROR(INDEX('3. GRI Pricing'!$A$16:$AP$616,MATCH('PBI data'!$B1704,'3. GRI Pricing'!$A$16:$A$616,0),MATCH('PBI data'!$D1704,'3. GRI Pricing'!$A$16:$AP$16,0)),0)</f>
        <v>1408.3389702127263</v>
      </c>
    </row>
    <row r="1705" spans="1:5" x14ac:dyDescent="0.25">
      <c r="B1705" s="1" t="str">
        <f t="shared" ca="1" si="249"/>
        <v>222708142</v>
      </c>
      <c r="C1705" s="384">
        <f t="shared" si="248"/>
        <v>45901</v>
      </c>
      <c r="D1705" s="384">
        <f t="shared" si="248"/>
        <v>45930</v>
      </c>
      <c r="E1705" s="385">
        <f ca="1">IFERROR(INDEX('3. GRI Pricing'!$A$16:$AP$616,MATCH('PBI data'!$B1705,'3. GRI Pricing'!$A$16:$A$616,0),MATCH('PBI data'!$D1705,'3. GRI Pricing'!$A$16:$AP$16,0)),0)</f>
        <v>1415.099999999999</v>
      </c>
    </row>
    <row r="1706" spans="1:5" x14ac:dyDescent="0.25">
      <c r="A1706" s="381">
        <f>A1694+1</f>
        <v>143</v>
      </c>
      <c r="B1706" s="383" t="str">
        <f ca="1">OFFSET('3. GRI Pricing'!$A$16,'PBI data'!A1706,0)</f>
        <v>222708143</v>
      </c>
      <c r="C1706" s="384">
        <f t="shared" si="248"/>
        <v>45566</v>
      </c>
      <c r="D1706" s="384">
        <f t="shared" si="248"/>
        <v>45596</v>
      </c>
      <c r="E1706" s="385">
        <f ca="1">IFERROR(INDEX('3. GRI Pricing'!$A$16:$AP$616,MATCH('PBI data'!$B1706,'3. GRI Pricing'!$A$16:$A$616,0),MATCH('PBI data'!$D1706,'3. GRI Pricing'!$A$16:$AP$16,0)),0)</f>
        <v>1341.623111264465</v>
      </c>
    </row>
    <row r="1707" spans="1:5" x14ac:dyDescent="0.25">
      <c r="B1707" s="1" t="str">
        <f ca="1">B1706</f>
        <v>222708143</v>
      </c>
      <c r="C1707" s="384">
        <f t="shared" si="248"/>
        <v>45597</v>
      </c>
      <c r="D1707" s="384">
        <f t="shared" si="248"/>
        <v>45626</v>
      </c>
      <c r="E1707" s="385">
        <f ca="1">IFERROR(INDEX('3. GRI Pricing'!$A$16:$AP$616,MATCH('PBI data'!$B1707,'3. GRI Pricing'!$A$16:$A$616,0),MATCH('PBI data'!$D1707,'3. GRI Pricing'!$A$16:$AP$16,0)),0)</f>
        <v>1348.0638574274305</v>
      </c>
    </row>
    <row r="1708" spans="1:5" x14ac:dyDescent="0.25">
      <c r="B1708" s="1" t="str">
        <f t="shared" ref="B1708:B1717" ca="1" si="250">B1707</f>
        <v>222708143</v>
      </c>
      <c r="C1708" s="384">
        <f t="shared" si="248"/>
        <v>45627</v>
      </c>
      <c r="D1708" s="384">
        <f t="shared" si="248"/>
        <v>45657</v>
      </c>
      <c r="E1708" s="385">
        <f ca="1">IFERROR(INDEX('3. GRI Pricing'!$A$16:$AP$616,MATCH('PBI data'!$B1708,'3. GRI Pricing'!$A$16:$A$616,0),MATCH('PBI data'!$D1708,'3. GRI Pricing'!$A$16:$AP$16,0)),0)</f>
        <v>1354.7517802134573</v>
      </c>
    </row>
    <row r="1709" spans="1:5" x14ac:dyDescent="0.25">
      <c r="B1709" s="1" t="str">
        <f t="shared" ca="1" si="250"/>
        <v>222708143</v>
      </c>
      <c r="C1709" s="384">
        <f t="shared" si="248"/>
        <v>45658</v>
      </c>
      <c r="D1709" s="384">
        <f t="shared" si="248"/>
        <v>45688</v>
      </c>
      <c r="E1709" s="385">
        <f ca="1">IFERROR(INDEX('3. GRI Pricing'!$A$16:$AP$616,MATCH('PBI data'!$B1709,'3. GRI Pricing'!$A$16:$A$616,0),MATCH('PBI data'!$D1709,'3. GRI Pricing'!$A$16:$AP$16,0)),0)</f>
        <v>1361.4728826674543</v>
      </c>
    </row>
    <row r="1710" spans="1:5" x14ac:dyDescent="0.25">
      <c r="B1710" s="1" t="str">
        <f t="shared" ca="1" si="250"/>
        <v>222708143</v>
      </c>
      <c r="C1710" s="384">
        <f t="shared" si="248"/>
        <v>45689</v>
      </c>
      <c r="D1710" s="384">
        <f t="shared" si="248"/>
        <v>45716</v>
      </c>
      <c r="E1710" s="385">
        <f ca="1">IFERROR(INDEX('3. GRI Pricing'!$A$16:$AP$616,MATCH('PBI data'!$B1710,'3. GRI Pricing'!$A$16:$A$616,0),MATCH('PBI data'!$D1710,'3. GRI Pricing'!$A$16:$AP$16,0)),0)</f>
        <v>1367.5722113883785</v>
      </c>
    </row>
    <row r="1711" spans="1:5" x14ac:dyDescent="0.25">
      <c r="B1711" s="1" t="str">
        <f t="shared" ca="1" si="250"/>
        <v>222708143</v>
      </c>
      <c r="C1711" s="384">
        <f t="shared" ref="C1711:D1726" si="251">C1699</f>
        <v>45717</v>
      </c>
      <c r="D1711" s="384">
        <f t="shared" si="251"/>
        <v>45747</v>
      </c>
      <c r="E1711" s="385">
        <f ca="1">IFERROR(INDEX('3. GRI Pricing'!$A$16:$AP$616,MATCH('PBI data'!$B1711,'3. GRI Pricing'!$A$16:$A$616,0),MATCH('PBI data'!$D1711,'3. GRI Pricing'!$A$16:$AP$16,0)),0)</f>
        <v>1374.356917694158</v>
      </c>
    </row>
    <row r="1712" spans="1:5" x14ac:dyDescent="0.25">
      <c r="B1712" s="1" t="str">
        <f t="shared" ca="1" si="250"/>
        <v>222708143</v>
      </c>
      <c r="C1712" s="384">
        <f t="shared" si="251"/>
        <v>45748</v>
      </c>
      <c r="D1712" s="384">
        <f t="shared" si="251"/>
        <v>45777</v>
      </c>
      <c r="E1712" s="385">
        <f ca="1">IFERROR(INDEX('3. GRI Pricing'!$A$16:$AP$616,MATCH('PBI data'!$B1712,'3. GRI Pricing'!$A$16:$A$616,0),MATCH('PBI data'!$D1712,'3. GRI Pricing'!$A$16:$AP$16,0)),0)</f>
        <v>1380.9548094342913</v>
      </c>
    </row>
    <row r="1713" spans="1:5" x14ac:dyDescent="0.25">
      <c r="B1713" s="1" t="str">
        <f t="shared" ca="1" si="250"/>
        <v>222708143</v>
      </c>
      <c r="C1713" s="384">
        <f t="shared" si="251"/>
        <v>45778</v>
      </c>
      <c r="D1713" s="384">
        <f t="shared" si="251"/>
        <v>45808</v>
      </c>
      <c r="E1713" s="385">
        <f ca="1">IFERROR(INDEX('3. GRI Pricing'!$A$16:$AP$616,MATCH('PBI data'!$B1713,'3. GRI Pricing'!$A$16:$A$616,0),MATCH('PBI data'!$D1713,'3. GRI Pricing'!$A$16:$AP$16,0)),0)</f>
        <v>1387.8059085759253</v>
      </c>
    </row>
    <row r="1714" spans="1:5" x14ac:dyDescent="0.25">
      <c r="B1714" s="1" t="str">
        <f t="shared" ca="1" si="250"/>
        <v>222708143</v>
      </c>
      <c r="C1714" s="384">
        <f t="shared" si="251"/>
        <v>45809</v>
      </c>
      <c r="D1714" s="384">
        <f t="shared" si="251"/>
        <v>45838</v>
      </c>
      <c r="E1714" s="385">
        <f ca="1">IFERROR(INDEX('3. GRI Pricing'!$A$16:$AP$616,MATCH('PBI data'!$B1714,'3. GRI Pricing'!$A$16:$A$616,0),MATCH('PBI data'!$D1714,'3. GRI Pricing'!$A$16:$AP$16,0)),0)</f>
        <v>1394.4683650479049</v>
      </c>
    </row>
    <row r="1715" spans="1:5" x14ac:dyDescent="0.25">
      <c r="B1715" s="1" t="str">
        <f t="shared" ca="1" si="250"/>
        <v>222708143</v>
      </c>
      <c r="C1715" s="384">
        <f t="shared" si="251"/>
        <v>45839</v>
      </c>
      <c r="D1715" s="384">
        <f t="shared" si="251"/>
        <v>45869</v>
      </c>
      <c r="E1715" s="385">
        <f ca="1">IFERROR(INDEX('3. GRI Pricing'!$A$16:$AP$616,MATCH('PBI data'!$B1715,'3. GRI Pricing'!$A$16:$A$616,0),MATCH('PBI data'!$D1715,'3. GRI Pricing'!$A$16:$AP$16,0)),0)</f>
        <v>1401.3865067231775</v>
      </c>
    </row>
    <row r="1716" spans="1:5" x14ac:dyDescent="0.25">
      <c r="B1716" s="1" t="str">
        <f t="shared" ca="1" si="250"/>
        <v>222708143</v>
      </c>
      <c r="C1716" s="384">
        <f t="shared" si="251"/>
        <v>45870</v>
      </c>
      <c r="D1716" s="384">
        <f t="shared" si="251"/>
        <v>45900</v>
      </c>
      <c r="E1716" s="385">
        <f ca="1">IFERROR(INDEX('3. GRI Pricing'!$A$16:$AP$616,MATCH('PBI data'!$B1716,'3. GRI Pricing'!$A$16:$A$616,0),MATCH('PBI data'!$D1716,'3. GRI Pricing'!$A$16:$AP$16,0)),0)</f>
        <v>1408.3389702127263</v>
      </c>
    </row>
    <row r="1717" spans="1:5" x14ac:dyDescent="0.25">
      <c r="B1717" s="1" t="str">
        <f t="shared" ca="1" si="250"/>
        <v>222708143</v>
      </c>
      <c r="C1717" s="384">
        <f t="shared" si="251"/>
        <v>45901</v>
      </c>
      <c r="D1717" s="384">
        <f t="shared" si="251"/>
        <v>45930</v>
      </c>
      <c r="E1717" s="385">
        <f ca="1">IFERROR(INDEX('3. GRI Pricing'!$A$16:$AP$616,MATCH('PBI data'!$B1717,'3. GRI Pricing'!$A$16:$A$616,0),MATCH('PBI data'!$D1717,'3. GRI Pricing'!$A$16:$AP$16,0)),0)</f>
        <v>1415.099999999999</v>
      </c>
    </row>
    <row r="1718" spans="1:5" x14ac:dyDescent="0.25">
      <c r="A1718" s="381">
        <f>A1706+1</f>
        <v>144</v>
      </c>
      <c r="B1718" s="381" t="str">
        <f ca="1">OFFSET('3. GRI Pricing'!$A$16,'PBI data'!A1718,0)</f>
        <v>222708144</v>
      </c>
      <c r="C1718" s="384">
        <f t="shared" si="251"/>
        <v>45566</v>
      </c>
      <c r="D1718" s="384">
        <f t="shared" si="251"/>
        <v>45596</v>
      </c>
      <c r="E1718" s="385">
        <f ca="1">IFERROR(INDEX('3. GRI Pricing'!$A$16:$AP$616,MATCH('PBI data'!$B1718,'3. GRI Pricing'!$A$16:$A$616,0),MATCH('PBI data'!$D1718,'3. GRI Pricing'!$A$16:$AP$16,0)),0)</f>
        <v>1768.7315923786207</v>
      </c>
    </row>
    <row r="1719" spans="1:5" x14ac:dyDescent="0.25">
      <c r="B1719" s="1" t="str">
        <f ca="1">B1718</f>
        <v>222708144</v>
      </c>
      <c r="C1719" s="384">
        <f t="shared" si="251"/>
        <v>45597</v>
      </c>
      <c r="D1719" s="384">
        <f t="shared" si="251"/>
        <v>45626</v>
      </c>
      <c r="E1719" s="385">
        <f ca="1">IFERROR(INDEX('3. GRI Pricing'!$A$16:$AP$616,MATCH('PBI data'!$B1719,'3. GRI Pricing'!$A$16:$A$616,0),MATCH('PBI data'!$D1719,'3. GRI Pricing'!$A$16:$AP$16,0)),0)</f>
        <v>1777.2227633500211</v>
      </c>
    </row>
    <row r="1720" spans="1:5" x14ac:dyDescent="0.25">
      <c r="B1720" s="1" t="str">
        <f t="shared" ref="B1720:B1729" ca="1" si="252">B1719</f>
        <v>222708144</v>
      </c>
      <c r="C1720" s="384">
        <f t="shared" si="251"/>
        <v>45627</v>
      </c>
      <c r="D1720" s="384">
        <f t="shared" si="251"/>
        <v>45657</v>
      </c>
      <c r="E1720" s="385">
        <f ca="1">IFERROR(INDEX('3. GRI Pricing'!$A$16:$AP$616,MATCH('PBI data'!$B1720,'3. GRI Pricing'!$A$16:$A$616,0),MATCH('PBI data'!$D1720,'3. GRI Pricing'!$A$16:$AP$16,0)),0)</f>
        <v>1786.0398001315996</v>
      </c>
    </row>
    <row r="1721" spans="1:5" x14ac:dyDescent="0.25">
      <c r="B1721" s="1" t="str">
        <f t="shared" ca="1" si="252"/>
        <v>222708144</v>
      </c>
      <c r="C1721" s="384">
        <f t="shared" si="251"/>
        <v>45658</v>
      </c>
      <c r="D1721" s="384">
        <f t="shared" si="251"/>
        <v>45688</v>
      </c>
      <c r="E1721" s="385">
        <f ca="1">IFERROR(INDEX('3. GRI Pricing'!$A$16:$AP$616,MATCH('PBI data'!$B1721,'3. GRI Pricing'!$A$16:$A$616,0),MATCH('PBI data'!$D1721,'3. GRI Pricing'!$A$16:$AP$16,0)),0)</f>
        <v>1794.900579396794</v>
      </c>
    </row>
    <row r="1722" spans="1:5" x14ac:dyDescent="0.25">
      <c r="B1722" s="1" t="str">
        <f t="shared" ca="1" si="252"/>
        <v>222708144</v>
      </c>
      <c r="C1722" s="384">
        <f t="shared" si="251"/>
        <v>45689</v>
      </c>
      <c r="D1722" s="384">
        <f t="shared" si="251"/>
        <v>45716</v>
      </c>
      <c r="E1722" s="385">
        <f ca="1">IFERROR(INDEX('3. GRI Pricing'!$A$16:$AP$616,MATCH('PBI data'!$B1722,'3. GRI Pricing'!$A$16:$A$616,0),MATCH('PBI data'!$D1722,'3. GRI Pricing'!$A$16:$AP$16,0)),0)</f>
        <v>1802.9416419801848</v>
      </c>
    </row>
    <row r="1723" spans="1:5" x14ac:dyDescent="0.25">
      <c r="B1723" s="1" t="str">
        <f t="shared" ca="1" si="252"/>
        <v>222708144</v>
      </c>
      <c r="C1723" s="384">
        <f t="shared" si="251"/>
        <v>45717</v>
      </c>
      <c r="D1723" s="384">
        <f t="shared" si="251"/>
        <v>45747</v>
      </c>
      <c r="E1723" s="385">
        <f ca="1">IFERROR(INDEX('3. GRI Pricing'!$A$16:$AP$616,MATCH('PBI data'!$B1723,'3. GRI Pricing'!$A$16:$A$616,0),MATCH('PBI data'!$D1723,'3. GRI Pricing'!$A$16:$AP$16,0)),0)</f>
        <v>1811.8862735143962</v>
      </c>
    </row>
    <row r="1724" spans="1:5" x14ac:dyDescent="0.25">
      <c r="B1724" s="1" t="str">
        <f t="shared" ca="1" si="252"/>
        <v>222708144</v>
      </c>
      <c r="C1724" s="384">
        <f t="shared" si="251"/>
        <v>45748</v>
      </c>
      <c r="D1724" s="384">
        <f t="shared" si="251"/>
        <v>45777</v>
      </c>
      <c r="E1724" s="385">
        <f ca="1">IFERROR(INDEX('3. GRI Pricing'!$A$16:$AP$616,MATCH('PBI data'!$B1724,'3. GRI Pricing'!$A$16:$A$616,0),MATCH('PBI data'!$D1724,'3. GRI Pricing'!$A$16:$AP$16,0)),0)</f>
        <v>1820.5846176811638</v>
      </c>
    </row>
    <row r="1725" spans="1:5" x14ac:dyDescent="0.25">
      <c r="B1725" s="1" t="str">
        <f t="shared" ca="1" si="252"/>
        <v>222708144</v>
      </c>
      <c r="C1725" s="384">
        <f t="shared" si="251"/>
        <v>45778</v>
      </c>
      <c r="D1725" s="384">
        <f t="shared" si="251"/>
        <v>45808</v>
      </c>
      <c r="E1725" s="385">
        <f ca="1">IFERROR(INDEX('3. GRI Pricing'!$A$16:$AP$616,MATCH('PBI data'!$B1725,'3. GRI Pricing'!$A$16:$A$616,0),MATCH('PBI data'!$D1725,'3. GRI Pricing'!$A$16:$AP$16,0)),0)</f>
        <v>1829.6167783472881</v>
      </c>
    </row>
    <row r="1726" spans="1:5" x14ac:dyDescent="0.25">
      <c r="B1726" s="1" t="str">
        <f t="shared" ca="1" si="252"/>
        <v>222708144</v>
      </c>
      <c r="C1726" s="384">
        <f t="shared" si="251"/>
        <v>45809</v>
      </c>
      <c r="D1726" s="384">
        <f t="shared" si="251"/>
        <v>45838</v>
      </c>
      <c r="E1726" s="385">
        <f ca="1">IFERROR(INDEX('3. GRI Pricing'!$A$16:$AP$616,MATCH('PBI data'!$B1726,'3. GRI Pricing'!$A$16:$A$616,0),MATCH('PBI data'!$D1726,'3. GRI Pricing'!$A$16:$AP$16,0)),0)</f>
        <v>1838.4002415612838</v>
      </c>
    </row>
    <row r="1727" spans="1:5" x14ac:dyDescent="0.25">
      <c r="B1727" s="1" t="str">
        <f t="shared" ca="1" si="252"/>
        <v>222708144</v>
      </c>
      <c r="C1727" s="384">
        <f t="shared" ref="C1727:D1742" si="253">C1715</f>
        <v>45839</v>
      </c>
      <c r="D1727" s="384">
        <f t="shared" si="253"/>
        <v>45869</v>
      </c>
      <c r="E1727" s="385">
        <f ca="1">IFERROR(INDEX('3. GRI Pricing'!$A$16:$AP$616,MATCH('PBI data'!$B1727,'3. GRI Pricing'!$A$16:$A$616,0),MATCH('PBI data'!$D1727,'3. GRI Pricing'!$A$16:$AP$16,0)),0)</f>
        <v>1847.5207878897331</v>
      </c>
    </row>
    <row r="1728" spans="1:5" x14ac:dyDescent="0.25">
      <c r="B1728" s="1" t="str">
        <f t="shared" ca="1" si="252"/>
        <v>222708144</v>
      </c>
      <c r="C1728" s="384">
        <f t="shared" si="253"/>
        <v>45870</v>
      </c>
      <c r="D1728" s="384">
        <f t="shared" si="253"/>
        <v>45900</v>
      </c>
      <c r="E1728" s="385">
        <f ca="1">IFERROR(INDEX('3. GRI Pricing'!$A$16:$AP$616,MATCH('PBI data'!$B1728,'3. GRI Pricing'!$A$16:$A$616,0),MATCH('PBI data'!$D1728,'3. GRI Pricing'!$A$16:$AP$16,0)),0)</f>
        <v>1856.6865824527338</v>
      </c>
    </row>
    <row r="1729" spans="1:5" x14ac:dyDescent="0.25">
      <c r="B1729" s="1" t="str">
        <f t="shared" ca="1" si="252"/>
        <v>222708144</v>
      </c>
      <c r="C1729" s="384">
        <f t="shared" si="253"/>
        <v>45901</v>
      </c>
      <c r="D1729" s="384">
        <f t="shared" si="253"/>
        <v>45930</v>
      </c>
      <c r="E1729" s="385">
        <f ca="1">IFERROR(INDEX('3. GRI Pricing'!$A$16:$AP$616,MATCH('PBI data'!$B1729,'3. GRI Pricing'!$A$16:$A$616,0),MATCH('PBI data'!$D1729,'3. GRI Pricing'!$A$16:$AP$16,0)),0)</f>
        <v>1865.5999999999997</v>
      </c>
    </row>
    <row r="1730" spans="1:5" x14ac:dyDescent="0.25">
      <c r="A1730" s="381">
        <f>A1718+1</f>
        <v>145</v>
      </c>
      <c r="B1730" s="383" t="str">
        <f ca="1">OFFSET('3. GRI Pricing'!$A$16,'PBI data'!A1730,0)</f>
        <v>222708145</v>
      </c>
      <c r="C1730" s="384">
        <f t="shared" si="253"/>
        <v>45566</v>
      </c>
      <c r="D1730" s="384">
        <f t="shared" si="253"/>
        <v>45596</v>
      </c>
      <c r="E1730" s="385">
        <f ca="1">IFERROR(INDEX('3. GRI Pricing'!$A$16:$AP$616,MATCH('PBI data'!$B1730,'3. GRI Pricing'!$A$16:$A$616,0),MATCH('PBI data'!$D1730,'3. GRI Pricing'!$A$16:$AP$16,0)),0)</f>
        <v>1341.623111264465</v>
      </c>
    </row>
    <row r="1731" spans="1:5" x14ac:dyDescent="0.25">
      <c r="B1731" s="1" t="str">
        <f ca="1">B1730</f>
        <v>222708145</v>
      </c>
      <c r="C1731" s="384">
        <f t="shared" si="253"/>
        <v>45597</v>
      </c>
      <c r="D1731" s="384">
        <f t="shared" si="253"/>
        <v>45626</v>
      </c>
      <c r="E1731" s="385">
        <f ca="1">IFERROR(INDEX('3. GRI Pricing'!$A$16:$AP$616,MATCH('PBI data'!$B1731,'3. GRI Pricing'!$A$16:$A$616,0),MATCH('PBI data'!$D1731,'3. GRI Pricing'!$A$16:$AP$16,0)),0)</f>
        <v>1348.0638574274305</v>
      </c>
    </row>
    <row r="1732" spans="1:5" x14ac:dyDescent="0.25">
      <c r="B1732" s="1" t="str">
        <f t="shared" ref="B1732:B1741" ca="1" si="254">B1731</f>
        <v>222708145</v>
      </c>
      <c r="C1732" s="384">
        <f t="shared" si="253"/>
        <v>45627</v>
      </c>
      <c r="D1732" s="384">
        <f t="shared" si="253"/>
        <v>45657</v>
      </c>
      <c r="E1732" s="385">
        <f ca="1">IFERROR(INDEX('3. GRI Pricing'!$A$16:$AP$616,MATCH('PBI data'!$B1732,'3. GRI Pricing'!$A$16:$A$616,0),MATCH('PBI data'!$D1732,'3. GRI Pricing'!$A$16:$AP$16,0)),0)</f>
        <v>1354.7517802134573</v>
      </c>
    </row>
    <row r="1733" spans="1:5" x14ac:dyDescent="0.25">
      <c r="B1733" s="1" t="str">
        <f t="shared" ca="1" si="254"/>
        <v>222708145</v>
      </c>
      <c r="C1733" s="384">
        <f t="shared" si="253"/>
        <v>45658</v>
      </c>
      <c r="D1733" s="384">
        <f t="shared" si="253"/>
        <v>45688</v>
      </c>
      <c r="E1733" s="385">
        <f ca="1">IFERROR(INDEX('3. GRI Pricing'!$A$16:$AP$616,MATCH('PBI data'!$B1733,'3. GRI Pricing'!$A$16:$A$616,0),MATCH('PBI data'!$D1733,'3. GRI Pricing'!$A$16:$AP$16,0)),0)</f>
        <v>1361.4728826674543</v>
      </c>
    </row>
    <row r="1734" spans="1:5" x14ac:dyDescent="0.25">
      <c r="B1734" s="1" t="str">
        <f t="shared" ca="1" si="254"/>
        <v>222708145</v>
      </c>
      <c r="C1734" s="384">
        <f t="shared" si="253"/>
        <v>45689</v>
      </c>
      <c r="D1734" s="384">
        <f t="shared" si="253"/>
        <v>45716</v>
      </c>
      <c r="E1734" s="385">
        <f ca="1">IFERROR(INDEX('3. GRI Pricing'!$A$16:$AP$616,MATCH('PBI data'!$B1734,'3. GRI Pricing'!$A$16:$A$616,0),MATCH('PBI data'!$D1734,'3. GRI Pricing'!$A$16:$AP$16,0)),0)</f>
        <v>1367.5722113883785</v>
      </c>
    </row>
    <row r="1735" spans="1:5" x14ac:dyDescent="0.25">
      <c r="B1735" s="1" t="str">
        <f t="shared" ca="1" si="254"/>
        <v>222708145</v>
      </c>
      <c r="C1735" s="384">
        <f t="shared" si="253"/>
        <v>45717</v>
      </c>
      <c r="D1735" s="384">
        <f t="shared" si="253"/>
        <v>45747</v>
      </c>
      <c r="E1735" s="385">
        <f ca="1">IFERROR(INDEX('3. GRI Pricing'!$A$16:$AP$616,MATCH('PBI data'!$B1735,'3. GRI Pricing'!$A$16:$A$616,0),MATCH('PBI data'!$D1735,'3. GRI Pricing'!$A$16:$AP$16,0)),0)</f>
        <v>1374.356917694158</v>
      </c>
    </row>
    <row r="1736" spans="1:5" x14ac:dyDescent="0.25">
      <c r="B1736" s="1" t="str">
        <f t="shared" ca="1" si="254"/>
        <v>222708145</v>
      </c>
      <c r="C1736" s="384">
        <f t="shared" si="253"/>
        <v>45748</v>
      </c>
      <c r="D1736" s="384">
        <f t="shared" si="253"/>
        <v>45777</v>
      </c>
      <c r="E1736" s="385">
        <f ca="1">IFERROR(INDEX('3. GRI Pricing'!$A$16:$AP$616,MATCH('PBI data'!$B1736,'3. GRI Pricing'!$A$16:$A$616,0),MATCH('PBI data'!$D1736,'3. GRI Pricing'!$A$16:$AP$16,0)),0)</f>
        <v>1380.9548094342913</v>
      </c>
    </row>
    <row r="1737" spans="1:5" x14ac:dyDescent="0.25">
      <c r="B1737" s="1" t="str">
        <f t="shared" ca="1" si="254"/>
        <v>222708145</v>
      </c>
      <c r="C1737" s="384">
        <f t="shared" si="253"/>
        <v>45778</v>
      </c>
      <c r="D1737" s="384">
        <f t="shared" si="253"/>
        <v>45808</v>
      </c>
      <c r="E1737" s="385">
        <f ca="1">IFERROR(INDEX('3. GRI Pricing'!$A$16:$AP$616,MATCH('PBI data'!$B1737,'3. GRI Pricing'!$A$16:$A$616,0),MATCH('PBI data'!$D1737,'3. GRI Pricing'!$A$16:$AP$16,0)),0)</f>
        <v>1387.8059085759253</v>
      </c>
    </row>
    <row r="1738" spans="1:5" x14ac:dyDescent="0.25">
      <c r="B1738" s="1" t="str">
        <f t="shared" ca="1" si="254"/>
        <v>222708145</v>
      </c>
      <c r="C1738" s="384">
        <f t="shared" si="253"/>
        <v>45809</v>
      </c>
      <c r="D1738" s="384">
        <f t="shared" si="253"/>
        <v>45838</v>
      </c>
      <c r="E1738" s="385">
        <f ca="1">IFERROR(INDEX('3. GRI Pricing'!$A$16:$AP$616,MATCH('PBI data'!$B1738,'3. GRI Pricing'!$A$16:$A$616,0),MATCH('PBI data'!$D1738,'3. GRI Pricing'!$A$16:$AP$16,0)),0)</f>
        <v>1394.4683650479049</v>
      </c>
    </row>
    <row r="1739" spans="1:5" x14ac:dyDescent="0.25">
      <c r="B1739" s="1" t="str">
        <f t="shared" ca="1" si="254"/>
        <v>222708145</v>
      </c>
      <c r="C1739" s="384">
        <f t="shared" si="253"/>
        <v>45839</v>
      </c>
      <c r="D1739" s="384">
        <f t="shared" si="253"/>
        <v>45869</v>
      </c>
      <c r="E1739" s="385">
        <f ca="1">IFERROR(INDEX('3. GRI Pricing'!$A$16:$AP$616,MATCH('PBI data'!$B1739,'3. GRI Pricing'!$A$16:$A$616,0),MATCH('PBI data'!$D1739,'3. GRI Pricing'!$A$16:$AP$16,0)),0)</f>
        <v>1401.3865067231775</v>
      </c>
    </row>
    <row r="1740" spans="1:5" x14ac:dyDescent="0.25">
      <c r="B1740" s="1" t="str">
        <f t="shared" ca="1" si="254"/>
        <v>222708145</v>
      </c>
      <c r="C1740" s="384">
        <f t="shared" si="253"/>
        <v>45870</v>
      </c>
      <c r="D1740" s="384">
        <f t="shared" si="253"/>
        <v>45900</v>
      </c>
      <c r="E1740" s="385">
        <f ca="1">IFERROR(INDEX('3. GRI Pricing'!$A$16:$AP$616,MATCH('PBI data'!$B1740,'3. GRI Pricing'!$A$16:$A$616,0),MATCH('PBI data'!$D1740,'3. GRI Pricing'!$A$16:$AP$16,0)),0)</f>
        <v>1408.3389702127263</v>
      </c>
    </row>
    <row r="1741" spans="1:5" x14ac:dyDescent="0.25">
      <c r="B1741" s="1" t="str">
        <f t="shared" ca="1" si="254"/>
        <v>222708145</v>
      </c>
      <c r="C1741" s="384">
        <f t="shared" si="253"/>
        <v>45901</v>
      </c>
      <c r="D1741" s="384">
        <f t="shared" si="253"/>
        <v>45930</v>
      </c>
      <c r="E1741" s="385">
        <f ca="1">IFERROR(INDEX('3. GRI Pricing'!$A$16:$AP$616,MATCH('PBI data'!$B1741,'3. GRI Pricing'!$A$16:$A$616,0),MATCH('PBI data'!$D1741,'3. GRI Pricing'!$A$16:$AP$16,0)),0)</f>
        <v>1415.099999999999</v>
      </c>
    </row>
    <row r="1742" spans="1:5" x14ac:dyDescent="0.25">
      <c r="A1742" s="381">
        <f>A1730+1</f>
        <v>146</v>
      </c>
      <c r="B1742" s="383" t="str">
        <f ca="1">OFFSET('3. GRI Pricing'!$A$16,'PBI data'!A1742,0)</f>
        <v>222708146</v>
      </c>
      <c r="C1742" s="384">
        <f t="shared" si="253"/>
        <v>45566</v>
      </c>
      <c r="D1742" s="384">
        <f t="shared" si="253"/>
        <v>45596</v>
      </c>
      <c r="E1742" s="385">
        <f ca="1">IFERROR(INDEX('3. GRI Pricing'!$A$16:$AP$616,MATCH('PBI data'!$B1742,'3. GRI Pricing'!$A$16:$A$616,0),MATCH('PBI data'!$D1742,'3. GRI Pricing'!$A$16:$AP$16,0)),0)</f>
        <v>1391.8711678661305</v>
      </c>
    </row>
    <row r="1743" spans="1:5" x14ac:dyDescent="0.25">
      <c r="B1743" s="1" t="str">
        <f ca="1">B1742</f>
        <v>222708146</v>
      </c>
      <c r="C1743" s="384">
        <f t="shared" ref="C1743:D1758" si="255">C1731</f>
        <v>45597</v>
      </c>
      <c r="D1743" s="384">
        <f t="shared" si="255"/>
        <v>45626</v>
      </c>
      <c r="E1743" s="385">
        <f ca="1">IFERROR(INDEX('3. GRI Pricing'!$A$16:$AP$616,MATCH('PBI data'!$B1743,'3. GRI Pricing'!$A$16:$A$616,0),MATCH('PBI data'!$D1743,'3. GRI Pricing'!$A$16:$AP$16,0)),0)</f>
        <v>1398.5531404771473</v>
      </c>
    </row>
    <row r="1744" spans="1:5" x14ac:dyDescent="0.25">
      <c r="B1744" s="1" t="str">
        <f t="shared" ref="B1744:B1753" ca="1" si="256">B1743</f>
        <v>222708146</v>
      </c>
      <c r="C1744" s="384">
        <f t="shared" si="255"/>
        <v>45627</v>
      </c>
      <c r="D1744" s="384">
        <f t="shared" si="255"/>
        <v>45657</v>
      </c>
      <c r="E1744" s="385">
        <f ca="1">IFERROR(INDEX('3. GRI Pricing'!$A$16:$AP$616,MATCH('PBI data'!$B1744,'3. GRI Pricing'!$A$16:$A$616,0),MATCH('PBI data'!$D1744,'3. GRI Pricing'!$A$16:$AP$16,0)),0)</f>
        <v>1405.4915472626508</v>
      </c>
    </row>
    <row r="1745" spans="1:5" x14ac:dyDescent="0.25">
      <c r="B1745" s="1" t="str">
        <f t="shared" ca="1" si="256"/>
        <v>222708146</v>
      </c>
      <c r="C1745" s="384">
        <f t="shared" si="255"/>
        <v>45658</v>
      </c>
      <c r="D1745" s="384">
        <f t="shared" si="255"/>
        <v>45688</v>
      </c>
      <c r="E1745" s="385">
        <f ca="1">IFERROR(INDEX('3. GRI Pricing'!$A$16:$AP$616,MATCH('PBI data'!$B1745,'3. GRI Pricing'!$A$16:$A$616,0),MATCH('PBI data'!$D1745,'3. GRI Pricing'!$A$16:$AP$16,0)),0)</f>
        <v>1412.4643764003181</v>
      </c>
    </row>
    <row r="1746" spans="1:5" x14ac:dyDescent="0.25">
      <c r="B1746" s="1" t="str">
        <f t="shared" ca="1" si="256"/>
        <v>222708146</v>
      </c>
      <c r="C1746" s="384">
        <f t="shared" si="255"/>
        <v>45689</v>
      </c>
      <c r="D1746" s="384">
        <f t="shared" si="255"/>
        <v>45716</v>
      </c>
      <c r="E1746" s="385">
        <f ca="1">IFERROR(INDEX('3. GRI Pricing'!$A$16:$AP$616,MATCH('PBI data'!$B1746,'3. GRI Pricing'!$A$16:$A$616,0),MATCH('PBI data'!$D1746,'3. GRI Pricing'!$A$16:$AP$16,0)),0)</f>
        <v>1418.7921443991795</v>
      </c>
    </row>
    <row r="1747" spans="1:5" x14ac:dyDescent="0.25">
      <c r="B1747" s="1" t="str">
        <f t="shared" ca="1" si="256"/>
        <v>222708146</v>
      </c>
      <c r="C1747" s="384">
        <f t="shared" si="255"/>
        <v>45717</v>
      </c>
      <c r="D1747" s="384">
        <f t="shared" si="255"/>
        <v>45747</v>
      </c>
      <c r="E1747" s="385">
        <f ca="1">IFERROR(INDEX('3. GRI Pricing'!$A$16:$AP$616,MATCH('PBI data'!$B1747,'3. GRI Pricing'!$A$16:$A$616,0),MATCH('PBI data'!$D1747,'3. GRI Pricing'!$A$16:$AP$16,0)),0)</f>
        <v>1425.8309595553628</v>
      </c>
    </row>
    <row r="1748" spans="1:5" x14ac:dyDescent="0.25">
      <c r="B1748" s="1" t="str">
        <f t="shared" ca="1" si="256"/>
        <v>222708146</v>
      </c>
      <c r="C1748" s="384">
        <f t="shared" si="255"/>
        <v>45748</v>
      </c>
      <c r="D1748" s="384">
        <f t="shared" si="255"/>
        <v>45777</v>
      </c>
      <c r="E1748" s="385">
        <f ca="1">IFERROR(INDEX('3. GRI Pricing'!$A$16:$AP$616,MATCH('PBI data'!$B1748,'3. GRI Pricing'!$A$16:$A$616,0),MATCH('PBI data'!$D1748,'3. GRI Pricing'!$A$16:$AP$16,0)),0)</f>
        <v>1432.6759633456884</v>
      </c>
    </row>
    <row r="1749" spans="1:5" x14ac:dyDescent="0.25">
      <c r="B1749" s="1" t="str">
        <f t="shared" ca="1" si="256"/>
        <v>222708146</v>
      </c>
      <c r="C1749" s="384">
        <f t="shared" si="255"/>
        <v>45778</v>
      </c>
      <c r="D1749" s="384">
        <f t="shared" si="255"/>
        <v>45808</v>
      </c>
      <c r="E1749" s="385">
        <f ca="1">IFERROR(INDEX('3. GRI Pricing'!$A$16:$AP$616,MATCH('PBI data'!$B1749,'3. GRI Pricing'!$A$16:$A$616,0),MATCH('PBI data'!$D1749,'3. GRI Pricing'!$A$16:$AP$16,0)),0)</f>
        <v>1439.783657960792</v>
      </c>
    </row>
    <row r="1750" spans="1:5" x14ac:dyDescent="0.25">
      <c r="B1750" s="1" t="str">
        <f t="shared" ca="1" si="256"/>
        <v>222708146</v>
      </c>
      <c r="C1750" s="384">
        <f t="shared" si="255"/>
        <v>45809</v>
      </c>
      <c r="D1750" s="384">
        <f t="shared" si="255"/>
        <v>45838</v>
      </c>
      <c r="E1750" s="385">
        <f ca="1">IFERROR(INDEX('3. GRI Pricing'!$A$16:$AP$616,MATCH('PBI data'!$B1750,'3. GRI Pricing'!$A$16:$A$616,0),MATCH('PBI data'!$D1750,'3. GRI Pricing'!$A$16:$AP$16,0)),0)</f>
        <v>1446.6956446377146</v>
      </c>
    </row>
    <row r="1751" spans="1:5" x14ac:dyDescent="0.25">
      <c r="B1751" s="1" t="str">
        <f t="shared" ca="1" si="256"/>
        <v>222708146</v>
      </c>
      <c r="C1751" s="384">
        <f t="shared" si="255"/>
        <v>45839</v>
      </c>
      <c r="D1751" s="384">
        <f t="shared" si="255"/>
        <v>45869</v>
      </c>
      <c r="E1751" s="385">
        <f ca="1">IFERROR(INDEX('3. GRI Pricing'!$A$16:$AP$616,MATCH('PBI data'!$B1751,'3. GRI Pricing'!$A$16:$A$616,0),MATCH('PBI data'!$D1751,'3. GRI Pricing'!$A$16:$AP$16,0)),0)</f>
        <v>1453.8728927427728</v>
      </c>
    </row>
    <row r="1752" spans="1:5" x14ac:dyDescent="0.25">
      <c r="B1752" s="1" t="str">
        <f t="shared" ca="1" si="256"/>
        <v>222708146</v>
      </c>
      <c r="C1752" s="384">
        <f t="shared" si="255"/>
        <v>45870</v>
      </c>
      <c r="D1752" s="384">
        <f t="shared" si="255"/>
        <v>45900</v>
      </c>
      <c r="E1752" s="385">
        <f ca="1">IFERROR(INDEX('3. GRI Pricing'!$A$16:$AP$616,MATCH('PBI data'!$B1752,'3. GRI Pricing'!$A$16:$A$616,0),MATCH('PBI data'!$D1752,'3. GRI Pricing'!$A$16:$AP$16,0)),0)</f>
        <v>1461.0857481233159</v>
      </c>
    </row>
    <row r="1753" spans="1:5" x14ac:dyDescent="0.25">
      <c r="B1753" s="1" t="str">
        <f t="shared" ca="1" si="256"/>
        <v>222708146</v>
      </c>
      <c r="C1753" s="384">
        <f t="shared" si="255"/>
        <v>45901</v>
      </c>
      <c r="D1753" s="384">
        <f t="shared" si="255"/>
        <v>45930</v>
      </c>
      <c r="E1753" s="385">
        <f ca="1">IFERROR(INDEX('3. GRI Pricing'!$A$16:$AP$616,MATCH('PBI data'!$B1753,'3. GRI Pricing'!$A$16:$A$616,0),MATCH('PBI data'!$D1753,'3. GRI Pricing'!$A$16:$AP$16,0)),0)</f>
        <v>1468.0999999999995</v>
      </c>
    </row>
    <row r="1754" spans="1:5" x14ac:dyDescent="0.25">
      <c r="A1754" s="381">
        <f>A1742+1</f>
        <v>147</v>
      </c>
      <c r="B1754" s="383" t="str">
        <f ca="1">OFFSET('3. GRI Pricing'!$A$16,'PBI data'!A1754,0)</f>
        <v>222708147</v>
      </c>
      <c r="C1754" s="384">
        <f t="shared" si="255"/>
        <v>45566</v>
      </c>
      <c r="D1754" s="384">
        <f t="shared" si="255"/>
        <v>45596</v>
      </c>
      <c r="E1754" s="385">
        <f ca="1">IFERROR(INDEX('3. GRI Pricing'!$A$16:$AP$616,MATCH('PBI data'!$B1754,'3. GRI Pricing'!$A$16:$A$616,0),MATCH('PBI data'!$D1754,'3. GRI Pricing'!$A$16:$AP$16,0)),0)</f>
        <v>1341.623111264465</v>
      </c>
    </row>
    <row r="1755" spans="1:5" x14ac:dyDescent="0.25">
      <c r="B1755" s="1" t="str">
        <f ca="1">B1754</f>
        <v>222708147</v>
      </c>
      <c r="C1755" s="384">
        <f t="shared" si="255"/>
        <v>45597</v>
      </c>
      <c r="D1755" s="384">
        <f t="shared" si="255"/>
        <v>45626</v>
      </c>
      <c r="E1755" s="385">
        <f ca="1">IFERROR(INDEX('3. GRI Pricing'!$A$16:$AP$616,MATCH('PBI data'!$B1755,'3. GRI Pricing'!$A$16:$A$616,0),MATCH('PBI data'!$D1755,'3. GRI Pricing'!$A$16:$AP$16,0)),0)</f>
        <v>1348.0638574274305</v>
      </c>
    </row>
    <row r="1756" spans="1:5" x14ac:dyDescent="0.25">
      <c r="B1756" s="1" t="str">
        <f t="shared" ref="B1756:B1765" ca="1" si="257">B1755</f>
        <v>222708147</v>
      </c>
      <c r="C1756" s="384">
        <f t="shared" si="255"/>
        <v>45627</v>
      </c>
      <c r="D1756" s="384">
        <f t="shared" si="255"/>
        <v>45657</v>
      </c>
      <c r="E1756" s="385">
        <f ca="1">IFERROR(INDEX('3. GRI Pricing'!$A$16:$AP$616,MATCH('PBI data'!$B1756,'3. GRI Pricing'!$A$16:$A$616,0),MATCH('PBI data'!$D1756,'3. GRI Pricing'!$A$16:$AP$16,0)),0)</f>
        <v>1354.7517802134573</v>
      </c>
    </row>
    <row r="1757" spans="1:5" x14ac:dyDescent="0.25">
      <c r="B1757" s="1" t="str">
        <f t="shared" ca="1" si="257"/>
        <v>222708147</v>
      </c>
      <c r="C1757" s="384">
        <f t="shared" si="255"/>
        <v>45658</v>
      </c>
      <c r="D1757" s="384">
        <f t="shared" si="255"/>
        <v>45688</v>
      </c>
      <c r="E1757" s="385">
        <f ca="1">IFERROR(INDEX('3. GRI Pricing'!$A$16:$AP$616,MATCH('PBI data'!$B1757,'3. GRI Pricing'!$A$16:$A$616,0),MATCH('PBI data'!$D1757,'3. GRI Pricing'!$A$16:$AP$16,0)),0)</f>
        <v>1361.4728826674543</v>
      </c>
    </row>
    <row r="1758" spans="1:5" x14ac:dyDescent="0.25">
      <c r="B1758" s="1" t="str">
        <f t="shared" ca="1" si="257"/>
        <v>222708147</v>
      </c>
      <c r="C1758" s="384">
        <f t="shared" si="255"/>
        <v>45689</v>
      </c>
      <c r="D1758" s="384">
        <f t="shared" si="255"/>
        <v>45716</v>
      </c>
      <c r="E1758" s="385">
        <f ca="1">IFERROR(INDEX('3. GRI Pricing'!$A$16:$AP$616,MATCH('PBI data'!$B1758,'3. GRI Pricing'!$A$16:$A$616,0),MATCH('PBI data'!$D1758,'3. GRI Pricing'!$A$16:$AP$16,0)),0)</f>
        <v>1367.5722113883785</v>
      </c>
    </row>
    <row r="1759" spans="1:5" x14ac:dyDescent="0.25">
      <c r="B1759" s="1" t="str">
        <f t="shared" ca="1" si="257"/>
        <v>222708147</v>
      </c>
      <c r="C1759" s="384">
        <f t="shared" ref="C1759:D1774" si="258">C1747</f>
        <v>45717</v>
      </c>
      <c r="D1759" s="384">
        <f t="shared" si="258"/>
        <v>45747</v>
      </c>
      <c r="E1759" s="385">
        <f ca="1">IFERROR(INDEX('3. GRI Pricing'!$A$16:$AP$616,MATCH('PBI data'!$B1759,'3. GRI Pricing'!$A$16:$A$616,0),MATCH('PBI data'!$D1759,'3. GRI Pricing'!$A$16:$AP$16,0)),0)</f>
        <v>1374.356917694158</v>
      </c>
    </row>
    <row r="1760" spans="1:5" x14ac:dyDescent="0.25">
      <c r="B1760" s="1" t="str">
        <f t="shared" ca="1" si="257"/>
        <v>222708147</v>
      </c>
      <c r="C1760" s="384">
        <f t="shared" si="258"/>
        <v>45748</v>
      </c>
      <c r="D1760" s="384">
        <f t="shared" si="258"/>
        <v>45777</v>
      </c>
      <c r="E1760" s="385">
        <f ca="1">IFERROR(INDEX('3. GRI Pricing'!$A$16:$AP$616,MATCH('PBI data'!$B1760,'3. GRI Pricing'!$A$16:$A$616,0),MATCH('PBI data'!$D1760,'3. GRI Pricing'!$A$16:$AP$16,0)),0)</f>
        <v>1380.9548094342913</v>
      </c>
    </row>
    <row r="1761" spans="1:5" x14ac:dyDescent="0.25">
      <c r="B1761" s="1" t="str">
        <f t="shared" ca="1" si="257"/>
        <v>222708147</v>
      </c>
      <c r="C1761" s="384">
        <f t="shared" si="258"/>
        <v>45778</v>
      </c>
      <c r="D1761" s="384">
        <f t="shared" si="258"/>
        <v>45808</v>
      </c>
      <c r="E1761" s="385">
        <f ca="1">IFERROR(INDEX('3. GRI Pricing'!$A$16:$AP$616,MATCH('PBI data'!$B1761,'3. GRI Pricing'!$A$16:$A$616,0),MATCH('PBI data'!$D1761,'3. GRI Pricing'!$A$16:$AP$16,0)),0)</f>
        <v>1387.8059085759253</v>
      </c>
    </row>
    <row r="1762" spans="1:5" x14ac:dyDescent="0.25">
      <c r="B1762" s="1" t="str">
        <f t="shared" ca="1" si="257"/>
        <v>222708147</v>
      </c>
      <c r="C1762" s="384">
        <f t="shared" si="258"/>
        <v>45809</v>
      </c>
      <c r="D1762" s="384">
        <f t="shared" si="258"/>
        <v>45838</v>
      </c>
      <c r="E1762" s="385">
        <f ca="1">IFERROR(INDEX('3. GRI Pricing'!$A$16:$AP$616,MATCH('PBI data'!$B1762,'3. GRI Pricing'!$A$16:$A$616,0),MATCH('PBI data'!$D1762,'3. GRI Pricing'!$A$16:$AP$16,0)),0)</f>
        <v>1394.4683650479049</v>
      </c>
    </row>
    <row r="1763" spans="1:5" x14ac:dyDescent="0.25">
      <c r="B1763" s="1" t="str">
        <f t="shared" ca="1" si="257"/>
        <v>222708147</v>
      </c>
      <c r="C1763" s="384">
        <f t="shared" si="258"/>
        <v>45839</v>
      </c>
      <c r="D1763" s="384">
        <f t="shared" si="258"/>
        <v>45869</v>
      </c>
      <c r="E1763" s="385">
        <f ca="1">IFERROR(INDEX('3. GRI Pricing'!$A$16:$AP$616,MATCH('PBI data'!$B1763,'3. GRI Pricing'!$A$16:$A$616,0),MATCH('PBI data'!$D1763,'3. GRI Pricing'!$A$16:$AP$16,0)),0)</f>
        <v>1401.3865067231775</v>
      </c>
    </row>
    <row r="1764" spans="1:5" x14ac:dyDescent="0.25">
      <c r="B1764" s="1" t="str">
        <f t="shared" ca="1" si="257"/>
        <v>222708147</v>
      </c>
      <c r="C1764" s="384">
        <f t="shared" si="258"/>
        <v>45870</v>
      </c>
      <c r="D1764" s="384">
        <f t="shared" si="258"/>
        <v>45900</v>
      </c>
      <c r="E1764" s="385">
        <f ca="1">IFERROR(INDEX('3. GRI Pricing'!$A$16:$AP$616,MATCH('PBI data'!$B1764,'3. GRI Pricing'!$A$16:$A$616,0),MATCH('PBI data'!$D1764,'3. GRI Pricing'!$A$16:$AP$16,0)),0)</f>
        <v>1408.3389702127263</v>
      </c>
    </row>
    <row r="1765" spans="1:5" x14ac:dyDescent="0.25">
      <c r="B1765" s="1" t="str">
        <f t="shared" ca="1" si="257"/>
        <v>222708147</v>
      </c>
      <c r="C1765" s="384">
        <f t="shared" si="258"/>
        <v>45901</v>
      </c>
      <c r="D1765" s="384">
        <f t="shared" si="258"/>
        <v>45930</v>
      </c>
      <c r="E1765" s="385">
        <f ca="1">IFERROR(INDEX('3. GRI Pricing'!$A$16:$AP$616,MATCH('PBI data'!$B1765,'3. GRI Pricing'!$A$16:$A$616,0),MATCH('PBI data'!$D1765,'3. GRI Pricing'!$A$16:$AP$16,0)),0)</f>
        <v>1415.099999999999</v>
      </c>
    </row>
    <row r="1766" spans="1:5" x14ac:dyDescent="0.25">
      <c r="A1766" s="381">
        <f>A1754+1</f>
        <v>148</v>
      </c>
      <c r="B1766" s="383" t="str">
        <f ca="1">OFFSET('3. GRI Pricing'!$A$16,'PBI data'!A1766,0)</f>
        <v>222708148</v>
      </c>
      <c r="C1766" s="384">
        <f t="shared" si="258"/>
        <v>45566</v>
      </c>
      <c r="D1766" s="384">
        <f t="shared" si="258"/>
        <v>45596</v>
      </c>
      <c r="E1766" s="385">
        <f ca="1">IFERROR(INDEX('3. GRI Pricing'!$A$16:$AP$616,MATCH('PBI data'!$B1766,'3. GRI Pricing'!$A$16:$A$616,0),MATCH('PBI data'!$D1766,'3. GRI Pricing'!$A$16:$AP$16,0)),0)</f>
        <v>1386.8463622059639</v>
      </c>
    </row>
    <row r="1767" spans="1:5" x14ac:dyDescent="0.25">
      <c r="B1767" s="1" t="str">
        <f ca="1">B1766</f>
        <v>222708148</v>
      </c>
      <c r="C1767" s="384">
        <f t="shared" si="258"/>
        <v>45597</v>
      </c>
      <c r="D1767" s="384">
        <f t="shared" si="258"/>
        <v>45626</v>
      </c>
      <c r="E1767" s="385">
        <f ca="1">IFERROR(INDEX('3. GRI Pricing'!$A$16:$AP$616,MATCH('PBI data'!$B1767,'3. GRI Pricing'!$A$16:$A$616,0),MATCH('PBI data'!$D1767,'3. GRI Pricing'!$A$16:$AP$16,0)),0)</f>
        <v>1393.5042121721756</v>
      </c>
    </row>
    <row r="1768" spans="1:5" x14ac:dyDescent="0.25">
      <c r="B1768" s="1" t="str">
        <f t="shared" ref="B1768:B1777" ca="1" si="259">B1767</f>
        <v>222708148</v>
      </c>
      <c r="C1768" s="384">
        <f t="shared" si="258"/>
        <v>45627</v>
      </c>
      <c r="D1768" s="384">
        <f t="shared" si="258"/>
        <v>45657</v>
      </c>
      <c r="E1768" s="385">
        <f ca="1">IFERROR(INDEX('3. GRI Pricing'!$A$16:$AP$616,MATCH('PBI data'!$B1768,'3. GRI Pricing'!$A$16:$A$616,0),MATCH('PBI data'!$D1768,'3. GRI Pricing'!$A$16:$AP$16,0)),0)</f>
        <v>1400.4175705577313</v>
      </c>
    </row>
    <row r="1769" spans="1:5" x14ac:dyDescent="0.25">
      <c r="B1769" s="1" t="str">
        <f t="shared" ca="1" si="259"/>
        <v>222708148</v>
      </c>
      <c r="C1769" s="384">
        <f t="shared" si="258"/>
        <v>45658</v>
      </c>
      <c r="D1769" s="384">
        <f t="shared" si="258"/>
        <v>45688</v>
      </c>
      <c r="E1769" s="385">
        <f ca="1">IFERROR(INDEX('3. GRI Pricing'!$A$16:$AP$616,MATCH('PBI data'!$B1769,'3. GRI Pricing'!$A$16:$A$616,0),MATCH('PBI data'!$D1769,'3. GRI Pricing'!$A$16:$AP$16,0)),0)</f>
        <v>1407.3652270270316</v>
      </c>
    </row>
    <row r="1770" spans="1:5" x14ac:dyDescent="0.25">
      <c r="B1770" s="1" t="str">
        <f t="shared" ca="1" si="259"/>
        <v>222708148</v>
      </c>
      <c r="C1770" s="384">
        <f t="shared" si="258"/>
        <v>45689</v>
      </c>
      <c r="D1770" s="384">
        <f t="shared" si="258"/>
        <v>45716</v>
      </c>
      <c r="E1770" s="385">
        <f ca="1">IFERROR(INDEX('3. GRI Pricing'!$A$16:$AP$616,MATCH('PBI data'!$B1770,'3. GRI Pricing'!$A$16:$A$616,0),MATCH('PBI data'!$D1770,'3. GRI Pricing'!$A$16:$AP$16,0)),0)</f>
        <v>1413.6701510980993</v>
      </c>
    </row>
    <row r="1771" spans="1:5" x14ac:dyDescent="0.25">
      <c r="B1771" s="1" t="str">
        <f t="shared" ca="1" si="259"/>
        <v>222708148</v>
      </c>
      <c r="C1771" s="384">
        <f t="shared" si="258"/>
        <v>45717</v>
      </c>
      <c r="D1771" s="384">
        <f t="shared" si="258"/>
        <v>45747</v>
      </c>
      <c r="E1771" s="385">
        <f ca="1">IFERROR(INDEX('3. GRI Pricing'!$A$16:$AP$616,MATCH('PBI data'!$B1771,'3. GRI Pricing'!$A$16:$A$616,0),MATCH('PBI data'!$D1771,'3. GRI Pricing'!$A$16:$AP$16,0)),0)</f>
        <v>1420.6835553692422</v>
      </c>
    </row>
    <row r="1772" spans="1:5" x14ac:dyDescent="0.25">
      <c r="B1772" s="1" t="str">
        <f t="shared" ca="1" si="259"/>
        <v>222708148</v>
      </c>
      <c r="C1772" s="384">
        <f t="shared" si="258"/>
        <v>45748</v>
      </c>
      <c r="D1772" s="384">
        <f t="shared" si="258"/>
        <v>45777</v>
      </c>
      <c r="E1772" s="385">
        <f ca="1">IFERROR(INDEX('3. GRI Pricing'!$A$16:$AP$616,MATCH('PBI data'!$B1772,'3. GRI Pricing'!$A$16:$A$616,0),MATCH('PBI data'!$D1772,'3. GRI Pricing'!$A$16:$AP$16,0)),0)</f>
        <v>1427.5038479545485</v>
      </c>
    </row>
    <row r="1773" spans="1:5" x14ac:dyDescent="0.25">
      <c r="B1773" s="1" t="str">
        <f t="shared" ca="1" si="259"/>
        <v>222708148</v>
      </c>
      <c r="C1773" s="384">
        <f t="shared" si="258"/>
        <v>45778</v>
      </c>
      <c r="D1773" s="384">
        <f t="shared" si="258"/>
        <v>45808</v>
      </c>
      <c r="E1773" s="385">
        <f ca="1">IFERROR(INDEX('3. GRI Pricing'!$A$16:$AP$616,MATCH('PBI data'!$B1773,'3. GRI Pricing'!$A$16:$A$616,0),MATCH('PBI data'!$D1773,'3. GRI Pricing'!$A$16:$AP$16,0)),0)</f>
        <v>1434.5858830223051</v>
      </c>
    </row>
    <row r="1774" spans="1:5" x14ac:dyDescent="0.25">
      <c r="B1774" s="1" t="str">
        <f t="shared" ca="1" si="259"/>
        <v>222708148</v>
      </c>
      <c r="C1774" s="384">
        <f t="shared" si="258"/>
        <v>45809</v>
      </c>
      <c r="D1774" s="384">
        <f t="shared" si="258"/>
        <v>45838</v>
      </c>
      <c r="E1774" s="385">
        <f ca="1">IFERROR(INDEX('3. GRI Pricing'!$A$16:$AP$616,MATCH('PBI data'!$B1774,'3. GRI Pricing'!$A$16:$A$616,0),MATCH('PBI data'!$D1774,'3. GRI Pricing'!$A$16:$AP$16,0)),0)</f>
        <v>1441.4729166787336</v>
      </c>
    </row>
    <row r="1775" spans="1:5" x14ac:dyDescent="0.25">
      <c r="B1775" s="1" t="str">
        <f t="shared" ca="1" si="259"/>
        <v>222708148</v>
      </c>
      <c r="C1775" s="384">
        <f t="shared" ref="C1775:D1790" si="260">C1763</f>
        <v>45839</v>
      </c>
      <c r="D1775" s="384">
        <f t="shared" si="260"/>
        <v>45869</v>
      </c>
      <c r="E1775" s="385">
        <f ca="1">IFERROR(INDEX('3. GRI Pricing'!$A$16:$AP$616,MATCH('PBI data'!$B1775,'3. GRI Pricing'!$A$16:$A$616,0),MATCH('PBI data'!$D1775,'3. GRI Pricing'!$A$16:$AP$16,0)),0)</f>
        <v>1448.624254140813</v>
      </c>
    </row>
    <row r="1776" spans="1:5" x14ac:dyDescent="0.25">
      <c r="B1776" s="1" t="str">
        <f t="shared" ca="1" si="259"/>
        <v>222708148</v>
      </c>
      <c r="C1776" s="384">
        <f t="shared" si="260"/>
        <v>45870</v>
      </c>
      <c r="D1776" s="384">
        <f t="shared" si="260"/>
        <v>45900</v>
      </c>
      <c r="E1776" s="385">
        <f ca="1">IFERROR(INDEX('3. GRI Pricing'!$A$16:$AP$616,MATCH('PBI data'!$B1776,'3. GRI Pricing'!$A$16:$A$616,0),MATCH('PBI data'!$D1776,'3. GRI Pricing'!$A$16:$AP$16,0)),0)</f>
        <v>1455.8110703322568</v>
      </c>
    </row>
    <row r="1777" spans="1:5" x14ac:dyDescent="0.25">
      <c r="B1777" s="1" t="str">
        <f t="shared" ca="1" si="259"/>
        <v>222708148</v>
      </c>
      <c r="C1777" s="384">
        <f t="shared" si="260"/>
        <v>45901</v>
      </c>
      <c r="D1777" s="384">
        <f t="shared" si="260"/>
        <v>45930</v>
      </c>
      <c r="E1777" s="385">
        <f ca="1">IFERROR(INDEX('3. GRI Pricing'!$A$16:$AP$616,MATCH('PBI data'!$B1777,'3. GRI Pricing'!$A$16:$A$616,0),MATCH('PBI data'!$D1777,'3. GRI Pricing'!$A$16:$AP$16,0)),0)</f>
        <v>1462.7999999999993</v>
      </c>
    </row>
    <row r="1778" spans="1:5" x14ac:dyDescent="0.25">
      <c r="A1778" s="381">
        <f>A1766+1</f>
        <v>149</v>
      </c>
      <c r="B1778" s="383" t="str">
        <f ca="1">OFFSET('3. GRI Pricing'!$A$16,'PBI data'!A1778,0)</f>
        <v>222708149</v>
      </c>
      <c r="C1778" s="384">
        <f t="shared" si="260"/>
        <v>45566</v>
      </c>
      <c r="D1778" s="384">
        <f t="shared" si="260"/>
        <v>45596</v>
      </c>
      <c r="E1778" s="385">
        <f ca="1">IFERROR(INDEX('3. GRI Pricing'!$A$16:$AP$616,MATCH('PBI data'!$B1778,'3. GRI Pricing'!$A$16:$A$616,0),MATCH('PBI data'!$D1778,'3. GRI Pricing'!$A$16:$AP$16,0)),0)</f>
        <v>1341.623111264465</v>
      </c>
    </row>
    <row r="1779" spans="1:5" x14ac:dyDescent="0.25">
      <c r="B1779" s="1" t="str">
        <f ca="1">B1778</f>
        <v>222708149</v>
      </c>
      <c r="C1779" s="384">
        <f t="shared" si="260"/>
        <v>45597</v>
      </c>
      <c r="D1779" s="384">
        <f t="shared" si="260"/>
        <v>45626</v>
      </c>
      <c r="E1779" s="385">
        <f ca="1">IFERROR(INDEX('3. GRI Pricing'!$A$16:$AP$616,MATCH('PBI data'!$B1779,'3. GRI Pricing'!$A$16:$A$616,0),MATCH('PBI data'!$D1779,'3. GRI Pricing'!$A$16:$AP$16,0)),0)</f>
        <v>1348.0638574274305</v>
      </c>
    </row>
    <row r="1780" spans="1:5" x14ac:dyDescent="0.25">
      <c r="B1780" s="1" t="str">
        <f t="shared" ref="B1780:B1789" ca="1" si="261">B1779</f>
        <v>222708149</v>
      </c>
      <c r="C1780" s="384">
        <f t="shared" si="260"/>
        <v>45627</v>
      </c>
      <c r="D1780" s="384">
        <f t="shared" si="260"/>
        <v>45657</v>
      </c>
      <c r="E1780" s="385">
        <f ca="1">IFERROR(INDEX('3. GRI Pricing'!$A$16:$AP$616,MATCH('PBI data'!$B1780,'3. GRI Pricing'!$A$16:$A$616,0),MATCH('PBI data'!$D1780,'3. GRI Pricing'!$A$16:$AP$16,0)),0)</f>
        <v>1354.7517802134573</v>
      </c>
    </row>
    <row r="1781" spans="1:5" x14ac:dyDescent="0.25">
      <c r="B1781" s="1" t="str">
        <f t="shared" ca="1" si="261"/>
        <v>222708149</v>
      </c>
      <c r="C1781" s="384">
        <f t="shared" si="260"/>
        <v>45658</v>
      </c>
      <c r="D1781" s="384">
        <f t="shared" si="260"/>
        <v>45688</v>
      </c>
      <c r="E1781" s="385">
        <f ca="1">IFERROR(INDEX('3. GRI Pricing'!$A$16:$AP$616,MATCH('PBI data'!$B1781,'3. GRI Pricing'!$A$16:$A$616,0),MATCH('PBI data'!$D1781,'3. GRI Pricing'!$A$16:$AP$16,0)),0)</f>
        <v>1361.4728826674543</v>
      </c>
    </row>
    <row r="1782" spans="1:5" x14ac:dyDescent="0.25">
      <c r="B1782" s="1" t="str">
        <f t="shared" ca="1" si="261"/>
        <v>222708149</v>
      </c>
      <c r="C1782" s="384">
        <f t="shared" si="260"/>
        <v>45689</v>
      </c>
      <c r="D1782" s="384">
        <f t="shared" si="260"/>
        <v>45716</v>
      </c>
      <c r="E1782" s="385">
        <f ca="1">IFERROR(INDEX('3. GRI Pricing'!$A$16:$AP$616,MATCH('PBI data'!$B1782,'3. GRI Pricing'!$A$16:$A$616,0),MATCH('PBI data'!$D1782,'3. GRI Pricing'!$A$16:$AP$16,0)),0)</f>
        <v>1367.5722113883785</v>
      </c>
    </row>
    <row r="1783" spans="1:5" x14ac:dyDescent="0.25">
      <c r="B1783" s="1" t="str">
        <f t="shared" ca="1" si="261"/>
        <v>222708149</v>
      </c>
      <c r="C1783" s="384">
        <f t="shared" si="260"/>
        <v>45717</v>
      </c>
      <c r="D1783" s="384">
        <f t="shared" si="260"/>
        <v>45747</v>
      </c>
      <c r="E1783" s="385">
        <f ca="1">IFERROR(INDEX('3. GRI Pricing'!$A$16:$AP$616,MATCH('PBI data'!$B1783,'3. GRI Pricing'!$A$16:$A$616,0),MATCH('PBI data'!$D1783,'3. GRI Pricing'!$A$16:$AP$16,0)),0)</f>
        <v>1374.356917694158</v>
      </c>
    </row>
    <row r="1784" spans="1:5" x14ac:dyDescent="0.25">
      <c r="B1784" s="1" t="str">
        <f t="shared" ca="1" si="261"/>
        <v>222708149</v>
      </c>
      <c r="C1784" s="384">
        <f t="shared" si="260"/>
        <v>45748</v>
      </c>
      <c r="D1784" s="384">
        <f t="shared" si="260"/>
        <v>45777</v>
      </c>
      <c r="E1784" s="385">
        <f ca="1">IFERROR(INDEX('3. GRI Pricing'!$A$16:$AP$616,MATCH('PBI data'!$B1784,'3. GRI Pricing'!$A$16:$A$616,0),MATCH('PBI data'!$D1784,'3. GRI Pricing'!$A$16:$AP$16,0)),0)</f>
        <v>1380.9548094342913</v>
      </c>
    </row>
    <row r="1785" spans="1:5" x14ac:dyDescent="0.25">
      <c r="B1785" s="1" t="str">
        <f t="shared" ca="1" si="261"/>
        <v>222708149</v>
      </c>
      <c r="C1785" s="384">
        <f t="shared" si="260"/>
        <v>45778</v>
      </c>
      <c r="D1785" s="384">
        <f t="shared" si="260"/>
        <v>45808</v>
      </c>
      <c r="E1785" s="385">
        <f ca="1">IFERROR(INDEX('3. GRI Pricing'!$A$16:$AP$616,MATCH('PBI data'!$B1785,'3. GRI Pricing'!$A$16:$A$616,0),MATCH('PBI data'!$D1785,'3. GRI Pricing'!$A$16:$AP$16,0)),0)</f>
        <v>1387.8059085759253</v>
      </c>
    </row>
    <row r="1786" spans="1:5" x14ac:dyDescent="0.25">
      <c r="B1786" s="1" t="str">
        <f t="shared" ca="1" si="261"/>
        <v>222708149</v>
      </c>
      <c r="C1786" s="384">
        <f t="shared" si="260"/>
        <v>45809</v>
      </c>
      <c r="D1786" s="384">
        <f t="shared" si="260"/>
        <v>45838</v>
      </c>
      <c r="E1786" s="385">
        <f ca="1">IFERROR(INDEX('3. GRI Pricing'!$A$16:$AP$616,MATCH('PBI data'!$B1786,'3. GRI Pricing'!$A$16:$A$616,0),MATCH('PBI data'!$D1786,'3. GRI Pricing'!$A$16:$AP$16,0)),0)</f>
        <v>1394.4683650479049</v>
      </c>
    </row>
    <row r="1787" spans="1:5" x14ac:dyDescent="0.25">
      <c r="B1787" s="1" t="str">
        <f t="shared" ca="1" si="261"/>
        <v>222708149</v>
      </c>
      <c r="C1787" s="384">
        <f t="shared" si="260"/>
        <v>45839</v>
      </c>
      <c r="D1787" s="384">
        <f t="shared" si="260"/>
        <v>45869</v>
      </c>
      <c r="E1787" s="385">
        <f ca="1">IFERROR(INDEX('3. GRI Pricing'!$A$16:$AP$616,MATCH('PBI data'!$B1787,'3. GRI Pricing'!$A$16:$A$616,0),MATCH('PBI data'!$D1787,'3. GRI Pricing'!$A$16:$AP$16,0)),0)</f>
        <v>1401.3865067231775</v>
      </c>
    </row>
    <row r="1788" spans="1:5" x14ac:dyDescent="0.25">
      <c r="B1788" s="1" t="str">
        <f t="shared" ca="1" si="261"/>
        <v>222708149</v>
      </c>
      <c r="C1788" s="384">
        <f t="shared" si="260"/>
        <v>45870</v>
      </c>
      <c r="D1788" s="384">
        <f t="shared" si="260"/>
        <v>45900</v>
      </c>
      <c r="E1788" s="385">
        <f ca="1">IFERROR(INDEX('3. GRI Pricing'!$A$16:$AP$616,MATCH('PBI data'!$B1788,'3. GRI Pricing'!$A$16:$A$616,0),MATCH('PBI data'!$D1788,'3. GRI Pricing'!$A$16:$AP$16,0)),0)</f>
        <v>1408.3389702127263</v>
      </c>
    </row>
    <row r="1789" spans="1:5" x14ac:dyDescent="0.25">
      <c r="B1789" s="1" t="str">
        <f t="shared" ca="1" si="261"/>
        <v>222708149</v>
      </c>
      <c r="C1789" s="384">
        <f t="shared" si="260"/>
        <v>45901</v>
      </c>
      <c r="D1789" s="384">
        <f t="shared" si="260"/>
        <v>45930</v>
      </c>
      <c r="E1789" s="385">
        <f ca="1">IFERROR(INDEX('3. GRI Pricing'!$A$16:$AP$616,MATCH('PBI data'!$B1789,'3. GRI Pricing'!$A$16:$A$616,0),MATCH('PBI data'!$D1789,'3. GRI Pricing'!$A$16:$AP$16,0)),0)</f>
        <v>1415.099999999999</v>
      </c>
    </row>
    <row r="1790" spans="1:5" x14ac:dyDescent="0.25">
      <c r="A1790" s="381">
        <f>A1778+1</f>
        <v>150</v>
      </c>
      <c r="B1790" s="383" t="str">
        <f ca="1">OFFSET('3. GRI Pricing'!$A$16,'PBI data'!A1790,0)</f>
        <v>222708150</v>
      </c>
      <c r="C1790" s="384">
        <f t="shared" si="260"/>
        <v>45566</v>
      </c>
      <c r="D1790" s="384">
        <f t="shared" si="260"/>
        <v>45596</v>
      </c>
      <c r="E1790" s="385">
        <f ca="1">IFERROR(INDEX('3. GRI Pricing'!$A$16:$AP$616,MATCH('PBI data'!$B1790,'3. GRI Pricing'!$A$16:$A$616,0),MATCH('PBI data'!$D1790,'3. GRI Pricing'!$A$16:$AP$16,0)),0)</f>
        <v>1361.7223339051311</v>
      </c>
    </row>
    <row r="1791" spans="1:5" x14ac:dyDescent="0.25">
      <c r="B1791" s="1" t="str">
        <f ca="1">B1790</f>
        <v>222708150</v>
      </c>
      <c r="C1791" s="384">
        <f t="shared" ref="C1791:D1806" si="262">C1779</f>
        <v>45597</v>
      </c>
      <c r="D1791" s="384">
        <f t="shared" si="262"/>
        <v>45626</v>
      </c>
      <c r="E1791" s="385">
        <f ca="1">IFERROR(INDEX('3. GRI Pricing'!$A$16:$AP$616,MATCH('PBI data'!$B1791,'3. GRI Pricing'!$A$16:$A$616,0),MATCH('PBI data'!$D1791,'3. GRI Pricing'!$A$16:$AP$16,0)),0)</f>
        <v>1368.2595706473171</v>
      </c>
    </row>
    <row r="1792" spans="1:5" x14ac:dyDescent="0.25">
      <c r="B1792" s="1" t="str">
        <f t="shared" ref="B1792:B1801" ca="1" si="263">B1791</f>
        <v>222708150</v>
      </c>
      <c r="C1792" s="384">
        <f t="shared" si="262"/>
        <v>45627</v>
      </c>
      <c r="D1792" s="384">
        <f t="shared" si="262"/>
        <v>45657</v>
      </c>
      <c r="E1792" s="385">
        <f ca="1">IFERROR(INDEX('3. GRI Pricing'!$A$16:$AP$616,MATCH('PBI data'!$B1792,'3. GRI Pricing'!$A$16:$A$616,0),MATCH('PBI data'!$D1792,'3. GRI Pricing'!$A$16:$AP$16,0)),0)</f>
        <v>1375.0476870331347</v>
      </c>
    </row>
    <row r="1793" spans="1:5" x14ac:dyDescent="0.25">
      <c r="B1793" s="1" t="str">
        <f t="shared" ca="1" si="263"/>
        <v>222708150</v>
      </c>
      <c r="C1793" s="384">
        <f t="shared" si="262"/>
        <v>45658</v>
      </c>
      <c r="D1793" s="384">
        <f t="shared" si="262"/>
        <v>45688</v>
      </c>
      <c r="E1793" s="385">
        <f ca="1">IFERROR(INDEX('3. GRI Pricing'!$A$16:$AP$616,MATCH('PBI data'!$B1793,'3. GRI Pricing'!$A$16:$A$616,0),MATCH('PBI data'!$D1793,'3. GRI Pricing'!$A$16:$AP$16,0)),0)</f>
        <v>1381.8694801605998</v>
      </c>
    </row>
    <row r="1794" spans="1:5" x14ac:dyDescent="0.25">
      <c r="B1794" s="1" t="str">
        <f t="shared" ca="1" si="263"/>
        <v>222708150</v>
      </c>
      <c r="C1794" s="384">
        <f t="shared" si="262"/>
        <v>45689</v>
      </c>
      <c r="D1794" s="384">
        <f t="shared" si="262"/>
        <v>45716</v>
      </c>
      <c r="E1794" s="385">
        <f ca="1">IFERROR(INDEX('3. GRI Pricing'!$A$16:$AP$616,MATCH('PBI data'!$B1794,'3. GRI Pricing'!$A$16:$A$616,0),MATCH('PBI data'!$D1794,'3. GRI Pricing'!$A$16:$AP$16,0)),0)</f>
        <v>1388.060184592699</v>
      </c>
    </row>
    <row r="1795" spans="1:5" x14ac:dyDescent="0.25">
      <c r="B1795" s="1" t="str">
        <f t="shared" ca="1" si="263"/>
        <v>222708150</v>
      </c>
      <c r="C1795" s="384">
        <f t="shared" si="262"/>
        <v>45717</v>
      </c>
      <c r="D1795" s="384">
        <f t="shared" si="262"/>
        <v>45747</v>
      </c>
      <c r="E1795" s="385">
        <f ca="1">IFERROR(INDEX('3. GRI Pricing'!$A$16:$AP$616,MATCH('PBI data'!$B1795,'3. GRI Pricing'!$A$16:$A$616,0),MATCH('PBI data'!$D1795,'3. GRI Pricing'!$A$16:$AP$16,0)),0)</f>
        <v>1394.9465344386401</v>
      </c>
    </row>
    <row r="1796" spans="1:5" x14ac:dyDescent="0.25">
      <c r="B1796" s="1" t="str">
        <f t="shared" ca="1" si="263"/>
        <v>222708150</v>
      </c>
      <c r="C1796" s="384">
        <f t="shared" si="262"/>
        <v>45748</v>
      </c>
      <c r="D1796" s="384">
        <f t="shared" si="262"/>
        <v>45777</v>
      </c>
      <c r="E1796" s="385">
        <f ca="1">IFERROR(INDEX('3. GRI Pricing'!$A$16:$AP$616,MATCH('PBI data'!$B1796,'3. GRI Pricing'!$A$16:$A$616,0),MATCH('PBI data'!$D1796,'3. GRI Pricing'!$A$16:$AP$16,0)),0)</f>
        <v>1401.6432709988503</v>
      </c>
    </row>
    <row r="1797" spans="1:5" x14ac:dyDescent="0.25">
      <c r="B1797" s="1" t="str">
        <f t="shared" ca="1" si="263"/>
        <v>222708150</v>
      </c>
      <c r="C1797" s="384">
        <f t="shared" si="262"/>
        <v>45778</v>
      </c>
      <c r="D1797" s="384">
        <f t="shared" si="262"/>
        <v>45808</v>
      </c>
      <c r="E1797" s="385">
        <f ca="1">IFERROR(INDEX('3. GRI Pricing'!$A$16:$AP$616,MATCH('PBI data'!$B1797,'3. GRI Pricing'!$A$16:$A$616,0),MATCH('PBI data'!$D1797,'3. GRI Pricing'!$A$16:$AP$16,0)),0)</f>
        <v>1408.5970083298721</v>
      </c>
    </row>
    <row r="1798" spans="1:5" x14ac:dyDescent="0.25">
      <c r="B1798" s="1" t="str">
        <f t="shared" ca="1" si="263"/>
        <v>222708150</v>
      </c>
      <c r="C1798" s="384">
        <f t="shared" si="262"/>
        <v>45809</v>
      </c>
      <c r="D1798" s="384">
        <f t="shared" si="262"/>
        <v>45838</v>
      </c>
      <c r="E1798" s="385">
        <f ca="1">IFERROR(INDEX('3. GRI Pricing'!$A$16:$AP$616,MATCH('PBI data'!$B1798,'3. GRI Pricing'!$A$16:$A$616,0),MATCH('PBI data'!$D1798,'3. GRI Pricing'!$A$16:$AP$16,0)),0)</f>
        <v>1415.3592768838289</v>
      </c>
    </row>
    <row r="1799" spans="1:5" x14ac:dyDescent="0.25">
      <c r="B1799" s="1" t="str">
        <f t="shared" ca="1" si="263"/>
        <v>222708150</v>
      </c>
      <c r="C1799" s="384">
        <f t="shared" si="262"/>
        <v>45839</v>
      </c>
      <c r="D1799" s="384">
        <f t="shared" si="262"/>
        <v>45869</v>
      </c>
      <c r="E1799" s="385">
        <f ca="1">IFERROR(INDEX('3. GRI Pricing'!$A$16:$AP$616,MATCH('PBI data'!$B1799,'3. GRI Pricing'!$A$16:$A$616,0),MATCH('PBI data'!$D1799,'3. GRI Pricing'!$A$16:$AP$16,0)),0)</f>
        <v>1422.3810611310157</v>
      </c>
    </row>
    <row r="1800" spans="1:5" x14ac:dyDescent="0.25">
      <c r="B1800" s="1" t="str">
        <f t="shared" ca="1" si="263"/>
        <v>222708150</v>
      </c>
      <c r="C1800" s="384">
        <f t="shared" si="262"/>
        <v>45870</v>
      </c>
      <c r="D1800" s="384">
        <f t="shared" si="262"/>
        <v>45900</v>
      </c>
      <c r="E1800" s="385">
        <f ca="1">IFERROR(INDEX('3. GRI Pricing'!$A$16:$AP$616,MATCH('PBI data'!$B1800,'3. GRI Pricing'!$A$16:$A$616,0),MATCH('PBI data'!$D1800,'3. GRI Pricing'!$A$16:$AP$16,0)),0)</f>
        <v>1429.4376813769622</v>
      </c>
    </row>
    <row r="1801" spans="1:5" x14ac:dyDescent="0.25">
      <c r="B1801" s="1" t="str">
        <f t="shared" ca="1" si="263"/>
        <v>222708150</v>
      </c>
      <c r="C1801" s="384">
        <f t="shared" si="262"/>
        <v>45901</v>
      </c>
      <c r="D1801" s="384">
        <f t="shared" si="262"/>
        <v>45930</v>
      </c>
      <c r="E1801" s="385">
        <f ca="1">IFERROR(INDEX('3. GRI Pricing'!$A$16:$AP$616,MATCH('PBI data'!$B1801,'3. GRI Pricing'!$A$16:$A$616,0),MATCH('PBI data'!$D1801,'3. GRI Pricing'!$A$16:$AP$16,0)),0)</f>
        <v>1436.2999999999993</v>
      </c>
    </row>
    <row r="1802" spans="1:5" x14ac:dyDescent="0.25">
      <c r="A1802" s="381">
        <f>A1790+1</f>
        <v>151</v>
      </c>
      <c r="B1802" s="383" t="str">
        <f ca="1">OFFSET('3. GRI Pricing'!$A$16,'PBI data'!A1802,0)</f>
        <v>222708151</v>
      </c>
      <c r="C1802" s="384">
        <f t="shared" si="262"/>
        <v>45566</v>
      </c>
      <c r="D1802" s="384">
        <f t="shared" si="262"/>
        <v>45596</v>
      </c>
      <c r="E1802" s="385">
        <f ca="1">IFERROR(INDEX('3. GRI Pricing'!$A$16:$AP$616,MATCH('PBI data'!$B1802,'3. GRI Pricing'!$A$16:$A$616,0),MATCH('PBI data'!$D1802,'3. GRI Pricing'!$A$16:$AP$16,0)),0)</f>
        <v>1844.1036772811187</v>
      </c>
    </row>
    <row r="1803" spans="1:5" x14ac:dyDescent="0.25">
      <c r="B1803" s="1" t="str">
        <f ca="1">B1802</f>
        <v>222708151</v>
      </c>
      <c r="C1803" s="384">
        <f t="shared" si="262"/>
        <v>45597</v>
      </c>
      <c r="D1803" s="384">
        <f t="shared" si="262"/>
        <v>45626</v>
      </c>
      <c r="E1803" s="385">
        <f ca="1">IFERROR(INDEX('3. GRI Pricing'!$A$16:$AP$616,MATCH('PBI data'!$B1803,'3. GRI Pricing'!$A$16:$A$616,0),MATCH('PBI data'!$D1803,'3. GRI Pricing'!$A$16:$AP$16,0)),0)</f>
        <v>1852.9566879245958</v>
      </c>
    </row>
    <row r="1804" spans="1:5" x14ac:dyDescent="0.25">
      <c r="B1804" s="1" t="str">
        <f t="shared" ref="B1804:B1813" ca="1" si="264">B1803</f>
        <v>222708151</v>
      </c>
      <c r="C1804" s="384">
        <f t="shared" si="262"/>
        <v>45627</v>
      </c>
      <c r="D1804" s="384">
        <f t="shared" si="262"/>
        <v>45657</v>
      </c>
      <c r="E1804" s="385">
        <f ca="1">IFERROR(INDEX('3. GRI Pricing'!$A$16:$AP$616,MATCH('PBI data'!$B1804,'3. GRI Pricing'!$A$16:$A$616,0),MATCH('PBI data'!$D1804,'3. GRI Pricing'!$A$16:$AP$16,0)),0)</f>
        <v>1862.1494507053892</v>
      </c>
    </row>
    <row r="1805" spans="1:5" x14ac:dyDescent="0.25">
      <c r="B1805" s="1" t="str">
        <f t="shared" ca="1" si="264"/>
        <v>222708151</v>
      </c>
      <c r="C1805" s="384">
        <f t="shared" si="262"/>
        <v>45658</v>
      </c>
      <c r="D1805" s="384">
        <f t="shared" si="262"/>
        <v>45688</v>
      </c>
      <c r="E1805" s="385">
        <f ca="1">IFERROR(INDEX('3. GRI Pricing'!$A$16:$AP$616,MATCH('PBI data'!$B1805,'3. GRI Pricing'!$A$16:$A$616,0),MATCH('PBI data'!$D1805,'3. GRI Pricing'!$A$16:$AP$16,0)),0)</f>
        <v>1871.3878199960891</v>
      </c>
    </row>
    <row r="1806" spans="1:5" x14ac:dyDescent="0.25">
      <c r="B1806" s="1" t="str">
        <f t="shared" ca="1" si="264"/>
        <v>222708151</v>
      </c>
      <c r="C1806" s="384">
        <f t="shared" si="262"/>
        <v>45689</v>
      </c>
      <c r="D1806" s="384">
        <f t="shared" si="262"/>
        <v>45716</v>
      </c>
      <c r="E1806" s="385">
        <f ca="1">IFERROR(INDEX('3. GRI Pricing'!$A$16:$AP$616,MATCH('PBI data'!$B1806,'3. GRI Pricing'!$A$16:$A$616,0),MATCH('PBI data'!$D1806,'3. GRI Pricing'!$A$16:$AP$16,0)),0)</f>
        <v>1879.7715414963857</v>
      </c>
    </row>
    <row r="1807" spans="1:5" x14ac:dyDescent="0.25">
      <c r="B1807" s="1" t="str">
        <f t="shared" ca="1" si="264"/>
        <v>222708151</v>
      </c>
      <c r="C1807" s="384">
        <f t="shared" ref="C1807:D1822" si="265">C1795</f>
        <v>45717</v>
      </c>
      <c r="D1807" s="384">
        <f t="shared" si="265"/>
        <v>45747</v>
      </c>
      <c r="E1807" s="385">
        <f ca="1">IFERROR(INDEX('3. GRI Pricing'!$A$16:$AP$616,MATCH('PBI data'!$B1807,'3. GRI Pricing'!$A$16:$A$616,0),MATCH('PBI data'!$D1807,'3. GRI Pricing'!$A$16:$AP$16,0)),0)</f>
        <v>1889.0973363062026</v>
      </c>
    </row>
    <row r="1808" spans="1:5" x14ac:dyDescent="0.25">
      <c r="B1808" s="1" t="str">
        <f t="shared" ca="1" si="264"/>
        <v>222708151</v>
      </c>
      <c r="C1808" s="384">
        <f t="shared" si="265"/>
        <v>45748</v>
      </c>
      <c r="D1808" s="384">
        <f t="shared" si="265"/>
        <v>45777</v>
      </c>
      <c r="E1808" s="385">
        <f ca="1">IFERROR(INDEX('3. GRI Pricing'!$A$16:$AP$616,MATCH('PBI data'!$B1808,'3. GRI Pricing'!$A$16:$A$616,0),MATCH('PBI data'!$D1808,'3. GRI Pricing'!$A$16:$AP$16,0)),0)</f>
        <v>1898.1663485482586</v>
      </c>
    </row>
    <row r="1809" spans="1:5" x14ac:dyDescent="0.25">
      <c r="B1809" s="1" t="str">
        <f t="shared" ca="1" si="264"/>
        <v>222708151</v>
      </c>
      <c r="C1809" s="384">
        <f t="shared" si="265"/>
        <v>45778</v>
      </c>
      <c r="D1809" s="384">
        <f t="shared" si="265"/>
        <v>45808</v>
      </c>
      <c r="E1809" s="385">
        <f ca="1">IFERROR(INDEX('3. GRI Pricing'!$A$16:$AP$616,MATCH('PBI data'!$B1809,'3. GRI Pricing'!$A$16:$A$616,0),MATCH('PBI data'!$D1809,'3. GRI Pricing'!$A$16:$AP$16,0)),0)</f>
        <v>1907.5834024245871</v>
      </c>
    </row>
    <row r="1810" spans="1:5" x14ac:dyDescent="0.25">
      <c r="B1810" s="1" t="str">
        <f t="shared" ca="1" si="264"/>
        <v>222708151</v>
      </c>
      <c r="C1810" s="384">
        <f t="shared" si="265"/>
        <v>45809</v>
      </c>
      <c r="D1810" s="384">
        <f t="shared" si="265"/>
        <v>45838</v>
      </c>
      <c r="E1810" s="385">
        <f ca="1">IFERROR(INDEX('3. GRI Pricing'!$A$16:$AP$616,MATCH('PBI data'!$B1810,'3. GRI Pricing'!$A$16:$A$616,0),MATCH('PBI data'!$D1810,'3. GRI Pricing'!$A$16:$AP$16,0)),0)</f>
        <v>1916.7411609459973</v>
      </c>
    </row>
    <row r="1811" spans="1:5" x14ac:dyDescent="0.25">
      <c r="B1811" s="1" t="str">
        <f t="shared" ca="1" si="264"/>
        <v>222708151</v>
      </c>
      <c r="C1811" s="384">
        <f t="shared" si="265"/>
        <v>45839</v>
      </c>
      <c r="D1811" s="384">
        <f t="shared" si="265"/>
        <v>45869</v>
      </c>
      <c r="E1811" s="385">
        <f ca="1">IFERROR(INDEX('3. GRI Pricing'!$A$16:$AP$616,MATCH('PBI data'!$B1811,'3. GRI Pricing'!$A$16:$A$616,0),MATCH('PBI data'!$D1811,'3. GRI Pricing'!$A$16:$AP$16,0)),0)</f>
        <v>1926.2503669191249</v>
      </c>
    </row>
    <row r="1812" spans="1:5" x14ac:dyDescent="0.25">
      <c r="B1812" s="1" t="str">
        <f t="shared" ca="1" si="264"/>
        <v>222708151</v>
      </c>
      <c r="C1812" s="384">
        <f t="shared" si="265"/>
        <v>45870</v>
      </c>
      <c r="D1812" s="384">
        <f t="shared" si="265"/>
        <v>45900</v>
      </c>
      <c r="E1812" s="385">
        <f ca="1">IFERROR(INDEX('3. GRI Pricing'!$A$16:$AP$616,MATCH('PBI data'!$B1812,'3. GRI Pricing'!$A$16:$A$616,0),MATCH('PBI data'!$D1812,'3. GRI Pricing'!$A$16:$AP$16,0)),0)</f>
        <v>1935.806749318617</v>
      </c>
    </row>
    <row r="1813" spans="1:5" x14ac:dyDescent="0.25">
      <c r="B1813" s="1" t="str">
        <f t="shared" ca="1" si="264"/>
        <v>222708151</v>
      </c>
      <c r="C1813" s="384">
        <f t="shared" si="265"/>
        <v>45901</v>
      </c>
      <c r="D1813" s="384">
        <f t="shared" si="265"/>
        <v>45930</v>
      </c>
      <c r="E1813" s="385">
        <f ca="1">IFERROR(INDEX('3. GRI Pricing'!$A$16:$AP$616,MATCH('PBI data'!$B1813,'3. GRI Pricing'!$A$16:$A$616,0),MATCH('PBI data'!$D1813,'3. GRI Pricing'!$A$16:$AP$16,0)),0)</f>
        <v>1945.0999999999992</v>
      </c>
    </row>
    <row r="1814" spans="1:5" x14ac:dyDescent="0.25">
      <c r="A1814" s="381">
        <f>A1802+1</f>
        <v>152</v>
      </c>
      <c r="B1814" s="383" t="str">
        <f ca="1">OFFSET('3. GRI Pricing'!$A$16,'PBI data'!A1814,0)</f>
        <v>222708152</v>
      </c>
      <c r="C1814" s="384">
        <f t="shared" si="265"/>
        <v>45566</v>
      </c>
      <c r="D1814" s="384">
        <f t="shared" si="265"/>
        <v>45596</v>
      </c>
      <c r="E1814" s="385">
        <f ca="1">IFERROR(INDEX('3. GRI Pricing'!$A$16:$AP$616,MATCH('PBI data'!$B1814,'3. GRI Pricing'!$A$16:$A$616,0),MATCH('PBI data'!$D1814,'3. GRI Pricing'!$A$16:$AP$16,0)),0)</f>
        <v>1422.0200018271296</v>
      </c>
    </row>
    <row r="1815" spans="1:5" x14ac:dyDescent="0.25">
      <c r="B1815" s="1" t="str">
        <f ca="1">B1814</f>
        <v>222708152</v>
      </c>
      <c r="C1815" s="384">
        <f t="shared" si="265"/>
        <v>45597</v>
      </c>
      <c r="D1815" s="384">
        <f t="shared" si="265"/>
        <v>45626</v>
      </c>
      <c r="E1815" s="385">
        <f ca="1">IFERROR(INDEX('3. GRI Pricing'!$A$16:$AP$616,MATCH('PBI data'!$B1815,'3. GRI Pricing'!$A$16:$A$616,0),MATCH('PBI data'!$D1815,'3. GRI Pricing'!$A$16:$AP$16,0)),0)</f>
        <v>1428.846710306977</v>
      </c>
    </row>
    <row r="1816" spans="1:5" x14ac:dyDescent="0.25">
      <c r="B1816" s="1" t="str">
        <f t="shared" ref="B1816:B1825" ca="1" si="266">B1815</f>
        <v>222708152</v>
      </c>
      <c r="C1816" s="384">
        <f t="shared" si="265"/>
        <v>45627</v>
      </c>
      <c r="D1816" s="384">
        <f t="shared" si="265"/>
        <v>45657</v>
      </c>
      <c r="E1816" s="385">
        <f ca="1">IFERROR(INDEX('3. GRI Pricing'!$A$16:$AP$616,MATCH('PBI data'!$B1816,'3. GRI Pricing'!$A$16:$A$616,0),MATCH('PBI data'!$D1816,'3. GRI Pricing'!$A$16:$AP$16,0)),0)</f>
        <v>1435.9354074921664</v>
      </c>
    </row>
    <row r="1817" spans="1:5" x14ac:dyDescent="0.25">
      <c r="B1817" s="1" t="str">
        <f t="shared" ca="1" si="266"/>
        <v>222708152</v>
      </c>
      <c r="C1817" s="384">
        <f t="shared" si="265"/>
        <v>45658</v>
      </c>
      <c r="D1817" s="384">
        <f t="shared" si="265"/>
        <v>45688</v>
      </c>
      <c r="E1817" s="385">
        <f ca="1">IFERROR(INDEX('3. GRI Pricing'!$A$16:$AP$616,MATCH('PBI data'!$B1817,'3. GRI Pricing'!$A$16:$A$616,0),MATCH('PBI data'!$D1817,'3. GRI Pricing'!$A$16:$AP$16,0)),0)</f>
        <v>1443.0592726400357</v>
      </c>
    </row>
    <row r="1818" spans="1:5" x14ac:dyDescent="0.25">
      <c r="B1818" s="1" t="str">
        <f t="shared" ca="1" si="266"/>
        <v>222708152</v>
      </c>
      <c r="C1818" s="384">
        <f t="shared" si="265"/>
        <v>45689</v>
      </c>
      <c r="D1818" s="384">
        <f t="shared" si="265"/>
        <v>45716</v>
      </c>
      <c r="E1818" s="385">
        <f ca="1">IFERROR(INDEX('3. GRI Pricing'!$A$16:$AP$616,MATCH('PBI data'!$B1818,'3. GRI Pricing'!$A$16:$A$616,0),MATCH('PBI data'!$D1818,'3. GRI Pricing'!$A$16:$AP$16,0)),0)</f>
        <v>1449.5241042056596</v>
      </c>
    </row>
    <row r="1819" spans="1:5" x14ac:dyDescent="0.25">
      <c r="B1819" s="1" t="str">
        <f t="shared" ca="1" si="266"/>
        <v>222708152</v>
      </c>
      <c r="C1819" s="384">
        <f t="shared" si="265"/>
        <v>45717</v>
      </c>
      <c r="D1819" s="384">
        <f t="shared" si="265"/>
        <v>45747</v>
      </c>
      <c r="E1819" s="385">
        <f ca="1">IFERROR(INDEX('3. GRI Pricing'!$A$16:$AP$616,MATCH('PBI data'!$B1819,'3. GRI Pricing'!$A$16:$A$616,0),MATCH('PBI data'!$D1819,'3. GRI Pricing'!$A$16:$AP$16,0)),0)</f>
        <v>1456.7153846720851</v>
      </c>
    </row>
    <row r="1820" spans="1:5" x14ac:dyDescent="0.25">
      <c r="B1820" s="1" t="str">
        <f t="shared" ca="1" si="266"/>
        <v>222708152</v>
      </c>
      <c r="C1820" s="384">
        <f t="shared" si="265"/>
        <v>45748</v>
      </c>
      <c r="D1820" s="384">
        <f t="shared" si="265"/>
        <v>45777</v>
      </c>
      <c r="E1820" s="385">
        <f ca="1">IFERROR(INDEX('3. GRI Pricing'!$A$16:$AP$616,MATCH('PBI data'!$B1820,'3. GRI Pricing'!$A$16:$A$616,0),MATCH('PBI data'!$D1820,'3. GRI Pricing'!$A$16:$AP$16,0)),0)</f>
        <v>1463.708655692526</v>
      </c>
    </row>
    <row r="1821" spans="1:5" x14ac:dyDescent="0.25">
      <c r="B1821" s="1" t="str">
        <f t="shared" ca="1" si="266"/>
        <v>222708152</v>
      </c>
      <c r="C1821" s="384">
        <f t="shared" si="265"/>
        <v>45778</v>
      </c>
      <c r="D1821" s="384">
        <f t="shared" si="265"/>
        <v>45808</v>
      </c>
      <c r="E1821" s="385">
        <f ca="1">IFERROR(INDEX('3. GRI Pricing'!$A$16:$AP$616,MATCH('PBI data'!$B1821,'3. GRI Pricing'!$A$16:$A$616,0),MATCH('PBI data'!$D1821,'3. GRI Pricing'!$A$16:$AP$16,0)),0)</f>
        <v>1470.9703075917112</v>
      </c>
    </row>
    <row r="1822" spans="1:5" x14ac:dyDescent="0.25">
      <c r="B1822" s="1" t="str">
        <f t="shared" ca="1" si="266"/>
        <v>222708152</v>
      </c>
      <c r="C1822" s="384">
        <f t="shared" si="265"/>
        <v>45809</v>
      </c>
      <c r="D1822" s="384">
        <f t="shared" si="265"/>
        <v>45838</v>
      </c>
      <c r="E1822" s="385">
        <f ca="1">IFERROR(INDEX('3. GRI Pricing'!$A$16:$AP$616,MATCH('PBI data'!$B1822,'3. GRI Pricing'!$A$16:$A$616,0),MATCH('PBI data'!$D1822,'3. GRI Pricing'!$A$16:$AP$16,0)),0)</f>
        <v>1478.0320123915997</v>
      </c>
    </row>
    <row r="1823" spans="1:5" x14ac:dyDescent="0.25">
      <c r="B1823" s="1" t="str">
        <f t="shared" ca="1" si="266"/>
        <v>222708152</v>
      </c>
      <c r="C1823" s="384">
        <f t="shared" ref="C1823:D1838" si="267">C1811</f>
        <v>45839</v>
      </c>
      <c r="D1823" s="384">
        <f t="shared" si="267"/>
        <v>45869</v>
      </c>
      <c r="E1823" s="385">
        <f ca="1">IFERROR(INDEX('3. GRI Pricing'!$A$16:$AP$616,MATCH('PBI data'!$B1823,'3. GRI Pricing'!$A$16:$A$616,0),MATCH('PBI data'!$D1823,'3. GRI Pricing'!$A$16:$AP$16,0)),0)</f>
        <v>1485.364724354529</v>
      </c>
    </row>
    <row r="1824" spans="1:5" x14ac:dyDescent="0.25">
      <c r="B1824" s="1" t="str">
        <f t="shared" ca="1" si="266"/>
        <v>222708152</v>
      </c>
      <c r="C1824" s="384">
        <f t="shared" si="267"/>
        <v>45870</v>
      </c>
      <c r="D1824" s="384">
        <f t="shared" si="267"/>
        <v>45900</v>
      </c>
      <c r="E1824" s="385">
        <f ca="1">IFERROR(INDEX('3. GRI Pricing'!$A$16:$AP$616,MATCH('PBI data'!$B1824,'3. GRI Pricing'!$A$16:$A$616,0),MATCH('PBI data'!$D1824,'3. GRI Pricing'!$A$16:$AP$16,0)),0)</f>
        <v>1492.7338148696688</v>
      </c>
    </row>
    <row r="1825" spans="1:5" x14ac:dyDescent="0.25">
      <c r="B1825" s="1" t="str">
        <f t="shared" ca="1" si="266"/>
        <v>222708152</v>
      </c>
      <c r="C1825" s="384">
        <f t="shared" si="267"/>
        <v>45901</v>
      </c>
      <c r="D1825" s="384">
        <f t="shared" si="267"/>
        <v>45930</v>
      </c>
      <c r="E1825" s="385">
        <f ca="1">IFERROR(INDEX('3. GRI Pricing'!$A$16:$AP$616,MATCH('PBI data'!$B1825,'3. GRI Pricing'!$A$16:$A$616,0),MATCH('PBI data'!$D1825,'3. GRI Pricing'!$A$16:$AP$16,0)),0)</f>
        <v>1499.899999999999</v>
      </c>
    </row>
    <row r="1826" spans="1:5" x14ac:dyDescent="0.25">
      <c r="A1826" s="381">
        <f>A1814+1</f>
        <v>153</v>
      </c>
      <c r="B1826" s="383" t="str">
        <f ca="1">OFFSET('3. GRI Pricing'!$A$16,'PBI data'!A1826,0)</f>
        <v>222708153</v>
      </c>
      <c r="C1826" s="384">
        <f t="shared" si="267"/>
        <v>45566</v>
      </c>
      <c r="D1826" s="384">
        <f t="shared" si="267"/>
        <v>45596</v>
      </c>
      <c r="E1826" s="385">
        <f ca="1">IFERROR(INDEX('3. GRI Pricing'!$A$16:$AP$616,MATCH('PBI data'!$B1826,'3. GRI Pricing'!$A$16:$A$616,0),MATCH('PBI data'!$D1826,'3. GRI Pricing'!$A$16:$AP$16,0)),0)</f>
        <v>1366.7471395652979</v>
      </c>
    </row>
    <row r="1827" spans="1:5" x14ac:dyDescent="0.25">
      <c r="B1827" s="1" t="str">
        <f ca="1">B1826</f>
        <v>222708153</v>
      </c>
      <c r="C1827" s="384">
        <f t="shared" si="267"/>
        <v>45597</v>
      </c>
      <c r="D1827" s="384">
        <f t="shared" si="267"/>
        <v>45626</v>
      </c>
      <c r="E1827" s="385">
        <f ca="1">IFERROR(INDEX('3. GRI Pricing'!$A$16:$AP$616,MATCH('PBI data'!$B1827,'3. GRI Pricing'!$A$16:$A$616,0),MATCH('PBI data'!$D1827,'3. GRI Pricing'!$A$16:$AP$16,0)),0)</f>
        <v>1373.308498952289</v>
      </c>
    </row>
    <row r="1828" spans="1:5" x14ac:dyDescent="0.25">
      <c r="B1828" s="1" t="str">
        <f t="shared" ref="B1828:B1837" ca="1" si="268">B1827</f>
        <v>222708153</v>
      </c>
      <c r="C1828" s="384">
        <f t="shared" si="267"/>
        <v>45627</v>
      </c>
      <c r="D1828" s="384">
        <f t="shared" si="267"/>
        <v>45657</v>
      </c>
      <c r="E1828" s="385">
        <f ca="1">IFERROR(INDEX('3. GRI Pricing'!$A$16:$AP$616,MATCH('PBI data'!$B1828,'3. GRI Pricing'!$A$16:$A$616,0),MATCH('PBI data'!$D1828,'3. GRI Pricing'!$A$16:$AP$16,0)),0)</f>
        <v>1380.1216637380542</v>
      </c>
    </row>
    <row r="1829" spans="1:5" x14ac:dyDescent="0.25">
      <c r="B1829" s="1" t="str">
        <f t="shared" ca="1" si="268"/>
        <v>222708153</v>
      </c>
      <c r="C1829" s="384">
        <f t="shared" si="267"/>
        <v>45658</v>
      </c>
      <c r="D1829" s="384">
        <f t="shared" si="267"/>
        <v>45688</v>
      </c>
      <c r="E1829" s="385">
        <f ca="1">IFERROR(INDEX('3. GRI Pricing'!$A$16:$AP$616,MATCH('PBI data'!$B1829,'3. GRI Pricing'!$A$16:$A$616,0),MATCH('PBI data'!$D1829,'3. GRI Pricing'!$A$16:$AP$16,0)),0)</f>
        <v>1386.9686295338863</v>
      </c>
    </row>
    <row r="1830" spans="1:5" x14ac:dyDescent="0.25">
      <c r="B1830" s="1" t="str">
        <f t="shared" ca="1" si="268"/>
        <v>222708153</v>
      </c>
      <c r="C1830" s="384">
        <f t="shared" si="267"/>
        <v>45689</v>
      </c>
      <c r="D1830" s="384">
        <f t="shared" si="267"/>
        <v>45716</v>
      </c>
      <c r="E1830" s="385">
        <f ca="1">IFERROR(INDEX('3. GRI Pricing'!$A$16:$AP$616,MATCH('PBI data'!$B1830,'3. GRI Pricing'!$A$16:$A$616,0),MATCH('PBI data'!$D1830,'3. GRI Pricing'!$A$16:$AP$16,0)),0)</f>
        <v>1393.1821778937792</v>
      </c>
    </row>
    <row r="1831" spans="1:5" x14ac:dyDescent="0.25">
      <c r="B1831" s="1" t="str">
        <f t="shared" ca="1" si="268"/>
        <v>222708153</v>
      </c>
      <c r="C1831" s="384">
        <f t="shared" si="267"/>
        <v>45717</v>
      </c>
      <c r="D1831" s="384">
        <f t="shared" si="267"/>
        <v>45747</v>
      </c>
      <c r="E1831" s="385">
        <f ca="1">IFERROR(INDEX('3. GRI Pricing'!$A$16:$AP$616,MATCH('PBI data'!$B1831,'3. GRI Pricing'!$A$16:$A$616,0),MATCH('PBI data'!$D1831,'3. GRI Pricing'!$A$16:$AP$16,0)),0)</f>
        <v>1400.0939386247608</v>
      </c>
    </row>
    <row r="1832" spans="1:5" x14ac:dyDescent="0.25">
      <c r="B1832" s="1" t="str">
        <f t="shared" ca="1" si="268"/>
        <v>222708153</v>
      </c>
      <c r="C1832" s="384">
        <f t="shared" si="267"/>
        <v>45748</v>
      </c>
      <c r="D1832" s="384">
        <f t="shared" si="267"/>
        <v>45777</v>
      </c>
      <c r="E1832" s="385">
        <f ca="1">IFERROR(INDEX('3. GRI Pricing'!$A$16:$AP$616,MATCH('PBI data'!$B1832,'3. GRI Pricing'!$A$16:$A$616,0),MATCH('PBI data'!$D1832,'3. GRI Pricing'!$A$16:$AP$16,0)),0)</f>
        <v>1406.8153863899902</v>
      </c>
    </row>
    <row r="1833" spans="1:5" x14ac:dyDescent="0.25">
      <c r="B1833" s="1" t="str">
        <f t="shared" ca="1" si="268"/>
        <v>222708153</v>
      </c>
      <c r="C1833" s="384">
        <f t="shared" si="267"/>
        <v>45778</v>
      </c>
      <c r="D1833" s="384">
        <f t="shared" si="267"/>
        <v>45808</v>
      </c>
      <c r="E1833" s="385">
        <f ca="1">IFERROR(INDEX('3. GRI Pricing'!$A$16:$AP$616,MATCH('PBI data'!$B1833,'3. GRI Pricing'!$A$16:$A$616,0),MATCH('PBI data'!$D1833,'3. GRI Pricing'!$A$16:$AP$16,0)),0)</f>
        <v>1413.794783268359</v>
      </c>
    </row>
    <row r="1834" spans="1:5" x14ac:dyDescent="0.25">
      <c r="B1834" s="1" t="str">
        <f t="shared" ca="1" si="268"/>
        <v>222708153</v>
      </c>
      <c r="C1834" s="384">
        <f t="shared" si="267"/>
        <v>45809</v>
      </c>
      <c r="D1834" s="384">
        <f t="shared" si="267"/>
        <v>45838</v>
      </c>
      <c r="E1834" s="385">
        <f ca="1">IFERROR(INDEX('3. GRI Pricing'!$A$16:$AP$616,MATCH('PBI data'!$B1834,'3. GRI Pricing'!$A$16:$A$616,0),MATCH('PBI data'!$D1834,'3. GRI Pricing'!$A$16:$AP$16,0)),0)</f>
        <v>1420.5820048428102</v>
      </c>
    </row>
    <row r="1835" spans="1:5" x14ac:dyDescent="0.25">
      <c r="B1835" s="1" t="str">
        <f t="shared" ca="1" si="268"/>
        <v>222708153</v>
      </c>
      <c r="C1835" s="384">
        <f t="shared" si="267"/>
        <v>45839</v>
      </c>
      <c r="D1835" s="384">
        <f t="shared" si="267"/>
        <v>45869</v>
      </c>
      <c r="E1835" s="385">
        <f ca="1">IFERROR(INDEX('3. GRI Pricing'!$A$16:$AP$616,MATCH('PBI data'!$B1835,'3. GRI Pricing'!$A$16:$A$616,0),MATCH('PBI data'!$D1835,'3. GRI Pricing'!$A$16:$AP$16,0)),0)</f>
        <v>1427.6296997329755</v>
      </c>
    </row>
    <row r="1836" spans="1:5" x14ac:dyDescent="0.25">
      <c r="B1836" s="1" t="str">
        <f t="shared" ca="1" si="268"/>
        <v>222708153</v>
      </c>
      <c r="C1836" s="384">
        <f t="shared" si="267"/>
        <v>45870</v>
      </c>
      <c r="D1836" s="384">
        <f t="shared" si="267"/>
        <v>45900</v>
      </c>
      <c r="E1836" s="385">
        <f ca="1">IFERROR(INDEX('3. GRI Pricing'!$A$16:$AP$616,MATCH('PBI data'!$B1836,'3. GRI Pricing'!$A$16:$A$616,0),MATCH('PBI data'!$D1836,'3. GRI Pricing'!$A$16:$AP$16,0)),0)</f>
        <v>1434.7123591680215</v>
      </c>
    </row>
    <row r="1837" spans="1:5" x14ac:dyDescent="0.25">
      <c r="B1837" s="1" t="str">
        <f t="shared" ca="1" si="268"/>
        <v>222708153</v>
      </c>
      <c r="C1837" s="384">
        <f t="shared" si="267"/>
        <v>45901</v>
      </c>
      <c r="D1837" s="384">
        <f t="shared" si="267"/>
        <v>45930</v>
      </c>
      <c r="E1837" s="385">
        <f ca="1">IFERROR(INDEX('3. GRI Pricing'!$A$16:$AP$616,MATCH('PBI data'!$B1837,'3. GRI Pricing'!$A$16:$A$616,0),MATCH('PBI data'!$D1837,'3. GRI Pricing'!$A$16:$AP$16,0)),0)</f>
        <v>1441.5999999999997</v>
      </c>
    </row>
    <row r="1838" spans="1:5" x14ac:dyDescent="0.25">
      <c r="A1838" s="381">
        <f>A1826+1</f>
        <v>154</v>
      </c>
      <c r="B1838" s="383" t="str">
        <f ca="1">OFFSET('3. GRI Pricing'!$A$16,'PBI data'!A1838,0)</f>
        <v>222708154</v>
      </c>
      <c r="C1838" s="384">
        <f t="shared" si="267"/>
        <v>45566</v>
      </c>
      <c r="D1838" s="384">
        <f t="shared" si="267"/>
        <v>45596</v>
      </c>
      <c r="E1838" s="385">
        <f ca="1">IFERROR(INDEX('3. GRI Pricing'!$A$16:$AP$616,MATCH('PBI data'!$B1838,'3. GRI Pricing'!$A$16:$A$616,0),MATCH('PBI data'!$D1838,'3. GRI Pricing'!$A$16:$AP$16,0)),0)</f>
        <v>1834.0540659607857</v>
      </c>
    </row>
    <row r="1839" spans="1:5" x14ac:dyDescent="0.25">
      <c r="B1839" s="1" t="str">
        <f ca="1">B1838</f>
        <v>222708154</v>
      </c>
      <c r="C1839" s="384">
        <f t="shared" ref="C1839:D1854" si="269">C1827</f>
        <v>45597</v>
      </c>
      <c r="D1839" s="384">
        <f t="shared" si="269"/>
        <v>45626</v>
      </c>
      <c r="E1839" s="385">
        <f ca="1">IFERROR(INDEX('3. GRI Pricing'!$A$16:$AP$616,MATCH('PBI data'!$B1839,'3. GRI Pricing'!$A$16:$A$616,0),MATCH('PBI data'!$D1839,'3. GRI Pricing'!$A$16:$AP$16,0)),0)</f>
        <v>1842.8588313146524</v>
      </c>
    </row>
    <row r="1840" spans="1:5" x14ac:dyDescent="0.25">
      <c r="B1840" s="1" t="str">
        <f t="shared" ref="B1840:B1849" ca="1" si="270">B1839</f>
        <v>222708154</v>
      </c>
      <c r="C1840" s="384">
        <f t="shared" si="269"/>
        <v>45627</v>
      </c>
      <c r="D1840" s="384">
        <f t="shared" si="269"/>
        <v>45657</v>
      </c>
      <c r="E1840" s="385">
        <f ca="1">IFERROR(INDEX('3. GRI Pricing'!$A$16:$AP$616,MATCH('PBI data'!$B1840,'3. GRI Pricing'!$A$16:$A$616,0),MATCH('PBI data'!$D1840,'3. GRI Pricing'!$A$16:$AP$16,0)),0)</f>
        <v>1852.0014972955505</v>
      </c>
    </row>
    <row r="1841" spans="1:5" x14ac:dyDescent="0.25">
      <c r="B1841" s="1" t="str">
        <f t="shared" ca="1" si="270"/>
        <v>222708154</v>
      </c>
      <c r="C1841" s="384">
        <f t="shared" si="269"/>
        <v>45658</v>
      </c>
      <c r="D1841" s="384">
        <f t="shared" si="269"/>
        <v>45688</v>
      </c>
      <c r="E1841" s="385">
        <f ca="1">IFERROR(INDEX('3. GRI Pricing'!$A$16:$AP$616,MATCH('PBI data'!$B1841,'3. GRI Pricing'!$A$16:$A$616,0),MATCH('PBI data'!$D1841,'3. GRI Pricing'!$A$16:$AP$16,0)),0)</f>
        <v>1861.1895212495162</v>
      </c>
    </row>
    <row r="1842" spans="1:5" x14ac:dyDescent="0.25">
      <c r="B1842" s="1" t="str">
        <f t="shared" ca="1" si="270"/>
        <v>222708154</v>
      </c>
      <c r="C1842" s="384">
        <f t="shared" si="269"/>
        <v>45689</v>
      </c>
      <c r="D1842" s="384">
        <f t="shared" si="269"/>
        <v>45716</v>
      </c>
      <c r="E1842" s="385">
        <f ca="1">IFERROR(INDEX('3. GRI Pricing'!$A$16:$AP$616,MATCH('PBI data'!$B1842,'3. GRI Pricing'!$A$16:$A$616,0),MATCH('PBI data'!$D1842,'3. GRI Pricing'!$A$16:$AP$16,0)),0)</f>
        <v>1869.5275548942254</v>
      </c>
    </row>
    <row r="1843" spans="1:5" x14ac:dyDescent="0.25">
      <c r="B1843" s="1" t="str">
        <f t="shared" ca="1" si="270"/>
        <v>222708154</v>
      </c>
      <c r="C1843" s="384">
        <f t="shared" si="269"/>
        <v>45717</v>
      </c>
      <c r="D1843" s="384">
        <f t="shared" si="269"/>
        <v>45747</v>
      </c>
      <c r="E1843" s="385">
        <f ca="1">IFERROR(INDEX('3. GRI Pricing'!$A$16:$AP$616,MATCH('PBI data'!$B1843,'3. GRI Pricing'!$A$16:$A$616,0),MATCH('PBI data'!$D1843,'3. GRI Pricing'!$A$16:$AP$16,0)),0)</f>
        <v>1878.8025279339615</v>
      </c>
    </row>
    <row r="1844" spans="1:5" x14ac:dyDescent="0.25">
      <c r="B1844" s="1" t="str">
        <f t="shared" ca="1" si="270"/>
        <v>222708154</v>
      </c>
      <c r="C1844" s="384">
        <f t="shared" si="269"/>
        <v>45748</v>
      </c>
      <c r="D1844" s="384">
        <f t="shared" si="269"/>
        <v>45777</v>
      </c>
      <c r="E1844" s="385">
        <f ca="1">IFERROR(INDEX('3. GRI Pricing'!$A$16:$AP$616,MATCH('PBI data'!$B1844,'3. GRI Pricing'!$A$16:$A$616,0),MATCH('PBI data'!$D1844,'3. GRI Pricing'!$A$16:$AP$16,0)),0)</f>
        <v>1887.8221177659791</v>
      </c>
    </row>
    <row r="1845" spans="1:5" x14ac:dyDescent="0.25">
      <c r="B1845" s="1" t="str">
        <f t="shared" ca="1" si="270"/>
        <v>222708154</v>
      </c>
      <c r="C1845" s="384">
        <f t="shared" si="269"/>
        <v>45778</v>
      </c>
      <c r="D1845" s="384">
        <f t="shared" si="269"/>
        <v>45808</v>
      </c>
      <c r="E1845" s="385">
        <f ca="1">IFERROR(INDEX('3. GRI Pricing'!$A$16:$AP$616,MATCH('PBI data'!$B1845,'3. GRI Pricing'!$A$16:$A$616,0),MATCH('PBI data'!$D1845,'3. GRI Pricing'!$A$16:$AP$16,0)),0)</f>
        <v>1897.1878525476136</v>
      </c>
    </row>
    <row r="1846" spans="1:5" x14ac:dyDescent="0.25">
      <c r="B1846" s="1" t="str">
        <f t="shared" ca="1" si="270"/>
        <v>222708154</v>
      </c>
      <c r="C1846" s="384">
        <f t="shared" si="269"/>
        <v>45809</v>
      </c>
      <c r="D1846" s="384">
        <f t="shared" si="269"/>
        <v>45838</v>
      </c>
      <c r="E1846" s="385">
        <f ca="1">IFERROR(INDEX('3. GRI Pricing'!$A$16:$AP$616,MATCH('PBI data'!$B1846,'3. GRI Pricing'!$A$16:$A$616,0),MATCH('PBI data'!$D1846,'3. GRI Pricing'!$A$16:$AP$16,0)),0)</f>
        <v>1906.2957050280352</v>
      </c>
    </row>
    <row r="1847" spans="1:5" x14ac:dyDescent="0.25">
      <c r="B1847" s="1" t="str">
        <f t="shared" ca="1" si="270"/>
        <v>222708154</v>
      </c>
      <c r="C1847" s="384">
        <f t="shared" si="269"/>
        <v>45839</v>
      </c>
      <c r="D1847" s="384">
        <f t="shared" si="269"/>
        <v>45869</v>
      </c>
      <c r="E1847" s="385">
        <f ca="1">IFERROR(INDEX('3. GRI Pricing'!$A$16:$AP$616,MATCH('PBI data'!$B1847,'3. GRI Pricing'!$A$16:$A$616,0),MATCH('PBI data'!$D1847,'3. GRI Pricing'!$A$16:$AP$16,0)),0)</f>
        <v>1915.7530897152055</v>
      </c>
    </row>
    <row r="1848" spans="1:5" x14ac:dyDescent="0.25">
      <c r="B1848" s="1" t="str">
        <f t="shared" ca="1" si="270"/>
        <v>222708154</v>
      </c>
      <c r="C1848" s="384">
        <f t="shared" si="269"/>
        <v>45870</v>
      </c>
      <c r="D1848" s="384">
        <f t="shared" si="269"/>
        <v>45900</v>
      </c>
      <c r="E1848" s="385">
        <f ca="1">IFERROR(INDEX('3. GRI Pricing'!$A$16:$AP$616,MATCH('PBI data'!$B1848,'3. GRI Pricing'!$A$16:$A$616,0),MATCH('PBI data'!$D1848,'3. GRI Pricing'!$A$16:$AP$16,0)),0)</f>
        <v>1925.2573937364989</v>
      </c>
    </row>
    <row r="1849" spans="1:5" x14ac:dyDescent="0.25">
      <c r="B1849" s="1" t="str">
        <f t="shared" ca="1" si="270"/>
        <v>222708154</v>
      </c>
      <c r="C1849" s="384">
        <f t="shared" si="269"/>
        <v>45901</v>
      </c>
      <c r="D1849" s="384">
        <f t="shared" si="269"/>
        <v>45930</v>
      </c>
      <c r="E1849" s="385">
        <f ca="1">IFERROR(INDEX('3. GRI Pricing'!$A$16:$AP$616,MATCH('PBI data'!$B1849,'3. GRI Pricing'!$A$16:$A$616,0),MATCH('PBI data'!$D1849,'3. GRI Pricing'!$A$16:$AP$16,0)),0)</f>
        <v>1934.4999999999991</v>
      </c>
    </row>
    <row r="1850" spans="1:5" x14ac:dyDescent="0.25">
      <c r="A1850" s="381">
        <f>A1838+1</f>
        <v>155</v>
      </c>
      <c r="B1850" s="383" t="str">
        <f ca="1">OFFSET('3. GRI Pricing'!$A$16,'PBI data'!A1850,0)</f>
        <v>222708155</v>
      </c>
      <c r="C1850" s="384">
        <f t="shared" si="269"/>
        <v>45566</v>
      </c>
      <c r="D1850" s="384">
        <f t="shared" si="269"/>
        <v>45596</v>
      </c>
      <c r="E1850" s="385">
        <f ca="1">IFERROR(INDEX('3. GRI Pricing'!$A$16:$AP$616,MATCH('PBI data'!$B1850,'3. GRI Pricing'!$A$16:$A$616,0),MATCH('PBI data'!$D1850,'3. GRI Pricing'!$A$16:$AP$16,0)),0)</f>
        <v>1356.6975282449646</v>
      </c>
    </row>
    <row r="1851" spans="1:5" x14ac:dyDescent="0.25">
      <c r="B1851" s="1" t="str">
        <f ca="1">B1850</f>
        <v>222708155</v>
      </c>
      <c r="C1851" s="384">
        <f t="shared" si="269"/>
        <v>45597</v>
      </c>
      <c r="D1851" s="384">
        <f t="shared" si="269"/>
        <v>45626</v>
      </c>
      <c r="E1851" s="385">
        <f ca="1">IFERROR(INDEX('3. GRI Pricing'!$A$16:$AP$616,MATCH('PBI data'!$B1851,'3. GRI Pricing'!$A$16:$A$616,0),MATCH('PBI data'!$D1851,'3. GRI Pricing'!$A$16:$AP$16,0)),0)</f>
        <v>1363.2106423423454</v>
      </c>
    </row>
    <row r="1852" spans="1:5" x14ac:dyDescent="0.25">
      <c r="B1852" s="1" t="str">
        <f t="shared" ref="B1852:B1861" ca="1" si="271">B1851</f>
        <v>222708155</v>
      </c>
      <c r="C1852" s="384">
        <f t="shared" si="269"/>
        <v>45627</v>
      </c>
      <c r="D1852" s="384">
        <f t="shared" si="269"/>
        <v>45657</v>
      </c>
      <c r="E1852" s="385">
        <f ca="1">IFERROR(INDEX('3. GRI Pricing'!$A$16:$AP$616,MATCH('PBI data'!$B1852,'3. GRI Pricing'!$A$16:$A$616,0),MATCH('PBI data'!$D1852,'3. GRI Pricing'!$A$16:$AP$16,0)),0)</f>
        <v>1369.9737103282152</v>
      </c>
    </row>
    <row r="1853" spans="1:5" x14ac:dyDescent="0.25">
      <c r="B1853" s="1" t="str">
        <f t="shared" ca="1" si="271"/>
        <v>222708155</v>
      </c>
      <c r="C1853" s="384">
        <f t="shared" si="269"/>
        <v>45658</v>
      </c>
      <c r="D1853" s="384">
        <f t="shared" si="269"/>
        <v>45688</v>
      </c>
      <c r="E1853" s="385">
        <f ca="1">IFERROR(INDEX('3. GRI Pricing'!$A$16:$AP$616,MATCH('PBI data'!$B1853,'3. GRI Pricing'!$A$16:$A$616,0),MATCH('PBI data'!$D1853,'3. GRI Pricing'!$A$16:$AP$16,0)),0)</f>
        <v>1376.7703307873132</v>
      </c>
    </row>
    <row r="1854" spans="1:5" x14ac:dyDescent="0.25">
      <c r="B1854" s="1" t="str">
        <f t="shared" ca="1" si="271"/>
        <v>222708155</v>
      </c>
      <c r="C1854" s="384">
        <f t="shared" si="269"/>
        <v>45689</v>
      </c>
      <c r="D1854" s="384">
        <f t="shared" si="269"/>
        <v>45716</v>
      </c>
      <c r="E1854" s="385">
        <f ca="1">IFERROR(INDEX('3. GRI Pricing'!$A$16:$AP$616,MATCH('PBI data'!$B1854,'3. GRI Pricing'!$A$16:$A$616,0),MATCH('PBI data'!$D1854,'3. GRI Pricing'!$A$16:$AP$16,0)),0)</f>
        <v>1382.9381912916188</v>
      </c>
    </row>
    <row r="1855" spans="1:5" x14ac:dyDescent="0.25">
      <c r="B1855" s="1" t="str">
        <f t="shared" ca="1" si="271"/>
        <v>222708155</v>
      </c>
      <c r="C1855" s="384">
        <f t="shared" ref="C1855:D1870" si="272">C1843</f>
        <v>45717</v>
      </c>
      <c r="D1855" s="384">
        <f t="shared" si="272"/>
        <v>45747</v>
      </c>
      <c r="E1855" s="385">
        <f ca="1">IFERROR(INDEX('3. GRI Pricing'!$A$16:$AP$616,MATCH('PBI data'!$B1855,'3. GRI Pricing'!$A$16:$A$616,0),MATCH('PBI data'!$D1855,'3. GRI Pricing'!$A$16:$AP$16,0)),0)</f>
        <v>1389.7991302525195</v>
      </c>
    </row>
    <row r="1856" spans="1:5" x14ac:dyDescent="0.25">
      <c r="B1856" s="1" t="str">
        <f t="shared" ca="1" si="271"/>
        <v>222708155</v>
      </c>
      <c r="C1856" s="384">
        <f t="shared" si="272"/>
        <v>45748</v>
      </c>
      <c r="D1856" s="384">
        <f t="shared" si="272"/>
        <v>45777</v>
      </c>
      <c r="E1856" s="385">
        <f ca="1">IFERROR(INDEX('3. GRI Pricing'!$A$16:$AP$616,MATCH('PBI data'!$B1856,'3. GRI Pricing'!$A$16:$A$616,0),MATCH('PBI data'!$D1856,'3. GRI Pricing'!$A$16:$AP$16,0)),0)</f>
        <v>1396.4711556077104</v>
      </c>
    </row>
    <row r="1857" spans="1:5" x14ac:dyDescent="0.25">
      <c r="B1857" s="1" t="str">
        <f t="shared" ca="1" si="271"/>
        <v>222708155</v>
      </c>
      <c r="C1857" s="384">
        <f t="shared" si="272"/>
        <v>45778</v>
      </c>
      <c r="D1857" s="384">
        <f t="shared" si="272"/>
        <v>45808</v>
      </c>
      <c r="E1857" s="385">
        <f ca="1">IFERROR(INDEX('3. GRI Pricing'!$A$16:$AP$616,MATCH('PBI data'!$B1857,'3. GRI Pricing'!$A$16:$A$616,0),MATCH('PBI data'!$D1857,'3. GRI Pricing'!$A$16:$AP$16,0)),0)</f>
        <v>1403.3992333913852</v>
      </c>
    </row>
    <row r="1858" spans="1:5" x14ac:dyDescent="0.25">
      <c r="B1858" s="1" t="str">
        <f t="shared" ca="1" si="271"/>
        <v>222708155</v>
      </c>
      <c r="C1858" s="384">
        <f t="shared" si="272"/>
        <v>45809</v>
      </c>
      <c r="D1858" s="384">
        <f t="shared" si="272"/>
        <v>45838</v>
      </c>
      <c r="E1858" s="385">
        <f ca="1">IFERROR(INDEX('3. GRI Pricing'!$A$16:$AP$616,MATCH('PBI data'!$B1858,'3. GRI Pricing'!$A$16:$A$616,0),MATCH('PBI data'!$D1858,'3. GRI Pricing'!$A$16:$AP$16,0)),0)</f>
        <v>1410.1365489248478</v>
      </c>
    </row>
    <row r="1859" spans="1:5" x14ac:dyDescent="0.25">
      <c r="B1859" s="1" t="str">
        <f t="shared" ca="1" si="271"/>
        <v>222708155</v>
      </c>
      <c r="C1859" s="384">
        <f t="shared" si="272"/>
        <v>45839</v>
      </c>
      <c r="D1859" s="384">
        <f t="shared" si="272"/>
        <v>45869</v>
      </c>
      <c r="E1859" s="385">
        <f ca="1">IFERROR(INDEX('3. GRI Pricing'!$A$16:$AP$616,MATCH('PBI data'!$B1859,'3. GRI Pricing'!$A$16:$A$616,0),MATCH('PBI data'!$D1859,'3. GRI Pricing'!$A$16:$AP$16,0)),0)</f>
        <v>1417.1324225290562</v>
      </c>
    </row>
    <row r="1860" spans="1:5" x14ac:dyDescent="0.25">
      <c r="B1860" s="1" t="str">
        <f t="shared" ca="1" si="271"/>
        <v>222708155</v>
      </c>
      <c r="C1860" s="384">
        <f t="shared" si="272"/>
        <v>45870</v>
      </c>
      <c r="D1860" s="384">
        <f t="shared" si="272"/>
        <v>45900</v>
      </c>
      <c r="E1860" s="385">
        <f ca="1">IFERROR(INDEX('3. GRI Pricing'!$A$16:$AP$616,MATCH('PBI data'!$B1860,'3. GRI Pricing'!$A$16:$A$616,0),MATCH('PBI data'!$D1860,'3. GRI Pricing'!$A$16:$AP$16,0)),0)</f>
        <v>1424.1630035859032</v>
      </c>
    </row>
    <row r="1861" spans="1:5" x14ac:dyDescent="0.25">
      <c r="B1861" s="1" t="str">
        <f t="shared" ca="1" si="271"/>
        <v>222708155</v>
      </c>
      <c r="C1861" s="384">
        <f t="shared" si="272"/>
        <v>45901</v>
      </c>
      <c r="D1861" s="384">
        <f t="shared" si="272"/>
        <v>45930</v>
      </c>
      <c r="E1861" s="385">
        <f ca="1">IFERROR(INDEX('3. GRI Pricing'!$A$16:$AP$616,MATCH('PBI data'!$B1861,'3. GRI Pricing'!$A$16:$A$616,0),MATCH('PBI data'!$D1861,'3. GRI Pricing'!$A$16:$AP$16,0)),0)</f>
        <v>1430.9999999999991</v>
      </c>
    </row>
    <row r="1862" spans="1:5" x14ac:dyDescent="0.25">
      <c r="A1862" s="381">
        <f>A1850+1</f>
        <v>156</v>
      </c>
      <c r="B1862" s="383" t="str">
        <f ca="1">OFFSET('3. GRI Pricing'!$A$16,'PBI data'!A1862,0)</f>
        <v>222708156</v>
      </c>
      <c r="C1862" s="384">
        <f t="shared" si="272"/>
        <v>45566</v>
      </c>
      <c r="D1862" s="384">
        <f t="shared" si="272"/>
        <v>45596</v>
      </c>
      <c r="E1862" s="385">
        <f ca="1">IFERROR(INDEX('3. GRI Pricing'!$A$16:$AP$616,MATCH('PBI data'!$B1862,'3. GRI Pricing'!$A$16:$A$616,0),MATCH('PBI data'!$D1862,'3. GRI Pricing'!$A$16:$AP$16,0)),0)</f>
        <v>1356.6975282449646</v>
      </c>
    </row>
    <row r="1863" spans="1:5" x14ac:dyDescent="0.25">
      <c r="B1863" s="1" t="str">
        <f ca="1">B1862</f>
        <v>222708156</v>
      </c>
      <c r="C1863" s="384">
        <f t="shared" si="272"/>
        <v>45597</v>
      </c>
      <c r="D1863" s="384">
        <f t="shared" si="272"/>
        <v>45626</v>
      </c>
      <c r="E1863" s="385">
        <f ca="1">IFERROR(INDEX('3. GRI Pricing'!$A$16:$AP$616,MATCH('PBI data'!$B1863,'3. GRI Pricing'!$A$16:$A$616,0),MATCH('PBI data'!$D1863,'3. GRI Pricing'!$A$16:$AP$16,0)),0)</f>
        <v>1363.2106423423454</v>
      </c>
    </row>
    <row r="1864" spans="1:5" x14ac:dyDescent="0.25">
      <c r="B1864" s="1" t="str">
        <f t="shared" ref="B1864:B1873" ca="1" si="273">B1863</f>
        <v>222708156</v>
      </c>
      <c r="C1864" s="384">
        <f t="shared" si="272"/>
        <v>45627</v>
      </c>
      <c r="D1864" s="384">
        <f t="shared" si="272"/>
        <v>45657</v>
      </c>
      <c r="E1864" s="385">
        <f ca="1">IFERROR(INDEX('3. GRI Pricing'!$A$16:$AP$616,MATCH('PBI data'!$B1864,'3. GRI Pricing'!$A$16:$A$616,0),MATCH('PBI data'!$D1864,'3. GRI Pricing'!$A$16:$AP$16,0)),0)</f>
        <v>1369.9737103282152</v>
      </c>
    </row>
    <row r="1865" spans="1:5" x14ac:dyDescent="0.25">
      <c r="B1865" s="1" t="str">
        <f t="shared" ca="1" si="273"/>
        <v>222708156</v>
      </c>
      <c r="C1865" s="384">
        <f t="shared" si="272"/>
        <v>45658</v>
      </c>
      <c r="D1865" s="384">
        <f t="shared" si="272"/>
        <v>45688</v>
      </c>
      <c r="E1865" s="385">
        <f ca="1">IFERROR(INDEX('3. GRI Pricing'!$A$16:$AP$616,MATCH('PBI data'!$B1865,'3. GRI Pricing'!$A$16:$A$616,0),MATCH('PBI data'!$D1865,'3. GRI Pricing'!$A$16:$AP$16,0)),0)</f>
        <v>1376.7703307873132</v>
      </c>
    </row>
    <row r="1866" spans="1:5" x14ac:dyDescent="0.25">
      <c r="B1866" s="1" t="str">
        <f t="shared" ca="1" si="273"/>
        <v>222708156</v>
      </c>
      <c r="C1866" s="384">
        <f t="shared" si="272"/>
        <v>45689</v>
      </c>
      <c r="D1866" s="384">
        <f t="shared" si="272"/>
        <v>45716</v>
      </c>
      <c r="E1866" s="385">
        <f ca="1">IFERROR(INDEX('3. GRI Pricing'!$A$16:$AP$616,MATCH('PBI data'!$B1866,'3. GRI Pricing'!$A$16:$A$616,0),MATCH('PBI data'!$D1866,'3. GRI Pricing'!$A$16:$AP$16,0)),0)</f>
        <v>1382.9381912916188</v>
      </c>
    </row>
    <row r="1867" spans="1:5" x14ac:dyDescent="0.25">
      <c r="B1867" s="1" t="str">
        <f t="shared" ca="1" si="273"/>
        <v>222708156</v>
      </c>
      <c r="C1867" s="384">
        <f t="shared" si="272"/>
        <v>45717</v>
      </c>
      <c r="D1867" s="384">
        <f t="shared" si="272"/>
        <v>45747</v>
      </c>
      <c r="E1867" s="385">
        <f ca="1">IFERROR(INDEX('3. GRI Pricing'!$A$16:$AP$616,MATCH('PBI data'!$B1867,'3. GRI Pricing'!$A$16:$A$616,0),MATCH('PBI data'!$D1867,'3. GRI Pricing'!$A$16:$AP$16,0)),0)</f>
        <v>1389.7991302525195</v>
      </c>
    </row>
    <row r="1868" spans="1:5" x14ac:dyDescent="0.25">
      <c r="B1868" s="1" t="str">
        <f t="shared" ca="1" si="273"/>
        <v>222708156</v>
      </c>
      <c r="C1868" s="384">
        <f t="shared" si="272"/>
        <v>45748</v>
      </c>
      <c r="D1868" s="384">
        <f t="shared" si="272"/>
        <v>45777</v>
      </c>
      <c r="E1868" s="385">
        <f ca="1">IFERROR(INDEX('3. GRI Pricing'!$A$16:$AP$616,MATCH('PBI data'!$B1868,'3. GRI Pricing'!$A$16:$A$616,0),MATCH('PBI data'!$D1868,'3. GRI Pricing'!$A$16:$AP$16,0)),0)</f>
        <v>1396.4711556077104</v>
      </c>
    </row>
    <row r="1869" spans="1:5" x14ac:dyDescent="0.25">
      <c r="B1869" s="1" t="str">
        <f t="shared" ca="1" si="273"/>
        <v>222708156</v>
      </c>
      <c r="C1869" s="384">
        <f t="shared" si="272"/>
        <v>45778</v>
      </c>
      <c r="D1869" s="384">
        <f t="shared" si="272"/>
        <v>45808</v>
      </c>
      <c r="E1869" s="385">
        <f ca="1">IFERROR(INDEX('3. GRI Pricing'!$A$16:$AP$616,MATCH('PBI data'!$B1869,'3. GRI Pricing'!$A$16:$A$616,0),MATCH('PBI data'!$D1869,'3. GRI Pricing'!$A$16:$AP$16,0)),0)</f>
        <v>1403.3992333913852</v>
      </c>
    </row>
    <row r="1870" spans="1:5" x14ac:dyDescent="0.25">
      <c r="B1870" s="1" t="str">
        <f t="shared" ca="1" si="273"/>
        <v>222708156</v>
      </c>
      <c r="C1870" s="384">
        <f t="shared" si="272"/>
        <v>45809</v>
      </c>
      <c r="D1870" s="384">
        <f t="shared" si="272"/>
        <v>45838</v>
      </c>
      <c r="E1870" s="385">
        <f ca="1">IFERROR(INDEX('3. GRI Pricing'!$A$16:$AP$616,MATCH('PBI data'!$B1870,'3. GRI Pricing'!$A$16:$A$616,0),MATCH('PBI data'!$D1870,'3. GRI Pricing'!$A$16:$AP$16,0)),0)</f>
        <v>1410.1365489248478</v>
      </c>
    </row>
    <row r="1871" spans="1:5" x14ac:dyDescent="0.25">
      <c r="B1871" s="1" t="str">
        <f t="shared" ca="1" si="273"/>
        <v>222708156</v>
      </c>
      <c r="C1871" s="384">
        <f t="shared" ref="C1871:D1886" si="274">C1859</f>
        <v>45839</v>
      </c>
      <c r="D1871" s="384">
        <f t="shared" si="274"/>
        <v>45869</v>
      </c>
      <c r="E1871" s="385">
        <f ca="1">IFERROR(INDEX('3. GRI Pricing'!$A$16:$AP$616,MATCH('PBI data'!$B1871,'3. GRI Pricing'!$A$16:$A$616,0),MATCH('PBI data'!$D1871,'3. GRI Pricing'!$A$16:$AP$16,0)),0)</f>
        <v>1417.1324225290562</v>
      </c>
    </row>
    <row r="1872" spans="1:5" x14ac:dyDescent="0.25">
      <c r="B1872" s="1" t="str">
        <f t="shared" ca="1" si="273"/>
        <v>222708156</v>
      </c>
      <c r="C1872" s="384">
        <f t="shared" si="274"/>
        <v>45870</v>
      </c>
      <c r="D1872" s="384">
        <f t="shared" si="274"/>
        <v>45900</v>
      </c>
      <c r="E1872" s="385">
        <f ca="1">IFERROR(INDEX('3. GRI Pricing'!$A$16:$AP$616,MATCH('PBI data'!$B1872,'3. GRI Pricing'!$A$16:$A$616,0),MATCH('PBI data'!$D1872,'3. GRI Pricing'!$A$16:$AP$16,0)),0)</f>
        <v>1424.1630035859032</v>
      </c>
    </row>
    <row r="1873" spans="1:5" x14ac:dyDescent="0.25">
      <c r="B1873" s="1" t="str">
        <f t="shared" ca="1" si="273"/>
        <v>222708156</v>
      </c>
      <c r="C1873" s="384">
        <f t="shared" si="274"/>
        <v>45901</v>
      </c>
      <c r="D1873" s="384">
        <f t="shared" si="274"/>
        <v>45930</v>
      </c>
      <c r="E1873" s="385">
        <f ca="1">IFERROR(INDEX('3. GRI Pricing'!$A$16:$AP$616,MATCH('PBI data'!$B1873,'3. GRI Pricing'!$A$16:$A$616,0),MATCH('PBI data'!$D1873,'3. GRI Pricing'!$A$16:$AP$16,0)),0)</f>
        <v>1430.9999999999991</v>
      </c>
    </row>
    <row r="1874" spans="1:5" x14ac:dyDescent="0.25">
      <c r="A1874" s="381">
        <f>A1862+1</f>
        <v>157</v>
      </c>
      <c r="B1874" s="383" t="str">
        <f ca="1">OFFSET('3. GRI Pricing'!$A$16,'PBI data'!A1874,0)</f>
        <v>222708157</v>
      </c>
      <c r="C1874" s="384">
        <f t="shared" si="274"/>
        <v>45566</v>
      </c>
      <c r="D1874" s="384">
        <f t="shared" si="274"/>
        <v>45596</v>
      </c>
      <c r="E1874" s="385">
        <f ca="1">IFERROR(INDEX('3. GRI Pricing'!$A$16:$AP$616,MATCH('PBI data'!$B1874,'3. GRI Pricing'!$A$16:$A$616,0),MATCH('PBI data'!$D1874,'3. GRI Pricing'!$A$16:$AP$16,0)),0)</f>
        <v>1834.0540659607857</v>
      </c>
    </row>
    <row r="1875" spans="1:5" x14ac:dyDescent="0.25">
      <c r="B1875" s="1" t="str">
        <f ca="1">B1874</f>
        <v>222708157</v>
      </c>
      <c r="C1875" s="384">
        <f t="shared" si="274"/>
        <v>45597</v>
      </c>
      <c r="D1875" s="384">
        <f t="shared" si="274"/>
        <v>45626</v>
      </c>
      <c r="E1875" s="385">
        <f ca="1">IFERROR(INDEX('3. GRI Pricing'!$A$16:$AP$616,MATCH('PBI data'!$B1875,'3. GRI Pricing'!$A$16:$A$616,0),MATCH('PBI data'!$D1875,'3. GRI Pricing'!$A$16:$AP$16,0)),0)</f>
        <v>1842.8588313146524</v>
      </c>
    </row>
    <row r="1876" spans="1:5" x14ac:dyDescent="0.25">
      <c r="B1876" s="1" t="str">
        <f t="shared" ref="B1876:B1885" ca="1" si="275">B1875</f>
        <v>222708157</v>
      </c>
      <c r="C1876" s="384">
        <f t="shared" si="274"/>
        <v>45627</v>
      </c>
      <c r="D1876" s="384">
        <f t="shared" si="274"/>
        <v>45657</v>
      </c>
      <c r="E1876" s="385">
        <f ca="1">IFERROR(INDEX('3. GRI Pricing'!$A$16:$AP$616,MATCH('PBI data'!$B1876,'3. GRI Pricing'!$A$16:$A$616,0),MATCH('PBI data'!$D1876,'3. GRI Pricing'!$A$16:$AP$16,0)),0)</f>
        <v>1852.0014972955505</v>
      </c>
    </row>
    <row r="1877" spans="1:5" x14ac:dyDescent="0.25">
      <c r="B1877" s="1" t="str">
        <f t="shared" ca="1" si="275"/>
        <v>222708157</v>
      </c>
      <c r="C1877" s="384">
        <f t="shared" si="274"/>
        <v>45658</v>
      </c>
      <c r="D1877" s="384">
        <f t="shared" si="274"/>
        <v>45688</v>
      </c>
      <c r="E1877" s="385">
        <f ca="1">IFERROR(INDEX('3. GRI Pricing'!$A$16:$AP$616,MATCH('PBI data'!$B1877,'3. GRI Pricing'!$A$16:$A$616,0),MATCH('PBI data'!$D1877,'3. GRI Pricing'!$A$16:$AP$16,0)),0)</f>
        <v>1861.1895212495162</v>
      </c>
    </row>
    <row r="1878" spans="1:5" x14ac:dyDescent="0.25">
      <c r="B1878" s="1" t="str">
        <f t="shared" ca="1" si="275"/>
        <v>222708157</v>
      </c>
      <c r="C1878" s="384">
        <f t="shared" si="274"/>
        <v>45689</v>
      </c>
      <c r="D1878" s="384">
        <f t="shared" si="274"/>
        <v>45716</v>
      </c>
      <c r="E1878" s="385">
        <f ca="1">IFERROR(INDEX('3. GRI Pricing'!$A$16:$AP$616,MATCH('PBI data'!$B1878,'3. GRI Pricing'!$A$16:$A$616,0),MATCH('PBI data'!$D1878,'3. GRI Pricing'!$A$16:$AP$16,0)),0)</f>
        <v>1869.5275548942254</v>
      </c>
    </row>
    <row r="1879" spans="1:5" x14ac:dyDescent="0.25">
      <c r="B1879" s="1" t="str">
        <f t="shared" ca="1" si="275"/>
        <v>222708157</v>
      </c>
      <c r="C1879" s="384">
        <f t="shared" si="274"/>
        <v>45717</v>
      </c>
      <c r="D1879" s="384">
        <f t="shared" si="274"/>
        <v>45747</v>
      </c>
      <c r="E1879" s="385">
        <f ca="1">IFERROR(INDEX('3. GRI Pricing'!$A$16:$AP$616,MATCH('PBI data'!$B1879,'3. GRI Pricing'!$A$16:$A$616,0),MATCH('PBI data'!$D1879,'3. GRI Pricing'!$A$16:$AP$16,0)),0)</f>
        <v>1878.8025279339615</v>
      </c>
    </row>
    <row r="1880" spans="1:5" x14ac:dyDescent="0.25">
      <c r="B1880" s="1" t="str">
        <f t="shared" ca="1" si="275"/>
        <v>222708157</v>
      </c>
      <c r="C1880" s="384">
        <f t="shared" si="274"/>
        <v>45748</v>
      </c>
      <c r="D1880" s="384">
        <f t="shared" si="274"/>
        <v>45777</v>
      </c>
      <c r="E1880" s="385">
        <f ca="1">IFERROR(INDEX('3. GRI Pricing'!$A$16:$AP$616,MATCH('PBI data'!$B1880,'3. GRI Pricing'!$A$16:$A$616,0),MATCH('PBI data'!$D1880,'3. GRI Pricing'!$A$16:$AP$16,0)),0)</f>
        <v>1887.8221177659791</v>
      </c>
    </row>
    <row r="1881" spans="1:5" x14ac:dyDescent="0.25">
      <c r="B1881" s="1" t="str">
        <f t="shared" ca="1" si="275"/>
        <v>222708157</v>
      </c>
      <c r="C1881" s="384">
        <f t="shared" si="274"/>
        <v>45778</v>
      </c>
      <c r="D1881" s="384">
        <f t="shared" si="274"/>
        <v>45808</v>
      </c>
      <c r="E1881" s="385">
        <f ca="1">IFERROR(INDEX('3. GRI Pricing'!$A$16:$AP$616,MATCH('PBI data'!$B1881,'3. GRI Pricing'!$A$16:$A$616,0),MATCH('PBI data'!$D1881,'3. GRI Pricing'!$A$16:$AP$16,0)),0)</f>
        <v>1897.1878525476136</v>
      </c>
    </row>
    <row r="1882" spans="1:5" x14ac:dyDescent="0.25">
      <c r="B1882" s="1" t="str">
        <f t="shared" ca="1" si="275"/>
        <v>222708157</v>
      </c>
      <c r="C1882" s="384">
        <f t="shared" si="274"/>
        <v>45809</v>
      </c>
      <c r="D1882" s="384">
        <f t="shared" si="274"/>
        <v>45838</v>
      </c>
      <c r="E1882" s="385">
        <f ca="1">IFERROR(INDEX('3. GRI Pricing'!$A$16:$AP$616,MATCH('PBI data'!$B1882,'3. GRI Pricing'!$A$16:$A$616,0),MATCH('PBI data'!$D1882,'3. GRI Pricing'!$A$16:$AP$16,0)),0)</f>
        <v>1906.2957050280352</v>
      </c>
    </row>
    <row r="1883" spans="1:5" x14ac:dyDescent="0.25">
      <c r="B1883" s="1" t="str">
        <f t="shared" ca="1" si="275"/>
        <v>222708157</v>
      </c>
      <c r="C1883" s="384">
        <f t="shared" si="274"/>
        <v>45839</v>
      </c>
      <c r="D1883" s="384">
        <f t="shared" si="274"/>
        <v>45869</v>
      </c>
      <c r="E1883" s="385">
        <f ca="1">IFERROR(INDEX('3. GRI Pricing'!$A$16:$AP$616,MATCH('PBI data'!$B1883,'3. GRI Pricing'!$A$16:$A$616,0),MATCH('PBI data'!$D1883,'3. GRI Pricing'!$A$16:$AP$16,0)),0)</f>
        <v>1915.7530897152055</v>
      </c>
    </row>
    <row r="1884" spans="1:5" x14ac:dyDescent="0.25">
      <c r="B1884" s="1" t="str">
        <f t="shared" ca="1" si="275"/>
        <v>222708157</v>
      </c>
      <c r="C1884" s="384">
        <f t="shared" si="274"/>
        <v>45870</v>
      </c>
      <c r="D1884" s="384">
        <f t="shared" si="274"/>
        <v>45900</v>
      </c>
      <c r="E1884" s="385">
        <f ca="1">IFERROR(INDEX('3. GRI Pricing'!$A$16:$AP$616,MATCH('PBI data'!$B1884,'3. GRI Pricing'!$A$16:$A$616,0),MATCH('PBI data'!$D1884,'3. GRI Pricing'!$A$16:$AP$16,0)),0)</f>
        <v>1925.2573937364989</v>
      </c>
    </row>
    <row r="1885" spans="1:5" x14ac:dyDescent="0.25">
      <c r="B1885" s="1" t="str">
        <f t="shared" ca="1" si="275"/>
        <v>222708157</v>
      </c>
      <c r="C1885" s="384">
        <f t="shared" si="274"/>
        <v>45901</v>
      </c>
      <c r="D1885" s="384">
        <f t="shared" si="274"/>
        <v>45930</v>
      </c>
      <c r="E1885" s="385">
        <f ca="1">IFERROR(INDEX('3. GRI Pricing'!$A$16:$AP$616,MATCH('PBI data'!$B1885,'3. GRI Pricing'!$A$16:$A$616,0),MATCH('PBI data'!$D1885,'3. GRI Pricing'!$A$16:$AP$16,0)),0)</f>
        <v>1934.4999999999991</v>
      </c>
    </row>
    <row r="1886" spans="1:5" x14ac:dyDescent="0.25">
      <c r="A1886" s="381">
        <f>A1874+1</f>
        <v>158</v>
      </c>
      <c r="B1886" s="383" t="str">
        <f ca="1">OFFSET('3. GRI Pricing'!$A$16,'PBI data'!A1886,0)</f>
        <v>222708158</v>
      </c>
      <c r="C1886" s="384">
        <f t="shared" si="274"/>
        <v>45566</v>
      </c>
      <c r="D1886" s="384">
        <f t="shared" si="274"/>
        <v>45596</v>
      </c>
      <c r="E1886" s="385">
        <f ca="1">IFERROR(INDEX('3. GRI Pricing'!$A$16:$AP$616,MATCH('PBI data'!$B1886,'3. GRI Pricing'!$A$16:$A$616,0),MATCH('PBI data'!$D1886,'3. GRI Pricing'!$A$16:$AP$16,0)),0)</f>
        <v>1366.7471395652979</v>
      </c>
    </row>
    <row r="1887" spans="1:5" x14ac:dyDescent="0.25">
      <c r="B1887" s="1" t="str">
        <f ca="1">B1886</f>
        <v>222708158</v>
      </c>
      <c r="C1887" s="384">
        <f t="shared" ref="C1887:D1902" si="276">C1875</f>
        <v>45597</v>
      </c>
      <c r="D1887" s="384">
        <f t="shared" si="276"/>
        <v>45626</v>
      </c>
      <c r="E1887" s="385">
        <f ca="1">IFERROR(INDEX('3. GRI Pricing'!$A$16:$AP$616,MATCH('PBI data'!$B1887,'3. GRI Pricing'!$A$16:$A$616,0),MATCH('PBI data'!$D1887,'3. GRI Pricing'!$A$16:$AP$16,0)),0)</f>
        <v>1373.308498952289</v>
      </c>
    </row>
    <row r="1888" spans="1:5" x14ac:dyDescent="0.25">
      <c r="B1888" s="1" t="str">
        <f t="shared" ref="B1888:B1897" ca="1" si="277">B1887</f>
        <v>222708158</v>
      </c>
      <c r="C1888" s="384">
        <f t="shared" si="276"/>
        <v>45627</v>
      </c>
      <c r="D1888" s="384">
        <f t="shared" si="276"/>
        <v>45657</v>
      </c>
      <c r="E1888" s="385">
        <f ca="1">IFERROR(INDEX('3. GRI Pricing'!$A$16:$AP$616,MATCH('PBI data'!$B1888,'3. GRI Pricing'!$A$16:$A$616,0),MATCH('PBI data'!$D1888,'3. GRI Pricing'!$A$16:$AP$16,0)),0)</f>
        <v>1380.1216637380542</v>
      </c>
    </row>
    <row r="1889" spans="1:5" x14ac:dyDescent="0.25">
      <c r="B1889" s="1" t="str">
        <f t="shared" ca="1" si="277"/>
        <v>222708158</v>
      </c>
      <c r="C1889" s="384">
        <f t="shared" si="276"/>
        <v>45658</v>
      </c>
      <c r="D1889" s="384">
        <f t="shared" si="276"/>
        <v>45688</v>
      </c>
      <c r="E1889" s="385">
        <f ca="1">IFERROR(INDEX('3. GRI Pricing'!$A$16:$AP$616,MATCH('PBI data'!$B1889,'3. GRI Pricing'!$A$16:$A$616,0),MATCH('PBI data'!$D1889,'3. GRI Pricing'!$A$16:$AP$16,0)),0)</f>
        <v>1386.9686295338863</v>
      </c>
    </row>
    <row r="1890" spans="1:5" x14ac:dyDescent="0.25">
      <c r="B1890" s="1" t="str">
        <f t="shared" ca="1" si="277"/>
        <v>222708158</v>
      </c>
      <c r="C1890" s="384">
        <f t="shared" si="276"/>
        <v>45689</v>
      </c>
      <c r="D1890" s="384">
        <f t="shared" si="276"/>
        <v>45716</v>
      </c>
      <c r="E1890" s="385">
        <f ca="1">IFERROR(INDEX('3. GRI Pricing'!$A$16:$AP$616,MATCH('PBI data'!$B1890,'3. GRI Pricing'!$A$16:$A$616,0),MATCH('PBI data'!$D1890,'3. GRI Pricing'!$A$16:$AP$16,0)),0)</f>
        <v>1393.1821778937792</v>
      </c>
    </row>
    <row r="1891" spans="1:5" x14ac:dyDescent="0.25">
      <c r="B1891" s="1" t="str">
        <f t="shared" ca="1" si="277"/>
        <v>222708158</v>
      </c>
      <c r="C1891" s="384">
        <f t="shared" si="276"/>
        <v>45717</v>
      </c>
      <c r="D1891" s="384">
        <f t="shared" si="276"/>
        <v>45747</v>
      </c>
      <c r="E1891" s="385">
        <f ca="1">IFERROR(INDEX('3. GRI Pricing'!$A$16:$AP$616,MATCH('PBI data'!$B1891,'3. GRI Pricing'!$A$16:$A$616,0),MATCH('PBI data'!$D1891,'3. GRI Pricing'!$A$16:$AP$16,0)),0)</f>
        <v>1400.0939386247608</v>
      </c>
    </row>
    <row r="1892" spans="1:5" x14ac:dyDescent="0.25">
      <c r="B1892" s="1" t="str">
        <f t="shared" ca="1" si="277"/>
        <v>222708158</v>
      </c>
      <c r="C1892" s="384">
        <f t="shared" si="276"/>
        <v>45748</v>
      </c>
      <c r="D1892" s="384">
        <f t="shared" si="276"/>
        <v>45777</v>
      </c>
      <c r="E1892" s="385">
        <f ca="1">IFERROR(INDEX('3. GRI Pricing'!$A$16:$AP$616,MATCH('PBI data'!$B1892,'3. GRI Pricing'!$A$16:$A$616,0),MATCH('PBI data'!$D1892,'3. GRI Pricing'!$A$16:$AP$16,0)),0)</f>
        <v>1406.8153863899902</v>
      </c>
    </row>
    <row r="1893" spans="1:5" x14ac:dyDescent="0.25">
      <c r="B1893" s="1" t="str">
        <f t="shared" ca="1" si="277"/>
        <v>222708158</v>
      </c>
      <c r="C1893" s="384">
        <f t="shared" si="276"/>
        <v>45778</v>
      </c>
      <c r="D1893" s="384">
        <f t="shared" si="276"/>
        <v>45808</v>
      </c>
      <c r="E1893" s="385">
        <f ca="1">IFERROR(INDEX('3. GRI Pricing'!$A$16:$AP$616,MATCH('PBI data'!$B1893,'3. GRI Pricing'!$A$16:$A$616,0),MATCH('PBI data'!$D1893,'3. GRI Pricing'!$A$16:$AP$16,0)),0)</f>
        <v>1413.794783268359</v>
      </c>
    </row>
    <row r="1894" spans="1:5" x14ac:dyDescent="0.25">
      <c r="B1894" s="1" t="str">
        <f t="shared" ca="1" si="277"/>
        <v>222708158</v>
      </c>
      <c r="C1894" s="384">
        <f t="shared" si="276"/>
        <v>45809</v>
      </c>
      <c r="D1894" s="384">
        <f t="shared" si="276"/>
        <v>45838</v>
      </c>
      <c r="E1894" s="385">
        <f ca="1">IFERROR(INDEX('3. GRI Pricing'!$A$16:$AP$616,MATCH('PBI data'!$B1894,'3. GRI Pricing'!$A$16:$A$616,0),MATCH('PBI data'!$D1894,'3. GRI Pricing'!$A$16:$AP$16,0)),0)</f>
        <v>1420.5820048428102</v>
      </c>
    </row>
    <row r="1895" spans="1:5" x14ac:dyDescent="0.25">
      <c r="B1895" s="1" t="str">
        <f t="shared" ca="1" si="277"/>
        <v>222708158</v>
      </c>
      <c r="C1895" s="384">
        <f t="shared" si="276"/>
        <v>45839</v>
      </c>
      <c r="D1895" s="384">
        <f t="shared" si="276"/>
        <v>45869</v>
      </c>
      <c r="E1895" s="385">
        <f ca="1">IFERROR(INDEX('3. GRI Pricing'!$A$16:$AP$616,MATCH('PBI data'!$B1895,'3. GRI Pricing'!$A$16:$A$616,0),MATCH('PBI data'!$D1895,'3. GRI Pricing'!$A$16:$AP$16,0)),0)</f>
        <v>1427.6296997329755</v>
      </c>
    </row>
    <row r="1896" spans="1:5" x14ac:dyDescent="0.25">
      <c r="B1896" s="1" t="str">
        <f t="shared" ca="1" si="277"/>
        <v>222708158</v>
      </c>
      <c r="C1896" s="384">
        <f t="shared" si="276"/>
        <v>45870</v>
      </c>
      <c r="D1896" s="384">
        <f t="shared" si="276"/>
        <v>45900</v>
      </c>
      <c r="E1896" s="385">
        <f ca="1">IFERROR(INDEX('3. GRI Pricing'!$A$16:$AP$616,MATCH('PBI data'!$B1896,'3. GRI Pricing'!$A$16:$A$616,0),MATCH('PBI data'!$D1896,'3. GRI Pricing'!$A$16:$AP$16,0)),0)</f>
        <v>1434.7123591680215</v>
      </c>
    </row>
    <row r="1897" spans="1:5" x14ac:dyDescent="0.25">
      <c r="B1897" s="1" t="str">
        <f t="shared" ca="1" si="277"/>
        <v>222708158</v>
      </c>
      <c r="C1897" s="384">
        <f t="shared" si="276"/>
        <v>45901</v>
      </c>
      <c r="D1897" s="384">
        <f t="shared" si="276"/>
        <v>45930</v>
      </c>
      <c r="E1897" s="385">
        <f ca="1">IFERROR(INDEX('3. GRI Pricing'!$A$16:$AP$616,MATCH('PBI data'!$B1897,'3. GRI Pricing'!$A$16:$A$616,0),MATCH('PBI data'!$D1897,'3. GRI Pricing'!$A$16:$AP$16,0)),0)</f>
        <v>1441.5999999999997</v>
      </c>
    </row>
    <row r="1898" spans="1:5" x14ac:dyDescent="0.25">
      <c r="A1898" s="381">
        <f>A1886+1</f>
        <v>159</v>
      </c>
      <c r="B1898" s="383" t="str">
        <f ca="1">OFFSET('3. GRI Pricing'!$A$16,'PBI data'!A1898,0)</f>
        <v>222708159</v>
      </c>
      <c r="C1898" s="384">
        <f t="shared" si="276"/>
        <v>45566</v>
      </c>
      <c r="D1898" s="384">
        <f t="shared" si="276"/>
        <v>45596</v>
      </c>
      <c r="E1898" s="385">
        <f ca="1">IFERROR(INDEX('3. GRI Pricing'!$A$16:$AP$616,MATCH('PBI data'!$B1898,'3. GRI Pricing'!$A$16:$A$616,0),MATCH('PBI data'!$D1898,'3. GRI Pricing'!$A$16:$AP$16,0)),0)</f>
        <v>1422.0200018271296</v>
      </c>
    </row>
    <row r="1899" spans="1:5" x14ac:dyDescent="0.25">
      <c r="B1899" s="1" t="str">
        <f ca="1">B1898</f>
        <v>222708159</v>
      </c>
      <c r="C1899" s="384">
        <f t="shared" si="276"/>
        <v>45597</v>
      </c>
      <c r="D1899" s="384">
        <f t="shared" si="276"/>
        <v>45626</v>
      </c>
      <c r="E1899" s="385">
        <f ca="1">IFERROR(INDEX('3. GRI Pricing'!$A$16:$AP$616,MATCH('PBI data'!$B1899,'3. GRI Pricing'!$A$16:$A$616,0),MATCH('PBI data'!$D1899,'3. GRI Pricing'!$A$16:$AP$16,0)),0)</f>
        <v>1428.846710306977</v>
      </c>
    </row>
    <row r="1900" spans="1:5" x14ac:dyDescent="0.25">
      <c r="B1900" s="1" t="str">
        <f t="shared" ref="B1900:B1909" ca="1" si="278">B1899</f>
        <v>222708159</v>
      </c>
      <c r="C1900" s="384">
        <f t="shared" si="276"/>
        <v>45627</v>
      </c>
      <c r="D1900" s="384">
        <f t="shared" si="276"/>
        <v>45657</v>
      </c>
      <c r="E1900" s="385">
        <f ca="1">IFERROR(INDEX('3. GRI Pricing'!$A$16:$AP$616,MATCH('PBI data'!$B1900,'3. GRI Pricing'!$A$16:$A$616,0),MATCH('PBI data'!$D1900,'3. GRI Pricing'!$A$16:$AP$16,0)),0)</f>
        <v>1435.9354074921664</v>
      </c>
    </row>
    <row r="1901" spans="1:5" x14ac:dyDescent="0.25">
      <c r="B1901" s="1" t="str">
        <f t="shared" ca="1" si="278"/>
        <v>222708159</v>
      </c>
      <c r="C1901" s="384">
        <f t="shared" si="276"/>
        <v>45658</v>
      </c>
      <c r="D1901" s="384">
        <f t="shared" si="276"/>
        <v>45688</v>
      </c>
      <c r="E1901" s="385">
        <f ca="1">IFERROR(INDEX('3. GRI Pricing'!$A$16:$AP$616,MATCH('PBI data'!$B1901,'3. GRI Pricing'!$A$16:$A$616,0),MATCH('PBI data'!$D1901,'3. GRI Pricing'!$A$16:$AP$16,0)),0)</f>
        <v>1443.0592726400357</v>
      </c>
    </row>
    <row r="1902" spans="1:5" x14ac:dyDescent="0.25">
      <c r="B1902" s="1" t="str">
        <f t="shared" ca="1" si="278"/>
        <v>222708159</v>
      </c>
      <c r="C1902" s="384">
        <f t="shared" si="276"/>
        <v>45689</v>
      </c>
      <c r="D1902" s="384">
        <f t="shared" si="276"/>
        <v>45716</v>
      </c>
      <c r="E1902" s="385">
        <f ca="1">IFERROR(INDEX('3. GRI Pricing'!$A$16:$AP$616,MATCH('PBI data'!$B1902,'3. GRI Pricing'!$A$16:$A$616,0),MATCH('PBI data'!$D1902,'3. GRI Pricing'!$A$16:$AP$16,0)),0)</f>
        <v>1449.5241042056596</v>
      </c>
    </row>
    <row r="1903" spans="1:5" x14ac:dyDescent="0.25">
      <c r="B1903" s="1" t="str">
        <f t="shared" ca="1" si="278"/>
        <v>222708159</v>
      </c>
      <c r="C1903" s="384">
        <f t="shared" ref="C1903:D1918" si="279">C1891</f>
        <v>45717</v>
      </c>
      <c r="D1903" s="384">
        <f t="shared" si="279"/>
        <v>45747</v>
      </c>
      <c r="E1903" s="385">
        <f ca="1">IFERROR(INDEX('3. GRI Pricing'!$A$16:$AP$616,MATCH('PBI data'!$B1903,'3. GRI Pricing'!$A$16:$A$616,0),MATCH('PBI data'!$D1903,'3. GRI Pricing'!$A$16:$AP$16,0)),0)</f>
        <v>1456.7153846720851</v>
      </c>
    </row>
    <row r="1904" spans="1:5" x14ac:dyDescent="0.25">
      <c r="B1904" s="1" t="str">
        <f t="shared" ca="1" si="278"/>
        <v>222708159</v>
      </c>
      <c r="C1904" s="384">
        <f t="shared" si="279"/>
        <v>45748</v>
      </c>
      <c r="D1904" s="384">
        <f t="shared" si="279"/>
        <v>45777</v>
      </c>
      <c r="E1904" s="385">
        <f ca="1">IFERROR(INDEX('3. GRI Pricing'!$A$16:$AP$616,MATCH('PBI data'!$B1904,'3. GRI Pricing'!$A$16:$A$616,0),MATCH('PBI data'!$D1904,'3. GRI Pricing'!$A$16:$AP$16,0)),0)</f>
        <v>1463.708655692526</v>
      </c>
    </row>
    <row r="1905" spans="1:5" x14ac:dyDescent="0.25">
      <c r="B1905" s="1" t="str">
        <f t="shared" ca="1" si="278"/>
        <v>222708159</v>
      </c>
      <c r="C1905" s="384">
        <f t="shared" si="279"/>
        <v>45778</v>
      </c>
      <c r="D1905" s="384">
        <f t="shared" si="279"/>
        <v>45808</v>
      </c>
      <c r="E1905" s="385">
        <f ca="1">IFERROR(INDEX('3. GRI Pricing'!$A$16:$AP$616,MATCH('PBI data'!$B1905,'3. GRI Pricing'!$A$16:$A$616,0),MATCH('PBI data'!$D1905,'3. GRI Pricing'!$A$16:$AP$16,0)),0)</f>
        <v>1470.9703075917112</v>
      </c>
    </row>
    <row r="1906" spans="1:5" x14ac:dyDescent="0.25">
      <c r="B1906" s="1" t="str">
        <f t="shared" ca="1" si="278"/>
        <v>222708159</v>
      </c>
      <c r="C1906" s="384">
        <f t="shared" si="279"/>
        <v>45809</v>
      </c>
      <c r="D1906" s="384">
        <f t="shared" si="279"/>
        <v>45838</v>
      </c>
      <c r="E1906" s="385">
        <f ca="1">IFERROR(INDEX('3. GRI Pricing'!$A$16:$AP$616,MATCH('PBI data'!$B1906,'3. GRI Pricing'!$A$16:$A$616,0),MATCH('PBI data'!$D1906,'3. GRI Pricing'!$A$16:$AP$16,0)),0)</f>
        <v>1478.0320123915997</v>
      </c>
    </row>
    <row r="1907" spans="1:5" x14ac:dyDescent="0.25">
      <c r="B1907" s="1" t="str">
        <f t="shared" ca="1" si="278"/>
        <v>222708159</v>
      </c>
      <c r="C1907" s="384">
        <f t="shared" si="279"/>
        <v>45839</v>
      </c>
      <c r="D1907" s="384">
        <f t="shared" si="279"/>
        <v>45869</v>
      </c>
      <c r="E1907" s="385">
        <f ca="1">IFERROR(INDEX('3. GRI Pricing'!$A$16:$AP$616,MATCH('PBI data'!$B1907,'3. GRI Pricing'!$A$16:$A$616,0),MATCH('PBI data'!$D1907,'3. GRI Pricing'!$A$16:$AP$16,0)),0)</f>
        <v>1485.364724354529</v>
      </c>
    </row>
    <row r="1908" spans="1:5" x14ac:dyDescent="0.25">
      <c r="B1908" s="1" t="str">
        <f t="shared" ca="1" si="278"/>
        <v>222708159</v>
      </c>
      <c r="C1908" s="384">
        <f t="shared" si="279"/>
        <v>45870</v>
      </c>
      <c r="D1908" s="384">
        <f t="shared" si="279"/>
        <v>45900</v>
      </c>
      <c r="E1908" s="385">
        <f ca="1">IFERROR(INDEX('3. GRI Pricing'!$A$16:$AP$616,MATCH('PBI data'!$B1908,'3. GRI Pricing'!$A$16:$A$616,0),MATCH('PBI data'!$D1908,'3. GRI Pricing'!$A$16:$AP$16,0)),0)</f>
        <v>1492.7338148696688</v>
      </c>
    </row>
    <row r="1909" spans="1:5" x14ac:dyDescent="0.25">
      <c r="B1909" s="1" t="str">
        <f t="shared" ca="1" si="278"/>
        <v>222708159</v>
      </c>
      <c r="C1909" s="384">
        <f t="shared" si="279"/>
        <v>45901</v>
      </c>
      <c r="D1909" s="384">
        <f t="shared" si="279"/>
        <v>45930</v>
      </c>
      <c r="E1909" s="385">
        <f ca="1">IFERROR(INDEX('3. GRI Pricing'!$A$16:$AP$616,MATCH('PBI data'!$B1909,'3. GRI Pricing'!$A$16:$A$616,0),MATCH('PBI data'!$D1909,'3. GRI Pricing'!$A$16:$AP$16,0)),0)</f>
        <v>1499.899999999999</v>
      </c>
    </row>
    <row r="1910" spans="1:5" x14ac:dyDescent="0.25">
      <c r="A1910" s="381">
        <f>A1898+1</f>
        <v>160</v>
      </c>
      <c r="B1910" s="383" t="str">
        <f ca="1">OFFSET('3. GRI Pricing'!$A$16,'PBI data'!A1910,0)</f>
        <v>222708160</v>
      </c>
      <c r="C1910" s="384">
        <f t="shared" si="279"/>
        <v>45566</v>
      </c>
      <c r="D1910" s="384">
        <f t="shared" si="279"/>
        <v>45596</v>
      </c>
      <c r="E1910" s="385">
        <f ca="1">IFERROR(INDEX('3. GRI Pricing'!$A$16:$AP$616,MATCH('PBI data'!$B1910,'3. GRI Pricing'!$A$16:$A$616,0),MATCH('PBI data'!$D1910,'3. GRI Pricing'!$A$16:$AP$16,0)),0)</f>
        <v>1844.1036772811187</v>
      </c>
    </row>
    <row r="1911" spans="1:5" x14ac:dyDescent="0.25">
      <c r="B1911" s="1" t="str">
        <f ca="1">B1910</f>
        <v>222708160</v>
      </c>
      <c r="C1911" s="384">
        <f t="shared" si="279"/>
        <v>45597</v>
      </c>
      <c r="D1911" s="384">
        <f t="shared" si="279"/>
        <v>45626</v>
      </c>
      <c r="E1911" s="385">
        <f ca="1">IFERROR(INDEX('3. GRI Pricing'!$A$16:$AP$616,MATCH('PBI data'!$B1911,'3. GRI Pricing'!$A$16:$A$616,0),MATCH('PBI data'!$D1911,'3. GRI Pricing'!$A$16:$AP$16,0)),0)</f>
        <v>1852.9566879245958</v>
      </c>
    </row>
    <row r="1912" spans="1:5" x14ac:dyDescent="0.25">
      <c r="B1912" s="1" t="str">
        <f t="shared" ref="B1912:B1921" ca="1" si="280">B1911</f>
        <v>222708160</v>
      </c>
      <c r="C1912" s="384">
        <f t="shared" si="279"/>
        <v>45627</v>
      </c>
      <c r="D1912" s="384">
        <f t="shared" si="279"/>
        <v>45657</v>
      </c>
      <c r="E1912" s="385">
        <f ca="1">IFERROR(INDEX('3. GRI Pricing'!$A$16:$AP$616,MATCH('PBI data'!$B1912,'3. GRI Pricing'!$A$16:$A$616,0),MATCH('PBI data'!$D1912,'3. GRI Pricing'!$A$16:$AP$16,0)),0)</f>
        <v>1862.1494507053892</v>
      </c>
    </row>
    <row r="1913" spans="1:5" x14ac:dyDescent="0.25">
      <c r="B1913" s="1" t="str">
        <f t="shared" ca="1" si="280"/>
        <v>222708160</v>
      </c>
      <c r="C1913" s="384">
        <f t="shared" si="279"/>
        <v>45658</v>
      </c>
      <c r="D1913" s="384">
        <f t="shared" si="279"/>
        <v>45688</v>
      </c>
      <c r="E1913" s="385">
        <f ca="1">IFERROR(INDEX('3. GRI Pricing'!$A$16:$AP$616,MATCH('PBI data'!$B1913,'3. GRI Pricing'!$A$16:$A$616,0),MATCH('PBI data'!$D1913,'3. GRI Pricing'!$A$16:$AP$16,0)),0)</f>
        <v>1871.3878199960891</v>
      </c>
    </row>
    <row r="1914" spans="1:5" x14ac:dyDescent="0.25">
      <c r="B1914" s="1" t="str">
        <f t="shared" ca="1" si="280"/>
        <v>222708160</v>
      </c>
      <c r="C1914" s="384">
        <f t="shared" si="279"/>
        <v>45689</v>
      </c>
      <c r="D1914" s="384">
        <f t="shared" si="279"/>
        <v>45716</v>
      </c>
      <c r="E1914" s="385">
        <f ca="1">IFERROR(INDEX('3. GRI Pricing'!$A$16:$AP$616,MATCH('PBI data'!$B1914,'3. GRI Pricing'!$A$16:$A$616,0),MATCH('PBI data'!$D1914,'3. GRI Pricing'!$A$16:$AP$16,0)),0)</f>
        <v>1879.7715414963857</v>
      </c>
    </row>
    <row r="1915" spans="1:5" x14ac:dyDescent="0.25">
      <c r="B1915" s="1" t="str">
        <f t="shared" ca="1" si="280"/>
        <v>222708160</v>
      </c>
      <c r="C1915" s="384">
        <f t="shared" si="279"/>
        <v>45717</v>
      </c>
      <c r="D1915" s="384">
        <f t="shared" si="279"/>
        <v>45747</v>
      </c>
      <c r="E1915" s="385">
        <f ca="1">IFERROR(INDEX('3. GRI Pricing'!$A$16:$AP$616,MATCH('PBI data'!$B1915,'3. GRI Pricing'!$A$16:$A$616,0),MATCH('PBI data'!$D1915,'3. GRI Pricing'!$A$16:$AP$16,0)),0)</f>
        <v>1889.0973363062026</v>
      </c>
    </row>
    <row r="1916" spans="1:5" x14ac:dyDescent="0.25">
      <c r="B1916" s="1" t="str">
        <f t="shared" ca="1" si="280"/>
        <v>222708160</v>
      </c>
      <c r="C1916" s="384">
        <f t="shared" si="279"/>
        <v>45748</v>
      </c>
      <c r="D1916" s="384">
        <f t="shared" si="279"/>
        <v>45777</v>
      </c>
      <c r="E1916" s="385">
        <f ca="1">IFERROR(INDEX('3. GRI Pricing'!$A$16:$AP$616,MATCH('PBI data'!$B1916,'3. GRI Pricing'!$A$16:$A$616,0),MATCH('PBI data'!$D1916,'3. GRI Pricing'!$A$16:$AP$16,0)),0)</f>
        <v>1898.1663485482586</v>
      </c>
    </row>
    <row r="1917" spans="1:5" x14ac:dyDescent="0.25">
      <c r="B1917" s="1" t="str">
        <f t="shared" ca="1" si="280"/>
        <v>222708160</v>
      </c>
      <c r="C1917" s="384">
        <f t="shared" si="279"/>
        <v>45778</v>
      </c>
      <c r="D1917" s="384">
        <f t="shared" si="279"/>
        <v>45808</v>
      </c>
      <c r="E1917" s="385">
        <f ca="1">IFERROR(INDEX('3. GRI Pricing'!$A$16:$AP$616,MATCH('PBI data'!$B1917,'3. GRI Pricing'!$A$16:$A$616,0),MATCH('PBI data'!$D1917,'3. GRI Pricing'!$A$16:$AP$16,0)),0)</f>
        <v>1907.5834024245871</v>
      </c>
    </row>
    <row r="1918" spans="1:5" x14ac:dyDescent="0.25">
      <c r="B1918" s="1" t="str">
        <f t="shared" ca="1" si="280"/>
        <v>222708160</v>
      </c>
      <c r="C1918" s="384">
        <f t="shared" si="279"/>
        <v>45809</v>
      </c>
      <c r="D1918" s="384">
        <f t="shared" si="279"/>
        <v>45838</v>
      </c>
      <c r="E1918" s="385">
        <f ca="1">IFERROR(INDEX('3. GRI Pricing'!$A$16:$AP$616,MATCH('PBI data'!$B1918,'3. GRI Pricing'!$A$16:$A$616,0),MATCH('PBI data'!$D1918,'3. GRI Pricing'!$A$16:$AP$16,0)),0)</f>
        <v>1916.7411609459973</v>
      </c>
    </row>
    <row r="1919" spans="1:5" x14ac:dyDescent="0.25">
      <c r="B1919" s="1" t="str">
        <f t="shared" ca="1" si="280"/>
        <v>222708160</v>
      </c>
      <c r="C1919" s="384">
        <f t="shared" ref="C1919:D1934" si="281">C1907</f>
        <v>45839</v>
      </c>
      <c r="D1919" s="384">
        <f t="shared" si="281"/>
        <v>45869</v>
      </c>
      <c r="E1919" s="385">
        <f ca="1">IFERROR(INDEX('3. GRI Pricing'!$A$16:$AP$616,MATCH('PBI data'!$B1919,'3. GRI Pricing'!$A$16:$A$616,0),MATCH('PBI data'!$D1919,'3. GRI Pricing'!$A$16:$AP$16,0)),0)</f>
        <v>1926.2503669191249</v>
      </c>
    </row>
    <row r="1920" spans="1:5" x14ac:dyDescent="0.25">
      <c r="B1920" s="1" t="str">
        <f t="shared" ca="1" si="280"/>
        <v>222708160</v>
      </c>
      <c r="C1920" s="384">
        <f t="shared" si="281"/>
        <v>45870</v>
      </c>
      <c r="D1920" s="384">
        <f t="shared" si="281"/>
        <v>45900</v>
      </c>
      <c r="E1920" s="385">
        <f ca="1">IFERROR(INDEX('3. GRI Pricing'!$A$16:$AP$616,MATCH('PBI data'!$B1920,'3. GRI Pricing'!$A$16:$A$616,0),MATCH('PBI data'!$D1920,'3. GRI Pricing'!$A$16:$AP$16,0)),0)</f>
        <v>1935.806749318617</v>
      </c>
    </row>
    <row r="1921" spans="1:5" x14ac:dyDescent="0.25">
      <c r="B1921" s="1" t="str">
        <f t="shared" ca="1" si="280"/>
        <v>222708160</v>
      </c>
      <c r="C1921" s="384">
        <f t="shared" si="281"/>
        <v>45901</v>
      </c>
      <c r="D1921" s="384">
        <f t="shared" si="281"/>
        <v>45930</v>
      </c>
      <c r="E1921" s="385">
        <f ca="1">IFERROR(INDEX('3. GRI Pricing'!$A$16:$AP$616,MATCH('PBI data'!$B1921,'3. GRI Pricing'!$A$16:$A$616,0),MATCH('PBI data'!$D1921,'3. GRI Pricing'!$A$16:$AP$16,0)),0)</f>
        <v>1945.0999999999992</v>
      </c>
    </row>
    <row r="1922" spans="1:5" x14ac:dyDescent="0.25">
      <c r="A1922" s="381">
        <f>A1910+1</f>
        <v>161</v>
      </c>
      <c r="B1922" s="383" t="str">
        <f ca="1">OFFSET('3. GRI Pricing'!$A$16,'PBI data'!A1922,0)</f>
        <v>222708161</v>
      </c>
      <c r="C1922" s="384">
        <f t="shared" si="281"/>
        <v>45566</v>
      </c>
      <c r="D1922" s="384">
        <f t="shared" si="281"/>
        <v>45596</v>
      </c>
      <c r="E1922" s="385">
        <f ca="1">IFERROR(INDEX('3. GRI Pricing'!$A$16:$AP$616,MATCH('PBI data'!$B1922,'3. GRI Pricing'!$A$16:$A$616,0),MATCH('PBI data'!$D1922,'3. GRI Pricing'!$A$16:$AP$16,0)),0)</f>
        <v>1411.9703905067965</v>
      </c>
    </row>
    <row r="1923" spans="1:5" x14ac:dyDescent="0.25">
      <c r="B1923" s="1" t="str">
        <f ca="1">B1922</f>
        <v>222708161</v>
      </c>
      <c r="C1923" s="384">
        <f t="shared" si="281"/>
        <v>45597</v>
      </c>
      <c r="D1923" s="384">
        <f t="shared" si="281"/>
        <v>45626</v>
      </c>
      <c r="E1923" s="385">
        <f ca="1">IFERROR(INDEX('3. GRI Pricing'!$A$16:$AP$616,MATCH('PBI data'!$B1923,'3. GRI Pricing'!$A$16:$A$616,0),MATCH('PBI data'!$D1923,'3. GRI Pricing'!$A$16:$AP$16,0)),0)</f>
        <v>1418.7488536970338</v>
      </c>
    </row>
    <row r="1924" spans="1:5" x14ac:dyDescent="0.25">
      <c r="B1924" s="1" t="str">
        <f t="shared" ref="B1924:B1933" ca="1" si="282">B1923</f>
        <v>222708161</v>
      </c>
      <c r="C1924" s="384">
        <f t="shared" si="281"/>
        <v>45627</v>
      </c>
      <c r="D1924" s="384">
        <f t="shared" si="281"/>
        <v>45657</v>
      </c>
      <c r="E1924" s="385">
        <f ca="1">IFERROR(INDEX('3. GRI Pricing'!$A$16:$AP$616,MATCH('PBI data'!$B1924,'3. GRI Pricing'!$A$16:$A$616,0),MATCH('PBI data'!$D1924,'3. GRI Pricing'!$A$16:$AP$16,0)),0)</f>
        <v>1425.7874540823279</v>
      </c>
    </row>
    <row r="1925" spans="1:5" x14ac:dyDescent="0.25">
      <c r="B1925" s="1" t="str">
        <f t="shared" ca="1" si="282"/>
        <v>222708161</v>
      </c>
      <c r="C1925" s="384">
        <f t="shared" si="281"/>
        <v>45658</v>
      </c>
      <c r="D1925" s="384">
        <f t="shared" si="281"/>
        <v>45688</v>
      </c>
      <c r="E1925" s="385">
        <f ca="1">IFERROR(INDEX('3. GRI Pricing'!$A$16:$AP$616,MATCH('PBI data'!$B1925,'3. GRI Pricing'!$A$16:$A$616,0),MATCH('PBI data'!$D1925,'3. GRI Pricing'!$A$16:$AP$16,0)),0)</f>
        <v>1432.8609738934633</v>
      </c>
    </row>
    <row r="1926" spans="1:5" x14ac:dyDescent="0.25">
      <c r="B1926" s="1" t="str">
        <f t="shared" ca="1" si="282"/>
        <v>222708161</v>
      </c>
      <c r="C1926" s="384">
        <f t="shared" si="281"/>
        <v>45689</v>
      </c>
      <c r="D1926" s="384">
        <f t="shared" si="281"/>
        <v>45716</v>
      </c>
      <c r="E1926" s="385">
        <f ca="1">IFERROR(INDEX('3. GRI Pricing'!$A$16:$AP$616,MATCH('PBI data'!$B1926,'3. GRI Pricing'!$A$16:$A$616,0),MATCH('PBI data'!$D1926,'3. GRI Pricing'!$A$16:$AP$16,0)),0)</f>
        <v>1439.2801176034998</v>
      </c>
    </row>
    <row r="1927" spans="1:5" x14ac:dyDescent="0.25">
      <c r="B1927" s="1" t="str">
        <f t="shared" ca="1" si="282"/>
        <v>222708161</v>
      </c>
      <c r="C1927" s="384">
        <f t="shared" si="281"/>
        <v>45717</v>
      </c>
      <c r="D1927" s="384">
        <f t="shared" si="281"/>
        <v>45747</v>
      </c>
      <c r="E1927" s="385">
        <f ca="1">IFERROR(INDEX('3. GRI Pricing'!$A$16:$AP$616,MATCH('PBI data'!$B1927,'3. GRI Pricing'!$A$16:$A$616,0),MATCH('PBI data'!$D1927,'3. GRI Pricing'!$A$16:$AP$16,0)),0)</f>
        <v>1446.4205762998447</v>
      </c>
    </row>
    <row r="1928" spans="1:5" x14ac:dyDescent="0.25">
      <c r="B1928" s="1" t="str">
        <f t="shared" ca="1" si="282"/>
        <v>222708161</v>
      </c>
      <c r="C1928" s="384">
        <f t="shared" si="281"/>
        <v>45748</v>
      </c>
      <c r="D1928" s="384">
        <f t="shared" si="281"/>
        <v>45777</v>
      </c>
      <c r="E1928" s="385">
        <f ca="1">IFERROR(INDEX('3. GRI Pricing'!$A$16:$AP$616,MATCH('PBI data'!$B1928,'3. GRI Pricing'!$A$16:$A$616,0),MATCH('PBI data'!$D1928,'3. GRI Pricing'!$A$16:$AP$16,0)),0)</f>
        <v>1453.3644249102472</v>
      </c>
    </row>
    <row r="1929" spans="1:5" x14ac:dyDescent="0.25">
      <c r="B1929" s="1" t="str">
        <f t="shared" ca="1" si="282"/>
        <v>222708161</v>
      </c>
      <c r="C1929" s="384">
        <f t="shared" si="281"/>
        <v>45778</v>
      </c>
      <c r="D1929" s="384">
        <f t="shared" si="281"/>
        <v>45808</v>
      </c>
      <c r="E1929" s="385">
        <f ca="1">IFERROR(INDEX('3. GRI Pricing'!$A$16:$AP$616,MATCH('PBI data'!$B1929,'3. GRI Pricing'!$A$16:$A$616,0),MATCH('PBI data'!$D1929,'3. GRI Pricing'!$A$16:$AP$16,0)),0)</f>
        <v>1460.5747577147386</v>
      </c>
    </row>
    <row r="1930" spans="1:5" x14ac:dyDescent="0.25">
      <c r="B1930" s="1" t="str">
        <f t="shared" ca="1" si="282"/>
        <v>222708161</v>
      </c>
      <c r="C1930" s="384">
        <f t="shared" si="281"/>
        <v>45809</v>
      </c>
      <c r="D1930" s="384">
        <f t="shared" si="281"/>
        <v>45838</v>
      </c>
      <c r="E1930" s="385">
        <f ca="1">IFERROR(INDEX('3. GRI Pricing'!$A$16:$AP$616,MATCH('PBI data'!$B1930,'3. GRI Pricing'!$A$16:$A$616,0),MATCH('PBI data'!$D1930,'3. GRI Pricing'!$A$16:$AP$16,0)),0)</f>
        <v>1467.5865564736384</v>
      </c>
    </row>
    <row r="1931" spans="1:5" x14ac:dyDescent="0.25">
      <c r="B1931" s="1" t="str">
        <f t="shared" ca="1" si="282"/>
        <v>222708161</v>
      </c>
      <c r="C1931" s="384">
        <f t="shared" si="281"/>
        <v>45839</v>
      </c>
      <c r="D1931" s="384">
        <f t="shared" si="281"/>
        <v>45869</v>
      </c>
      <c r="E1931" s="385">
        <f ca="1">IFERROR(INDEX('3. GRI Pricing'!$A$16:$AP$616,MATCH('PBI data'!$B1931,'3. GRI Pricing'!$A$16:$A$616,0),MATCH('PBI data'!$D1931,'3. GRI Pricing'!$A$16:$AP$16,0)),0)</f>
        <v>1474.8674471506108</v>
      </c>
    </row>
    <row r="1932" spans="1:5" x14ac:dyDescent="0.25">
      <c r="B1932" s="1" t="str">
        <f t="shared" ca="1" si="282"/>
        <v>222708161</v>
      </c>
      <c r="C1932" s="384">
        <f t="shared" si="281"/>
        <v>45870</v>
      </c>
      <c r="D1932" s="384">
        <f t="shared" si="281"/>
        <v>45900</v>
      </c>
      <c r="E1932" s="385">
        <f ca="1">IFERROR(INDEX('3. GRI Pricing'!$A$16:$AP$616,MATCH('PBI data'!$B1932,'3. GRI Pricing'!$A$16:$A$616,0),MATCH('PBI data'!$D1932,'3. GRI Pricing'!$A$16:$AP$16,0)),0)</f>
        <v>1482.1844592875516</v>
      </c>
    </row>
    <row r="1933" spans="1:5" x14ac:dyDescent="0.25">
      <c r="B1933" s="1" t="str">
        <f t="shared" ca="1" si="282"/>
        <v>222708161</v>
      </c>
      <c r="C1933" s="384">
        <f t="shared" si="281"/>
        <v>45901</v>
      </c>
      <c r="D1933" s="384">
        <f t="shared" si="281"/>
        <v>45930</v>
      </c>
      <c r="E1933" s="385">
        <f ca="1">IFERROR(INDEX('3. GRI Pricing'!$A$16:$AP$616,MATCH('PBI data'!$B1933,'3. GRI Pricing'!$A$16:$A$616,0),MATCH('PBI data'!$D1933,'3. GRI Pricing'!$A$16:$AP$16,0)),0)</f>
        <v>1489.2999999999997</v>
      </c>
    </row>
    <row r="1934" spans="1:5" x14ac:dyDescent="0.25">
      <c r="A1934" s="381">
        <f>A1922+1</f>
        <v>162</v>
      </c>
      <c r="B1934" s="383" t="str">
        <f ca="1">OFFSET('3. GRI Pricing'!$A$16,'PBI data'!A1934,0)</f>
        <v>222708162</v>
      </c>
      <c r="C1934" s="384">
        <f t="shared" si="281"/>
        <v>45566</v>
      </c>
      <c r="D1934" s="384">
        <f t="shared" si="281"/>
        <v>45596</v>
      </c>
      <c r="E1934" s="385">
        <f ca="1">IFERROR(INDEX('3. GRI Pricing'!$A$16:$AP$616,MATCH('PBI data'!$B1934,'3. GRI Pricing'!$A$16:$A$616,0),MATCH('PBI data'!$D1934,'3. GRI Pricing'!$A$16:$AP$16,0)),0)</f>
        <v>1416.9951961669631</v>
      </c>
    </row>
    <row r="1935" spans="1:5" x14ac:dyDescent="0.25">
      <c r="B1935" s="1" t="str">
        <f ca="1">B1934</f>
        <v>222708162</v>
      </c>
      <c r="C1935" s="384">
        <f t="shared" ref="C1935:D1950" si="283">C1923</f>
        <v>45597</v>
      </c>
      <c r="D1935" s="384">
        <f t="shared" si="283"/>
        <v>45626</v>
      </c>
      <c r="E1935" s="385">
        <f ca="1">IFERROR(INDEX('3. GRI Pricing'!$A$16:$AP$616,MATCH('PBI data'!$B1935,'3. GRI Pricing'!$A$16:$A$616,0),MATCH('PBI data'!$D1935,'3. GRI Pricing'!$A$16:$AP$16,0)),0)</f>
        <v>1423.7977820020053</v>
      </c>
    </row>
    <row r="1936" spans="1:5" x14ac:dyDescent="0.25">
      <c r="B1936" s="1" t="str">
        <f t="shared" ref="B1936:B1945" ca="1" si="284">B1935</f>
        <v>222708162</v>
      </c>
      <c r="C1936" s="384">
        <f t="shared" si="283"/>
        <v>45627</v>
      </c>
      <c r="D1936" s="384">
        <f t="shared" si="283"/>
        <v>45657</v>
      </c>
      <c r="E1936" s="385">
        <f ca="1">IFERROR(INDEX('3. GRI Pricing'!$A$16:$AP$616,MATCH('PBI data'!$B1936,'3. GRI Pricing'!$A$16:$A$616,0),MATCH('PBI data'!$D1936,'3. GRI Pricing'!$A$16:$AP$16,0)),0)</f>
        <v>1430.8614307872472</v>
      </c>
    </row>
    <row r="1937" spans="1:5" x14ac:dyDescent="0.25">
      <c r="B1937" s="1" t="str">
        <f t="shared" ca="1" si="284"/>
        <v>222708162</v>
      </c>
      <c r="C1937" s="384">
        <f t="shared" si="283"/>
        <v>45658</v>
      </c>
      <c r="D1937" s="384">
        <f t="shared" si="283"/>
        <v>45688</v>
      </c>
      <c r="E1937" s="385">
        <f ca="1">IFERROR(INDEX('3. GRI Pricing'!$A$16:$AP$616,MATCH('PBI data'!$B1937,'3. GRI Pricing'!$A$16:$A$616,0),MATCH('PBI data'!$D1937,'3. GRI Pricing'!$A$16:$AP$16,0)),0)</f>
        <v>1437.9601232667494</v>
      </c>
    </row>
    <row r="1938" spans="1:5" x14ac:dyDescent="0.25">
      <c r="B1938" s="1" t="str">
        <f t="shared" ca="1" si="284"/>
        <v>222708162</v>
      </c>
      <c r="C1938" s="384">
        <f t="shared" si="283"/>
        <v>45689</v>
      </c>
      <c r="D1938" s="384">
        <f t="shared" si="283"/>
        <v>45716</v>
      </c>
      <c r="E1938" s="385">
        <f ca="1">IFERROR(INDEX('3. GRI Pricing'!$A$16:$AP$616,MATCH('PBI data'!$B1938,'3. GRI Pricing'!$A$16:$A$616,0),MATCH('PBI data'!$D1938,'3. GRI Pricing'!$A$16:$AP$16,0)),0)</f>
        <v>1444.4021109045796</v>
      </c>
    </row>
    <row r="1939" spans="1:5" x14ac:dyDescent="0.25">
      <c r="B1939" s="1" t="str">
        <f t="shared" ca="1" si="284"/>
        <v>222708162</v>
      </c>
      <c r="C1939" s="384">
        <f t="shared" si="283"/>
        <v>45717</v>
      </c>
      <c r="D1939" s="384">
        <f t="shared" si="283"/>
        <v>45747</v>
      </c>
      <c r="E1939" s="385">
        <f ca="1">IFERROR(INDEX('3. GRI Pricing'!$A$16:$AP$616,MATCH('PBI data'!$B1939,'3. GRI Pricing'!$A$16:$A$616,0),MATCH('PBI data'!$D1939,'3. GRI Pricing'!$A$16:$AP$16,0)),0)</f>
        <v>1451.5679804859647</v>
      </c>
    </row>
    <row r="1940" spans="1:5" x14ac:dyDescent="0.25">
      <c r="B1940" s="1" t="str">
        <f t="shared" ca="1" si="284"/>
        <v>222708162</v>
      </c>
      <c r="C1940" s="384">
        <f t="shared" si="283"/>
        <v>45748</v>
      </c>
      <c r="D1940" s="384">
        <f t="shared" si="283"/>
        <v>45777</v>
      </c>
      <c r="E1940" s="385">
        <f ca="1">IFERROR(INDEX('3. GRI Pricing'!$A$16:$AP$616,MATCH('PBI data'!$B1940,'3. GRI Pricing'!$A$16:$A$616,0),MATCH('PBI data'!$D1940,'3. GRI Pricing'!$A$16:$AP$16,0)),0)</f>
        <v>1458.5365403013864</v>
      </c>
    </row>
    <row r="1941" spans="1:5" x14ac:dyDescent="0.25">
      <c r="B1941" s="1" t="str">
        <f t="shared" ca="1" si="284"/>
        <v>222708162</v>
      </c>
      <c r="C1941" s="384">
        <f t="shared" si="283"/>
        <v>45778</v>
      </c>
      <c r="D1941" s="384">
        <f t="shared" si="283"/>
        <v>45808</v>
      </c>
      <c r="E1941" s="385">
        <f ca="1">IFERROR(INDEX('3. GRI Pricing'!$A$16:$AP$616,MATCH('PBI data'!$B1941,'3. GRI Pricing'!$A$16:$A$616,0),MATCH('PBI data'!$D1941,'3. GRI Pricing'!$A$16:$AP$16,0)),0)</f>
        <v>1465.7725326532245</v>
      </c>
    </row>
    <row r="1942" spans="1:5" x14ac:dyDescent="0.25">
      <c r="B1942" s="1" t="str">
        <f t="shared" ca="1" si="284"/>
        <v>222708162</v>
      </c>
      <c r="C1942" s="384">
        <f t="shared" si="283"/>
        <v>45809</v>
      </c>
      <c r="D1942" s="384">
        <f t="shared" si="283"/>
        <v>45838</v>
      </c>
      <c r="E1942" s="385">
        <f ca="1">IFERROR(INDEX('3. GRI Pricing'!$A$16:$AP$616,MATCH('PBI data'!$B1942,'3. GRI Pricing'!$A$16:$A$616,0),MATCH('PBI data'!$D1942,'3. GRI Pricing'!$A$16:$AP$16,0)),0)</f>
        <v>1472.8092844326186</v>
      </c>
    </row>
    <row r="1943" spans="1:5" x14ac:dyDescent="0.25">
      <c r="B1943" s="1" t="str">
        <f t="shared" ca="1" si="284"/>
        <v>222708162</v>
      </c>
      <c r="C1943" s="384">
        <f t="shared" si="283"/>
        <v>45839</v>
      </c>
      <c r="D1943" s="384">
        <f t="shared" si="283"/>
        <v>45869</v>
      </c>
      <c r="E1943" s="385">
        <f ca="1">IFERROR(INDEX('3. GRI Pricing'!$A$16:$AP$616,MATCH('PBI data'!$B1943,'3. GRI Pricing'!$A$16:$A$616,0),MATCH('PBI data'!$D1943,'3. GRI Pricing'!$A$16:$AP$16,0)),0)</f>
        <v>1480.1160857525695</v>
      </c>
    </row>
    <row r="1944" spans="1:5" x14ac:dyDescent="0.25">
      <c r="B1944" s="1" t="str">
        <f t="shared" ca="1" si="284"/>
        <v>222708162</v>
      </c>
      <c r="C1944" s="384">
        <f t="shared" si="283"/>
        <v>45870</v>
      </c>
      <c r="D1944" s="384">
        <f t="shared" si="283"/>
        <v>45900</v>
      </c>
      <c r="E1944" s="385">
        <f ca="1">IFERROR(INDEX('3. GRI Pricing'!$A$16:$AP$616,MATCH('PBI data'!$B1944,'3. GRI Pricing'!$A$16:$A$616,0),MATCH('PBI data'!$D1944,'3. GRI Pricing'!$A$16:$AP$16,0)),0)</f>
        <v>1487.4591370786097</v>
      </c>
    </row>
    <row r="1945" spans="1:5" x14ac:dyDescent="0.25">
      <c r="B1945" s="1" t="str">
        <f t="shared" ca="1" si="284"/>
        <v>222708162</v>
      </c>
      <c r="C1945" s="384">
        <f t="shared" si="283"/>
        <v>45901</v>
      </c>
      <c r="D1945" s="384">
        <f t="shared" si="283"/>
        <v>45930</v>
      </c>
      <c r="E1945" s="385">
        <f ca="1">IFERROR(INDEX('3. GRI Pricing'!$A$16:$AP$616,MATCH('PBI data'!$B1945,'3. GRI Pricing'!$A$16:$A$616,0),MATCH('PBI data'!$D1945,'3. GRI Pricing'!$A$16:$AP$16,0)),0)</f>
        <v>1494.5999999999988</v>
      </c>
    </row>
    <row r="1946" spans="1:5" x14ac:dyDescent="0.25">
      <c r="A1946" s="381">
        <f>A1934+1</f>
        <v>163</v>
      </c>
      <c r="B1946" s="381" t="str">
        <f ca="1">OFFSET('3. GRI Pricing'!$A$16,'PBI data'!A1946,0)</f>
        <v>222708163</v>
      </c>
      <c r="C1946" s="384">
        <f t="shared" si="283"/>
        <v>45566</v>
      </c>
      <c r="D1946" s="384">
        <f t="shared" si="283"/>
        <v>45596</v>
      </c>
      <c r="E1946" s="385">
        <f ca="1">IFERROR(INDEX('3. GRI Pricing'!$A$16:$AP$616,MATCH('PBI data'!$B1946,'3. GRI Pricing'!$A$16:$A$616,0),MATCH('PBI data'!$D1946,'3. GRI Pricing'!$A$16:$AP$16,0)),0)</f>
        <v>1356.6975282449646</v>
      </c>
    </row>
    <row r="1947" spans="1:5" x14ac:dyDescent="0.25">
      <c r="B1947" s="1" t="str">
        <f ca="1">B1946</f>
        <v>222708163</v>
      </c>
      <c r="C1947" s="384">
        <f t="shared" si="283"/>
        <v>45597</v>
      </c>
      <c r="D1947" s="384">
        <f t="shared" si="283"/>
        <v>45626</v>
      </c>
      <c r="E1947" s="385">
        <f ca="1">IFERROR(INDEX('3. GRI Pricing'!$A$16:$AP$616,MATCH('PBI data'!$B1947,'3. GRI Pricing'!$A$16:$A$616,0),MATCH('PBI data'!$D1947,'3. GRI Pricing'!$A$16:$AP$16,0)),0)</f>
        <v>1363.2106423423454</v>
      </c>
    </row>
    <row r="1948" spans="1:5" x14ac:dyDescent="0.25">
      <c r="B1948" s="1" t="str">
        <f t="shared" ref="B1948:B1957" ca="1" si="285">B1947</f>
        <v>222708163</v>
      </c>
      <c r="C1948" s="384">
        <f t="shared" si="283"/>
        <v>45627</v>
      </c>
      <c r="D1948" s="384">
        <f t="shared" si="283"/>
        <v>45657</v>
      </c>
      <c r="E1948" s="385">
        <f ca="1">IFERROR(INDEX('3. GRI Pricing'!$A$16:$AP$616,MATCH('PBI data'!$B1948,'3. GRI Pricing'!$A$16:$A$616,0),MATCH('PBI data'!$D1948,'3. GRI Pricing'!$A$16:$AP$16,0)),0)</f>
        <v>1369.9737103282152</v>
      </c>
    </row>
    <row r="1949" spans="1:5" x14ac:dyDescent="0.25">
      <c r="B1949" s="1" t="str">
        <f t="shared" ca="1" si="285"/>
        <v>222708163</v>
      </c>
      <c r="C1949" s="384">
        <f t="shared" si="283"/>
        <v>45658</v>
      </c>
      <c r="D1949" s="384">
        <f t="shared" si="283"/>
        <v>45688</v>
      </c>
      <c r="E1949" s="385">
        <f ca="1">IFERROR(INDEX('3. GRI Pricing'!$A$16:$AP$616,MATCH('PBI data'!$B1949,'3. GRI Pricing'!$A$16:$A$616,0),MATCH('PBI data'!$D1949,'3. GRI Pricing'!$A$16:$AP$16,0)),0)</f>
        <v>1376.7703307873132</v>
      </c>
    </row>
    <row r="1950" spans="1:5" x14ac:dyDescent="0.25">
      <c r="B1950" s="1" t="str">
        <f t="shared" ca="1" si="285"/>
        <v>222708163</v>
      </c>
      <c r="C1950" s="384">
        <f t="shared" si="283"/>
        <v>45689</v>
      </c>
      <c r="D1950" s="384">
        <f t="shared" si="283"/>
        <v>45716</v>
      </c>
      <c r="E1950" s="385">
        <f ca="1">IFERROR(INDEX('3. GRI Pricing'!$A$16:$AP$616,MATCH('PBI data'!$B1950,'3. GRI Pricing'!$A$16:$A$616,0),MATCH('PBI data'!$D1950,'3. GRI Pricing'!$A$16:$AP$16,0)),0)</f>
        <v>1382.9381912916188</v>
      </c>
    </row>
    <row r="1951" spans="1:5" x14ac:dyDescent="0.25">
      <c r="B1951" s="1" t="str">
        <f t="shared" ca="1" si="285"/>
        <v>222708163</v>
      </c>
      <c r="C1951" s="384">
        <f t="shared" ref="C1951:D1966" si="286">C1939</f>
        <v>45717</v>
      </c>
      <c r="D1951" s="384">
        <f t="shared" si="286"/>
        <v>45747</v>
      </c>
      <c r="E1951" s="385">
        <f ca="1">IFERROR(INDEX('3. GRI Pricing'!$A$16:$AP$616,MATCH('PBI data'!$B1951,'3. GRI Pricing'!$A$16:$A$616,0),MATCH('PBI data'!$D1951,'3. GRI Pricing'!$A$16:$AP$16,0)),0)</f>
        <v>1389.7991302525195</v>
      </c>
    </row>
    <row r="1952" spans="1:5" x14ac:dyDescent="0.25">
      <c r="B1952" s="1" t="str">
        <f t="shared" ca="1" si="285"/>
        <v>222708163</v>
      </c>
      <c r="C1952" s="384">
        <f t="shared" si="286"/>
        <v>45748</v>
      </c>
      <c r="D1952" s="384">
        <f t="shared" si="286"/>
        <v>45777</v>
      </c>
      <c r="E1952" s="385">
        <f ca="1">IFERROR(INDEX('3. GRI Pricing'!$A$16:$AP$616,MATCH('PBI data'!$B1952,'3. GRI Pricing'!$A$16:$A$616,0),MATCH('PBI data'!$D1952,'3. GRI Pricing'!$A$16:$AP$16,0)),0)</f>
        <v>1396.4711556077104</v>
      </c>
    </row>
    <row r="1953" spans="1:5" x14ac:dyDescent="0.25">
      <c r="B1953" s="1" t="str">
        <f t="shared" ca="1" si="285"/>
        <v>222708163</v>
      </c>
      <c r="C1953" s="384">
        <f t="shared" si="286"/>
        <v>45778</v>
      </c>
      <c r="D1953" s="384">
        <f t="shared" si="286"/>
        <v>45808</v>
      </c>
      <c r="E1953" s="385">
        <f ca="1">IFERROR(INDEX('3. GRI Pricing'!$A$16:$AP$616,MATCH('PBI data'!$B1953,'3. GRI Pricing'!$A$16:$A$616,0),MATCH('PBI data'!$D1953,'3. GRI Pricing'!$A$16:$AP$16,0)),0)</f>
        <v>1403.3992333913852</v>
      </c>
    </row>
    <row r="1954" spans="1:5" x14ac:dyDescent="0.25">
      <c r="B1954" s="1" t="str">
        <f t="shared" ca="1" si="285"/>
        <v>222708163</v>
      </c>
      <c r="C1954" s="384">
        <f t="shared" si="286"/>
        <v>45809</v>
      </c>
      <c r="D1954" s="384">
        <f t="shared" si="286"/>
        <v>45838</v>
      </c>
      <c r="E1954" s="385">
        <f ca="1">IFERROR(INDEX('3. GRI Pricing'!$A$16:$AP$616,MATCH('PBI data'!$B1954,'3. GRI Pricing'!$A$16:$A$616,0),MATCH('PBI data'!$D1954,'3. GRI Pricing'!$A$16:$AP$16,0)),0)</f>
        <v>1410.1365489248478</v>
      </c>
    </row>
    <row r="1955" spans="1:5" x14ac:dyDescent="0.25">
      <c r="B1955" s="1" t="str">
        <f t="shared" ca="1" si="285"/>
        <v>222708163</v>
      </c>
      <c r="C1955" s="384">
        <f t="shared" si="286"/>
        <v>45839</v>
      </c>
      <c r="D1955" s="384">
        <f t="shared" si="286"/>
        <v>45869</v>
      </c>
      <c r="E1955" s="385">
        <f ca="1">IFERROR(INDEX('3. GRI Pricing'!$A$16:$AP$616,MATCH('PBI data'!$B1955,'3. GRI Pricing'!$A$16:$A$616,0),MATCH('PBI data'!$D1955,'3. GRI Pricing'!$A$16:$AP$16,0)),0)</f>
        <v>1417.1324225290562</v>
      </c>
    </row>
    <row r="1956" spans="1:5" x14ac:dyDescent="0.25">
      <c r="B1956" s="1" t="str">
        <f t="shared" ca="1" si="285"/>
        <v>222708163</v>
      </c>
      <c r="C1956" s="384">
        <f t="shared" si="286"/>
        <v>45870</v>
      </c>
      <c r="D1956" s="384">
        <f t="shared" si="286"/>
        <v>45900</v>
      </c>
      <c r="E1956" s="385">
        <f ca="1">IFERROR(INDEX('3. GRI Pricing'!$A$16:$AP$616,MATCH('PBI data'!$B1956,'3. GRI Pricing'!$A$16:$A$616,0),MATCH('PBI data'!$D1956,'3. GRI Pricing'!$A$16:$AP$16,0)),0)</f>
        <v>1424.1630035859032</v>
      </c>
    </row>
    <row r="1957" spans="1:5" x14ac:dyDescent="0.25">
      <c r="B1957" s="1" t="str">
        <f t="shared" ca="1" si="285"/>
        <v>222708163</v>
      </c>
      <c r="C1957" s="384">
        <f t="shared" si="286"/>
        <v>45901</v>
      </c>
      <c r="D1957" s="384">
        <f t="shared" si="286"/>
        <v>45930</v>
      </c>
      <c r="E1957" s="385">
        <f ca="1">IFERROR(INDEX('3. GRI Pricing'!$A$16:$AP$616,MATCH('PBI data'!$B1957,'3. GRI Pricing'!$A$16:$A$616,0),MATCH('PBI data'!$D1957,'3. GRI Pricing'!$A$16:$AP$16,0)),0)</f>
        <v>1430.9999999999991</v>
      </c>
    </row>
    <row r="1958" spans="1:5" x14ac:dyDescent="0.25">
      <c r="A1958" s="381">
        <f>A1946+1</f>
        <v>164</v>
      </c>
      <c r="B1958" s="383" t="str">
        <f ca="1">OFFSET('3. GRI Pricing'!$A$16,'PBI data'!A1958,0)</f>
        <v>222708164</v>
      </c>
      <c r="C1958" s="384">
        <f t="shared" si="286"/>
        <v>45566</v>
      </c>
      <c r="D1958" s="384">
        <f t="shared" si="286"/>
        <v>45596</v>
      </c>
      <c r="E1958" s="385">
        <f ca="1">IFERROR(INDEX('3. GRI Pricing'!$A$16:$AP$616,MATCH('PBI data'!$B1958,'3. GRI Pricing'!$A$16:$A$616,0),MATCH('PBI data'!$D1958,'3. GRI Pricing'!$A$16:$AP$16,0)),0)</f>
        <v>1416.9951961669631</v>
      </c>
    </row>
    <row r="1959" spans="1:5" x14ac:dyDescent="0.25">
      <c r="B1959" s="1" t="str">
        <f ca="1">B1958</f>
        <v>222708164</v>
      </c>
      <c r="C1959" s="384">
        <f t="shared" si="286"/>
        <v>45597</v>
      </c>
      <c r="D1959" s="384">
        <f t="shared" si="286"/>
        <v>45626</v>
      </c>
      <c r="E1959" s="385">
        <f ca="1">IFERROR(INDEX('3. GRI Pricing'!$A$16:$AP$616,MATCH('PBI data'!$B1959,'3. GRI Pricing'!$A$16:$A$616,0),MATCH('PBI data'!$D1959,'3. GRI Pricing'!$A$16:$AP$16,0)),0)</f>
        <v>1423.7977820020053</v>
      </c>
    </row>
    <row r="1960" spans="1:5" x14ac:dyDescent="0.25">
      <c r="B1960" s="1" t="str">
        <f t="shared" ref="B1960:B1969" ca="1" si="287">B1959</f>
        <v>222708164</v>
      </c>
      <c r="C1960" s="384">
        <f t="shared" si="286"/>
        <v>45627</v>
      </c>
      <c r="D1960" s="384">
        <f t="shared" si="286"/>
        <v>45657</v>
      </c>
      <c r="E1960" s="385">
        <f ca="1">IFERROR(INDEX('3. GRI Pricing'!$A$16:$AP$616,MATCH('PBI data'!$B1960,'3. GRI Pricing'!$A$16:$A$616,0),MATCH('PBI data'!$D1960,'3. GRI Pricing'!$A$16:$AP$16,0)),0)</f>
        <v>1430.8614307872472</v>
      </c>
    </row>
    <row r="1961" spans="1:5" x14ac:dyDescent="0.25">
      <c r="B1961" s="1" t="str">
        <f t="shared" ca="1" si="287"/>
        <v>222708164</v>
      </c>
      <c r="C1961" s="384">
        <f t="shared" si="286"/>
        <v>45658</v>
      </c>
      <c r="D1961" s="384">
        <f t="shared" si="286"/>
        <v>45688</v>
      </c>
      <c r="E1961" s="385">
        <f ca="1">IFERROR(INDEX('3. GRI Pricing'!$A$16:$AP$616,MATCH('PBI data'!$B1961,'3. GRI Pricing'!$A$16:$A$616,0),MATCH('PBI data'!$D1961,'3. GRI Pricing'!$A$16:$AP$16,0)),0)</f>
        <v>1437.9601232667494</v>
      </c>
    </row>
    <row r="1962" spans="1:5" x14ac:dyDescent="0.25">
      <c r="B1962" s="1" t="str">
        <f t="shared" ca="1" si="287"/>
        <v>222708164</v>
      </c>
      <c r="C1962" s="384">
        <f t="shared" si="286"/>
        <v>45689</v>
      </c>
      <c r="D1962" s="384">
        <f t="shared" si="286"/>
        <v>45716</v>
      </c>
      <c r="E1962" s="385">
        <f ca="1">IFERROR(INDEX('3. GRI Pricing'!$A$16:$AP$616,MATCH('PBI data'!$B1962,'3. GRI Pricing'!$A$16:$A$616,0),MATCH('PBI data'!$D1962,'3. GRI Pricing'!$A$16:$AP$16,0)),0)</f>
        <v>1444.4021109045796</v>
      </c>
    </row>
    <row r="1963" spans="1:5" x14ac:dyDescent="0.25">
      <c r="B1963" s="1" t="str">
        <f t="shared" ca="1" si="287"/>
        <v>222708164</v>
      </c>
      <c r="C1963" s="384">
        <f t="shared" si="286"/>
        <v>45717</v>
      </c>
      <c r="D1963" s="384">
        <f t="shared" si="286"/>
        <v>45747</v>
      </c>
      <c r="E1963" s="385">
        <f ca="1">IFERROR(INDEX('3. GRI Pricing'!$A$16:$AP$616,MATCH('PBI data'!$B1963,'3. GRI Pricing'!$A$16:$A$616,0),MATCH('PBI data'!$D1963,'3. GRI Pricing'!$A$16:$AP$16,0)),0)</f>
        <v>1451.5679804859647</v>
      </c>
    </row>
    <row r="1964" spans="1:5" x14ac:dyDescent="0.25">
      <c r="B1964" s="1" t="str">
        <f t="shared" ca="1" si="287"/>
        <v>222708164</v>
      </c>
      <c r="C1964" s="384">
        <f t="shared" si="286"/>
        <v>45748</v>
      </c>
      <c r="D1964" s="384">
        <f t="shared" si="286"/>
        <v>45777</v>
      </c>
      <c r="E1964" s="385">
        <f ca="1">IFERROR(INDEX('3. GRI Pricing'!$A$16:$AP$616,MATCH('PBI data'!$B1964,'3. GRI Pricing'!$A$16:$A$616,0),MATCH('PBI data'!$D1964,'3. GRI Pricing'!$A$16:$AP$16,0)),0)</f>
        <v>1458.5365403013864</v>
      </c>
    </row>
    <row r="1965" spans="1:5" x14ac:dyDescent="0.25">
      <c r="B1965" s="1" t="str">
        <f t="shared" ca="1" si="287"/>
        <v>222708164</v>
      </c>
      <c r="C1965" s="384">
        <f t="shared" si="286"/>
        <v>45778</v>
      </c>
      <c r="D1965" s="384">
        <f t="shared" si="286"/>
        <v>45808</v>
      </c>
      <c r="E1965" s="385">
        <f ca="1">IFERROR(INDEX('3. GRI Pricing'!$A$16:$AP$616,MATCH('PBI data'!$B1965,'3. GRI Pricing'!$A$16:$A$616,0),MATCH('PBI data'!$D1965,'3. GRI Pricing'!$A$16:$AP$16,0)),0)</f>
        <v>1465.7725326532245</v>
      </c>
    </row>
    <row r="1966" spans="1:5" x14ac:dyDescent="0.25">
      <c r="B1966" s="1" t="str">
        <f t="shared" ca="1" si="287"/>
        <v>222708164</v>
      </c>
      <c r="C1966" s="384">
        <f t="shared" si="286"/>
        <v>45809</v>
      </c>
      <c r="D1966" s="384">
        <f t="shared" si="286"/>
        <v>45838</v>
      </c>
      <c r="E1966" s="385">
        <f ca="1">IFERROR(INDEX('3. GRI Pricing'!$A$16:$AP$616,MATCH('PBI data'!$B1966,'3. GRI Pricing'!$A$16:$A$616,0),MATCH('PBI data'!$D1966,'3. GRI Pricing'!$A$16:$AP$16,0)),0)</f>
        <v>1472.8092844326186</v>
      </c>
    </row>
    <row r="1967" spans="1:5" x14ac:dyDescent="0.25">
      <c r="B1967" s="1" t="str">
        <f t="shared" ca="1" si="287"/>
        <v>222708164</v>
      </c>
      <c r="C1967" s="384">
        <f t="shared" ref="C1967:D1982" si="288">C1955</f>
        <v>45839</v>
      </c>
      <c r="D1967" s="384">
        <f t="shared" si="288"/>
        <v>45869</v>
      </c>
      <c r="E1967" s="385">
        <f ca="1">IFERROR(INDEX('3. GRI Pricing'!$A$16:$AP$616,MATCH('PBI data'!$B1967,'3. GRI Pricing'!$A$16:$A$616,0),MATCH('PBI data'!$D1967,'3. GRI Pricing'!$A$16:$AP$16,0)),0)</f>
        <v>1480.1160857525695</v>
      </c>
    </row>
    <row r="1968" spans="1:5" x14ac:dyDescent="0.25">
      <c r="B1968" s="1" t="str">
        <f t="shared" ca="1" si="287"/>
        <v>222708164</v>
      </c>
      <c r="C1968" s="384">
        <f t="shared" si="288"/>
        <v>45870</v>
      </c>
      <c r="D1968" s="384">
        <f t="shared" si="288"/>
        <v>45900</v>
      </c>
      <c r="E1968" s="385">
        <f ca="1">IFERROR(INDEX('3. GRI Pricing'!$A$16:$AP$616,MATCH('PBI data'!$B1968,'3. GRI Pricing'!$A$16:$A$616,0),MATCH('PBI data'!$D1968,'3. GRI Pricing'!$A$16:$AP$16,0)),0)</f>
        <v>1487.4591370786097</v>
      </c>
    </row>
    <row r="1969" spans="1:5" x14ac:dyDescent="0.25">
      <c r="B1969" s="1" t="str">
        <f t="shared" ca="1" si="287"/>
        <v>222708164</v>
      </c>
      <c r="C1969" s="384">
        <f t="shared" si="288"/>
        <v>45901</v>
      </c>
      <c r="D1969" s="384">
        <f t="shared" si="288"/>
        <v>45930</v>
      </c>
      <c r="E1969" s="385">
        <f ca="1">IFERROR(INDEX('3. GRI Pricing'!$A$16:$AP$616,MATCH('PBI data'!$B1969,'3. GRI Pricing'!$A$16:$A$616,0),MATCH('PBI data'!$D1969,'3. GRI Pricing'!$A$16:$AP$16,0)),0)</f>
        <v>1494.5999999999988</v>
      </c>
    </row>
    <row r="1970" spans="1:5" x14ac:dyDescent="0.25">
      <c r="A1970" s="381">
        <f>A1958+1</f>
        <v>165</v>
      </c>
      <c r="B1970" s="383" t="str">
        <f ca="1">OFFSET('3. GRI Pricing'!$A$16,'PBI data'!A1970,0)</f>
        <v>222708165</v>
      </c>
      <c r="C1970" s="384">
        <f t="shared" si="288"/>
        <v>45566</v>
      </c>
      <c r="D1970" s="384">
        <f t="shared" si="288"/>
        <v>45596</v>
      </c>
      <c r="E1970" s="385">
        <f ca="1">IFERROR(INDEX('3. GRI Pricing'!$A$16:$AP$616,MATCH('PBI data'!$B1970,'3. GRI Pricing'!$A$16:$A$616,0),MATCH('PBI data'!$D1970,'3. GRI Pricing'!$A$16:$AP$16,0)),0)</f>
        <v>1361.7223339051311</v>
      </c>
    </row>
    <row r="1971" spans="1:5" x14ac:dyDescent="0.25">
      <c r="B1971" s="1" t="str">
        <f ca="1">B1970</f>
        <v>222708165</v>
      </c>
      <c r="C1971" s="384">
        <f t="shared" si="288"/>
        <v>45597</v>
      </c>
      <c r="D1971" s="384">
        <f t="shared" si="288"/>
        <v>45626</v>
      </c>
      <c r="E1971" s="385">
        <f ca="1">IFERROR(INDEX('3. GRI Pricing'!$A$16:$AP$616,MATCH('PBI data'!$B1971,'3. GRI Pricing'!$A$16:$A$616,0),MATCH('PBI data'!$D1971,'3. GRI Pricing'!$A$16:$AP$16,0)),0)</f>
        <v>1368.2595706473171</v>
      </c>
    </row>
    <row r="1972" spans="1:5" x14ac:dyDescent="0.25">
      <c r="B1972" s="1" t="str">
        <f t="shared" ref="B1972:B1981" ca="1" si="289">B1971</f>
        <v>222708165</v>
      </c>
      <c r="C1972" s="384">
        <f t="shared" si="288"/>
        <v>45627</v>
      </c>
      <c r="D1972" s="384">
        <f t="shared" si="288"/>
        <v>45657</v>
      </c>
      <c r="E1972" s="385">
        <f ca="1">IFERROR(INDEX('3. GRI Pricing'!$A$16:$AP$616,MATCH('PBI data'!$B1972,'3. GRI Pricing'!$A$16:$A$616,0),MATCH('PBI data'!$D1972,'3. GRI Pricing'!$A$16:$AP$16,0)),0)</f>
        <v>1375.0476870331347</v>
      </c>
    </row>
    <row r="1973" spans="1:5" x14ac:dyDescent="0.25">
      <c r="B1973" s="1" t="str">
        <f t="shared" ca="1" si="289"/>
        <v>222708165</v>
      </c>
      <c r="C1973" s="384">
        <f t="shared" si="288"/>
        <v>45658</v>
      </c>
      <c r="D1973" s="384">
        <f t="shared" si="288"/>
        <v>45688</v>
      </c>
      <c r="E1973" s="385">
        <f ca="1">IFERROR(INDEX('3. GRI Pricing'!$A$16:$AP$616,MATCH('PBI data'!$B1973,'3. GRI Pricing'!$A$16:$A$616,0),MATCH('PBI data'!$D1973,'3. GRI Pricing'!$A$16:$AP$16,0)),0)</f>
        <v>1381.8694801605998</v>
      </c>
    </row>
    <row r="1974" spans="1:5" x14ac:dyDescent="0.25">
      <c r="B1974" s="1" t="str">
        <f t="shared" ca="1" si="289"/>
        <v>222708165</v>
      </c>
      <c r="C1974" s="384">
        <f t="shared" si="288"/>
        <v>45689</v>
      </c>
      <c r="D1974" s="384">
        <f t="shared" si="288"/>
        <v>45716</v>
      </c>
      <c r="E1974" s="385">
        <f ca="1">IFERROR(INDEX('3. GRI Pricing'!$A$16:$AP$616,MATCH('PBI data'!$B1974,'3. GRI Pricing'!$A$16:$A$616,0),MATCH('PBI data'!$D1974,'3. GRI Pricing'!$A$16:$AP$16,0)),0)</f>
        <v>1388.060184592699</v>
      </c>
    </row>
    <row r="1975" spans="1:5" x14ac:dyDescent="0.25">
      <c r="B1975" s="1" t="str">
        <f t="shared" ca="1" si="289"/>
        <v>222708165</v>
      </c>
      <c r="C1975" s="384">
        <f t="shared" si="288"/>
        <v>45717</v>
      </c>
      <c r="D1975" s="384">
        <f t="shared" si="288"/>
        <v>45747</v>
      </c>
      <c r="E1975" s="385">
        <f ca="1">IFERROR(INDEX('3. GRI Pricing'!$A$16:$AP$616,MATCH('PBI data'!$B1975,'3. GRI Pricing'!$A$16:$A$616,0),MATCH('PBI data'!$D1975,'3. GRI Pricing'!$A$16:$AP$16,0)),0)</f>
        <v>1394.9465344386401</v>
      </c>
    </row>
    <row r="1976" spans="1:5" x14ac:dyDescent="0.25">
      <c r="B1976" s="1" t="str">
        <f t="shared" ca="1" si="289"/>
        <v>222708165</v>
      </c>
      <c r="C1976" s="384">
        <f t="shared" si="288"/>
        <v>45748</v>
      </c>
      <c r="D1976" s="384">
        <f t="shared" si="288"/>
        <v>45777</v>
      </c>
      <c r="E1976" s="385">
        <f ca="1">IFERROR(INDEX('3. GRI Pricing'!$A$16:$AP$616,MATCH('PBI data'!$B1976,'3. GRI Pricing'!$A$16:$A$616,0),MATCH('PBI data'!$D1976,'3. GRI Pricing'!$A$16:$AP$16,0)),0)</f>
        <v>1401.6432709988503</v>
      </c>
    </row>
    <row r="1977" spans="1:5" x14ac:dyDescent="0.25">
      <c r="B1977" s="1" t="str">
        <f t="shared" ca="1" si="289"/>
        <v>222708165</v>
      </c>
      <c r="C1977" s="384">
        <f t="shared" si="288"/>
        <v>45778</v>
      </c>
      <c r="D1977" s="384">
        <f t="shared" si="288"/>
        <v>45808</v>
      </c>
      <c r="E1977" s="385">
        <f ca="1">IFERROR(INDEX('3. GRI Pricing'!$A$16:$AP$616,MATCH('PBI data'!$B1977,'3. GRI Pricing'!$A$16:$A$616,0),MATCH('PBI data'!$D1977,'3. GRI Pricing'!$A$16:$AP$16,0)),0)</f>
        <v>1408.5970083298721</v>
      </c>
    </row>
    <row r="1978" spans="1:5" x14ac:dyDescent="0.25">
      <c r="B1978" s="1" t="str">
        <f t="shared" ca="1" si="289"/>
        <v>222708165</v>
      </c>
      <c r="C1978" s="384">
        <f t="shared" si="288"/>
        <v>45809</v>
      </c>
      <c r="D1978" s="384">
        <f t="shared" si="288"/>
        <v>45838</v>
      </c>
      <c r="E1978" s="385">
        <f ca="1">IFERROR(INDEX('3. GRI Pricing'!$A$16:$AP$616,MATCH('PBI data'!$B1978,'3. GRI Pricing'!$A$16:$A$616,0),MATCH('PBI data'!$D1978,'3. GRI Pricing'!$A$16:$AP$16,0)),0)</f>
        <v>1415.3592768838289</v>
      </c>
    </row>
    <row r="1979" spans="1:5" x14ac:dyDescent="0.25">
      <c r="B1979" s="1" t="str">
        <f t="shared" ca="1" si="289"/>
        <v>222708165</v>
      </c>
      <c r="C1979" s="384">
        <f t="shared" si="288"/>
        <v>45839</v>
      </c>
      <c r="D1979" s="384">
        <f t="shared" si="288"/>
        <v>45869</v>
      </c>
      <c r="E1979" s="385">
        <f ca="1">IFERROR(INDEX('3. GRI Pricing'!$A$16:$AP$616,MATCH('PBI data'!$B1979,'3. GRI Pricing'!$A$16:$A$616,0),MATCH('PBI data'!$D1979,'3. GRI Pricing'!$A$16:$AP$16,0)),0)</f>
        <v>1422.3810611310157</v>
      </c>
    </row>
    <row r="1980" spans="1:5" x14ac:dyDescent="0.25">
      <c r="B1980" s="1" t="str">
        <f t="shared" ca="1" si="289"/>
        <v>222708165</v>
      </c>
      <c r="C1980" s="384">
        <f t="shared" si="288"/>
        <v>45870</v>
      </c>
      <c r="D1980" s="384">
        <f t="shared" si="288"/>
        <v>45900</v>
      </c>
      <c r="E1980" s="385">
        <f ca="1">IFERROR(INDEX('3. GRI Pricing'!$A$16:$AP$616,MATCH('PBI data'!$B1980,'3. GRI Pricing'!$A$16:$A$616,0),MATCH('PBI data'!$D1980,'3. GRI Pricing'!$A$16:$AP$16,0)),0)</f>
        <v>1429.4376813769622</v>
      </c>
    </row>
    <row r="1981" spans="1:5" x14ac:dyDescent="0.25">
      <c r="B1981" s="1" t="str">
        <f t="shared" ca="1" si="289"/>
        <v>222708165</v>
      </c>
      <c r="C1981" s="384">
        <f t="shared" si="288"/>
        <v>45901</v>
      </c>
      <c r="D1981" s="384">
        <f t="shared" si="288"/>
        <v>45930</v>
      </c>
      <c r="E1981" s="385">
        <f ca="1">IFERROR(INDEX('3. GRI Pricing'!$A$16:$AP$616,MATCH('PBI data'!$B1981,'3. GRI Pricing'!$A$16:$A$616,0),MATCH('PBI data'!$D1981,'3. GRI Pricing'!$A$16:$AP$16,0)),0)</f>
        <v>1436.2999999999993</v>
      </c>
    </row>
    <row r="1982" spans="1:5" x14ac:dyDescent="0.25">
      <c r="A1982" s="381">
        <f>A1970+1</f>
        <v>166</v>
      </c>
      <c r="B1982" s="383" t="str">
        <f ca="1">OFFSET('3. GRI Pricing'!$A$16,'PBI data'!A1982,0)</f>
        <v>222708166</v>
      </c>
      <c r="C1982" s="384">
        <f t="shared" si="288"/>
        <v>45566</v>
      </c>
      <c r="D1982" s="384">
        <f t="shared" si="288"/>
        <v>45596</v>
      </c>
      <c r="E1982" s="385">
        <f ca="1">IFERROR(INDEX('3. GRI Pricing'!$A$16:$AP$616,MATCH('PBI data'!$B1982,'3. GRI Pricing'!$A$16:$A$616,0),MATCH('PBI data'!$D1982,'3. GRI Pricing'!$A$16:$AP$16,0)),0)</f>
        <v>1416.9951961669631</v>
      </c>
    </row>
    <row r="1983" spans="1:5" x14ac:dyDescent="0.25">
      <c r="B1983" s="1" t="str">
        <f ca="1">B1982</f>
        <v>222708166</v>
      </c>
      <c r="C1983" s="384">
        <f t="shared" ref="C1983:D1998" si="290">C1971</f>
        <v>45597</v>
      </c>
      <c r="D1983" s="384">
        <f t="shared" si="290"/>
        <v>45626</v>
      </c>
      <c r="E1983" s="385">
        <f ca="1">IFERROR(INDEX('3. GRI Pricing'!$A$16:$AP$616,MATCH('PBI data'!$B1983,'3. GRI Pricing'!$A$16:$A$616,0),MATCH('PBI data'!$D1983,'3. GRI Pricing'!$A$16:$AP$16,0)),0)</f>
        <v>1423.7977820020053</v>
      </c>
    </row>
    <row r="1984" spans="1:5" x14ac:dyDescent="0.25">
      <c r="B1984" s="1" t="str">
        <f t="shared" ref="B1984:B1993" ca="1" si="291">B1983</f>
        <v>222708166</v>
      </c>
      <c r="C1984" s="384">
        <f t="shared" si="290"/>
        <v>45627</v>
      </c>
      <c r="D1984" s="384">
        <f t="shared" si="290"/>
        <v>45657</v>
      </c>
      <c r="E1984" s="385">
        <f ca="1">IFERROR(INDEX('3. GRI Pricing'!$A$16:$AP$616,MATCH('PBI data'!$B1984,'3. GRI Pricing'!$A$16:$A$616,0),MATCH('PBI data'!$D1984,'3. GRI Pricing'!$A$16:$AP$16,0)),0)</f>
        <v>1430.8614307872472</v>
      </c>
    </row>
    <row r="1985" spans="1:5" x14ac:dyDescent="0.25">
      <c r="B1985" s="1" t="str">
        <f t="shared" ca="1" si="291"/>
        <v>222708166</v>
      </c>
      <c r="C1985" s="384">
        <f t="shared" si="290"/>
        <v>45658</v>
      </c>
      <c r="D1985" s="384">
        <f t="shared" si="290"/>
        <v>45688</v>
      </c>
      <c r="E1985" s="385">
        <f ca="1">IFERROR(INDEX('3. GRI Pricing'!$A$16:$AP$616,MATCH('PBI data'!$B1985,'3. GRI Pricing'!$A$16:$A$616,0),MATCH('PBI data'!$D1985,'3. GRI Pricing'!$A$16:$AP$16,0)),0)</f>
        <v>1437.9601232667494</v>
      </c>
    </row>
    <row r="1986" spans="1:5" x14ac:dyDescent="0.25">
      <c r="B1986" s="1" t="str">
        <f t="shared" ca="1" si="291"/>
        <v>222708166</v>
      </c>
      <c r="C1986" s="384">
        <f t="shared" si="290"/>
        <v>45689</v>
      </c>
      <c r="D1986" s="384">
        <f t="shared" si="290"/>
        <v>45716</v>
      </c>
      <c r="E1986" s="385">
        <f ca="1">IFERROR(INDEX('3. GRI Pricing'!$A$16:$AP$616,MATCH('PBI data'!$B1986,'3. GRI Pricing'!$A$16:$A$616,0),MATCH('PBI data'!$D1986,'3. GRI Pricing'!$A$16:$AP$16,0)),0)</f>
        <v>1444.4021109045796</v>
      </c>
    </row>
    <row r="1987" spans="1:5" x14ac:dyDescent="0.25">
      <c r="B1987" s="1" t="str">
        <f t="shared" ca="1" si="291"/>
        <v>222708166</v>
      </c>
      <c r="C1987" s="384">
        <f t="shared" si="290"/>
        <v>45717</v>
      </c>
      <c r="D1987" s="384">
        <f t="shared" si="290"/>
        <v>45747</v>
      </c>
      <c r="E1987" s="385">
        <f ca="1">IFERROR(INDEX('3. GRI Pricing'!$A$16:$AP$616,MATCH('PBI data'!$B1987,'3. GRI Pricing'!$A$16:$A$616,0),MATCH('PBI data'!$D1987,'3. GRI Pricing'!$A$16:$AP$16,0)),0)</f>
        <v>1451.5679804859647</v>
      </c>
    </row>
    <row r="1988" spans="1:5" x14ac:dyDescent="0.25">
      <c r="B1988" s="1" t="str">
        <f t="shared" ca="1" si="291"/>
        <v>222708166</v>
      </c>
      <c r="C1988" s="384">
        <f t="shared" si="290"/>
        <v>45748</v>
      </c>
      <c r="D1988" s="384">
        <f t="shared" si="290"/>
        <v>45777</v>
      </c>
      <c r="E1988" s="385">
        <f ca="1">IFERROR(INDEX('3. GRI Pricing'!$A$16:$AP$616,MATCH('PBI data'!$B1988,'3. GRI Pricing'!$A$16:$A$616,0),MATCH('PBI data'!$D1988,'3. GRI Pricing'!$A$16:$AP$16,0)),0)</f>
        <v>1458.5365403013864</v>
      </c>
    </row>
    <row r="1989" spans="1:5" x14ac:dyDescent="0.25">
      <c r="B1989" s="1" t="str">
        <f t="shared" ca="1" si="291"/>
        <v>222708166</v>
      </c>
      <c r="C1989" s="384">
        <f t="shared" si="290"/>
        <v>45778</v>
      </c>
      <c r="D1989" s="384">
        <f t="shared" si="290"/>
        <v>45808</v>
      </c>
      <c r="E1989" s="385">
        <f ca="1">IFERROR(INDEX('3. GRI Pricing'!$A$16:$AP$616,MATCH('PBI data'!$B1989,'3. GRI Pricing'!$A$16:$A$616,0),MATCH('PBI data'!$D1989,'3. GRI Pricing'!$A$16:$AP$16,0)),0)</f>
        <v>1465.7725326532245</v>
      </c>
    </row>
    <row r="1990" spans="1:5" x14ac:dyDescent="0.25">
      <c r="B1990" s="1" t="str">
        <f t="shared" ca="1" si="291"/>
        <v>222708166</v>
      </c>
      <c r="C1990" s="384">
        <f t="shared" si="290"/>
        <v>45809</v>
      </c>
      <c r="D1990" s="384">
        <f t="shared" si="290"/>
        <v>45838</v>
      </c>
      <c r="E1990" s="385">
        <f ca="1">IFERROR(INDEX('3. GRI Pricing'!$A$16:$AP$616,MATCH('PBI data'!$B1990,'3. GRI Pricing'!$A$16:$A$616,0),MATCH('PBI data'!$D1990,'3. GRI Pricing'!$A$16:$AP$16,0)),0)</f>
        <v>1472.8092844326186</v>
      </c>
    </row>
    <row r="1991" spans="1:5" x14ac:dyDescent="0.25">
      <c r="B1991" s="1" t="str">
        <f t="shared" ca="1" si="291"/>
        <v>222708166</v>
      </c>
      <c r="C1991" s="384">
        <f t="shared" si="290"/>
        <v>45839</v>
      </c>
      <c r="D1991" s="384">
        <f t="shared" si="290"/>
        <v>45869</v>
      </c>
      <c r="E1991" s="385">
        <f ca="1">IFERROR(INDEX('3. GRI Pricing'!$A$16:$AP$616,MATCH('PBI data'!$B1991,'3. GRI Pricing'!$A$16:$A$616,0),MATCH('PBI data'!$D1991,'3. GRI Pricing'!$A$16:$AP$16,0)),0)</f>
        <v>1480.1160857525695</v>
      </c>
    </row>
    <row r="1992" spans="1:5" x14ac:dyDescent="0.25">
      <c r="B1992" s="1" t="str">
        <f t="shared" ca="1" si="291"/>
        <v>222708166</v>
      </c>
      <c r="C1992" s="384">
        <f t="shared" si="290"/>
        <v>45870</v>
      </c>
      <c r="D1992" s="384">
        <f t="shared" si="290"/>
        <v>45900</v>
      </c>
      <c r="E1992" s="385">
        <f ca="1">IFERROR(INDEX('3. GRI Pricing'!$A$16:$AP$616,MATCH('PBI data'!$B1992,'3. GRI Pricing'!$A$16:$A$616,0),MATCH('PBI data'!$D1992,'3. GRI Pricing'!$A$16:$AP$16,0)),0)</f>
        <v>1487.4591370786097</v>
      </c>
    </row>
    <row r="1993" spans="1:5" x14ac:dyDescent="0.25">
      <c r="B1993" s="1" t="str">
        <f t="shared" ca="1" si="291"/>
        <v>222708166</v>
      </c>
      <c r="C1993" s="384">
        <f t="shared" si="290"/>
        <v>45901</v>
      </c>
      <c r="D1993" s="384">
        <f t="shared" si="290"/>
        <v>45930</v>
      </c>
      <c r="E1993" s="385">
        <f ca="1">IFERROR(INDEX('3. GRI Pricing'!$A$16:$AP$616,MATCH('PBI data'!$B1993,'3. GRI Pricing'!$A$16:$A$616,0),MATCH('PBI data'!$D1993,'3. GRI Pricing'!$A$16:$AP$16,0)),0)</f>
        <v>1494.5999999999988</v>
      </c>
    </row>
    <row r="1994" spans="1:5" x14ac:dyDescent="0.25">
      <c r="A1994" s="381">
        <f>A1982+1</f>
        <v>167</v>
      </c>
      <c r="B1994" s="383" t="str">
        <f ca="1">OFFSET('3. GRI Pricing'!$A$16,'PBI data'!A1994,0)</f>
        <v>222708167</v>
      </c>
      <c r="C1994" s="384">
        <f t="shared" si="290"/>
        <v>45566</v>
      </c>
      <c r="D1994" s="384">
        <f t="shared" si="290"/>
        <v>45596</v>
      </c>
      <c r="E1994" s="385">
        <f ca="1">IFERROR(INDEX('3. GRI Pricing'!$A$16:$AP$616,MATCH('PBI data'!$B1994,'3. GRI Pricing'!$A$16:$A$616,0),MATCH('PBI data'!$D1994,'3. GRI Pricing'!$A$16:$AP$16,0)),0)</f>
        <v>1738.5827584176213</v>
      </c>
    </row>
    <row r="1995" spans="1:5" x14ac:dyDescent="0.25">
      <c r="B1995" s="1" t="str">
        <f ca="1">B1994</f>
        <v>222708167</v>
      </c>
      <c r="C1995" s="384">
        <f t="shared" si="290"/>
        <v>45597</v>
      </c>
      <c r="D1995" s="384">
        <f t="shared" si="290"/>
        <v>45626</v>
      </c>
      <c r="E1995" s="385">
        <f ca="1">IFERROR(INDEX('3. GRI Pricing'!$A$16:$AP$616,MATCH('PBI data'!$B1995,'3. GRI Pricing'!$A$16:$A$616,0),MATCH('PBI data'!$D1995,'3. GRI Pricing'!$A$16:$AP$16,0)),0)</f>
        <v>1746.9291935201909</v>
      </c>
    </row>
    <row r="1996" spans="1:5" x14ac:dyDescent="0.25">
      <c r="B1996" s="1" t="str">
        <f t="shared" ref="B1996:B2005" ca="1" si="292">B1995</f>
        <v>222708167</v>
      </c>
      <c r="C1996" s="384">
        <f t="shared" si="290"/>
        <v>45627</v>
      </c>
      <c r="D1996" s="384">
        <f t="shared" si="290"/>
        <v>45657</v>
      </c>
      <c r="E1996" s="385">
        <f ca="1">IFERROR(INDEX('3. GRI Pricing'!$A$16:$AP$616,MATCH('PBI data'!$B1996,'3. GRI Pricing'!$A$16:$A$616,0),MATCH('PBI data'!$D1996,'3. GRI Pricing'!$A$16:$AP$16,0)),0)</f>
        <v>1755.5959399020833</v>
      </c>
    </row>
    <row r="1997" spans="1:5" x14ac:dyDescent="0.25">
      <c r="B1997" s="1" t="str">
        <f t="shared" ca="1" si="292"/>
        <v>222708167</v>
      </c>
      <c r="C1997" s="384">
        <f t="shared" si="290"/>
        <v>45658</v>
      </c>
      <c r="D1997" s="384">
        <f t="shared" si="290"/>
        <v>45688</v>
      </c>
      <c r="E1997" s="385">
        <f ca="1">IFERROR(INDEX('3. GRI Pricing'!$A$16:$AP$616,MATCH('PBI data'!$B1997,'3. GRI Pricing'!$A$16:$A$616,0),MATCH('PBI data'!$D1997,'3. GRI Pricing'!$A$16:$AP$16,0)),0)</f>
        <v>1764.3056831570755</v>
      </c>
    </row>
    <row r="1998" spans="1:5" x14ac:dyDescent="0.25">
      <c r="B1998" s="1" t="str">
        <f t="shared" ca="1" si="292"/>
        <v>222708167</v>
      </c>
      <c r="C1998" s="384">
        <f t="shared" si="290"/>
        <v>45689</v>
      </c>
      <c r="D1998" s="384">
        <f t="shared" si="290"/>
        <v>45716</v>
      </c>
      <c r="E1998" s="385">
        <f ca="1">IFERROR(INDEX('3. GRI Pricing'!$A$16:$AP$616,MATCH('PBI data'!$B1998,'3. GRI Pricing'!$A$16:$A$616,0),MATCH('PBI data'!$D1998,'3. GRI Pricing'!$A$16:$AP$16,0)),0)</f>
        <v>1772.2096821737039</v>
      </c>
    </row>
    <row r="1999" spans="1:5" x14ac:dyDescent="0.25">
      <c r="B1999" s="1" t="str">
        <f t="shared" ca="1" si="292"/>
        <v>222708167</v>
      </c>
      <c r="C1999" s="384">
        <f t="shared" ref="C1999:D2014" si="293">C1987</f>
        <v>45717</v>
      </c>
      <c r="D1999" s="384">
        <f t="shared" si="293"/>
        <v>45747</v>
      </c>
      <c r="E1999" s="385">
        <f ca="1">IFERROR(INDEX('3. GRI Pricing'!$A$16:$AP$616,MATCH('PBI data'!$B1999,'3. GRI Pricing'!$A$16:$A$616,0),MATCH('PBI data'!$D1999,'3. GRI Pricing'!$A$16:$AP$16,0)),0)</f>
        <v>1781.001848397673</v>
      </c>
    </row>
    <row r="2000" spans="1:5" x14ac:dyDescent="0.25">
      <c r="B2000" s="1" t="str">
        <f t="shared" ca="1" si="292"/>
        <v>222708167</v>
      </c>
      <c r="C2000" s="384">
        <f t="shared" si="293"/>
        <v>45748</v>
      </c>
      <c r="D2000" s="384">
        <f t="shared" si="293"/>
        <v>45777</v>
      </c>
      <c r="E2000" s="385">
        <f ca="1">IFERROR(INDEX('3. GRI Pricing'!$A$16:$AP$616,MATCH('PBI data'!$B2000,'3. GRI Pricing'!$A$16:$A$616,0),MATCH('PBI data'!$D2000,'3. GRI Pricing'!$A$16:$AP$16,0)),0)</f>
        <v>1789.5519253343252</v>
      </c>
    </row>
    <row r="2001" spans="1:5" x14ac:dyDescent="0.25">
      <c r="B2001" s="1" t="str">
        <f t="shared" ca="1" si="292"/>
        <v>222708167</v>
      </c>
      <c r="C2001" s="384">
        <f t="shared" si="293"/>
        <v>45778</v>
      </c>
      <c r="D2001" s="384">
        <f t="shared" si="293"/>
        <v>45808</v>
      </c>
      <c r="E2001" s="385">
        <f ca="1">IFERROR(INDEX('3. GRI Pricing'!$A$16:$AP$616,MATCH('PBI data'!$B2001,'3. GRI Pricing'!$A$16:$A$616,0),MATCH('PBI data'!$D2001,'3. GRI Pricing'!$A$16:$AP$16,0)),0)</f>
        <v>1798.4301287163678</v>
      </c>
    </row>
    <row r="2002" spans="1:5" x14ac:dyDescent="0.25">
      <c r="B2002" s="1" t="str">
        <f t="shared" ca="1" si="292"/>
        <v>222708167</v>
      </c>
      <c r="C2002" s="384">
        <f t="shared" si="293"/>
        <v>45809</v>
      </c>
      <c r="D2002" s="384">
        <f t="shared" si="293"/>
        <v>45838</v>
      </c>
      <c r="E2002" s="385">
        <f ca="1">IFERROR(INDEX('3. GRI Pricing'!$A$16:$AP$616,MATCH('PBI data'!$B2002,'3. GRI Pricing'!$A$16:$A$616,0),MATCH('PBI data'!$D2002,'3. GRI Pricing'!$A$16:$AP$16,0)),0)</f>
        <v>1807.0638738073976</v>
      </c>
    </row>
    <row r="2003" spans="1:5" x14ac:dyDescent="0.25">
      <c r="B2003" s="1" t="str">
        <f t="shared" ca="1" si="292"/>
        <v>222708167</v>
      </c>
      <c r="C2003" s="384">
        <f t="shared" si="293"/>
        <v>45839</v>
      </c>
      <c r="D2003" s="384">
        <f t="shared" si="293"/>
        <v>45869</v>
      </c>
      <c r="E2003" s="385">
        <f ca="1">IFERROR(INDEX('3. GRI Pricing'!$A$16:$AP$616,MATCH('PBI data'!$B2003,'3. GRI Pricing'!$A$16:$A$616,0),MATCH('PBI data'!$D2003,'3. GRI Pricing'!$A$16:$AP$16,0)),0)</f>
        <v>1816.0289562779756</v>
      </c>
    </row>
    <row r="2004" spans="1:5" x14ac:dyDescent="0.25">
      <c r="B2004" s="1" t="str">
        <f t="shared" ca="1" si="292"/>
        <v>222708167</v>
      </c>
      <c r="C2004" s="384">
        <f t="shared" si="293"/>
        <v>45870</v>
      </c>
      <c r="D2004" s="384">
        <f t="shared" si="293"/>
        <v>45900</v>
      </c>
      <c r="E2004" s="385">
        <f ca="1">IFERROR(INDEX('3. GRI Pricing'!$A$16:$AP$616,MATCH('PBI data'!$B2004,'3. GRI Pricing'!$A$16:$A$616,0),MATCH('PBI data'!$D2004,'3. GRI Pricing'!$A$16:$AP$16,0)),0)</f>
        <v>1825.0385157063797</v>
      </c>
    </row>
    <row r="2005" spans="1:5" x14ac:dyDescent="0.25">
      <c r="B2005" s="1" t="str">
        <f t="shared" ca="1" si="292"/>
        <v>222708167</v>
      </c>
      <c r="C2005" s="384">
        <f t="shared" si="293"/>
        <v>45901</v>
      </c>
      <c r="D2005" s="384">
        <f t="shared" si="293"/>
        <v>45930</v>
      </c>
      <c r="E2005" s="385">
        <f ca="1">IFERROR(INDEX('3. GRI Pricing'!$A$16:$AP$616,MATCH('PBI data'!$B2005,'3. GRI Pricing'!$A$16:$A$616,0),MATCH('PBI data'!$D2005,'3. GRI Pricing'!$A$16:$AP$16,0)),0)</f>
        <v>1833.799999999999</v>
      </c>
    </row>
    <row r="2006" spans="1:5" x14ac:dyDescent="0.25">
      <c r="A2006" s="381">
        <f>A1994+1</f>
        <v>168</v>
      </c>
      <c r="B2006" s="383" t="str">
        <f ca="1">OFFSET('3. GRI Pricing'!$A$16,'PBI data'!A2006,0)</f>
        <v>222708168</v>
      </c>
      <c r="C2006" s="384">
        <f t="shared" si="293"/>
        <v>45566</v>
      </c>
      <c r="D2006" s="384">
        <f t="shared" si="293"/>
        <v>45596</v>
      </c>
      <c r="E2006" s="385">
        <f ca="1">IFERROR(INDEX('3. GRI Pricing'!$A$16:$AP$616,MATCH('PBI data'!$B2006,'3. GRI Pricing'!$A$16:$A$616,0),MATCH('PBI data'!$D2006,'3. GRI Pricing'!$A$16:$AP$16,0)),0)</f>
        <v>1416.9951961669631</v>
      </c>
    </row>
    <row r="2007" spans="1:5" x14ac:dyDescent="0.25">
      <c r="B2007" s="1" t="str">
        <f ca="1">B2006</f>
        <v>222708168</v>
      </c>
      <c r="C2007" s="384">
        <f t="shared" si="293"/>
        <v>45597</v>
      </c>
      <c r="D2007" s="384">
        <f t="shared" si="293"/>
        <v>45626</v>
      </c>
      <c r="E2007" s="385">
        <f ca="1">IFERROR(INDEX('3. GRI Pricing'!$A$16:$AP$616,MATCH('PBI data'!$B2007,'3. GRI Pricing'!$A$16:$A$616,0),MATCH('PBI data'!$D2007,'3. GRI Pricing'!$A$16:$AP$16,0)),0)</f>
        <v>1423.7977820020053</v>
      </c>
    </row>
    <row r="2008" spans="1:5" x14ac:dyDescent="0.25">
      <c r="B2008" s="1" t="str">
        <f t="shared" ref="B2008:B2017" ca="1" si="294">B2007</f>
        <v>222708168</v>
      </c>
      <c r="C2008" s="384">
        <f t="shared" si="293"/>
        <v>45627</v>
      </c>
      <c r="D2008" s="384">
        <f t="shared" si="293"/>
        <v>45657</v>
      </c>
      <c r="E2008" s="385">
        <f ca="1">IFERROR(INDEX('3. GRI Pricing'!$A$16:$AP$616,MATCH('PBI data'!$B2008,'3. GRI Pricing'!$A$16:$A$616,0),MATCH('PBI data'!$D2008,'3. GRI Pricing'!$A$16:$AP$16,0)),0)</f>
        <v>1430.8614307872472</v>
      </c>
    </row>
    <row r="2009" spans="1:5" x14ac:dyDescent="0.25">
      <c r="B2009" s="1" t="str">
        <f t="shared" ca="1" si="294"/>
        <v>222708168</v>
      </c>
      <c r="C2009" s="384">
        <f t="shared" si="293"/>
        <v>45658</v>
      </c>
      <c r="D2009" s="384">
        <f t="shared" si="293"/>
        <v>45688</v>
      </c>
      <c r="E2009" s="385">
        <f ca="1">IFERROR(INDEX('3. GRI Pricing'!$A$16:$AP$616,MATCH('PBI data'!$B2009,'3. GRI Pricing'!$A$16:$A$616,0),MATCH('PBI data'!$D2009,'3. GRI Pricing'!$A$16:$AP$16,0)),0)</f>
        <v>1437.9601232667494</v>
      </c>
    </row>
    <row r="2010" spans="1:5" x14ac:dyDescent="0.25">
      <c r="B2010" s="1" t="str">
        <f t="shared" ca="1" si="294"/>
        <v>222708168</v>
      </c>
      <c r="C2010" s="384">
        <f t="shared" si="293"/>
        <v>45689</v>
      </c>
      <c r="D2010" s="384">
        <f t="shared" si="293"/>
        <v>45716</v>
      </c>
      <c r="E2010" s="385">
        <f ca="1">IFERROR(INDEX('3. GRI Pricing'!$A$16:$AP$616,MATCH('PBI data'!$B2010,'3. GRI Pricing'!$A$16:$A$616,0),MATCH('PBI data'!$D2010,'3. GRI Pricing'!$A$16:$AP$16,0)),0)</f>
        <v>1444.4021109045796</v>
      </c>
    </row>
    <row r="2011" spans="1:5" x14ac:dyDescent="0.25">
      <c r="B2011" s="1" t="str">
        <f t="shared" ca="1" si="294"/>
        <v>222708168</v>
      </c>
      <c r="C2011" s="384">
        <f t="shared" si="293"/>
        <v>45717</v>
      </c>
      <c r="D2011" s="384">
        <f t="shared" si="293"/>
        <v>45747</v>
      </c>
      <c r="E2011" s="385">
        <f ca="1">IFERROR(INDEX('3. GRI Pricing'!$A$16:$AP$616,MATCH('PBI data'!$B2011,'3. GRI Pricing'!$A$16:$A$616,0),MATCH('PBI data'!$D2011,'3. GRI Pricing'!$A$16:$AP$16,0)),0)</f>
        <v>1451.5679804859647</v>
      </c>
    </row>
    <row r="2012" spans="1:5" x14ac:dyDescent="0.25">
      <c r="B2012" s="1" t="str">
        <f t="shared" ca="1" si="294"/>
        <v>222708168</v>
      </c>
      <c r="C2012" s="384">
        <f t="shared" si="293"/>
        <v>45748</v>
      </c>
      <c r="D2012" s="384">
        <f t="shared" si="293"/>
        <v>45777</v>
      </c>
      <c r="E2012" s="385">
        <f ca="1">IFERROR(INDEX('3. GRI Pricing'!$A$16:$AP$616,MATCH('PBI data'!$B2012,'3. GRI Pricing'!$A$16:$A$616,0),MATCH('PBI data'!$D2012,'3. GRI Pricing'!$A$16:$AP$16,0)),0)</f>
        <v>1458.5365403013864</v>
      </c>
    </row>
    <row r="2013" spans="1:5" x14ac:dyDescent="0.25">
      <c r="B2013" s="1" t="str">
        <f t="shared" ca="1" si="294"/>
        <v>222708168</v>
      </c>
      <c r="C2013" s="384">
        <f t="shared" si="293"/>
        <v>45778</v>
      </c>
      <c r="D2013" s="384">
        <f t="shared" si="293"/>
        <v>45808</v>
      </c>
      <c r="E2013" s="385">
        <f ca="1">IFERROR(INDEX('3. GRI Pricing'!$A$16:$AP$616,MATCH('PBI data'!$B2013,'3. GRI Pricing'!$A$16:$A$616,0),MATCH('PBI data'!$D2013,'3. GRI Pricing'!$A$16:$AP$16,0)),0)</f>
        <v>1465.7725326532245</v>
      </c>
    </row>
    <row r="2014" spans="1:5" x14ac:dyDescent="0.25">
      <c r="B2014" s="1" t="str">
        <f t="shared" ca="1" si="294"/>
        <v>222708168</v>
      </c>
      <c r="C2014" s="384">
        <f t="shared" si="293"/>
        <v>45809</v>
      </c>
      <c r="D2014" s="384">
        <f t="shared" si="293"/>
        <v>45838</v>
      </c>
      <c r="E2014" s="385">
        <f ca="1">IFERROR(INDEX('3. GRI Pricing'!$A$16:$AP$616,MATCH('PBI data'!$B2014,'3. GRI Pricing'!$A$16:$A$616,0),MATCH('PBI data'!$D2014,'3. GRI Pricing'!$A$16:$AP$16,0)),0)</f>
        <v>1472.8092844326186</v>
      </c>
    </row>
    <row r="2015" spans="1:5" x14ac:dyDescent="0.25">
      <c r="B2015" s="1" t="str">
        <f t="shared" ca="1" si="294"/>
        <v>222708168</v>
      </c>
      <c r="C2015" s="384">
        <f t="shared" ref="C2015:D2030" si="295">C2003</f>
        <v>45839</v>
      </c>
      <c r="D2015" s="384">
        <f t="shared" si="295"/>
        <v>45869</v>
      </c>
      <c r="E2015" s="385">
        <f ca="1">IFERROR(INDEX('3. GRI Pricing'!$A$16:$AP$616,MATCH('PBI data'!$B2015,'3. GRI Pricing'!$A$16:$A$616,0),MATCH('PBI data'!$D2015,'3. GRI Pricing'!$A$16:$AP$16,0)),0)</f>
        <v>1480.1160857525695</v>
      </c>
    </row>
    <row r="2016" spans="1:5" x14ac:dyDescent="0.25">
      <c r="B2016" s="1" t="str">
        <f t="shared" ca="1" si="294"/>
        <v>222708168</v>
      </c>
      <c r="C2016" s="384">
        <f t="shared" si="295"/>
        <v>45870</v>
      </c>
      <c r="D2016" s="384">
        <f t="shared" si="295"/>
        <v>45900</v>
      </c>
      <c r="E2016" s="385">
        <f ca="1">IFERROR(INDEX('3. GRI Pricing'!$A$16:$AP$616,MATCH('PBI data'!$B2016,'3. GRI Pricing'!$A$16:$A$616,0),MATCH('PBI data'!$D2016,'3. GRI Pricing'!$A$16:$AP$16,0)),0)</f>
        <v>1487.4591370786097</v>
      </c>
    </row>
    <row r="2017" spans="1:5" x14ac:dyDescent="0.25">
      <c r="B2017" s="1" t="str">
        <f t="shared" ca="1" si="294"/>
        <v>222708168</v>
      </c>
      <c r="C2017" s="384">
        <f t="shared" si="295"/>
        <v>45901</v>
      </c>
      <c r="D2017" s="384">
        <f t="shared" si="295"/>
        <v>45930</v>
      </c>
      <c r="E2017" s="385">
        <f ca="1">IFERROR(INDEX('3. GRI Pricing'!$A$16:$AP$616,MATCH('PBI data'!$B2017,'3. GRI Pricing'!$A$16:$A$616,0),MATCH('PBI data'!$D2017,'3. GRI Pricing'!$A$16:$AP$16,0)),0)</f>
        <v>1494.5999999999988</v>
      </c>
    </row>
    <row r="2018" spans="1:5" x14ac:dyDescent="0.25">
      <c r="A2018" s="381">
        <f>A2006+1</f>
        <v>169</v>
      </c>
      <c r="B2018" s="383" t="str">
        <f ca="1">OFFSET('3. GRI Pricing'!$A$16,'PBI data'!A2018,0)</f>
        <v>222708169</v>
      </c>
      <c r="C2018" s="384">
        <f t="shared" si="295"/>
        <v>45566</v>
      </c>
      <c r="D2018" s="384">
        <f t="shared" si="295"/>
        <v>45596</v>
      </c>
      <c r="E2018" s="385">
        <f ca="1">IFERROR(INDEX('3. GRI Pricing'!$A$16:$AP$616,MATCH('PBI data'!$B2018,'3. GRI Pricing'!$A$16:$A$616,0),MATCH('PBI data'!$D2018,'3. GRI Pricing'!$A$16:$AP$16,0)),0)</f>
        <v>1406.94558484663</v>
      </c>
    </row>
    <row r="2019" spans="1:5" x14ac:dyDescent="0.25">
      <c r="B2019" s="1" t="str">
        <f ca="1">B2018</f>
        <v>222708169</v>
      </c>
      <c r="C2019" s="384">
        <f t="shared" si="295"/>
        <v>45597</v>
      </c>
      <c r="D2019" s="384">
        <f t="shared" si="295"/>
        <v>45626</v>
      </c>
      <c r="E2019" s="385">
        <f ca="1">IFERROR(INDEX('3. GRI Pricing'!$A$16:$AP$616,MATCH('PBI data'!$B2019,'3. GRI Pricing'!$A$16:$A$616,0),MATCH('PBI data'!$D2019,'3. GRI Pricing'!$A$16:$AP$16,0)),0)</f>
        <v>1413.6999253920621</v>
      </c>
    </row>
    <row r="2020" spans="1:5" x14ac:dyDescent="0.25">
      <c r="B2020" s="1" t="str">
        <f t="shared" ref="B2020:B2029" ca="1" si="296">B2019</f>
        <v>222708169</v>
      </c>
      <c r="C2020" s="384">
        <f t="shared" si="295"/>
        <v>45627</v>
      </c>
      <c r="D2020" s="384">
        <f t="shared" si="295"/>
        <v>45657</v>
      </c>
      <c r="E2020" s="385">
        <f ca="1">IFERROR(INDEX('3. GRI Pricing'!$A$16:$AP$616,MATCH('PBI data'!$B2020,'3. GRI Pricing'!$A$16:$A$616,0),MATCH('PBI data'!$D2020,'3. GRI Pricing'!$A$16:$AP$16,0)),0)</f>
        <v>1420.7134773774087</v>
      </c>
    </row>
    <row r="2021" spans="1:5" x14ac:dyDescent="0.25">
      <c r="B2021" s="1" t="str">
        <f t="shared" ca="1" si="296"/>
        <v>222708169</v>
      </c>
      <c r="C2021" s="384">
        <f t="shared" si="295"/>
        <v>45658</v>
      </c>
      <c r="D2021" s="384">
        <f t="shared" si="295"/>
        <v>45688</v>
      </c>
      <c r="E2021" s="385">
        <f ca="1">IFERROR(INDEX('3. GRI Pricing'!$A$16:$AP$616,MATCH('PBI data'!$B2021,'3. GRI Pricing'!$A$16:$A$616,0),MATCH('PBI data'!$D2021,'3. GRI Pricing'!$A$16:$AP$16,0)),0)</f>
        <v>1427.761824520177</v>
      </c>
    </row>
    <row r="2022" spans="1:5" x14ac:dyDescent="0.25">
      <c r="B2022" s="1" t="str">
        <f t="shared" ca="1" si="296"/>
        <v>222708169</v>
      </c>
      <c r="C2022" s="384">
        <f t="shared" si="295"/>
        <v>45689</v>
      </c>
      <c r="D2022" s="384">
        <f t="shared" si="295"/>
        <v>45716</v>
      </c>
      <c r="E2022" s="385">
        <f ca="1">IFERROR(INDEX('3. GRI Pricing'!$A$16:$AP$616,MATCH('PBI data'!$B2022,'3. GRI Pricing'!$A$16:$A$616,0),MATCH('PBI data'!$D2022,'3. GRI Pricing'!$A$16:$AP$16,0)),0)</f>
        <v>1434.1581243024198</v>
      </c>
    </row>
    <row r="2023" spans="1:5" x14ac:dyDescent="0.25">
      <c r="B2023" s="1" t="str">
        <f t="shared" ca="1" si="296"/>
        <v>222708169</v>
      </c>
      <c r="C2023" s="384">
        <f t="shared" si="295"/>
        <v>45717</v>
      </c>
      <c r="D2023" s="384">
        <f t="shared" si="295"/>
        <v>45747</v>
      </c>
      <c r="E2023" s="385">
        <f ca="1">IFERROR(INDEX('3. GRI Pricing'!$A$16:$AP$616,MATCH('PBI data'!$B2023,'3. GRI Pricing'!$A$16:$A$616,0),MATCH('PBI data'!$D2023,'3. GRI Pricing'!$A$16:$AP$16,0)),0)</f>
        <v>1441.2731721137243</v>
      </c>
    </row>
    <row r="2024" spans="1:5" x14ac:dyDescent="0.25">
      <c r="B2024" s="1" t="str">
        <f t="shared" ca="1" si="296"/>
        <v>222708169</v>
      </c>
      <c r="C2024" s="384">
        <f t="shared" si="295"/>
        <v>45748</v>
      </c>
      <c r="D2024" s="384">
        <f t="shared" si="295"/>
        <v>45777</v>
      </c>
      <c r="E2024" s="385">
        <f ca="1">IFERROR(INDEX('3. GRI Pricing'!$A$16:$AP$616,MATCH('PBI data'!$B2024,'3. GRI Pricing'!$A$16:$A$616,0),MATCH('PBI data'!$D2024,'3. GRI Pricing'!$A$16:$AP$16,0)),0)</f>
        <v>1448.1923095191075</v>
      </c>
    </row>
    <row r="2025" spans="1:5" x14ac:dyDescent="0.25">
      <c r="B2025" s="1" t="str">
        <f t="shared" ca="1" si="296"/>
        <v>222708169</v>
      </c>
      <c r="C2025" s="384">
        <f t="shared" si="295"/>
        <v>45778</v>
      </c>
      <c r="D2025" s="384">
        <f t="shared" si="295"/>
        <v>45808</v>
      </c>
      <c r="E2025" s="385">
        <f ca="1">IFERROR(INDEX('3. GRI Pricing'!$A$16:$AP$616,MATCH('PBI data'!$B2025,'3. GRI Pricing'!$A$16:$A$616,0),MATCH('PBI data'!$D2025,'3. GRI Pricing'!$A$16:$AP$16,0)),0)</f>
        <v>1455.3769827762519</v>
      </c>
    </row>
    <row r="2026" spans="1:5" x14ac:dyDescent="0.25">
      <c r="B2026" s="1" t="str">
        <f t="shared" ca="1" si="296"/>
        <v>222708169</v>
      </c>
      <c r="C2026" s="384">
        <f t="shared" si="295"/>
        <v>45809</v>
      </c>
      <c r="D2026" s="384">
        <f t="shared" si="295"/>
        <v>45838</v>
      </c>
      <c r="E2026" s="385">
        <f ca="1">IFERROR(INDEX('3. GRI Pricing'!$A$16:$AP$616,MATCH('PBI data'!$B2026,'3. GRI Pricing'!$A$16:$A$616,0),MATCH('PBI data'!$D2026,'3. GRI Pricing'!$A$16:$AP$16,0)),0)</f>
        <v>1462.3638285146576</v>
      </c>
    </row>
    <row r="2027" spans="1:5" x14ac:dyDescent="0.25">
      <c r="B2027" s="1" t="str">
        <f t="shared" ca="1" si="296"/>
        <v>222708169</v>
      </c>
      <c r="C2027" s="384">
        <f t="shared" si="295"/>
        <v>45839</v>
      </c>
      <c r="D2027" s="384">
        <f t="shared" si="295"/>
        <v>45869</v>
      </c>
      <c r="E2027" s="385">
        <f ca="1">IFERROR(INDEX('3. GRI Pricing'!$A$16:$AP$616,MATCH('PBI data'!$B2027,'3. GRI Pricing'!$A$16:$A$616,0),MATCH('PBI data'!$D2027,'3. GRI Pricing'!$A$16:$AP$16,0)),0)</f>
        <v>1469.6188085486515</v>
      </c>
    </row>
    <row r="2028" spans="1:5" x14ac:dyDescent="0.25">
      <c r="B2028" s="1" t="str">
        <f t="shared" ca="1" si="296"/>
        <v>222708169</v>
      </c>
      <c r="C2028" s="384">
        <f t="shared" si="295"/>
        <v>45870</v>
      </c>
      <c r="D2028" s="384">
        <f t="shared" si="295"/>
        <v>45900</v>
      </c>
      <c r="E2028" s="385">
        <f ca="1">IFERROR(INDEX('3. GRI Pricing'!$A$16:$AP$616,MATCH('PBI data'!$B2028,'3. GRI Pricing'!$A$16:$A$616,0),MATCH('PBI data'!$D2028,'3. GRI Pricing'!$A$16:$AP$16,0)),0)</f>
        <v>1476.909781496493</v>
      </c>
    </row>
    <row r="2029" spans="1:5" x14ac:dyDescent="0.25">
      <c r="B2029" s="1" t="str">
        <f t="shared" ca="1" si="296"/>
        <v>222708169</v>
      </c>
      <c r="C2029" s="384">
        <f t="shared" si="295"/>
        <v>45901</v>
      </c>
      <c r="D2029" s="384">
        <f t="shared" si="295"/>
        <v>45930</v>
      </c>
      <c r="E2029" s="385">
        <f ca="1">IFERROR(INDEX('3. GRI Pricing'!$A$16:$AP$616,MATCH('PBI data'!$B2029,'3. GRI Pricing'!$A$16:$A$616,0),MATCH('PBI data'!$D2029,'3. GRI Pricing'!$A$16:$AP$16,0)),0)</f>
        <v>1484</v>
      </c>
    </row>
    <row r="2030" spans="1:5" x14ac:dyDescent="0.25">
      <c r="A2030" s="381">
        <f>A2018+1</f>
        <v>170</v>
      </c>
      <c r="B2030" s="383" t="str">
        <f ca="1">OFFSET('3. GRI Pricing'!$A$16,'PBI data'!A2030,0)</f>
        <v>222708170</v>
      </c>
      <c r="C2030" s="384">
        <f t="shared" si="295"/>
        <v>45566</v>
      </c>
      <c r="D2030" s="384">
        <f t="shared" si="295"/>
        <v>45596</v>
      </c>
      <c r="E2030" s="385">
        <f ca="1">IFERROR(INDEX('3. GRI Pricing'!$A$16:$AP$616,MATCH('PBI data'!$B2030,'3. GRI Pricing'!$A$16:$A$616,0),MATCH('PBI data'!$D2030,'3. GRI Pricing'!$A$16:$AP$16,0)),0)</f>
        <v>1236.1021924009679</v>
      </c>
    </row>
    <row r="2031" spans="1:5" x14ac:dyDescent="0.25">
      <c r="B2031" s="1" t="str">
        <f ca="1">B2030</f>
        <v>222708170</v>
      </c>
      <c r="C2031" s="384">
        <f t="shared" ref="C2031:D2046" si="297">C2019</f>
        <v>45597</v>
      </c>
      <c r="D2031" s="384">
        <f t="shared" si="297"/>
        <v>45626</v>
      </c>
      <c r="E2031" s="385">
        <f ca="1">IFERROR(INDEX('3. GRI Pricing'!$A$16:$AP$616,MATCH('PBI data'!$B2031,'3. GRI Pricing'!$A$16:$A$616,0),MATCH('PBI data'!$D2031,'3. GRI Pricing'!$A$16:$AP$16,0)),0)</f>
        <v>1242.0363630230261</v>
      </c>
    </row>
    <row r="2032" spans="1:5" x14ac:dyDescent="0.25">
      <c r="B2032" s="1" t="str">
        <f t="shared" ref="B2032:B2041" ca="1" si="298">B2031</f>
        <v>222708170</v>
      </c>
      <c r="C2032" s="384">
        <f t="shared" si="297"/>
        <v>45627</v>
      </c>
      <c r="D2032" s="384">
        <f t="shared" si="297"/>
        <v>45657</v>
      </c>
      <c r="E2032" s="385">
        <f ca="1">IFERROR(INDEX('3. GRI Pricing'!$A$16:$AP$616,MATCH('PBI data'!$B2032,'3. GRI Pricing'!$A$16:$A$616,0),MATCH('PBI data'!$D2032,'3. GRI Pricing'!$A$16:$AP$16,0)),0)</f>
        <v>1248.1982694101519</v>
      </c>
    </row>
    <row r="2033" spans="1:5" x14ac:dyDescent="0.25">
      <c r="B2033" s="1" t="str">
        <f t="shared" ca="1" si="298"/>
        <v>222708170</v>
      </c>
      <c r="C2033" s="384">
        <f t="shared" si="297"/>
        <v>45658</v>
      </c>
      <c r="D2033" s="384">
        <f t="shared" si="297"/>
        <v>45688</v>
      </c>
      <c r="E2033" s="385">
        <f ca="1">IFERROR(INDEX('3. GRI Pricing'!$A$16:$AP$616,MATCH('PBI data'!$B2033,'3. GRI Pricing'!$A$16:$A$616,0),MATCH('PBI data'!$D2033,'3. GRI Pricing'!$A$16:$AP$16,0)),0)</f>
        <v>1254.3907458284411</v>
      </c>
    </row>
    <row r="2034" spans="1:5" x14ac:dyDescent="0.25">
      <c r="B2034" s="1" t="str">
        <f t="shared" ca="1" si="298"/>
        <v>222708170</v>
      </c>
      <c r="C2034" s="384">
        <f t="shared" si="297"/>
        <v>45689</v>
      </c>
      <c r="D2034" s="384">
        <f t="shared" si="297"/>
        <v>45716</v>
      </c>
      <c r="E2034" s="385">
        <f ca="1">IFERROR(INDEX('3. GRI Pricing'!$A$16:$AP$616,MATCH('PBI data'!$B2034,'3. GRI Pricing'!$A$16:$A$616,0),MATCH('PBI data'!$D2034,'3. GRI Pricing'!$A$16:$AP$16,0)),0)</f>
        <v>1260.0103520656971</v>
      </c>
    </row>
    <row r="2035" spans="1:5" x14ac:dyDescent="0.25">
      <c r="B2035" s="1" t="str">
        <f t="shared" ca="1" si="298"/>
        <v>222708170</v>
      </c>
      <c r="C2035" s="384">
        <f t="shared" si="297"/>
        <v>45717</v>
      </c>
      <c r="D2035" s="384">
        <f t="shared" si="297"/>
        <v>45747</v>
      </c>
      <c r="E2035" s="385">
        <f ca="1">IFERROR(INDEX('3. GRI Pricing'!$A$16:$AP$616,MATCH('PBI data'!$B2035,'3. GRI Pricing'!$A$16:$A$616,0),MATCH('PBI data'!$D2035,'3. GRI Pricing'!$A$16:$AP$16,0)),0)</f>
        <v>1266.2614297856289</v>
      </c>
    </row>
    <row r="2036" spans="1:5" x14ac:dyDescent="0.25">
      <c r="B2036" s="1" t="str">
        <f t="shared" ca="1" si="298"/>
        <v>222708170</v>
      </c>
      <c r="C2036" s="384">
        <f t="shared" si="297"/>
        <v>45748</v>
      </c>
      <c r="D2036" s="384">
        <f t="shared" si="297"/>
        <v>45777</v>
      </c>
      <c r="E2036" s="385">
        <f ca="1">IFERROR(INDEX('3. GRI Pricing'!$A$16:$AP$616,MATCH('PBI data'!$B2036,'3. GRI Pricing'!$A$16:$A$616,0),MATCH('PBI data'!$D2036,'3. GRI Pricing'!$A$16:$AP$16,0)),0)</f>
        <v>1272.3403862203586</v>
      </c>
    </row>
    <row r="2037" spans="1:5" x14ac:dyDescent="0.25">
      <c r="B2037" s="1" t="str">
        <f t="shared" ca="1" si="298"/>
        <v>222708170</v>
      </c>
      <c r="C2037" s="384">
        <f t="shared" si="297"/>
        <v>45778</v>
      </c>
      <c r="D2037" s="384">
        <f t="shared" si="297"/>
        <v>45808</v>
      </c>
      <c r="E2037" s="385">
        <f ca="1">IFERROR(INDEX('3. GRI Pricing'!$A$16:$AP$616,MATCH('PBI data'!$B2037,'3. GRI Pricing'!$A$16:$A$616,0),MATCH('PBI data'!$D2037,'3. GRI Pricing'!$A$16:$AP$16,0)),0)</f>
        <v>1278.6526348677069</v>
      </c>
    </row>
    <row r="2038" spans="1:5" x14ac:dyDescent="0.25">
      <c r="B2038" s="1" t="str">
        <f t="shared" ca="1" si="298"/>
        <v>222708170</v>
      </c>
      <c r="C2038" s="384">
        <f t="shared" si="297"/>
        <v>45809</v>
      </c>
      <c r="D2038" s="384">
        <f t="shared" si="297"/>
        <v>45838</v>
      </c>
      <c r="E2038" s="385">
        <f ca="1">IFERROR(INDEX('3. GRI Pricing'!$A$16:$AP$616,MATCH('PBI data'!$B2038,'3. GRI Pricing'!$A$16:$A$616,0),MATCH('PBI data'!$D2038,'3. GRI Pricing'!$A$16:$AP$16,0)),0)</f>
        <v>1284.7910779093061</v>
      </c>
    </row>
    <row r="2039" spans="1:5" x14ac:dyDescent="0.25">
      <c r="B2039" s="1" t="str">
        <f t="shared" ca="1" si="298"/>
        <v>222708170</v>
      </c>
      <c r="C2039" s="384">
        <f t="shared" si="297"/>
        <v>45839</v>
      </c>
      <c r="D2039" s="384">
        <f t="shared" si="297"/>
        <v>45869</v>
      </c>
      <c r="E2039" s="385">
        <f ca="1">IFERROR(INDEX('3. GRI Pricing'!$A$16:$AP$616,MATCH('PBI data'!$B2039,'3. GRI Pricing'!$A$16:$A$616,0),MATCH('PBI data'!$D2039,'3. GRI Pricing'!$A$16:$AP$16,0)),0)</f>
        <v>1291.1650960820291</v>
      </c>
    </row>
    <row r="2040" spans="1:5" x14ac:dyDescent="0.25">
      <c r="B2040" s="1" t="str">
        <f t="shared" ca="1" si="298"/>
        <v>222708170</v>
      </c>
      <c r="C2040" s="384">
        <f t="shared" si="297"/>
        <v>45870</v>
      </c>
      <c r="D2040" s="384">
        <f t="shared" si="297"/>
        <v>45900</v>
      </c>
      <c r="E2040" s="385">
        <f ca="1">IFERROR(INDEX('3. GRI Pricing'!$A$16:$AP$616,MATCH('PBI data'!$B2040,'3. GRI Pricing'!$A$16:$A$616,0),MATCH('PBI data'!$D2040,'3. GRI Pricing'!$A$16:$AP$16,0)),0)</f>
        <v>1297.5707366004897</v>
      </c>
    </row>
    <row r="2041" spans="1:5" x14ac:dyDescent="0.25">
      <c r="B2041" s="1" t="str">
        <f t="shared" ca="1" si="298"/>
        <v>222708170</v>
      </c>
      <c r="C2041" s="384">
        <f t="shared" si="297"/>
        <v>45901</v>
      </c>
      <c r="D2041" s="384">
        <f t="shared" si="297"/>
        <v>45930</v>
      </c>
      <c r="E2041" s="385">
        <f ca="1">IFERROR(INDEX('3. GRI Pricing'!$A$16:$AP$616,MATCH('PBI data'!$B2041,'3. GRI Pricing'!$A$16:$A$616,0),MATCH('PBI data'!$D2041,'3. GRI Pricing'!$A$16:$AP$16,0)),0)</f>
        <v>1303.7999999999993</v>
      </c>
    </row>
    <row r="2042" spans="1:5" x14ac:dyDescent="0.25">
      <c r="A2042" s="381">
        <f>A2030+1</f>
        <v>171</v>
      </c>
      <c r="B2042" s="383" t="str">
        <f ca="1">OFFSET('3. GRI Pricing'!$A$16,'PBI data'!A2042,0)</f>
        <v>222708171</v>
      </c>
      <c r="C2042" s="384">
        <f t="shared" si="297"/>
        <v>45566</v>
      </c>
      <c r="D2042" s="384">
        <f t="shared" si="297"/>
        <v>45596</v>
      </c>
      <c r="E2042" s="385">
        <f ca="1">IFERROR(INDEX('3. GRI Pricing'!$A$16:$AP$616,MATCH('PBI data'!$B2042,'3. GRI Pricing'!$A$16:$A$616,0),MATCH('PBI data'!$D2042,'3. GRI Pricing'!$A$16:$AP$16,0)),0)</f>
        <v>1236.1021924009679</v>
      </c>
    </row>
    <row r="2043" spans="1:5" x14ac:dyDescent="0.25">
      <c r="B2043" s="1" t="str">
        <f ca="1">B2042</f>
        <v>222708171</v>
      </c>
      <c r="C2043" s="384">
        <f t="shared" si="297"/>
        <v>45597</v>
      </c>
      <c r="D2043" s="384">
        <f t="shared" si="297"/>
        <v>45626</v>
      </c>
      <c r="E2043" s="385">
        <f ca="1">IFERROR(INDEX('3. GRI Pricing'!$A$16:$AP$616,MATCH('PBI data'!$B2043,'3. GRI Pricing'!$A$16:$A$616,0),MATCH('PBI data'!$D2043,'3. GRI Pricing'!$A$16:$AP$16,0)),0)</f>
        <v>1242.0363630230261</v>
      </c>
    </row>
    <row r="2044" spans="1:5" x14ac:dyDescent="0.25">
      <c r="B2044" s="1" t="str">
        <f t="shared" ref="B2044:B2053" ca="1" si="299">B2043</f>
        <v>222708171</v>
      </c>
      <c r="C2044" s="384">
        <f t="shared" si="297"/>
        <v>45627</v>
      </c>
      <c r="D2044" s="384">
        <f t="shared" si="297"/>
        <v>45657</v>
      </c>
      <c r="E2044" s="385">
        <f ca="1">IFERROR(INDEX('3. GRI Pricing'!$A$16:$AP$616,MATCH('PBI data'!$B2044,'3. GRI Pricing'!$A$16:$A$616,0),MATCH('PBI data'!$D2044,'3. GRI Pricing'!$A$16:$AP$16,0)),0)</f>
        <v>1248.1982694101519</v>
      </c>
    </row>
    <row r="2045" spans="1:5" x14ac:dyDescent="0.25">
      <c r="B2045" s="1" t="str">
        <f t="shared" ca="1" si="299"/>
        <v>222708171</v>
      </c>
      <c r="C2045" s="384">
        <f t="shared" si="297"/>
        <v>45658</v>
      </c>
      <c r="D2045" s="384">
        <f t="shared" si="297"/>
        <v>45688</v>
      </c>
      <c r="E2045" s="385">
        <f ca="1">IFERROR(INDEX('3. GRI Pricing'!$A$16:$AP$616,MATCH('PBI data'!$B2045,'3. GRI Pricing'!$A$16:$A$616,0),MATCH('PBI data'!$D2045,'3. GRI Pricing'!$A$16:$AP$16,0)),0)</f>
        <v>1254.3907458284411</v>
      </c>
    </row>
    <row r="2046" spans="1:5" x14ac:dyDescent="0.25">
      <c r="B2046" s="1" t="str">
        <f t="shared" ca="1" si="299"/>
        <v>222708171</v>
      </c>
      <c r="C2046" s="384">
        <f t="shared" si="297"/>
        <v>45689</v>
      </c>
      <c r="D2046" s="384">
        <f t="shared" si="297"/>
        <v>45716</v>
      </c>
      <c r="E2046" s="385">
        <f ca="1">IFERROR(INDEX('3. GRI Pricing'!$A$16:$AP$616,MATCH('PBI data'!$B2046,'3. GRI Pricing'!$A$16:$A$616,0),MATCH('PBI data'!$D2046,'3. GRI Pricing'!$A$16:$AP$16,0)),0)</f>
        <v>1260.0103520656971</v>
      </c>
    </row>
    <row r="2047" spans="1:5" x14ac:dyDescent="0.25">
      <c r="B2047" s="1" t="str">
        <f t="shared" ca="1" si="299"/>
        <v>222708171</v>
      </c>
      <c r="C2047" s="384">
        <f t="shared" ref="C2047:D2062" si="300">C2035</f>
        <v>45717</v>
      </c>
      <c r="D2047" s="384">
        <f t="shared" si="300"/>
        <v>45747</v>
      </c>
      <c r="E2047" s="385">
        <f ca="1">IFERROR(INDEX('3. GRI Pricing'!$A$16:$AP$616,MATCH('PBI data'!$B2047,'3. GRI Pricing'!$A$16:$A$616,0),MATCH('PBI data'!$D2047,'3. GRI Pricing'!$A$16:$AP$16,0)),0)</f>
        <v>1266.2614297856289</v>
      </c>
    </row>
    <row r="2048" spans="1:5" x14ac:dyDescent="0.25">
      <c r="B2048" s="1" t="str">
        <f t="shared" ca="1" si="299"/>
        <v>222708171</v>
      </c>
      <c r="C2048" s="384">
        <f t="shared" si="300"/>
        <v>45748</v>
      </c>
      <c r="D2048" s="384">
        <f t="shared" si="300"/>
        <v>45777</v>
      </c>
      <c r="E2048" s="385">
        <f ca="1">IFERROR(INDEX('3. GRI Pricing'!$A$16:$AP$616,MATCH('PBI data'!$B2048,'3. GRI Pricing'!$A$16:$A$616,0),MATCH('PBI data'!$D2048,'3. GRI Pricing'!$A$16:$AP$16,0)),0)</f>
        <v>1272.3403862203586</v>
      </c>
    </row>
    <row r="2049" spans="1:5" x14ac:dyDescent="0.25">
      <c r="B2049" s="1" t="str">
        <f t="shared" ca="1" si="299"/>
        <v>222708171</v>
      </c>
      <c r="C2049" s="384">
        <f t="shared" si="300"/>
        <v>45778</v>
      </c>
      <c r="D2049" s="384">
        <f t="shared" si="300"/>
        <v>45808</v>
      </c>
      <c r="E2049" s="385">
        <f ca="1">IFERROR(INDEX('3. GRI Pricing'!$A$16:$AP$616,MATCH('PBI data'!$B2049,'3. GRI Pricing'!$A$16:$A$616,0),MATCH('PBI data'!$D2049,'3. GRI Pricing'!$A$16:$AP$16,0)),0)</f>
        <v>1278.6526348677069</v>
      </c>
    </row>
    <row r="2050" spans="1:5" x14ac:dyDescent="0.25">
      <c r="B2050" s="1" t="str">
        <f t="shared" ca="1" si="299"/>
        <v>222708171</v>
      </c>
      <c r="C2050" s="384">
        <f t="shared" si="300"/>
        <v>45809</v>
      </c>
      <c r="D2050" s="384">
        <f t="shared" si="300"/>
        <v>45838</v>
      </c>
      <c r="E2050" s="385">
        <f ca="1">IFERROR(INDEX('3. GRI Pricing'!$A$16:$AP$616,MATCH('PBI data'!$B2050,'3. GRI Pricing'!$A$16:$A$616,0),MATCH('PBI data'!$D2050,'3. GRI Pricing'!$A$16:$AP$16,0)),0)</f>
        <v>1284.7910779093061</v>
      </c>
    </row>
    <row r="2051" spans="1:5" x14ac:dyDescent="0.25">
      <c r="B2051" s="1" t="str">
        <f t="shared" ca="1" si="299"/>
        <v>222708171</v>
      </c>
      <c r="C2051" s="384">
        <f t="shared" si="300"/>
        <v>45839</v>
      </c>
      <c r="D2051" s="384">
        <f t="shared" si="300"/>
        <v>45869</v>
      </c>
      <c r="E2051" s="385">
        <f ca="1">IFERROR(INDEX('3. GRI Pricing'!$A$16:$AP$616,MATCH('PBI data'!$B2051,'3. GRI Pricing'!$A$16:$A$616,0),MATCH('PBI data'!$D2051,'3. GRI Pricing'!$A$16:$AP$16,0)),0)</f>
        <v>1291.1650960820291</v>
      </c>
    </row>
    <row r="2052" spans="1:5" x14ac:dyDescent="0.25">
      <c r="B2052" s="1" t="str">
        <f t="shared" ca="1" si="299"/>
        <v>222708171</v>
      </c>
      <c r="C2052" s="384">
        <f t="shared" si="300"/>
        <v>45870</v>
      </c>
      <c r="D2052" s="384">
        <f t="shared" si="300"/>
        <v>45900</v>
      </c>
      <c r="E2052" s="385">
        <f ca="1">IFERROR(INDEX('3. GRI Pricing'!$A$16:$AP$616,MATCH('PBI data'!$B2052,'3. GRI Pricing'!$A$16:$A$616,0),MATCH('PBI data'!$D2052,'3. GRI Pricing'!$A$16:$AP$16,0)),0)</f>
        <v>1297.5707366004897</v>
      </c>
    </row>
    <row r="2053" spans="1:5" x14ac:dyDescent="0.25">
      <c r="B2053" s="1" t="str">
        <f t="shared" ca="1" si="299"/>
        <v>222708171</v>
      </c>
      <c r="C2053" s="384">
        <f t="shared" si="300"/>
        <v>45901</v>
      </c>
      <c r="D2053" s="384">
        <f t="shared" si="300"/>
        <v>45930</v>
      </c>
      <c r="E2053" s="385">
        <f ca="1">IFERROR(INDEX('3. GRI Pricing'!$A$16:$AP$616,MATCH('PBI data'!$B2053,'3. GRI Pricing'!$A$16:$A$616,0),MATCH('PBI data'!$D2053,'3. GRI Pricing'!$A$16:$AP$16,0)),0)</f>
        <v>1303.7999999999993</v>
      </c>
    </row>
    <row r="2054" spans="1:5" x14ac:dyDescent="0.25">
      <c r="A2054" s="381">
        <f>A2042+1</f>
        <v>172</v>
      </c>
      <c r="B2054" s="383" t="str">
        <f ca="1">OFFSET('3. GRI Pricing'!$A$16,'PBI data'!A2054,0)</f>
        <v>222708172</v>
      </c>
      <c r="C2054" s="384">
        <f t="shared" si="300"/>
        <v>45566</v>
      </c>
      <c r="D2054" s="384">
        <f t="shared" si="300"/>
        <v>45596</v>
      </c>
      <c r="E2054" s="385">
        <f ca="1">IFERROR(INDEX('3. GRI Pricing'!$A$16:$AP$616,MATCH('PBI data'!$B2054,'3. GRI Pricing'!$A$16:$A$616,0),MATCH('PBI data'!$D2054,'3. GRI Pricing'!$A$16:$AP$16,0)),0)</f>
        <v>1406.94558484663</v>
      </c>
    </row>
    <row r="2055" spans="1:5" x14ac:dyDescent="0.25">
      <c r="B2055" s="1" t="str">
        <f ca="1">B2054</f>
        <v>222708172</v>
      </c>
      <c r="C2055" s="384">
        <f t="shared" si="300"/>
        <v>45597</v>
      </c>
      <c r="D2055" s="384">
        <f t="shared" si="300"/>
        <v>45626</v>
      </c>
      <c r="E2055" s="385">
        <f ca="1">IFERROR(INDEX('3. GRI Pricing'!$A$16:$AP$616,MATCH('PBI data'!$B2055,'3. GRI Pricing'!$A$16:$A$616,0),MATCH('PBI data'!$D2055,'3. GRI Pricing'!$A$16:$AP$16,0)),0)</f>
        <v>1413.6999253920621</v>
      </c>
    </row>
    <row r="2056" spans="1:5" x14ac:dyDescent="0.25">
      <c r="B2056" s="1" t="str">
        <f t="shared" ref="B2056:B2065" ca="1" si="301">B2055</f>
        <v>222708172</v>
      </c>
      <c r="C2056" s="384">
        <f t="shared" si="300"/>
        <v>45627</v>
      </c>
      <c r="D2056" s="384">
        <f t="shared" si="300"/>
        <v>45657</v>
      </c>
      <c r="E2056" s="385">
        <f ca="1">IFERROR(INDEX('3. GRI Pricing'!$A$16:$AP$616,MATCH('PBI data'!$B2056,'3. GRI Pricing'!$A$16:$A$616,0),MATCH('PBI data'!$D2056,'3. GRI Pricing'!$A$16:$AP$16,0)),0)</f>
        <v>1420.7134773774087</v>
      </c>
    </row>
    <row r="2057" spans="1:5" x14ac:dyDescent="0.25">
      <c r="B2057" s="1" t="str">
        <f t="shared" ca="1" si="301"/>
        <v>222708172</v>
      </c>
      <c r="C2057" s="384">
        <f t="shared" si="300"/>
        <v>45658</v>
      </c>
      <c r="D2057" s="384">
        <f t="shared" si="300"/>
        <v>45688</v>
      </c>
      <c r="E2057" s="385">
        <f ca="1">IFERROR(INDEX('3. GRI Pricing'!$A$16:$AP$616,MATCH('PBI data'!$B2057,'3. GRI Pricing'!$A$16:$A$616,0),MATCH('PBI data'!$D2057,'3. GRI Pricing'!$A$16:$AP$16,0)),0)</f>
        <v>1427.761824520177</v>
      </c>
    </row>
    <row r="2058" spans="1:5" x14ac:dyDescent="0.25">
      <c r="B2058" s="1" t="str">
        <f t="shared" ca="1" si="301"/>
        <v>222708172</v>
      </c>
      <c r="C2058" s="384">
        <f t="shared" si="300"/>
        <v>45689</v>
      </c>
      <c r="D2058" s="384">
        <f t="shared" si="300"/>
        <v>45716</v>
      </c>
      <c r="E2058" s="385">
        <f ca="1">IFERROR(INDEX('3. GRI Pricing'!$A$16:$AP$616,MATCH('PBI data'!$B2058,'3. GRI Pricing'!$A$16:$A$616,0),MATCH('PBI data'!$D2058,'3. GRI Pricing'!$A$16:$AP$16,0)),0)</f>
        <v>1434.1581243024198</v>
      </c>
    </row>
    <row r="2059" spans="1:5" x14ac:dyDescent="0.25">
      <c r="B2059" s="1" t="str">
        <f t="shared" ca="1" si="301"/>
        <v>222708172</v>
      </c>
      <c r="C2059" s="384">
        <f t="shared" si="300"/>
        <v>45717</v>
      </c>
      <c r="D2059" s="384">
        <f t="shared" si="300"/>
        <v>45747</v>
      </c>
      <c r="E2059" s="385">
        <f ca="1">IFERROR(INDEX('3. GRI Pricing'!$A$16:$AP$616,MATCH('PBI data'!$B2059,'3. GRI Pricing'!$A$16:$A$616,0),MATCH('PBI data'!$D2059,'3. GRI Pricing'!$A$16:$AP$16,0)),0)</f>
        <v>1441.2731721137243</v>
      </c>
    </row>
    <row r="2060" spans="1:5" x14ac:dyDescent="0.25">
      <c r="B2060" s="1" t="str">
        <f t="shared" ca="1" si="301"/>
        <v>222708172</v>
      </c>
      <c r="C2060" s="384">
        <f t="shared" si="300"/>
        <v>45748</v>
      </c>
      <c r="D2060" s="384">
        <f t="shared" si="300"/>
        <v>45777</v>
      </c>
      <c r="E2060" s="385">
        <f ca="1">IFERROR(INDEX('3. GRI Pricing'!$A$16:$AP$616,MATCH('PBI data'!$B2060,'3. GRI Pricing'!$A$16:$A$616,0),MATCH('PBI data'!$D2060,'3. GRI Pricing'!$A$16:$AP$16,0)),0)</f>
        <v>1448.1923095191075</v>
      </c>
    </row>
    <row r="2061" spans="1:5" x14ac:dyDescent="0.25">
      <c r="B2061" s="1" t="str">
        <f t="shared" ca="1" si="301"/>
        <v>222708172</v>
      </c>
      <c r="C2061" s="384">
        <f t="shared" si="300"/>
        <v>45778</v>
      </c>
      <c r="D2061" s="384">
        <f t="shared" si="300"/>
        <v>45808</v>
      </c>
      <c r="E2061" s="385">
        <f ca="1">IFERROR(INDEX('3. GRI Pricing'!$A$16:$AP$616,MATCH('PBI data'!$B2061,'3. GRI Pricing'!$A$16:$A$616,0),MATCH('PBI data'!$D2061,'3. GRI Pricing'!$A$16:$AP$16,0)),0)</f>
        <v>1455.3769827762519</v>
      </c>
    </row>
    <row r="2062" spans="1:5" x14ac:dyDescent="0.25">
      <c r="B2062" s="1" t="str">
        <f t="shared" ca="1" si="301"/>
        <v>222708172</v>
      </c>
      <c r="C2062" s="384">
        <f t="shared" si="300"/>
        <v>45809</v>
      </c>
      <c r="D2062" s="384">
        <f t="shared" si="300"/>
        <v>45838</v>
      </c>
      <c r="E2062" s="385">
        <f ca="1">IFERROR(INDEX('3. GRI Pricing'!$A$16:$AP$616,MATCH('PBI data'!$B2062,'3. GRI Pricing'!$A$16:$A$616,0),MATCH('PBI data'!$D2062,'3. GRI Pricing'!$A$16:$AP$16,0)),0)</f>
        <v>1462.3638285146576</v>
      </c>
    </row>
    <row r="2063" spans="1:5" x14ac:dyDescent="0.25">
      <c r="B2063" s="1" t="str">
        <f t="shared" ca="1" si="301"/>
        <v>222708172</v>
      </c>
      <c r="C2063" s="384">
        <f t="shared" ref="C2063:D2078" si="302">C2051</f>
        <v>45839</v>
      </c>
      <c r="D2063" s="384">
        <f t="shared" si="302"/>
        <v>45869</v>
      </c>
      <c r="E2063" s="385">
        <f ca="1">IFERROR(INDEX('3. GRI Pricing'!$A$16:$AP$616,MATCH('PBI data'!$B2063,'3. GRI Pricing'!$A$16:$A$616,0),MATCH('PBI data'!$D2063,'3. GRI Pricing'!$A$16:$AP$16,0)),0)</f>
        <v>1469.6188085486515</v>
      </c>
    </row>
    <row r="2064" spans="1:5" x14ac:dyDescent="0.25">
      <c r="B2064" s="1" t="str">
        <f t="shared" ca="1" si="301"/>
        <v>222708172</v>
      </c>
      <c r="C2064" s="384">
        <f t="shared" si="302"/>
        <v>45870</v>
      </c>
      <c r="D2064" s="384">
        <f t="shared" si="302"/>
        <v>45900</v>
      </c>
      <c r="E2064" s="385">
        <f ca="1">IFERROR(INDEX('3. GRI Pricing'!$A$16:$AP$616,MATCH('PBI data'!$B2064,'3. GRI Pricing'!$A$16:$A$616,0),MATCH('PBI data'!$D2064,'3. GRI Pricing'!$A$16:$AP$16,0)),0)</f>
        <v>1476.909781496493</v>
      </c>
    </row>
    <row r="2065" spans="1:5" x14ac:dyDescent="0.25">
      <c r="B2065" s="1" t="str">
        <f t="shared" ca="1" si="301"/>
        <v>222708172</v>
      </c>
      <c r="C2065" s="384">
        <f t="shared" si="302"/>
        <v>45901</v>
      </c>
      <c r="D2065" s="384">
        <f t="shared" si="302"/>
        <v>45930</v>
      </c>
      <c r="E2065" s="385">
        <f ca="1">IFERROR(INDEX('3. GRI Pricing'!$A$16:$AP$616,MATCH('PBI data'!$B2065,'3. GRI Pricing'!$A$16:$A$616,0),MATCH('PBI data'!$D2065,'3. GRI Pricing'!$A$16:$AP$16,0)),0)</f>
        <v>1484</v>
      </c>
    </row>
    <row r="2066" spans="1:5" x14ac:dyDescent="0.25">
      <c r="A2066" s="381">
        <f>A2054+1</f>
        <v>173</v>
      </c>
      <c r="B2066" s="383" t="str">
        <f ca="1">OFFSET('3. GRI Pricing'!$A$16,'PBI data'!A2066,0)</f>
        <v>222708173</v>
      </c>
      <c r="C2066" s="384">
        <f t="shared" si="302"/>
        <v>45566</v>
      </c>
      <c r="D2066" s="384">
        <f t="shared" si="302"/>
        <v>45596</v>
      </c>
      <c r="E2066" s="385">
        <f ca="1">IFERROR(INDEX('3. GRI Pricing'!$A$16:$AP$616,MATCH('PBI data'!$B2066,'3. GRI Pricing'!$A$16:$A$616,0),MATCH('PBI data'!$D2066,'3. GRI Pricing'!$A$16:$AP$16,0)),0)</f>
        <v>1829.0292603006189</v>
      </c>
    </row>
    <row r="2067" spans="1:5" x14ac:dyDescent="0.25">
      <c r="B2067" s="1" t="str">
        <f ca="1">B2066</f>
        <v>222708173</v>
      </c>
      <c r="C2067" s="384">
        <f t="shared" si="302"/>
        <v>45597</v>
      </c>
      <c r="D2067" s="384">
        <f t="shared" si="302"/>
        <v>45626</v>
      </c>
      <c r="E2067" s="385">
        <f ca="1">IFERROR(INDEX('3. GRI Pricing'!$A$16:$AP$616,MATCH('PBI data'!$B2067,'3. GRI Pricing'!$A$16:$A$616,0),MATCH('PBI data'!$D2067,'3. GRI Pricing'!$A$16:$AP$16,0)),0)</f>
        <v>1837.8099030096807</v>
      </c>
    </row>
    <row r="2068" spans="1:5" x14ac:dyDescent="0.25">
      <c r="B2068" s="1" t="str">
        <f t="shared" ref="B2068:B2077" ca="1" si="303">B2067</f>
        <v>222708173</v>
      </c>
      <c r="C2068" s="384">
        <f t="shared" si="302"/>
        <v>45627</v>
      </c>
      <c r="D2068" s="384">
        <f t="shared" si="302"/>
        <v>45657</v>
      </c>
      <c r="E2068" s="385">
        <f ca="1">IFERROR(INDEX('3. GRI Pricing'!$A$16:$AP$616,MATCH('PBI data'!$B2068,'3. GRI Pricing'!$A$16:$A$616,0),MATCH('PBI data'!$D2068,'3. GRI Pricing'!$A$16:$AP$16,0)),0)</f>
        <v>1846.9275205906313</v>
      </c>
    </row>
    <row r="2069" spans="1:5" x14ac:dyDescent="0.25">
      <c r="B2069" s="1" t="str">
        <f t="shared" ca="1" si="303"/>
        <v>222708173</v>
      </c>
      <c r="C2069" s="384">
        <f t="shared" si="302"/>
        <v>45658</v>
      </c>
      <c r="D2069" s="384">
        <f t="shared" si="302"/>
        <v>45688</v>
      </c>
      <c r="E2069" s="385">
        <f ca="1">IFERROR(INDEX('3. GRI Pricing'!$A$16:$AP$616,MATCH('PBI data'!$B2069,'3. GRI Pricing'!$A$16:$A$616,0),MATCH('PBI data'!$D2069,'3. GRI Pricing'!$A$16:$AP$16,0)),0)</f>
        <v>1856.0903718762299</v>
      </c>
    </row>
    <row r="2070" spans="1:5" x14ac:dyDescent="0.25">
      <c r="B2070" s="1" t="str">
        <f t="shared" ca="1" si="303"/>
        <v>222708173</v>
      </c>
      <c r="C2070" s="384">
        <f t="shared" si="302"/>
        <v>45689</v>
      </c>
      <c r="D2070" s="384">
        <f t="shared" si="302"/>
        <v>45716</v>
      </c>
      <c r="E2070" s="385">
        <f ca="1">IFERROR(INDEX('3. GRI Pricing'!$A$16:$AP$616,MATCH('PBI data'!$B2070,'3. GRI Pricing'!$A$16:$A$616,0),MATCH('PBI data'!$D2070,'3. GRI Pricing'!$A$16:$AP$16,0)),0)</f>
        <v>1864.4055615931454</v>
      </c>
    </row>
    <row r="2071" spans="1:5" x14ac:dyDescent="0.25">
      <c r="B2071" s="1" t="str">
        <f t="shared" ca="1" si="303"/>
        <v>222708173</v>
      </c>
      <c r="C2071" s="384">
        <f t="shared" si="302"/>
        <v>45717</v>
      </c>
      <c r="D2071" s="384">
        <f t="shared" si="302"/>
        <v>45747</v>
      </c>
      <c r="E2071" s="385">
        <f ca="1">IFERROR(INDEX('3. GRI Pricing'!$A$16:$AP$616,MATCH('PBI data'!$B2071,'3. GRI Pricing'!$A$16:$A$616,0),MATCH('PBI data'!$D2071,'3. GRI Pricing'!$A$16:$AP$16,0)),0)</f>
        <v>1873.6551237478411</v>
      </c>
    </row>
    <row r="2072" spans="1:5" x14ac:dyDescent="0.25">
      <c r="B2072" s="1" t="str">
        <f t="shared" ca="1" si="303"/>
        <v>222708173</v>
      </c>
      <c r="C2072" s="384">
        <f t="shared" si="302"/>
        <v>45748</v>
      </c>
      <c r="D2072" s="384">
        <f t="shared" si="302"/>
        <v>45777</v>
      </c>
      <c r="E2072" s="385">
        <f ca="1">IFERROR(INDEX('3. GRI Pricing'!$A$16:$AP$616,MATCH('PBI data'!$B2072,'3. GRI Pricing'!$A$16:$A$616,0),MATCH('PBI data'!$D2072,'3. GRI Pricing'!$A$16:$AP$16,0)),0)</f>
        <v>1882.6500023748395</v>
      </c>
    </row>
    <row r="2073" spans="1:5" x14ac:dyDescent="0.25">
      <c r="B2073" s="1" t="str">
        <f t="shared" ca="1" si="303"/>
        <v>222708173</v>
      </c>
      <c r="C2073" s="384">
        <f t="shared" si="302"/>
        <v>45778</v>
      </c>
      <c r="D2073" s="384">
        <f t="shared" si="302"/>
        <v>45808</v>
      </c>
      <c r="E2073" s="385">
        <f ca="1">IFERROR(INDEX('3. GRI Pricing'!$A$16:$AP$616,MATCH('PBI data'!$B2073,'3. GRI Pricing'!$A$16:$A$616,0),MATCH('PBI data'!$D2073,'3. GRI Pricing'!$A$16:$AP$16,0)),0)</f>
        <v>1891.9900776091272</v>
      </c>
    </row>
    <row r="2074" spans="1:5" x14ac:dyDescent="0.25">
      <c r="B2074" s="1" t="str">
        <f t="shared" ca="1" si="303"/>
        <v>222708173</v>
      </c>
      <c r="C2074" s="384">
        <f t="shared" si="302"/>
        <v>45809</v>
      </c>
      <c r="D2074" s="384">
        <f t="shared" si="302"/>
        <v>45838</v>
      </c>
      <c r="E2074" s="385">
        <f ca="1">IFERROR(INDEX('3. GRI Pricing'!$A$16:$AP$616,MATCH('PBI data'!$B2074,'3. GRI Pricing'!$A$16:$A$616,0),MATCH('PBI data'!$D2074,'3. GRI Pricing'!$A$16:$AP$16,0)),0)</f>
        <v>1901.0729770690543</v>
      </c>
    </row>
    <row r="2075" spans="1:5" x14ac:dyDescent="0.25">
      <c r="B2075" s="1" t="str">
        <f t="shared" ca="1" si="303"/>
        <v>222708173</v>
      </c>
      <c r="C2075" s="384">
        <f t="shared" si="302"/>
        <v>45839</v>
      </c>
      <c r="D2075" s="384">
        <f t="shared" si="302"/>
        <v>45869</v>
      </c>
      <c r="E2075" s="385">
        <f ca="1">IFERROR(INDEX('3. GRI Pricing'!$A$16:$AP$616,MATCH('PBI data'!$B2075,'3. GRI Pricing'!$A$16:$A$616,0),MATCH('PBI data'!$D2075,'3. GRI Pricing'!$A$16:$AP$16,0)),0)</f>
        <v>1910.5044511132462</v>
      </c>
    </row>
    <row r="2076" spans="1:5" x14ac:dyDescent="0.25">
      <c r="B2076" s="1" t="str">
        <f t="shared" ca="1" si="303"/>
        <v>222708173</v>
      </c>
      <c r="C2076" s="384">
        <f t="shared" si="302"/>
        <v>45870</v>
      </c>
      <c r="D2076" s="384">
        <f t="shared" si="302"/>
        <v>45900</v>
      </c>
      <c r="E2076" s="385">
        <f ca="1">IFERROR(INDEX('3. GRI Pricing'!$A$16:$AP$616,MATCH('PBI data'!$B2076,'3. GRI Pricing'!$A$16:$A$616,0),MATCH('PBI data'!$D2076,'3. GRI Pricing'!$A$16:$AP$16,0)),0)</f>
        <v>1919.9827159454401</v>
      </c>
    </row>
    <row r="2077" spans="1:5" x14ac:dyDescent="0.25">
      <c r="B2077" s="1" t="str">
        <f t="shared" ca="1" si="303"/>
        <v>222708173</v>
      </c>
      <c r="C2077" s="384">
        <f t="shared" si="302"/>
        <v>45901</v>
      </c>
      <c r="D2077" s="384">
        <f t="shared" si="302"/>
        <v>45930</v>
      </c>
      <c r="E2077" s="385">
        <f ca="1">IFERROR(INDEX('3. GRI Pricing'!$A$16:$AP$616,MATCH('PBI data'!$B2077,'3. GRI Pricing'!$A$16:$A$616,0),MATCH('PBI data'!$D2077,'3. GRI Pricing'!$A$16:$AP$16,0)),0)</f>
        <v>1929.1999999999991</v>
      </c>
    </row>
    <row r="2078" spans="1:5" x14ac:dyDescent="0.25">
      <c r="A2078" s="381">
        <f>A2066+1</f>
        <v>174</v>
      </c>
      <c r="B2078" s="383" t="str">
        <f ca="1">OFFSET('3. GRI Pricing'!$A$16,'PBI data'!A2078,0)</f>
        <v>222708174</v>
      </c>
      <c r="C2078" s="384">
        <f t="shared" si="302"/>
        <v>45566</v>
      </c>
      <c r="D2078" s="384">
        <f t="shared" si="302"/>
        <v>45596</v>
      </c>
      <c r="E2078" s="385">
        <f ca="1">IFERROR(INDEX('3. GRI Pricing'!$A$16:$AP$616,MATCH('PBI data'!$B2078,'3. GRI Pricing'!$A$16:$A$616,0),MATCH('PBI data'!$D2078,'3. GRI Pricing'!$A$16:$AP$16,0)),0)</f>
        <v>1366.7471395652979</v>
      </c>
    </row>
    <row r="2079" spans="1:5" x14ac:dyDescent="0.25">
      <c r="B2079" s="1" t="str">
        <f ca="1">B2078</f>
        <v>222708174</v>
      </c>
      <c r="C2079" s="384">
        <f t="shared" ref="C2079:D2094" si="304">C2067</f>
        <v>45597</v>
      </c>
      <c r="D2079" s="384">
        <f t="shared" si="304"/>
        <v>45626</v>
      </c>
      <c r="E2079" s="385">
        <f ca="1">IFERROR(INDEX('3. GRI Pricing'!$A$16:$AP$616,MATCH('PBI data'!$B2079,'3. GRI Pricing'!$A$16:$A$616,0),MATCH('PBI data'!$D2079,'3. GRI Pricing'!$A$16:$AP$16,0)),0)</f>
        <v>1373.308498952289</v>
      </c>
    </row>
    <row r="2080" spans="1:5" x14ac:dyDescent="0.25">
      <c r="B2080" s="1" t="str">
        <f t="shared" ref="B2080:B2089" ca="1" si="305">B2079</f>
        <v>222708174</v>
      </c>
      <c r="C2080" s="384">
        <f t="shared" si="304"/>
        <v>45627</v>
      </c>
      <c r="D2080" s="384">
        <f t="shared" si="304"/>
        <v>45657</v>
      </c>
      <c r="E2080" s="385">
        <f ca="1">IFERROR(INDEX('3. GRI Pricing'!$A$16:$AP$616,MATCH('PBI data'!$B2080,'3. GRI Pricing'!$A$16:$A$616,0),MATCH('PBI data'!$D2080,'3. GRI Pricing'!$A$16:$AP$16,0)),0)</f>
        <v>1380.1216637380542</v>
      </c>
    </row>
    <row r="2081" spans="1:5" x14ac:dyDescent="0.25">
      <c r="B2081" s="1" t="str">
        <f t="shared" ca="1" si="305"/>
        <v>222708174</v>
      </c>
      <c r="C2081" s="384">
        <f t="shared" si="304"/>
        <v>45658</v>
      </c>
      <c r="D2081" s="384">
        <f t="shared" si="304"/>
        <v>45688</v>
      </c>
      <c r="E2081" s="385">
        <f ca="1">IFERROR(INDEX('3. GRI Pricing'!$A$16:$AP$616,MATCH('PBI data'!$B2081,'3. GRI Pricing'!$A$16:$A$616,0),MATCH('PBI data'!$D2081,'3. GRI Pricing'!$A$16:$AP$16,0)),0)</f>
        <v>1386.9686295338863</v>
      </c>
    </row>
    <row r="2082" spans="1:5" x14ac:dyDescent="0.25">
      <c r="B2082" s="1" t="str">
        <f t="shared" ca="1" si="305"/>
        <v>222708174</v>
      </c>
      <c r="C2082" s="384">
        <f t="shared" si="304"/>
        <v>45689</v>
      </c>
      <c r="D2082" s="384">
        <f t="shared" si="304"/>
        <v>45716</v>
      </c>
      <c r="E2082" s="385">
        <f ca="1">IFERROR(INDEX('3. GRI Pricing'!$A$16:$AP$616,MATCH('PBI data'!$B2082,'3. GRI Pricing'!$A$16:$A$616,0),MATCH('PBI data'!$D2082,'3. GRI Pricing'!$A$16:$AP$16,0)),0)</f>
        <v>1393.1821778937792</v>
      </c>
    </row>
    <row r="2083" spans="1:5" x14ac:dyDescent="0.25">
      <c r="B2083" s="1" t="str">
        <f t="shared" ca="1" si="305"/>
        <v>222708174</v>
      </c>
      <c r="C2083" s="384">
        <f t="shared" si="304"/>
        <v>45717</v>
      </c>
      <c r="D2083" s="384">
        <f t="shared" si="304"/>
        <v>45747</v>
      </c>
      <c r="E2083" s="385">
        <f ca="1">IFERROR(INDEX('3. GRI Pricing'!$A$16:$AP$616,MATCH('PBI data'!$B2083,'3. GRI Pricing'!$A$16:$A$616,0),MATCH('PBI data'!$D2083,'3. GRI Pricing'!$A$16:$AP$16,0)),0)</f>
        <v>1400.0939386247608</v>
      </c>
    </row>
    <row r="2084" spans="1:5" x14ac:dyDescent="0.25">
      <c r="B2084" s="1" t="str">
        <f t="shared" ca="1" si="305"/>
        <v>222708174</v>
      </c>
      <c r="C2084" s="384">
        <f t="shared" si="304"/>
        <v>45748</v>
      </c>
      <c r="D2084" s="384">
        <f t="shared" si="304"/>
        <v>45777</v>
      </c>
      <c r="E2084" s="385">
        <f ca="1">IFERROR(INDEX('3. GRI Pricing'!$A$16:$AP$616,MATCH('PBI data'!$B2084,'3. GRI Pricing'!$A$16:$A$616,0),MATCH('PBI data'!$D2084,'3. GRI Pricing'!$A$16:$AP$16,0)),0)</f>
        <v>1406.8153863899902</v>
      </c>
    </row>
    <row r="2085" spans="1:5" x14ac:dyDescent="0.25">
      <c r="B2085" s="1" t="str">
        <f t="shared" ca="1" si="305"/>
        <v>222708174</v>
      </c>
      <c r="C2085" s="384">
        <f t="shared" si="304"/>
        <v>45778</v>
      </c>
      <c r="D2085" s="384">
        <f t="shared" si="304"/>
        <v>45808</v>
      </c>
      <c r="E2085" s="385">
        <f ca="1">IFERROR(INDEX('3. GRI Pricing'!$A$16:$AP$616,MATCH('PBI data'!$B2085,'3. GRI Pricing'!$A$16:$A$616,0),MATCH('PBI data'!$D2085,'3. GRI Pricing'!$A$16:$AP$16,0)),0)</f>
        <v>1413.794783268359</v>
      </c>
    </row>
    <row r="2086" spans="1:5" x14ac:dyDescent="0.25">
      <c r="B2086" s="1" t="str">
        <f t="shared" ca="1" si="305"/>
        <v>222708174</v>
      </c>
      <c r="C2086" s="384">
        <f t="shared" si="304"/>
        <v>45809</v>
      </c>
      <c r="D2086" s="384">
        <f t="shared" si="304"/>
        <v>45838</v>
      </c>
      <c r="E2086" s="385">
        <f ca="1">IFERROR(INDEX('3. GRI Pricing'!$A$16:$AP$616,MATCH('PBI data'!$B2086,'3. GRI Pricing'!$A$16:$A$616,0),MATCH('PBI data'!$D2086,'3. GRI Pricing'!$A$16:$AP$16,0)),0)</f>
        <v>1420.5820048428102</v>
      </c>
    </row>
    <row r="2087" spans="1:5" x14ac:dyDescent="0.25">
      <c r="B2087" s="1" t="str">
        <f t="shared" ca="1" si="305"/>
        <v>222708174</v>
      </c>
      <c r="C2087" s="384">
        <f t="shared" si="304"/>
        <v>45839</v>
      </c>
      <c r="D2087" s="384">
        <f t="shared" si="304"/>
        <v>45869</v>
      </c>
      <c r="E2087" s="385">
        <f ca="1">IFERROR(INDEX('3. GRI Pricing'!$A$16:$AP$616,MATCH('PBI data'!$B2087,'3. GRI Pricing'!$A$16:$A$616,0),MATCH('PBI data'!$D2087,'3. GRI Pricing'!$A$16:$AP$16,0)),0)</f>
        <v>1427.6296997329755</v>
      </c>
    </row>
    <row r="2088" spans="1:5" x14ac:dyDescent="0.25">
      <c r="B2088" s="1" t="str">
        <f t="shared" ca="1" si="305"/>
        <v>222708174</v>
      </c>
      <c r="C2088" s="384">
        <f t="shared" si="304"/>
        <v>45870</v>
      </c>
      <c r="D2088" s="384">
        <f t="shared" si="304"/>
        <v>45900</v>
      </c>
      <c r="E2088" s="385">
        <f ca="1">IFERROR(INDEX('3. GRI Pricing'!$A$16:$AP$616,MATCH('PBI data'!$B2088,'3. GRI Pricing'!$A$16:$A$616,0),MATCH('PBI data'!$D2088,'3. GRI Pricing'!$A$16:$AP$16,0)),0)</f>
        <v>1434.7123591680215</v>
      </c>
    </row>
    <row r="2089" spans="1:5" x14ac:dyDescent="0.25">
      <c r="B2089" s="1" t="str">
        <f t="shared" ca="1" si="305"/>
        <v>222708174</v>
      </c>
      <c r="C2089" s="384">
        <f t="shared" si="304"/>
        <v>45901</v>
      </c>
      <c r="D2089" s="384">
        <f t="shared" si="304"/>
        <v>45930</v>
      </c>
      <c r="E2089" s="385">
        <f ca="1">IFERROR(INDEX('3. GRI Pricing'!$A$16:$AP$616,MATCH('PBI data'!$B2089,'3. GRI Pricing'!$A$16:$A$616,0),MATCH('PBI data'!$D2089,'3. GRI Pricing'!$A$16:$AP$16,0)),0)</f>
        <v>1441.5999999999997</v>
      </c>
    </row>
    <row r="2090" spans="1:5" x14ac:dyDescent="0.25">
      <c r="A2090" s="381">
        <f>A2078+1</f>
        <v>175</v>
      </c>
      <c r="B2090" s="383" t="str">
        <f ca="1">OFFSET('3. GRI Pricing'!$A$16,'PBI data'!A2090,0)</f>
        <v>222708175</v>
      </c>
      <c r="C2090" s="384">
        <f t="shared" si="304"/>
        <v>45566</v>
      </c>
      <c r="D2090" s="384">
        <f t="shared" si="304"/>
        <v>45596</v>
      </c>
      <c r="E2090" s="385">
        <f ca="1">IFERROR(INDEX('3. GRI Pricing'!$A$16:$AP$616,MATCH('PBI data'!$B2090,'3. GRI Pricing'!$A$16:$A$616,0),MATCH('PBI data'!$D2090,'3. GRI Pricing'!$A$16:$AP$16,0)),0)</f>
        <v>1346.6479169246315</v>
      </c>
    </row>
    <row r="2091" spans="1:5" x14ac:dyDescent="0.25">
      <c r="B2091" s="1" t="str">
        <f ca="1">B2090</f>
        <v>222708175</v>
      </c>
      <c r="C2091" s="384">
        <f t="shared" si="304"/>
        <v>45597</v>
      </c>
      <c r="D2091" s="384">
        <f t="shared" si="304"/>
        <v>45626</v>
      </c>
      <c r="E2091" s="385">
        <f ca="1">IFERROR(INDEX('3. GRI Pricing'!$A$16:$AP$616,MATCH('PBI data'!$B2091,'3. GRI Pricing'!$A$16:$A$616,0),MATCH('PBI data'!$D2091,'3. GRI Pricing'!$A$16:$AP$16,0)),0)</f>
        <v>1353.1127857324022</v>
      </c>
    </row>
    <row r="2092" spans="1:5" x14ac:dyDescent="0.25">
      <c r="B2092" s="1" t="str">
        <f t="shared" ref="B2092:B2101" ca="1" si="306">B2091</f>
        <v>222708175</v>
      </c>
      <c r="C2092" s="384">
        <f t="shared" si="304"/>
        <v>45627</v>
      </c>
      <c r="D2092" s="384">
        <f t="shared" si="304"/>
        <v>45657</v>
      </c>
      <c r="E2092" s="385">
        <f ca="1">IFERROR(INDEX('3. GRI Pricing'!$A$16:$AP$616,MATCH('PBI data'!$B2092,'3. GRI Pricing'!$A$16:$A$616,0),MATCH('PBI data'!$D2092,'3. GRI Pricing'!$A$16:$AP$16,0)),0)</f>
        <v>1359.8257569183768</v>
      </c>
    </row>
    <row r="2093" spans="1:5" x14ac:dyDescent="0.25">
      <c r="B2093" s="1" t="str">
        <f t="shared" ca="1" si="306"/>
        <v>222708175</v>
      </c>
      <c r="C2093" s="384">
        <f t="shared" si="304"/>
        <v>45658</v>
      </c>
      <c r="D2093" s="384">
        <f t="shared" si="304"/>
        <v>45688</v>
      </c>
      <c r="E2093" s="385">
        <f ca="1">IFERROR(INDEX('3. GRI Pricing'!$A$16:$AP$616,MATCH('PBI data'!$B2093,'3. GRI Pricing'!$A$16:$A$616,0),MATCH('PBI data'!$D2093,'3. GRI Pricing'!$A$16:$AP$16,0)),0)</f>
        <v>1366.5720320407406</v>
      </c>
    </row>
    <row r="2094" spans="1:5" x14ac:dyDescent="0.25">
      <c r="B2094" s="1" t="str">
        <f t="shared" ca="1" si="306"/>
        <v>222708175</v>
      </c>
      <c r="C2094" s="384">
        <f t="shared" si="304"/>
        <v>45689</v>
      </c>
      <c r="D2094" s="384">
        <f t="shared" si="304"/>
        <v>45716</v>
      </c>
      <c r="E2094" s="385">
        <f ca="1">IFERROR(INDEX('3. GRI Pricing'!$A$16:$AP$616,MATCH('PBI data'!$B2094,'3. GRI Pricing'!$A$16:$A$616,0),MATCH('PBI data'!$D2094,'3. GRI Pricing'!$A$16:$AP$16,0)),0)</f>
        <v>1372.6942046894585</v>
      </c>
    </row>
    <row r="2095" spans="1:5" x14ac:dyDescent="0.25">
      <c r="B2095" s="1" t="str">
        <f t="shared" ca="1" si="306"/>
        <v>222708175</v>
      </c>
      <c r="C2095" s="384">
        <f t="shared" ref="C2095:D2110" si="307">C2083</f>
        <v>45717</v>
      </c>
      <c r="D2095" s="384">
        <f t="shared" si="307"/>
        <v>45747</v>
      </c>
      <c r="E2095" s="385">
        <f ca="1">IFERROR(INDEX('3. GRI Pricing'!$A$16:$AP$616,MATCH('PBI data'!$B2095,'3. GRI Pricing'!$A$16:$A$616,0),MATCH('PBI data'!$D2095,'3. GRI Pricing'!$A$16:$AP$16,0)),0)</f>
        <v>1379.5043218802784</v>
      </c>
    </row>
    <row r="2096" spans="1:5" x14ac:dyDescent="0.25">
      <c r="B2096" s="1" t="str">
        <f t="shared" ca="1" si="306"/>
        <v>222708175</v>
      </c>
      <c r="C2096" s="384">
        <f t="shared" si="307"/>
        <v>45748</v>
      </c>
      <c r="D2096" s="384">
        <f t="shared" si="307"/>
        <v>45777</v>
      </c>
      <c r="E2096" s="385">
        <f ca="1">IFERROR(INDEX('3. GRI Pricing'!$A$16:$AP$616,MATCH('PBI data'!$B2096,'3. GRI Pricing'!$A$16:$A$616,0),MATCH('PBI data'!$D2096,'3. GRI Pricing'!$A$16:$AP$16,0)),0)</f>
        <v>1386.1269248254309</v>
      </c>
    </row>
    <row r="2097" spans="1:5" x14ac:dyDescent="0.25">
      <c r="B2097" s="1" t="str">
        <f t="shared" ca="1" si="306"/>
        <v>222708175</v>
      </c>
      <c r="C2097" s="384">
        <f t="shared" si="307"/>
        <v>45778</v>
      </c>
      <c r="D2097" s="384">
        <f t="shared" si="307"/>
        <v>45808</v>
      </c>
      <c r="E2097" s="385">
        <f ca="1">IFERROR(INDEX('3. GRI Pricing'!$A$16:$AP$616,MATCH('PBI data'!$B2097,'3. GRI Pricing'!$A$16:$A$616,0),MATCH('PBI data'!$D2097,'3. GRI Pricing'!$A$16:$AP$16,0)),0)</f>
        <v>1393.0036835144119</v>
      </c>
    </row>
    <row r="2098" spans="1:5" x14ac:dyDescent="0.25">
      <c r="B2098" s="1" t="str">
        <f t="shared" ca="1" si="306"/>
        <v>222708175</v>
      </c>
      <c r="C2098" s="384">
        <f t="shared" si="307"/>
        <v>45809</v>
      </c>
      <c r="D2098" s="384">
        <f t="shared" si="307"/>
        <v>45838</v>
      </c>
      <c r="E2098" s="385">
        <f ca="1">IFERROR(INDEX('3. GRI Pricing'!$A$16:$AP$616,MATCH('PBI data'!$B2098,'3. GRI Pricing'!$A$16:$A$616,0),MATCH('PBI data'!$D2098,'3. GRI Pricing'!$A$16:$AP$16,0)),0)</f>
        <v>1399.6910930068859</v>
      </c>
    </row>
    <row r="2099" spans="1:5" x14ac:dyDescent="0.25">
      <c r="B2099" s="1" t="str">
        <f t="shared" ca="1" si="306"/>
        <v>222708175</v>
      </c>
      <c r="C2099" s="384">
        <f t="shared" si="307"/>
        <v>45839</v>
      </c>
      <c r="D2099" s="384">
        <f t="shared" si="307"/>
        <v>45869</v>
      </c>
      <c r="E2099" s="385">
        <f ca="1">IFERROR(INDEX('3. GRI Pricing'!$A$16:$AP$616,MATCH('PBI data'!$B2099,'3. GRI Pricing'!$A$16:$A$616,0),MATCH('PBI data'!$D2099,'3. GRI Pricing'!$A$16:$AP$16,0)),0)</f>
        <v>1406.635145325137</v>
      </c>
    </row>
    <row r="2100" spans="1:5" x14ac:dyDescent="0.25">
      <c r="B2100" s="1" t="str">
        <f t="shared" ca="1" si="306"/>
        <v>222708175</v>
      </c>
      <c r="C2100" s="384">
        <f t="shared" si="307"/>
        <v>45870</v>
      </c>
      <c r="D2100" s="384">
        <f t="shared" si="307"/>
        <v>45900</v>
      </c>
      <c r="E2100" s="385">
        <f ca="1">IFERROR(INDEX('3. GRI Pricing'!$A$16:$AP$616,MATCH('PBI data'!$B2100,'3. GRI Pricing'!$A$16:$A$616,0),MATCH('PBI data'!$D2100,'3. GRI Pricing'!$A$16:$AP$16,0)),0)</f>
        <v>1413.6136480037853</v>
      </c>
    </row>
    <row r="2101" spans="1:5" x14ac:dyDescent="0.25">
      <c r="B2101" s="1" t="str">
        <f t="shared" ca="1" si="306"/>
        <v>222708175</v>
      </c>
      <c r="C2101" s="384">
        <f t="shared" si="307"/>
        <v>45901</v>
      </c>
      <c r="D2101" s="384">
        <f t="shared" si="307"/>
        <v>45930</v>
      </c>
      <c r="E2101" s="385">
        <f ca="1">IFERROR(INDEX('3. GRI Pricing'!$A$16:$AP$616,MATCH('PBI data'!$B2101,'3. GRI Pricing'!$A$16:$A$616,0),MATCH('PBI data'!$D2101,'3. GRI Pricing'!$A$16:$AP$16,0)),0)</f>
        <v>1420.3999999999992</v>
      </c>
    </row>
    <row r="2102" spans="1:5" x14ac:dyDescent="0.25">
      <c r="A2102" s="381">
        <f>A2090+1</f>
        <v>176</v>
      </c>
      <c r="B2102" s="383" t="str">
        <f ca="1">OFFSET('3. GRI Pricing'!$A$16,'PBI data'!A2102,0)</f>
        <v>222708176</v>
      </c>
      <c r="C2102" s="384">
        <f t="shared" si="307"/>
        <v>45566</v>
      </c>
      <c r="D2102" s="384">
        <f t="shared" si="307"/>
        <v>45596</v>
      </c>
      <c r="E2102" s="385">
        <f ca="1">IFERROR(INDEX('3. GRI Pricing'!$A$16:$AP$616,MATCH('PBI data'!$B2102,'3. GRI Pricing'!$A$16:$A$616,0),MATCH('PBI data'!$D2102,'3. GRI Pricing'!$A$16:$AP$16,0)),0)</f>
        <v>1376.7967508856309</v>
      </c>
    </row>
    <row r="2103" spans="1:5" x14ac:dyDescent="0.25">
      <c r="B2103" s="1" t="str">
        <f ca="1">B2102</f>
        <v>222708176</v>
      </c>
      <c r="C2103" s="384">
        <f t="shared" si="307"/>
        <v>45597</v>
      </c>
      <c r="D2103" s="384">
        <f t="shared" si="307"/>
        <v>45626</v>
      </c>
      <c r="E2103" s="385">
        <f ca="1">IFERROR(INDEX('3. GRI Pricing'!$A$16:$AP$616,MATCH('PBI data'!$B2103,'3. GRI Pricing'!$A$16:$A$616,0),MATCH('PBI data'!$D2103,'3. GRI Pricing'!$A$16:$AP$16,0)),0)</f>
        <v>1383.4063555622322</v>
      </c>
    </row>
    <row r="2104" spans="1:5" x14ac:dyDescent="0.25">
      <c r="B2104" s="1" t="str">
        <f t="shared" ref="B2104:B2113" ca="1" si="308">B2103</f>
        <v>222708176</v>
      </c>
      <c r="C2104" s="384">
        <f t="shared" si="307"/>
        <v>45627</v>
      </c>
      <c r="D2104" s="384">
        <f t="shared" si="307"/>
        <v>45657</v>
      </c>
      <c r="E2104" s="385">
        <f ca="1">IFERROR(INDEX('3. GRI Pricing'!$A$16:$AP$616,MATCH('PBI data'!$B2104,'3. GRI Pricing'!$A$16:$A$616,0),MATCH('PBI data'!$D2104,'3. GRI Pricing'!$A$16:$AP$16,0)),0)</f>
        <v>1390.2696171478926</v>
      </c>
    </row>
    <row r="2105" spans="1:5" x14ac:dyDescent="0.25">
      <c r="B2105" s="1" t="str">
        <f t="shared" ca="1" si="308"/>
        <v>222708176</v>
      </c>
      <c r="C2105" s="384">
        <f t="shared" si="307"/>
        <v>45658</v>
      </c>
      <c r="D2105" s="384">
        <f t="shared" si="307"/>
        <v>45688</v>
      </c>
      <c r="E2105" s="385">
        <f ca="1">IFERROR(INDEX('3. GRI Pricing'!$A$16:$AP$616,MATCH('PBI data'!$B2105,'3. GRI Pricing'!$A$16:$A$616,0),MATCH('PBI data'!$D2105,'3. GRI Pricing'!$A$16:$AP$16,0)),0)</f>
        <v>1397.1669282804587</v>
      </c>
    </row>
    <row r="2106" spans="1:5" x14ac:dyDescent="0.25">
      <c r="B2106" s="1" t="str">
        <f t="shared" ca="1" si="308"/>
        <v>222708176</v>
      </c>
      <c r="C2106" s="384">
        <f t="shared" si="307"/>
        <v>45689</v>
      </c>
      <c r="D2106" s="384">
        <f t="shared" si="307"/>
        <v>45716</v>
      </c>
      <c r="E2106" s="385">
        <f ca="1">IFERROR(INDEX('3. GRI Pricing'!$A$16:$AP$616,MATCH('PBI data'!$B2106,'3. GRI Pricing'!$A$16:$A$616,0),MATCH('PBI data'!$D2106,'3. GRI Pricing'!$A$16:$AP$16,0)),0)</f>
        <v>1403.426164495939</v>
      </c>
    </row>
    <row r="2107" spans="1:5" x14ac:dyDescent="0.25">
      <c r="B2107" s="1" t="str">
        <f t="shared" ca="1" si="308"/>
        <v>222708176</v>
      </c>
      <c r="C2107" s="384">
        <f t="shared" si="307"/>
        <v>45717</v>
      </c>
      <c r="D2107" s="384">
        <f t="shared" si="307"/>
        <v>45747</v>
      </c>
      <c r="E2107" s="385">
        <f ca="1">IFERROR(INDEX('3. GRI Pricing'!$A$16:$AP$616,MATCH('PBI data'!$B2107,'3. GRI Pricing'!$A$16:$A$616,0),MATCH('PBI data'!$D2107,'3. GRI Pricing'!$A$16:$AP$16,0)),0)</f>
        <v>1410.3887469970011</v>
      </c>
    </row>
    <row r="2108" spans="1:5" x14ac:dyDescent="0.25">
      <c r="B2108" s="1" t="str">
        <f t="shared" ca="1" si="308"/>
        <v>222708176</v>
      </c>
      <c r="C2108" s="384">
        <f t="shared" si="307"/>
        <v>45748</v>
      </c>
      <c r="D2108" s="384">
        <f t="shared" si="307"/>
        <v>45777</v>
      </c>
      <c r="E2108" s="385">
        <f ca="1">IFERROR(INDEX('3. GRI Pricing'!$A$16:$AP$616,MATCH('PBI data'!$B2108,'3. GRI Pricing'!$A$16:$A$616,0),MATCH('PBI data'!$D2108,'3. GRI Pricing'!$A$16:$AP$16,0)),0)</f>
        <v>1417.159617172269</v>
      </c>
    </row>
    <row r="2109" spans="1:5" x14ac:dyDescent="0.25">
      <c r="B2109" s="1" t="str">
        <f t="shared" ca="1" si="308"/>
        <v>222708176</v>
      </c>
      <c r="C2109" s="384">
        <f t="shared" si="307"/>
        <v>45778</v>
      </c>
      <c r="D2109" s="384">
        <f t="shared" si="307"/>
        <v>45808</v>
      </c>
      <c r="E2109" s="385">
        <f ca="1">IFERROR(INDEX('3. GRI Pricing'!$A$16:$AP$616,MATCH('PBI data'!$B2109,'3. GRI Pricing'!$A$16:$A$616,0),MATCH('PBI data'!$D2109,'3. GRI Pricing'!$A$16:$AP$16,0)),0)</f>
        <v>1424.1903331453316</v>
      </c>
    </row>
    <row r="2110" spans="1:5" x14ac:dyDescent="0.25">
      <c r="B2110" s="1" t="str">
        <f t="shared" ca="1" si="308"/>
        <v>222708176</v>
      </c>
      <c r="C2110" s="384">
        <f t="shared" si="307"/>
        <v>45809</v>
      </c>
      <c r="D2110" s="384">
        <f t="shared" si="307"/>
        <v>45838</v>
      </c>
      <c r="E2110" s="385">
        <f ca="1">IFERROR(INDEX('3. GRI Pricing'!$A$16:$AP$616,MATCH('PBI data'!$B2110,'3. GRI Pricing'!$A$16:$A$616,0),MATCH('PBI data'!$D2110,'3. GRI Pricing'!$A$16:$AP$16,0)),0)</f>
        <v>1431.0274607607714</v>
      </c>
    </row>
    <row r="2111" spans="1:5" x14ac:dyDescent="0.25">
      <c r="B2111" s="1" t="str">
        <f t="shared" ca="1" si="308"/>
        <v>222708176</v>
      </c>
      <c r="C2111" s="384">
        <f t="shared" ref="C2111:D2126" si="309">C2099</f>
        <v>45839</v>
      </c>
      <c r="D2111" s="384">
        <f t="shared" si="309"/>
        <v>45869</v>
      </c>
      <c r="E2111" s="385">
        <f ca="1">IFERROR(INDEX('3. GRI Pricing'!$A$16:$AP$616,MATCH('PBI data'!$B2111,'3. GRI Pricing'!$A$16:$A$616,0),MATCH('PBI data'!$D2111,'3. GRI Pricing'!$A$16:$AP$16,0)),0)</f>
        <v>1438.1269769368939</v>
      </c>
    </row>
    <row r="2112" spans="1:5" x14ac:dyDescent="0.25">
      <c r="B2112" s="1" t="str">
        <f t="shared" ca="1" si="308"/>
        <v>222708176</v>
      </c>
      <c r="C2112" s="384">
        <f t="shared" si="309"/>
        <v>45870</v>
      </c>
      <c r="D2112" s="384">
        <f t="shared" si="309"/>
        <v>45900</v>
      </c>
      <c r="E2112" s="385">
        <f ca="1">IFERROR(INDEX('3. GRI Pricing'!$A$16:$AP$616,MATCH('PBI data'!$B2112,'3. GRI Pricing'!$A$16:$A$616,0),MATCH('PBI data'!$D2112,'3. GRI Pricing'!$A$16:$AP$16,0)),0)</f>
        <v>1445.2617147501387</v>
      </c>
    </row>
    <row r="2113" spans="1:5" x14ac:dyDescent="0.25">
      <c r="B2113" s="1" t="str">
        <f t="shared" ca="1" si="308"/>
        <v>222708176</v>
      </c>
      <c r="C2113" s="384">
        <f t="shared" si="309"/>
        <v>45901</v>
      </c>
      <c r="D2113" s="384">
        <f t="shared" si="309"/>
        <v>45930</v>
      </c>
      <c r="E2113" s="385">
        <f ca="1">IFERROR(INDEX('3. GRI Pricing'!$A$16:$AP$616,MATCH('PBI data'!$B2113,'3. GRI Pricing'!$A$16:$A$616,0),MATCH('PBI data'!$D2113,'3. GRI Pricing'!$A$16:$AP$16,0)),0)</f>
        <v>1452.1999999999991</v>
      </c>
    </row>
    <row r="2114" spans="1:5" x14ac:dyDescent="0.25">
      <c r="A2114" s="381">
        <f>A2102+1</f>
        <v>177</v>
      </c>
      <c r="B2114" s="383" t="str">
        <f ca="1">OFFSET('3. GRI Pricing'!$A$16,'PBI data'!A2114,0)</f>
        <v>222708177</v>
      </c>
      <c r="C2114" s="384">
        <f t="shared" si="309"/>
        <v>45566</v>
      </c>
      <c r="D2114" s="384">
        <f t="shared" si="309"/>
        <v>45596</v>
      </c>
      <c r="E2114" s="385">
        <f ca="1">IFERROR(INDEX('3. GRI Pricing'!$A$16:$AP$616,MATCH('PBI data'!$B2114,'3. GRI Pricing'!$A$16:$A$616,0),MATCH('PBI data'!$D2114,'3. GRI Pricing'!$A$16:$AP$16,0)),0)</f>
        <v>1346.6479169246315</v>
      </c>
    </row>
    <row r="2115" spans="1:5" x14ac:dyDescent="0.25">
      <c r="B2115" s="1" t="str">
        <f ca="1">B2114</f>
        <v>222708177</v>
      </c>
      <c r="C2115" s="384">
        <f t="shared" si="309"/>
        <v>45597</v>
      </c>
      <c r="D2115" s="384">
        <f t="shared" si="309"/>
        <v>45626</v>
      </c>
      <c r="E2115" s="385">
        <f ca="1">IFERROR(INDEX('3. GRI Pricing'!$A$16:$AP$616,MATCH('PBI data'!$B2115,'3. GRI Pricing'!$A$16:$A$616,0),MATCH('PBI data'!$D2115,'3. GRI Pricing'!$A$16:$AP$16,0)),0)</f>
        <v>1353.1127857324022</v>
      </c>
    </row>
    <row r="2116" spans="1:5" x14ac:dyDescent="0.25">
      <c r="B2116" s="1" t="str">
        <f t="shared" ref="B2116:B2125" ca="1" si="310">B2115</f>
        <v>222708177</v>
      </c>
      <c r="C2116" s="384">
        <f t="shared" si="309"/>
        <v>45627</v>
      </c>
      <c r="D2116" s="384">
        <f t="shared" si="309"/>
        <v>45657</v>
      </c>
      <c r="E2116" s="385">
        <f ca="1">IFERROR(INDEX('3. GRI Pricing'!$A$16:$AP$616,MATCH('PBI data'!$B2116,'3. GRI Pricing'!$A$16:$A$616,0),MATCH('PBI data'!$D2116,'3. GRI Pricing'!$A$16:$AP$16,0)),0)</f>
        <v>1359.8257569183768</v>
      </c>
    </row>
    <row r="2117" spans="1:5" x14ac:dyDescent="0.25">
      <c r="B2117" s="1" t="str">
        <f t="shared" ca="1" si="310"/>
        <v>222708177</v>
      </c>
      <c r="C2117" s="384">
        <f t="shared" si="309"/>
        <v>45658</v>
      </c>
      <c r="D2117" s="384">
        <f t="shared" si="309"/>
        <v>45688</v>
      </c>
      <c r="E2117" s="385">
        <f ca="1">IFERROR(INDEX('3. GRI Pricing'!$A$16:$AP$616,MATCH('PBI data'!$B2117,'3. GRI Pricing'!$A$16:$A$616,0),MATCH('PBI data'!$D2117,'3. GRI Pricing'!$A$16:$AP$16,0)),0)</f>
        <v>1366.5720320407406</v>
      </c>
    </row>
    <row r="2118" spans="1:5" x14ac:dyDescent="0.25">
      <c r="B2118" s="1" t="str">
        <f t="shared" ca="1" si="310"/>
        <v>222708177</v>
      </c>
      <c r="C2118" s="384">
        <f t="shared" si="309"/>
        <v>45689</v>
      </c>
      <c r="D2118" s="384">
        <f t="shared" si="309"/>
        <v>45716</v>
      </c>
      <c r="E2118" s="385">
        <f ca="1">IFERROR(INDEX('3. GRI Pricing'!$A$16:$AP$616,MATCH('PBI data'!$B2118,'3. GRI Pricing'!$A$16:$A$616,0),MATCH('PBI data'!$D2118,'3. GRI Pricing'!$A$16:$AP$16,0)),0)</f>
        <v>1372.6942046894585</v>
      </c>
    </row>
    <row r="2119" spans="1:5" x14ac:dyDescent="0.25">
      <c r="B2119" s="1" t="str">
        <f t="shared" ca="1" si="310"/>
        <v>222708177</v>
      </c>
      <c r="C2119" s="384">
        <f t="shared" si="309"/>
        <v>45717</v>
      </c>
      <c r="D2119" s="384">
        <f t="shared" si="309"/>
        <v>45747</v>
      </c>
      <c r="E2119" s="385">
        <f ca="1">IFERROR(INDEX('3. GRI Pricing'!$A$16:$AP$616,MATCH('PBI data'!$B2119,'3. GRI Pricing'!$A$16:$A$616,0),MATCH('PBI data'!$D2119,'3. GRI Pricing'!$A$16:$AP$16,0)),0)</f>
        <v>1379.5043218802784</v>
      </c>
    </row>
    <row r="2120" spans="1:5" x14ac:dyDescent="0.25">
      <c r="B2120" s="1" t="str">
        <f t="shared" ca="1" si="310"/>
        <v>222708177</v>
      </c>
      <c r="C2120" s="384">
        <f t="shared" si="309"/>
        <v>45748</v>
      </c>
      <c r="D2120" s="384">
        <f t="shared" si="309"/>
        <v>45777</v>
      </c>
      <c r="E2120" s="385">
        <f ca="1">IFERROR(INDEX('3. GRI Pricing'!$A$16:$AP$616,MATCH('PBI data'!$B2120,'3. GRI Pricing'!$A$16:$A$616,0),MATCH('PBI data'!$D2120,'3. GRI Pricing'!$A$16:$AP$16,0)),0)</f>
        <v>1386.1269248254309</v>
      </c>
    </row>
    <row r="2121" spans="1:5" x14ac:dyDescent="0.25">
      <c r="B2121" s="1" t="str">
        <f t="shared" ca="1" si="310"/>
        <v>222708177</v>
      </c>
      <c r="C2121" s="384">
        <f t="shared" si="309"/>
        <v>45778</v>
      </c>
      <c r="D2121" s="384">
        <f t="shared" si="309"/>
        <v>45808</v>
      </c>
      <c r="E2121" s="385">
        <f ca="1">IFERROR(INDEX('3. GRI Pricing'!$A$16:$AP$616,MATCH('PBI data'!$B2121,'3. GRI Pricing'!$A$16:$A$616,0),MATCH('PBI data'!$D2121,'3. GRI Pricing'!$A$16:$AP$16,0)),0)</f>
        <v>1393.0036835144119</v>
      </c>
    </row>
    <row r="2122" spans="1:5" x14ac:dyDescent="0.25">
      <c r="B2122" s="1" t="str">
        <f t="shared" ca="1" si="310"/>
        <v>222708177</v>
      </c>
      <c r="C2122" s="384">
        <f t="shared" si="309"/>
        <v>45809</v>
      </c>
      <c r="D2122" s="384">
        <f t="shared" si="309"/>
        <v>45838</v>
      </c>
      <c r="E2122" s="385">
        <f ca="1">IFERROR(INDEX('3. GRI Pricing'!$A$16:$AP$616,MATCH('PBI data'!$B2122,'3. GRI Pricing'!$A$16:$A$616,0),MATCH('PBI data'!$D2122,'3. GRI Pricing'!$A$16:$AP$16,0)),0)</f>
        <v>1399.6910930068859</v>
      </c>
    </row>
    <row r="2123" spans="1:5" x14ac:dyDescent="0.25">
      <c r="B2123" s="1" t="str">
        <f t="shared" ca="1" si="310"/>
        <v>222708177</v>
      </c>
      <c r="C2123" s="384">
        <f t="shared" si="309"/>
        <v>45839</v>
      </c>
      <c r="D2123" s="384">
        <f t="shared" si="309"/>
        <v>45869</v>
      </c>
      <c r="E2123" s="385">
        <f ca="1">IFERROR(INDEX('3. GRI Pricing'!$A$16:$AP$616,MATCH('PBI data'!$B2123,'3. GRI Pricing'!$A$16:$A$616,0),MATCH('PBI data'!$D2123,'3. GRI Pricing'!$A$16:$AP$16,0)),0)</f>
        <v>1406.635145325137</v>
      </c>
    </row>
    <row r="2124" spans="1:5" x14ac:dyDescent="0.25">
      <c r="B2124" s="1" t="str">
        <f t="shared" ca="1" si="310"/>
        <v>222708177</v>
      </c>
      <c r="C2124" s="384">
        <f t="shared" si="309"/>
        <v>45870</v>
      </c>
      <c r="D2124" s="384">
        <f t="shared" si="309"/>
        <v>45900</v>
      </c>
      <c r="E2124" s="385">
        <f ca="1">IFERROR(INDEX('3. GRI Pricing'!$A$16:$AP$616,MATCH('PBI data'!$B2124,'3. GRI Pricing'!$A$16:$A$616,0),MATCH('PBI data'!$D2124,'3. GRI Pricing'!$A$16:$AP$16,0)),0)</f>
        <v>1413.6136480037853</v>
      </c>
    </row>
    <row r="2125" spans="1:5" x14ac:dyDescent="0.25">
      <c r="B2125" s="1" t="str">
        <f t="shared" ca="1" si="310"/>
        <v>222708177</v>
      </c>
      <c r="C2125" s="384">
        <f t="shared" si="309"/>
        <v>45901</v>
      </c>
      <c r="D2125" s="384">
        <f t="shared" si="309"/>
        <v>45930</v>
      </c>
      <c r="E2125" s="385">
        <f ca="1">IFERROR(INDEX('3. GRI Pricing'!$A$16:$AP$616,MATCH('PBI data'!$B2125,'3. GRI Pricing'!$A$16:$A$616,0),MATCH('PBI data'!$D2125,'3. GRI Pricing'!$A$16:$AP$16,0)),0)</f>
        <v>1420.3999999999992</v>
      </c>
    </row>
    <row r="2126" spans="1:5" x14ac:dyDescent="0.25">
      <c r="A2126" s="381">
        <f>A2114+1</f>
        <v>178</v>
      </c>
      <c r="B2126" s="383" t="str">
        <f ca="1">OFFSET('3. GRI Pricing'!$A$16,'PBI data'!A2126,0)</f>
        <v>222708178</v>
      </c>
      <c r="C2126" s="384">
        <f t="shared" si="309"/>
        <v>45566</v>
      </c>
      <c r="D2126" s="384">
        <f t="shared" si="309"/>
        <v>45596</v>
      </c>
      <c r="E2126" s="385">
        <f ca="1">IFERROR(INDEX('3. GRI Pricing'!$A$16:$AP$616,MATCH('PBI data'!$B2126,'3. GRI Pricing'!$A$16:$A$616,0),MATCH('PBI data'!$D2126,'3. GRI Pricing'!$A$16:$AP$16,0)),0)</f>
        <v>1381.8215565457974</v>
      </c>
    </row>
    <row r="2127" spans="1:5" x14ac:dyDescent="0.25">
      <c r="B2127" s="1" t="str">
        <f ca="1">B2126</f>
        <v>222708178</v>
      </c>
      <c r="C2127" s="384">
        <f t="shared" ref="C2127:D2142" si="311">C2115</f>
        <v>45597</v>
      </c>
      <c r="D2127" s="384">
        <f t="shared" si="311"/>
        <v>45626</v>
      </c>
      <c r="E2127" s="385">
        <f ca="1">IFERROR(INDEX('3. GRI Pricing'!$A$16:$AP$616,MATCH('PBI data'!$B2127,'3. GRI Pricing'!$A$16:$A$616,0),MATCH('PBI data'!$D2127,'3. GRI Pricing'!$A$16:$AP$16,0)),0)</f>
        <v>1388.4552838672039</v>
      </c>
    </row>
    <row r="2128" spans="1:5" x14ac:dyDescent="0.25">
      <c r="B2128" s="1" t="str">
        <f t="shared" ref="B2128:B2137" ca="1" si="312">B2127</f>
        <v>222708178</v>
      </c>
      <c r="C2128" s="384">
        <f t="shared" si="311"/>
        <v>45627</v>
      </c>
      <c r="D2128" s="384">
        <f t="shared" si="311"/>
        <v>45657</v>
      </c>
      <c r="E2128" s="385">
        <f ca="1">IFERROR(INDEX('3. GRI Pricing'!$A$16:$AP$616,MATCH('PBI data'!$B2128,'3. GRI Pricing'!$A$16:$A$616,0),MATCH('PBI data'!$D2128,'3. GRI Pricing'!$A$16:$AP$16,0)),0)</f>
        <v>1395.3435938528121</v>
      </c>
    </row>
    <row r="2129" spans="1:5" x14ac:dyDescent="0.25">
      <c r="B2129" s="1" t="str">
        <f t="shared" ca="1" si="312"/>
        <v>222708178</v>
      </c>
      <c r="C2129" s="384">
        <f t="shared" si="311"/>
        <v>45658</v>
      </c>
      <c r="D2129" s="384">
        <f t="shared" si="311"/>
        <v>45688</v>
      </c>
      <c r="E2129" s="385">
        <f ca="1">IFERROR(INDEX('3. GRI Pricing'!$A$16:$AP$616,MATCH('PBI data'!$B2129,'3. GRI Pricing'!$A$16:$A$616,0),MATCH('PBI data'!$D2129,'3. GRI Pricing'!$A$16:$AP$16,0)),0)</f>
        <v>1402.2660776537452</v>
      </c>
    </row>
    <row r="2130" spans="1:5" x14ac:dyDescent="0.25">
      <c r="B2130" s="1" t="str">
        <f t="shared" ca="1" si="312"/>
        <v>222708178</v>
      </c>
      <c r="C2130" s="384">
        <f t="shared" si="311"/>
        <v>45689</v>
      </c>
      <c r="D2130" s="384">
        <f t="shared" si="311"/>
        <v>45716</v>
      </c>
      <c r="E2130" s="385">
        <f ca="1">IFERROR(INDEX('3. GRI Pricing'!$A$16:$AP$616,MATCH('PBI data'!$B2130,'3. GRI Pricing'!$A$16:$A$616,0),MATCH('PBI data'!$D2130,'3. GRI Pricing'!$A$16:$AP$16,0)),0)</f>
        <v>1408.5481577970193</v>
      </c>
    </row>
    <row r="2131" spans="1:5" x14ac:dyDescent="0.25">
      <c r="B2131" s="1" t="str">
        <f t="shared" ca="1" si="312"/>
        <v>222708178</v>
      </c>
      <c r="C2131" s="384">
        <f t="shared" si="311"/>
        <v>45717</v>
      </c>
      <c r="D2131" s="384">
        <f t="shared" si="311"/>
        <v>45747</v>
      </c>
      <c r="E2131" s="385">
        <f ca="1">IFERROR(INDEX('3. GRI Pricing'!$A$16:$AP$616,MATCH('PBI data'!$B2131,'3. GRI Pricing'!$A$16:$A$616,0),MATCH('PBI data'!$D2131,'3. GRI Pricing'!$A$16:$AP$16,0)),0)</f>
        <v>1415.5361511831218</v>
      </c>
    </row>
    <row r="2132" spans="1:5" x14ac:dyDescent="0.25">
      <c r="B2132" s="1" t="str">
        <f t="shared" ca="1" si="312"/>
        <v>222708178</v>
      </c>
      <c r="C2132" s="384">
        <f t="shared" si="311"/>
        <v>45748</v>
      </c>
      <c r="D2132" s="384">
        <f t="shared" si="311"/>
        <v>45777</v>
      </c>
      <c r="E2132" s="385">
        <f ca="1">IFERROR(INDEX('3. GRI Pricing'!$A$16:$AP$616,MATCH('PBI data'!$B2132,'3. GRI Pricing'!$A$16:$A$616,0),MATCH('PBI data'!$D2132,'3. GRI Pricing'!$A$16:$AP$16,0)),0)</f>
        <v>1422.3317325634089</v>
      </c>
    </row>
    <row r="2133" spans="1:5" x14ac:dyDescent="0.25">
      <c r="B2133" s="1" t="str">
        <f t="shared" ca="1" si="312"/>
        <v>222708178</v>
      </c>
      <c r="C2133" s="384">
        <f t="shared" si="311"/>
        <v>45778</v>
      </c>
      <c r="D2133" s="384">
        <f t="shared" si="311"/>
        <v>45808</v>
      </c>
      <c r="E2133" s="385">
        <f ca="1">IFERROR(INDEX('3. GRI Pricing'!$A$16:$AP$616,MATCH('PBI data'!$B2133,'3. GRI Pricing'!$A$16:$A$616,0),MATCH('PBI data'!$D2133,'3. GRI Pricing'!$A$16:$AP$16,0)),0)</f>
        <v>1429.3881080838185</v>
      </c>
    </row>
    <row r="2134" spans="1:5" x14ac:dyDescent="0.25">
      <c r="B2134" s="1" t="str">
        <f t="shared" ca="1" si="312"/>
        <v>222708178</v>
      </c>
      <c r="C2134" s="384">
        <f t="shared" si="311"/>
        <v>45809</v>
      </c>
      <c r="D2134" s="384">
        <f t="shared" si="311"/>
        <v>45838</v>
      </c>
      <c r="E2134" s="385">
        <f ca="1">IFERROR(INDEX('3. GRI Pricing'!$A$16:$AP$616,MATCH('PBI data'!$B2134,'3. GRI Pricing'!$A$16:$A$616,0),MATCH('PBI data'!$D2134,'3. GRI Pricing'!$A$16:$AP$16,0)),0)</f>
        <v>1436.2501887197525</v>
      </c>
    </row>
    <row r="2135" spans="1:5" x14ac:dyDescent="0.25">
      <c r="B2135" s="1" t="str">
        <f t="shared" ca="1" si="312"/>
        <v>222708178</v>
      </c>
      <c r="C2135" s="384">
        <f t="shared" si="311"/>
        <v>45839</v>
      </c>
      <c r="D2135" s="384">
        <f t="shared" si="311"/>
        <v>45869</v>
      </c>
      <c r="E2135" s="385">
        <f ca="1">IFERROR(INDEX('3. GRI Pricing'!$A$16:$AP$616,MATCH('PBI data'!$B2135,'3. GRI Pricing'!$A$16:$A$616,0),MATCH('PBI data'!$D2135,'3. GRI Pricing'!$A$16:$AP$16,0)),0)</f>
        <v>1443.3756155388535</v>
      </c>
    </row>
    <row r="2136" spans="1:5" x14ac:dyDescent="0.25">
      <c r="B2136" s="1" t="str">
        <f t="shared" ca="1" si="312"/>
        <v>222708178</v>
      </c>
      <c r="C2136" s="384">
        <f t="shared" si="311"/>
        <v>45870</v>
      </c>
      <c r="D2136" s="384">
        <f t="shared" si="311"/>
        <v>45900</v>
      </c>
      <c r="E2136" s="385">
        <f ca="1">IFERROR(INDEX('3. GRI Pricing'!$A$16:$AP$616,MATCH('PBI data'!$B2136,'3. GRI Pricing'!$A$16:$A$616,0),MATCH('PBI data'!$D2136,'3. GRI Pricing'!$A$16:$AP$16,0)),0)</f>
        <v>1450.5363925411978</v>
      </c>
    </row>
    <row r="2137" spans="1:5" x14ac:dyDescent="0.25">
      <c r="B2137" s="1" t="str">
        <f t="shared" ca="1" si="312"/>
        <v>222708178</v>
      </c>
      <c r="C2137" s="384">
        <f t="shared" si="311"/>
        <v>45901</v>
      </c>
      <c r="D2137" s="384">
        <f t="shared" si="311"/>
        <v>45930</v>
      </c>
      <c r="E2137" s="385">
        <f ca="1">IFERROR(INDEX('3. GRI Pricing'!$A$16:$AP$616,MATCH('PBI data'!$B2137,'3. GRI Pricing'!$A$16:$A$616,0),MATCH('PBI data'!$D2137,'3. GRI Pricing'!$A$16:$AP$16,0)),0)</f>
        <v>1457.4999999999993</v>
      </c>
    </row>
    <row r="2138" spans="1:5" x14ac:dyDescent="0.25">
      <c r="A2138" s="381">
        <f>A2126+1</f>
        <v>179</v>
      </c>
      <c r="B2138" s="383" t="str">
        <f ca="1">OFFSET('3. GRI Pricing'!$A$16,'PBI data'!A2138,0)</f>
        <v>222708179</v>
      </c>
      <c r="C2138" s="384">
        <f t="shared" si="311"/>
        <v>45566</v>
      </c>
      <c r="D2138" s="384">
        <f t="shared" si="311"/>
        <v>45596</v>
      </c>
      <c r="E2138" s="385">
        <f ca="1">IFERROR(INDEX('3. GRI Pricing'!$A$16:$AP$616,MATCH('PBI data'!$B2138,'3. GRI Pricing'!$A$16:$A$616,0),MATCH('PBI data'!$D2138,'3. GRI Pricing'!$A$16:$AP$16,0)),0)</f>
        <v>1346.6479169246315</v>
      </c>
    </row>
    <row r="2139" spans="1:5" x14ac:dyDescent="0.25">
      <c r="B2139" s="1" t="str">
        <f ca="1">B2138</f>
        <v>222708179</v>
      </c>
      <c r="C2139" s="384">
        <f t="shared" si="311"/>
        <v>45597</v>
      </c>
      <c r="D2139" s="384">
        <f t="shared" si="311"/>
        <v>45626</v>
      </c>
      <c r="E2139" s="385">
        <f ca="1">IFERROR(INDEX('3. GRI Pricing'!$A$16:$AP$616,MATCH('PBI data'!$B2139,'3. GRI Pricing'!$A$16:$A$616,0),MATCH('PBI data'!$D2139,'3. GRI Pricing'!$A$16:$AP$16,0)),0)</f>
        <v>1353.1127857324022</v>
      </c>
    </row>
    <row r="2140" spans="1:5" x14ac:dyDescent="0.25">
      <c r="B2140" s="1" t="str">
        <f t="shared" ref="B2140:B2149" ca="1" si="313">B2139</f>
        <v>222708179</v>
      </c>
      <c r="C2140" s="384">
        <f t="shared" si="311"/>
        <v>45627</v>
      </c>
      <c r="D2140" s="384">
        <f t="shared" si="311"/>
        <v>45657</v>
      </c>
      <c r="E2140" s="385">
        <f ca="1">IFERROR(INDEX('3. GRI Pricing'!$A$16:$AP$616,MATCH('PBI data'!$B2140,'3. GRI Pricing'!$A$16:$A$616,0),MATCH('PBI data'!$D2140,'3. GRI Pricing'!$A$16:$AP$16,0)),0)</f>
        <v>1359.8257569183768</v>
      </c>
    </row>
    <row r="2141" spans="1:5" x14ac:dyDescent="0.25">
      <c r="B2141" s="1" t="str">
        <f t="shared" ca="1" si="313"/>
        <v>222708179</v>
      </c>
      <c r="C2141" s="384">
        <f t="shared" si="311"/>
        <v>45658</v>
      </c>
      <c r="D2141" s="384">
        <f t="shared" si="311"/>
        <v>45688</v>
      </c>
      <c r="E2141" s="385">
        <f ca="1">IFERROR(INDEX('3. GRI Pricing'!$A$16:$AP$616,MATCH('PBI data'!$B2141,'3. GRI Pricing'!$A$16:$A$616,0),MATCH('PBI data'!$D2141,'3. GRI Pricing'!$A$16:$AP$16,0)),0)</f>
        <v>1366.5720320407406</v>
      </c>
    </row>
    <row r="2142" spans="1:5" x14ac:dyDescent="0.25">
      <c r="B2142" s="1" t="str">
        <f t="shared" ca="1" si="313"/>
        <v>222708179</v>
      </c>
      <c r="C2142" s="384">
        <f t="shared" si="311"/>
        <v>45689</v>
      </c>
      <c r="D2142" s="384">
        <f t="shared" si="311"/>
        <v>45716</v>
      </c>
      <c r="E2142" s="385">
        <f ca="1">IFERROR(INDEX('3. GRI Pricing'!$A$16:$AP$616,MATCH('PBI data'!$B2142,'3. GRI Pricing'!$A$16:$A$616,0),MATCH('PBI data'!$D2142,'3. GRI Pricing'!$A$16:$AP$16,0)),0)</f>
        <v>1372.6942046894585</v>
      </c>
    </row>
    <row r="2143" spans="1:5" x14ac:dyDescent="0.25">
      <c r="B2143" s="1" t="str">
        <f t="shared" ca="1" si="313"/>
        <v>222708179</v>
      </c>
      <c r="C2143" s="384">
        <f t="shared" ref="C2143:D2158" si="314">C2131</f>
        <v>45717</v>
      </c>
      <c r="D2143" s="384">
        <f t="shared" si="314"/>
        <v>45747</v>
      </c>
      <c r="E2143" s="385">
        <f ca="1">IFERROR(INDEX('3. GRI Pricing'!$A$16:$AP$616,MATCH('PBI data'!$B2143,'3. GRI Pricing'!$A$16:$A$616,0),MATCH('PBI data'!$D2143,'3. GRI Pricing'!$A$16:$AP$16,0)),0)</f>
        <v>1379.5043218802784</v>
      </c>
    </row>
    <row r="2144" spans="1:5" x14ac:dyDescent="0.25">
      <c r="B2144" s="1" t="str">
        <f t="shared" ca="1" si="313"/>
        <v>222708179</v>
      </c>
      <c r="C2144" s="384">
        <f t="shared" si="314"/>
        <v>45748</v>
      </c>
      <c r="D2144" s="384">
        <f t="shared" si="314"/>
        <v>45777</v>
      </c>
      <c r="E2144" s="385">
        <f ca="1">IFERROR(INDEX('3. GRI Pricing'!$A$16:$AP$616,MATCH('PBI data'!$B2144,'3. GRI Pricing'!$A$16:$A$616,0),MATCH('PBI data'!$D2144,'3. GRI Pricing'!$A$16:$AP$16,0)),0)</f>
        <v>1386.1269248254309</v>
      </c>
    </row>
    <row r="2145" spans="1:5" x14ac:dyDescent="0.25">
      <c r="B2145" s="1" t="str">
        <f t="shared" ca="1" si="313"/>
        <v>222708179</v>
      </c>
      <c r="C2145" s="384">
        <f t="shared" si="314"/>
        <v>45778</v>
      </c>
      <c r="D2145" s="384">
        <f t="shared" si="314"/>
        <v>45808</v>
      </c>
      <c r="E2145" s="385">
        <f ca="1">IFERROR(INDEX('3. GRI Pricing'!$A$16:$AP$616,MATCH('PBI data'!$B2145,'3. GRI Pricing'!$A$16:$A$616,0),MATCH('PBI data'!$D2145,'3. GRI Pricing'!$A$16:$AP$16,0)),0)</f>
        <v>1393.0036835144119</v>
      </c>
    </row>
    <row r="2146" spans="1:5" x14ac:dyDescent="0.25">
      <c r="B2146" s="1" t="str">
        <f t="shared" ca="1" si="313"/>
        <v>222708179</v>
      </c>
      <c r="C2146" s="384">
        <f t="shared" si="314"/>
        <v>45809</v>
      </c>
      <c r="D2146" s="384">
        <f t="shared" si="314"/>
        <v>45838</v>
      </c>
      <c r="E2146" s="385">
        <f ca="1">IFERROR(INDEX('3. GRI Pricing'!$A$16:$AP$616,MATCH('PBI data'!$B2146,'3. GRI Pricing'!$A$16:$A$616,0),MATCH('PBI data'!$D2146,'3. GRI Pricing'!$A$16:$AP$16,0)),0)</f>
        <v>1399.6910930068859</v>
      </c>
    </row>
    <row r="2147" spans="1:5" x14ac:dyDescent="0.25">
      <c r="B2147" s="1" t="str">
        <f t="shared" ca="1" si="313"/>
        <v>222708179</v>
      </c>
      <c r="C2147" s="384">
        <f t="shared" si="314"/>
        <v>45839</v>
      </c>
      <c r="D2147" s="384">
        <f t="shared" si="314"/>
        <v>45869</v>
      </c>
      <c r="E2147" s="385">
        <f ca="1">IFERROR(INDEX('3. GRI Pricing'!$A$16:$AP$616,MATCH('PBI data'!$B2147,'3. GRI Pricing'!$A$16:$A$616,0),MATCH('PBI data'!$D2147,'3. GRI Pricing'!$A$16:$AP$16,0)),0)</f>
        <v>1406.635145325137</v>
      </c>
    </row>
    <row r="2148" spans="1:5" x14ac:dyDescent="0.25">
      <c r="B2148" s="1" t="str">
        <f t="shared" ca="1" si="313"/>
        <v>222708179</v>
      </c>
      <c r="C2148" s="384">
        <f t="shared" si="314"/>
        <v>45870</v>
      </c>
      <c r="D2148" s="384">
        <f t="shared" si="314"/>
        <v>45900</v>
      </c>
      <c r="E2148" s="385">
        <f ca="1">IFERROR(INDEX('3. GRI Pricing'!$A$16:$AP$616,MATCH('PBI data'!$B2148,'3. GRI Pricing'!$A$16:$A$616,0),MATCH('PBI data'!$D2148,'3. GRI Pricing'!$A$16:$AP$16,0)),0)</f>
        <v>1413.6136480037853</v>
      </c>
    </row>
    <row r="2149" spans="1:5" x14ac:dyDescent="0.25">
      <c r="B2149" s="1" t="str">
        <f t="shared" ca="1" si="313"/>
        <v>222708179</v>
      </c>
      <c r="C2149" s="384">
        <f t="shared" si="314"/>
        <v>45901</v>
      </c>
      <c r="D2149" s="384">
        <f t="shared" si="314"/>
        <v>45930</v>
      </c>
      <c r="E2149" s="385">
        <f ca="1">IFERROR(INDEX('3. GRI Pricing'!$A$16:$AP$616,MATCH('PBI data'!$B2149,'3. GRI Pricing'!$A$16:$A$616,0),MATCH('PBI data'!$D2149,'3. GRI Pricing'!$A$16:$AP$16,0)),0)</f>
        <v>1420.3999999999992</v>
      </c>
    </row>
    <row r="2150" spans="1:5" x14ac:dyDescent="0.25">
      <c r="A2150" s="381">
        <f>A2138+1</f>
        <v>180</v>
      </c>
      <c r="B2150" s="383" t="str">
        <f ca="1">OFFSET('3. GRI Pricing'!$A$16,'PBI data'!A2150,0)</f>
        <v>222708180</v>
      </c>
      <c r="C2150" s="384">
        <f t="shared" si="314"/>
        <v>45566</v>
      </c>
      <c r="D2150" s="384">
        <f t="shared" si="314"/>
        <v>45596</v>
      </c>
      <c r="E2150" s="385">
        <f ca="1">IFERROR(INDEX('3. GRI Pricing'!$A$16:$AP$616,MATCH('PBI data'!$B2150,'3. GRI Pricing'!$A$16:$A$616,0),MATCH('PBI data'!$D2150,'3. GRI Pricing'!$A$16:$AP$16,0)),0)</f>
        <v>1773.7563980387872</v>
      </c>
    </row>
    <row r="2151" spans="1:5" x14ac:dyDescent="0.25">
      <c r="B2151" s="1" t="str">
        <f ca="1">B2150</f>
        <v>222708180</v>
      </c>
      <c r="C2151" s="384">
        <f t="shared" si="314"/>
        <v>45597</v>
      </c>
      <c r="D2151" s="384">
        <f t="shared" si="314"/>
        <v>45626</v>
      </c>
      <c r="E2151" s="385">
        <f ca="1">IFERROR(INDEX('3. GRI Pricing'!$A$16:$AP$616,MATCH('PBI data'!$B2151,'3. GRI Pricing'!$A$16:$A$616,0),MATCH('PBI data'!$D2151,'3. GRI Pricing'!$A$16:$AP$16,0)),0)</f>
        <v>1782.2716916549925</v>
      </c>
    </row>
    <row r="2152" spans="1:5" x14ac:dyDescent="0.25">
      <c r="B2152" s="1" t="str">
        <f t="shared" ref="B2152:B2161" ca="1" si="315">B2151</f>
        <v>222708180</v>
      </c>
      <c r="C2152" s="384">
        <f t="shared" si="314"/>
        <v>45627</v>
      </c>
      <c r="D2152" s="384">
        <f t="shared" si="314"/>
        <v>45657</v>
      </c>
      <c r="E2152" s="385">
        <f ca="1">IFERROR(INDEX('3. GRI Pricing'!$A$16:$AP$616,MATCH('PBI data'!$B2152,'3. GRI Pricing'!$A$16:$A$616,0),MATCH('PBI data'!$D2152,'3. GRI Pricing'!$A$16:$AP$16,0)),0)</f>
        <v>1791.1137768365186</v>
      </c>
    </row>
    <row r="2153" spans="1:5" x14ac:dyDescent="0.25">
      <c r="B2153" s="1" t="str">
        <f t="shared" ca="1" si="315"/>
        <v>222708180</v>
      </c>
      <c r="C2153" s="384">
        <f t="shared" si="314"/>
        <v>45658</v>
      </c>
      <c r="D2153" s="384">
        <f t="shared" si="314"/>
        <v>45688</v>
      </c>
      <c r="E2153" s="385">
        <f ca="1">IFERROR(INDEX('3. GRI Pricing'!$A$16:$AP$616,MATCH('PBI data'!$B2153,'3. GRI Pricing'!$A$16:$A$616,0),MATCH('PBI data'!$D2153,'3. GRI Pricing'!$A$16:$AP$16,0)),0)</f>
        <v>1799.9997287700801</v>
      </c>
    </row>
    <row r="2154" spans="1:5" x14ac:dyDescent="0.25">
      <c r="B2154" s="1" t="str">
        <f t="shared" ca="1" si="315"/>
        <v>222708180</v>
      </c>
      <c r="C2154" s="384">
        <f t="shared" si="314"/>
        <v>45689</v>
      </c>
      <c r="D2154" s="384">
        <f t="shared" si="314"/>
        <v>45716</v>
      </c>
      <c r="E2154" s="385">
        <f ca="1">IFERROR(INDEX('3. GRI Pricing'!$A$16:$AP$616,MATCH('PBI data'!$B2154,'3. GRI Pricing'!$A$16:$A$616,0),MATCH('PBI data'!$D2154,'3. GRI Pricing'!$A$16:$AP$16,0)),0)</f>
        <v>1808.0636352812646</v>
      </c>
    </row>
    <row r="2155" spans="1:5" x14ac:dyDescent="0.25">
      <c r="B2155" s="1" t="str">
        <f t="shared" ca="1" si="315"/>
        <v>222708180</v>
      </c>
      <c r="C2155" s="384">
        <f t="shared" si="314"/>
        <v>45717</v>
      </c>
      <c r="D2155" s="384">
        <f t="shared" si="314"/>
        <v>45747</v>
      </c>
      <c r="E2155" s="385">
        <f ca="1">IFERROR(INDEX('3. GRI Pricing'!$A$16:$AP$616,MATCH('PBI data'!$B2155,'3. GRI Pricing'!$A$16:$A$616,0),MATCH('PBI data'!$D2155,'3. GRI Pricing'!$A$16:$AP$16,0)),0)</f>
        <v>1817.0336777005164</v>
      </c>
    </row>
    <row r="2156" spans="1:5" x14ac:dyDescent="0.25">
      <c r="B2156" s="1" t="str">
        <f t="shared" ca="1" si="315"/>
        <v>222708180</v>
      </c>
      <c r="C2156" s="384">
        <f t="shared" si="314"/>
        <v>45748</v>
      </c>
      <c r="D2156" s="384">
        <f t="shared" si="314"/>
        <v>45777</v>
      </c>
      <c r="E2156" s="385">
        <f ca="1">IFERROR(INDEX('3. GRI Pricing'!$A$16:$AP$616,MATCH('PBI data'!$B2156,'3. GRI Pricing'!$A$16:$A$616,0),MATCH('PBI data'!$D2156,'3. GRI Pricing'!$A$16:$AP$16,0)),0)</f>
        <v>1825.7567330723032</v>
      </c>
    </row>
    <row r="2157" spans="1:5" x14ac:dyDescent="0.25">
      <c r="B2157" s="1" t="str">
        <f t="shared" ca="1" si="315"/>
        <v>222708180</v>
      </c>
      <c r="C2157" s="384">
        <f t="shared" si="314"/>
        <v>45778</v>
      </c>
      <c r="D2157" s="384">
        <f t="shared" si="314"/>
        <v>45808</v>
      </c>
      <c r="E2157" s="385">
        <f ca="1">IFERROR(INDEX('3. GRI Pricing'!$A$16:$AP$616,MATCH('PBI data'!$B2157,'3. GRI Pricing'!$A$16:$A$616,0),MATCH('PBI data'!$D2157,'3. GRI Pricing'!$A$16:$AP$16,0)),0)</f>
        <v>1834.8145532857745</v>
      </c>
    </row>
    <row r="2158" spans="1:5" x14ac:dyDescent="0.25">
      <c r="B2158" s="1" t="str">
        <f t="shared" ca="1" si="315"/>
        <v>222708180</v>
      </c>
      <c r="C2158" s="384">
        <f t="shared" si="314"/>
        <v>45809</v>
      </c>
      <c r="D2158" s="384">
        <f t="shared" si="314"/>
        <v>45838</v>
      </c>
      <c r="E2158" s="385">
        <f ca="1">IFERROR(INDEX('3. GRI Pricing'!$A$16:$AP$616,MATCH('PBI data'!$B2158,'3. GRI Pricing'!$A$16:$A$616,0),MATCH('PBI data'!$D2158,'3. GRI Pricing'!$A$16:$AP$16,0)),0)</f>
        <v>1843.6229695202644</v>
      </c>
    </row>
    <row r="2159" spans="1:5" x14ac:dyDescent="0.25">
      <c r="B2159" s="1" t="str">
        <f t="shared" ca="1" si="315"/>
        <v>222708180</v>
      </c>
      <c r="C2159" s="384">
        <f t="shared" ref="C2159:D2174" si="316">C2147</f>
        <v>45839</v>
      </c>
      <c r="D2159" s="384">
        <f t="shared" si="316"/>
        <v>45869</v>
      </c>
      <c r="E2159" s="385">
        <f ca="1">IFERROR(INDEX('3. GRI Pricing'!$A$16:$AP$616,MATCH('PBI data'!$B2159,'3. GRI Pricing'!$A$16:$A$616,0),MATCH('PBI data'!$D2159,'3. GRI Pricing'!$A$16:$AP$16,0)),0)</f>
        <v>1852.7694264916922</v>
      </c>
    </row>
    <row r="2160" spans="1:5" x14ac:dyDescent="0.25">
      <c r="B2160" s="1" t="str">
        <f t="shared" ca="1" si="315"/>
        <v>222708180</v>
      </c>
      <c r="C2160" s="384">
        <f t="shared" si="316"/>
        <v>45870</v>
      </c>
      <c r="D2160" s="384">
        <f t="shared" si="316"/>
        <v>45900</v>
      </c>
      <c r="E2160" s="385">
        <f ca="1">IFERROR(INDEX('3. GRI Pricing'!$A$16:$AP$616,MATCH('PBI data'!$B2160,'3. GRI Pricing'!$A$16:$A$616,0),MATCH('PBI data'!$D2160,'3. GRI Pricing'!$A$16:$AP$16,0)),0)</f>
        <v>1861.9612602437924</v>
      </c>
    </row>
    <row r="2161" spans="1:5" x14ac:dyDescent="0.25">
      <c r="B2161" s="1" t="str">
        <f t="shared" ca="1" si="315"/>
        <v>222708180</v>
      </c>
      <c r="C2161" s="384">
        <f t="shared" si="316"/>
        <v>45901</v>
      </c>
      <c r="D2161" s="384">
        <f t="shared" si="316"/>
        <v>45930</v>
      </c>
      <c r="E2161" s="385">
        <f ca="1">IFERROR(INDEX('3. GRI Pricing'!$A$16:$AP$616,MATCH('PBI data'!$B2161,'3. GRI Pricing'!$A$16:$A$616,0),MATCH('PBI data'!$D2161,'3. GRI Pricing'!$A$16:$AP$16,0)),0)</f>
        <v>1870.8999999999994</v>
      </c>
    </row>
    <row r="2162" spans="1:5" x14ac:dyDescent="0.25">
      <c r="A2162" s="381">
        <f>A2150+1</f>
        <v>181</v>
      </c>
      <c r="B2162" s="383" t="str">
        <f ca="1">OFFSET('3. GRI Pricing'!$A$16,'PBI data'!A2162,0)</f>
        <v>222708181</v>
      </c>
      <c r="C2162" s="384">
        <f t="shared" si="316"/>
        <v>45566</v>
      </c>
      <c r="D2162" s="384">
        <f t="shared" si="316"/>
        <v>45596</v>
      </c>
      <c r="E2162" s="385">
        <f ca="1">IFERROR(INDEX('3. GRI Pricing'!$A$16:$AP$616,MATCH('PBI data'!$B2162,'3. GRI Pricing'!$A$16:$A$616,0),MATCH('PBI data'!$D2162,'3. GRI Pricing'!$A$16:$AP$16,0)),0)</f>
        <v>1346.6479169246315</v>
      </c>
    </row>
    <row r="2163" spans="1:5" x14ac:dyDescent="0.25">
      <c r="B2163" s="1" t="str">
        <f ca="1">B2162</f>
        <v>222708181</v>
      </c>
      <c r="C2163" s="384">
        <f t="shared" si="316"/>
        <v>45597</v>
      </c>
      <c r="D2163" s="384">
        <f t="shared" si="316"/>
        <v>45626</v>
      </c>
      <c r="E2163" s="385">
        <f ca="1">IFERROR(INDEX('3. GRI Pricing'!$A$16:$AP$616,MATCH('PBI data'!$B2163,'3. GRI Pricing'!$A$16:$A$616,0),MATCH('PBI data'!$D2163,'3. GRI Pricing'!$A$16:$AP$16,0)),0)</f>
        <v>1353.1127857324022</v>
      </c>
    </row>
    <row r="2164" spans="1:5" x14ac:dyDescent="0.25">
      <c r="B2164" s="1" t="str">
        <f t="shared" ref="B2164:B2173" ca="1" si="317">B2163</f>
        <v>222708181</v>
      </c>
      <c r="C2164" s="384">
        <f t="shared" si="316"/>
        <v>45627</v>
      </c>
      <c r="D2164" s="384">
        <f t="shared" si="316"/>
        <v>45657</v>
      </c>
      <c r="E2164" s="385">
        <f ca="1">IFERROR(INDEX('3. GRI Pricing'!$A$16:$AP$616,MATCH('PBI data'!$B2164,'3. GRI Pricing'!$A$16:$A$616,0),MATCH('PBI data'!$D2164,'3. GRI Pricing'!$A$16:$AP$16,0)),0)</f>
        <v>1359.8257569183768</v>
      </c>
    </row>
    <row r="2165" spans="1:5" x14ac:dyDescent="0.25">
      <c r="B2165" s="1" t="str">
        <f t="shared" ca="1" si="317"/>
        <v>222708181</v>
      </c>
      <c r="C2165" s="384">
        <f t="shared" si="316"/>
        <v>45658</v>
      </c>
      <c r="D2165" s="384">
        <f t="shared" si="316"/>
        <v>45688</v>
      </c>
      <c r="E2165" s="385">
        <f ca="1">IFERROR(INDEX('3. GRI Pricing'!$A$16:$AP$616,MATCH('PBI data'!$B2165,'3. GRI Pricing'!$A$16:$A$616,0),MATCH('PBI data'!$D2165,'3. GRI Pricing'!$A$16:$AP$16,0)),0)</f>
        <v>1366.5720320407406</v>
      </c>
    </row>
    <row r="2166" spans="1:5" x14ac:dyDescent="0.25">
      <c r="B2166" s="1" t="str">
        <f t="shared" ca="1" si="317"/>
        <v>222708181</v>
      </c>
      <c r="C2166" s="384">
        <f t="shared" si="316"/>
        <v>45689</v>
      </c>
      <c r="D2166" s="384">
        <f t="shared" si="316"/>
        <v>45716</v>
      </c>
      <c r="E2166" s="385">
        <f ca="1">IFERROR(INDEX('3. GRI Pricing'!$A$16:$AP$616,MATCH('PBI data'!$B2166,'3. GRI Pricing'!$A$16:$A$616,0),MATCH('PBI data'!$D2166,'3. GRI Pricing'!$A$16:$AP$16,0)),0)</f>
        <v>1372.6942046894585</v>
      </c>
    </row>
    <row r="2167" spans="1:5" x14ac:dyDescent="0.25">
      <c r="B2167" s="1" t="str">
        <f t="shared" ca="1" si="317"/>
        <v>222708181</v>
      </c>
      <c r="C2167" s="384">
        <f t="shared" si="316"/>
        <v>45717</v>
      </c>
      <c r="D2167" s="384">
        <f t="shared" si="316"/>
        <v>45747</v>
      </c>
      <c r="E2167" s="385">
        <f ca="1">IFERROR(INDEX('3. GRI Pricing'!$A$16:$AP$616,MATCH('PBI data'!$B2167,'3. GRI Pricing'!$A$16:$A$616,0),MATCH('PBI data'!$D2167,'3. GRI Pricing'!$A$16:$AP$16,0)),0)</f>
        <v>1379.5043218802784</v>
      </c>
    </row>
    <row r="2168" spans="1:5" x14ac:dyDescent="0.25">
      <c r="B2168" s="1" t="str">
        <f t="shared" ca="1" si="317"/>
        <v>222708181</v>
      </c>
      <c r="C2168" s="384">
        <f t="shared" si="316"/>
        <v>45748</v>
      </c>
      <c r="D2168" s="384">
        <f t="shared" si="316"/>
        <v>45777</v>
      </c>
      <c r="E2168" s="385">
        <f ca="1">IFERROR(INDEX('3. GRI Pricing'!$A$16:$AP$616,MATCH('PBI data'!$B2168,'3. GRI Pricing'!$A$16:$A$616,0),MATCH('PBI data'!$D2168,'3. GRI Pricing'!$A$16:$AP$16,0)),0)</f>
        <v>1386.1269248254309</v>
      </c>
    </row>
    <row r="2169" spans="1:5" x14ac:dyDescent="0.25">
      <c r="B2169" s="1" t="str">
        <f t="shared" ca="1" si="317"/>
        <v>222708181</v>
      </c>
      <c r="C2169" s="384">
        <f t="shared" si="316"/>
        <v>45778</v>
      </c>
      <c r="D2169" s="384">
        <f t="shared" si="316"/>
        <v>45808</v>
      </c>
      <c r="E2169" s="385">
        <f ca="1">IFERROR(INDEX('3. GRI Pricing'!$A$16:$AP$616,MATCH('PBI data'!$B2169,'3. GRI Pricing'!$A$16:$A$616,0),MATCH('PBI data'!$D2169,'3. GRI Pricing'!$A$16:$AP$16,0)),0)</f>
        <v>1393.0036835144119</v>
      </c>
    </row>
    <row r="2170" spans="1:5" x14ac:dyDescent="0.25">
      <c r="B2170" s="1" t="str">
        <f t="shared" ca="1" si="317"/>
        <v>222708181</v>
      </c>
      <c r="C2170" s="384">
        <f t="shared" si="316"/>
        <v>45809</v>
      </c>
      <c r="D2170" s="384">
        <f t="shared" si="316"/>
        <v>45838</v>
      </c>
      <c r="E2170" s="385">
        <f ca="1">IFERROR(INDEX('3. GRI Pricing'!$A$16:$AP$616,MATCH('PBI data'!$B2170,'3. GRI Pricing'!$A$16:$A$616,0),MATCH('PBI data'!$D2170,'3. GRI Pricing'!$A$16:$AP$16,0)),0)</f>
        <v>1399.6910930068859</v>
      </c>
    </row>
    <row r="2171" spans="1:5" x14ac:dyDescent="0.25">
      <c r="B2171" s="1" t="str">
        <f t="shared" ca="1" si="317"/>
        <v>222708181</v>
      </c>
      <c r="C2171" s="384">
        <f t="shared" si="316"/>
        <v>45839</v>
      </c>
      <c r="D2171" s="384">
        <f t="shared" si="316"/>
        <v>45869</v>
      </c>
      <c r="E2171" s="385">
        <f ca="1">IFERROR(INDEX('3. GRI Pricing'!$A$16:$AP$616,MATCH('PBI data'!$B2171,'3. GRI Pricing'!$A$16:$A$616,0),MATCH('PBI data'!$D2171,'3. GRI Pricing'!$A$16:$AP$16,0)),0)</f>
        <v>1406.635145325137</v>
      </c>
    </row>
    <row r="2172" spans="1:5" x14ac:dyDescent="0.25">
      <c r="B2172" s="1" t="str">
        <f t="shared" ca="1" si="317"/>
        <v>222708181</v>
      </c>
      <c r="C2172" s="384">
        <f t="shared" si="316"/>
        <v>45870</v>
      </c>
      <c r="D2172" s="384">
        <f t="shared" si="316"/>
        <v>45900</v>
      </c>
      <c r="E2172" s="385">
        <f ca="1">IFERROR(INDEX('3. GRI Pricing'!$A$16:$AP$616,MATCH('PBI data'!$B2172,'3. GRI Pricing'!$A$16:$A$616,0),MATCH('PBI data'!$D2172,'3. GRI Pricing'!$A$16:$AP$16,0)),0)</f>
        <v>1413.6136480037853</v>
      </c>
    </row>
    <row r="2173" spans="1:5" x14ac:dyDescent="0.25">
      <c r="B2173" s="1" t="str">
        <f t="shared" ca="1" si="317"/>
        <v>222708181</v>
      </c>
      <c r="C2173" s="384">
        <f t="shared" si="316"/>
        <v>45901</v>
      </c>
      <c r="D2173" s="384">
        <f t="shared" si="316"/>
        <v>45930</v>
      </c>
      <c r="E2173" s="385">
        <f ca="1">IFERROR(INDEX('3. GRI Pricing'!$A$16:$AP$616,MATCH('PBI data'!$B2173,'3. GRI Pricing'!$A$16:$A$616,0),MATCH('PBI data'!$D2173,'3. GRI Pricing'!$A$16:$AP$16,0)),0)</f>
        <v>1420.3999999999992</v>
      </c>
    </row>
    <row r="2174" spans="1:5" x14ac:dyDescent="0.25">
      <c r="A2174" s="381">
        <f>A2162+1</f>
        <v>182</v>
      </c>
      <c r="B2174" s="381" t="str">
        <f ca="1">OFFSET('3. GRI Pricing'!$A$16,'PBI data'!A2174,0)</f>
        <v>222708182</v>
      </c>
      <c r="C2174" s="384">
        <f t="shared" si="316"/>
        <v>45566</v>
      </c>
      <c r="D2174" s="384">
        <f t="shared" si="316"/>
        <v>45596</v>
      </c>
      <c r="E2174" s="385">
        <f ca="1">IFERROR(INDEX('3. GRI Pricing'!$A$16:$AP$616,MATCH('PBI data'!$B2174,'3. GRI Pricing'!$A$16:$A$616,0),MATCH('PBI data'!$D2174,'3. GRI Pricing'!$A$16:$AP$16,0)),0)</f>
        <v>1346.6479169246315</v>
      </c>
    </row>
    <row r="2175" spans="1:5" x14ac:dyDescent="0.25">
      <c r="B2175" s="1" t="str">
        <f ca="1">B2174</f>
        <v>222708182</v>
      </c>
      <c r="C2175" s="384">
        <f t="shared" ref="C2175:D2190" si="318">C2163</f>
        <v>45597</v>
      </c>
      <c r="D2175" s="384">
        <f t="shared" si="318"/>
        <v>45626</v>
      </c>
      <c r="E2175" s="385">
        <f ca="1">IFERROR(INDEX('3. GRI Pricing'!$A$16:$AP$616,MATCH('PBI data'!$B2175,'3. GRI Pricing'!$A$16:$A$616,0),MATCH('PBI data'!$D2175,'3. GRI Pricing'!$A$16:$AP$16,0)),0)</f>
        <v>1353.1127857324022</v>
      </c>
    </row>
    <row r="2176" spans="1:5" x14ac:dyDescent="0.25">
      <c r="B2176" s="1" t="str">
        <f t="shared" ref="B2176:B2185" ca="1" si="319">B2175</f>
        <v>222708182</v>
      </c>
      <c r="C2176" s="384">
        <f t="shared" si="318"/>
        <v>45627</v>
      </c>
      <c r="D2176" s="384">
        <f t="shared" si="318"/>
        <v>45657</v>
      </c>
      <c r="E2176" s="385">
        <f ca="1">IFERROR(INDEX('3. GRI Pricing'!$A$16:$AP$616,MATCH('PBI data'!$B2176,'3. GRI Pricing'!$A$16:$A$616,0),MATCH('PBI data'!$D2176,'3. GRI Pricing'!$A$16:$AP$16,0)),0)</f>
        <v>1359.8257569183768</v>
      </c>
    </row>
    <row r="2177" spans="1:5" x14ac:dyDescent="0.25">
      <c r="B2177" s="1" t="str">
        <f t="shared" ca="1" si="319"/>
        <v>222708182</v>
      </c>
      <c r="C2177" s="384">
        <f t="shared" si="318"/>
        <v>45658</v>
      </c>
      <c r="D2177" s="384">
        <f t="shared" si="318"/>
        <v>45688</v>
      </c>
      <c r="E2177" s="385">
        <f ca="1">IFERROR(INDEX('3. GRI Pricing'!$A$16:$AP$616,MATCH('PBI data'!$B2177,'3. GRI Pricing'!$A$16:$A$616,0),MATCH('PBI data'!$D2177,'3. GRI Pricing'!$A$16:$AP$16,0)),0)</f>
        <v>1366.5720320407406</v>
      </c>
    </row>
    <row r="2178" spans="1:5" x14ac:dyDescent="0.25">
      <c r="B2178" s="1" t="str">
        <f t="shared" ca="1" si="319"/>
        <v>222708182</v>
      </c>
      <c r="C2178" s="384">
        <f t="shared" si="318"/>
        <v>45689</v>
      </c>
      <c r="D2178" s="384">
        <f t="shared" si="318"/>
        <v>45716</v>
      </c>
      <c r="E2178" s="385">
        <f ca="1">IFERROR(INDEX('3. GRI Pricing'!$A$16:$AP$616,MATCH('PBI data'!$B2178,'3. GRI Pricing'!$A$16:$A$616,0),MATCH('PBI data'!$D2178,'3. GRI Pricing'!$A$16:$AP$16,0)),0)</f>
        <v>1372.6942046894585</v>
      </c>
    </row>
    <row r="2179" spans="1:5" x14ac:dyDescent="0.25">
      <c r="B2179" s="1" t="str">
        <f t="shared" ca="1" si="319"/>
        <v>222708182</v>
      </c>
      <c r="C2179" s="384">
        <f t="shared" si="318"/>
        <v>45717</v>
      </c>
      <c r="D2179" s="384">
        <f t="shared" si="318"/>
        <v>45747</v>
      </c>
      <c r="E2179" s="385">
        <f ca="1">IFERROR(INDEX('3. GRI Pricing'!$A$16:$AP$616,MATCH('PBI data'!$B2179,'3. GRI Pricing'!$A$16:$A$616,0),MATCH('PBI data'!$D2179,'3. GRI Pricing'!$A$16:$AP$16,0)),0)</f>
        <v>1379.5043218802784</v>
      </c>
    </row>
    <row r="2180" spans="1:5" x14ac:dyDescent="0.25">
      <c r="B2180" s="1" t="str">
        <f t="shared" ca="1" si="319"/>
        <v>222708182</v>
      </c>
      <c r="C2180" s="384">
        <f t="shared" si="318"/>
        <v>45748</v>
      </c>
      <c r="D2180" s="384">
        <f t="shared" si="318"/>
        <v>45777</v>
      </c>
      <c r="E2180" s="385">
        <f ca="1">IFERROR(INDEX('3. GRI Pricing'!$A$16:$AP$616,MATCH('PBI data'!$B2180,'3. GRI Pricing'!$A$16:$A$616,0),MATCH('PBI data'!$D2180,'3. GRI Pricing'!$A$16:$AP$16,0)),0)</f>
        <v>1386.1269248254309</v>
      </c>
    </row>
    <row r="2181" spans="1:5" x14ac:dyDescent="0.25">
      <c r="B2181" s="1" t="str">
        <f t="shared" ca="1" si="319"/>
        <v>222708182</v>
      </c>
      <c r="C2181" s="384">
        <f t="shared" si="318"/>
        <v>45778</v>
      </c>
      <c r="D2181" s="384">
        <f t="shared" si="318"/>
        <v>45808</v>
      </c>
      <c r="E2181" s="385">
        <f ca="1">IFERROR(INDEX('3. GRI Pricing'!$A$16:$AP$616,MATCH('PBI data'!$B2181,'3. GRI Pricing'!$A$16:$A$616,0),MATCH('PBI data'!$D2181,'3. GRI Pricing'!$A$16:$AP$16,0)),0)</f>
        <v>1393.0036835144119</v>
      </c>
    </row>
    <row r="2182" spans="1:5" x14ac:dyDescent="0.25">
      <c r="B2182" s="1" t="str">
        <f t="shared" ca="1" si="319"/>
        <v>222708182</v>
      </c>
      <c r="C2182" s="384">
        <f t="shared" si="318"/>
        <v>45809</v>
      </c>
      <c r="D2182" s="384">
        <f t="shared" si="318"/>
        <v>45838</v>
      </c>
      <c r="E2182" s="385">
        <f ca="1">IFERROR(INDEX('3. GRI Pricing'!$A$16:$AP$616,MATCH('PBI data'!$B2182,'3. GRI Pricing'!$A$16:$A$616,0),MATCH('PBI data'!$D2182,'3. GRI Pricing'!$A$16:$AP$16,0)),0)</f>
        <v>1399.6910930068859</v>
      </c>
    </row>
    <row r="2183" spans="1:5" x14ac:dyDescent="0.25">
      <c r="B2183" s="1" t="str">
        <f t="shared" ca="1" si="319"/>
        <v>222708182</v>
      </c>
      <c r="C2183" s="384">
        <f t="shared" si="318"/>
        <v>45839</v>
      </c>
      <c r="D2183" s="384">
        <f t="shared" si="318"/>
        <v>45869</v>
      </c>
      <c r="E2183" s="385">
        <f ca="1">IFERROR(INDEX('3. GRI Pricing'!$A$16:$AP$616,MATCH('PBI data'!$B2183,'3. GRI Pricing'!$A$16:$A$616,0),MATCH('PBI data'!$D2183,'3. GRI Pricing'!$A$16:$AP$16,0)),0)</f>
        <v>1406.635145325137</v>
      </c>
    </row>
    <row r="2184" spans="1:5" x14ac:dyDescent="0.25">
      <c r="B2184" s="1" t="str">
        <f t="shared" ca="1" si="319"/>
        <v>222708182</v>
      </c>
      <c r="C2184" s="384">
        <f t="shared" si="318"/>
        <v>45870</v>
      </c>
      <c r="D2184" s="384">
        <f t="shared" si="318"/>
        <v>45900</v>
      </c>
      <c r="E2184" s="385">
        <f ca="1">IFERROR(INDEX('3. GRI Pricing'!$A$16:$AP$616,MATCH('PBI data'!$B2184,'3. GRI Pricing'!$A$16:$A$616,0),MATCH('PBI data'!$D2184,'3. GRI Pricing'!$A$16:$AP$16,0)),0)</f>
        <v>1413.6136480037853</v>
      </c>
    </row>
    <row r="2185" spans="1:5" x14ac:dyDescent="0.25">
      <c r="B2185" s="1" t="str">
        <f t="shared" ca="1" si="319"/>
        <v>222708182</v>
      </c>
      <c r="C2185" s="384">
        <f t="shared" si="318"/>
        <v>45901</v>
      </c>
      <c r="D2185" s="384">
        <f t="shared" si="318"/>
        <v>45930</v>
      </c>
      <c r="E2185" s="385">
        <f ca="1">IFERROR(INDEX('3. GRI Pricing'!$A$16:$AP$616,MATCH('PBI data'!$B2185,'3. GRI Pricing'!$A$16:$A$616,0),MATCH('PBI data'!$D2185,'3. GRI Pricing'!$A$16:$AP$16,0)),0)</f>
        <v>1420.3999999999992</v>
      </c>
    </row>
    <row r="2186" spans="1:5" x14ac:dyDescent="0.25">
      <c r="A2186" s="381">
        <f>A2174+1</f>
        <v>183</v>
      </c>
      <c r="B2186" s="383" t="str">
        <f ca="1">OFFSET('3. GRI Pricing'!$A$16,'PBI data'!A2186,0)</f>
        <v>222708183</v>
      </c>
      <c r="C2186" s="384">
        <f t="shared" si="318"/>
        <v>45566</v>
      </c>
      <c r="D2186" s="384">
        <f t="shared" si="318"/>
        <v>45596</v>
      </c>
      <c r="E2186" s="385">
        <f ca="1">IFERROR(INDEX('3. GRI Pricing'!$A$16:$AP$616,MATCH('PBI data'!$B2186,'3. GRI Pricing'!$A$16:$A$616,0),MATCH('PBI data'!$D2186,'3. GRI Pricing'!$A$16:$AP$16,0)),0)</f>
        <v>1773.7563980387872</v>
      </c>
    </row>
    <row r="2187" spans="1:5" x14ac:dyDescent="0.25">
      <c r="B2187" s="1" t="str">
        <f ca="1">B2186</f>
        <v>222708183</v>
      </c>
      <c r="C2187" s="384">
        <f t="shared" si="318"/>
        <v>45597</v>
      </c>
      <c r="D2187" s="384">
        <f t="shared" si="318"/>
        <v>45626</v>
      </c>
      <c r="E2187" s="385">
        <f ca="1">IFERROR(INDEX('3. GRI Pricing'!$A$16:$AP$616,MATCH('PBI data'!$B2187,'3. GRI Pricing'!$A$16:$A$616,0),MATCH('PBI data'!$D2187,'3. GRI Pricing'!$A$16:$AP$16,0)),0)</f>
        <v>1782.2716916549925</v>
      </c>
    </row>
    <row r="2188" spans="1:5" x14ac:dyDescent="0.25">
      <c r="B2188" s="1" t="str">
        <f t="shared" ref="B2188:B2197" ca="1" si="320">B2187</f>
        <v>222708183</v>
      </c>
      <c r="C2188" s="384">
        <f t="shared" si="318"/>
        <v>45627</v>
      </c>
      <c r="D2188" s="384">
        <f t="shared" si="318"/>
        <v>45657</v>
      </c>
      <c r="E2188" s="385">
        <f ca="1">IFERROR(INDEX('3. GRI Pricing'!$A$16:$AP$616,MATCH('PBI data'!$B2188,'3. GRI Pricing'!$A$16:$A$616,0),MATCH('PBI data'!$D2188,'3. GRI Pricing'!$A$16:$AP$16,0)),0)</f>
        <v>1791.1137768365186</v>
      </c>
    </row>
    <row r="2189" spans="1:5" x14ac:dyDescent="0.25">
      <c r="B2189" s="1" t="str">
        <f t="shared" ca="1" si="320"/>
        <v>222708183</v>
      </c>
      <c r="C2189" s="384">
        <f t="shared" si="318"/>
        <v>45658</v>
      </c>
      <c r="D2189" s="384">
        <f t="shared" si="318"/>
        <v>45688</v>
      </c>
      <c r="E2189" s="385">
        <f ca="1">IFERROR(INDEX('3. GRI Pricing'!$A$16:$AP$616,MATCH('PBI data'!$B2189,'3. GRI Pricing'!$A$16:$A$616,0),MATCH('PBI data'!$D2189,'3. GRI Pricing'!$A$16:$AP$16,0)),0)</f>
        <v>1799.9997287700801</v>
      </c>
    </row>
    <row r="2190" spans="1:5" x14ac:dyDescent="0.25">
      <c r="B2190" s="1" t="str">
        <f t="shared" ca="1" si="320"/>
        <v>222708183</v>
      </c>
      <c r="C2190" s="384">
        <f t="shared" si="318"/>
        <v>45689</v>
      </c>
      <c r="D2190" s="384">
        <f t="shared" si="318"/>
        <v>45716</v>
      </c>
      <c r="E2190" s="385">
        <f ca="1">IFERROR(INDEX('3. GRI Pricing'!$A$16:$AP$616,MATCH('PBI data'!$B2190,'3. GRI Pricing'!$A$16:$A$616,0),MATCH('PBI data'!$D2190,'3. GRI Pricing'!$A$16:$AP$16,0)),0)</f>
        <v>1808.0636352812646</v>
      </c>
    </row>
    <row r="2191" spans="1:5" x14ac:dyDescent="0.25">
      <c r="B2191" s="1" t="str">
        <f t="shared" ca="1" si="320"/>
        <v>222708183</v>
      </c>
      <c r="C2191" s="384">
        <f t="shared" ref="C2191:D2206" si="321">C2179</f>
        <v>45717</v>
      </c>
      <c r="D2191" s="384">
        <f t="shared" si="321"/>
        <v>45747</v>
      </c>
      <c r="E2191" s="385">
        <f ca="1">IFERROR(INDEX('3. GRI Pricing'!$A$16:$AP$616,MATCH('PBI data'!$B2191,'3. GRI Pricing'!$A$16:$A$616,0),MATCH('PBI data'!$D2191,'3. GRI Pricing'!$A$16:$AP$16,0)),0)</f>
        <v>1817.0336777005164</v>
      </c>
    </row>
    <row r="2192" spans="1:5" x14ac:dyDescent="0.25">
      <c r="B2192" s="1" t="str">
        <f t="shared" ca="1" si="320"/>
        <v>222708183</v>
      </c>
      <c r="C2192" s="384">
        <f t="shared" si="321"/>
        <v>45748</v>
      </c>
      <c r="D2192" s="384">
        <f t="shared" si="321"/>
        <v>45777</v>
      </c>
      <c r="E2192" s="385">
        <f ca="1">IFERROR(INDEX('3. GRI Pricing'!$A$16:$AP$616,MATCH('PBI data'!$B2192,'3. GRI Pricing'!$A$16:$A$616,0),MATCH('PBI data'!$D2192,'3. GRI Pricing'!$A$16:$AP$16,0)),0)</f>
        <v>1825.7567330723032</v>
      </c>
    </row>
    <row r="2193" spans="1:5" x14ac:dyDescent="0.25">
      <c r="B2193" s="1" t="str">
        <f t="shared" ca="1" si="320"/>
        <v>222708183</v>
      </c>
      <c r="C2193" s="384">
        <f t="shared" si="321"/>
        <v>45778</v>
      </c>
      <c r="D2193" s="384">
        <f t="shared" si="321"/>
        <v>45808</v>
      </c>
      <c r="E2193" s="385">
        <f ca="1">IFERROR(INDEX('3. GRI Pricing'!$A$16:$AP$616,MATCH('PBI data'!$B2193,'3. GRI Pricing'!$A$16:$A$616,0),MATCH('PBI data'!$D2193,'3. GRI Pricing'!$A$16:$AP$16,0)),0)</f>
        <v>1834.8145532857745</v>
      </c>
    </row>
    <row r="2194" spans="1:5" x14ac:dyDescent="0.25">
      <c r="B2194" s="1" t="str">
        <f t="shared" ca="1" si="320"/>
        <v>222708183</v>
      </c>
      <c r="C2194" s="384">
        <f t="shared" si="321"/>
        <v>45809</v>
      </c>
      <c r="D2194" s="384">
        <f t="shared" si="321"/>
        <v>45838</v>
      </c>
      <c r="E2194" s="385">
        <f ca="1">IFERROR(INDEX('3. GRI Pricing'!$A$16:$AP$616,MATCH('PBI data'!$B2194,'3. GRI Pricing'!$A$16:$A$616,0),MATCH('PBI data'!$D2194,'3. GRI Pricing'!$A$16:$AP$16,0)),0)</f>
        <v>1843.6229695202644</v>
      </c>
    </row>
    <row r="2195" spans="1:5" x14ac:dyDescent="0.25">
      <c r="B2195" s="1" t="str">
        <f t="shared" ca="1" si="320"/>
        <v>222708183</v>
      </c>
      <c r="C2195" s="384">
        <f t="shared" si="321"/>
        <v>45839</v>
      </c>
      <c r="D2195" s="384">
        <f t="shared" si="321"/>
        <v>45869</v>
      </c>
      <c r="E2195" s="385">
        <f ca="1">IFERROR(INDEX('3. GRI Pricing'!$A$16:$AP$616,MATCH('PBI data'!$B2195,'3. GRI Pricing'!$A$16:$A$616,0),MATCH('PBI data'!$D2195,'3. GRI Pricing'!$A$16:$AP$16,0)),0)</f>
        <v>1852.7694264916922</v>
      </c>
    </row>
    <row r="2196" spans="1:5" x14ac:dyDescent="0.25">
      <c r="B2196" s="1" t="str">
        <f t="shared" ca="1" si="320"/>
        <v>222708183</v>
      </c>
      <c r="C2196" s="384">
        <f t="shared" si="321"/>
        <v>45870</v>
      </c>
      <c r="D2196" s="384">
        <f t="shared" si="321"/>
        <v>45900</v>
      </c>
      <c r="E2196" s="385">
        <f ca="1">IFERROR(INDEX('3. GRI Pricing'!$A$16:$AP$616,MATCH('PBI data'!$B2196,'3. GRI Pricing'!$A$16:$A$616,0),MATCH('PBI data'!$D2196,'3. GRI Pricing'!$A$16:$AP$16,0)),0)</f>
        <v>1861.9612602437924</v>
      </c>
    </row>
    <row r="2197" spans="1:5" x14ac:dyDescent="0.25">
      <c r="B2197" s="1" t="str">
        <f t="shared" ca="1" si="320"/>
        <v>222708183</v>
      </c>
      <c r="C2197" s="384">
        <f t="shared" si="321"/>
        <v>45901</v>
      </c>
      <c r="D2197" s="384">
        <f t="shared" si="321"/>
        <v>45930</v>
      </c>
      <c r="E2197" s="385">
        <f ca="1">IFERROR(INDEX('3. GRI Pricing'!$A$16:$AP$616,MATCH('PBI data'!$B2197,'3. GRI Pricing'!$A$16:$A$616,0),MATCH('PBI data'!$D2197,'3. GRI Pricing'!$A$16:$AP$16,0)),0)</f>
        <v>1870.8999999999994</v>
      </c>
    </row>
    <row r="2198" spans="1:5" x14ac:dyDescent="0.25">
      <c r="A2198" s="381">
        <f>A2186+1</f>
        <v>184</v>
      </c>
      <c r="B2198" s="383" t="str">
        <f ca="1">OFFSET('3. GRI Pricing'!$A$16,'PBI data'!A2198,0)</f>
        <v>222708184</v>
      </c>
      <c r="C2198" s="384">
        <f t="shared" si="321"/>
        <v>45566</v>
      </c>
      <c r="D2198" s="384">
        <f t="shared" si="321"/>
        <v>45596</v>
      </c>
      <c r="E2198" s="385">
        <f ca="1">IFERROR(INDEX('3. GRI Pricing'!$A$16:$AP$616,MATCH('PBI data'!$B2198,'3. GRI Pricing'!$A$16:$A$616,0),MATCH('PBI data'!$D2198,'3. GRI Pricing'!$A$16:$AP$16,0)),0)</f>
        <v>1346.6479169246315</v>
      </c>
    </row>
    <row r="2199" spans="1:5" x14ac:dyDescent="0.25">
      <c r="B2199" s="1" t="str">
        <f ca="1">B2198</f>
        <v>222708184</v>
      </c>
      <c r="C2199" s="384">
        <f t="shared" si="321"/>
        <v>45597</v>
      </c>
      <c r="D2199" s="384">
        <f t="shared" si="321"/>
        <v>45626</v>
      </c>
      <c r="E2199" s="385">
        <f ca="1">IFERROR(INDEX('3. GRI Pricing'!$A$16:$AP$616,MATCH('PBI data'!$B2199,'3. GRI Pricing'!$A$16:$A$616,0),MATCH('PBI data'!$D2199,'3. GRI Pricing'!$A$16:$AP$16,0)),0)</f>
        <v>1353.1127857324022</v>
      </c>
    </row>
    <row r="2200" spans="1:5" x14ac:dyDescent="0.25">
      <c r="B2200" s="1" t="str">
        <f t="shared" ref="B2200:B2209" ca="1" si="322">B2199</f>
        <v>222708184</v>
      </c>
      <c r="C2200" s="384">
        <f t="shared" si="321"/>
        <v>45627</v>
      </c>
      <c r="D2200" s="384">
        <f t="shared" si="321"/>
        <v>45657</v>
      </c>
      <c r="E2200" s="385">
        <f ca="1">IFERROR(INDEX('3. GRI Pricing'!$A$16:$AP$616,MATCH('PBI data'!$B2200,'3. GRI Pricing'!$A$16:$A$616,0),MATCH('PBI data'!$D2200,'3. GRI Pricing'!$A$16:$AP$16,0)),0)</f>
        <v>1359.8257569183768</v>
      </c>
    </row>
    <row r="2201" spans="1:5" x14ac:dyDescent="0.25">
      <c r="B2201" s="1" t="str">
        <f t="shared" ca="1" si="322"/>
        <v>222708184</v>
      </c>
      <c r="C2201" s="384">
        <f t="shared" si="321"/>
        <v>45658</v>
      </c>
      <c r="D2201" s="384">
        <f t="shared" si="321"/>
        <v>45688</v>
      </c>
      <c r="E2201" s="385">
        <f ca="1">IFERROR(INDEX('3. GRI Pricing'!$A$16:$AP$616,MATCH('PBI data'!$B2201,'3. GRI Pricing'!$A$16:$A$616,0),MATCH('PBI data'!$D2201,'3. GRI Pricing'!$A$16:$AP$16,0)),0)</f>
        <v>1366.5720320407406</v>
      </c>
    </row>
    <row r="2202" spans="1:5" x14ac:dyDescent="0.25">
      <c r="B2202" s="1" t="str">
        <f t="shared" ca="1" si="322"/>
        <v>222708184</v>
      </c>
      <c r="C2202" s="384">
        <f t="shared" si="321"/>
        <v>45689</v>
      </c>
      <c r="D2202" s="384">
        <f t="shared" si="321"/>
        <v>45716</v>
      </c>
      <c r="E2202" s="385">
        <f ca="1">IFERROR(INDEX('3. GRI Pricing'!$A$16:$AP$616,MATCH('PBI data'!$B2202,'3. GRI Pricing'!$A$16:$A$616,0),MATCH('PBI data'!$D2202,'3. GRI Pricing'!$A$16:$AP$16,0)),0)</f>
        <v>1372.6942046894585</v>
      </c>
    </row>
    <row r="2203" spans="1:5" x14ac:dyDescent="0.25">
      <c r="B2203" s="1" t="str">
        <f t="shared" ca="1" si="322"/>
        <v>222708184</v>
      </c>
      <c r="C2203" s="384">
        <f t="shared" si="321"/>
        <v>45717</v>
      </c>
      <c r="D2203" s="384">
        <f t="shared" si="321"/>
        <v>45747</v>
      </c>
      <c r="E2203" s="385">
        <f ca="1">IFERROR(INDEX('3. GRI Pricing'!$A$16:$AP$616,MATCH('PBI data'!$B2203,'3. GRI Pricing'!$A$16:$A$616,0),MATCH('PBI data'!$D2203,'3. GRI Pricing'!$A$16:$AP$16,0)),0)</f>
        <v>1379.5043218802784</v>
      </c>
    </row>
    <row r="2204" spans="1:5" x14ac:dyDescent="0.25">
      <c r="B2204" s="1" t="str">
        <f t="shared" ca="1" si="322"/>
        <v>222708184</v>
      </c>
      <c r="C2204" s="384">
        <f t="shared" si="321"/>
        <v>45748</v>
      </c>
      <c r="D2204" s="384">
        <f t="shared" si="321"/>
        <v>45777</v>
      </c>
      <c r="E2204" s="385">
        <f ca="1">IFERROR(INDEX('3. GRI Pricing'!$A$16:$AP$616,MATCH('PBI data'!$B2204,'3. GRI Pricing'!$A$16:$A$616,0),MATCH('PBI data'!$D2204,'3. GRI Pricing'!$A$16:$AP$16,0)),0)</f>
        <v>1386.1269248254309</v>
      </c>
    </row>
    <row r="2205" spans="1:5" x14ac:dyDescent="0.25">
      <c r="B2205" s="1" t="str">
        <f t="shared" ca="1" si="322"/>
        <v>222708184</v>
      </c>
      <c r="C2205" s="384">
        <f t="shared" si="321"/>
        <v>45778</v>
      </c>
      <c r="D2205" s="384">
        <f t="shared" si="321"/>
        <v>45808</v>
      </c>
      <c r="E2205" s="385">
        <f ca="1">IFERROR(INDEX('3. GRI Pricing'!$A$16:$AP$616,MATCH('PBI data'!$B2205,'3. GRI Pricing'!$A$16:$A$616,0),MATCH('PBI data'!$D2205,'3. GRI Pricing'!$A$16:$AP$16,0)),0)</f>
        <v>1393.0036835144119</v>
      </c>
    </row>
    <row r="2206" spans="1:5" x14ac:dyDescent="0.25">
      <c r="B2206" s="1" t="str">
        <f t="shared" ca="1" si="322"/>
        <v>222708184</v>
      </c>
      <c r="C2206" s="384">
        <f t="shared" si="321"/>
        <v>45809</v>
      </c>
      <c r="D2206" s="384">
        <f t="shared" si="321"/>
        <v>45838</v>
      </c>
      <c r="E2206" s="385">
        <f ca="1">IFERROR(INDEX('3. GRI Pricing'!$A$16:$AP$616,MATCH('PBI data'!$B2206,'3. GRI Pricing'!$A$16:$A$616,0),MATCH('PBI data'!$D2206,'3. GRI Pricing'!$A$16:$AP$16,0)),0)</f>
        <v>1399.6910930068859</v>
      </c>
    </row>
    <row r="2207" spans="1:5" x14ac:dyDescent="0.25">
      <c r="B2207" s="1" t="str">
        <f t="shared" ca="1" si="322"/>
        <v>222708184</v>
      </c>
      <c r="C2207" s="384">
        <f t="shared" ref="C2207:D2222" si="323">C2195</f>
        <v>45839</v>
      </c>
      <c r="D2207" s="384">
        <f t="shared" si="323"/>
        <v>45869</v>
      </c>
      <c r="E2207" s="385">
        <f ca="1">IFERROR(INDEX('3. GRI Pricing'!$A$16:$AP$616,MATCH('PBI data'!$B2207,'3. GRI Pricing'!$A$16:$A$616,0),MATCH('PBI data'!$D2207,'3. GRI Pricing'!$A$16:$AP$16,0)),0)</f>
        <v>1406.635145325137</v>
      </c>
    </row>
    <row r="2208" spans="1:5" x14ac:dyDescent="0.25">
      <c r="B2208" s="1" t="str">
        <f t="shared" ca="1" si="322"/>
        <v>222708184</v>
      </c>
      <c r="C2208" s="384">
        <f t="shared" si="323"/>
        <v>45870</v>
      </c>
      <c r="D2208" s="384">
        <f t="shared" si="323"/>
        <v>45900</v>
      </c>
      <c r="E2208" s="385">
        <f ca="1">IFERROR(INDEX('3. GRI Pricing'!$A$16:$AP$616,MATCH('PBI data'!$B2208,'3. GRI Pricing'!$A$16:$A$616,0),MATCH('PBI data'!$D2208,'3. GRI Pricing'!$A$16:$AP$16,0)),0)</f>
        <v>1413.6136480037853</v>
      </c>
    </row>
    <row r="2209" spans="1:5" x14ac:dyDescent="0.25">
      <c r="B2209" s="1" t="str">
        <f t="shared" ca="1" si="322"/>
        <v>222708184</v>
      </c>
      <c r="C2209" s="384">
        <f t="shared" si="323"/>
        <v>45901</v>
      </c>
      <c r="D2209" s="384">
        <f t="shared" si="323"/>
        <v>45930</v>
      </c>
      <c r="E2209" s="385">
        <f ca="1">IFERROR(INDEX('3. GRI Pricing'!$A$16:$AP$616,MATCH('PBI data'!$B2209,'3. GRI Pricing'!$A$16:$A$616,0),MATCH('PBI data'!$D2209,'3. GRI Pricing'!$A$16:$AP$16,0)),0)</f>
        <v>1420.3999999999992</v>
      </c>
    </row>
    <row r="2210" spans="1:5" x14ac:dyDescent="0.25">
      <c r="A2210" s="381">
        <f>A2198+1</f>
        <v>185</v>
      </c>
      <c r="B2210" s="383" t="str">
        <f ca="1">OFFSET('3. GRI Pricing'!$A$16,'PBI data'!A2210,0)</f>
        <v>222708185</v>
      </c>
      <c r="C2210" s="384">
        <f t="shared" si="323"/>
        <v>45566</v>
      </c>
      <c r="D2210" s="384">
        <f t="shared" si="323"/>
        <v>45596</v>
      </c>
      <c r="E2210" s="385">
        <f ca="1">IFERROR(INDEX('3. GRI Pricing'!$A$16:$AP$616,MATCH('PBI data'!$B2210,'3. GRI Pricing'!$A$16:$A$616,0),MATCH('PBI data'!$D2210,'3. GRI Pricing'!$A$16:$AP$16,0)),0)</f>
        <v>1396.895973526297</v>
      </c>
    </row>
    <row r="2211" spans="1:5" x14ac:dyDescent="0.25">
      <c r="B2211" s="1" t="str">
        <f ca="1">B2210</f>
        <v>222708185</v>
      </c>
      <c r="C2211" s="384">
        <f t="shared" si="323"/>
        <v>45597</v>
      </c>
      <c r="D2211" s="384">
        <f t="shared" si="323"/>
        <v>45626</v>
      </c>
      <c r="E2211" s="385">
        <f ca="1">IFERROR(INDEX('3. GRI Pricing'!$A$16:$AP$616,MATCH('PBI data'!$B2211,'3. GRI Pricing'!$A$16:$A$616,0),MATCH('PBI data'!$D2211,'3. GRI Pricing'!$A$16:$AP$16,0)),0)</f>
        <v>1403.6020687821187</v>
      </c>
    </row>
    <row r="2212" spans="1:5" x14ac:dyDescent="0.25">
      <c r="B2212" s="1" t="str">
        <f t="shared" ref="B2212:B2221" ca="1" si="324">B2211</f>
        <v>222708185</v>
      </c>
      <c r="C2212" s="384">
        <f t="shared" si="323"/>
        <v>45627</v>
      </c>
      <c r="D2212" s="384">
        <f t="shared" si="323"/>
        <v>45657</v>
      </c>
      <c r="E2212" s="385">
        <f ca="1">IFERROR(INDEX('3. GRI Pricing'!$A$16:$AP$616,MATCH('PBI data'!$B2212,'3. GRI Pricing'!$A$16:$A$616,0),MATCH('PBI data'!$D2212,'3. GRI Pricing'!$A$16:$AP$16,0)),0)</f>
        <v>1410.56552396757</v>
      </c>
    </row>
    <row r="2213" spans="1:5" x14ac:dyDescent="0.25">
      <c r="B2213" s="1" t="str">
        <f t="shared" ca="1" si="324"/>
        <v>222708185</v>
      </c>
      <c r="C2213" s="384">
        <f t="shared" si="323"/>
        <v>45658</v>
      </c>
      <c r="D2213" s="384">
        <f t="shared" si="323"/>
        <v>45688</v>
      </c>
      <c r="E2213" s="385">
        <f ca="1">IFERROR(INDEX('3. GRI Pricing'!$A$16:$AP$616,MATCH('PBI data'!$B2213,'3. GRI Pricing'!$A$16:$A$616,0),MATCH('PBI data'!$D2213,'3. GRI Pricing'!$A$16:$AP$16,0)),0)</f>
        <v>1417.5635257736042</v>
      </c>
    </row>
    <row r="2214" spans="1:5" x14ac:dyDescent="0.25">
      <c r="B2214" s="1" t="str">
        <f t="shared" ca="1" si="324"/>
        <v>222708185</v>
      </c>
      <c r="C2214" s="384">
        <f t="shared" si="323"/>
        <v>45689</v>
      </c>
      <c r="D2214" s="384">
        <f t="shared" si="323"/>
        <v>45716</v>
      </c>
      <c r="E2214" s="385">
        <f ca="1">IFERROR(INDEX('3. GRI Pricing'!$A$16:$AP$616,MATCH('PBI data'!$B2214,'3. GRI Pricing'!$A$16:$A$616,0),MATCH('PBI data'!$D2214,'3. GRI Pricing'!$A$16:$AP$16,0)),0)</f>
        <v>1423.9141377002593</v>
      </c>
    </row>
    <row r="2215" spans="1:5" x14ac:dyDescent="0.25">
      <c r="B2215" s="1" t="str">
        <f t="shared" ca="1" si="324"/>
        <v>222708185</v>
      </c>
      <c r="C2215" s="384">
        <f t="shared" si="323"/>
        <v>45717</v>
      </c>
      <c r="D2215" s="384">
        <f t="shared" si="323"/>
        <v>45747</v>
      </c>
      <c r="E2215" s="385">
        <f ca="1">IFERROR(INDEX('3. GRI Pricing'!$A$16:$AP$616,MATCH('PBI data'!$B2215,'3. GRI Pricing'!$A$16:$A$616,0),MATCH('PBI data'!$D2215,'3. GRI Pricing'!$A$16:$AP$16,0)),0)</f>
        <v>1430.978363741483</v>
      </c>
    </row>
    <row r="2216" spans="1:5" x14ac:dyDescent="0.25">
      <c r="B2216" s="1" t="str">
        <f t="shared" ca="1" si="324"/>
        <v>222708185</v>
      </c>
      <c r="C2216" s="384">
        <f t="shared" si="323"/>
        <v>45748</v>
      </c>
      <c r="D2216" s="384">
        <f t="shared" si="323"/>
        <v>45777</v>
      </c>
      <c r="E2216" s="385">
        <f ca="1">IFERROR(INDEX('3. GRI Pricing'!$A$16:$AP$616,MATCH('PBI data'!$B2216,'3. GRI Pricing'!$A$16:$A$616,0),MATCH('PBI data'!$D2216,'3. GRI Pricing'!$A$16:$AP$16,0)),0)</f>
        <v>1437.8480787368278</v>
      </c>
    </row>
    <row r="2217" spans="1:5" x14ac:dyDescent="0.25">
      <c r="B2217" s="1" t="str">
        <f t="shared" ca="1" si="324"/>
        <v>222708185</v>
      </c>
      <c r="C2217" s="384">
        <f t="shared" si="323"/>
        <v>45778</v>
      </c>
      <c r="D2217" s="384">
        <f t="shared" si="323"/>
        <v>45808</v>
      </c>
      <c r="E2217" s="385">
        <f ca="1">IFERROR(INDEX('3. GRI Pricing'!$A$16:$AP$616,MATCH('PBI data'!$B2217,'3. GRI Pricing'!$A$16:$A$616,0),MATCH('PBI data'!$D2217,'3. GRI Pricing'!$A$16:$AP$16,0)),0)</f>
        <v>1444.9814328992782</v>
      </c>
    </row>
    <row r="2218" spans="1:5" x14ac:dyDescent="0.25">
      <c r="B2218" s="1" t="str">
        <f t="shared" ca="1" si="324"/>
        <v>222708185</v>
      </c>
      <c r="C2218" s="384">
        <f t="shared" si="323"/>
        <v>45809</v>
      </c>
      <c r="D2218" s="384">
        <f t="shared" si="323"/>
        <v>45838</v>
      </c>
      <c r="E2218" s="385">
        <f ca="1">IFERROR(INDEX('3. GRI Pricing'!$A$16:$AP$616,MATCH('PBI data'!$B2218,'3. GRI Pricing'!$A$16:$A$616,0),MATCH('PBI data'!$D2218,'3. GRI Pricing'!$A$16:$AP$16,0)),0)</f>
        <v>1451.9183725966952</v>
      </c>
    </row>
    <row r="2219" spans="1:5" x14ac:dyDescent="0.25">
      <c r="B2219" s="1" t="str">
        <f t="shared" ca="1" si="324"/>
        <v>222708185</v>
      </c>
      <c r="C2219" s="384">
        <f t="shared" si="323"/>
        <v>45839</v>
      </c>
      <c r="D2219" s="384">
        <f t="shared" si="323"/>
        <v>45869</v>
      </c>
      <c r="E2219" s="385">
        <f ca="1">IFERROR(INDEX('3. GRI Pricing'!$A$16:$AP$616,MATCH('PBI data'!$B2219,'3. GRI Pricing'!$A$16:$A$616,0),MATCH('PBI data'!$D2219,'3. GRI Pricing'!$A$16:$AP$16,0)),0)</f>
        <v>1459.1215313447319</v>
      </c>
    </row>
    <row r="2220" spans="1:5" x14ac:dyDescent="0.25">
      <c r="B2220" s="1" t="str">
        <f t="shared" ca="1" si="324"/>
        <v>222708185</v>
      </c>
      <c r="C2220" s="384">
        <f t="shared" si="323"/>
        <v>45870</v>
      </c>
      <c r="D2220" s="384">
        <f t="shared" si="323"/>
        <v>45900</v>
      </c>
      <c r="E2220" s="385">
        <f ca="1">IFERROR(INDEX('3. GRI Pricing'!$A$16:$AP$616,MATCH('PBI data'!$B2220,'3. GRI Pricing'!$A$16:$A$616,0),MATCH('PBI data'!$D2220,'3. GRI Pricing'!$A$16:$AP$16,0)),0)</f>
        <v>1466.3604259143744</v>
      </c>
    </row>
    <row r="2221" spans="1:5" x14ac:dyDescent="0.25">
      <c r="B2221" s="1" t="str">
        <f t="shared" ca="1" si="324"/>
        <v>222708185</v>
      </c>
      <c r="C2221" s="384">
        <f t="shared" si="323"/>
        <v>45901</v>
      </c>
      <c r="D2221" s="384">
        <f t="shared" si="323"/>
        <v>45930</v>
      </c>
      <c r="E2221" s="385">
        <f ca="1">IFERROR(INDEX('3. GRI Pricing'!$A$16:$AP$616,MATCH('PBI data'!$B2221,'3. GRI Pricing'!$A$16:$A$616,0),MATCH('PBI data'!$D2221,'3. GRI Pricing'!$A$16:$AP$16,0)),0)</f>
        <v>1473.3999999999992</v>
      </c>
    </row>
    <row r="2222" spans="1:5" x14ac:dyDescent="0.25">
      <c r="A2222" s="381">
        <f>A2210+1</f>
        <v>186</v>
      </c>
      <c r="B2222" s="383" t="str">
        <f ca="1">OFFSET('3. GRI Pricing'!$A$16,'PBI data'!A2222,0)</f>
        <v>222708186</v>
      </c>
      <c r="C2222" s="384">
        <f t="shared" si="323"/>
        <v>45566</v>
      </c>
      <c r="D2222" s="384">
        <f t="shared" si="323"/>
        <v>45596</v>
      </c>
      <c r="E2222" s="385">
        <f ca="1">IFERROR(INDEX('3. GRI Pricing'!$A$16:$AP$616,MATCH('PBI data'!$B2222,'3. GRI Pricing'!$A$16:$A$616,0),MATCH('PBI data'!$D2222,'3. GRI Pricing'!$A$16:$AP$16,0)),0)</f>
        <v>1346.6479169246315</v>
      </c>
    </row>
    <row r="2223" spans="1:5" x14ac:dyDescent="0.25">
      <c r="B2223" s="1" t="str">
        <f ca="1">B2222</f>
        <v>222708186</v>
      </c>
      <c r="C2223" s="384">
        <f t="shared" ref="C2223:D2238" si="325">C2211</f>
        <v>45597</v>
      </c>
      <c r="D2223" s="384">
        <f t="shared" si="325"/>
        <v>45626</v>
      </c>
      <c r="E2223" s="385">
        <f ca="1">IFERROR(INDEX('3. GRI Pricing'!$A$16:$AP$616,MATCH('PBI data'!$B2223,'3. GRI Pricing'!$A$16:$A$616,0),MATCH('PBI data'!$D2223,'3. GRI Pricing'!$A$16:$AP$16,0)),0)</f>
        <v>1353.1127857324022</v>
      </c>
    </row>
    <row r="2224" spans="1:5" x14ac:dyDescent="0.25">
      <c r="B2224" s="1" t="str">
        <f t="shared" ref="B2224:B2233" ca="1" si="326">B2223</f>
        <v>222708186</v>
      </c>
      <c r="C2224" s="384">
        <f t="shared" si="325"/>
        <v>45627</v>
      </c>
      <c r="D2224" s="384">
        <f t="shared" si="325"/>
        <v>45657</v>
      </c>
      <c r="E2224" s="385">
        <f ca="1">IFERROR(INDEX('3. GRI Pricing'!$A$16:$AP$616,MATCH('PBI data'!$B2224,'3. GRI Pricing'!$A$16:$A$616,0),MATCH('PBI data'!$D2224,'3. GRI Pricing'!$A$16:$AP$16,0)),0)</f>
        <v>1359.8257569183768</v>
      </c>
    </row>
    <row r="2225" spans="1:5" x14ac:dyDescent="0.25">
      <c r="B2225" s="1" t="str">
        <f t="shared" ca="1" si="326"/>
        <v>222708186</v>
      </c>
      <c r="C2225" s="384">
        <f t="shared" si="325"/>
        <v>45658</v>
      </c>
      <c r="D2225" s="384">
        <f t="shared" si="325"/>
        <v>45688</v>
      </c>
      <c r="E2225" s="385">
        <f ca="1">IFERROR(INDEX('3. GRI Pricing'!$A$16:$AP$616,MATCH('PBI data'!$B2225,'3. GRI Pricing'!$A$16:$A$616,0),MATCH('PBI data'!$D2225,'3. GRI Pricing'!$A$16:$AP$16,0)),0)</f>
        <v>1366.5720320407406</v>
      </c>
    </row>
    <row r="2226" spans="1:5" x14ac:dyDescent="0.25">
      <c r="B2226" s="1" t="str">
        <f t="shared" ca="1" si="326"/>
        <v>222708186</v>
      </c>
      <c r="C2226" s="384">
        <f t="shared" si="325"/>
        <v>45689</v>
      </c>
      <c r="D2226" s="384">
        <f t="shared" si="325"/>
        <v>45716</v>
      </c>
      <c r="E2226" s="385">
        <f ca="1">IFERROR(INDEX('3. GRI Pricing'!$A$16:$AP$616,MATCH('PBI data'!$B2226,'3. GRI Pricing'!$A$16:$A$616,0),MATCH('PBI data'!$D2226,'3. GRI Pricing'!$A$16:$AP$16,0)),0)</f>
        <v>1372.6942046894585</v>
      </c>
    </row>
    <row r="2227" spans="1:5" x14ac:dyDescent="0.25">
      <c r="B2227" s="1" t="str">
        <f t="shared" ca="1" si="326"/>
        <v>222708186</v>
      </c>
      <c r="C2227" s="384">
        <f t="shared" si="325"/>
        <v>45717</v>
      </c>
      <c r="D2227" s="384">
        <f t="shared" si="325"/>
        <v>45747</v>
      </c>
      <c r="E2227" s="385">
        <f ca="1">IFERROR(INDEX('3. GRI Pricing'!$A$16:$AP$616,MATCH('PBI data'!$B2227,'3. GRI Pricing'!$A$16:$A$616,0),MATCH('PBI data'!$D2227,'3. GRI Pricing'!$A$16:$AP$16,0)),0)</f>
        <v>1379.5043218802784</v>
      </c>
    </row>
    <row r="2228" spans="1:5" x14ac:dyDescent="0.25">
      <c r="B2228" s="1" t="str">
        <f t="shared" ca="1" si="326"/>
        <v>222708186</v>
      </c>
      <c r="C2228" s="384">
        <f t="shared" si="325"/>
        <v>45748</v>
      </c>
      <c r="D2228" s="384">
        <f t="shared" si="325"/>
        <v>45777</v>
      </c>
      <c r="E2228" s="385">
        <f ca="1">IFERROR(INDEX('3. GRI Pricing'!$A$16:$AP$616,MATCH('PBI data'!$B2228,'3. GRI Pricing'!$A$16:$A$616,0),MATCH('PBI data'!$D2228,'3. GRI Pricing'!$A$16:$AP$16,0)),0)</f>
        <v>1386.1269248254309</v>
      </c>
    </row>
    <row r="2229" spans="1:5" x14ac:dyDescent="0.25">
      <c r="B2229" s="1" t="str">
        <f t="shared" ca="1" si="326"/>
        <v>222708186</v>
      </c>
      <c r="C2229" s="384">
        <f t="shared" si="325"/>
        <v>45778</v>
      </c>
      <c r="D2229" s="384">
        <f t="shared" si="325"/>
        <v>45808</v>
      </c>
      <c r="E2229" s="385">
        <f ca="1">IFERROR(INDEX('3. GRI Pricing'!$A$16:$AP$616,MATCH('PBI data'!$B2229,'3. GRI Pricing'!$A$16:$A$616,0),MATCH('PBI data'!$D2229,'3. GRI Pricing'!$A$16:$AP$16,0)),0)</f>
        <v>1393.0036835144119</v>
      </c>
    </row>
    <row r="2230" spans="1:5" x14ac:dyDescent="0.25">
      <c r="B2230" s="1" t="str">
        <f t="shared" ca="1" si="326"/>
        <v>222708186</v>
      </c>
      <c r="C2230" s="384">
        <f t="shared" si="325"/>
        <v>45809</v>
      </c>
      <c r="D2230" s="384">
        <f t="shared" si="325"/>
        <v>45838</v>
      </c>
      <c r="E2230" s="385">
        <f ca="1">IFERROR(INDEX('3. GRI Pricing'!$A$16:$AP$616,MATCH('PBI data'!$B2230,'3. GRI Pricing'!$A$16:$A$616,0),MATCH('PBI data'!$D2230,'3. GRI Pricing'!$A$16:$AP$16,0)),0)</f>
        <v>1399.6910930068859</v>
      </c>
    </row>
    <row r="2231" spans="1:5" x14ac:dyDescent="0.25">
      <c r="B2231" s="1" t="str">
        <f t="shared" ca="1" si="326"/>
        <v>222708186</v>
      </c>
      <c r="C2231" s="384">
        <f t="shared" si="325"/>
        <v>45839</v>
      </c>
      <c r="D2231" s="384">
        <f t="shared" si="325"/>
        <v>45869</v>
      </c>
      <c r="E2231" s="385">
        <f ca="1">IFERROR(INDEX('3. GRI Pricing'!$A$16:$AP$616,MATCH('PBI data'!$B2231,'3. GRI Pricing'!$A$16:$A$616,0),MATCH('PBI data'!$D2231,'3. GRI Pricing'!$A$16:$AP$16,0)),0)</f>
        <v>1406.635145325137</v>
      </c>
    </row>
    <row r="2232" spans="1:5" x14ac:dyDescent="0.25">
      <c r="B2232" s="1" t="str">
        <f t="shared" ca="1" si="326"/>
        <v>222708186</v>
      </c>
      <c r="C2232" s="384">
        <f t="shared" si="325"/>
        <v>45870</v>
      </c>
      <c r="D2232" s="384">
        <f t="shared" si="325"/>
        <v>45900</v>
      </c>
      <c r="E2232" s="385">
        <f ca="1">IFERROR(INDEX('3. GRI Pricing'!$A$16:$AP$616,MATCH('PBI data'!$B2232,'3. GRI Pricing'!$A$16:$A$616,0),MATCH('PBI data'!$D2232,'3. GRI Pricing'!$A$16:$AP$16,0)),0)</f>
        <v>1413.6136480037853</v>
      </c>
    </row>
    <row r="2233" spans="1:5" x14ac:dyDescent="0.25">
      <c r="B2233" s="1" t="str">
        <f t="shared" ca="1" si="326"/>
        <v>222708186</v>
      </c>
      <c r="C2233" s="384">
        <f t="shared" si="325"/>
        <v>45901</v>
      </c>
      <c r="D2233" s="384">
        <f t="shared" si="325"/>
        <v>45930</v>
      </c>
      <c r="E2233" s="385">
        <f ca="1">IFERROR(INDEX('3. GRI Pricing'!$A$16:$AP$616,MATCH('PBI data'!$B2233,'3. GRI Pricing'!$A$16:$A$616,0),MATCH('PBI data'!$D2233,'3. GRI Pricing'!$A$16:$AP$16,0)),0)</f>
        <v>1420.3999999999992</v>
      </c>
    </row>
    <row r="2234" spans="1:5" x14ac:dyDescent="0.25">
      <c r="A2234" s="381">
        <f>A2222+1</f>
        <v>187</v>
      </c>
      <c r="B2234" s="383" t="str">
        <f ca="1">OFFSET('3. GRI Pricing'!$A$16,'PBI data'!A2234,0)</f>
        <v>222708187</v>
      </c>
      <c r="C2234" s="384">
        <f t="shared" si="325"/>
        <v>45566</v>
      </c>
      <c r="D2234" s="384">
        <f t="shared" si="325"/>
        <v>45596</v>
      </c>
      <c r="E2234" s="385">
        <f ca="1">IFERROR(INDEX('3. GRI Pricing'!$A$16:$AP$616,MATCH('PBI data'!$B2234,'3. GRI Pricing'!$A$16:$A$616,0),MATCH('PBI data'!$D2234,'3. GRI Pricing'!$A$16:$AP$16,0)),0)</f>
        <v>1391.8711678661305</v>
      </c>
    </row>
    <row r="2235" spans="1:5" x14ac:dyDescent="0.25">
      <c r="B2235" s="1" t="str">
        <f ca="1">B2234</f>
        <v>222708187</v>
      </c>
      <c r="C2235" s="384">
        <f t="shared" si="325"/>
        <v>45597</v>
      </c>
      <c r="D2235" s="384">
        <f t="shared" si="325"/>
        <v>45626</v>
      </c>
      <c r="E2235" s="385">
        <f ca="1">IFERROR(INDEX('3. GRI Pricing'!$A$16:$AP$616,MATCH('PBI data'!$B2235,'3. GRI Pricing'!$A$16:$A$616,0),MATCH('PBI data'!$D2235,'3. GRI Pricing'!$A$16:$AP$16,0)),0)</f>
        <v>1398.5531404771473</v>
      </c>
    </row>
    <row r="2236" spans="1:5" x14ac:dyDescent="0.25">
      <c r="B2236" s="1" t="str">
        <f t="shared" ref="B2236:B2245" ca="1" si="327">B2235</f>
        <v>222708187</v>
      </c>
      <c r="C2236" s="384">
        <f t="shared" si="325"/>
        <v>45627</v>
      </c>
      <c r="D2236" s="384">
        <f t="shared" si="325"/>
        <v>45657</v>
      </c>
      <c r="E2236" s="385">
        <f ca="1">IFERROR(INDEX('3. GRI Pricing'!$A$16:$AP$616,MATCH('PBI data'!$B2236,'3. GRI Pricing'!$A$16:$A$616,0),MATCH('PBI data'!$D2236,'3. GRI Pricing'!$A$16:$AP$16,0)),0)</f>
        <v>1405.4915472626508</v>
      </c>
    </row>
    <row r="2237" spans="1:5" x14ac:dyDescent="0.25">
      <c r="B2237" s="1" t="str">
        <f t="shared" ca="1" si="327"/>
        <v>222708187</v>
      </c>
      <c r="C2237" s="384">
        <f t="shared" si="325"/>
        <v>45658</v>
      </c>
      <c r="D2237" s="384">
        <f t="shared" si="325"/>
        <v>45688</v>
      </c>
      <c r="E2237" s="385">
        <f ca="1">IFERROR(INDEX('3. GRI Pricing'!$A$16:$AP$616,MATCH('PBI data'!$B2237,'3. GRI Pricing'!$A$16:$A$616,0),MATCH('PBI data'!$D2237,'3. GRI Pricing'!$A$16:$AP$16,0)),0)</f>
        <v>1412.4643764003181</v>
      </c>
    </row>
    <row r="2238" spans="1:5" x14ac:dyDescent="0.25">
      <c r="B2238" s="1" t="str">
        <f t="shared" ca="1" si="327"/>
        <v>222708187</v>
      </c>
      <c r="C2238" s="384">
        <f t="shared" si="325"/>
        <v>45689</v>
      </c>
      <c r="D2238" s="384">
        <f t="shared" si="325"/>
        <v>45716</v>
      </c>
      <c r="E2238" s="385">
        <f ca="1">IFERROR(INDEX('3. GRI Pricing'!$A$16:$AP$616,MATCH('PBI data'!$B2238,'3. GRI Pricing'!$A$16:$A$616,0),MATCH('PBI data'!$D2238,'3. GRI Pricing'!$A$16:$AP$16,0)),0)</f>
        <v>1418.7921443991795</v>
      </c>
    </row>
    <row r="2239" spans="1:5" x14ac:dyDescent="0.25">
      <c r="B2239" s="1" t="str">
        <f t="shared" ca="1" si="327"/>
        <v>222708187</v>
      </c>
      <c r="C2239" s="384">
        <f t="shared" ref="C2239:D2254" si="328">C2227</f>
        <v>45717</v>
      </c>
      <c r="D2239" s="384">
        <f t="shared" si="328"/>
        <v>45747</v>
      </c>
      <c r="E2239" s="385">
        <f ca="1">IFERROR(INDEX('3. GRI Pricing'!$A$16:$AP$616,MATCH('PBI data'!$B2239,'3. GRI Pricing'!$A$16:$A$616,0),MATCH('PBI data'!$D2239,'3. GRI Pricing'!$A$16:$AP$16,0)),0)</f>
        <v>1425.8309595553628</v>
      </c>
    </row>
    <row r="2240" spans="1:5" x14ac:dyDescent="0.25">
      <c r="B2240" s="1" t="str">
        <f t="shared" ca="1" si="327"/>
        <v>222708187</v>
      </c>
      <c r="C2240" s="384">
        <f t="shared" si="328"/>
        <v>45748</v>
      </c>
      <c r="D2240" s="384">
        <f t="shared" si="328"/>
        <v>45777</v>
      </c>
      <c r="E2240" s="385">
        <f ca="1">IFERROR(INDEX('3. GRI Pricing'!$A$16:$AP$616,MATCH('PBI data'!$B2240,'3. GRI Pricing'!$A$16:$A$616,0),MATCH('PBI data'!$D2240,'3. GRI Pricing'!$A$16:$AP$16,0)),0)</f>
        <v>1432.6759633456884</v>
      </c>
    </row>
    <row r="2241" spans="1:5" x14ac:dyDescent="0.25">
      <c r="B2241" s="1" t="str">
        <f t="shared" ca="1" si="327"/>
        <v>222708187</v>
      </c>
      <c r="C2241" s="384">
        <f t="shared" si="328"/>
        <v>45778</v>
      </c>
      <c r="D2241" s="384">
        <f t="shared" si="328"/>
        <v>45808</v>
      </c>
      <c r="E2241" s="385">
        <f ca="1">IFERROR(INDEX('3. GRI Pricing'!$A$16:$AP$616,MATCH('PBI data'!$B2241,'3. GRI Pricing'!$A$16:$A$616,0),MATCH('PBI data'!$D2241,'3. GRI Pricing'!$A$16:$AP$16,0)),0)</f>
        <v>1439.783657960792</v>
      </c>
    </row>
    <row r="2242" spans="1:5" x14ac:dyDescent="0.25">
      <c r="B2242" s="1" t="str">
        <f t="shared" ca="1" si="327"/>
        <v>222708187</v>
      </c>
      <c r="C2242" s="384">
        <f t="shared" si="328"/>
        <v>45809</v>
      </c>
      <c r="D2242" s="384">
        <f t="shared" si="328"/>
        <v>45838</v>
      </c>
      <c r="E2242" s="385">
        <f ca="1">IFERROR(INDEX('3. GRI Pricing'!$A$16:$AP$616,MATCH('PBI data'!$B2242,'3. GRI Pricing'!$A$16:$A$616,0),MATCH('PBI data'!$D2242,'3. GRI Pricing'!$A$16:$AP$16,0)),0)</f>
        <v>1446.6956446377146</v>
      </c>
    </row>
    <row r="2243" spans="1:5" x14ac:dyDescent="0.25">
      <c r="B2243" s="1" t="str">
        <f t="shared" ca="1" si="327"/>
        <v>222708187</v>
      </c>
      <c r="C2243" s="384">
        <f t="shared" si="328"/>
        <v>45839</v>
      </c>
      <c r="D2243" s="384">
        <f t="shared" si="328"/>
        <v>45869</v>
      </c>
      <c r="E2243" s="385">
        <f ca="1">IFERROR(INDEX('3. GRI Pricing'!$A$16:$AP$616,MATCH('PBI data'!$B2243,'3. GRI Pricing'!$A$16:$A$616,0),MATCH('PBI data'!$D2243,'3. GRI Pricing'!$A$16:$AP$16,0)),0)</f>
        <v>1453.8728927427728</v>
      </c>
    </row>
    <row r="2244" spans="1:5" x14ac:dyDescent="0.25">
      <c r="B2244" s="1" t="str">
        <f t="shared" ca="1" si="327"/>
        <v>222708187</v>
      </c>
      <c r="C2244" s="384">
        <f t="shared" si="328"/>
        <v>45870</v>
      </c>
      <c r="D2244" s="384">
        <f t="shared" si="328"/>
        <v>45900</v>
      </c>
      <c r="E2244" s="385">
        <f ca="1">IFERROR(INDEX('3. GRI Pricing'!$A$16:$AP$616,MATCH('PBI data'!$B2244,'3. GRI Pricing'!$A$16:$A$616,0),MATCH('PBI data'!$D2244,'3. GRI Pricing'!$A$16:$AP$16,0)),0)</f>
        <v>1461.0857481233159</v>
      </c>
    </row>
    <row r="2245" spans="1:5" x14ac:dyDescent="0.25">
      <c r="B2245" s="1" t="str">
        <f t="shared" ca="1" si="327"/>
        <v>222708187</v>
      </c>
      <c r="C2245" s="384">
        <f t="shared" si="328"/>
        <v>45901</v>
      </c>
      <c r="D2245" s="384">
        <f t="shared" si="328"/>
        <v>45930</v>
      </c>
      <c r="E2245" s="385">
        <f ca="1">IFERROR(INDEX('3. GRI Pricing'!$A$16:$AP$616,MATCH('PBI data'!$B2245,'3. GRI Pricing'!$A$16:$A$616,0),MATCH('PBI data'!$D2245,'3. GRI Pricing'!$A$16:$AP$16,0)),0)</f>
        <v>1468.0999999999995</v>
      </c>
    </row>
    <row r="2246" spans="1:5" x14ac:dyDescent="0.25">
      <c r="A2246" s="381">
        <f>A2234+1</f>
        <v>188</v>
      </c>
      <c r="B2246" s="383" t="str">
        <f ca="1">OFFSET('3. GRI Pricing'!$A$16,'PBI data'!A2246,0)</f>
        <v>222708188</v>
      </c>
      <c r="C2246" s="384">
        <f t="shared" si="328"/>
        <v>45566</v>
      </c>
      <c r="D2246" s="384">
        <f t="shared" si="328"/>
        <v>45596</v>
      </c>
      <c r="E2246" s="385">
        <f ca="1">IFERROR(INDEX('3. GRI Pricing'!$A$16:$AP$616,MATCH('PBI data'!$B2246,'3. GRI Pricing'!$A$16:$A$616,0),MATCH('PBI data'!$D2246,'3. GRI Pricing'!$A$16:$AP$16,0)),0)</f>
        <v>1346.6479169246315</v>
      </c>
    </row>
    <row r="2247" spans="1:5" x14ac:dyDescent="0.25">
      <c r="B2247" s="1" t="str">
        <f ca="1">B2246</f>
        <v>222708188</v>
      </c>
      <c r="C2247" s="384">
        <f t="shared" si="328"/>
        <v>45597</v>
      </c>
      <c r="D2247" s="384">
        <f t="shared" si="328"/>
        <v>45626</v>
      </c>
      <c r="E2247" s="385">
        <f ca="1">IFERROR(INDEX('3. GRI Pricing'!$A$16:$AP$616,MATCH('PBI data'!$B2247,'3. GRI Pricing'!$A$16:$A$616,0),MATCH('PBI data'!$D2247,'3. GRI Pricing'!$A$16:$AP$16,0)),0)</f>
        <v>1353.1127857324022</v>
      </c>
    </row>
    <row r="2248" spans="1:5" x14ac:dyDescent="0.25">
      <c r="B2248" s="1" t="str">
        <f t="shared" ref="B2248:B2257" ca="1" si="329">B2247</f>
        <v>222708188</v>
      </c>
      <c r="C2248" s="384">
        <f t="shared" si="328"/>
        <v>45627</v>
      </c>
      <c r="D2248" s="384">
        <f t="shared" si="328"/>
        <v>45657</v>
      </c>
      <c r="E2248" s="385">
        <f ca="1">IFERROR(INDEX('3. GRI Pricing'!$A$16:$AP$616,MATCH('PBI data'!$B2248,'3. GRI Pricing'!$A$16:$A$616,0),MATCH('PBI data'!$D2248,'3. GRI Pricing'!$A$16:$AP$16,0)),0)</f>
        <v>1359.8257569183768</v>
      </c>
    </row>
    <row r="2249" spans="1:5" x14ac:dyDescent="0.25">
      <c r="B2249" s="1" t="str">
        <f t="shared" ca="1" si="329"/>
        <v>222708188</v>
      </c>
      <c r="C2249" s="384">
        <f t="shared" si="328"/>
        <v>45658</v>
      </c>
      <c r="D2249" s="384">
        <f t="shared" si="328"/>
        <v>45688</v>
      </c>
      <c r="E2249" s="385">
        <f ca="1">IFERROR(INDEX('3. GRI Pricing'!$A$16:$AP$616,MATCH('PBI data'!$B2249,'3. GRI Pricing'!$A$16:$A$616,0),MATCH('PBI data'!$D2249,'3. GRI Pricing'!$A$16:$AP$16,0)),0)</f>
        <v>1366.5720320407406</v>
      </c>
    </row>
    <row r="2250" spans="1:5" x14ac:dyDescent="0.25">
      <c r="B2250" s="1" t="str">
        <f t="shared" ca="1" si="329"/>
        <v>222708188</v>
      </c>
      <c r="C2250" s="384">
        <f t="shared" si="328"/>
        <v>45689</v>
      </c>
      <c r="D2250" s="384">
        <f t="shared" si="328"/>
        <v>45716</v>
      </c>
      <c r="E2250" s="385">
        <f ca="1">IFERROR(INDEX('3. GRI Pricing'!$A$16:$AP$616,MATCH('PBI data'!$B2250,'3. GRI Pricing'!$A$16:$A$616,0),MATCH('PBI data'!$D2250,'3. GRI Pricing'!$A$16:$AP$16,0)),0)</f>
        <v>1372.6942046894585</v>
      </c>
    </row>
    <row r="2251" spans="1:5" x14ac:dyDescent="0.25">
      <c r="B2251" s="1" t="str">
        <f t="shared" ca="1" si="329"/>
        <v>222708188</v>
      </c>
      <c r="C2251" s="384">
        <f t="shared" si="328"/>
        <v>45717</v>
      </c>
      <c r="D2251" s="384">
        <f t="shared" si="328"/>
        <v>45747</v>
      </c>
      <c r="E2251" s="385">
        <f ca="1">IFERROR(INDEX('3. GRI Pricing'!$A$16:$AP$616,MATCH('PBI data'!$B2251,'3. GRI Pricing'!$A$16:$A$616,0),MATCH('PBI data'!$D2251,'3. GRI Pricing'!$A$16:$AP$16,0)),0)</f>
        <v>1379.5043218802784</v>
      </c>
    </row>
    <row r="2252" spans="1:5" x14ac:dyDescent="0.25">
      <c r="B2252" s="1" t="str">
        <f t="shared" ca="1" si="329"/>
        <v>222708188</v>
      </c>
      <c r="C2252" s="384">
        <f t="shared" si="328"/>
        <v>45748</v>
      </c>
      <c r="D2252" s="384">
        <f t="shared" si="328"/>
        <v>45777</v>
      </c>
      <c r="E2252" s="385">
        <f ca="1">IFERROR(INDEX('3. GRI Pricing'!$A$16:$AP$616,MATCH('PBI data'!$B2252,'3. GRI Pricing'!$A$16:$A$616,0),MATCH('PBI data'!$D2252,'3. GRI Pricing'!$A$16:$AP$16,0)),0)</f>
        <v>1386.1269248254309</v>
      </c>
    </row>
    <row r="2253" spans="1:5" x14ac:dyDescent="0.25">
      <c r="B2253" s="1" t="str">
        <f t="shared" ca="1" si="329"/>
        <v>222708188</v>
      </c>
      <c r="C2253" s="384">
        <f t="shared" si="328"/>
        <v>45778</v>
      </c>
      <c r="D2253" s="384">
        <f t="shared" si="328"/>
        <v>45808</v>
      </c>
      <c r="E2253" s="385">
        <f ca="1">IFERROR(INDEX('3. GRI Pricing'!$A$16:$AP$616,MATCH('PBI data'!$B2253,'3. GRI Pricing'!$A$16:$A$616,0),MATCH('PBI data'!$D2253,'3. GRI Pricing'!$A$16:$AP$16,0)),0)</f>
        <v>1393.0036835144119</v>
      </c>
    </row>
    <row r="2254" spans="1:5" x14ac:dyDescent="0.25">
      <c r="B2254" s="1" t="str">
        <f t="shared" ca="1" si="329"/>
        <v>222708188</v>
      </c>
      <c r="C2254" s="384">
        <f t="shared" si="328"/>
        <v>45809</v>
      </c>
      <c r="D2254" s="384">
        <f t="shared" si="328"/>
        <v>45838</v>
      </c>
      <c r="E2254" s="385">
        <f ca="1">IFERROR(INDEX('3. GRI Pricing'!$A$16:$AP$616,MATCH('PBI data'!$B2254,'3. GRI Pricing'!$A$16:$A$616,0),MATCH('PBI data'!$D2254,'3. GRI Pricing'!$A$16:$AP$16,0)),0)</f>
        <v>1399.6910930068859</v>
      </c>
    </row>
    <row r="2255" spans="1:5" x14ac:dyDescent="0.25">
      <c r="B2255" s="1" t="str">
        <f t="shared" ca="1" si="329"/>
        <v>222708188</v>
      </c>
      <c r="C2255" s="384">
        <f t="shared" ref="C2255:D2270" si="330">C2243</f>
        <v>45839</v>
      </c>
      <c r="D2255" s="384">
        <f t="shared" si="330"/>
        <v>45869</v>
      </c>
      <c r="E2255" s="385">
        <f ca="1">IFERROR(INDEX('3. GRI Pricing'!$A$16:$AP$616,MATCH('PBI data'!$B2255,'3. GRI Pricing'!$A$16:$A$616,0),MATCH('PBI data'!$D2255,'3. GRI Pricing'!$A$16:$AP$16,0)),0)</f>
        <v>1406.635145325137</v>
      </c>
    </row>
    <row r="2256" spans="1:5" x14ac:dyDescent="0.25">
      <c r="B2256" s="1" t="str">
        <f t="shared" ca="1" si="329"/>
        <v>222708188</v>
      </c>
      <c r="C2256" s="384">
        <f t="shared" si="330"/>
        <v>45870</v>
      </c>
      <c r="D2256" s="384">
        <f t="shared" si="330"/>
        <v>45900</v>
      </c>
      <c r="E2256" s="385">
        <f ca="1">IFERROR(INDEX('3. GRI Pricing'!$A$16:$AP$616,MATCH('PBI data'!$B2256,'3. GRI Pricing'!$A$16:$A$616,0),MATCH('PBI data'!$D2256,'3. GRI Pricing'!$A$16:$AP$16,0)),0)</f>
        <v>1413.6136480037853</v>
      </c>
    </row>
    <row r="2257" spans="1:5" x14ac:dyDescent="0.25">
      <c r="B2257" s="1" t="str">
        <f t="shared" ca="1" si="329"/>
        <v>222708188</v>
      </c>
      <c r="C2257" s="384">
        <f t="shared" si="330"/>
        <v>45901</v>
      </c>
      <c r="D2257" s="384">
        <f t="shared" si="330"/>
        <v>45930</v>
      </c>
      <c r="E2257" s="385">
        <f ca="1">IFERROR(INDEX('3. GRI Pricing'!$A$16:$AP$616,MATCH('PBI data'!$B2257,'3. GRI Pricing'!$A$16:$A$616,0),MATCH('PBI data'!$D2257,'3. GRI Pricing'!$A$16:$AP$16,0)),0)</f>
        <v>1420.3999999999992</v>
      </c>
    </row>
    <row r="2258" spans="1:5" x14ac:dyDescent="0.25">
      <c r="A2258" s="381">
        <f>A2246+1</f>
        <v>189</v>
      </c>
      <c r="B2258" s="383" t="str">
        <f ca="1">OFFSET('3. GRI Pricing'!$A$16,'PBI data'!A2258,0)</f>
        <v>222708189</v>
      </c>
      <c r="C2258" s="384">
        <f t="shared" si="330"/>
        <v>45566</v>
      </c>
      <c r="D2258" s="384">
        <f t="shared" si="330"/>
        <v>45596</v>
      </c>
      <c r="E2258" s="385">
        <f ca="1">IFERROR(INDEX('3. GRI Pricing'!$A$16:$AP$616,MATCH('PBI data'!$B2258,'3. GRI Pricing'!$A$16:$A$616,0),MATCH('PBI data'!$D2258,'3. GRI Pricing'!$A$16:$AP$16,0)),0)</f>
        <v>1366.7471395652979</v>
      </c>
    </row>
    <row r="2259" spans="1:5" x14ac:dyDescent="0.25">
      <c r="B2259" s="1" t="str">
        <f ca="1">B2258</f>
        <v>222708189</v>
      </c>
      <c r="C2259" s="384">
        <f t="shared" si="330"/>
        <v>45597</v>
      </c>
      <c r="D2259" s="384">
        <f t="shared" si="330"/>
        <v>45626</v>
      </c>
      <c r="E2259" s="385">
        <f ca="1">IFERROR(INDEX('3. GRI Pricing'!$A$16:$AP$616,MATCH('PBI data'!$B2259,'3. GRI Pricing'!$A$16:$A$616,0),MATCH('PBI data'!$D2259,'3. GRI Pricing'!$A$16:$AP$16,0)),0)</f>
        <v>1373.308498952289</v>
      </c>
    </row>
    <row r="2260" spans="1:5" x14ac:dyDescent="0.25">
      <c r="B2260" s="1" t="str">
        <f t="shared" ref="B2260:B2269" ca="1" si="331">B2259</f>
        <v>222708189</v>
      </c>
      <c r="C2260" s="384">
        <f t="shared" si="330"/>
        <v>45627</v>
      </c>
      <c r="D2260" s="384">
        <f t="shared" si="330"/>
        <v>45657</v>
      </c>
      <c r="E2260" s="385">
        <f ca="1">IFERROR(INDEX('3. GRI Pricing'!$A$16:$AP$616,MATCH('PBI data'!$B2260,'3. GRI Pricing'!$A$16:$A$616,0),MATCH('PBI data'!$D2260,'3. GRI Pricing'!$A$16:$AP$16,0)),0)</f>
        <v>1380.1216637380542</v>
      </c>
    </row>
    <row r="2261" spans="1:5" x14ac:dyDescent="0.25">
      <c r="B2261" s="1" t="str">
        <f t="shared" ca="1" si="331"/>
        <v>222708189</v>
      </c>
      <c r="C2261" s="384">
        <f t="shared" si="330"/>
        <v>45658</v>
      </c>
      <c r="D2261" s="384">
        <f t="shared" si="330"/>
        <v>45688</v>
      </c>
      <c r="E2261" s="385">
        <f ca="1">IFERROR(INDEX('3. GRI Pricing'!$A$16:$AP$616,MATCH('PBI data'!$B2261,'3. GRI Pricing'!$A$16:$A$616,0),MATCH('PBI data'!$D2261,'3. GRI Pricing'!$A$16:$AP$16,0)),0)</f>
        <v>1386.9686295338863</v>
      </c>
    </row>
    <row r="2262" spans="1:5" x14ac:dyDescent="0.25">
      <c r="B2262" s="1" t="str">
        <f t="shared" ca="1" si="331"/>
        <v>222708189</v>
      </c>
      <c r="C2262" s="384">
        <f t="shared" si="330"/>
        <v>45689</v>
      </c>
      <c r="D2262" s="384">
        <f t="shared" si="330"/>
        <v>45716</v>
      </c>
      <c r="E2262" s="385">
        <f ca="1">IFERROR(INDEX('3. GRI Pricing'!$A$16:$AP$616,MATCH('PBI data'!$B2262,'3. GRI Pricing'!$A$16:$A$616,0),MATCH('PBI data'!$D2262,'3. GRI Pricing'!$A$16:$AP$16,0)),0)</f>
        <v>1393.1821778937792</v>
      </c>
    </row>
    <row r="2263" spans="1:5" x14ac:dyDescent="0.25">
      <c r="B2263" s="1" t="str">
        <f t="shared" ca="1" si="331"/>
        <v>222708189</v>
      </c>
      <c r="C2263" s="384">
        <f t="shared" si="330"/>
        <v>45717</v>
      </c>
      <c r="D2263" s="384">
        <f t="shared" si="330"/>
        <v>45747</v>
      </c>
      <c r="E2263" s="385">
        <f ca="1">IFERROR(INDEX('3. GRI Pricing'!$A$16:$AP$616,MATCH('PBI data'!$B2263,'3. GRI Pricing'!$A$16:$A$616,0),MATCH('PBI data'!$D2263,'3. GRI Pricing'!$A$16:$AP$16,0)),0)</f>
        <v>1400.0939386247608</v>
      </c>
    </row>
    <row r="2264" spans="1:5" x14ac:dyDescent="0.25">
      <c r="B2264" s="1" t="str">
        <f t="shared" ca="1" si="331"/>
        <v>222708189</v>
      </c>
      <c r="C2264" s="384">
        <f t="shared" si="330"/>
        <v>45748</v>
      </c>
      <c r="D2264" s="384">
        <f t="shared" si="330"/>
        <v>45777</v>
      </c>
      <c r="E2264" s="385">
        <f ca="1">IFERROR(INDEX('3. GRI Pricing'!$A$16:$AP$616,MATCH('PBI data'!$B2264,'3. GRI Pricing'!$A$16:$A$616,0),MATCH('PBI data'!$D2264,'3. GRI Pricing'!$A$16:$AP$16,0)),0)</f>
        <v>1406.8153863899902</v>
      </c>
    </row>
    <row r="2265" spans="1:5" x14ac:dyDescent="0.25">
      <c r="B2265" s="1" t="str">
        <f t="shared" ca="1" si="331"/>
        <v>222708189</v>
      </c>
      <c r="C2265" s="384">
        <f t="shared" si="330"/>
        <v>45778</v>
      </c>
      <c r="D2265" s="384">
        <f t="shared" si="330"/>
        <v>45808</v>
      </c>
      <c r="E2265" s="385">
        <f ca="1">IFERROR(INDEX('3. GRI Pricing'!$A$16:$AP$616,MATCH('PBI data'!$B2265,'3. GRI Pricing'!$A$16:$A$616,0),MATCH('PBI data'!$D2265,'3. GRI Pricing'!$A$16:$AP$16,0)),0)</f>
        <v>1413.794783268359</v>
      </c>
    </row>
    <row r="2266" spans="1:5" x14ac:dyDescent="0.25">
      <c r="B2266" s="1" t="str">
        <f t="shared" ca="1" si="331"/>
        <v>222708189</v>
      </c>
      <c r="C2266" s="384">
        <f t="shared" si="330"/>
        <v>45809</v>
      </c>
      <c r="D2266" s="384">
        <f t="shared" si="330"/>
        <v>45838</v>
      </c>
      <c r="E2266" s="385">
        <f ca="1">IFERROR(INDEX('3. GRI Pricing'!$A$16:$AP$616,MATCH('PBI data'!$B2266,'3. GRI Pricing'!$A$16:$A$616,0),MATCH('PBI data'!$D2266,'3. GRI Pricing'!$A$16:$AP$16,0)),0)</f>
        <v>1420.5820048428102</v>
      </c>
    </row>
    <row r="2267" spans="1:5" x14ac:dyDescent="0.25">
      <c r="B2267" s="1" t="str">
        <f t="shared" ca="1" si="331"/>
        <v>222708189</v>
      </c>
      <c r="C2267" s="384">
        <f t="shared" si="330"/>
        <v>45839</v>
      </c>
      <c r="D2267" s="384">
        <f t="shared" si="330"/>
        <v>45869</v>
      </c>
      <c r="E2267" s="385">
        <f ca="1">IFERROR(INDEX('3. GRI Pricing'!$A$16:$AP$616,MATCH('PBI data'!$B2267,'3. GRI Pricing'!$A$16:$A$616,0),MATCH('PBI data'!$D2267,'3. GRI Pricing'!$A$16:$AP$16,0)),0)</f>
        <v>1427.6296997329755</v>
      </c>
    </row>
    <row r="2268" spans="1:5" x14ac:dyDescent="0.25">
      <c r="B2268" s="1" t="str">
        <f t="shared" ca="1" si="331"/>
        <v>222708189</v>
      </c>
      <c r="C2268" s="384">
        <f t="shared" si="330"/>
        <v>45870</v>
      </c>
      <c r="D2268" s="384">
        <f t="shared" si="330"/>
        <v>45900</v>
      </c>
      <c r="E2268" s="385">
        <f ca="1">IFERROR(INDEX('3. GRI Pricing'!$A$16:$AP$616,MATCH('PBI data'!$B2268,'3. GRI Pricing'!$A$16:$A$616,0),MATCH('PBI data'!$D2268,'3. GRI Pricing'!$A$16:$AP$16,0)),0)</f>
        <v>1434.7123591680215</v>
      </c>
    </row>
    <row r="2269" spans="1:5" x14ac:dyDescent="0.25">
      <c r="B2269" s="1" t="str">
        <f t="shared" ca="1" si="331"/>
        <v>222708189</v>
      </c>
      <c r="C2269" s="384">
        <f t="shared" si="330"/>
        <v>45901</v>
      </c>
      <c r="D2269" s="384">
        <f t="shared" si="330"/>
        <v>45930</v>
      </c>
      <c r="E2269" s="385">
        <f ca="1">IFERROR(INDEX('3. GRI Pricing'!$A$16:$AP$616,MATCH('PBI data'!$B2269,'3. GRI Pricing'!$A$16:$A$616,0),MATCH('PBI data'!$D2269,'3. GRI Pricing'!$A$16:$AP$16,0)),0)</f>
        <v>1441.5999999999997</v>
      </c>
    </row>
    <row r="2270" spans="1:5" x14ac:dyDescent="0.25">
      <c r="A2270" s="381">
        <f>A2258+1</f>
        <v>190</v>
      </c>
      <c r="B2270" s="383" t="str">
        <f ca="1">OFFSET('3. GRI Pricing'!$A$16,'PBI data'!A2270,0)</f>
        <v>222708190</v>
      </c>
      <c r="C2270" s="384">
        <f t="shared" si="330"/>
        <v>45566</v>
      </c>
      <c r="D2270" s="384">
        <f t="shared" si="330"/>
        <v>45596</v>
      </c>
      <c r="E2270" s="385">
        <f ca="1">IFERROR(INDEX('3. GRI Pricing'!$A$16:$AP$616,MATCH('PBI data'!$B2270,'3. GRI Pricing'!$A$16:$A$616,0),MATCH('PBI data'!$D2270,'3. GRI Pricing'!$A$16:$AP$16,0)),0)</f>
        <v>1849.1284829412853</v>
      </c>
    </row>
    <row r="2271" spans="1:5" x14ac:dyDescent="0.25">
      <c r="B2271" s="1" t="str">
        <f ca="1">B2270</f>
        <v>222708190</v>
      </c>
      <c r="C2271" s="384">
        <f t="shared" ref="C2271:D2286" si="332">C2259</f>
        <v>45597</v>
      </c>
      <c r="D2271" s="384">
        <f t="shared" si="332"/>
        <v>45626</v>
      </c>
      <c r="E2271" s="385">
        <f ca="1">IFERROR(INDEX('3. GRI Pricing'!$A$16:$AP$616,MATCH('PBI data'!$B2271,'3. GRI Pricing'!$A$16:$A$616,0),MATCH('PBI data'!$D2271,'3. GRI Pricing'!$A$16:$AP$16,0)),0)</f>
        <v>1858.0056162295673</v>
      </c>
    </row>
    <row r="2272" spans="1:5" x14ac:dyDescent="0.25">
      <c r="B2272" s="1" t="str">
        <f t="shared" ref="B2272:B2281" ca="1" si="333">B2271</f>
        <v>222708190</v>
      </c>
      <c r="C2272" s="384">
        <f t="shared" si="332"/>
        <v>45627</v>
      </c>
      <c r="D2272" s="384">
        <f t="shared" si="332"/>
        <v>45657</v>
      </c>
      <c r="E2272" s="385">
        <f ca="1">IFERROR(INDEX('3. GRI Pricing'!$A$16:$AP$616,MATCH('PBI data'!$B2272,'3. GRI Pricing'!$A$16:$A$616,0),MATCH('PBI data'!$D2272,'3. GRI Pricing'!$A$16:$AP$16,0)),0)</f>
        <v>1867.2234274103084</v>
      </c>
    </row>
    <row r="2273" spans="1:5" x14ac:dyDescent="0.25">
      <c r="B2273" s="1" t="str">
        <f t="shared" ca="1" si="333"/>
        <v>222708190</v>
      </c>
      <c r="C2273" s="384">
        <f t="shared" si="332"/>
        <v>45658</v>
      </c>
      <c r="D2273" s="384">
        <f t="shared" si="332"/>
        <v>45688</v>
      </c>
      <c r="E2273" s="385">
        <f ca="1">IFERROR(INDEX('3. GRI Pricing'!$A$16:$AP$616,MATCH('PBI data'!$B2273,'3. GRI Pricing'!$A$16:$A$616,0),MATCH('PBI data'!$D2273,'3. GRI Pricing'!$A$16:$AP$16,0)),0)</f>
        <v>1876.4869693693754</v>
      </c>
    </row>
    <row r="2274" spans="1:5" x14ac:dyDescent="0.25">
      <c r="B2274" s="1" t="str">
        <f t="shared" ca="1" si="333"/>
        <v>222708190</v>
      </c>
      <c r="C2274" s="384">
        <f t="shared" si="332"/>
        <v>45689</v>
      </c>
      <c r="D2274" s="384">
        <f t="shared" si="332"/>
        <v>45716</v>
      </c>
      <c r="E2274" s="385">
        <f ca="1">IFERROR(INDEX('3. GRI Pricing'!$A$16:$AP$616,MATCH('PBI data'!$B2274,'3. GRI Pricing'!$A$16:$A$616,0),MATCH('PBI data'!$D2274,'3. GRI Pricing'!$A$16:$AP$16,0)),0)</f>
        <v>1884.8935347974657</v>
      </c>
    </row>
    <row r="2275" spans="1:5" x14ac:dyDescent="0.25">
      <c r="B2275" s="1" t="str">
        <f t="shared" ca="1" si="333"/>
        <v>222708190</v>
      </c>
      <c r="C2275" s="384">
        <f t="shared" si="332"/>
        <v>45717</v>
      </c>
      <c r="D2275" s="384">
        <f t="shared" si="332"/>
        <v>45747</v>
      </c>
      <c r="E2275" s="385">
        <f ca="1">IFERROR(INDEX('3. GRI Pricing'!$A$16:$AP$616,MATCH('PBI data'!$B2275,'3. GRI Pricing'!$A$16:$A$616,0),MATCH('PBI data'!$D2275,'3. GRI Pricing'!$A$16:$AP$16,0)),0)</f>
        <v>1894.244740492323</v>
      </c>
    </row>
    <row r="2276" spans="1:5" x14ac:dyDescent="0.25">
      <c r="B2276" s="1" t="str">
        <f t="shared" ca="1" si="333"/>
        <v>222708190</v>
      </c>
      <c r="C2276" s="384">
        <f t="shared" si="332"/>
        <v>45748</v>
      </c>
      <c r="D2276" s="384">
        <f t="shared" si="332"/>
        <v>45777</v>
      </c>
      <c r="E2276" s="385">
        <f ca="1">IFERROR(INDEX('3. GRI Pricing'!$A$16:$AP$616,MATCH('PBI data'!$B2276,'3. GRI Pricing'!$A$16:$A$616,0),MATCH('PBI data'!$D2276,'3. GRI Pricing'!$A$16:$AP$16,0)),0)</f>
        <v>1903.3384639393983</v>
      </c>
    </row>
    <row r="2277" spans="1:5" x14ac:dyDescent="0.25">
      <c r="B2277" s="1" t="str">
        <f t="shared" ca="1" si="333"/>
        <v>222708190</v>
      </c>
      <c r="C2277" s="384">
        <f t="shared" si="332"/>
        <v>45778</v>
      </c>
      <c r="D2277" s="384">
        <f t="shared" si="332"/>
        <v>45808</v>
      </c>
      <c r="E2277" s="385">
        <f ca="1">IFERROR(INDEX('3. GRI Pricing'!$A$16:$AP$616,MATCH('PBI data'!$B2277,'3. GRI Pricing'!$A$16:$A$616,0),MATCH('PBI data'!$D2277,'3. GRI Pricing'!$A$16:$AP$16,0)),0)</f>
        <v>1912.7811773630738</v>
      </c>
    </row>
    <row r="2278" spans="1:5" x14ac:dyDescent="0.25">
      <c r="B2278" s="1" t="str">
        <f t="shared" ca="1" si="333"/>
        <v>222708190</v>
      </c>
      <c r="C2278" s="384">
        <f t="shared" si="332"/>
        <v>45809</v>
      </c>
      <c r="D2278" s="384">
        <f t="shared" si="332"/>
        <v>45838</v>
      </c>
      <c r="E2278" s="385">
        <f ca="1">IFERROR(INDEX('3. GRI Pricing'!$A$16:$AP$616,MATCH('PBI data'!$B2278,'3. GRI Pricing'!$A$16:$A$616,0),MATCH('PBI data'!$D2278,'3. GRI Pricing'!$A$16:$AP$16,0)),0)</f>
        <v>1921.9638889049781</v>
      </c>
    </row>
    <row r="2279" spans="1:5" x14ac:dyDescent="0.25">
      <c r="B2279" s="1" t="str">
        <f t="shared" ca="1" si="333"/>
        <v>222708190</v>
      </c>
      <c r="C2279" s="384">
        <f t="shared" si="332"/>
        <v>45839</v>
      </c>
      <c r="D2279" s="384">
        <f t="shared" si="332"/>
        <v>45869</v>
      </c>
      <c r="E2279" s="385">
        <f ca="1">IFERROR(INDEX('3. GRI Pricing'!$A$16:$AP$616,MATCH('PBI data'!$B2279,'3. GRI Pricing'!$A$16:$A$616,0),MATCH('PBI data'!$D2279,'3. GRI Pricing'!$A$16:$AP$16,0)),0)</f>
        <v>1931.4990055210842</v>
      </c>
    </row>
    <row r="2280" spans="1:5" x14ac:dyDescent="0.25">
      <c r="B2280" s="1" t="str">
        <f t="shared" ca="1" si="333"/>
        <v>222708190</v>
      </c>
      <c r="C2280" s="384">
        <f t="shared" si="332"/>
        <v>45870</v>
      </c>
      <c r="D2280" s="384">
        <f t="shared" si="332"/>
        <v>45900</v>
      </c>
      <c r="E2280" s="385">
        <f ca="1">IFERROR(INDEX('3. GRI Pricing'!$A$16:$AP$616,MATCH('PBI data'!$B2280,'3. GRI Pricing'!$A$16:$A$616,0),MATCH('PBI data'!$D2280,'3. GRI Pricing'!$A$16:$AP$16,0)),0)</f>
        <v>1941.0814271096758</v>
      </c>
    </row>
    <row r="2281" spans="1:5" x14ac:dyDescent="0.25">
      <c r="B2281" s="1" t="str">
        <f t="shared" ca="1" si="333"/>
        <v>222708190</v>
      </c>
      <c r="C2281" s="384">
        <f t="shared" si="332"/>
        <v>45901</v>
      </c>
      <c r="D2281" s="384">
        <f t="shared" si="332"/>
        <v>45930</v>
      </c>
      <c r="E2281" s="385">
        <f ca="1">IFERROR(INDEX('3. GRI Pricing'!$A$16:$AP$616,MATCH('PBI data'!$B2281,'3. GRI Pricing'!$A$16:$A$616,0),MATCH('PBI data'!$D2281,'3. GRI Pricing'!$A$16:$AP$16,0)),0)</f>
        <v>1950.3999999999992</v>
      </c>
    </row>
    <row r="2282" spans="1:5" x14ac:dyDescent="0.25">
      <c r="A2282" s="381">
        <f>A2270+1</f>
        <v>191</v>
      </c>
      <c r="B2282" s="383" t="str">
        <f ca="1">OFFSET('3. GRI Pricing'!$A$16,'PBI data'!A2282,0)</f>
        <v>222708191</v>
      </c>
      <c r="C2282" s="384">
        <f t="shared" si="332"/>
        <v>45566</v>
      </c>
      <c r="D2282" s="384">
        <f t="shared" si="332"/>
        <v>45596</v>
      </c>
      <c r="E2282" s="385">
        <f ca="1">IFERROR(INDEX('3. GRI Pricing'!$A$16:$AP$616,MATCH('PBI data'!$B2282,'3. GRI Pricing'!$A$16:$A$616,0),MATCH('PBI data'!$D2282,'3. GRI Pricing'!$A$16:$AP$16,0)),0)</f>
        <v>1427.0448074872961</v>
      </c>
    </row>
    <row r="2283" spans="1:5" x14ac:dyDescent="0.25">
      <c r="B2283" s="1" t="str">
        <f ca="1">B2282</f>
        <v>222708191</v>
      </c>
      <c r="C2283" s="384">
        <f t="shared" si="332"/>
        <v>45597</v>
      </c>
      <c r="D2283" s="384">
        <f t="shared" si="332"/>
        <v>45626</v>
      </c>
      <c r="E2283" s="385">
        <f ca="1">IFERROR(INDEX('3. GRI Pricing'!$A$16:$AP$616,MATCH('PBI data'!$B2283,'3. GRI Pricing'!$A$16:$A$616,0),MATCH('PBI data'!$D2283,'3. GRI Pricing'!$A$16:$AP$16,0)),0)</f>
        <v>1433.8956386119487</v>
      </c>
    </row>
    <row r="2284" spans="1:5" x14ac:dyDescent="0.25">
      <c r="B2284" s="1" t="str">
        <f t="shared" ref="B2284:B2293" ca="1" si="334">B2283</f>
        <v>222708191</v>
      </c>
      <c r="C2284" s="384">
        <f t="shared" si="332"/>
        <v>45627</v>
      </c>
      <c r="D2284" s="384">
        <f t="shared" si="332"/>
        <v>45657</v>
      </c>
      <c r="E2284" s="385">
        <f ca="1">IFERROR(INDEX('3. GRI Pricing'!$A$16:$AP$616,MATCH('PBI data'!$B2284,'3. GRI Pricing'!$A$16:$A$616,0),MATCH('PBI data'!$D2284,'3. GRI Pricing'!$A$16:$AP$16,0)),0)</f>
        <v>1441.0093841970859</v>
      </c>
    </row>
    <row r="2285" spans="1:5" x14ac:dyDescent="0.25">
      <c r="B2285" s="1" t="str">
        <f t="shared" ca="1" si="334"/>
        <v>222708191</v>
      </c>
      <c r="C2285" s="384">
        <f t="shared" si="332"/>
        <v>45658</v>
      </c>
      <c r="D2285" s="384">
        <f t="shared" si="332"/>
        <v>45688</v>
      </c>
      <c r="E2285" s="385">
        <f ca="1">IFERROR(INDEX('3. GRI Pricing'!$A$16:$AP$616,MATCH('PBI data'!$B2285,'3. GRI Pricing'!$A$16:$A$616,0),MATCH('PBI data'!$D2285,'3. GRI Pricing'!$A$16:$AP$16,0)),0)</f>
        <v>1448.1584220133223</v>
      </c>
    </row>
    <row r="2286" spans="1:5" x14ac:dyDescent="0.25">
      <c r="B2286" s="1" t="str">
        <f t="shared" ca="1" si="334"/>
        <v>222708191</v>
      </c>
      <c r="C2286" s="384">
        <f t="shared" si="332"/>
        <v>45689</v>
      </c>
      <c r="D2286" s="384">
        <f t="shared" si="332"/>
        <v>45716</v>
      </c>
      <c r="E2286" s="385">
        <f ca="1">IFERROR(INDEX('3. GRI Pricing'!$A$16:$AP$616,MATCH('PBI data'!$B2286,'3. GRI Pricing'!$A$16:$A$616,0),MATCH('PBI data'!$D2286,'3. GRI Pricing'!$A$16:$AP$16,0)),0)</f>
        <v>1454.6460975067398</v>
      </c>
    </row>
    <row r="2287" spans="1:5" x14ac:dyDescent="0.25">
      <c r="B2287" s="1" t="str">
        <f t="shared" ca="1" si="334"/>
        <v>222708191</v>
      </c>
      <c r="C2287" s="384">
        <f t="shared" ref="C2287:D2302" si="335">C2275</f>
        <v>45717</v>
      </c>
      <c r="D2287" s="384">
        <f t="shared" si="335"/>
        <v>45747</v>
      </c>
      <c r="E2287" s="385">
        <f ca="1">IFERROR(INDEX('3. GRI Pricing'!$A$16:$AP$616,MATCH('PBI data'!$B2287,'3. GRI Pricing'!$A$16:$A$616,0),MATCH('PBI data'!$D2287,'3. GRI Pricing'!$A$16:$AP$16,0)),0)</f>
        <v>1461.8627888582057</v>
      </c>
    </row>
    <row r="2288" spans="1:5" x14ac:dyDescent="0.25">
      <c r="B2288" s="1" t="str">
        <f t="shared" ca="1" si="334"/>
        <v>222708191</v>
      </c>
      <c r="C2288" s="384">
        <f t="shared" si="335"/>
        <v>45748</v>
      </c>
      <c r="D2288" s="384">
        <f t="shared" si="335"/>
        <v>45777</v>
      </c>
      <c r="E2288" s="385">
        <f ca="1">IFERROR(INDEX('3. GRI Pricing'!$A$16:$AP$616,MATCH('PBI data'!$B2288,'3. GRI Pricing'!$A$16:$A$616,0),MATCH('PBI data'!$D2288,'3. GRI Pricing'!$A$16:$AP$16,0)),0)</f>
        <v>1468.8807710836659</v>
      </c>
    </row>
    <row r="2289" spans="1:5" x14ac:dyDescent="0.25">
      <c r="B2289" s="1" t="str">
        <f t="shared" ca="1" si="334"/>
        <v>222708191</v>
      </c>
      <c r="C2289" s="384">
        <f t="shared" si="335"/>
        <v>45778</v>
      </c>
      <c r="D2289" s="384">
        <f t="shared" si="335"/>
        <v>45808</v>
      </c>
      <c r="E2289" s="385">
        <f ca="1">IFERROR(INDEX('3. GRI Pricing'!$A$16:$AP$616,MATCH('PBI data'!$B2289,'3. GRI Pricing'!$A$16:$A$616,0),MATCH('PBI data'!$D2289,'3. GRI Pricing'!$A$16:$AP$16,0)),0)</f>
        <v>1476.168082530198</v>
      </c>
    </row>
    <row r="2290" spans="1:5" x14ac:dyDescent="0.25">
      <c r="B2290" s="1" t="str">
        <f t="shared" ca="1" si="334"/>
        <v>222708191</v>
      </c>
      <c r="C2290" s="384">
        <f t="shared" si="335"/>
        <v>45809</v>
      </c>
      <c r="D2290" s="384">
        <f t="shared" si="335"/>
        <v>45838</v>
      </c>
      <c r="E2290" s="385">
        <f ca="1">IFERROR(INDEX('3. GRI Pricing'!$A$16:$AP$616,MATCH('PBI data'!$B2290,'3. GRI Pricing'!$A$16:$A$616,0),MATCH('PBI data'!$D2290,'3. GRI Pricing'!$A$16:$AP$16,0)),0)</f>
        <v>1483.2547403505807</v>
      </c>
    </row>
    <row r="2291" spans="1:5" x14ac:dyDescent="0.25">
      <c r="B2291" s="1" t="str">
        <f t="shared" ca="1" si="334"/>
        <v>222708191</v>
      </c>
      <c r="C2291" s="384">
        <f t="shared" si="335"/>
        <v>45839</v>
      </c>
      <c r="D2291" s="384">
        <f t="shared" si="335"/>
        <v>45869</v>
      </c>
      <c r="E2291" s="385">
        <f ca="1">IFERROR(INDEX('3. GRI Pricing'!$A$16:$AP$616,MATCH('PBI data'!$B2291,'3. GRI Pricing'!$A$16:$A$616,0),MATCH('PBI data'!$D2291,'3. GRI Pricing'!$A$16:$AP$16,0)),0)</f>
        <v>1490.6133629564888</v>
      </c>
    </row>
    <row r="2292" spans="1:5" x14ac:dyDescent="0.25">
      <c r="B2292" s="1" t="str">
        <f t="shared" ca="1" si="334"/>
        <v>222708191</v>
      </c>
      <c r="C2292" s="384">
        <f t="shared" si="335"/>
        <v>45870</v>
      </c>
      <c r="D2292" s="384">
        <f t="shared" si="335"/>
        <v>45900</v>
      </c>
      <c r="E2292" s="385">
        <f ca="1">IFERROR(INDEX('3. GRI Pricing'!$A$16:$AP$616,MATCH('PBI data'!$B2292,'3. GRI Pricing'!$A$16:$A$616,0),MATCH('PBI data'!$D2292,'3. GRI Pricing'!$A$16:$AP$16,0)),0)</f>
        <v>1498.0084926607281</v>
      </c>
    </row>
    <row r="2293" spans="1:5" x14ac:dyDescent="0.25">
      <c r="B2293" s="1" t="str">
        <f t="shared" ca="1" si="334"/>
        <v>222708191</v>
      </c>
      <c r="C2293" s="384">
        <f t="shared" si="335"/>
        <v>45901</v>
      </c>
      <c r="D2293" s="384">
        <f t="shared" si="335"/>
        <v>45930</v>
      </c>
      <c r="E2293" s="385">
        <f ca="1">IFERROR(INDEX('3. GRI Pricing'!$A$16:$AP$616,MATCH('PBI data'!$B2293,'3. GRI Pricing'!$A$16:$A$616,0),MATCH('PBI data'!$D2293,'3. GRI Pricing'!$A$16:$AP$16,0)),0)</f>
        <v>1505.1999999999994</v>
      </c>
    </row>
    <row r="2294" spans="1:5" x14ac:dyDescent="0.25">
      <c r="A2294" s="381">
        <f>A2282+1</f>
        <v>192</v>
      </c>
      <c r="B2294" s="383" t="str">
        <f ca="1">OFFSET('3. GRI Pricing'!$A$16,'PBI data'!A2294,0)</f>
        <v>222708192</v>
      </c>
      <c r="C2294" s="384">
        <f t="shared" si="335"/>
        <v>45566</v>
      </c>
      <c r="D2294" s="384">
        <f t="shared" si="335"/>
        <v>45596</v>
      </c>
      <c r="E2294" s="385">
        <f ca="1">IFERROR(INDEX('3. GRI Pricing'!$A$16:$AP$616,MATCH('PBI data'!$B2294,'3. GRI Pricing'!$A$16:$A$616,0),MATCH('PBI data'!$D2294,'3. GRI Pricing'!$A$16:$AP$16,0)),0)</f>
        <v>1371.7719452254644</v>
      </c>
    </row>
    <row r="2295" spans="1:5" x14ac:dyDescent="0.25">
      <c r="B2295" s="1" t="str">
        <f ca="1">B2294</f>
        <v>222708192</v>
      </c>
      <c r="C2295" s="384">
        <f t="shared" si="335"/>
        <v>45597</v>
      </c>
      <c r="D2295" s="384">
        <f t="shared" si="335"/>
        <v>45626</v>
      </c>
      <c r="E2295" s="385">
        <f ca="1">IFERROR(INDEX('3. GRI Pricing'!$A$16:$AP$616,MATCH('PBI data'!$B2295,'3. GRI Pricing'!$A$16:$A$616,0),MATCH('PBI data'!$D2295,'3. GRI Pricing'!$A$16:$AP$16,0)),0)</f>
        <v>1378.3574272572607</v>
      </c>
    </row>
    <row r="2296" spans="1:5" x14ac:dyDescent="0.25">
      <c r="B2296" s="1" t="str">
        <f t="shared" ref="B2296:B2305" ca="1" si="336">B2295</f>
        <v>222708192</v>
      </c>
      <c r="C2296" s="384">
        <f t="shared" si="335"/>
        <v>45627</v>
      </c>
      <c r="D2296" s="384">
        <f t="shared" si="335"/>
        <v>45657</v>
      </c>
      <c r="E2296" s="385">
        <f ca="1">IFERROR(INDEX('3. GRI Pricing'!$A$16:$AP$616,MATCH('PBI data'!$B2296,'3. GRI Pricing'!$A$16:$A$616,0),MATCH('PBI data'!$D2296,'3. GRI Pricing'!$A$16:$AP$16,0)),0)</f>
        <v>1385.1956404429736</v>
      </c>
    </row>
    <row r="2297" spans="1:5" x14ac:dyDescent="0.25">
      <c r="B2297" s="1" t="str">
        <f t="shared" ca="1" si="336"/>
        <v>222708192</v>
      </c>
      <c r="C2297" s="384">
        <f t="shared" si="335"/>
        <v>45658</v>
      </c>
      <c r="D2297" s="384">
        <f t="shared" si="335"/>
        <v>45688</v>
      </c>
      <c r="E2297" s="385">
        <f ca="1">IFERROR(INDEX('3. GRI Pricing'!$A$16:$AP$616,MATCH('PBI data'!$B2297,'3. GRI Pricing'!$A$16:$A$616,0),MATCH('PBI data'!$D2297,'3. GRI Pricing'!$A$16:$AP$16,0)),0)</f>
        <v>1392.0677789071726</v>
      </c>
    </row>
    <row r="2298" spans="1:5" x14ac:dyDescent="0.25">
      <c r="B2298" s="1" t="str">
        <f t="shared" ca="1" si="336"/>
        <v>222708192</v>
      </c>
      <c r="C2298" s="384">
        <f t="shared" si="335"/>
        <v>45689</v>
      </c>
      <c r="D2298" s="384">
        <f t="shared" si="335"/>
        <v>45716</v>
      </c>
      <c r="E2298" s="385">
        <f ca="1">IFERROR(INDEX('3. GRI Pricing'!$A$16:$AP$616,MATCH('PBI data'!$B2298,'3. GRI Pricing'!$A$16:$A$616,0),MATCH('PBI data'!$D2298,'3. GRI Pricing'!$A$16:$AP$16,0)),0)</f>
        <v>1398.3041711948592</v>
      </c>
    </row>
    <row r="2299" spans="1:5" x14ac:dyDescent="0.25">
      <c r="B2299" s="1" t="str">
        <f t="shared" ca="1" si="336"/>
        <v>222708192</v>
      </c>
      <c r="C2299" s="384">
        <f t="shared" si="335"/>
        <v>45717</v>
      </c>
      <c r="D2299" s="384">
        <f t="shared" si="335"/>
        <v>45747</v>
      </c>
      <c r="E2299" s="385">
        <f ca="1">IFERROR(INDEX('3. GRI Pricing'!$A$16:$AP$616,MATCH('PBI data'!$B2299,'3. GRI Pricing'!$A$16:$A$616,0),MATCH('PBI data'!$D2299,'3. GRI Pricing'!$A$16:$AP$16,0)),0)</f>
        <v>1405.2413428108812</v>
      </c>
    </row>
    <row r="2300" spans="1:5" x14ac:dyDescent="0.25">
      <c r="B2300" s="1" t="str">
        <f t="shared" ca="1" si="336"/>
        <v>222708192</v>
      </c>
      <c r="C2300" s="384">
        <f t="shared" si="335"/>
        <v>45748</v>
      </c>
      <c r="D2300" s="384">
        <f t="shared" si="335"/>
        <v>45777</v>
      </c>
      <c r="E2300" s="385">
        <f ca="1">IFERROR(INDEX('3. GRI Pricing'!$A$16:$AP$616,MATCH('PBI data'!$B2300,'3. GRI Pricing'!$A$16:$A$616,0),MATCH('PBI data'!$D2300,'3. GRI Pricing'!$A$16:$AP$16,0)),0)</f>
        <v>1411.9875017811298</v>
      </c>
    </row>
    <row r="2301" spans="1:5" x14ac:dyDescent="0.25">
      <c r="B2301" s="1" t="str">
        <f t="shared" ca="1" si="336"/>
        <v>222708192</v>
      </c>
      <c r="C2301" s="384">
        <f t="shared" si="335"/>
        <v>45778</v>
      </c>
      <c r="D2301" s="384">
        <f t="shared" si="335"/>
        <v>45808</v>
      </c>
      <c r="E2301" s="385">
        <f ca="1">IFERROR(INDEX('3. GRI Pricing'!$A$16:$AP$616,MATCH('PBI data'!$B2301,'3. GRI Pricing'!$A$16:$A$616,0),MATCH('PBI data'!$D2301,'3. GRI Pricing'!$A$16:$AP$16,0)),0)</f>
        <v>1418.9925582068456</v>
      </c>
    </row>
    <row r="2302" spans="1:5" x14ac:dyDescent="0.25">
      <c r="B2302" s="1" t="str">
        <f t="shared" ca="1" si="336"/>
        <v>222708192</v>
      </c>
      <c r="C2302" s="384">
        <f t="shared" si="335"/>
        <v>45809</v>
      </c>
      <c r="D2302" s="384">
        <f t="shared" si="335"/>
        <v>45838</v>
      </c>
      <c r="E2302" s="385">
        <f ca="1">IFERROR(INDEX('3. GRI Pricing'!$A$16:$AP$616,MATCH('PBI data'!$B2302,'3. GRI Pricing'!$A$16:$A$616,0),MATCH('PBI data'!$D2302,'3. GRI Pricing'!$A$16:$AP$16,0)),0)</f>
        <v>1425.804732801791</v>
      </c>
    </row>
    <row r="2303" spans="1:5" x14ac:dyDescent="0.25">
      <c r="B2303" s="1" t="str">
        <f t="shared" ca="1" si="336"/>
        <v>222708192</v>
      </c>
      <c r="C2303" s="384">
        <f t="shared" ref="C2303:D2318" si="337">C2291</f>
        <v>45839</v>
      </c>
      <c r="D2303" s="384">
        <f t="shared" si="337"/>
        <v>45869</v>
      </c>
      <c r="E2303" s="385">
        <f ca="1">IFERROR(INDEX('3. GRI Pricing'!$A$16:$AP$616,MATCH('PBI data'!$B2303,'3. GRI Pricing'!$A$16:$A$616,0),MATCH('PBI data'!$D2303,'3. GRI Pricing'!$A$16:$AP$16,0)),0)</f>
        <v>1432.8783383349351</v>
      </c>
    </row>
    <row r="2304" spans="1:5" x14ac:dyDescent="0.25">
      <c r="B2304" s="1" t="str">
        <f t="shared" ca="1" si="336"/>
        <v>222708192</v>
      </c>
      <c r="C2304" s="384">
        <f t="shared" si="337"/>
        <v>45870</v>
      </c>
      <c r="D2304" s="384">
        <f t="shared" si="337"/>
        <v>45900</v>
      </c>
      <c r="E2304" s="385">
        <f ca="1">IFERROR(INDEX('3. GRI Pricing'!$A$16:$AP$616,MATCH('PBI data'!$B2304,'3. GRI Pricing'!$A$16:$A$616,0),MATCH('PBI data'!$D2304,'3. GRI Pricing'!$A$16:$AP$16,0)),0)</f>
        <v>1439.9870369590803</v>
      </c>
    </row>
    <row r="2305" spans="1:5" x14ac:dyDescent="0.25">
      <c r="B2305" s="1" t="str">
        <f t="shared" ca="1" si="336"/>
        <v>222708192</v>
      </c>
      <c r="C2305" s="384">
        <f t="shared" si="337"/>
        <v>45901</v>
      </c>
      <c r="D2305" s="384">
        <f t="shared" si="337"/>
        <v>45930</v>
      </c>
      <c r="E2305" s="385">
        <f ca="1">IFERROR(INDEX('3. GRI Pricing'!$A$16:$AP$616,MATCH('PBI data'!$B2305,'3. GRI Pricing'!$A$16:$A$616,0),MATCH('PBI data'!$D2305,'3. GRI Pricing'!$A$16:$AP$16,0)),0)</f>
        <v>1446.8999999999996</v>
      </c>
    </row>
    <row r="2306" spans="1:5" x14ac:dyDescent="0.25">
      <c r="A2306" s="381">
        <f>A2294+1</f>
        <v>193</v>
      </c>
      <c r="B2306" s="383" t="str">
        <f ca="1">OFFSET('3. GRI Pricing'!$A$16,'PBI data'!A2306,0)</f>
        <v>222708193</v>
      </c>
      <c r="C2306" s="384">
        <f t="shared" si="337"/>
        <v>45566</v>
      </c>
      <c r="D2306" s="384">
        <f t="shared" si="337"/>
        <v>45596</v>
      </c>
      <c r="E2306" s="385">
        <f ca="1">IFERROR(INDEX('3. GRI Pricing'!$A$16:$AP$616,MATCH('PBI data'!$B2306,'3. GRI Pricing'!$A$16:$A$616,0),MATCH('PBI data'!$D2306,'3. GRI Pricing'!$A$16:$AP$16,0)),0)</f>
        <v>1839.0788716209522</v>
      </c>
    </row>
    <row r="2307" spans="1:5" x14ac:dyDescent="0.25">
      <c r="B2307" s="1" t="str">
        <f ca="1">B2306</f>
        <v>222708193</v>
      </c>
      <c r="C2307" s="384">
        <f t="shared" si="337"/>
        <v>45597</v>
      </c>
      <c r="D2307" s="384">
        <f t="shared" si="337"/>
        <v>45626</v>
      </c>
      <c r="E2307" s="385">
        <f ca="1">IFERROR(INDEX('3. GRI Pricing'!$A$16:$AP$616,MATCH('PBI data'!$B2307,'3. GRI Pricing'!$A$16:$A$616,0),MATCH('PBI data'!$D2307,'3. GRI Pricing'!$A$16:$AP$16,0)),0)</f>
        <v>1847.9077596196241</v>
      </c>
    </row>
    <row r="2308" spans="1:5" x14ac:dyDescent="0.25">
      <c r="B2308" s="1" t="str">
        <f t="shared" ref="B2308:B2317" ca="1" si="338">B2307</f>
        <v>222708193</v>
      </c>
      <c r="C2308" s="384">
        <f t="shared" si="337"/>
        <v>45627</v>
      </c>
      <c r="D2308" s="384">
        <f t="shared" si="337"/>
        <v>45657</v>
      </c>
      <c r="E2308" s="385">
        <f ca="1">IFERROR(INDEX('3. GRI Pricing'!$A$16:$AP$616,MATCH('PBI data'!$B2308,'3. GRI Pricing'!$A$16:$A$616,0),MATCH('PBI data'!$D2308,'3. GRI Pricing'!$A$16:$AP$16,0)),0)</f>
        <v>1857.07547400047</v>
      </c>
    </row>
    <row r="2309" spans="1:5" x14ac:dyDescent="0.25">
      <c r="B2309" s="1" t="str">
        <f t="shared" ca="1" si="338"/>
        <v>222708193</v>
      </c>
      <c r="C2309" s="384">
        <f t="shared" si="337"/>
        <v>45658</v>
      </c>
      <c r="D2309" s="384">
        <f t="shared" si="337"/>
        <v>45688</v>
      </c>
      <c r="E2309" s="385">
        <f ca="1">IFERROR(INDEX('3. GRI Pricing'!$A$16:$AP$616,MATCH('PBI data'!$B2309,'3. GRI Pricing'!$A$16:$A$616,0),MATCH('PBI data'!$D2309,'3. GRI Pricing'!$A$16:$AP$16,0)),0)</f>
        <v>1866.2886706228028</v>
      </c>
    </row>
    <row r="2310" spans="1:5" x14ac:dyDescent="0.25">
      <c r="B2310" s="1" t="str">
        <f t="shared" ca="1" si="338"/>
        <v>222708193</v>
      </c>
      <c r="C2310" s="384">
        <f t="shared" si="337"/>
        <v>45689</v>
      </c>
      <c r="D2310" s="384">
        <f t="shared" si="337"/>
        <v>45716</v>
      </c>
      <c r="E2310" s="385">
        <f ca="1">IFERROR(INDEX('3. GRI Pricing'!$A$16:$AP$616,MATCH('PBI data'!$B2310,'3. GRI Pricing'!$A$16:$A$616,0),MATCH('PBI data'!$D2310,'3. GRI Pricing'!$A$16:$AP$16,0)),0)</f>
        <v>1874.6495481953057</v>
      </c>
    </row>
    <row r="2311" spans="1:5" x14ac:dyDescent="0.25">
      <c r="B2311" s="1" t="str">
        <f t="shared" ca="1" si="338"/>
        <v>222708193</v>
      </c>
      <c r="C2311" s="384">
        <f t="shared" si="337"/>
        <v>45717</v>
      </c>
      <c r="D2311" s="384">
        <f t="shared" si="337"/>
        <v>45747</v>
      </c>
      <c r="E2311" s="385">
        <f ca="1">IFERROR(INDEX('3. GRI Pricing'!$A$16:$AP$616,MATCH('PBI data'!$B2311,'3. GRI Pricing'!$A$16:$A$616,0),MATCH('PBI data'!$D2311,'3. GRI Pricing'!$A$16:$AP$16,0)),0)</f>
        <v>1883.9499321200822</v>
      </c>
    </row>
    <row r="2312" spans="1:5" x14ac:dyDescent="0.25">
      <c r="B2312" s="1" t="str">
        <f t="shared" ca="1" si="338"/>
        <v>222708193</v>
      </c>
      <c r="C2312" s="384">
        <f t="shared" si="337"/>
        <v>45748</v>
      </c>
      <c r="D2312" s="384">
        <f t="shared" si="337"/>
        <v>45777</v>
      </c>
      <c r="E2312" s="385">
        <f ca="1">IFERROR(INDEX('3. GRI Pricing'!$A$16:$AP$616,MATCH('PBI data'!$B2312,'3. GRI Pricing'!$A$16:$A$616,0),MATCH('PBI data'!$D2312,'3. GRI Pricing'!$A$16:$AP$16,0)),0)</f>
        <v>1892.994233157119</v>
      </c>
    </row>
    <row r="2313" spans="1:5" x14ac:dyDescent="0.25">
      <c r="B2313" s="1" t="str">
        <f t="shared" ca="1" si="338"/>
        <v>222708193</v>
      </c>
      <c r="C2313" s="384">
        <f t="shared" si="337"/>
        <v>45778</v>
      </c>
      <c r="D2313" s="384">
        <f t="shared" si="337"/>
        <v>45808</v>
      </c>
      <c r="E2313" s="385">
        <f ca="1">IFERROR(INDEX('3. GRI Pricing'!$A$16:$AP$616,MATCH('PBI data'!$B2313,'3. GRI Pricing'!$A$16:$A$616,0),MATCH('PBI data'!$D2313,'3. GRI Pricing'!$A$16:$AP$16,0)),0)</f>
        <v>1902.3856274861005</v>
      </c>
    </row>
    <row r="2314" spans="1:5" x14ac:dyDescent="0.25">
      <c r="B2314" s="1" t="str">
        <f t="shared" ca="1" si="338"/>
        <v>222708193</v>
      </c>
      <c r="C2314" s="384">
        <f t="shared" si="337"/>
        <v>45809</v>
      </c>
      <c r="D2314" s="384">
        <f t="shared" si="337"/>
        <v>45838</v>
      </c>
      <c r="E2314" s="385">
        <f ca="1">IFERROR(INDEX('3. GRI Pricing'!$A$16:$AP$616,MATCH('PBI data'!$B2314,'3. GRI Pricing'!$A$16:$A$616,0),MATCH('PBI data'!$D2314,'3. GRI Pricing'!$A$16:$AP$16,0)),0)</f>
        <v>1911.5184329870162</v>
      </c>
    </row>
    <row r="2315" spans="1:5" x14ac:dyDescent="0.25">
      <c r="B2315" s="1" t="str">
        <f t="shared" ca="1" si="338"/>
        <v>222708193</v>
      </c>
      <c r="C2315" s="384">
        <f t="shared" si="337"/>
        <v>45839</v>
      </c>
      <c r="D2315" s="384">
        <f t="shared" si="337"/>
        <v>45869</v>
      </c>
      <c r="E2315" s="385">
        <f ca="1">IFERROR(INDEX('3. GRI Pricing'!$A$16:$AP$616,MATCH('PBI data'!$B2315,'3. GRI Pricing'!$A$16:$A$616,0),MATCH('PBI data'!$D2315,'3. GRI Pricing'!$A$16:$AP$16,0)),0)</f>
        <v>1921.0017283171653</v>
      </c>
    </row>
    <row r="2316" spans="1:5" x14ac:dyDescent="0.25">
      <c r="B2316" s="1" t="str">
        <f t="shared" ca="1" si="338"/>
        <v>222708193</v>
      </c>
      <c r="C2316" s="384">
        <f t="shared" si="337"/>
        <v>45870</v>
      </c>
      <c r="D2316" s="384">
        <f t="shared" si="337"/>
        <v>45900</v>
      </c>
      <c r="E2316" s="385">
        <f ca="1">IFERROR(INDEX('3. GRI Pricing'!$A$16:$AP$616,MATCH('PBI data'!$B2316,'3. GRI Pricing'!$A$16:$A$616,0),MATCH('PBI data'!$D2316,'3. GRI Pricing'!$A$16:$AP$16,0)),0)</f>
        <v>1930.5320715275579</v>
      </c>
    </row>
    <row r="2317" spans="1:5" x14ac:dyDescent="0.25">
      <c r="B2317" s="1" t="str">
        <f t="shared" ca="1" si="338"/>
        <v>222708193</v>
      </c>
      <c r="C2317" s="384">
        <f t="shared" si="337"/>
        <v>45901</v>
      </c>
      <c r="D2317" s="384">
        <f t="shared" si="337"/>
        <v>45930</v>
      </c>
      <c r="E2317" s="385">
        <f ca="1">IFERROR(INDEX('3. GRI Pricing'!$A$16:$AP$616,MATCH('PBI data'!$B2317,'3. GRI Pricing'!$A$16:$A$616,0),MATCH('PBI data'!$D2317,'3. GRI Pricing'!$A$16:$AP$16,0)),0)</f>
        <v>1939.7999999999993</v>
      </c>
    </row>
    <row r="2318" spans="1:5" x14ac:dyDescent="0.25">
      <c r="A2318" s="381">
        <f>A2306+1</f>
        <v>194</v>
      </c>
      <c r="B2318" s="383" t="str">
        <f ca="1">OFFSET('3. GRI Pricing'!$A$16,'PBI data'!A2318,0)</f>
        <v>222708194</v>
      </c>
      <c r="C2318" s="384">
        <f t="shared" si="337"/>
        <v>45566</v>
      </c>
      <c r="D2318" s="384">
        <f t="shared" si="337"/>
        <v>45596</v>
      </c>
      <c r="E2318" s="385">
        <f ca="1">IFERROR(INDEX('3. GRI Pricing'!$A$16:$AP$616,MATCH('PBI data'!$B2318,'3. GRI Pricing'!$A$16:$A$616,0),MATCH('PBI data'!$D2318,'3. GRI Pricing'!$A$16:$AP$16,0)),0)</f>
        <v>1361.7223339051311</v>
      </c>
    </row>
    <row r="2319" spans="1:5" x14ac:dyDescent="0.25">
      <c r="B2319" s="1" t="str">
        <f ca="1">B2318</f>
        <v>222708194</v>
      </c>
      <c r="C2319" s="384">
        <f t="shared" ref="C2319:D2334" si="339">C2307</f>
        <v>45597</v>
      </c>
      <c r="D2319" s="384">
        <f t="shared" si="339"/>
        <v>45626</v>
      </c>
      <c r="E2319" s="385">
        <f ca="1">IFERROR(INDEX('3. GRI Pricing'!$A$16:$AP$616,MATCH('PBI data'!$B2319,'3. GRI Pricing'!$A$16:$A$616,0),MATCH('PBI data'!$D2319,'3. GRI Pricing'!$A$16:$AP$16,0)),0)</f>
        <v>1368.2595706473171</v>
      </c>
    </row>
    <row r="2320" spans="1:5" x14ac:dyDescent="0.25">
      <c r="B2320" s="1" t="str">
        <f t="shared" ref="B2320:B2329" ca="1" si="340">B2319</f>
        <v>222708194</v>
      </c>
      <c r="C2320" s="384">
        <f t="shared" si="339"/>
        <v>45627</v>
      </c>
      <c r="D2320" s="384">
        <f t="shared" si="339"/>
        <v>45657</v>
      </c>
      <c r="E2320" s="385">
        <f ca="1">IFERROR(INDEX('3. GRI Pricing'!$A$16:$AP$616,MATCH('PBI data'!$B2320,'3. GRI Pricing'!$A$16:$A$616,0),MATCH('PBI data'!$D2320,'3. GRI Pricing'!$A$16:$AP$16,0)),0)</f>
        <v>1375.0476870331347</v>
      </c>
    </row>
    <row r="2321" spans="1:5" x14ac:dyDescent="0.25">
      <c r="B2321" s="1" t="str">
        <f t="shared" ca="1" si="340"/>
        <v>222708194</v>
      </c>
      <c r="C2321" s="384">
        <f t="shared" si="339"/>
        <v>45658</v>
      </c>
      <c r="D2321" s="384">
        <f t="shared" si="339"/>
        <v>45688</v>
      </c>
      <c r="E2321" s="385">
        <f ca="1">IFERROR(INDEX('3. GRI Pricing'!$A$16:$AP$616,MATCH('PBI data'!$B2321,'3. GRI Pricing'!$A$16:$A$616,0),MATCH('PBI data'!$D2321,'3. GRI Pricing'!$A$16:$AP$16,0)),0)</f>
        <v>1381.8694801605998</v>
      </c>
    </row>
    <row r="2322" spans="1:5" x14ac:dyDescent="0.25">
      <c r="B2322" s="1" t="str">
        <f t="shared" ca="1" si="340"/>
        <v>222708194</v>
      </c>
      <c r="C2322" s="384">
        <f t="shared" si="339"/>
        <v>45689</v>
      </c>
      <c r="D2322" s="384">
        <f t="shared" si="339"/>
        <v>45716</v>
      </c>
      <c r="E2322" s="385">
        <f ca="1">IFERROR(INDEX('3. GRI Pricing'!$A$16:$AP$616,MATCH('PBI data'!$B2322,'3. GRI Pricing'!$A$16:$A$616,0),MATCH('PBI data'!$D2322,'3. GRI Pricing'!$A$16:$AP$16,0)),0)</f>
        <v>1388.060184592699</v>
      </c>
    </row>
    <row r="2323" spans="1:5" x14ac:dyDescent="0.25">
      <c r="B2323" s="1" t="str">
        <f t="shared" ca="1" si="340"/>
        <v>222708194</v>
      </c>
      <c r="C2323" s="384">
        <f t="shared" si="339"/>
        <v>45717</v>
      </c>
      <c r="D2323" s="384">
        <f t="shared" si="339"/>
        <v>45747</v>
      </c>
      <c r="E2323" s="385">
        <f ca="1">IFERROR(INDEX('3. GRI Pricing'!$A$16:$AP$616,MATCH('PBI data'!$B2323,'3. GRI Pricing'!$A$16:$A$616,0),MATCH('PBI data'!$D2323,'3. GRI Pricing'!$A$16:$AP$16,0)),0)</f>
        <v>1394.9465344386401</v>
      </c>
    </row>
    <row r="2324" spans="1:5" x14ac:dyDescent="0.25">
      <c r="B2324" s="1" t="str">
        <f t="shared" ca="1" si="340"/>
        <v>222708194</v>
      </c>
      <c r="C2324" s="384">
        <f t="shared" si="339"/>
        <v>45748</v>
      </c>
      <c r="D2324" s="384">
        <f t="shared" si="339"/>
        <v>45777</v>
      </c>
      <c r="E2324" s="385">
        <f ca="1">IFERROR(INDEX('3. GRI Pricing'!$A$16:$AP$616,MATCH('PBI data'!$B2324,'3. GRI Pricing'!$A$16:$A$616,0),MATCH('PBI data'!$D2324,'3. GRI Pricing'!$A$16:$AP$16,0)),0)</f>
        <v>1401.6432709988503</v>
      </c>
    </row>
    <row r="2325" spans="1:5" x14ac:dyDescent="0.25">
      <c r="B2325" s="1" t="str">
        <f t="shared" ca="1" si="340"/>
        <v>222708194</v>
      </c>
      <c r="C2325" s="384">
        <f t="shared" si="339"/>
        <v>45778</v>
      </c>
      <c r="D2325" s="384">
        <f t="shared" si="339"/>
        <v>45808</v>
      </c>
      <c r="E2325" s="385">
        <f ca="1">IFERROR(INDEX('3. GRI Pricing'!$A$16:$AP$616,MATCH('PBI data'!$B2325,'3. GRI Pricing'!$A$16:$A$616,0),MATCH('PBI data'!$D2325,'3. GRI Pricing'!$A$16:$AP$16,0)),0)</f>
        <v>1408.5970083298721</v>
      </c>
    </row>
    <row r="2326" spans="1:5" x14ac:dyDescent="0.25">
      <c r="B2326" s="1" t="str">
        <f t="shared" ca="1" si="340"/>
        <v>222708194</v>
      </c>
      <c r="C2326" s="384">
        <f t="shared" si="339"/>
        <v>45809</v>
      </c>
      <c r="D2326" s="384">
        <f t="shared" si="339"/>
        <v>45838</v>
      </c>
      <c r="E2326" s="385">
        <f ca="1">IFERROR(INDEX('3. GRI Pricing'!$A$16:$AP$616,MATCH('PBI data'!$B2326,'3. GRI Pricing'!$A$16:$A$616,0),MATCH('PBI data'!$D2326,'3. GRI Pricing'!$A$16:$AP$16,0)),0)</f>
        <v>1415.3592768838289</v>
      </c>
    </row>
    <row r="2327" spans="1:5" x14ac:dyDescent="0.25">
      <c r="B2327" s="1" t="str">
        <f t="shared" ca="1" si="340"/>
        <v>222708194</v>
      </c>
      <c r="C2327" s="384">
        <f t="shared" si="339"/>
        <v>45839</v>
      </c>
      <c r="D2327" s="384">
        <f t="shared" si="339"/>
        <v>45869</v>
      </c>
      <c r="E2327" s="385">
        <f ca="1">IFERROR(INDEX('3. GRI Pricing'!$A$16:$AP$616,MATCH('PBI data'!$B2327,'3. GRI Pricing'!$A$16:$A$616,0),MATCH('PBI data'!$D2327,'3. GRI Pricing'!$A$16:$AP$16,0)),0)</f>
        <v>1422.3810611310157</v>
      </c>
    </row>
    <row r="2328" spans="1:5" x14ac:dyDescent="0.25">
      <c r="B2328" s="1" t="str">
        <f t="shared" ca="1" si="340"/>
        <v>222708194</v>
      </c>
      <c r="C2328" s="384">
        <f t="shared" si="339"/>
        <v>45870</v>
      </c>
      <c r="D2328" s="384">
        <f t="shared" si="339"/>
        <v>45900</v>
      </c>
      <c r="E2328" s="385">
        <f ca="1">IFERROR(INDEX('3. GRI Pricing'!$A$16:$AP$616,MATCH('PBI data'!$B2328,'3. GRI Pricing'!$A$16:$A$616,0),MATCH('PBI data'!$D2328,'3. GRI Pricing'!$A$16:$AP$16,0)),0)</f>
        <v>1429.4376813769622</v>
      </c>
    </row>
    <row r="2329" spans="1:5" x14ac:dyDescent="0.25">
      <c r="B2329" s="1" t="str">
        <f t="shared" ca="1" si="340"/>
        <v>222708194</v>
      </c>
      <c r="C2329" s="384">
        <f t="shared" si="339"/>
        <v>45901</v>
      </c>
      <c r="D2329" s="384">
        <f t="shared" si="339"/>
        <v>45930</v>
      </c>
      <c r="E2329" s="385">
        <f ca="1">IFERROR(INDEX('3. GRI Pricing'!$A$16:$AP$616,MATCH('PBI data'!$B2329,'3. GRI Pricing'!$A$16:$A$616,0),MATCH('PBI data'!$D2329,'3. GRI Pricing'!$A$16:$AP$16,0)),0)</f>
        <v>1436.2999999999993</v>
      </c>
    </row>
    <row r="2330" spans="1:5" x14ac:dyDescent="0.25">
      <c r="A2330" s="381">
        <f>A2318+1</f>
        <v>195</v>
      </c>
      <c r="B2330" s="383" t="str">
        <f ca="1">OFFSET('3. GRI Pricing'!$A$16,'PBI data'!A2330,0)</f>
        <v>222708195</v>
      </c>
      <c r="C2330" s="384">
        <f t="shared" si="339"/>
        <v>45566</v>
      </c>
      <c r="D2330" s="384">
        <f t="shared" si="339"/>
        <v>45596</v>
      </c>
      <c r="E2330" s="385">
        <f ca="1">IFERROR(INDEX('3. GRI Pricing'!$A$16:$AP$616,MATCH('PBI data'!$B2330,'3. GRI Pricing'!$A$16:$A$616,0),MATCH('PBI data'!$D2330,'3. GRI Pricing'!$A$16:$AP$16,0)),0)</f>
        <v>1361.7223339051311</v>
      </c>
    </row>
    <row r="2331" spans="1:5" x14ac:dyDescent="0.25">
      <c r="B2331" s="1" t="str">
        <f ca="1">B2330</f>
        <v>222708195</v>
      </c>
      <c r="C2331" s="384">
        <f t="shared" si="339"/>
        <v>45597</v>
      </c>
      <c r="D2331" s="384">
        <f t="shared" si="339"/>
        <v>45626</v>
      </c>
      <c r="E2331" s="385">
        <f ca="1">IFERROR(INDEX('3. GRI Pricing'!$A$16:$AP$616,MATCH('PBI data'!$B2331,'3. GRI Pricing'!$A$16:$A$616,0),MATCH('PBI data'!$D2331,'3. GRI Pricing'!$A$16:$AP$16,0)),0)</f>
        <v>1368.2595706473171</v>
      </c>
    </row>
    <row r="2332" spans="1:5" x14ac:dyDescent="0.25">
      <c r="B2332" s="1" t="str">
        <f t="shared" ref="B2332:B2341" ca="1" si="341">B2331</f>
        <v>222708195</v>
      </c>
      <c r="C2332" s="384">
        <f t="shared" si="339"/>
        <v>45627</v>
      </c>
      <c r="D2332" s="384">
        <f t="shared" si="339"/>
        <v>45657</v>
      </c>
      <c r="E2332" s="385">
        <f ca="1">IFERROR(INDEX('3. GRI Pricing'!$A$16:$AP$616,MATCH('PBI data'!$B2332,'3. GRI Pricing'!$A$16:$A$616,0),MATCH('PBI data'!$D2332,'3. GRI Pricing'!$A$16:$AP$16,0)),0)</f>
        <v>1375.0476870331347</v>
      </c>
    </row>
    <row r="2333" spans="1:5" x14ac:dyDescent="0.25">
      <c r="B2333" s="1" t="str">
        <f t="shared" ca="1" si="341"/>
        <v>222708195</v>
      </c>
      <c r="C2333" s="384">
        <f t="shared" si="339"/>
        <v>45658</v>
      </c>
      <c r="D2333" s="384">
        <f t="shared" si="339"/>
        <v>45688</v>
      </c>
      <c r="E2333" s="385">
        <f ca="1">IFERROR(INDEX('3. GRI Pricing'!$A$16:$AP$616,MATCH('PBI data'!$B2333,'3. GRI Pricing'!$A$16:$A$616,0),MATCH('PBI data'!$D2333,'3. GRI Pricing'!$A$16:$AP$16,0)),0)</f>
        <v>1381.8694801605998</v>
      </c>
    </row>
    <row r="2334" spans="1:5" x14ac:dyDescent="0.25">
      <c r="B2334" s="1" t="str">
        <f t="shared" ca="1" si="341"/>
        <v>222708195</v>
      </c>
      <c r="C2334" s="384">
        <f t="shared" si="339"/>
        <v>45689</v>
      </c>
      <c r="D2334" s="384">
        <f t="shared" si="339"/>
        <v>45716</v>
      </c>
      <c r="E2334" s="385">
        <f ca="1">IFERROR(INDEX('3. GRI Pricing'!$A$16:$AP$616,MATCH('PBI data'!$B2334,'3. GRI Pricing'!$A$16:$A$616,0),MATCH('PBI data'!$D2334,'3. GRI Pricing'!$A$16:$AP$16,0)),0)</f>
        <v>1388.060184592699</v>
      </c>
    </row>
    <row r="2335" spans="1:5" x14ac:dyDescent="0.25">
      <c r="B2335" s="1" t="str">
        <f t="shared" ca="1" si="341"/>
        <v>222708195</v>
      </c>
      <c r="C2335" s="384">
        <f t="shared" ref="C2335:D2350" si="342">C2323</f>
        <v>45717</v>
      </c>
      <c r="D2335" s="384">
        <f t="shared" si="342"/>
        <v>45747</v>
      </c>
      <c r="E2335" s="385">
        <f ca="1">IFERROR(INDEX('3. GRI Pricing'!$A$16:$AP$616,MATCH('PBI data'!$B2335,'3. GRI Pricing'!$A$16:$A$616,0),MATCH('PBI data'!$D2335,'3. GRI Pricing'!$A$16:$AP$16,0)),0)</f>
        <v>1394.9465344386401</v>
      </c>
    </row>
    <row r="2336" spans="1:5" x14ac:dyDescent="0.25">
      <c r="B2336" s="1" t="str">
        <f t="shared" ca="1" si="341"/>
        <v>222708195</v>
      </c>
      <c r="C2336" s="384">
        <f t="shared" si="342"/>
        <v>45748</v>
      </c>
      <c r="D2336" s="384">
        <f t="shared" si="342"/>
        <v>45777</v>
      </c>
      <c r="E2336" s="385">
        <f ca="1">IFERROR(INDEX('3. GRI Pricing'!$A$16:$AP$616,MATCH('PBI data'!$B2336,'3. GRI Pricing'!$A$16:$A$616,0),MATCH('PBI data'!$D2336,'3. GRI Pricing'!$A$16:$AP$16,0)),0)</f>
        <v>1401.6432709988503</v>
      </c>
    </row>
    <row r="2337" spans="1:5" x14ac:dyDescent="0.25">
      <c r="B2337" s="1" t="str">
        <f t="shared" ca="1" si="341"/>
        <v>222708195</v>
      </c>
      <c r="C2337" s="384">
        <f t="shared" si="342"/>
        <v>45778</v>
      </c>
      <c r="D2337" s="384">
        <f t="shared" si="342"/>
        <v>45808</v>
      </c>
      <c r="E2337" s="385">
        <f ca="1">IFERROR(INDEX('3. GRI Pricing'!$A$16:$AP$616,MATCH('PBI data'!$B2337,'3. GRI Pricing'!$A$16:$A$616,0),MATCH('PBI data'!$D2337,'3. GRI Pricing'!$A$16:$AP$16,0)),0)</f>
        <v>1408.5970083298721</v>
      </c>
    </row>
    <row r="2338" spans="1:5" x14ac:dyDescent="0.25">
      <c r="B2338" s="1" t="str">
        <f t="shared" ca="1" si="341"/>
        <v>222708195</v>
      </c>
      <c r="C2338" s="384">
        <f t="shared" si="342"/>
        <v>45809</v>
      </c>
      <c r="D2338" s="384">
        <f t="shared" si="342"/>
        <v>45838</v>
      </c>
      <c r="E2338" s="385">
        <f ca="1">IFERROR(INDEX('3. GRI Pricing'!$A$16:$AP$616,MATCH('PBI data'!$B2338,'3. GRI Pricing'!$A$16:$A$616,0),MATCH('PBI data'!$D2338,'3. GRI Pricing'!$A$16:$AP$16,0)),0)</f>
        <v>1415.3592768838289</v>
      </c>
    </row>
    <row r="2339" spans="1:5" x14ac:dyDescent="0.25">
      <c r="B2339" s="1" t="str">
        <f t="shared" ca="1" si="341"/>
        <v>222708195</v>
      </c>
      <c r="C2339" s="384">
        <f t="shared" si="342"/>
        <v>45839</v>
      </c>
      <c r="D2339" s="384">
        <f t="shared" si="342"/>
        <v>45869</v>
      </c>
      <c r="E2339" s="385">
        <f ca="1">IFERROR(INDEX('3. GRI Pricing'!$A$16:$AP$616,MATCH('PBI data'!$B2339,'3. GRI Pricing'!$A$16:$A$616,0),MATCH('PBI data'!$D2339,'3. GRI Pricing'!$A$16:$AP$16,0)),0)</f>
        <v>1422.3810611310157</v>
      </c>
    </row>
    <row r="2340" spans="1:5" x14ac:dyDescent="0.25">
      <c r="B2340" s="1" t="str">
        <f t="shared" ca="1" si="341"/>
        <v>222708195</v>
      </c>
      <c r="C2340" s="384">
        <f t="shared" si="342"/>
        <v>45870</v>
      </c>
      <c r="D2340" s="384">
        <f t="shared" si="342"/>
        <v>45900</v>
      </c>
      <c r="E2340" s="385">
        <f ca="1">IFERROR(INDEX('3. GRI Pricing'!$A$16:$AP$616,MATCH('PBI data'!$B2340,'3. GRI Pricing'!$A$16:$A$616,0),MATCH('PBI data'!$D2340,'3. GRI Pricing'!$A$16:$AP$16,0)),0)</f>
        <v>1429.4376813769622</v>
      </c>
    </row>
    <row r="2341" spans="1:5" x14ac:dyDescent="0.25">
      <c r="B2341" s="1" t="str">
        <f t="shared" ca="1" si="341"/>
        <v>222708195</v>
      </c>
      <c r="C2341" s="384">
        <f t="shared" si="342"/>
        <v>45901</v>
      </c>
      <c r="D2341" s="384">
        <f t="shared" si="342"/>
        <v>45930</v>
      </c>
      <c r="E2341" s="385">
        <f ca="1">IFERROR(INDEX('3. GRI Pricing'!$A$16:$AP$616,MATCH('PBI data'!$B2341,'3. GRI Pricing'!$A$16:$A$616,0),MATCH('PBI data'!$D2341,'3. GRI Pricing'!$A$16:$AP$16,0)),0)</f>
        <v>1436.2999999999993</v>
      </c>
    </row>
    <row r="2342" spans="1:5" x14ac:dyDescent="0.25">
      <c r="A2342" s="381">
        <f>A2330+1</f>
        <v>196</v>
      </c>
      <c r="B2342" s="383" t="str">
        <f ca="1">OFFSET('3. GRI Pricing'!$A$16,'PBI data'!A2342,0)</f>
        <v>222708196</v>
      </c>
      <c r="C2342" s="384">
        <f t="shared" si="342"/>
        <v>45566</v>
      </c>
      <c r="D2342" s="384">
        <f t="shared" si="342"/>
        <v>45596</v>
      </c>
      <c r="E2342" s="385">
        <f ca="1">IFERROR(INDEX('3. GRI Pricing'!$A$16:$AP$616,MATCH('PBI data'!$B2342,'3. GRI Pricing'!$A$16:$A$616,0),MATCH('PBI data'!$D2342,'3. GRI Pricing'!$A$16:$AP$16,0)),0)</f>
        <v>1839.0788716209522</v>
      </c>
    </row>
    <row r="2343" spans="1:5" x14ac:dyDescent="0.25">
      <c r="B2343" s="1" t="str">
        <f ca="1">B2342</f>
        <v>222708196</v>
      </c>
      <c r="C2343" s="384">
        <f t="shared" si="342"/>
        <v>45597</v>
      </c>
      <c r="D2343" s="384">
        <f t="shared" si="342"/>
        <v>45626</v>
      </c>
      <c r="E2343" s="385">
        <f ca="1">IFERROR(INDEX('3. GRI Pricing'!$A$16:$AP$616,MATCH('PBI data'!$B2343,'3. GRI Pricing'!$A$16:$A$616,0),MATCH('PBI data'!$D2343,'3. GRI Pricing'!$A$16:$AP$16,0)),0)</f>
        <v>1847.9077596196241</v>
      </c>
    </row>
    <row r="2344" spans="1:5" x14ac:dyDescent="0.25">
      <c r="B2344" s="1" t="str">
        <f t="shared" ref="B2344:B2353" ca="1" si="343">B2343</f>
        <v>222708196</v>
      </c>
      <c r="C2344" s="384">
        <f t="shared" si="342"/>
        <v>45627</v>
      </c>
      <c r="D2344" s="384">
        <f t="shared" si="342"/>
        <v>45657</v>
      </c>
      <c r="E2344" s="385">
        <f ca="1">IFERROR(INDEX('3. GRI Pricing'!$A$16:$AP$616,MATCH('PBI data'!$B2344,'3. GRI Pricing'!$A$16:$A$616,0),MATCH('PBI data'!$D2344,'3. GRI Pricing'!$A$16:$AP$16,0)),0)</f>
        <v>1857.07547400047</v>
      </c>
    </row>
    <row r="2345" spans="1:5" x14ac:dyDescent="0.25">
      <c r="B2345" s="1" t="str">
        <f t="shared" ca="1" si="343"/>
        <v>222708196</v>
      </c>
      <c r="C2345" s="384">
        <f t="shared" si="342"/>
        <v>45658</v>
      </c>
      <c r="D2345" s="384">
        <f t="shared" si="342"/>
        <v>45688</v>
      </c>
      <c r="E2345" s="385">
        <f ca="1">IFERROR(INDEX('3. GRI Pricing'!$A$16:$AP$616,MATCH('PBI data'!$B2345,'3. GRI Pricing'!$A$16:$A$616,0),MATCH('PBI data'!$D2345,'3. GRI Pricing'!$A$16:$AP$16,0)),0)</f>
        <v>1866.2886706228028</v>
      </c>
    </row>
    <row r="2346" spans="1:5" x14ac:dyDescent="0.25">
      <c r="B2346" s="1" t="str">
        <f t="shared" ca="1" si="343"/>
        <v>222708196</v>
      </c>
      <c r="C2346" s="384">
        <f t="shared" si="342"/>
        <v>45689</v>
      </c>
      <c r="D2346" s="384">
        <f t="shared" si="342"/>
        <v>45716</v>
      </c>
      <c r="E2346" s="385">
        <f ca="1">IFERROR(INDEX('3. GRI Pricing'!$A$16:$AP$616,MATCH('PBI data'!$B2346,'3. GRI Pricing'!$A$16:$A$616,0),MATCH('PBI data'!$D2346,'3. GRI Pricing'!$A$16:$AP$16,0)),0)</f>
        <v>1874.6495481953057</v>
      </c>
    </row>
    <row r="2347" spans="1:5" x14ac:dyDescent="0.25">
      <c r="B2347" s="1" t="str">
        <f t="shared" ca="1" si="343"/>
        <v>222708196</v>
      </c>
      <c r="C2347" s="384">
        <f t="shared" si="342"/>
        <v>45717</v>
      </c>
      <c r="D2347" s="384">
        <f t="shared" si="342"/>
        <v>45747</v>
      </c>
      <c r="E2347" s="385">
        <f ca="1">IFERROR(INDEX('3. GRI Pricing'!$A$16:$AP$616,MATCH('PBI data'!$B2347,'3. GRI Pricing'!$A$16:$A$616,0),MATCH('PBI data'!$D2347,'3. GRI Pricing'!$A$16:$AP$16,0)),0)</f>
        <v>1883.9499321200822</v>
      </c>
    </row>
    <row r="2348" spans="1:5" x14ac:dyDescent="0.25">
      <c r="B2348" s="1" t="str">
        <f t="shared" ca="1" si="343"/>
        <v>222708196</v>
      </c>
      <c r="C2348" s="384">
        <f t="shared" si="342"/>
        <v>45748</v>
      </c>
      <c r="D2348" s="384">
        <f t="shared" si="342"/>
        <v>45777</v>
      </c>
      <c r="E2348" s="385">
        <f ca="1">IFERROR(INDEX('3. GRI Pricing'!$A$16:$AP$616,MATCH('PBI data'!$B2348,'3. GRI Pricing'!$A$16:$A$616,0),MATCH('PBI data'!$D2348,'3. GRI Pricing'!$A$16:$AP$16,0)),0)</f>
        <v>1892.994233157119</v>
      </c>
    </row>
    <row r="2349" spans="1:5" x14ac:dyDescent="0.25">
      <c r="B2349" s="1" t="str">
        <f t="shared" ca="1" si="343"/>
        <v>222708196</v>
      </c>
      <c r="C2349" s="384">
        <f t="shared" si="342"/>
        <v>45778</v>
      </c>
      <c r="D2349" s="384">
        <f t="shared" si="342"/>
        <v>45808</v>
      </c>
      <c r="E2349" s="385">
        <f ca="1">IFERROR(INDEX('3. GRI Pricing'!$A$16:$AP$616,MATCH('PBI data'!$B2349,'3. GRI Pricing'!$A$16:$A$616,0),MATCH('PBI data'!$D2349,'3. GRI Pricing'!$A$16:$AP$16,0)),0)</f>
        <v>1902.3856274861005</v>
      </c>
    </row>
    <row r="2350" spans="1:5" x14ac:dyDescent="0.25">
      <c r="B2350" s="1" t="str">
        <f t="shared" ca="1" si="343"/>
        <v>222708196</v>
      </c>
      <c r="C2350" s="384">
        <f t="shared" si="342"/>
        <v>45809</v>
      </c>
      <c r="D2350" s="384">
        <f t="shared" si="342"/>
        <v>45838</v>
      </c>
      <c r="E2350" s="385">
        <f ca="1">IFERROR(INDEX('3. GRI Pricing'!$A$16:$AP$616,MATCH('PBI data'!$B2350,'3. GRI Pricing'!$A$16:$A$616,0),MATCH('PBI data'!$D2350,'3. GRI Pricing'!$A$16:$AP$16,0)),0)</f>
        <v>1911.5184329870162</v>
      </c>
    </row>
    <row r="2351" spans="1:5" x14ac:dyDescent="0.25">
      <c r="B2351" s="1" t="str">
        <f t="shared" ca="1" si="343"/>
        <v>222708196</v>
      </c>
      <c r="C2351" s="384">
        <f t="shared" ref="C2351:D2366" si="344">C2339</f>
        <v>45839</v>
      </c>
      <c r="D2351" s="384">
        <f t="shared" si="344"/>
        <v>45869</v>
      </c>
      <c r="E2351" s="385">
        <f ca="1">IFERROR(INDEX('3. GRI Pricing'!$A$16:$AP$616,MATCH('PBI data'!$B2351,'3. GRI Pricing'!$A$16:$A$616,0),MATCH('PBI data'!$D2351,'3. GRI Pricing'!$A$16:$AP$16,0)),0)</f>
        <v>1921.0017283171653</v>
      </c>
    </row>
    <row r="2352" spans="1:5" x14ac:dyDescent="0.25">
      <c r="B2352" s="1" t="str">
        <f t="shared" ca="1" si="343"/>
        <v>222708196</v>
      </c>
      <c r="C2352" s="384">
        <f t="shared" si="344"/>
        <v>45870</v>
      </c>
      <c r="D2352" s="384">
        <f t="shared" si="344"/>
        <v>45900</v>
      </c>
      <c r="E2352" s="385">
        <f ca="1">IFERROR(INDEX('3. GRI Pricing'!$A$16:$AP$616,MATCH('PBI data'!$B2352,'3. GRI Pricing'!$A$16:$A$616,0),MATCH('PBI data'!$D2352,'3. GRI Pricing'!$A$16:$AP$16,0)),0)</f>
        <v>1930.5320715275579</v>
      </c>
    </row>
    <row r="2353" spans="1:5" x14ac:dyDescent="0.25">
      <c r="B2353" s="1" t="str">
        <f t="shared" ca="1" si="343"/>
        <v>222708196</v>
      </c>
      <c r="C2353" s="384">
        <f t="shared" si="344"/>
        <v>45901</v>
      </c>
      <c r="D2353" s="384">
        <f t="shared" si="344"/>
        <v>45930</v>
      </c>
      <c r="E2353" s="385">
        <f ca="1">IFERROR(INDEX('3. GRI Pricing'!$A$16:$AP$616,MATCH('PBI data'!$B2353,'3. GRI Pricing'!$A$16:$A$616,0),MATCH('PBI data'!$D2353,'3. GRI Pricing'!$A$16:$AP$16,0)),0)</f>
        <v>1939.7999999999993</v>
      </c>
    </row>
    <row r="2354" spans="1:5" x14ac:dyDescent="0.25">
      <c r="A2354" s="381">
        <f>A2342+1</f>
        <v>197</v>
      </c>
      <c r="B2354" s="383" t="str">
        <f ca="1">OFFSET('3. GRI Pricing'!$A$16,'PBI data'!A2354,0)</f>
        <v>222708197</v>
      </c>
      <c r="C2354" s="384">
        <f t="shared" si="344"/>
        <v>45566</v>
      </c>
      <c r="D2354" s="384">
        <f t="shared" si="344"/>
        <v>45596</v>
      </c>
      <c r="E2354" s="385">
        <f ca="1">IFERROR(INDEX('3. GRI Pricing'!$A$16:$AP$616,MATCH('PBI data'!$B2354,'3. GRI Pricing'!$A$16:$A$616,0),MATCH('PBI data'!$D2354,'3. GRI Pricing'!$A$16:$AP$16,0)),0)</f>
        <v>1371.7719452254644</v>
      </c>
    </row>
    <row r="2355" spans="1:5" x14ac:dyDescent="0.25">
      <c r="B2355" s="1" t="str">
        <f ca="1">B2354</f>
        <v>222708197</v>
      </c>
      <c r="C2355" s="384">
        <f t="shared" si="344"/>
        <v>45597</v>
      </c>
      <c r="D2355" s="384">
        <f t="shared" si="344"/>
        <v>45626</v>
      </c>
      <c r="E2355" s="385">
        <f ca="1">IFERROR(INDEX('3. GRI Pricing'!$A$16:$AP$616,MATCH('PBI data'!$B2355,'3. GRI Pricing'!$A$16:$A$616,0),MATCH('PBI data'!$D2355,'3. GRI Pricing'!$A$16:$AP$16,0)),0)</f>
        <v>1378.3574272572607</v>
      </c>
    </row>
    <row r="2356" spans="1:5" x14ac:dyDescent="0.25">
      <c r="B2356" s="1" t="str">
        <f t="shared" ref="B2356:B2365" ca="1" si="345">B2355</f>
        <v>222708197</v>
      </c>
      <c r="C2356" s="384">
        <f t="shared" si="344"/>
        <v>45627</v>
      </c>
      <c r="D2356" s="384">
        <f t="shared" si="344"/>
        <v>45657</v>
      </c>
      <c r="E2356" s="385">
        <f ca="1">IFERROR(INDEX('3. GRI Pricing'!$A$16:$AP$616,MATCH('PBI data'!$B2356,'3. GRI Pricing'!$A$16:$A$616,0),MATCH('PBI data'!$D2356,'3. GRI Pricing'!$A$16:$AP$16,0)),0)</f>
        <v>1385.1956404429736</v>
      </c>
    </row>
    <row r="2357" spans="1:5" x14ac:dyDescent="0.25">
      <c r="B2357" s="1" t="str">
        <f t="shared" ca="1" si="345"/>
        <v>222708197</v>
      </c>
      <c r="C2357" s="384">
        <f t="shared" si="344"/>
        <v>45658</v>
      </c>
      <c r="D2357" s="384">
        <f t="shared" si="344"/>
        <v>45688</v>
      </c>
      <c r="E2357" s="385">
        <f ca="1">IFERROR(INDEX('3. GRI Pricing'!$A$16:$AP$616,MATCH('PBI data'!$B2357,'3. GRI Pricing'!$A$16:$A$616,0),MATCH('PBI data'!$D2357,'3. GRI Pricing'!$A$16:$AP$16,0)),0)</f>
        <v>1392.0677789071726</v>
      </c>
    </row>
    <row r="2358" spans="1:5" x14ac:dyDescent="0.25">
      <c r="B2358" s="1" t="str">
        <f t="shared" ca="1" si="345"/>
        <v>222708197</v>
      </c>
      <c r="C2358" s="384">
        <f t="shared" si="344"/>
        <v>45689</v>
      </c>
      <c r="D2358" s="384">
        <f t="shared" si="344"/>
        <v>45716</v>
      </c>
      <c r="E2358" s="385">
        <f ca="1">IFERROR(INDEX('3. GRI Pricing'!$A$16:$AP$616,MATCH('PBI data'!$B2358,'3. GRI Pricing'!$A$16:$A$616,0),MATCH('PBI data'!$D2358,'3. GRI Pricing'!$A$16:$AP$16,0)),0)</f>
        <v>1398.3041711948592</v>
      </c>
    </row>
    <row r="2359" spans="1:5" x14ac:dyDescent="0.25">
      <c r="B2359" s="1" t="str">
        <f t="shared" ca="1" si="345"/>
        <v>222708197</v>
      </c>
      <c r="C2359" s="384">
        <f t="shared" si="344"/>
        <v>45717</v>
      </c>
      <c r="D2359" s="384">
        <f t="shared" si="344"/>
        <v>45747</v>
      </c>
      <c r="E2359" s="385">
        <f ca="1">IFERROR(INDEX('3. GRI Pricing'!$A$16:$AP$616,MATCH('PBI data'!$B2359,'3. GRI Pricing'!$A$16:$A$616,0),MATCH('PBI data'!$D2359,'3. GRI Pricing'!$A$16:$AP$16,0)),0)</f>
        <v>1405.2413428108812</v>
      </c>
    </row>
    <row r="2360" spans="1:5" x14ac:dyDescent="0.25">
      <c r="B2360" s="1" t="str">
        <f t="shared" ca="1" si="345"/>
        <v>222708197</v>
      </c>
      <c r="C2360" s="384">
        <f t="shared" si="344"/>
        <v>45748</v>
      </c>
      <c r="D2360" s="384">
        <f t="shared" si="344"/>
        <v>45777</v>
      </c>
      <c r="E2360" s="385">
        <f ca="1">IFERROR(INDEX('3. GRI Pricing'!$A$16:$AP$616,MATCH('PBI data'!$B2360,'3. GRI Pricing'!$A$16:$A$616,0),MATCH('PBI data'!$D2360,'3. GRI Pricing'!$A$16:$AP$16,0)),0)</f>
        <v>1411.9875017811298</v>
      </c>
    </row>
    <row r="2361" spans="1:5" x14ac:dyDescent="0.25">
      <c r="B2361" s="1" t="str">
        <f t="shared" ca="1" si="345"/>
        <v>222708197</v>
      </c>
      <c r="C2361" s="384">
        <f t="shared" si="344"/>
        <v>45778</v>
      </c>
      <c r="D2361" s="384">
        <f t="shared" si="344"/>
        <v>45808</v>
      </c>
      <c r="E2361" s="385">
        <f ca="1">IFERROR(INDEX('3. GRI Pricing'!$A$16:$AP$616,MATCH('PBI data'!$B2361,'3. GRI Pricing'!$A$16:$A$616,0),MATCH('PBI data'!$D2361,'3. GRI Pricing'!$A$16:$AP$16,0)),0)</f>
        <v>1418.9925582068456</v>
      </c>
    </row>
    <row r="2362" spans="1:5" x14ac:dyDescent="0.25">
      <c r="B2362" s="1" t="str">
        <f t="shared" ca="1" si="345"/>
        <v>222708197</v>
      </c>
      <c r="C2362" s="384">
        <f t="shared" si="344"/>
        <v>45809</v>
      </c>
      <c r="D2362" s="384">
        <f t="shared" si="344"/>
        <v>45838</v>
      </c>
      <c r="E2362" s="385">
        <f ca="1">IFERROR(INDEX('3. GRI Pricing'!$A$16:$AP$616,MATCH('PBI data'!$B2362,'3. GRI Pricing'!$A$16:$A$616,0),MATCH('PBI data'!$D2362,'3. GRI Pricing'!$A$16:$AP$16,0)),0)</f>
        <v>1425.804732801791</v>
      </c>
    </row>
    <row r="2363" spans="1:5" x14ac:dyDescent="0.25">
      <c r="B2363" s="1" t="str">
        <f t="shared" ca="1" si="345"/>
        <v>222708197</v>
      </c>
      <c r="C2363" s="384">
        <f t="shared" si="344"/>
        <v>45839</v>
      </c>
      <c r="D2363" s="384">
        <f t="shared" si="344"/>
        <v>45869</v>
      </c>
      <c r="E2363" s="385">
        <f ca="1">IFERROR(INDEX('3. GRI Pricing'!$A$16:$AP$616,MATCH('PBI data'!$B2363,'3. GRI Pricing'!$A$16:$A$616,0),MATCH('PBI data'!$D2363,'3. GRI Pricing'!$A$16:$AP$16,0)),0)</f>
        <v>1432.8783383349351</v>
      </c>
    </row>
    <row r="2364" spans="1:5" x14ac:dyDescent="0.25">
      <c r="B2364" s="1" t="str">
        <f t="shared" ca="1" si="345"/>
        <v>222708197</v>
      </c>
      <c r="C2364" s="384">
        <f t="shared" si="344"/>
        <v>45870</v>
      </c>
      <c r="D2364" s="384">
        <f t="shared" si="344"/>
        <v>45900</v>
      </c>
      <c r="E2364" s="385">
        <f ca="1">IFERROR(INDEX('3. GRI Pricing'!$A$16:$AP$616,MATCH('PBI data'!$B2364,'3. GRI Pricing'!$A$16:$A$616,0),MATCH('PBI data'!$D2364,'3. GRI Pricing'!$A$16:$AP$16,0)),0)</f>
        <v>1439.9870369590803</v>
      </c>
    </row>
    <row r="2365" spans="1:5" x14ac:dyDescent="0.25">
      <c r="B2365" s="1" t="str">
        <f t="shared" ca="1" si="345"/>
        <v>222708197</v>
      </c>
      <c r="C2365" s="384">
        <f t="shared" si="344"/>
        <v>45901</v>
      </c>
      <c r="D2365" s="384">
        <f t="shared" si="344"/>
        <v>45930</v>
      </c>
      <c r="E2365" s="385">
        <f ca="1">IFERROR(INDEX('3. GRI Pricing'!$A$16:$AP$616,MATCH('PBI data'!$B2365,'3. GRI Pricing'!$A$16:$A$616,0),MATCH('PBI data'!$D2365,'3. GRI Pricing'!$A$16:$AP$16,0)),0)</f>
        <v>1446.8999999999996</v>
      </c>
    </row>
    <row r="2366" spans="1:5" x14ac:dyDescent="0.25">
      <c r="A2366" s="381">
        <f>A2354+1</f>
        <v>198</v>
      </c>
      <c r="B2366" s="383" t="str">
        <f ca="1">OFFSET('3. GRI Pricing'!$A$16,'PBI data'!A2366,0)</f>
        <v>222708198</v>
      </c>
      <c r="C2366" s="384">
        <f t="shared" si="344"/>
        <v>45566</v>
      </c>
      <c r="D2366" s="384">
        <f t="shared" si="344"/>
        <v>45596</v>
      </c>
      <c r="E2366" s="385">
        <f ca="1">IFERROR(INDEX('3. GRI Pricing'!$A$16:$AP$616,MATCH('PBI data'!$B2366,'3. GRI Pricing'!$A$16:$A$616,0),MATCH('PBI data'!$D2366,'3. GRI Pricing'!$A$16:$AP$16,0)),0)</f>
        <v>1427.0448074872961</v>
      </c>
    </row>
    <row r="2367" spans="1:5" x14ac:dyDescent="0.25">
      <c r="B2367" s="1" t="str">
        <f ca="1">B2366</f>
        <v>222708198</v>
      </c>
      <c r="C2367" s="384">
        <f t="shared" ref="C2367:D2382" si="346">C2355</f>
        <v>45597</v>
      </c>
      <c r="D2367" s="384">
        <f t="shared" si="346"/>
        <v>45626</v>
      </c>
      <c r="E2367" s="385">
        <f ca="1">IFERROR(INDEX('3. GRI Pricing'!$A$16:$AP$616,MATCH('PBI data'!$B2367,'3. GRI Pricing'!$A$16:$A$616,0),MATCH('PBI data'!$D2367,'3. GRI Pricing'!$A$16:$AP$16,0)),0)</f>
        <v>1433.8956386119487</v>
      </c>
    </row>
    <row r="2368" spans="1:5" x14ac:dyDescent="0.25">
      <c r="B2368" s="1" t="str">
        <f t="shared" ref="B2368:B2377" ca="1" si="347">B2367</f>
        <v>222708198</v>
      </c>
      <c r="C2368" s="384">
        <f t="shared" si="346"/>
        <v>45627</v>
      </c>
      <c r="D2368" s="384">
        <f t="shared" si="346"/>
        <v>45657</v>
      </c>
      <c r="E2368" s="385">
        <f ca="1">IFERROR(INDEX('3. GRI Pricing'!$A$16:$AP$616,MATCH('PBI data'!$B2368,'3. GRI Pricing'!$A$16:$A$616,0),MATCH('PBI data'!$D2368,'3. GRI Pricing'!$A$16:$AP$16,0)),0)</f>
        <v>1441.0093841970859</v>
      </c>
    </row>
    <row r="2369" spans="1:5" x14ac:dyDescent="0.25">
      <c r="B2369" s="1" t="str">
        <f t="shared" ca="1" si="347"/>
        <v>222708198</v>
      </c>
      <c r="C2369" s="384">
        <f t="shared" si="346"/>
        <v>45658</v>
      </c>
      <c r="D2369" s="384">
        <f t="shared" si="346"/>
        <v>45688</v>
      </c>
      <c r="E2369" s="385">
        <f ca="1">IFERROR(INDEX('3. GRI Pricing'!$A$16:$AP$616,MATCH('PBI data'!$B2369,'3. GRI Pricing'!$A$16:$A$616,0),MATCH('PBI data'!$D2369,'3. GRI Pricing'!$A$16:$AP$16,0)),0)</f>
        <v>1448.1584220133223</v>
      </c>
    </row>
    <row r="2370" spans="1:5" x14ac:dyDescent="0.25">
      <c r="B2370" s="1" t="str">
        <f t="shared" ca="1" si="347"/>
        <v>222708198</v>
      </c>
      <c r="C2370" s="384">
        <f t="shared" si="346"/>
        <v>45689</v>
      </c>
      <c r="D2370" s="384">
        <f t="shared" si="346"/>
        <v>45716</v>
      </c>
      <c r="E2370" s="385">
        <f ca="1">IFERROR(INDEX('3. GRI Pricing'!$A$16:$AP$616,MATCH('PBI data'!$B2370,'3. GRI Pricing'!$A$16:$A$616,0),MATCH('PBI data'!$D2370,'3. GRI Pricing'!$A$16:$AP$16,0)),0)</f>
        <v>1454.6460975067398</v>
      </c>
    </row>
    <row r="2371" spans="1:5" x14ac:dyDescent="0.25">
      <c r="B2371" s="1" t="str">
        <f t="shared" ca="1" si="347"/>
        <v>222708198</v>
      </c>
      <c r="C2371" s="384">
        <f t="shared" si="346"/>
        <v>45717</v>
      </c>
      <c r="D2371" s="384">
        <f t="shared" si="346"/>
        <v>45747</v>
      </c>
      <c r="E2371" s="385">
        <f ca="1">IFERROR(INDEX('3. GRI Pricing'!$A$16:$AP$616,MATCH('PBI data'!$B2371,'3. GRI Pricing'!$A$16:$A$616,0),MATCH('PBI data'!$D2371,'3. GRI Pricing'!$A$16:$AP$16,0)),0)</f>
        <v>1461.8627888582057</v>
      </c>
    </row>
    <row r="2372" spans="1:5" x14ac:dyDescent="0.25">
      <c r="B2372" s="1" t="str">
        <f t="shared" ca="1" si="347"/>
        <v>222708198</v>
      </c>
      <c r="C2372" s="384">
        <f t="shared" si="346"/>
        <v>45748</v>
      </c>
      <c r="D2372" s="384">
        <f t="shared" si="346"/>
        <v>45777</v>
      </c>
      <c r="E2372" s="385">
        <f ca="1">IFERROR(INDEX('3. GRI Pricing'!$A$16:$AP$616,MATCH('PBI data'!$B2372,'3. GRI Pricing'!$A$16:$A$616,0),MATCH('PBI data'!$D2372,'3. GRI Pricing'!$A$16:$AP$16,0)),0)</f>
        <v>1468.8807710836659</v>
      </c>
    </row>
    <row r="2373" spans="1:5" x14ac:dyDescent="0.25">
      <c r="B2373" s="1" t="str">
        <f t="shared" ca="1" si="347"/>
        <v>222708198</v>
      </c>
      <c r="C2373" s="384">
        <f t="shared" si="346"/>
        <v>45778</v>
      </c>
      <c r="D2373" s="384">
        <f t="shared" si="346"/>
        <v>45808</v>
      </c>
      <c r="E2373" s="385">
        <f ca="1">IFERROR(INDEX('3. GRI Pricing'!$A$16:$AP$616,MATCH('PBI data'!$B2373,'3. GRI Pricing'!$A$16:$A$616,0),MATCH('PBI data'!$D2373,'3. GRI Pricing'!$A$16:$AP$16,0)),0)</f>
        <v>1476.168082530198</v>
      </c>
    </row>
    <row r="2374" spans="1:5" x14ac:dyDescent="0.25">
      <c r="B2374" s="1" t="str">
        <f t="shared" ca="1" si="347"/>
        <v>222708198</v>
      </c>
      <c r="C2374" s="384">
        <f t="shared" si="346"/>
        <v>45809</v>
      </c>
      <c r="D2374" s="384">
        <f t="shared" si="346"/>
        <v>45838</v>
      </c>
      <c r="E2374" s="385">
        <f ca="1">IFERROR(INDEX('3. GRI Pricing'!$A$16:$AP$616,MATCH('PBI data'!$B2374,'3. GRI Pricing'!$A$16:$A$616,0),MATCH('PBI data'!$D2374,'3. GRI Pricing'!$A$16:$AP$16,0)),0)</f>
        <v>1483.2547403505807</v>
      </c>
    </row>
    <row r="2375" spans="1:5" x14ac:dyDescent="0.25">
      <c r="B2375" s="1" t="str">
        <f t="shared" ca="1" si="347"/>
        <v>222708198</v>
      </c>
      <c r="C2375" s="384">
        <f t="shared" si="346"/>
        <v>45839</v>
      </c>
      <c r="D2375" s="384">
        <f t="shared" si="346"/>
        <v>45869</v>
      </c>
      <c r="E2375" s="385">
        <f ca="1">IFERROR(INDEX('3. GRI Pricing'!$A$16:$AP$616,MATCH('PBI data'!$B2375,'3. GRI Pricing'!$A$16:$A$616,0),MATCH('PBI data'!$D2375,'3. GRI Pricing'!$A$16:$AP$16,0)),0)</f>
        <v>1490.6133629564888</v>
      </c>
    </row>
    <row r="2376" spans="1:5" x14ac:dyDescent="0.25">
      <c r="B2376" s="1" t="str">
        <f t="shared" ca="1" si="347"/>
        <v>222708198</v>
      </c>
      <c r="C2376" s="384">
        <f t="shared" si="346"/>
        <v>45870</v>
      </c>
      <c r="D2376" s="384">
        <f t="shared" si="346"/>
        <v>45900</v>
      </c>
      <c r="E2376" s="385">
        <f ca="1">IFERROR(INDEX('3. GRI Pricing'!$A$16:$AP$616,MATCH('PBI data'!$B2376,'3. GRI Pricing'!$A$16:$A$616,0),MATCH('PBI data'!$D2376,'3. GRI Pricing'!$A$16:$AP$16,0)),0)</f>
        <v>1498.0084926607281</v>
      </c>
    </row>
    <row r="2377" spans="1:5" x14ac:dyDescent="0.25">
      <c r="B2377" s="1" t="str">
        <f t="shared" ca="1" si="347"/>
        <v>222708198</v>
      </c>
      <c r="C2377" s="384">
        <f t="shared" si="346"/>
        <v>45901</v>
      </c>
      <c r="D2377" s="384">
        <f t="shared" si="346"/>
        <v>45930</v>
      </c>
      <c r="E2377" s="385">
        <f ca="1">IFERROR(INDEX('3. GRI Pricing'!$A$16:$AP$616,MATCH('PBI data'!$B2377,'3. GRI Pricing'!$A$16:$A$616,0),MATCH('PBI data'!$D2377,'3. GRI Pricing'!$A$16:$AP$16,0)),0)</f>
        <v>1505.1999999999994</v>
      </c>
    </row>
    <row r="2378" spans="1:5" x14ac:dyDescent="0.25">
      <c r="A2378" s="381">
        <f>A2366+1</f>
        <v>199</v>
      </c>
      <c r="B2378" s="383" t="str">
        <f ca="1">OFFSET('3. GRI Pricing'!$A$16,'PBI data'!A2378,0)</f>
        <v>222708199</v>
      </c>
      <c r="C2378" s="384">
        <f t="shared" si="346"/>
        <v>45566</v>
      </c>
      <c r="D2378" s="384">
        <f t="shared" si="346"/>
        <v>45596</v>
      </c>
      <c r="E2378" s="385">
        <f ca="1">IFERROR(INDEX('3. GRI Pricing'!$A$16:$AP$616,MATCH('PBI data'!$B2378,'3. GRI Pricing'!$A$16:$A$616,0),MATCH('PBI data'!$D2378,'3. GRI Pricing'!$A$16:$AP$16,0)),0)</f>
        <v>1849.1284829412853</v>
      </c>
    </row>
    <row r="2379" spans="1:5" x14ac:dyDescent="0.25">
      <c r="B2379" s="1" t="str">
        <f ca="1">B2378</f>
        <v>222708199</v>
      </c>
      <c r="C2379" s="384">
        <f t="shared" si="346"/>
        <v>45597</v>
      </c>
      <c r="D2379" s="384">
        <f t="shared" si="346"/>
        <v>45626</v>
      </c>
      <c r="E2379" s="385">
        <f ca="1">IFERROR(INDEX('3. GRI Pricing'!$A$16:$AP$616,MATCH('PBI data'!$B2379,'3. GRI Pricing'!$A$16:$A$616,0),MATCH('PBI data'!$D2379,'3. GRI Pricing'!$A$16:$AP$16,0)),0)</f>
        <v>1858.0056162295673</v>
      </c>
    </row>
    <row r="2380" spans="1:5" x14ac:dyDescent="0.25">
      <c r="B2380" s="1" t="str">
        <f t="shared" ref="B2380:B2389" ca="1" si="348">B2379</f>
        <v>222708199</v>
      </c>
      <c r="C2380" s="384">
        <f t="shared" si="346"/>
        <v>45627</v>
      </c>
      <c r="D2380" s="384">
        <f t="shared" si="346"/>
        <v>45657</v>
      </c>
      <c r="E2380" s="385">
        <f ca="1">IFERROR(INDEX('3. GRI Pricing'!$A$16:$AP$616,MATCH('PBI data'!$B2380,'3. GRI Pricing'!$A$16:$A$616,0),MATCH('PBI data'!$D2380,'3. GRI Pricing'!$A$16:$AP$16,0)),0)</f>
        <v>1867.2234274103084</v>
      </c>
    </row>
    <row r="2381" spans="1:5" x14ac:dyDescent="0.25">
      <c r="B2381" s="1" t="str">
        <f t="shared" ca="1" si="348"/>
        <v>222708199</v>
      </c>
      <c r="C2381" s="384">
        <f t="shared" si="346"/>
        <v>45658</v>
      </c>
      <c r="D2381" s="384">
        <f t="shared" si="346"/>
        <v>45688</v>
      </c>
      <c r="E2381" s="385">
        <f ca="1">IFERROR(INDEX('3. GRI Pricing'!$A$16:$AP$616,MATCH('PBI data'!$B2381,'3. GRI Pricing'!$A$16:$A$616,0),MATCH('PBI data'!$D2381,'3. GRI Pricing'!$A$16:$AP$16,0)),0)</f>
        <v>1876.4869693693754</v>
      </c>
    </row>
    <row r="2382" spans="1:5" x14ac:dyDescent="0.25">
      <c r="B2382" s="1" t="str">
        <f t="shared" ca="1" si="348"/>
        <v>222708199</v>
      </c>
      <c r="C2382" s="384">
        <f t="shared" si="346"/>
        <v>45689</v>
      </c>
      <c r="D2382" s="384">
        <f t="shared" si="346"/>
        <v>45716</v>
      </c>
      <c r="E2382" s="385">
        <f ca="1">IFERROR(INDEX('3. GRI Pricing'!$A$16:$AP$616,MATCH('PBI data'!$B2382,'3. GRI Pricing'!$A$16:$A$616,0),MATCH('PBI data'!$D2382,'3. GRI Pricing'!$A$16:$AP$16,0)),0)</f>
        <v>1884.8935347974657</v>
      </c>
    </row>
    <row r="2383" spans="1:5" x14ac:dyDescent="0.25">
      <c r="B2383" s="1" t="str">
        <f t="shared" ca="1" si="348"/>
        <v>222708199</v>
      </c>
      <c r="C2383" s="384">
        <f t="shared" ref="C2383:D2398" si="349">C2371</f>
        <v>45717</v>
      </c>
      <c r="D2383" s="384">
        <f t="shared" si="349"/>
        <v>45747</v>
      </c>
      <c r="E2383" s="385">
        <f ca="1">IFERROR(INDEX('3. GRI Pricing'!$A$16:$AP$616,MATCH('PBI data'!$B2383,'3. GRI Pricing'!$A$16:$A$616,0),MATCH('PBI data'!$D2383,'3. GRI Pricing'!$A$16:$AP$16,0)),0)</f>
        <v>1894.244740492323</v>
      </c>
    </row>
    <row r="2384" spans="1:5" x14ac:dyDescent="0.25">
      <c r="B2384" s="1" t="str">
        <f t="shared" ca="1" si="348"/>
        <v>222708199</v>
      </c>
      <c r="C2384" s="384">
        <f t="shared" si="349"/>
        <v>45748</v>
      </c>
      <c r="D2384" s="384">
        <f t="shared" si="349"/>
        <v>45777</v>
      </c>
      <c r="E2384" s="385">
        <f ca="1">IFERROR(INDEX('3. GRI Pricing'!$A$16:$AP$616,MATCH('PBI data'!$B2384,'3. GRI Pricing'!$A$16:$A$616,0),MATCH('PBI data'!$D2384,'3. GRI Pricing'!$A$16:$AP$16,0)),0)</f>
        <v>1903.3384639393983</v>
      </c>
    </row>
    <row r="2385" spans="1:5" x14ac:dyDescent="0.25">
      <c r="B2385" s="1" t="str">
        <f t="shared" ca="1" si="348"/>
        <v>222708199</v>
      </c>
      <c r="C2385" s="384">
        <f t="shared" si="349"/>
        <v>45778</v>
      </c>
      <c r="D2385" s="384">
        <f t="shared" si="349"/>
        <v>45808</v>
      </c>
      <c r="E2385" s="385">
        <f ca="1">IFERROR(INDEX('3. GRI Pricing'!$A$16:$AP$616,MATCH('PBI data'!$B2385,'3. GRI Pricing'!$A$16:$A$616,0),MATCH('PBI data'!$D2385,'3. GRI Pricing'!$A$16:$AP$16,0)),0)</f>
        <v>1912.7811773630738</v>
      </c>
    </row>
    <row r="2386" spans="1:5" x14ac:dyDescent="0.25">
      <c r="B2386" s="1" t="str">
        <f t="shared" ca="1" si="348"/>
        <v>222708199</v>
      </c>
      <c r="C2386" s="384">
        <f t="shared" si="349"/>
        <v>45809</v>
      </c>
      <c r="D2386" s="384">
        <f t="shared" si="349"/>
        <v>45838</v>
      </c>
      <c r="E2386" s="385">
        <f ca="1">IFERROR(INDEX('3. GRI Pricing'!$A$16:$AP$616,MATCH('PBI data'!$B2386,'3. GRI Pricing'!$A$16:$A$616,0),MATCH('PBI data'!$D2386,'3. GRI Pricing'!$A$16:$AP$16,0)),0)</f>
        <v>1921.9638889049781</v>
      </c>
    </row>
    <row r="2387" spans="1:5" x14ac:dyDescent="0.25">
      <c r="B2387" s="1" t="str">
        <f t="shared" ca="1" si="348"/>
        <v>222708199</v>
      </c>
      <c r="C2387" s="384">
        <f t="shared" si="349"/>
        <v>45839</v>
      </c>
      <c r="D2387" s="384">
        <f t="shared" si="349"/>
        <v>45869</v>
      </c>
      <c r="E2387" s="385">
        <f ca="1">IFERROR(INDEX('3. GRI Pricing'!$A$16:$AP$616,MATCH('PBI data'!$B2387,'3. GRI Pricing'!$A$16:$A$616,0),MATCH('PBI data'!$D2387,'3. GRI Pricing'!$A$16:$AP$16,0)),0)</f>
        <v>1931.4990055210842</v>
      </c>
    </row>
    <row r="2388" spans="1:5" x14ac:dyDescent="0.25">
      <c r="B2388" s="1" t="str">
        <f t="shared" ca="1" si="348"/>
        <v>222708199</v>
      </c>
      <c r="C2388" s="384">
        <f t="shared" si="349"/>
        <v>45870</v>
      </c>
      <c r="D2388" s="384">
        <f t="shared" si="349"/>
        <v>45900</v>
      </c>
      <c r="E2388" s="385">
        <f ca="1">IFERROR(INDEX('3. GRI Pricing'!$A$16:$AP$616,MATCH('PBI data'!$B2388,'3. GRI Pricing'!$A$16:$A$616,0),MATCH('PBI data'!$D2388,'3. GRI Pricing'!$A$16:$AP$16,0)),0)</f>
        <v>1941.0814271096758</v>
      </c>
    </row>
    <row r="2389" spans="1:5" x14ac:dyDescent="0.25">
      <c r="B2389" s="1" t="str">
        <f t="shared" ca="1" si="348"/>
        <v>222708199</v>
      </c>
      <c r="C2389" s="384">
        <f t="shared" si="349"/>
        <v>45901</v>
      </c>
      <c r="D2389" s="384">
        <f t="shared" si="349"/>
        <v>45930</v>
      </c>
      <c r="E2389" s="385">
        <f ca="1">IFERROR(INDEX('3. GRI Pricing'!$A$16:$AP$616,MATCH('PBI data'!$B2389,'3. GRI Pricing'!$A$16:$A$616,0),MATCH('PBI data'!$D2389,'3. GRI Pricing'!$A$16:$AP$16,0)),0)</f>
        <v>1950.3999999999992</v>
      </c>
    </row>
    <row r="2390" spans="1:5" x14ac:dyDescent="0.25">
      <c r="A2390" s="381">
        <f>A2378+1</f>
        <v>200</v>
      </c>
      <c r="B2390" s="383" t="str">
        <f ca="1">OFFSET('3. GRI Pricing'!$A$16,'PBI data'!A2390,0)</f>
        <v>222708200</v>
      </c>
      <c r="C2390" s="384">
        <f t="shared" si="349"/>
        <v>45566</v>
      </c>
      <c r="D2390" s="384">
        <f t="shared" si="349"/>
        <v>45596</v>
      </c>
      <c r="E2390" s="385">
        <f ca="1">IFERROR(INDEX('3. GRI Pricing'!$A$16:$AP$616,MATCH('PBI data'!$B2390,'3. GRI Pricing'!$A$16:$A$616,0),MATCH('PBI data'!$D2390,'3. GRI Pricing'!$A$16:$AP$16,0)),0)</f>
        <v>1416.9951961669631</v>
      </c>
    </row>
    <row r="2391" spans="1:5" x14ac:dyDescent="0.25">
      <c r="B2391" s="1" t="str">
        <f ca="1">B2390</f>
        <v>222708200</v>
      </c>
      <c r="C2391" s="384">
        <f t="shared" si="349"/>
        <v>45597</v>
      </c>
      <c r="D2391" s="384">
        <f t="shared" si="349"/>
        <v>45626</v>
      </c>
      <c r="E2391" s="385">
        <f ca="1">IFERROR(INDEX('3. GRI Pricing'!$A$16:$AP$616,MATCH('PBI data'!$B2391,'3. GRI Pricing'!$A$16:$A$616,0),MATCH('PBI data'!$D2391,'3. GRI Pricing'!$A$16:$AP$16,0)),0)</f>
        <v>1423.7977820020053</v>
      </c>
    </row>
    <row r="2392" spans="1:5" x14ac:dyDescent="0.25">
      <c r="B2392" s="1" t="str">
        <f t="shared" ref="B2392:B2401" ca="1" si="350">B2391</f>
        <v>222708200</v>
      </c>
      <c r="C2392" s="384">
        <f t="shared" si="349"/>
        <v>45627</v>
      </c>
      <c r="D2392" s="384">
        <f t="shared" si="349"/>
        <v>45657</v>
      </c>
      <c r="E2392" s="385">
        <f ca="1">IFERROR(INDEX('3. GRI Pricing'!$A$16:$AP$616,MATCH('PBI data'!$B2392,'3. GRI Pricing'!$A$16:$A$616,0),MATCH('PBI data'!$D2392,'3. GRI Pricing'!$A$16:$AP$16,0)),0)</f>
        <v>1430.8614307872472</v>
      </c>
    </row>
    <row r="2393" spans="1:5" x14ac:dyDescent="0.25">
      <c r="B2393" s="1" t="str">
        <f t="shared" ca="1" si="350"/>
        <v>222708200</v>
      </c>
      <c r="C2393" s="384">
        <f t="shared" si="349"/>
        <v>45658</v>
      </c>
      <c r="D2393" s="384">
        <f t="shared" si="349"/>
        <v>45688</v>
      </c>
      <c r="E2393" s="385">
        <f ca="1">IFERROR(INDEX('3. GRI Pricing'!$A$16:$AP$616,MATCH('PBI data'!$B2393,'3. GRI Pricing'!$A$16:$A$616,0),MATCH('PBI data'!$D2393,'3. GRI Pricing'!$A$16:$AP$16,0)),0)</f>
        <v>1437.9601232667494</v>
      </c>
    </row>
    <row r="2394" spans="1:5" x14ac:dyDescent="0.25">
      <c r="B2394" s="1" t="str">
        <f t="shared" ca="1" si="350"/>
        <v>222708200</v>
      </c>
      <c r="C2394" s="384">
        <f t="shared" si="349"/>
        <v>45689</v>
      </c>
      <c r="D2394" s="384">
        <f t="shared" si="349"/>
        <v>45716</v>
      </c>
      <c r="E2394" s="385">
        <f ca="1">IFERROR(INDEX('3. GRI Pricing'!$A$16:$AP$616,MATCH('PBI data'!$B2394,'3. GRI Pricing'!$A$16:$A$616,0),MATCH('PBI data'!$D2394,'3. GRI Pricing'!$A$16:$AP$16,0)),0)</f>
        <v>1444.4021109045796</v>
      </c>
    </row>
    <row r="2395" spans="1:5" x14ac:dyDescent="0.25">
      <c r="B2395" s="1" t="str">
        <f t="shared" ca="1" si="350"/>
        <v>222708200</v>
      </c>
      <c r="C2395" s="384">
        <f t="shared" si="349"/>
        <v>45717</v>
      </c>
      <c r="D2395" s="384">
        <f t="shared" si="349"/>
        <v>45747</v>
      </c>
      <c r="E2395" s="385">
        <f ca="1">IFERROR(INDEX('3. GRI Pricing'!$A$16:$AP$616,MATCH('PBI data'!$B2395,'3. GRI Pricing'!$A$16:$A$616,0),MATCH('PBI data'!$D2395,'3. GRI Pricing'!$A$16:$AP$16,0)),0)</f>
        <v>1451.5679804859647</v>
      </c>
    </row>
    <row r="2396" spans="1:5" x14ac:dyDescent="0.25">
      <c r="B2396" s="1" t="str">
        <f t="shared" ca="1" si="350"/>
        <v>222708200</v>
      </c>
      <c r="C2396" s="384">
        <f t="shared" si="349"/>
        <v>45748</v>
      </c>
      <c r="D2396" s="384">
        <f t="shared" si="349"/>
        <v>45777</v>
      </c>
      <c r="E2396" s="385">
        <f ca="1">IFERROR(INDEX('3. GRI Pricing'!$A$16:$AP$616,MATCH('PBI data'!$B2396,'3. GRI Pricing'!$A$16:$A$616,0),MATCH('PBI data'!$D2396,'3. GRI Pricing'!$A$16:$AP$16,0)),0)</f>
        <v>1458.5365403013864</v>
      </c>
    </row>
    <row r="2397" spans="1:5" x14ac:dyDescent="0.25">
      <c r="B2397" s="1" t="str">
        <f t="shared" ca="1" si="350"/>
        <v>222708200</v>
      </c>
      <c r="C2397" s="384">
        <f t="shared" si="349"/>
        <v>45778</v>
      </c>
      <c r="D2397" s="384">
        <f t="shared" si="349"/>
        <v>45808</v>
      </c>
      <c r="E2397" s="385">
        <f ca="1">IFERROR(INDEX('3. GRI Pricing'!$A$16:$AP$616,MATCH('PBI data'!$B2397,'3. GRI Pricing'!$A$16:$A$616,0),MATCH('PBI data'!$D2397,'3. GRI Pricing'!$A$16:$AP$16,0)),0)</f>
        <v>1465.7725326532245</v>
      </c>
    </row>
    <row r="2398" spans="1:5" x14ac:dyDescent="0.25">
      <c r="B2398" s="1" t="str">
        <f t="shared" ca="1" si="350"/>
        <v>222708200</v>
      </c>
      <c r="C2398" s="384">
        <f t="shared" si="349"/>
        <v>45809</v>
      </c>
      <c r="D2398" s="384">
        <f t="shared" si="349"/>
        <v>45838</v>
      </c>
      <c r="E2398" s="385">
        <f ca="1">IFERROR(INDEX('3. GRI Pricing'!$A$16:$AP$616,MATCH('PBI data'!$B2398,'3. GRI Pricing'!$A$16:$A$616,0),MATCH('PBI data'!$D2398,'3. GRI Pricing'!$A$16:$AP$16,0)),0)</f>
        <v>1472.8092844326186</v>
      </c>
    </row>
    <row r="2399" spans="1:5" x14ac:dyDescent="0.25">
      <c r="B2399" s="1" t="str">
        <f t="shared" ca="1" si="350"/>
        <v>222708200</v>
      </c>
      <c r="C2399" s="384">
        <f t="shared" ref="C2399:D2414" si="351">C2387</f>
        <v>45839</v>
      </c>
      <c r="D2399" s="384">
        <f t="shared" si="351"/>
        <v>45869</v>
      </c>
      <c r="E2399" s="385">
        <f ca="1">IFERROR(INDEX('3. GRI Pricing'!$A$16:$AP$616,MATCH('PBI data'!$B2399,'3. GRI Pricing'!$A$16:$A$616,0),MATCH('PBI data'!$D2399,'3. GRI Pricing'!$A$16:$AP$16,0)),0)</f>
        <v>1480.1160857525695</v>
      </c>
    </row>
    <row r="2400" spans="1:5" x14ac:dyDescent="0.25">
      <c r="B2400" s="1" t="str">
        <f t="shared" ca="1" si="350"/>
        <v>222708200</v>
      </c>
      <c r="C2400" s="384">
        <f t="shared" si="351"/>
        <v>45870</v>
      </c>
      <c r="D2400" s="384">
        <f t="shared" si="351"/>
        <v>45900</v>
      </c>
      <c r="E2400" s="385">
        <f ca="1">IFERROR(INDEX('3. GRI Pricing'!$A$16:$AP$616,MATCH('PBI data'!$B2400,'3. GRI Pricing'!$A$16:$A$616,0),MATCH('PBI data'!$D2400,'3. GRI Pricing'!$A$16:$AP$16,0)),0)</f>
        <v>1487.4591370786097</v>
      </c>
    </row>
    <row r="2401" spans="1:5" x14ac:dyDescent="0.25">
      <c r="B2401" s="1" t="str">
        <f t="shared" ca="1" si="350"/>
        <v>222708200</v>
      </c>
      <c r="C2401" s="384">
        <f t="shared" si="351"/>
        <v>45901</v>
      </c>
      <c r="D2401" s="384">
        <f t="shared" si="351"/>
        <v>45930</v>
      </c>
      <c r="E2401" s="385">
        <f ca="1">IFERROR(INDEX('3. GRI Pricing'!$A$16:$AP$616,MATCH('PBI data'!$B2401,'3. GRI Pricing'!$A$16:$A$616,0),MATCH('PBI data'!$D2401,'3. GRI Pricing'!$A$16:$AP$16,0)),0)</f>
        <v>1494.5999999999988</v>
      </c>
    </row>
    <row r="2402" spans="1:5" x14ac:dyDescent="0.25">
      <c r="A2402" s="381">
        <f>A2390+1</f>
        <v>201</v>
      </c>
      <c r="B2402" s="381" t="str">
        <f ca="1">OFFSET('3. GRI Pricing'!$A$16,'PBI data'!A2402,0)</f>
        <v>222708201</v>
      </c>
      <c r="C2402" s="384">
        <f t="shared" si="351"/>
        <v>45566</v>
      </c>
      <c r="D2402" s="384">
        <f t="shared" si="351"/>
        <v>45596</v>
      </c>
      <c r="E2402" s="385">
        <f ca="1">IFERROR(INDEX('3. GRI Pricing'!$A$16:$AP$616,MATCH('PBI data'!$B2402,'3. GRI Pricing'!$A$16:$A$616,0),MATCH('PBI data'!$D2402,'3. GRI Pricing'!$A$16:$AP$16,0)),0)</f>
        <v>1422.0200018271296</v>
      </c>
    </row>
    <row r="2403" spans="1:5" x14ac:dyDescent="0.25">
      <c r="B2403" s="1" t="str">
        <f ca="1">B2402</f>
        <v>222708201</v>
      </c>
      <c r="C2403" s="384">
        <f t="shared" si="351"/>
        <v>45597</v>
      </c>
      <c r="D2403" s="384">
        <f t="shared" si="351"/>
        <v>45626</v>
      </c>
      <c r="E2403" s="385">
        <f ca="1">IFERROR(INDEX('3. GRI Pricing'!$A$16:$AP$616,MATCH('PBI data'!$B2403,'3. GRI Pricing'!$A$16:$A$616,0),MATCH('PBI data'!$D2403,'3. GRI Pricing'!$A$16:$AP$16,0)),0)</f>
        <v>1428.846710306977</v>
      </c>
    </row>
    <row r="2404" spans="1:5" x14ac:dyDescent="0.25">
      <c r="B2404" s="1" t="str">
        <f t="shared" ref="B2404:B2413" ca="1" si="352">B2403</f>
        <v>222708201</v>
      </c>
      <c r="C2404" s="384">
        <f t="shared" si="351"/>
        <v>45627</v>
      </c>
      <c r="D2404" s="384">
        <f t="shared" si="351"/>
        <v>45657</v>
      </c>
      <c r="E2404" s="385">
        <f ca="1">IFERROR(INDEX('3. GRI Pricing'!$A$16:$AP$616,MATCH('PBI data'!$B2404,'3. GRI Pricing'!$A$16:$A$616,0),MATCH('PBI data'!$D2404,'3. GRI Pricing'!$A$16:$AP$16,0)),0)</f>
        <v>1435.9354074921664</v>
      </c>
    </row>
    <row r="2405" spans="1:5" x14ac:dyDescent="0.25">
      <c r="B2405" s="1" t="str">
        <f t="shared" ca="1" si="352"/>
        <v>222708201</v>
      </c>
      <c r="C2405" s="384">
        <f t="shared" si="351"/>
        <v>45658</v>
      </c>
      <c r="D2405" s="384">
        <f t="shared" si="351"/>
        <v>45688</v>
      </c>
      <c r="E2405" s="385">
        <f ca="1">IFERROR(INDEX('3. GRI Pricing'!$A$16:$AP$616,MATCH('PBI data'!$B2405,'3. GRI Pricing'!$A$16:$A$616,0),MATCH('PBI data'!$D2405,'3. GRI Pricing'!$A$16:$AP$16,0)),0)</f>
        <v>1443.0592726400357</v>
      </c>
    </row>
    <row r="2406" spans="1:5" x14ac:dyDescent="0.25">
      <c r="B2406" s="1" t="str">
        <f t="shared" ca="1" si="352"/>
        <v>222708201</v>
      </c>
      <c r="C2406" s="384">
        <f t="shared" si="351"/>
        <v>45689</v>
      </c>
      <c r="D2406" s="384">
        <f t="shared" si="351"/>
        <v>45716</v>
      </c>
      <c r="E2406" s="385">
        <f ca="1">IFERROR(INDEX('3. GRI Pricing'!$A$16:$AP$616,MATCH('PBI data'!$B2406,'3. GRI Pricing'!$A$16:$A$616,0),MATCH('PBI data'!$D2406,'3. GRI Pricing'!$A$16:$AP$16,0)),0)</f>
        <v>1449.5241042056596</v>
      </c>
    </row>
    <row r="2407" spans="1:5" x14ac:dyDescent="0.25">
      <c r="B2407" s="1" t="str">
        <f t="shared" ca="1" si="352"/>
        <v>222708201</v>
      </c>
      <c r="C2407" s="384">
        <f t="shared" si="351"/>
        <v>45717</v>
      </c>
      <c r="D2407" s="384">
        <f t="shared" si="351"/>
        <v>45747</v>
      </c>
      <c r="E2407" s="385">
        <f ca="1">IFERROR(INDEX('3. GRI Pricing'!$A$16:$AP$616,MATCH('PBI data'!$B2407,'3. GRI Pricing'!$A$16:$A$616,0),MATCH('PBI data'!$D2407,'3. GRI Pricing'!$A$16:$AP$16,0)),0)</f>
        <v>1456.7153846720851</v>
      </c>
    </row>
    <row r="2408" spans="1:5" x14ac:dyDescent="0.25">
      <c r="B2408" s="1" t="str">
        <f t="shared" ca="1" si="352"/>
        <v>222708201</v>
      </c>
      <c r="C2408" s="384">
        <f t="shared" si="351"/>
        <v>45748</v>
      </c>
      <c r="D2408" s="384">
        <f t="shared" si="351"/>
        <v>45777</v>
      </c>
      <c r="E2408" s="385">
        <f ca="1">IFERROR(INDEX('3. GRI Pricing'!$A$16:$AP$616,MATCH('PBI data'!$B2408,'3. GRI Pricing'!$A$16:$A$616,0),MATCH('PBI data'!$D2408,'3. GRI Pricing'!$A$16:$AP$16,0)),0)</f>
        <v>1463.708655692526</v>
      </c>
    </row>
    <row r="2409" spans="1:5" x14ac:dyDescent="0.25">
      <c r="B2409" s="1" t="str">
        <f t="shared" ca="1" si="352"/>
        <v>222708201</v>
      </c>
      <c r="C2409" s="384">
        <f t="shared" si="351"/>
        <v>45778</v>
      </c>
      <c r="D2409" s="384">
        <f t="shared" si="351"/>
        <v>45808</v>
      </c>
      <c r="E2409" s="385">
        <f ca="1">IFERROR(INDEX('3. GRI Pricing'!$A$16:$AP$616,MATCH('PBI data'!$B2409,'3. GRI Pricing'!$A$16:$A$616,0),MATCH('PBI data'!$D2409,'3. GRI Pricing'!$A$16:$AP$16,0)),0)</f>
        <v>1470.9703075917112</v>
      </c>
    </row>
    <row r="2410" spans="1:5" x14ac:dyDescent="0.25">
      <c r="B2410" s="1" t="str">
        <f t="shared" ca="1" si="352"/>
        <v>222708201</v>
      </c>
      <c r="C2410" s="384">
        <f t="shared" si="351"/>
        <v>45809</v>
      </c>
      <c r="D2410" s="384">
        <f t="shared" si="351"/>
        <v>45838</v>
      </c>
      <c r="E2410" s="385">
        <f ca="1">IFERROR(INDEX('3. GRI Pricing'!$A$16:$AP$616,MATCH('PBI data'!$B2410,'3. GRI Pricing'!$A$16:$A$616,0),MATCH('PBI data'!$D2410,'3. GRI Pricing'!$A$16:$AP$16,0)),0)</f>
        <v>1478.0320123915997</v>
      </c>
    </row>
    <row r="2411" spans="1:5" x14ac:dyDescent="0.25">
      <c r="B2411" s="1" t="str">
        <f t="shared" ca="1" si="352"/>
        <v>222708201</v>
      </c>
      <c r="C2411" s="384">
        <f t="shared" si="351"/>
        <v>45839</v>
      </c>
      <c r="D2411" s="384">
        <f t="shared" si="351"/>
        <v>45869</v>
      </c>
      <c r="E2411" s="385">
        <f ca="1">IFERROR(INDEX('3. GRI Pricing'!$A$16:$AP$616,MATCH('PBI data'!$B2411,'3. GRI Pricing'!$A$16:$A$616,0),MATCH('PBI data'!$D2411,'3. GRI Pricing'!$A$16:$AP$16,0)),0)</f>
        <v>1485.364724354529</v>
      </c>
    </row>
    <row r="2412" spans="1:5" x14ac:dyDescent="0.25">
      <c r="B2412" s="1" t="str">
        <f t="shared" ca="1" si="352"/>
        <v>222708201</v>
      </c>
      <c r="C2412" s="384">
        <f t="shared" si="351"/>
        <v>45870</v>
      </c>
      <c r="D2412" s="384">
        <f t="shared" si="351"/>
        <v>45900</v>
      </c>
      <c r="E2412" s="385">
        <f ca="1">IFERROR(INDEX('3. GRI Pricing'!$A$16:$AP$616,MATCH('PBI data'!$B2412,'3. GRI Pricing'!$A$16:$A$616,0),MATCH('PBI data'!$D2412,'3. GRI Pricing'!$A$16:$AP$16,0)),0)</f>
        <v>1492.7338148696688</v>
      </c>
    </row>
    <row r="2413" spans="1:5" x14ac:dyDescent="0.25">
      <c r="B2413" s="1" t="str">
        <f t="shared" ca="1" si="352"/>
        <v>222708201</v>
      </c>
      <c r="C2413" s="384">
        <f t="shared" si="351"/>
        <v>45901</v>
      </c>
      <c r="D2413" s="384">
        <f t="shared" si="351"/>
        <v>45930</v>
      </c>
      <c r="E2413" s="385">
        <f ca="1">IFERROR(INDEX('3. GRI Pricing'!$A$16:$AP$616,MATCH('PBI data'!$B2413,'3. GRI Pricing'!$A$16:$A$616,0),MATCH('PBI data'!$D2413,'3. GRI Pricing'!$A$16:$AP$16,0)),0)</f>
        <v>1499.899999999999</v>
      </c>
    </row>
    <row r="2414" spans="1:5" x14ac:dyDescent="0.25">
      <c r="A2414" s="381">
        <f>A2402+1</f>
        <v>202</v>
      </c>
      <c r="B2414" s="383" t="str">
        <f ca="1">OFFSET('3. GRI Pricing'!$A$16,'PBI data'!A2414,0)</f>
        <v>222708202</v>
      </c>
      <c r="C2414" s="384">
        <f t="shared" si="351"/>
        <v>45566</v>
      </c>
      <c r="D2414" s="384">
        <f t="shared" si="351"/>
        <v>45596</v>
      </c>
      <c r="E2414" s="385">
        <f ca="1">IFERROR(INDEX('3. GRI Pricing'!$A$16:$AP$616,MATCH('PBI data'!$B2414,'3. GRI Pricing'!$A$16:$A$616,0),MATCH('PBI data'!$D2414,'3. GRI Pricing'!$A$16:$AP$16,0)),0)</f>
        <v>1361.7223339051311</v>
      </c>
    </row>
    <row r="2415" spans="1:5" x14ac:dyDescent="0.25">
      <c r="B2415" s="1" t="str">
        <f ca="1">B2414</f>
        <v>222708202</v>
      </c>
      <c r="C2415" s="384">
        <f t="shared" ref="C2415:D2430" si="353">C2403</f>
        <v>45597</v>
      </c>
      <c r="D2415" s="384">
        <f t="shared" si="353"/>
        <v>45626</v>
      </c>
      <c r="E2415" s="385">
        <f ca="1">IFERROR(INDEX('3. GRI Pricing'!$A$16:$AP$616,MATCH('PBI data'!$B2415,'3. GRI Pricing'!$A$16:$A$616,0),MATCH('PBI data'!$D2415,'3. GRI Pricing'!$A$16:$AP$16,0)),0)</f>
        <v>1368.2595706473171</v>
      </c>
    </row>
    <row r="2416" spans="1:5" x14ac:dyDescent="0.25">
      <c r="B2416" s="1" t="str">
        <f t="shared" ref="B2416:B2425" ca="1" si="354">B2415</f>
        <v>222708202</v>
      </c>
      <c r="C2416" s="384">
        <f t="shared" si="353"/>
        <v>45627</v>
      </c>
      <c r="D2416" s="384">
        <f t="shared" si="353"/>
        <v>45657</v>
      </c>
      <c r="E2416" s="385">
        <f ca="1">IFERROR(INDEX('3. GRI Pricing'!$A$16:$AP$616,MATCH('PBI data'!$B2416,'3. GRI Pricing'!$A$16:$A$616,0),MATCH('PBI data'!$D2416,'3. GRI Pricing'!$A$16:$AP$16,0)),0)</f>
        <v>1375.0476870331347</v>
      </c>
    </row>
    <row r="2417" spans="1:5" x14ac:dyDescent="0.25">
      <c r="B2417" s="1" t="str">
        <f t="shared" ca="1" si="354"/>
        <v>222708202</v>
      </c>
      <c r="C2417" s="384">
        <f t="shared" si="353"/>
        <v>45658</v>
      </c>
      <c r="D2417" s="384">
        <f t="shared" si="353"/>
        <v>45688</v>
      </c>
      <c r="E2417" s="385">
        <f ca="1">IFERROR(INDEX('3. GRI Pricing'!$A$16:$AP$616,MATCH('PBI data'!$B2417,'3. GRI Pricing'!$A$16:$A$616,0),MATCH('PBI data'!$D2417,'3. GRI Pricing'!$A$16:$AP$16,0)),0)</f>
        <v>1381.8694801605998</v>
      </c>
    </row>
    <row r="2418" spans="1:5" x14ac:dyDescent="0.25">
      <c r="B2418" s="1" t="str">
        <f t="shared" ca="1" si="354"/>
        <v>222708202</v>
      </c>
      <c r="C2418" s="384">
        <f t="shared" si="353"/>
        <v>45689</v>
      </c>
      <c r="D2418" s="384">
        <f t="shared" si="353"/>
        <v>45716</v>
      </c>
      <c r="E2418" s="385">
        <f ca="1">IFERROR(INDEX('3. GRI Pricing'!$A$16:$AP$616,MATCH('PBI data'!$B2418,'3. GRI Pricing'!$A$16:$A$616,0),MATCH('PBI data'!$D2418,'3. GRI Pricing'!$A$16:$AP$16,0)),0)</f>
        <v>1388.060184592699</v>
      </c>
    </row>
    <row r="2419" spans="1:5" x14ac:dyDescent="0.25">
      <c r="B2419" s="1" t="str">
        <f t="shared" ca="1" si="354"/>
        <v>222708202</v>
      </c>
      <c r="C2419" s="384">
        <f t="shared" si="353"/>
        <v>45717</v>
      </c>
      <c r="D2419" s="384">
        <f t="shared" si="353"/>
        <v>45747</v>
      </c>
      <c r="E2419" s="385">
        <f ca="1">IFERROR(INDEX('3. GRI Pricing'!$A$16:$AP$616,MATCH('PBI data'!$B2419,'3. GRI Pricing'!$A$16:$A$616,0),MATCH('PBI data'!$D2419,'3. GRI Pricing'!$A$16:$AP$16,0)),0)</f>
        <v>1394.9465344386401</v>
      </c>
    </row>
    <row r="2420" spans="1:5" x14ac:dyDescent="0.25">
      <c r="B2420" s="1" t="str">
        <f t="shared" ca="1" si="354"/>
        <v>222708202</v>
      </c>
      <c r="C2420" s="384">
        <f t="shared" si="353"/>
        <v>45748</v>
      </c>
      <c r="D2420" s="384">
        <f t="shared" si="353"/>
        <v>45777</v>
      </c>
      <c r="E2420" s="385">
        <f ca="1">IFERROR(INDEX('3. GRI Pricing'!$A$16:$AP$616,MATCH('PBI data'!$B2420,'3. GRI Pricing'!$A$16:$A$616,0),MATCH('PBI data'!$D2420,'3. GRI Pricing'!$A$16:$AP$16,0)),0)</f>
        <v>1401.6432709988503</v>
      </c>
    </row>
    <row r="2421" spans="1:5" x14ac:dyDescent="0.25">
      <c r="B2421" s="1" t="str">
        <f t="shared" ca="1" si="354"/>
        <v>222708202</v>
      </c>
      <c r="C2421" s="384">
        <f t="shared" si="353"/>
        <v>45778</v>
      </c>
      <c r="D2421" s="384">
        <f t="shared" si="353"/>
        <v>45808</v>
      </c>
      <c r="E2421" s="385">
        <f ca="1">IFERROR(INDEX('3. GRI Pricing'!$A$16:$AP$616,MATCH('PBI data'!$B2421,'3. GRI Pricing'!$A$16:$A$616,0),MATCH('PBI data'!$D2421,'3. GRI Pricing'!$A$16:$AP$16,0)),0)</f>
        <v>1408.5970083298721</v>
      </c>
    </row>
    <row r="2422" spans="1:5" x14ac:dyDescent="0.25">
      <c r="B2422" s="1" t="str">
        <f t="shared" ca="1" si="354"/>
        <v>222708202</v>
      </c>
      <c r="C2422" s="384">
        <f t="shared" si="353"/>
        <v>45809</v>
      </c>
      <c r="D2422" s="384">
        <f t="shared" si="353"/>
        <v>45838</v>
      </c>
      <c r="E2422" s="385">
        <f ca="1">IFERROR(INDEX('3. GRI Pricing'!$A$16:$AP$616,MATCH('PBI data'!$B2422,'3. GRI Pricing'!$A$16:$A$616,0),MATCH('PBI data'!$D2422,'3. GRI Pricing'!$A$16:$AP$16,0)),0)</f>
        <v>1415.3592768838289</v>
      </c>
    </row>
    <row r="2423" spans="1:5" x14ac:dyDescent="0.25">
      <c r="B2423" s="1" t="str">
        <f t="shared" ca="1" si="354"/>
        <v>222708202</v>
      </c>
      <c r="C2423" s="384">
        <f t="shared" si="353"/>
        <v>45839</v>
      </c>
      <c r="D2423" s="384">
        <f t="shared" si="353"/>
        <v>45869</v>
      </c>
      <c r="E2423" s="385">
        <f ca="1">IFERROR(INDEX('3. GRI Pricing'!$A$16:$AP$616,MATCH('PBI data'!$B2423,'3. GRI Pricing'!$A$16:$A$616,0),MATCH('PBI data'!$D2423,'3. GRI Pricing'!$A$16:$AP$16,0)),0)</f>
        <v>1422.3810611310157</v>
      </c>
    </row>
    <row r="2424" spans="1:5" x14ac:dyDescent="0.25">
      <c r="B2424" s="1" t="str">
        <f t="shared" ca="1" si="354"/>
        <v>222708202</v>
      </c>
      <c r="C2424" s="384">
        <f t="shared" si="353"/>
        <v>45870</v>
      </c>
      <c r="D2424" s="384">
        <f t="shared" si="353"/>
        <v>45900</v>
      </c>
      <c r="E2424" s="385">
        <f ca="1">IFERROR(INDEX('3. GRI Pricing'!$A$16:$AP$616,MATCH('PBI data'!$B2424,'3. GRI Pricing'!$A$16:$A$616,0),MATCH('PBI data'!$D2424,'3. GRI Pricing'!$A$16:$AP$16,0)),0)</f>
        <v>1429.4376813769622</v>
      </c>
    </row>
    <row r="2425" spans="1:5" x14ac:dyDescent="0.25">
      <c r="B2425" s="1" t="str">
        <f t="shared" ca="1" si="354"/>
        <v>222708202</v>
      </c>
      <c r="C2425" s="384">
        <f t="shared" si="353"/>
        <v>45901</v>
      </c>
      <c r="D2425" s="384">
        <f t="shared" si="353"/>
        <v>45930</v>
      </c>
      <c r="E2425" s="385">
        <f ca="1">IFERROR(INDEX('3. GRI Pricing'!$A$16:$AP$616,MATCH('PBI data'!$B2425,'3. GRI Pricing'!$A$16:$A$616,0),MATCH('PBI data'!$D2425,'3. GRI Pricing'!$A$16:$AP$16,0)),0)</f>
        <v>1436.2999999999993</v>
      </c>
    </row>
    <row r="2426" spans="1:5" x14ac:dyDescent="0.25">
      <c r="A2426" s="381">
        <f>A2414+1</f>
        <v>203</v>
      </c>
      <c r="B2426" s="383" t="str">
        <f ca="1">OFFSET('3. GRI Pricing'!$A$16,'PBI data'!A2426,0)</f>
        <v>222708203</v>
      </c>
      <c r="C2426" s="384">
        <f t="shared" si="353"/>
        <v>45566</v>
      </c>
      <c r="D2426" s="384">
        <f t="shared" si="353"/>
        <v>45596</v>
      </c>
      <c r="E2426" s="385">
        <f ca="1">IFERROR(INDEX('3. GRI Pricing'!$A$16:$AP$616,MATCH('PBI data'!$B2426,'3. GRI Pricing'!$A$16:$A$616,0),MATCH('PBI data'!$D2426,'3. GRI Pricing'!$A$16:$AP$16,0)),0)</f>
        <v>1422.0200018271296</v>
      </c>
    </row>
    <row r="2427" spans="1:5" x14ac:dyDescent="0.25">
      <c r="B2427" s="1" t="str">
        <f ca="1">B2426</f>
        <v>222708203</v>
      </c>
      <c r="C2427" s="384">
        <f t="shared" si="353"/>
        <v>45597</v>
      </c>
      <c r="D2427" s="384">
        <f t="shared" si="353"/>
        <v>45626</v>
      </c>
      <c r="E2427" s="385">
        <f ca="1">IFERROR(INDEX('3. GRI Pricing'!$A$16:$AP$616,MATCH('PBI data'!$B2427,'3. GRI Pricing'!$A$16:$A$616,0),MATCH('PBI data'!$D2427,'3. GRI Pricing'!$A$16:$AP$16,0)),0)</f>
        <v>1428.846710306977</v>
      </c>
    </row>
    <row r="2428" spans="1:5" x14ac:dyDescent="0.25">
      <c r="B2428" s="1" t="str">
        <f t="shared" ref="B2428:B2437" ca="1" si="355">B2427</f>
        <v>222708203</v>
      </c>
      <c r="C2428" s="384">
        <f t="shared" si="353"/>
        <v>45627</v>
      </c>
      <c r="D2428" s="384">
        <f t="shared" si="353"/>
        <v>45657</v>
      </c>
      <c r="E2428" s="385">
        <f ca="1">IFERROR(INDEX('3. GRI Pricing'!$A$16:$AP$616,MATCH('PBI data'!$B2428,'3. GRI Pricing'!$A$16:$A$616,0),MATCH('PBI data'!$D2428,'3. GRI Pricing'!$A$16:$AP$16,0)),0)</f>
        <v>1435.9354074921664</v>
      </c>
    </row>
    <row r="2429" spans="1:5" x14ac:dyDescent="0.25">
      <c r="B2429" s="1" t="str">
        <f t="shared" ca="1" si="355"/>
        <v>222708203</v>
      </c>
      <c r="C2429" s="384">
        <f t="shared" si="353"/>
        <v>45658</v>
      </c>
      <c r="D2429" s="384">
        <f t="shared" si="353"/>
        <v>45688</v>
      </c>
      <c r="E2429" s="385">
        <f ca="1">IFERROR(INDEX('3. GRI Pricing'!$A$16:$AP$616,MATCH('PBI data'!$B2429,'3. GRI Pricing'!$A$16:$A$616,0),MATCH('PBI data'!$D2429,'3. GRI Pricing'!$A$16:$AP$16,0)),0)</f>
        <v>1443.0592726400357</v>
      </c>
    </row>
    <row r="2430" spans="1:5" x14ac:dyDescent="0.25">
      <c r="B2430" s="1" t="str">
        <f t="shared" ca="1" si="355"/>
        <v>222708203</v>
      </c>
      <c r="C2430" s="384">
        <f t="shared" si="353"/>
        <v>45689</v>
      </c>
      <c r="D2430" s="384">
        <f t="shared" si="353"/>
        <v>45716</v>
      </c>
      <c r="E2430" s="385">
        <f ca="1">IFERROR(INDEX('3. GRI Pricing'!$A$16:$AP$616,MATCH('PBI data'!$B2430,'3. GRI Pricing'!$A$16:$A$616,0),MATCH('PBI data'!$D2430,'3. GRI Pricing'!$A$16:$AP$16,0)),0)</f>
        <v>1449.5241042056596</v>
      </c>
    </row>
    <row r="2431" spans="1:5" x14ac:dyDescent="0.25">
      <c r="B2431" s="1" t="str">
        <f t="shared" ca="1" si="355"/>
        <v>222708203</v>
      </c>
      <c r="C2431" s="384">
        <f t="shared" ref="C2431:D2446" si="356">C2419</f>
        <v>45717</v>
      </c>
      <c r="D2431" s="384">
        <f t="shared" si="356"/>
        <v>45747</v>
      </c>
      <c r="E2431" s="385">
        <f ca="1">IFERROR(INDEX('3. GRI Pricing'!$A$16:$AP$616,MATCH('PBI data'!$B2431,'3. GRI Pricing'!$A$16:$A$616,0),MATCH('PBI data'!$D2431,'3. GRI Pricing'!$A$16:$AP$16,0)),0)</f>
        <v>1456.7153846720851</v>
      </c>
    </row>
    <row r="2432" spans="1:5" x14ac:dyDescent="0.25">
      <c r="B2432" s="1" t="str">
        <f t="shared" ca="1" si="355"/>
        <v>222708203</v>
      </c>
      <c r="C2432" s="384">
        <f t="shared" si="356"/>
        <v>45748</v>
      </c>
      <c r="D2432" s="384">
        <f t="shared" si="356"/>
        <v>45777</v>
      </c>
      <c r="E2432" s="385">
        <f ca="1">IFERROR(INDEX('3. GRI Pricing'!$A$16:$AP$616,MATCH('PBI data'!$B2432,'3. GRI Pricing'!$A$16:$A$616,0),MATCH('PBI data'!$D2432,'3. GRI Pricing'!$A$16:$AP$16,0)),0)</f>
        <v>1463.708655692526</v>
      </c>
    </row>
    <row r="2433" spans="1:5" x14ac:dyDescent="0.25">
      <c r="B2433" s="1" t="str">
        <f t="shared" ca="1" si="355"/>
        <v>222708203</v>
      </c>
      <c r="C2433" s="384">
        <f t="shared" si="356"/>
        <v>45778</v>
      </c>
      <c r="D2433" s="384">
        <f t="shared" si="356"/>
        <v>45808</v>
      </c>
      <c r="E2433" s="385">
        <f ca="1">IFERROR(INDEX('3. GRI Pricing'!$A$16:$AP$616,MATCH('PBI data'!$B2433,'3. GRI Pricing'!$A$16:$A$616,0),MATCH('PBI data'!$D2433,'3. GRI Pricing'!$A$16:$AP$16,0)),0)</f>
        <v>1470.9703075917112</v>
      </c>
    </row>
    <row r="2434" spans="1:5" x14ac:dyDescent="0.25">
      <c r="B2434" s="1" t="str">
        <f t="shared" ca="1" si="355"/>
        <v>222708203</v>
      </c>
      <c r="C2434" s="384">
        <f t="shared" si="356"/>
        <v>45809</v>
      </c>
      <c r="D2434" s="384">
        <f t="shared" si="356"/>
        <v>45838</v>
      </c>
      <c r="E2434" s="385">
        <f ca="1">IFERROR(INDEX('3. GRI Pricing'!$A$16:$AP$616,MATCH('PBI data'!$B2434,'3. GRI Pricing'!$A$16:$A$616,0),MATCH('PBI data'!$D2434,'3. GRI Pricing'!$A$16:$AP$16,0)),0)</f>
        <v>1478.0320123915997</v>
      </c>
    </row>
    <row r="2435" spans="1:5" x14ac:dyDescent="0.25">
      <c r="B2435" s="1" t="str">
        <f t="shared" ca="1" si="355"/>
        <v>222708203</v>
      </c>
      <c r="C2435" s="384">
        <f t="shared" si="356"/>
        <v>45839</v>
      </c>
      <c r="D2435" s="384">
        <f t="shared" si="356"/>
        <v>45869</v>
      </c>
      <c r="E2435" s="385">
        <f ca="1">IFERROR(INDEX('3. GRI Pricing'!$A$16:$AP$616,MATCH('PBI data'!$B2435,'3. GRI Pricing'!$A$16:$A$616,0),MATCH('PBI data'!$D2435,'3. GRI Pricing'!$A$16:$AP$16,0)),0)</f>
        <v>1485.364724354529</v>
      </c>
    </row>
    <row r="2436" spans="1:5" x14ac:dyDescent="0.25">
      <c r="B2436" s="1" t="str">
        <f t="shared" ca="1" si="355"/>
        <v>222708203</v>
      </c>
      <c r="C2436" s="384">
        <f t="shared" si="356"/>
        <v>45870</v>
      </c>
      <c r="D2436" s="384">
        <f t="shared" si="356"/>
        <v>45900</v>
      </c>
      <c r="E2436" s="385">
        <f ca="1">IFERROR(INDEX('3. GRI Pricing'!$A$16:$AP$616,MATCH('PBI data'!$B2436,'3. GRI Pricing'!$A$16:$A$616,0),MATCH('PBI data'!$D2436,'3. GRI Pricing'!$A$16:$AP$16,0)),0)</f>
        <v>1492.7338148696688</v>
      </c>
    </row>
    <row r="2437" spans="1:5" x14ac:dyDescent="0.25">
      <c r="B2437" s="1" t="str">
        <f t="shared" ca="1" si="355"/>
        <v>222708203</v>
      </c>
      <c r="C2437" s="384">
        <f t="shared" si="356"/>
        <v>45901</v>
      </c>
      <c r="D2437" s="384">
        <f t="shared" si="356"/>
        <v>45930</v>
      </c>
      <c r="E2437" s="385">
        <f ca="1">IFERROR(INDEX('3. GRI Pricing'!$A$16:$AP$616,MATCH('PBI data'!$B2437,'3. GRI Pricing'!$A$16:$A$616,0),MATCH('PBI data'!$D2437,'3. GRI Pricing'!$A$16:$AP$16,0)),0)</f>
        <v>1499.899999999999</v>
      </c>
    </row>
    <row r="2438" spans="1:5" x14ac:dyDescent="0.25">
      <c r="A2438" s="381">
        <f>A2426+1</f>
        <v>204</v>
      </c>
      <c r="B2438" s="383" t="str">
        <f ca="1">OFFSET('3. GRI Pricing'!$A$16,'PBI data'!A2438,0)</f>
        <v>222708204</v>
      </c>
      <c r="C2438" s="384">
        <f t="shared" si="356"/>
        <v>45566</v>
      </c>
      <c r="D2438" s="384">
        <f t="shared" si="356"/>
        <v>45596</v>
      </c>
      <c r="E2438" s="385">
        <f ca="1">IFERROR(INDEX('3. GRI Pricing'!$A$16:$AP$616,MATCH('PBI data'!$B2438,'3. GRI Pricing'!$A$16:$A$616,0),MATCH('PBI data'!$D2438,'3. GRI Pricing'!$A$16:$AP$16,0)),0)</f>
        <v>1366.7471395652979</v>
      </c>
    </row>
    <row r="2439" spans="1:5" x14ac:dyDescent="0.25">
      <c r="B2439" s="1" t="str">
        <f ca="1">B2438</f>
        <v>222708204</v>
      </c>
      <c r="C2439" s="384">
        <f t="shared" si="356"/>
        <v>45597</v>
      </c>
      <c r="D2439" s="384">
        <f t="shared" si="356"/>
        <v>45626</v>
      </c>
      <c r="E2439" s="385">
        <f ca="1">IFERROR(INDEX('3. GRI Pricing'!$A$16:$AP$616,MATCH('PBI data'!$B2439,'3. GRI Pricing'!$A$16:$A$616,0),MATCH('PBI data'!$D2439,'3. GRI Pricing'!$A$16:$AP$16,0)),0)</f>
        <v>1373.308498952289</v>
      </c>
    </row>
    <row r="2440" spans="1:5" x14ac:dyDescent="0.25">
      <c r="B2440" s="1" t="str">
        <f t="shared" ref="B2440:B2449" ca="1" si="357">B2439</f>
        <v>222708204</v>
      </c>
      <c r="C2440" s="384">
        <f t="shared" si="356"/>
        <v>45627</v>
      </c>
      <c r="D2440" s="384">
        <f t="shared" si="356"/>
        <v>45657</v>
      </c>
      <c r="E2440" s="385">
        <f ca="1">IFERROR(INDEX('3. GRI Pricing'!$A$16:$AP$616,MATCH('PBI data'!$B2440,'3. GRI Pricing'!$A$16:$A$616,0),MATCH('PBI data'!$D2440,'3. GRI Pricing'!$A$16:$AP$16,0)),0)</f>
        <v>1380.1216637380542</v>
      </c>
    </row>
    <row r="2441" spans="1:5" x14ac:dyDescent="0.25">
      <c r="B2441" s="1" t="str">
        <f t="shared" ca="1" si="357"/>
        <v>222708204</v>
      </c>
      <c r="C2441" s="384">
        <f t="shared" si="356"/>
        <v>45658</v>
      </c>
      <c r="D2441" s="384">
        <f t="shared" si="356"/>
        <v>45688</v>
      </c>
      <c r="E2441" s="385">
        <f ca="1">IFERROR(INDEX('3. GRI Pricing'!$A$16:$AP$616,MATCH('PBI data'!$B2441,'3. GRI Pricing'!$A$16:$A$616,0),MATCH('PBI data'!$D2441,'3. GRI Pricing'!$A$16:$AP$16,0)),0)</f>
        <v>1386.9686295338863</v>
      </c>
    </row>
    <row r="2442" spans="1:5" x14ac:dyDescent="0.25">
      <c r="B2442" s="1" t="str">
        <f t="shared" ca="1" si="357"/>
        <v>222708204</v>
      </c>
      <c r="C2442" s="384">
        <f t="shared" si="356"/>
        <v>45689</v>
      </c>
      <c r="D2442" s="384">
        <f t="shared" si="356"/>
        <v>45716</v>
      </c>
      <c r="E2442" s="385">
        <f ca="1">IFERROR(INDEX('3. GRI Pricing'!$A$16:$AP$616,MATCH('PBI data'!$B2442,'3. GRI Pricing'!$A$16:$A$616,0),MATCH('PBI data'!$D2442,'3. GRI Pricing'!$A$16:$AP$16,0)),0)</f>
        <v>1393.1821778937792</v>
      </c>
    </row>
    <row r="2443" spans="1:5" x14ac:dyDescent="0.25">
      <c r="B2443" s="1" t="str">
        <f t="shared" ca="1" si="357"/>
        <v>222708204</v>
      </c>
      <c r="C2443" s="384">
        <f t="shared" si="356"/>
        <v>45717</v>
      </c>
      <c r="D2443" s="384">
        <f t="shared" si="356"/>
        <v>45747</v>
      </c>
      <c r="E2443" s="385">
        <f ca="1">IFERROR(INDEX('3. GRI Pricing'!$A$16:$AP$616,MATCH('PBI data'!$B2443,'3. GRI Pricing'!$A$16:$A$616,0),MATCH('PBI data'!$D2443,'3. GRI Pricing'!$A$16:$AP$16,0)),0)</f>
        <v>1400.0939386247608</v>
      </c>
    </row>
    <row r="2444" spans="1:5" x14ac:dyDescent="0.25">
      <c r="B2444" s="1" t="str">
        <f t="shared" ca="1" si="357"/>
        <v>222708204</v>
      </c>
      <c r="C2444" s="384">
        <f t="shared" si="356"/>
        <v>45748</v>
      </c>
      <c r="D2444" s="384">
        <f t="shared" si="356"/>
        <v>45777</v>
      </c>
      <c r="E2444" s="385">
        <f ca="1">IFERROR(INDEX('3. GRI Pricing'!$A$16:$AP$616,MATCH('PBI data'!$B2444,'3. GRI Pricing'!$A$16:$A$616,0),MATCH('PBI data'!$D2444,'3. GRI Pricing'!$A$16:$AP$16,0)),0)</f>
        <v>1406.8153863899902</v>
      </c>
    </row>
    <row r="2445" spans="1:5" x14ac:dyDescent="0.25">
      <c r="B2445" s="1" t="str">
        <f t="shared" ca="1" si="357"/>
        <v>222708204</v>
      </c>
      <c r="C2445" s="384">
        <f t="shared" si="356"/>
        <v>45778</v>
      </c>
      <c r="D2445" s="384">
        <f t="shared" si="356"/>
        <v>45808</v>
      </c>
      <c r="E2445" s="385">
        <f ca="1">IFERROR(INDEX('3. GRI Pricing'!$A$16:$AP$616,MATCH('PBI data'!$B2445,'3. GRI Pricing'!$A$16:$A$616,0),MATCH('PBI data'!$D2445,'3. GRI Pricing'!$A$16:$AP$16,0)),0)</f>
        <v>1413.794783268359</v>
      </c>
    </row>
    <row r="2446" spans="1:5" x14ac:dyDescent="0.25">
      <c r="B2446" s="1" t="str">
        <f t="shared" ca="1" si="357"/>
        <v>222708204</v>
      </c>
      <c r="C2446" s="384">
        <f t="shared" si="356"/>
        <v>45809</v>
      </c>
      <c r="D2446" s="384">
        <f t="shared" si="356"/>
        <v>45838</v>
      </c>
      <c r="E2446" s="385">
        <f ca="1">IFERROR(INDEX('3. GRI Pricing'!$A$16:$AP$616,MATCH('PBI data'!$B2446,'3. GRI Pricing'!$A$16:$A$616,0),MATCH('PBI data'!$D2446,'3. GRI Pricing'!$A$16:$AP$16,0)),0)</f>
        <v>1420.5820048428102</v>
      </c>
    </row>
    <row r="2447" spans="1:5" x14ac:dyDescent="0.25">
      <c r="B2447" s="1" t="str">
        <f t="shared" ca="1" si="357"/>
        <v>222708204</v>
      </c>
      <c r="C2447" s="384">
        <f t="shared" ref="C2447:D2462" si="358">C2435</f>
        <v>45839</v>
      </c>
      <c r="D2447" s="384">
        <f t="shared" si="358"/>
        <v>45869</v>
      </c>
      <c r="E2447" s="385">
        <f ca="1">IFERROR(INDEX('3. GRI Pricing'!$A$16:$AP$616,MATCH('PBI data'!$B2447,'3. GRI Pricing'!$A$16:$A$616,0),MATCH('PBI data'!$D2447,'3. GRI Pricing'!$A$16:$AP$16,0)),0)</f>
        <v>1427.6296997329755</v>
      </c>
    </row>
    <row r="2448" spans="1:5" x14ac:dyDescent="0.25">
      <c r="B2448" s="1" t="str">
        <f t="shared" ca="1" si="357"/>
        <v>222708204</v>
      </c>
      <c r="C2448" s="384">
        <f t="shared" si="358"/>
        <v>45870</v>
      </c>
      <c r="D2448" s="384">
        <f t="shared" si="358"/>
        <v>45900</v>
      </c>
      <c r="E2448" s="385">
        <f ca="1">IFERROR(INDEX('3. GRI Pricing'!$A$16:$AP$616,MATCH('PBI data'!$B2448,'3. GRI Pricing'!$A$16:$A$616,0),MATCH('PBI data'!$D2448,'3. GRI Pricing'!$A$16:$AP$16,0)),0)</f>
        <v>1434.7123591680215</v>
      </c>
    </row>
    <row r="2449" spans="1:5" x14ac:dyDescent="0.25">
      <c r="B2449" s="1" t="str">
        <f t="shared" ca="1" si="357"/>
        <v>222708204</v>
      </c>
      <c r="C2449" s="384">
        <f t="shared" si="358"/>
        <v>45901</v>
      </c>
      <c r="D2449" s="384">
        <f t="shared" si="358"/>
        <v>45930</v>
      </c>
      <c r="E2449" s="385">
        <f ca="1">IFERROR(INDEX('3. GRI Pricing'!$A$16:$AP$616,MATCH('PBI data'!$B2449,'3. GRI Pricing'!$A$16:$A$616,0),MATCH('PBI data'!$D2449,'3. GRI Pricing'!$A$16:$AP$16,0)),0)</f>
        <v>1441.5999999999997</v>
      </c>
    </row>
    <row r="2450" spans="1:5" x14ac:dyDescent="0.25">
      <c r="A2450" s="381">
        <f>A2438+1</f>
        <v>205</v>
      </c>
      <c r="B2450" s="383" t="str">
        <f ca="1">OFFSET('3. GRI Pricing'!$A$16,'PBI data'!A2450,0)</f>
        <v>222708205</v>
      </c>
      <c r="C2450" s="384">
        <f t="shared" si="358"/>
        <v>45566</v>
      </c>
      <c r="D2450" s="384">
        <f t="shared" si="358"/>
        <v>45596</v>
      </c>
      <c r="E2450" s="385">
        <f ca="1">IFERROR(INDEX('3. GRI Pricing'!$A$16:$AP$616,MATCH('PBI data'!$B2450,'3. GRI Pricing'!$A$16:$A$616,0),MATCH('PBI data'!$D2450,'3. GRI Pricing'!$A$16:$AP$16,0)),0)</f>
        <v>1422.0200018271296</v>
      </c>
    </row>
    <row r="2451" spans="1:5" x14ac:dyDescent="0.25">
      <c r="B2451" s="1" t="str">
        <f ca="1">B2450</f>
        <v>222708205</v>
      </c>
      <c r="C2451" s="384">
        <f t="shared" si="358"/>
        <v>45597</v>
      </c>
      <c r="D2451" s="384">
        <f t="shared" si="358"/>
        <v>45626</v>
      </c>
      <c r="E2451" s="385">
        <f ca="1">IFERROR(INDEX('3. GRI Pricing'!$A$16:$AP$616,MATCH('PBI data'!$B2451,'3. GRI Pricing'!$A$16:$A$616,0),MATCH('PBI data'!$D2451,'3. GRI Pricing'!$A$16:$AP$16,0)),0)</f>
        <v>1428.846710306977</v>
      </c>
    </row>
    <row r="2452" spans="1:5" x14ac:dyDescent="0.25">
      <c r="B2452" s="1" t="str">
        <f t="shared" ref="B2452:B2461" ca="1" si="359">B2451</f>
        <v>222708205</v>
      </c>
      <c r="C2452" s="384">
        <f t="shared" si="358"/>
        <v>45627</v>
      </c>
      <c r="D2452" s="384">
        <f t="shared" si="358"/>
        <v>45657</v>
      </c>
      <c r="E2452" s="385">
        <f ca="1">IFERROR(INDEX('3. GRI Pricing'!$A$16:$AP$616,MATCH('PBI data'!$B2452,'3. GRI Pricing'!$A$16:$A$616,0),MATCH('PBI data'!$D2452,'3. GRI Pricing'!$A$16:$AP$16,0)),0)</f>
        <v>1435.9354074921664</v>
      </c>
    </row>
    <row r="2453" spans="1:5" x14ac:dyDescent="0.25">
      <c r="B2453" s="1" t="str">
        <f t="shared" ca="1" si="359"/>
        <v>222708205</v>
      </c>
      <c r="C2453" s="384">
        <f t="shared" si="358"/>
        <v>45658</v>
      </c>
      <c r="D2453" s="384">
        <f t="shared" si="358"/>
        <v>45688</v>
      </c>
      <c r="E2453" s="385">
        <f ca="1">IFERROR(INDEX('3. GRI Pricing'!$A$16:$AP$616,MATCH('PBI data'!$B2453,'3. GRI Pricing'!$A$16:$A$616,0),MATCH('PBI data'!$D2453,'3. GRI Pricing'!$A$16:$AP$16,0)),0)</f>
        <v>1443.0592726400357</v>
      </c>
    </row>
    <row r="2454" spans="1:5" x14ac:dyDescent="0.25">
      <c r="B2454" s="1" t="str">
        <f t="shared" ca="1" si="359"/>
        <v>222708205</v>
      </c>
      <c r="C2454" s="384">
        <f t="shared" si="358"/>
        <v>45689</v>
      </c>
      <c r="D2454" s="384">
        <f t="shared" si="358"/>
        <v>45716</v>
      </c>
      <c r="E2454" s="385">
        <f ca="1">IFERROR(INDEX('3. GRI Pricing'!$A$16:$AP$616,MATCH('PBI data'!$B2454,'3. GRI Pricing'!$A$16:$A$616,0),MATCH('PBI data'!$D2454,'3. GRI Pricing'!$A$16:$AP$16,0)),0)</f>
        <v>1449.5241042056596</v>
      </c>
    </row>
    <row r="2455" spans="1:5" x14ac:dyDescent="0.25">
      <c r="B2455" s="1" t="str">
        <f t="shared" ca="1" si="359"/>
        <v>222708205</v>
      </c>
      <c r="C2455" s="384">
        <f t="shared" si="358"/>
        <v>45717</v>
      </c>
      <c r="D2455" s="384">
        <f t="shared" si="358"/>
        <v>45747</v>
      </c>
      <c r="E2455" s="385">
        <f ca="1">IFERROR(INDEX('3. GRI Pricing'!$A$16:$AP$616,MATCH('PBI data'!$B2455,'3. GRI Pricing'!$A$16:$A$616,0),MATCH('PBI data'!$D2455,'3. GRI Pricing'!$A$16:$AP$16,0)),0)</f>
        <v>1456.7153846720851</v>
      </c>
    </row>
    <row r="2456" spans="1:5" x14ac:dyDescent="0.25">
      <c r="B2456" s="1" t="str">
        <f t="shared" ca="1" si="359"/>
        <v>222708205</v>
      </c>
      <c r="C2456" s="384">
        <f t="shared" si="358"/>
        <v>45748</v>
      </c>
      <c r="D2456" s="384">
        <f t="shared" si="358"/>
        <v>45777</v>
      </c>
      <c r="E2456" s="385">
        <f ca="1">IFERROR(INDEX('3. GRI Pricing'!$A$16:$AP$616,MATCH('PBI data'!$B2456,'3. GRI Pricing'!$A$16:$A$616,0),MATCH('PBI data'!$D2456,'3. GRI Pricing'!$A$16:$AP$16,0)),0)</f>
        <v>1463.708655692526</v>
      </c>
    </row>
    <row r="2457" spans="1:5" x14ac:dyDescent="0.25">
      <c r="B2457" s="1" t="str">
        <f t="shared" ca="1" si="359"/>
        <v>222708205</v>
      </c>
      <c r="C2457" s="384">
        <f t="shared" si="358"/>
        <v>45778</v>
      </c>
      <c r="D2457" s="384">
        <f t="shared" si="358"/>
        <v>45808</v>
      </c>
      <c r="E2457" s="385">
        <f ca="1">IFERROR(INDEX('3. GRI Pricing'!$A$16:$AP$616,MATCH('PBI data'!$B2457,'3. GRI Pricing'!$A$16:$A$616,0),MATCH('PBI data'!$D2457,'3. GRI Pricing'!$A$16:$AP$16,0)),0)</f>
        <v>1470.9703075917112</v>
      </c>
    </row>
    <row r="2458" spans="1:5" x14ac:dyDescent="0.25">
      <c r="B2458" s="1" t="str">
        <f t="shared" ca="1" si="359"/>
        <v>222708205</v>
      </c>
      <c r="C2458" s="384">
        <f t="shared" si="358"/>
        <v>45809</v>
      </c>
      <c r="D2458" s="384">
        <f t="shared" si="358"/>
        <v>45838</v>
      </c>
      <c r="E2458" s="385">
        <f ca="1">IFERROR(INDEX('3. GRI Pricing'!$A$16:$AP$616,MATCH('PBI data'!$B2458,'3. GRI Pricing'!$A$16:$A$616,0),MATCH('PBI data'!$D2458,'3. GRI Pricing'!$A$16:$AP$16,0)),0)</f>
        <v>1478.0320123915997</v>
      </c>
    </row>
    <row r="2459" spans="1:5" x14ac:dyDescent="0.25">
      <c r="B2459" s="1" t="str">
        <f t="shared" ca="1" si="359"/>
        <v>222708205</v>
      </c>
      <c r="C2459" s="384">
        <f t="shared" si="358"/>
        <v>45839</v>
      </c>
      <c r="D2459" s="384">
        <f t="shared" si="358"/>
        <v>45869</v>
      </c>
      <c r="E2459" s="385">
        <f ca="1">IFERROR(INDEX('3. GRI Pricing'!$A$16:$AP$616,MATCH('PBI data'!$B2459,'3. GRI Pricing'!$A$16:$A$616,0),MATCH('PBI data'!$D2459,'3. GRI Pricing'!$A$16:$AP$16,0)),0)</f>
        <v>1485.364724354529</v>
      </c>
    </row>
    <row r="2460" spans="1:5" x14ac:dyDescent="0.25">
      <c r="B2460" s="1" t="str">
        <f t="shared" ca="1" si="359"/>
        <v>222708205</v>
      </c>
      <c r="C2460" s="384">
        <f t="shared" si="358"/>
        <v>45870</v>
      </c>
      <c r="D2460" s="384">
        <f t="shared" si="358"/>
        <v>45900</v>
      </c>
      <c r="E2460" s="385">
        <f ca="1">IFERROR(INDEX('3. GRI Pricing'!$A$16:$AP$616,MATCH('PBI data'!$B2460,'3. GRI Pricing'!$A$16:$A$616,0),MATCH('PBI data'!$D2460,'3. GRI Pricing'!$A$16:$AP$16,0)),0)</f>
        <v>1492.7338148696688</v>
      </c>
    </row>
    <row r="2461" spans="1:5" x14ac:dyDescent="0.25">
      <c r="B2461" s="1" t="str">
        <f t="shared" ca="1" si="359"/>
        <v>222708205</v>
      </c>
      <c r="C2461" s="384">
        <f t="shared" si="358"/>
        <v>45901</v>
      </c>
      <c r="D2461" s="384">
        <f t="shared" si="358"/>
        <v>45930</v>
      </c>
      <c r="E2461" s="385">
        <f ca="1">IFERROR(INDEX('3. GRI Pricing'!$A$16:$AP$616,MATCH('PBI data'!$B2461,'3. GRI Pricing'!$A$16:$A$616,0),MATCH('PBI data'!$D2461,'3. GRI Pricing'!$A$16:$AP$16,0)),0)</f>
        <v>1499.899999999999</v>
      </c>
    </row>
    <row r="2462" spans="1:5" x14ac:dyDescent="0.25">
      <c r="A2462" s="381">
        <f>A2450+1</f>
        <v>206</v>
      </c>
      <c r="B2462" s="383" t="str">
        <f ca="1">OFFSET('3. GRI Pricing'!$A$16,'PBI data'!A2462,0)</f>
        <v>222708206</v>
      </c>
      <c r="C2462" s="384">
        <f t="shared" si="358"/>
        <v>45566</v>
      </c>
      <c r="D2462" s="384">
        <f t="shared" si="358"/>
        <v>45596</v>
      </c>
      <c r="E2462" s="385">
        <f ca="1">IFERROR(INDEX('3. GRI Pricing'!$A$16:$AP$616,MATCH('PBI data'!$B2462,'3. GRI Pricing'!$A$16:$A$616,0),MATCH('PBI data'!$D2462,'3. GRI Pricing'!$A$16:$AP$16,0)),0)</f>
        <v>1743.6075640777879</v>
      </c>
    </row>
    <row r="2463" spans="1:5" x14ac:dyDescent="0.25">
      <c r="B2463" s="1" t="str">
        <f ca="1">B2462</f>
        <v>222708206</v>
      </c>
      <c r="C2463" s="384">
        <f t="shared" ref="C2463:D2478" si="360">C2451</f>
        <v>45597</v>
      </c>
      <c r="D2463" s="384">
        <f t="shared" si="360"/>
        <v>45626</v>
      </c>
      <c r="E2463" s="385">
        <f ca="1">IFERROR(INDEX('3. GRI Pricing'!$A$16:$AP$616,MATCH('PBI data'!$B2463,'3. GRI Pricing'!$A$16:$A$616,0),MATCH('PBI data'!$D2463,'3. GRI Pricing'!$A$16:$AP$16,0)),0)</f>
        <v>1751.9781218251626</v>
      </c>
    </row>
    <row r="2464" spans="1:5" x14ac:dyDescent="0.25">
      <c r="B2464" s="1" t="str">
        <f t="shared" ref="B2464:B2473" ca="1" si="361">B2463</f>
        <v>222708206</v>
      </c>
      <c r="C2464" s="384">
        <f t="shared" si="360"/>
        <v>45627</v>
      </c>
      <c r="D2464" s="384">
        <f t="shared" si="360"/>
        <v>45657</v>
      </c>
      <c r="E2464" s="385">
        <f ca="1">IFERROR(INDEX('3. GRI Pricing'!$A$16:$AP$616,MATCH('PBI data'!$B2464,'3. GRI Pricing'!$A$16:$A$616,0),MATCH('PBI data'!$D2464,'3. GRI Pricing'!$A$16:$AP$16,0)),0)</f>
        <v>1760.6699166070027</v>
      </c>
    </row>
    <row r="2465" spans="1:5" x14ac:dyDescent="0.25">
      <c r="B2465" s="1" t="str">
        <f t="shared" ca="1" si="361"/>
        <v>222708206</v>
      </c>
      <c r="C2465" s="384">
        <f t="shared" si="360"/>
        <v>45658</v>
      </c>
      <c r="D2465" s="384">
        <f t="shared" si="360"/>
        <v>45688</v>
      </c>
      <c r="E2465" s="385">
        <f ca="1">IFERROR(INDEX('3. GRI Pricing'!$A$16:$AP$616,MATCH('PBI data'!$B2465,'3. GRI Pricing'!$A$16:$A$616,0),MATCH('PBI data'!$D2465,'3. GRI Pricing'!$A$16:$AP$16,0)),0)</f>
        <v>1769.404832530362</v>
      </c>
    </row>
    <row r="2466" spans="1:5" x14ac:dyDescent="0.25">
      <c r="B2466" s="1" t="str">
        <f t="shared" ca="1" si="361"/>
        <v>222708206</v>
      </c>
      <c r="C2466" s="384">
        <f t="shared" si="360"/>
        <v>45689</v>
      </c>
      <c r="D2466" s="384">
        <f t="shared" si="360"/>
        <v>45716</v>
      </c>
      <c r="E2466" s="385">
        <f ca="1">IFERROR(INDEX('3. GRI Pricing'!$A$16:$AP$616,MATCH('PBI data'!$B2466,'3. GRI Pricing'!$A$16:$A$616,0),MATCH('PBI data'!$D2466,'3. GRI Pricing'!$A$16:$AP$16,0)),0)</f>
        <v>1777.3316754747841</v>
      </c>
    </row>
    <row r="2467" spans="1:5" x14ac:dyDescent="0.25">
      <c r="B2467" s="1" t="str">
        <f t="shared" ca="1" si="361"/>
        <v>222708206</v>
      </c>
      <c r="C2467" s="384">
        <f t="shared" si="360"/>
        <v>45717</v>
      </c>
      <c r="D2467" s="384">
        <f t="shared" si="360"/>
        <v>45747</v>
      </c>
      <c r="E2467" s="385">
        <f ca="1">IFERROR(INDEX('3. GRI Pricing'!$A$16:$AP$616,MATCH('PBI data'!$B2467,'3. GRI Pricing'!$A$16:$A$616,0),MATCH('PBI data'!$D2467,'3. GRI Pricing'!$A$16:$AP$16,0)),0)</f>
        <v>1786.1492525837937</v>
      </c>
    </row>
    <row r="2468" spans="1:5" x14ac:dyDescent="0.25">
      <c r="B2468" s="1" t="str">
        <f t="shared" ca="1" si="361"/>
        <v>222708206</v>
      </c>
      <c r="C2468" s="384">
        <f t="shared" si="360"/>
        <v>45748</v>
      </c>
      <c r="D2468" s="384">
        <f t="shared" si="360"/>
        <v>45777</v>
      </c>
      <c r="E2468" s="385">
        <f ca="1">IFERROR(INDEX('3. GRI Pricing'!$A$16:$AP$616,MATCH('PBI data'!$B2468,'3. GRI Pricing'!$A$16:$A$616,0),MATCH('PBI data'!$D2468,'3. GRI Pricing'!$A$16:$AP$16,0)),0)</f>
        <v>1794.7240407254651</v>
      </c>
    </row>
    <row r="2469" spans="1:5" x14ac:dyDescent="0.25">
      <c r="B2469" s="1" t="str">
        <f t="shared" ca="1" si="361"/>
        <v>222708206</v>
      </c>
      <c r="C2469" s="384">
        <f t="shared" si="360"/>
        <v>45778</v>
      </c>
      <c r="D2469" s="384">
        <f t="shared" si="360"/>
        <v>45808</v>
      </c>
      <c r="E2469" s="385">
        <f ca="1">IFERROR(INDEX('3. GRI Pricing'!$A$16:$AP$616,MATCH('PBI data'!$B2469,'3. GRI Pricing'!$A$16:$A$616,0),MATCH('PBI data'!$D2469,'3. GRI Pricing'!$A$16:$AP$16,0)),0)</f>
        <v>1803.6279036548547</v>
      </c>
    </row>
    <row r="2470" spans="1:5" x14ac:dyDescent="0.25">
      <c r="B2470" s="1" t="str">
        <f t="shared" ca="1" si="361"/>
        <v>222708206</v>
      </c>
      <c r="C2470" s="384">
        <f t="shared" si="360"/>
        <v>45809</v>
      </c>
      <c r="D2470" s="384">
        <f t="shared" si="360"/>
        <v>45838</v>
      </c>
      <c r="E2470" s="385">
        <f ca="1">IFERROR(INDEX('3. GRI Pricing'!$A$16:$AP$616,MATCH('PBI data'!$B2470,'3. GRI Pricing'!$A$16:$A$616,0),MATCH('PBI data'!$D2470,'3. GRI Pricing'!$A$16:$AP$16,0)),0)</f>
        <v>1812.2866017663787</v>
      </c>
    </row>
    <row r="2471" spans="1:5" x14ac:dyDescent="0.25">
      <c r="B2471" s="1" t="str">
        <f t="shared" ca="1" si="361"/>
        <v>222708206</v>
      </c>
      <c r="C2471" s="384">
        <f t="shared" si="360"/>
        <v>45839</v>
      </c>
      <c r="D2471" s="384">
        <f t="shared" si="360"/>
        <v>45869</v>
      </c>
      <c r="E2471" s="385">
        <f ca="1">IFERROR(INDEX('3. GRI Pricing'!$A$16:$AP$616,MATCH('PBI data'!$B2471,'3. GRI Pricing'!$A$16:$A$616,0),MATCH('PBI data'!$D2471,'3. GRI Pricing'!$A$16:$AP$16,0)),0)</f>
        <v>1821.2775948799354</v>
      </c>
    </row>
    <row r="2472" spans="1:5" x14ac:dyDescent="0.25">
      <c r="B2472" s="1" t="str">
        <f t="shared" ca="1" si="361"/>
        <v>222708206</v>
      </c>
      <c r="C2472" s="384">
        <f t="shared" si="360"/>
        <v>45870</v>
      </c>
      <c r="D2472" s="384">
        <f t="shared" si="360"/>
        <v>45900</v>
      </c>
      <c r="E2472" s="385">
        <f ca="1">IFERROR(INDEX('3. GRI Pricing'!$A$16:$AP$616,MATCH('PBI data'!$B2472,'3. GRI Pricing'!$A$16:$A$616,0),MATCH('PBI data'!$D2472,'3. GRI Pricing'!$A$16:$AP$16,0)),0)</f>
        <v>1830.3131934974388</v>
      </c>
    </row>
    <row r="2473" spans="1:5" x14ac:dyDescent="0.25">
      <c r="B2473" s="1" t="str">
        <f t="shared" ca="1" si="361"/>
        <v>222708206</v>
      </c>
      <c r="C2473" s="384">
        <f t="shared" si="360"/>
        <v>45901</v>
      </c>
      <c r="D2473" s="384">
        <f t="shared" si="360"/>
        <v>45930</v>
      </c>
      <c r="E2473" s="385">
        <f ca="1">IFERROR(INDEX('3. GRI Pricing'!$A$16:$AP$616,MATCH('PBI data'!$B2473,'3. GRI Pricing'!$A$16:$A$616,0),MATCH('PBI data'!$D2473,'3. GRI Pricing'!$A$16:$AP$16,0)),0)</f>
        <v>1839.0999999999992</v>
      </c>
    </row>
    <row r="2474" spans="1:5" x14ac:dyDescent="0.25">
      <c r="A2474" s="381">
        <f>A2462+1</f>
        <v>207</v>
      </c>
      <c r="B2474" s="383" t="str">
        <f ca="1">OFFSET('3. GRI Pricing'!$A$16,'PBI data'!A2474,0)</f>
        <v>222708207</v>
      </c>
      <c r="C2474" s="384">
        <f t="shared" si="360"/>
        <v>45566</v>
      </c>
      <c r="D2474" s="384">
        <f t="shared" si="360"/>
        <v>45596</v>
      </c>
      <c r="E2474" s="385">
        <f ca="1">IFERROR(INDEX('3. GRI Pricing'!$A$16:$AP$616,MATCH('PBI data'!$B2474,'3. GRI Pricing'!$A$16:$A$616,0),MATCH('PBI data'!$D2474,'3. GRI Pricing'!$A$16:$AP$16,0)),0)</f>
        <v>1422.0200018271296</v>
      </c>
    </row>
    <row r="2475" spans="1:5" x14ac:dyDescent="0.25">
      <c r="B2475" s="1" t="str">
        <f ca="1">B2474</f>
        <v>222708207</v>
      </c>
      <c r="C2475" s="384">
        <f t="shared" si="360"/>
        <v>45597</v>
      </c>
      <c r="D2475" s="384">
        <f t="shared" si="360"/>
        <v>45626</v>
      </c>
      <c r="E2475" s="385">
        <f ca="1">IFERROR(INDEX('3. GRI Pricing'!$A$16:$AP$616,MATCH('PBI data'!$B2475,'3. GRI Pricing'!$A$16:$A$616,0),MATCH('PBI data'!$D2475,'3. GRI Pricing'!$A$16:$AP$16,0)),0)</f>
        <v>1428.846710306977</v>
      </c>
    </row>
    <row r="2476" spans="1:5" x14ac:dyDescent="0.25">
      <c r="B2476" s="1" t="str">
        <f t="shared" ref="B2476:B2485" ca="1" si="362">B2475</f>
        <v>222708207</v>
      </c>
      <c r="C2476" s="384">
        <f t="shared" si="360"/>
        <v>45627</v>
      </c>
      <c r="D2476" s="384">
        <f t="shared" si="360"/>
        <v>45657</v>
      </c>
      <c r="E2476" s="385">
        <f ca="1">IFERROR(INDEX('3. GRI Pricing'!$A$16:$AP$616,MATCH('PBI data'!$B2476,'3. GRI Pricing'!$A$16:$A$616,0),MATCH('PBI data'!$D2476,'3. GRI Pricing'!$A$16:$AP$16,0)),0)</f>
        <v>1435.9354074921664</v>
      </c>
    </row>
    <row r="2477" spans="1:5" x14ac:dyDescent="0.25">
      <c r="B2477" s="1" t="str">
        <f t="shared" ca="1" si="362"/>
        <v>222708207</v>
      </c>
      <c r="C2477" s="384">
        <f t="shared" si="360"/>
        <v>45658</v>
      </c>
      <c r="D2477" s="384">
        <f t="shared" si="360"/>
        <v>45688</v>
      </c>
      <c r="E2477" s="385">
        <f ca="1">IFERROR(INDEX('3. GRI Pricing'!$A$16:$AP$616,MATCH('PBI data'!$B2477,'3. GRI Pricing'!$A$16:$A$616,0),MATCH('PBI data'!$D2477,'3. GRI Pricing'!$A$16:$AP$16,0)),0)</f>
        <v>1443.0592726400357</v>
      </c>
    </row>
    <row r="2478" spans="1:5" x14ac:dyDescent="0.25">
      <c r="B2478" s="1" t="str">
        <f t="shared" ca="1" si="362"/>
        <v>222708207</v>
      </c>
      <c r="C2478" s="384">
        <f t="shared" si="360"/>
        <v>45689</v>
      </c>
      <c r="D2478" s="384">
        <f t="shared" si="360"/>
        <v>45716</v>
      </c>
      <c r="E2478" s="385">
        <f ca="1">IFERROR(INDEX('3. GRI Pricing'!$A$16:$AP$616,MATCH('PBI data'!$B2478,'3. GRI Pricing'!$A$16:$A$616,0),MATCH('PBI data'!$D2478,'3. GRI Pricing'!$A$16:$AP$16,0)),0)</f>
        <v>1449.5241042056596</v>
      </c>
    </row>
    <row r="2479" spans="1:5" x14ac:dyDescent="0.25">
      <c r="B2479" s="1" t="str">
        <f t="shared" ca="1" si="362"/>
        <v>222708207</v>
      </c>
      <c r="C2479" s="384">
        <f t="shared" ref="C2479:D2494" si="363">C2467</f>
        <v>45717</v>
      </c>
      <c r="D2479" s="384">
        <f t="shared" si="363"/>
        <v>45747</v>
      </c>
      <c r="E2479" s="385">
        <f ca="1">IFERROR(INDEX('3. GRI Pricing'!$A$16:$AP$616,MATCH('PBI data'!$B2479,'3. GRI Pricing'!$A$16:$A$616,0),MATCH('PBI data'!$D2479,'3. GRI Pricing'!$A$16:$AP$16,0)),0)</f>
        <v>1456.7153846720851</v>
      </c>
    </row>
    <row r="2480" spans="1:5" x14ac:dyDescent="0.25">
      <c r="B2480" s="1" t="str">
        <f t="shared" ca="1" si="362"/>
        <v>222708207</v>
      </c>
      <c r="C2480" s="384">
        <f t="shared" si="363"/>
        <v>45748</v>
      </c>
      <c r="D2480" s="384">
        <f t="shared" si="363"/>
        <v>45777</v>
      </c>
      <c r="E2480" s="385">
        <f ca="1">IFERROR(INDEX('3. GRI Pricing'!$A$16:$AP$616,MATCH('PBI data'!$B2480,'3. GRI Pricing'!$A$16:$A$616,0),MATCH('PBI data'!$D2480,'3. GRI Pricing'!$A$16:$AP$16,0)),0)</f>
        <v>1463.708655692526</v>
      </c>
    </row>
    <row r="2481" spans="1:5" x14ac:dyDescent="0.25">
      <c r="B2481" s="1" t="str">
        <f t="shared" ca="1" si="362"/>
        <v>222708207</v>
      </c>
      <c r="C2481" s="384">
        <f t="shared" si="363"/>
        <v>45778</v>
      </c>
      <c r="D2481" s="384">
        <f t="shared" si="363"/>
        <v>45808</v>
      </c>
      <c r="E2481" s="385">
        <f ca="1">IFERROR(INDEX('3. GRI Pricing'!$A$16:$AP$616,MATCH('PBI data'!$B2481,'3. GRI Pricing'!$A$16:$A$616,0),MATCH('PBI data'!$D2481,'3. GRI Pricing'!$A$16:$AP$16,0)),0)</f>
        <v>1470.9703075917112</v>
      </c>
    </row>
    <row r="2482" spans="1:5" x14ac:dyDescent="0.25">
      <c r="B2482" s="1" t="str">
        <f t="shared" ca="1" si="362"/>
        <v>222708207</v>
      </c>
      <c r="C2482" s="384">
        <f t="shared" si="363"/>
        <v>45809</v>
      </c>
      <c r="D2482" s="384">
        <f t="shared" si="363"/>
        <v>45838</v>
      </c>
      <c r="E2482" s="385">
        <f ca="1">IFERROR(INDEX('3. GRI Pricing'!$A$16:$AP$616,MATCH('PBI data'!$B2482,'3. GRI Pricing'!$A$16:$A$616,0),MATCH('PBI data'!$D2482,'3. GRI Pricing'!$A$16:$AP$16,0)),0)</f>
        <v>1478.0320123915997</v>
      </c>
    </row>
    <row r="2483" spans="1:5" x14ac:dyDescent="0.25">
      <c r="B2483" s="1" t="str">
        <f t="shared" ca="1" si="362"/>
        <v>222708207</v>
      </c>
      <c r="C2483" s="384">
        <f t="shared" si="363"/>
        <v>45839</v>
      </c>
      <c r="D2483" s="384">
        <f t="shared" si="363"/>
        <v>45869</v>
      </c>
      <c r="E2483" s="385">
        <f ca="1">IFERROR(INDEX('3. GRI Pricing'!$A$16:$AP$616,MATCH('PBI data'!$B2483,'3. GRI Pricing'!$A$16:$A$616,0),MATCH('PBI data'!$D2483,'3. GRI Pricing'!$A$16:$AP$16,0)),0)</f>
        <v>1485.364724354529</v>
      </c>
    </row>
    <row r="2484" spans="1:5" x14ac:dyDescent="0.25">
      <c r="B2484" s="1" t="str">
        <f t="shared" ca="1" si="362"/>
        <v>222708207</v>
      </c>
      <c r="C2484" s="384">
        <f t="shared" si="363"/>
        <v>45870</v>
      </c>
      <c r="D2484" s="384">
        <f t="shared" si="363"/>
        <v>45900</v>
      </c>
      <c r="E2484" s="385">
        <f ca="1">IFERROR(INDEX('3. GRI Pricing'!$A$16:$AP$616,MATCH('PBI data'!$B2484,'3. GRI Pricing'!$A$16:$A$616,0),MATCH('PBI data'!$D2484,'3. GRI Pricing'!$A$16:$AP$16,0)),0)</f>
        <v>1492.7338148696688</v>
      </c>
    </row>
    <row r="2485" spans="1:5" x14ac:dyDescent="0.25">
      <c r="B2485" s="1" t="str">
        <f t="shared" ca="1" si="362"/>
        <v>222708207</v>
      </c>
      <c r="C2485" s="384">
        <f t="shared" si="363"/>
        <v>45901</v>
      </c>
      <c r="D2485" s="384">
        <f t="shared" si="363"/>
        <v>45930</v>
      </c>
      <c r="E2485" s="385">
        <f ca="1">IFERROR(INDEX('3. GRI Pricing'!$A$16:$AP$616,MATCH('PBI data'!$B2485,'3. GRI Pricing'!$A$16:$A$616,0),MATCH('PBI data'!$D2485,'3. GRI Pricing'!$A$16:$AP$16,0)),0)</f>
        <v>1499.899999999999</v>
      </c>
    </row>
    <row r="2486" spans="1:5" x14ac:dyDescent="0.25">
      <c r="A2486" s="381">
        <f>A2474+1</f>
        <v>208</v>
      </c>
      <c r="B2486" s="383" t="str">
        <f ca="1">OFFSET('3. GRI Pricing'!$A$16,'PBI data'!A2486,0)</f>
        <v>222708208</v>
      </c>
      <c r="C2486" s="384">
        <f t="shared" si="363"/>
        <v>45566</v>
      </c>
      <c r="D2486" s="384">
        <f t="shared" si="363"/>
        <v>45596</v>
      </c>
      <c r="E2486" s="385">
        <f ca="1">IFERROR(INDEX('3. GRI Pricing'!$A$16:$AP$616,MATCH('PBI data'!$B2486,'3. GRI Pricing'!$A$16:$A$616,0),MATCH('PBI data'!$D2486,'3. GRI Pricing'!$A$16:$AP$16,0)),0)</f>
        <v>2130.5175999106114</v>
      </c>
    </row>
    <row r="2487" spans="1:5" x14ac:dyDescent="0.25">
      <c r="B2487" s="1" t="str">
        <f ca="1">B2486</f>
        <v>222708208</v>
      </c>
      <c r="C2487" s="384">
        <f t="shared" si="363"/>
        <v>45597</v>
      </c>
      <c r="D2487" s="384">
        <f t="shared" si="363"/>
        <v>45626</v>
      </c>
      <c r="E2487" s="385">
        <f ca="1">IFERROR(INDEX('3. GRI Pricing'!$A$16:$AP$616,MATCH('PBI data'!$B2487,'3. GRI Pricing'!$A$16:$A$616,0),MATCH('PBI data'!$D2487,'3. GRI Pricing'!$A$16:$AP$16,0)),0)</f>
        <v>2140.74560130798</v>
      </c>
    </row>
    <row r="2488" spans="1:5" x14ac:dyDescent="0.25">
      <c r="B2488" s="1" t="str">
        <f t="shared" ref="B2488:B2497" ca="1" si="364">B2487</f>
        <v>222708208</v>
      </c>
      <c r="C2488" s="384">
        <f t="shared" si="363"/>
        <v>45627</v>
      </c>
      <c r="D2488" s="384">
        <f t="shared" si="363"/>
        <v>45657</v>
      </c>
      <c r="E2488" s="385">
        <f ca="1">IFERROR(INDEX('3. GRI Pricing'!$A$16:$AP$616,MATCH('PBI data'!$B2488,'3. GRI Pricing'!$A$16:$A$616,0),MATCH('PBI data'!$D2488,'3. GRI Pricing'!$A$16:$AP$16,0)),0)</f>
        <v>2151.3661228857904</v>
      </c>
    </row>
    <row r="2489" spans="1:5" x14ac:dyDescent="0.25">
      <c r="B2489" s="1" t="str">
        <f t="shared" ca="1" si="364"/>
        <v>222708208</v>
      </c>
      <c r="C2489" s="384">
        <f t="shared" si="363"/>
        <v>45658</v>
      </c>
      <c r="D2489" s="384">
        <f t="shared" si="363"/>
        <v>45688</v>
      </c>
      <c r="E2489" s="385">
        <f ca="1">IFERROR(INDEX('3. GRI Pricing'!$A$16:$AP$616,MATCH('PBI data'!$B2489,'3. GRI Pricing'!$A$16:$A$616,0),MATCH('PBI data'!$D2489,'3. GRI Pricing'!$A$16:$AP$16,0)),0)</f>
        <v>2162.039334273411</v>
      </c>
    </row>
    <row r="2490" spans="1:5" x14ac:dyDescent="0.25">
      <c r="B2490" s="1" t="str">
        <f t="shared" ca="1" si="364"/>
        <v>222708208</v>
      </c>
      <c r="C2490" s="384">
        <f t="shared" si="363"/>
        <v>45689</v>
      </c>
      <c r="D2490" s="384">
        <f t="shared" si="363"/>
        <v>45716</v>
      </c>
      <c r="E2490" s="385">
        <f ca="1">IFERROR(INDEX('3. GRI Pricing'!$A$16:$AP$616,MATCH('PBI data'!$B2490,'3. GRI Pricing'!$A$16:$A$616,0),MATCH('PBI data'!$D2490,'3. GRI Pricing'!$A$16:$AP$16,0)),0)</f>
        <v>2171.7251596579499</v>
      </c>
    </row>
    <row r="2491" spans="1:5" x14ac:dyDescent="0.25">
      <c r="B2491" s="1" t="str">
        <f t="shared" ca="1" si="364"/>
        <v>222708208</v>
      </c>
      <c r="C2491" s="384">
        <f t="shared" si="363"/>
        <v>45717</v>
      </c>
      <c r="D2491" s="384">
        <f t="shared" si="363"/>
        <v>45747</v>
      </c>
      <c r="E2491" s="385">
        <f ca="1">IFERROR(INDEX('3. GRI Pricing'!$A$16:$AP$616,MATCH('PBI data'!$B2491,'3. GRI Pricing'!$A$16:$A$616,0),MATCH('PBI data'!$D2491,'3. GRI Pricing'!$A$16:$AP$16,0)),0)</f>
        <v>2182.4993749150681</v>
      </c>
    </row>
    <row r="2492" spans="1:5" x14ac:dyDescent="0.25">
      <c r="B2492" s="1" t="str">
        <f t="shared" ca="1" si="364"/>
        <v>222708208</v>
      </c>
      <c r="C2492" s="384">
        <f t="shared" si="363"/>
        <v>45748</v>
      </c>
      <c r="D2492" s="384">
        <f t="shared" si="363"/>
        <v>45777</v>
      </c>
      <c r="E2492" s="385">
        <f ca="1">IFERROR(INDEX('3. GRI Pricing'!$A$16:$AP$616,MATCH('PBI data'!$B2492,'3. GRI Pricing'!$A$16:$A$616,0),MATCH('PBI data'!$D2492,'3. GRI Pricing'!$A$16:$AP$16,0)),0)</f>
        <v>2192.9769258432198</v>
      </c>
    </row>
    <row r="2493" spans="1:5" x14ac:dyDescent="0.25">
      <c r="B2493" s="1" t="str">
        <f t="shared" ca="1" si="364"/>
        <v>222708208</v>
      </c>
      <c r="C2493" s="384">
        <f t="shared" si="363"/>
        <v>45778</v>
      </c>
      <c r="D2493" s="384">
        <f t="shared" si="363"/>
        <v>45808</v>
      </c>
      <c r="E2493" s="385">
        <f ca="1">IFERROR(INDEX('3. GRI Pricing'!$A$16:$AP$616,MATCH('PBI data'!$B2493,'3. GRI Pricing'!$A$16:$A$616,0),MATCH('PBI data'!$D2493,'3. GRI Pricing'!$A$16:$AP$16,0)),0)</f>
        <v>2203.8565739183241</v>
      </c>
    </row>
    <row r="2494" spans="1:5" x14ac:dyDescent="0.25">
      <c r="B2494" s="1" t="str">
        <f t="shared" ca="1" si="364"/>
        <v>222708208</v>
      </c>
      <c r="C2494" s="384">
        <f t="shared" si="363"/>
        <v>45809</v>
      </c>
      <c r="D2494" s="384">
        <f t="shared" si="363"/>
        <v>45838</v>
      </c>
      <c r="E2494" s="385">
        <f ca="1">IFERROR(INDEX('3. GRI Pricing'!$A$16:$AP$616,MATCH('PBI data'!$B2494,'3. GRI Pricing'!$A$16:$A$616,0),MATCH('PBI data'!$D2494,'3. GRI Pricing'!$A$16:$AP$16,0)),0)</f>
        <v>2214.4366546079095</v>
      </c>
    </row>
    <row r="2495" spans="1:5" x14ac:dyDescent="0.25">
      <c r="B2495" s="1" t="str">
        <f t="shared" ca="1" si="364"/>
        <v>222708208</v>
      </c>
      <c r="C2495" s="384">
        <f t="shared" ref="C2495:D2510" si="365">C2483</f>
        <v>45839</v>
      </c>
      <c r="D2495" s="384">
        <f t="shared" si="365"/>
        <v>45869</v>
      </c>
      <c r="E2495" s="385">
        <f ca="1">IFERROR(INDEX('3. GRI Pricing'!$A$16:$AP$616,MATCH('PBI data'!$B2495,'3. GRI Pricing'!$A$16:$A$616,0),MATCH('PBI data'!$D2495,'3. GRI Pricing'!$A$16:$AP$16,0)),0)</f>
        <v>2225.4227672308143</v>
      </c>
    </row>
    <row r="2496" spans="1:5" x14ac:dyDescent="0.25">
      <c r="B2496" s="1" t="str">
        <f t="shared" ca="1" si="364"/>
        <v>222708208</v>
      </c>
      <c r="C2496" s="384">
        <f t="shared" si="365"/>
        <v>45870</v>
      </c>
      <c r="D2496" s="384">
        <f t="shared" si="365"/>
        <v>45900</v>
      </c>
      <c r="E2496" s="385">
        <f ca="1">IFERROR(INDEX('3. GRI Pricing'!$A$16:$AP$616,MATCH('PBI data'!$B2496,'3. GRI Pricing'!$A$16:$A$616,0),MATCH('PBI data'!$D2496,'3. GRI Pricing'!$A$16:$AP$16,0)),0)</f>
        <v>2236.4633834089741</v>
      </c>
    </row>
    <row r="2497" spans="1:5" x14ac:dyDescent="0.25">
      <c r="B2497" s="1" t="str">
        <f t="shared" ca="1" si="364"/>
        <v>222708208</v>
      </c>
      <c r="C2497" s="384">
        <f t="shared" si="365"/>
        <v>45901</v>
      </c>
      <c r="D2497" s="384">
        <f t="shared" si="365"/>
        <v>45930</v>
      </c>
      <c r="E2497" s="385">
        <f ca="1">IFERROR(INDEX('3. GRI Pricing'!$A$16:$AP$616,MATCH('PBI data'!$B2497,'3. GRI Pricing'!$A$16:$A$616,0),MATCH('PBI data'!$D2497,'3. GRI Pricing'!$A$16:$AP$16,0)),0)</f>
        <v>2247.1999999999989</v>
      </c>
    </row>
    <row r="2498" spans="1:5" x14ac:dyDescent="0.25">
      <c r="A2498" s="381">
        <f>A2486+1</f>
        <v>209</v>
      </c>
      <c r="B2498" s="383" t="str">
        <f ca="1">OFFSET('3. GRI Pricing'!$A$16,'PBI data'!A2498,0)</f>
        <v>222708209</v>
      </c>
      <c r="C2498" s="384">
        <f t="shared" si="365"/>
        <v>45566</v>
      </c>
      <c r="D2498" s="384">
        <f t="shared" si="365"/>
        <v>45596</v>
      </c>
      <c r="E2498" s="385">
        <f ca="1">IFERROR(INDEX('3. GRI Pricing'!$A$16:$AP$616,MATCH('PBI data'!$B2498,'3. GRI Pricing'!$A$16:$A$616,0),MATCH('PBI data'!$D2498,'3. GRI Pricing'!$A$16:$AP$16,0)),0)</f>
        <v>2080.2695433089457</v>
      </c>
    </row>
    <row r="2499" spans="1:5" x14ac:dyDescent="0.25">
      <c r="B2499" s="1" t="str">
        <f ca="1">B2498</f>
        <v>222708209</v>
      </c>
      <c r="C2499" s="384">
        <f t="shared" si="365"/>
        <v>45597</v>
      </c>
      <c r="D2499" s="384">
        <f t="shared" si="365"/>
        <v>45626</v>
      </c>
      <c r="E2499" s="385">
        <f ca="1">IFERROR(INDEX('3. GRI Pricing'!$A$16:$AP$616,MATCH('PBI data'!$B2499,'3. GRI Pricing'!$A$16:$A$616,0),MATCH('PBI data'!$D2499,'3. GRI Pricing'!$A$16:$AP$16,0)),0)</f>
        <v>2090.256318258263</v>
      </c>
    </row>
    <row r="2500" spans="1:5" x14ac:dyDescent="0.25">
      <c r="B2500" s="1" t="str">
        <f t="shared" ref="B2500:B2509" ca="1" si="366">B2499</f>
        <v>222708209</v>
      </c>
      <c r="C2500" s="384">
        <f t="shared" si="365"/>
        <v>45627</v>
      </c>
      <c r="D2500" s="384">
        <f t="shared" si="365"/>
        <v>45657</v>
      </c>
      <c r="E2500" s="385">
        <f ca="1">IFERROR(INDEX('3. GRI Pricing'!$A$16:$AP$616,MATCH('PBI data'!$B2500,'3. GRI Pricing'!$A$16:$A$616,0),MATCH('PBI data'!$D2500,'3. GRI Pricing'!$A$16:$AP$16,0)),0)</f>
        <v>2100.6263558365968</v>
      </c>
    </row>
    <row r="2501" spans="1:5" x14ac:dyDescent="0.25">
      <c r="B2501" s="1" t="str">
        <f t="shared" ca="1" si="366"/>
        <v>222708209</v>
      </c>
      <c r="C2501" s="384">
        <f t="shared" si="365"/>
        <v>45658</v>
      </c>
      <c r="D2501" s="384">
        <f t="shared" si="365"/>
        <v>45688</v>
      </c>
      <c r="E2501" s="385">
        <f ca="1">IFERROR(INDEX('3. GRI Pricing'!$A$16:$AP$616,MATCH('PBI data'!$B2501,'3. GRI Pricing'!$A$16:$A$616,0),MATCH('PBI data'!$D2501,'3. GRI Pricing'!$A$16:$AP$16,0)),0)</f>
        <v>2111.047840540547</v>
      </c>
    </row>
    <row r="2502" spans="1:5" x14ac:dyDescent="0.25">
      <c r="B2502" s="1" t="str">
        <f t="shared" ca="1" si="366"/>
        <v>222708209</v>
      </c>
      <c r="C2502" s="384">
        <f t="shared" si="365"/>
        <v>45689</v>
      </c>
      <c r="D2502" s="384">
        <f t="shared" si="365"/>
        <v>45716</v>
      </c>
      <c r="E2502" s="385">
        <f ca="1">IFERROR(INDEX('3. GRI Pricing'!$A$16:$AP$616,MATCH('PBI data'!$B2502,'3. GRI Pricing'!$A$16:$A$616,0),MATCH('PBI data'!$D2502,'3. GRI Pricing'!$A$16:$AP$16,0)),0)</f>
        <v>2120.5052266471484</v>
      </c>
    </row>
    <row r="2503" spans="1:5" x14ac:dyDescent="0.25">
      <c r="B2503" s="1" t="str">
        <f t="shared" ca="1" si="366"/>
        <v>222708209</v>
      </c>
      <c r="C2503" s="384">
        <f t="shared" si="365"/>
        <v>45717</v>
      </c>
      <c r="D2503" s="384">
        <f t="shared" si="365"/>
        <v>45747</v>
      </c>
      <c r="E2503" s="385">
        <f ca="1">IFERROR(INDEX('3. GRI Pricing'!$A$16:$AP$616,MATCH('PBI data'!$B2503,'3. GRI Pricing'!$A$16:$A$616,0),MATCH('PBI data'!$D2503,'3. GRI Pricing'!$A$16:$AP$16,0)),0)</f>
        <v>2131.0253330538631</v>
      </c>
    </row>
    <row r="2504" spans="1:5" x14ac:dyDescent="0.25">
      <c r="B2504" s="1" t="str">
        <f t="shared" ca="1" si="366"/>
        <v>222708209</v>
      </c>
      <c r="C2504" s="384">
        <f t="shared" si="365"/>
        <v>45748</v>
      </c>
      <c r="D2504" s="384">
        <f t="shared" si="365"/>
        <v>45777</v>
      </c>
      <c r="E2504" s="385">
        <f ca="1">IFERROR(INDEX('3. GRI Pricing'!$A$16:$AP$616,MATCH('PBI data'!$B2504,'3. GRI Pricing'!$A$16:$A$616,0),MATCH('PBI data'!$D2504,'3. GRI Pricing'!$A$16:$AP$16,0)),0)</f>
        <v>2141.2557719318224</v>
      </c>
    </row>
    <row r="2505" spans="1:5" x14ac:dyDescent="0.25">
      <c r="B2505" s="1" t="str">
        <f t="shared" ca="1" si="366"/>
        <v>222708209</v>
      </c>
      <c r="C2505" s="384">
        <f t="shared" si="365"/>
        <v>45778</v>
      </c>
      <c r="D2505" s="384">
        <f t="shared" si="365"/>
        <v>45808</v>
      </c>
      <c r="E2505" s="385">
        <f ca="1">IFERROR(INDEX('3. GRI Pricing'!$A$16:$AP$616,MATCH('PBI data'!$B2505,'3. GRI Pricing'!$A$16:$A$616,0),MATCH('PBI data'!$D2505,'3. GRI Pricing'!$A$16:$AP$16,0)),0)</f>
        <v>2151.8788245334572</v>
      </c>
    </row>
    <row r="2506" spans="1:5" x14ac:dyDescent="0.25">
      <c r="B2506" s="1" t="str">
        <f t="shared" ca="1" si="366"/>
        <v>222708209</v>
      </c>
      <c r="C2506" s="384">
        <f t="shared" si="365"/>
        <v>45809</v>
      </c>
      <c r="D2506" s="384">
        <f t="shared" si="365"/>
        <v>45838</v>
      </c>
      <c r="E2506" s="385">
        <f ca="1">IFERROR(INDEX('3. GRI Pricing'!$A$16:$AP$616,MATCH('PBI data'!$B2506,'3. GRI Pricing'!$A$16:$A$616,0),MATCH('PBI data'!$D2506,'3. GRI Pricing'!$A$16:$AP$16,0)),0)</f>
        <v>2162.2093750180998</v>
      </c>
    </row>
    <row r="2507" spans="1:5" x14ac:dyDescent="0.25">
      <c r="B2507" s="1" t="str">
        <f t="shared" ca="1" si="366"/>
        <v>222708209</v>
      </c>
      <c r="C2507" s="384">
        <f t="shared" si="365"/>
        <v>45839</v>
      </c>
      <c r="D2507" s="384">
        <f t="shared" si="365"/>
        <v>45869</v>
      </c>
      <c r="E2507" s="385">
        <f ca="1">IFERROR(INDEX('3. GRI Pricing'!$A$16:$AP$616,MATCH('PBI data'!$B2507,'3. GRI Pricing'!$A$16:$A$616,0),MATCH('PBI data'!$D2507,'3. GRI Pricing'!$A$16:$AP$16,0)),0)</f>
        <v>2172.9363812112192</v>
      </c>
    </row>
    <row r="2508" spans="1:5" x14ac:dyDescent="0.25">
      <c r="B2508" s="1" t="str">
        <f t="shared" ca="1" si="366"/>
        <v>222708209</v>
      </c>
      <c r="C2508" s="384">
        <f t="shared" si="365"/>
        <v>45870</v>
      </c>
      <c r="D2508" s="384">
        <f t="shared" si="365"/>
        <v>45900</v>
      </c>
      <c r="E2508" s="385">
        <f ca="1">IFERROR(INDEX('3. GRI Pricing'!$A$16:$AP$616,MATCH('PBI data'!$B2508,'3. GRI Pricing'!$A$16:$A$616,0),MATCH('PBI data'!$D2508,'3. GRI Pricing'!$A$16:$AP$16,0)),0)</f>
        <v>2183.716605498385</v>
      </c>
    </row>
    <row r="2509" spans="1:5" x14ac:dyDescent="0.25">
      <c r="B2509" s="1" t="str">
        <f t="shared" ca="1" si="366"/>
        <v>222708209</v>
      </c>
      <c r="C2509" s="384">
        <f t="shared" si="365"/>
        <v>45901</v>
      </c>
      <c r="D2509" s="384">
        <f t="shared" si="365"/>
        <v>45930</v>
      </c>
      <c r="E2509" s="385">
        <f ca="1">IFERROR(INDEX('3. GRI Pricing'!$A$16:$AP$616,MATCH('PBI data'!$B2509,'3. GRI Pricing'!$A$16:$A$616,0),MATCH('PBI data'!$D2509,'3. GRI Pricing'!$A$16:$AP$16,0)),0)</f>
        <v>2194.1999999999989</v>
      </c>
    </row>
    <row r="2510" spans="1:5" x14ac:dyDescent="0.25">
      <c r="A2510" s="381">
        <f>A2498+1</f>
        <v>210</v>
      </c>
      <c r="B2510" s="383" t="str">
        <f ca="1">OFFSET('3. GRI Pricing'!$A$16,'PBI data'!A2510,0)</f>
        <v>222708210</v>
      </c>
      <c r="C2510" s="384">
        <f t="shared" si="365"/>
        <v>45566</v>
      </c>
      <c r="D2510" s="384">
        <f t="shared" si="365"/>
        <v>45596</v>
      </c>
      <c r="E2510" s="385">
        <f ca="1">IFERROR(INDEX('3. GRI Pricing'!$A$16:$AP$616,MATCH('PBI data'!$B2510,'3. GRI Pricing'!$A$16:$A$616,0),MATCH('PBI data'!$D2510,'3. GRI Pricing'!$A$16:$AP$16,0)),0)</f>
        <v>1773.7563980387872</v>
      </c>
    </row>
    <row r="2511" spans="1:5" x14ac:dyDescent="0.25">
      <c r="B2511" s="1" t="str">
        <f ca="1">B2510</f>
        <v>222708210</v>
      </c>
      <c r="C2511" s="384">
        <f t="shared" ref="C2511:D2526" si="367">C2499</f>
        <v>45597</v>
      </c>
      <c r="D2511" s="384">
        <f t="shared" si="367"/>
        <v>45626</v>
      </c>
      <c r="E2511" s="385">
        <f ca="1">IFERROR(INDEX('3. GRI Pricing'!$A$16:$AP$616,MATCH('PBI data'!$B2511,'3. GRI Pricing'!$A$16:$A$616,0),MATCH('PBI data'!$D2511,'3. GRI Pricing'!$A$16:$AP$16,0)),0)</f>
        <v>1782.2716916549925</v>
      </c>
    </row>
    <row r="2512" spans="1:5" x14ac:dyDescent="0.25">
      <c r="B2512" s="1" t="str">
        <f t="shared" ref="B2512:B2521" ca="1" si="368">B2511</f>
        <v>222708210</v>
      </c>
      <c r="C2512" s="384">
        <f t="shared" si="367"/>
        <v>45627</v>
      </c>
      <c r="D2512" s="384">
        <f t="shared" si="367"/>
        <v>45657</v>
      </c>
      <c r="E2512" s="385">
        <f ca="1">IFERROR(INDEX('3. GRI Pricing'!$A$16:$AP$616,MATCH('PBI data'!$B2512,'3. GRI Pricing'!$A$16:$A$616,0),MATCH('PBI data'!$D2512,'3. GRI Pricing'!$A$16:$AP$16,0)),0)</f>
        <v>1791.1137768365186</v>
      </c>
    </row>
    <row r="2513" spans="1:5" x14ac:dyDescent="0.25">
      <c r="B2513" s="1" t="str">
        <f t="shared" ca="1" si="368"/>
        <v>222708210</v>
      </c>
      <c r="C2513" s="384">
        <f t="shared" si="367"/>
        <v>45658</v>
      </c>
      <c r="D2513" s="384">
        <f t="shared" si="367"/>
        <v>45688</v>
      </c>
      <c r="E2513" s="385">
        <f ca="1">IFERROR(INDEX('3. GRI Pricing'!$A$16:$AP$616,MATCH('PBI data'!$B2513,'3. GRI Pricing'!$A$16:$A$616,0),MATCH('PBI data'!$D2513,'3. GRI Pricing'!$A$16:$AP$16,0)),0)</f>
        <v>1799.9997287700801</v>
      </c>
    </row>
    <row r="2514" spans="1:5" x14ac:dyDescent="0.25">
      <c r="B2514" s="1" t="str">
        <f t="shared" ca="1" si="368"/>
        <v>222708210</v>
      </c>
      <c r="C2514" s="384">
        <f t="shared" si="367"/>
        <v>45689</v>
      </c>
      <c r="D2514" s="384">
        <f t="shared" si="367"/>
        <v>45716</v>
      </c>
      <c r="E2514" s="385">
        <f ca="1">IFERROR(INDEX('3. GRI Pricing'!$A$16:$AP$616,MATCH('PBI data'!$B2514,'3. GRI Pricing'!$A$16:$A$616,0),MATCH('PBI data'!$D2514,'3. GRI Pricing'!$A$16:$AP$16,0)),0)</f>
        <v>1808.0636352812646</v>
      </c>
    </row>
    <row r="2515" spans="1:5" x14ac:dyDescent="0.25">
      <c r="B2515" s="1" t="str">
        <f t="shared" ca="1" si="368"/>
        <v>222708210</v>
      </c>
      <c r="C2515" s="384">
        <f t="shared" si="367"/>
        <v>45717</v>
      </c>
      <c r="D2515" s="384">
        <f t="shared" si="367"/>
        <v>45747</v>
      </c>
      <c r="E2515" s="385">
        <f ca="1">IFERROR(INDEX('3. GRI Pricing'!$A$16:$AP$616,MATCH('PBI data'!$B2515,'3. GRI Pricing'!$A$16:$A$616,0),MATCH('PBI data'!$D2515,'3. GRI Pricing'!$A$16:$AP$16,0)),0)</f>
        <v>1817.0336777005164</v>
      </c>
    </row>
    <row r="2516" spans="1:5" x14ac:dyDescent="0.25">
      <c r="B2516" s="1" t="str">
        <f t="shared" ca="1" si="368"/>
        <v>222708210</v>
      </c>
      <c r="C2516" s="384">
        <f t="shared" si="367"/>
        <v>45748</v>
      </c>
      <c r="D2516" s="384">
        <f t="shared" si="367"/>
        <v>45777</v>
      </c>
      <c r="E2516" s="385">
        <f ca="1">IFERROR(INDEX('3. GRI Pricing'!$A$16:$AP$616,MATCH('PBI data'!$B2516,'3. GRI Pricing'!$A$16:$A$616,0),MATCH('PBI data'!$D2516,'3. GRI Pricing'!$A$16:$AP$16,0)),0)</f>
        <v>1825.7567330723032</v>
      </c>
    </row>
    <row r="2517" spans="1:5" x14ac:dyDescent="0.25">
      <c r="B2517" s="1" t="str">
        <f t="shared" ca="1" si="368"/>
        <v>222708210</v>
      </c>
      <c r="C2517" s="384">
        <f t="shared" si="367"/>
        <v>45778</v>
      </c>
      <c r="D2517" s="384">
        <f t="shared" si="367"/>
        <v>45808</v>
      </c>
      <c r="E2517" s="385">
        <f ca="1">IFERROR(INDEX('3. GRI Pricing'!$A$16:$AP$616,MATCH('PBI data'!$B2517,'3. GRI Pricing'!$A$16:$A$616,0),MATCH('PBI data'!$D2517,'3. GRI Pricing'!$A$16:$AP$16,0)),0)</f>
        <v>1834.8145532857745</v>
      </c>
    </row>
    <row r="2518" spans="1:5" x14ac:dyDescent="0.25">
      <c r="B2518" s="1" t="str">
        <f t="shared" ca="1" si="368"/>
        <v>222708210</v>
      </c>
      <c r="C2518" s="384">
        <f t="shared" si="367"/>
        <v>45809</v>
      </c>
      <c r="D2518" s="384">
        <f t="shared" si="367"/>
        <v>45838</v>
      </c>
      <c r="E2518" s="385">
        <f ca="1">IFERROR(INDEX('3. GRI Pricing'!$A$16:$AP$616,MATCH('PBI data'!$B2518,'3. GRI Pricing'!$A$16:$A$616,0),MATCH('PBI data'!$D2518,'3. GRI Pricing'!$A$16:$AP$16,0)),0)</f>
        <v>1843.6229695202644</v>
      </c>
    </row>
    <row r="2519" spans="1:5" x14ac:dyDescent="0.25">
      <c r="B2519" s="1" t="str">
        <f t="shared" ca="1" si="368"/>
        <v>222708210</v>
      </c>
      <c r="C2519" s="384">
        <f t="shared" si="367"/>
        <v>45839</v>
      </c>
      <c r="D2519" s="384">
        <f t="shared" si="367"/>
        <v>45869</v>
      </c>
      <c r="E2519" s="385">
        <f ca="1">IFERROR(INDEX('3. GRI Pricing'!$A$16:$AP$616,MATCH('PBI data'!$B2519,'3. GRI Pricing'!$A$16:$A$616,0),MATCH('PBI data'!$D2519,'3. GRI Pricing'!$A$16:$AP$16,0)),0)</f>
        <v>1852.7694264916922</v>
      </c>
    </row>
    <row r="2520" spans="1:5" x14ac:dyDescent="0.25">
      <c r="B2520" s="1" t="str">
        <f t="shared" ca="1" si="368"/>
        <v>222708210</v>
      </c>
      <c r="C2520" s="384">
        <f t="shared" si="367"/>
        <v>45870</v>
      </c>
      <c r="D2520" s="384">
        <f t="shared" si="367"/>
        <v>45900</v>
      </c>
      <c r="E2520" s="385">
        <f ca="1">IFERROR(INDEX('3. GRI Pricing'!$A$16:$AP$616,MATCH('PBI data'!$B2520,'3. GRI Pricing'!$A$16:$A$616,0),MATCH('PBI data'!$D2520,'3. GRI Pricing'!$A$16:$AP$16,0)),0)</f>
        <v>1861.9612602437924</v>
      </c>
    </row>
    <row r="2521" spans="1:5" x14ac:dyDescent="0.25">
      <c r="B2521" s="1" t="str">
        <f t="shared" ca="1" si="368"/>
        <v>222708210</v>
      </c>
      <c r="C2521" s="384">
        <f t="shared" si="367"/>
        <v>45901</v>
      </c>
      <c r="D2521" s="384">
        <f t="shared" si="367"/>
        <v>45930</v>
      </c>
      <c r="E2521" s="385">
        <f ca="1">IFERROR(INDEX('3. GRI Pricing'!$A$16:$AP$616,MATCH('PBI data'!$B2521,'3. GRI Pricing'!$A$16:$A$616,0),MATCH('PBI data'!$D2521,'3. GRI Pricing'!$A$16:$AP$16,0)),0)</f>
        <v>1870.8999999999994</v>
      </c>
    </row>
    <row r="2522" spans="1:5" x14ac:dyDescent="0.25">
      <c r="A2522" s="381">
        <f>A2510+1</f>
        <v>211</v>
      </c>
      <c r="B2522" s="383" t="str">
        <f ca="1">OFFSET('3. GRI Pricing'!$A$16,'PBI data'!A2522,0)</f>
        <v>222708211</v>
      </c>
      <c r="C2522" s="384">
        <f t="shared" si="367"/>
        <v>45566</v>
      </c>
      <c r="D2522" s="384">
        <f t="shared" si="367"/>
        <v>45596</v>
      </c>
      <c r="E2522" s="385">
        <f ca="1">IFERROR(INDEX('3. GRI Pricing'!$A$16:$AP$616,MATCH('PBI data'!$B2522,'3. GRI Pricing'!$A$16:$A$616,0),MATCH('PBI data'!$D2522,'3. GRI Pricing'!$A$16:$AP$16,0)),0)</f>
        <v>1366.7471395652979</v>
      </c>
    </row>
    <row r="2523" spans="1:5" x14ac:dyDescent="0.25">
      <c r="B2523" s="1" t="str">
        <f ca="1">B2522</f>
        <v>222708211</v>
      </c>
      <c r="C2523" s="384">
        <f t="shared" si="367"/>
        <v>45597</v>
      </c>
      <c r="D2523" s="384">
        <f t="shared" si="367"/>
        <v>45626</v>
      </c>
      <c r="E2523" s="385">
        <f ca="1">IFERROR(INDEX('3. GRI Pricing'!$A$16:$AP$616,MATCH('PBI data'!$B2523,'3. GRI Pricing'!$A$16:$A$616,0),MATCH('PBI data'!$D2523,'3. GRI Pricing'!$A$16:$AP$16,0)),0)</f>
        <v>1373.308498952289</v>
      </c>
    </row>
    <row r="2524" spans="1:5" x14ac:dyDescent="0.25">
      <c r="B2524" s="1" t="str">
        <f t="shared" ref="B2524:B2533" ca="1" si="369">B2523</f>
        <v>222708211</v>
      </c>
      <c r="C2524" s="384">
        <f t="shared" si="367"/>
        <v>45627</v>
      </c>
      <c r="D2524" s="384">
        <f t="shared" si="367"/>
        <v>45657</v>
      </c>
      <c r="E2524" s="385">
        <f ca="1">IFERROR(INDEX('3. GRI Pricing'!$A$16:$AP$616,MATCH('PBI data'!$B2524,'3. GRI Pricing'!$A$16:$A$616,0),MATCH('PBI data'!$D2524,'3. GRI Pricing'!$A$16:$AP$16,0)),0)</f>
        <v>1380.1216637380542</v>
      </c>
    </row>
    <row r="2525" spans="1:5" x14ac:dyDescent="0.25">
      <c r="B2525" s="1" t="str">
        <f t="shared" ca="1" si="369"/>
        <v>222708211</v>
      </c>
      <c r="C2525" s="384">
        <f t="shared" si="367"/>
        <v>45658</v>
      </c>
      <c r="D2525" s="384">
        <f t="shared" si="367"/>
        <v>45688</v>
      </c>
      <c r="E2525" s="385">
        <f ca="1">IFERROR(INDEX('3. GRI Pricing'!$A$16:$AP$616,MATCH('PBI data'!$B2525,'3. GRI Pricing'!$A$16:$A$616,0),MATCH('PBI data'!$D2525,'3. GRI Pricing'!$A$16:$AP$16,0)),0)</f>
        <v>1386.9686295338863</v>
      </c>
    </row>
    <row r="2526" spans="1:5" x14ac:dyDescent="0.25">
      <c r="B2526" s="1" t="str">
        <f t="shared" ca="1" si="369"/>
        <v>222708211</v>
      </c>
      <c r="C2526" s="384">
        <f t="shared" si="367"/>
        <v>45689</v>
      </c>
      <c r="D2526" s="384">
        <f t="shared" si="367"/>
        <v>45716</v>
      </c>
      <c r="E2526" s="385">
        <f ca="1">IFERROR(INDEX('3. GRI Pricing'!$A$16:$AP$616,MATCH('PBI data'!$B2526,'3. GRI Pricing'!$A$16:$A$616,0),MATCH('PBI data'!$D2526,'3. GRI Pricing'!$A$16:$AP$16,0)),0)</f>
        <v>1393.1821778937792</v>
      </c>
    </row>
    <row r="2527" spans="1:5" x14ac:dyDescent="0.25">
      <c r="B2527" s="1" t="str">
        <f t="shared" ca="1" si="369"/>
        <v>222708211</v>
      </c>
      <c r="C2527" s="384">
        <f t="shared" ref="C2527:D2542" si="370">C2515</f>
        <v>45717</v>
      </c>
      <c r="D2527" s="384">
        <f t="shared" si="370"/>
        <v>45747</v>
      </c>
      <c r="E2527" s="385">
        <f ca="1">IFERROR(INDEX('3. GRI Pricing'!$A$16:$AP$616,MATCH('PBI data'!$B2527,'3. GRI Pricing'!$A$16:$A$616,0),MATCH('PBI data'!$D2527,'3. GRI Pricing'!$A$16:$AP$16,0)),0)</f>
        <v>1400.0939386247608</v>
      </c>
    </row>
    <row r="2528" spans="1:5" x14ac:dyDescent="0.25">
      <c r="B2528" s="1" t="str">
        <f t="shared" ca="1" si="369"/>
        <v>222708211</v>
      </c>
      <c r="C2528" s="384">
        <f t="shared" si="370"/>
        <v>45748</v>
      </c>
      <c r="D2528" s="384">
        <f t="shared" si="370"/>
        <v>45777</v>
      </c>
      <c r="E2528" s="385">
        <f ca="1">IFERROR(INDEX('3. GRI Pricing'!$A$16:$AP$616,MATCH('PBI data'!$B2528,'3. GRI Pricing'!$A$16:$A$616,0),MATCH('PBI data'!$D2528,'3. GRI Pricing'!$A$16:$AP$16,0)),0)</f>
        <v>1406.8153863899902</v>
      </c>
    </row>
    <row r="2529" spans="1:5" x14ac:dyDescent="0.25">
      <c r="B2529" s="1" t="str">
        <f t="shared" ca="1" si="369"/>
        <v>222708211</v>
      </c>
      <c r="C2529" s="384">
        <f t="shared" si="370"/>
        <v>45778</v>
      </c>
      <c r="D2529" s="384">
        <f t="shared" si="370"/>
        <v>45808</v>
      </c>
      <c r="E2529" s="385">
        <f ca="1">IFERROR(INDEX('3. GRI Pricing'!$A$16:$AP$616,MATCH('PBI data'!$B2529,'3. GRI Pricing'!$A$16:$A$616,0),MATCH('PBI data'!$D2529,'3. GRI Pricing'!$A$16:$AP$16,0)),0)</f>
        <v>1413.794783268359</v>
      </c>
    </row>
    <row r="2530" spans="1:5" x14ac:dyDescent="0.25">
      <c r="B2530" s="1" t="str">
        <f t="shared" ca="1" si="369"/>
        <v>222708211</v>
      </c>
      <c r="C2530" s="384">
        <f t="shared" si="370"/>
        <v>45809</v>
      </c>
      <c r="D2530" s="384">
        <f t="shared" si="370"/>
        <v>45838</v>
      </c>
      <c r="E2530" s="385">
        <f ca="1">IFERROR(INDEX('3. GRI Pricing'!$A$16:$AP$616,MATCH('PBI data'!$B2530,'3. GRI Pricing'!$A$16:$A$616,0),MATCH('PBI data'!$D2530,'3. GRI Pricing'!$A$16:$AP$16,0)),0)</f>
        <v>1420.5820048428102</v>
      </c>
    </row>
    <row r="2531" spans="1:5" x14ac:dyDescent="0.25">
      <c r="B2531" s="1" t="str">
        <f t="shared" ca="1" si="369"/>
        <v>222708211</v>
      </c>
      <c r="C2531" s="384">
        <f t="shared" si="370"/>
        <v>45839</v>
      </c>
      <c r="D2531" s="384">
        <f t="shared" si="370"/>
        <v>45869</v>
      </c>
      <c r="E2531" s="385">
        <f ca="1">IFERROR(INDEX('3. GRI Pricing'!$A$16:$AP$616,MATCH('PBI data'!$B2531,'3. GRI Pricing'!$A$16:$A$616,0),MATCH('PBI data'!$D2531,'3. GRI Pricing'!$A$16:$AP$16,0)),0)</f>
        <v>1427.6296997329755</v>
      </c>
    </row>
    <row r="2532" spans="1:5" x14ac:dyDescent="0.25">
      <c r="B2532" s="1" t="str">
        <f t="shared" ca="1" si="369"/>
        <v>222708211</v>
      </c>
      <c r="C2532" s="384">
        <f t="shared" si="370"/>
        <v>45870</v>
      </c>
      <c r="D2532" s="384">
        <f t="shared" si="370"/>
        <v>45900</v>
      </c>
      <c r="E2532" s="385">
        <f ca="1">IFERROR(INDEX('3. GRI Pricing'!$A$16:$AP$616,MATCH('PBI data'!$B2532,'3. GRI Pricing'!$A$16:$A$616,0),MATCH('PBI data'!$D2532,'3. GRI Pricing'!$A$16:$AP$16,0)),0)</f>
        <v>1434.7123591680215</v>
      </c>
    </row>
    <row r="2533" spans="1:5" x14ac:dyDescent="0.25">
      <c r="B2533" s="1" t="str">
        <f t="shared" ca="1" si="369"/>
        <v>222708211</v>
      </c>
      <c r="C2533" s="384">
        <f t="shared" si="370"/>
        <v>45901</v>
      </c>
      <c r="D2533" s="384">
        <f t="shared" si="370"/>
        <v>45930</v>
      </c>
      <c r="E2533" s="385">
        <f ca="1">IFERROR(INDEX('3. GRI Pricing'!$A$16:$AP$616,MATCH('PBI data'!$B2533,'3. GRI Pricing'!$A$16:$A$616,0),MATCH('PBI data'!$D2533,'3. GRI Pricing'!$A$16:$AP$16,0)),0)</f>
        <v>1441.5999999999997</v>
      </c>
    </row>
    <row r="2534" spans="1:5" x14ac:dyDescent="0.25">
      <c r="A2534" s="381">
        <f>A2522+1</f>
        <v>212</v>
      </c>
      <c r="B2534" s="383" t="str">
        <f ca="1">OFFSET('3. GRI Pricing'!$A$16,'PBI data'!A2534,0)</f>
        <v>222708212</v>
      </c>
      <c r="C2534" s="384">
        <f t="shared" si="370"/>
        <v>45566</v>
      </c>
      <c r="D2534" s="384">
        <f t="shared" si="370"/>
        <v>45596</v>
      </c>
      <c r="E2534" s="385">
        <f ca="1">IFERROR(INDEX('3. GRI Pricing'!$A$16:$AP$616,MATCH('PBI data'!$B2534,'3. GRI Pricing'!$A$16:$A$616,0),MATCH('PBI data'!$D2534,'3. GRI Pricing'!$A$16:$AP$16,0)),0)</f>
        <v>1381.8215565457974</v>
      </c>
    </row>
    <row r="2535" spans="1:5" x14ac:dyDescent="0.25">
      <c r="B2535" s="1" t="str">
        <f ca="1">B2534</f>
        <v>222708212</v>
      </c>
      <c r="C2535" s="384">
        <f t="shared" si="370"/>
        <v>45597</v>
      </c>
      <c r="D2535" s="384">
        <f t="shared" si="370"/>
        <v>45626</v>
      </c>
      <c r="E2535" s="385">
        <f ca="1">IFERROR(INDEX('3. GRI Pricing'!$A$16:$AP$616,MATCH('PBI data'!$B2535,'3. GRI Pricing'!$A$16:$A$616,0),MATCH('PBI data'!$D2535,'3. GRI Pricing'!$A$16:$AP$16,0)),0)</f>
        <v>1388.4552838672039</v>
      </c>
    </row>
    <row r="2536" spans="1:5" x14ac:dyDescent="0.25">
      <c r="B2536" s="1" t="str">
        <f t="shared" ref="B2536:B2545" ca="1" si="371">B2535</f>
        <v>222708212</v>
      </c>
      <c r="C2536" s="384">
        <f t="shared" si="370"/>
        <v>45627</v>
      </c>
      <c r="D2536" s="384">
        <f t="shared" si="370"/>
        <v>45657</v>
      </c>
      <c r="E2536" s="385">
        <f ca="1">IFERROR(INDEX('3. GRI Pricing'!$A$16:$AP$616,MATCH('PBI data'!$B2536,'3. GRI Pricing'!$A$16:$A$616,0),MATCH('PBI data'!$D2536,'3. GRI Pricing'!$A$16:$AP$16,0)),0)</f>
        <v>1395.3435938528121</v>
      </c>
    </row>
    <row r="2537" spans="1:5" x14ac:dyDescent="0.25">
      <c r="B2537" s="1" t="str">
        <f t="shared" ca="1" si="371"/>
        <v>222708212</v>
      </c>
      <c r="C2537" s="384">
        <f t="shared" si="370"/>
        <v>45658</v>
      </c>
      <c r="D2537" s="384">
        <f t="shared" si="370"/>
        <v>45688</v>
      </c>
      <c r="E2537" s="385">
        <f ca="1">IFERROR(INDEX('3. GRI Pricing'!$A$16:$AP$616,MATCH('PBI data'!$B2537,'3. GRI Pricing'!$A$16:$A$616,0),MATCH('PBI data'!$D2537,'3. GRI Pricing'!$A$16:$AP$16,0)),0)</f>
        <v>1402.2660776537452</v>
      </c>
    </row>
    <row r="2538" spans="1:5" x14ac:dyDescent="0.25">
      <c r="B2538" s="1" t="str">
        <f t="shared" ca="1" si="371"/>
        <v>222708212</v>
      </c>
      <c r="C2538" s="384">
        <f t="shared" si="370"/>
        <v>45689</v>
      </c>
      <c r="D2538" s="384">
        <f t="shared" si="370"/>
        <v>45716</v>
      </c>
      <c r="E2538" s="385">
        <f ca="1">IFERROR(INDEX('3. GRI Pricing'!$A$16:$AP$616,MATCH('PBI data'!$B2538,'3. GRI Pricing'!$A$16:$A$616,0),MATCH('PBI data'!$D2538,'3. GRI Pricing'!$A$16:$AP$16,0)),0)</f>
        <v>1408.5481577970193</v>
      </c>
    </row>
    <row r="2539" spans="1:5" x14ac:dyDescent="0.25">
      <c r="B2539" s="1" t="str">
        <f t="shared" ca="1" si="371"/>
        <v>222708212</v>
      </c>
      <c r="C2539" s="384">
        <f t="shared" si="370"/>
        <v>45717</v>
      </c>
      <c r="D2539" s="384">
        <f t="shared" si="370"/>
        <v>45747</v>
      </c>
      <c r="E2539" s="385">
        <f ca="1">IFERROR(INDEX('3. GRI Pricing'!$A$16:$AP$616,MATCH('PBI data'!$B2539,'3. GRI Pricing'!$A$16:$A$616,0),MATCH('PBI data'!$D2539,'3. GRI Pricing'!$A$16:$AP$16,0)),0)</f>
        <v>1415.5361511831218</v>
      </c>
    </row>
    <row r="2540" spans="1:5" x14ac:dyDescent="0.25">
      <c r="B2540" s="1" t="str">
        <f t="shared" ca="1" si="371"/>
        <v>222708212</v>
      </c>
      <c r="C2540" s="384">
        <f t="shared" si="370"/>
        <v>45748</v>
      </c>
      <c r="D2540" s="384">
        <f t="shared" si="370"/>
        <v>45777</v>
      </c>
      <c r="E2540" s="385">
        <f ca="1">IFERROR(INDEX('3. GRI Pricing'!$A$16:$AP$616,MATCH('PBI data'!$B2540,'3. GRI Pricing'!$A$16:$A$616,0),MATCH('PBI data'!$D2540,'3. GRI Pricing'!$A$16:$AP$16,0)),0)</f>
        <v>1422.3317325634089</v>
      </c>
    </row>
    <row r="2541" spans="1:5" x14ac:dyDescent="0.25">
      <c r="B2541" s="1" t="str">
        <f t="shared" ca="1" si="371"/>
        <v>222708212</v>
      </c>
      <c r="C2541" s="384">
        <f t="shared" si="370"/>
        <v>45778</v>
      </c>
      <c r="D2541" s="384">
        <f t="shared" si="370"/>
        <v>45808</v>
      </c>
      <c r="E2541" s="385">
        <f ca="1">IFERROR(INDEX('3. GRI Pricing'!$A$16:$AP$616,MATCH('PBI data'!$B2541,'3. GRI Pricing'!$A$16:$A$616,0),MATCH('PBI data'!$D2541,'3. GRI Pricing'!$A$16:$AP$16,0)),0)</f>
        <v>1429.3881080838185</v>
      </c>
    </row>
    <row r="2542" spans="1:5" x14ac:dyDescent="0.25">
      <c r="B2542" s="1" t="str">
        <f t="shared" ca="1" si="371"/>
        <v>222708212</v>
      </c>
      <c r="C2542" s="384">
        <f t="shared" si="370"/>
        <v>45809</v>
      </c>
      <c r="D2542" s="384">
        <f t="shared" si="370"/>
        <v>45838</v>
      </c>
      <c r="E2542" s="385">
        <f ca="1">IFERROR(INDEX('3. GRI Pricing'!$A$16:$AP$616,MATCH('PBI data'!$B2542,'3. GRI Pricing'!$A$16:$A$616,0),MATCH('PBI data'!$D2542,'3. GRI Pricing'!$A$16:$AP$16,0)),0)</f>
        <v>1436.2501887197525</v>
      </c>
    </row>
    <row r="2543" spans="1:5" x14ac:dyDescent="0.25">
      <c r="B2543" s="1" t="str">
        <f t="shared" ca="1" si="371"/>
        <v>222708212</v>
      </c>
      <c r="C2543" s="384">
        <f t="shared" ref="C2543:D2558" si="372">C2531</f>
        <v>45839</v>
      </c>
      <c r="D2543" s="384">
        <f t="shared" si="372"/>
        <v>45869</v>
      </c>
      <c r="E2543" s="385">
        <f ca="1">IFERROR(INDEX('3. GRI Pricing'!$A$16:$AP$616,MATCH('PBI data'!$B2543,'3. GRI Pricing'!$A$16:$A$616,0),MATCH('PBI data'!$D2543,'3. GRI Pricing'!$A$16:$AP$16,0)),0)</f>
        <v>1443.3756155388535</v>
      </c>
    </row>
    <row r="2544" spans="1:5" x14ac:dyDescent="0.25">
      <c r="B2544" s="1" t="str">
        <f t="shared" ca="1" si="371"/>
        <v>222708212</v>
      </c>
      <c r="C2544" s="384">
        <f t="shared" si="372"/>
        <v>45870</v>
      </c>
      <c r="D2544" s="384">
        <f t="shared" si="372"/>
        <v>45900</v>
      </c>
      <c r="E2544" s="385">
        <f ca="1">IFERROR(INDEX('3. GRI Pricing'!$A$16:$AP$616,MATCH('PBI data'!$B2544,'3. GRI Pricing'!$A$16:$A$616,0),MATCH('PBI data'!$D2544,'3. GRI Pricing'!$A$16:$AP$16,0)),0)</f>
        <v>1450.5363925411978</v>
      </c>
    </row>
    <row r="2545" spans="1:5" x14ac:dyDescent="0.25">
      <c r="B2545" s="1" t="str">
        <f t="shared" ca="1" si="371"/>
        <v>222708212</v>
      </c>
      <c r="C2545" s="384">
        <f t="shared" si="372"/>
        <v>45901</v>
      </c>
      <c r="D2545" s="384">
        <f t="shared" si="372"/>
        <v>45930</v>
      </c>
      <c r="E2545" s="385">
        <f ca="1">IFERROR(INDEX('3. GRI Pricing'!$A$16:$AP$616,MATCH('PBI data'!$B2545,'3. GRI Pricing'!$A$16:$A$616,0),MATCH('PBI data'!$D2545,'3. GRI Pricing'!$A$16:$AP$16,0)),0)</f>
        <v>1457.4999999999993</v>
      </c>
    </row>
    <row r="2546" spans="1:5" x14ac:dyDescent="0.25">
      <c r="A2546" s="381">
        <f>A2534+1</f>
        <v>213</v>
      </c>
      <c r="B2546" s="383" t="str">
        <f ca="1">OFFSET('3. GRI Pricing'!$A$16,'PBI data'!A2546,0)</f>
        <v>222708213</v>
      </c>
      <c r="C2546" s="384">
        <f t="shared" si="372"/>
        <v>45566</v>
      </c>
      <c r="D2546" s="384">
        <f t="shared" si="372"/>
        <v>45596</v>
      </c>
      <c r="E2546" s="385">
        <f ca="1">IFERROR(INDEX('3. GRI Pricing'!$A$16:$AP$616,MATCH('PBI data'!$B2546,'3. GRI Pricing'!$A$16:$A$616,0),MATCH('PBI data'!$D2546,'3. GRI Pricing'!$A$16:$AP$16,0)),0)</f>
        <v>1366.7471395652979</v>
      </c>
    </row>
    <row r="2547" spans="1:5" x14ac:dyDescent="0.25">
      <c r="B2547" s="1" t="str">
        <f ca="1">B2546</f>
        <v>222708213</v>
      </c>
      <c r="C2547" s="384">
        <f t="shared" si="372"/>
        <v>45597</v>
      </c>
      <c r="D2547" s="384">
        <f t="shared" si="372"/>
        <v>45626</v>
      </c>
      <c r="E2547" s="385">
        <f ca="1">IFERROR(INDEX('3. GRI Pricing'!$A$16:$AP$616,MATCH('PBI data'!$B2547,'3. GRI Pricing'!$A$16:$A$616,0),MATCH('PBI data'!$D2547,'3. GRI Pricing'!$A$16:$AP$16,0)),0)</f>
        <v>1373.308498952289</v>
      </c>
    </row>
    <row r="2548" spans="1:5" x14ac:dyDescent="0.25">
      <c r="B2548" s="1" t="str">
        <f t="shared" ref="B2548:B2557" ca="1" si="373">B2547</f>
        <v>222708213</v>
      </c>
      <c r="C2548" s="384">
        <f t="shared" si="372"/>
        <v>45627</v>
      </c>
      <c r="D2548" s="384">
        <f t="shared" si="372"/>
        <v>45657</v>
      </c>
      <c r="E2548" s="385">
        <f ca="1">IFERROR(INDEX('3. GRI Pricing'!$A$16:$AP$616,MATCH('PBI data'!$B2548,'3. GRI Pricing'!$A$16:$A$616,0),MATCH('PBI data'!$D2548,'3. GRI Pricing'!$A$16:$AP$16,0)),0)</f>
        <v>1380.1216637380542</v>
      </c>
    </row>
    <row r="2549" spans="1:5" x14ac:dyDescent="0.25">
      <c r="B2549" s="1" t="str">
        <f t="shared" ca="1" si="373"/>
        <v>222708213</v>
      </c>
      <c r="C2549" s="384">
        <f t="shared" si="372"/>
        <v>45658</v>
      </c>
      <c r="D2549" s="384">
        <f t="shared" si="372"/>
        <v>45688</v>
      </c>
      <c r="E2549" s="385">
        <f ca="1">IFERROR(INDEX('3. GRI Pricing'!$A$16:$AP$616,MATCH('PBI data'!$B2549,'3. GRI Pricing'!$A$16:$A$616,0),MATCH('PBI data'!$D2549,'3. GRI Pricing'!$A$16:$AP$16,0)),0)</f>
        <v>1386.9686295338863</v>
      </c>
    </row>
    <row r="2550" spans="1:5" x14ac:dyDescent="0.25">
      <c r="B2550" s="1" t="str">
        <f t="shared" ca="1" si="373"/>
        <v>222708213</v>
      </c>
      <c r="C2550" s="384">
        <f t="shared" si="372"/>
        <v>45689</v>
      </c>
      <c r="D2550" s="384">
        <f t="shared" si="372"/>
        <v>45716</v>
      </c>
      <c r="E2550" s="385">
        <f ca="1">IFERROR(INDEX('3. GRI Pricing'!$A$16:$AP$616,MATCH('PBI data'!$B2550,'3. GRI Pricing'!$A$16:$A$616,0),MATCH('PBI data'!$D2550,'3. GRI Pricing'!$A$16:$AP$16,0)),0)</f>
        <v>1393.1821778937792</v>
      </c>
    </row>
    <row r="2551" spans="1:5" x14ac:dyDescent="0.25">
      <c r="B2551" s="1" t="str">
        <f t="shared" ca="1" si="373"/>
        <v>222708213</v>
      </c>
      <c r="C2551" s="384">
        <f t="shared" si="372"/>
        <v>45717</v>
      </c>
      <c r="D2551" s="384">
        <f t="shared" si="372"/>
        <v>45747</v>
      </c>
      <c r="E2551" s="385">
        <f ca="1">IFERROR(INDEX('3. GRI Pricing'!$A$16:$AP$616,MATCH('PBI data'!$B2551,'3. GRI Pricing'!$A$16:$A$616,0),MATCH('PBI data'!$D2551,'3. GRI Pricing'!$A$16:$AP$16,0)),0)</f>
        <v>1400.0939386247608</v>
      </c>
    </row>
    <row r="2552" spans="1:5" x14ac:dyDescent="0.25">
      <c r="B2552" s="1" t="str">
        <f t="shared" ca="1" si="373"/>
        <v>222708213</v>
      </c>
      <c r="C2552" s="384">
        <f t="shared" si="372"/>
        <v>45748</v>
      </c>
      <c r="D2552" s="384">
        <f t="shared" si="372"/>
        <v>45777</v>
      </c>
      <c r="E2552" s="385">
        <f ca="1">IFERROR(INDEX('3. GRI Pricing'!$A$16:$AP$616,MATCH('PBI data'!$B2552,'3. GRI Pricing'!$A$16:$A$616,0),MATCH('PBI data'!$D2552,'3. GRI Pricing'!$A$16:$AP$16,0)),0)</f>
        <v>1406.8153863899902</v>
      </c>
    </row>
    <row r="2553" spans="1:5" x14ac:dyDescent="0.25">
      <c r="B2553" s="1" t="str">
        <f t="shared" ca="1" si="373"/>
        <v>222708213</v>
      </c>
      <c r="C2553" s="384">
        <f t="shared" si="372"/>
        <v>45778</v>
      </c>
      <c r="D2553" s="384">
        <f t="shared" si="372"/>
        <v>45808</v>
      </c>
      <c r="E2553" s="385">
        <f ca="1">IFERROR(INDEX('3. GRI Pricing'!$A$16:$AP$616,MATCH('PBI data'!$B2553,'3. GRI Pricing'!$A$16:$A$616,0),MATCH('PBI data'!$D2553,'3. GRI Pricing'!$A$16:$AP$16,0)),0)</f>
        <v>1413.794783268359</v>
      </c>
    </row>
    <row r="2554" spans="1:5" x14ac:dyDescent="0.25">
      <c r="B2554" s="1" t="str">
        <f t="shared" ca="1" si="373"/>
        <v>222708213</v>
      </c>
      <c r="C2554" s="384">
        <f t="shared" si="372"/>
        <v>45809</v>
      </c>
      <c r="D2554" s="384">
        <f t="shared" si="372"/>
        <v>45838</v>
      </c>
      <c r="E2554" s="385">
        <f ca="1">IFERROR(INDEX('3. GRI Pricing'!$A$16:$AP$616,MATCH('PBI data'!$B2554,'3. GRI Pricing'!$A$16:$A$616,0),MATCH('PBI data'!$D2554,'3. GRI Pricing'!$A$16:$AP$16,0)),0)</f>
        <v>1420.5820048428102</v>
      </c>
    </row>
    <row r="2555" spans="1:5" x14ac:dyDescent="0.25">
      <c r="B2555" s="1" t="str">
        <f t="shared" ca="1" si="373"/>
        <v>222708213</v>
      </c>
      <c r="C2555" s="384">
        <f t="shared" si="372"/>
        <v>45839</v>
      </c>
      <c r="D2555" s="384">
        <f t="shared" si="372"/>
        <v>45869</v>
      </c>
      <c r="E2555" s="385">
        <f ca="1">IFERROR(INDEX('3. GRI Pricing'!$A$16:$AP$616,MATCH('PBI data'!$B2555,'3. GRI Pricing'!$A$16:$A$616,0),MATCH('PBI data'!$D2555,'3. GRI Pricing'!$A$16:$AP$16,0)),0)</f>
        <v>1427.6296997329755</v>
      </c>
    </row>
    <row r="2556" spans="1:5" x14ac:dyDescent="0.25">
      <c r="B2556" s="1" t="str">
        <f t="shared" ca="1" si="373"/>
        <v>222708213</v>
      </c>
      <c r="C2556" s="384">
        <f t="shared" si="372"/>
        <v>45870</v>
      </c>
      <c r="D2556" s="384">
        <f t="shared" si="372"/>
        <v>45900</v>
      </c>
      <c r="E2556" s="385">
        <f ca="1">IFERROR(INDEX('3. GRI Pricing'!$A$16:$AP$616,MATCH('PBI data'!$B2556,'3. GRI Pricing'!$A$16:$A$616,0),MATCH('PBI data'!$D2556,'3. GRI Pricing'!$A$16:$AP$16,0)),0)</f>
        <v>1434.7123591680215</v>
      </c>
    </row>
    <row r="2557" spans="1:5" x14ac:dyDescent="0.25">
      <c r="B2557" s="1" t="str">
        <f t="shared" ca="1" si="373"/>
        <v>222708213</v>
      </c>
      <c r="C2557" s="384">
        <f t="shared" si="372"/>
        <v>45901</v>
      </c>
      <c r="D2557" s="384">
        <f t="shared" si="372"/>
        <v>45930</v>
      </c>
      <c r="E2557" s="385">
        <f ca="1">IFERROR(INDEX('3. GRI Pricing'!$A$16:$AP$616,MATCH('PBI data'!$B2557,'3. GRI Pricing'!$A$16:$A$616,0),MATCH('PBI data'!$D2557,'3. GRI Pricing'!$A$16:$AP$16,0)),0)</f>
        <v>1441.5999999999997</v>
      </c>
    </row>
    <row r="2558" spans="1:5" x14ac:dyDescent="0.25">
      <c r="A2558" s="381">
        <f>A2546+1</f>
        <v>214</v>
      </c>
      <c r="B2558" s="383" t="str">
        <f ca="1">OFFSET('3. GRI Pricing'!$A$16,'PBI data'!A2558,0)</f>
        <v>222708214</v>
      </c>
      <c r="C2558" s="384">
        <f t="shared" si="372"/>
        <v>45566</v>
      </c>
      <c r="D2558" s="384">
        <f t="shared" si="372"/>
        <v>45596</v>
      </c>
      <c r="E2558" s="385">
        <f ca="1">IFERROR(INDEX('3. GRI Pricing'!$A$16:$AP$616,MATCH('PBI data'!$B2558,'3. GRI Pricing'!$A$16:$A$616,0),MATCH('PBI data'!$D2558,'3. GRI Pricing'!$A$16:$AP$16,0)),0)</f>
        <v>1386.8463622059639</v>
      </c>
    </row>
    <row r="2559" spans="1:5" x14ac:dyDescent="0.25">
      <c r="B2559" s="1" t="str">
        <f ca="1">B2558</f>
        <v>222708214</v>
      </c>
      <c r="C2559" s="384">
        <f t="shared" ref="C2559:D2574" si="374">C2547</f>
        <v>45597</v>
      </c>
      <c r="D2559" s="384">
        <f t="shared" si="374"/>
        <v>45626</v>
      </c>
      <c r="E2559" s="385">
        <f ca="1">IFERROR(INDEX('3. GRI Pricing'!$A$16:$AP$616,MATCH('PBI data'!$B2559,'3. GRI Pricing'!$A$16:$A$616,0),MATCH('PBI data'!$D2559,'3. GRI Pricing'!$A$16:$AP$16,0)),0)</f>
        <v>1393.5042121721756</v>
      </c>
    </row>
    <row r="2560" spans="1:5" x14ac:dyDescent="0.25">
      <c r="B2560" s="1" t="str">
        <f t="shared" ref="B2560:B2569" ca="1" si="375">B2559</f>
        <v>222708214</v>
      </c>
      <c r="C2560" s="384">
        <f t="shared" si="374"/>
        <v>45627</v>
      </c>
      <c r="D2560" s="384">
        <f t="shared" si="374"/>
        <v>45657</v>
      </c>
      <c r="E2560" s="385">
        <f ca="1">IFERROR(INDEX('3. GRI Pricing'!$A$16:$AP$616,MATCH('PBI data'!$B2560,'3. GRI Pricing'!$A$16:$A$616,0),MATCH('PBI data'!$D2560,'3. GRI Pricing'!$A$16:$AP$16,0)),0)</f>
        <v>1400.4175705577313</v>
      </c>
    </row>
    <row r="2561" spans="1:5" x14ac:dyDescent="0.25">
      <c r="B2561" s="1" t="str">
        <f t="shared" ca="1" si="375"/>
        <v>222708214</v>
      </c>
      <c r="C2561" s="384">
        <f t="shared" si="374"/>
        <v>45658</v>
      </c>
      <c r="D2561" s="384">
        <f t="shared" si="374"/>
        <v>45688</v>
      </c>
      <c r="E2561" s="385">
        <f ca="1">IFERROR(INDEX('3. GRI Pricing'!$A$16:$AP$616,MATCH('PBI data'!$B2561,'3. GRI Pricing'!$A$16:$A$616,0),MATCH('PBI data'!$D2561,'3. GRI Pricing'!$A$16:$AP$16,0)),0)</f>
        <v>1407.3652270270316</v>
      </c>
    </row>
    <row r="2562" spans="1:5" x14ac:dyDescent="0.25">
      <c r="B2562" s="1" t="str">
        <f t="shared" ca="1" si="375"/>
        <v>222708214</v>
      </c>
      <c r="C2562" s="384">
        <f t="shared" si="374"/>
        <v>45689</v>
      </c>
      <c r="D2562" s="384">
        <f t="shared" si="374"/>
        <v>45716</v>
      </c>
      <c r="E2562" s="385">
        <f ca="1">IFERROR(INDEX('3. GRI Pricing'!$A$16:$AP$616,MATCH('PBI data'!$B2562,'3. GRI Pricing'!$A$16:$A$616,0),MATCH('PBI data'!$D2562,'3. GRI Pricing'!$A$16:$AP$16,0)),0)</f>
        <v>1413.6701510980993</v>
      </c>
    </row>
    <row r="2563" spans="1:5" x14ac:dyDescent="0.25">
      <c r="B2563" s="1" t="str">
        <f t="shared" ca="1" si="375"/>
        <v>222708214</v>
      </c>
      <c r="C2563" s="384">
        <f t="shared" si="374"/>
        <v>45717</v>
      </c>
      <c r="D2563" s="384">
        <f t="shared" si="374"/>
        <v>45747</v>
      </c>
      <c r="E2563" s="385">
        <f ca="1">IFERROR(INDEX('3. GRI Pricing'!$A$16:$AP$616,MATCH('PBI data'!$B2563,'3. GRI Pricing'!$A$16:$A$616,0),MATCH('PBI data'!$D2563,'3. GRI Pricing'!$A$16:$AP$16,0)),0)</f>
        <v>1420.6835553692422</v>
      </c>
    </row>
    <row r="2564" spans="1:5" x14ac:dyDescent="0.25">
      <c r="B2564" s="1" t="str">
        <f t="shared" ca="1" si="375"/>
        <v>222708214</v>
      </c>
      <c r="C2564" s="384">
        <f t="shared" si="374"/>
        <v>45748</v>
      </c>
      <c r="D2564" s="384">
        <f t="shared" si="374"/>
        <v>45777</v>
      </c>
      <c r="E2564" s="385">
        <f ca="1">IFERROR(INDEX('3. GRI Pricing'!$A$16:$AP$616,MATCH('PBI data'!$B2564,'3. GRI Pricing'!$A$16:$A$616,0),MATCH('PBI data'!$D2564,'3. GRI Pricing'!$A$16:$AP$16,0)),0)</f>
        <v>1427.5038479545485</v>
      </c>
    </row>
    <row r="2565" spans="1:5" x14ac:dyDescent="0.25">
      <c r="B2565" s="1" t="str">
        <f t="shared" ca="1" si="375"/>
        <v>222708214</v>
      </c>
      <c r="C2565" s="384">
        <f t="shared" si="374"/>
        <v>45778</v>
      </c>
      <c r="D2565" s="384">
        <f t="shared" si="374"/>
        <v>45808</v>
      </c>
      <c r="E2565" s="385">
        <f ca="1">IFERROR(INDEX('3. GRI Pricing'!$A$16:$AP$616,MATCH('PBI data'!$B2565,'3. GRI Pricing'!$A$16:$A$616,0),MATCH('PBI data'!$D2565,'3. GRI Pricing'!$A$16:$AP$16,0)),0)</f>
        <v>1434.5858830223051</v>
      </c>
    </row>
    <row r="2566" spans="1:5" x14ac:dyDescent="0.25">
      <c r="B2566" s="1" t="str">
        <f t="shared" ca="1" si="375"/>
        <v>222708214</v>
      </c>
      <c r="C2566" s="384">
        <f t="shared" si="374"/>
        <v>45809</v>
      </c>
      <c r="D2566" s="384">
        <f t="shared" si="374"/>
        <v>45838</v>
      </c>
      <c r="E2566" s="385">
        <f ca="1">IFERROR(INDEX('3. GRI Pricing'!$A$16:$AP$616,MATCH('PBI data'!$B2566,'3. GRI Pricing'!$A$16:$A$616,0),MATCH('PBI data'!$D2566,'3. GRI Pricing'!$A$16:$AP$16,0)),0)</f>
        <v>1441.4729166787336</v>
      </c>
    </row>
    <row r="2567" spans="1:5" x14ac:dyDescent="0.25">
      <c r="B2567" s="1" t="str">
        <f t="shared" ca="1" si="375"/>
        <v>222708214</v>
      </c>
      <c r="C2567" s="384">
        <f t="shared" si="374"/>
        <v>45839</v>
      </c>
      <c r="D2567" s="384">
        <f t="shared" si="374"/>
        <v>45869</v>
      </c>
      <c r="E2567" s="385">
        <f ca="1">IFERROR(INDEX('3. GRI Pricing'!$A$16:$AP$616,MATCH('PBI data'!$B2567,'3. GRI Pricing'!$A$16:$A$616,0),MATCH('PBI data'!$D2567,'3. GRI Pricing'!$A$16:$AP$16,0)),0)</f>
        <v>1448.624254140813</v>
      </c>
    </row>
    <row r="2568" spans="1:5" x14ac:dyDescent="0.25">
      <c r="B2568" s="1" t="str">
        <f t="shared" ca="1" si="375"/>
        <v>222708214</v>
      </c>
      <c r="C2568" s="384">
        <f t="shared" si="374"/>
        <v>45870</v>
      </c>
      <c r="D2568" s="384">
        <f t="shared" si="374"/>
        <v>45900</v>
      </c>
      <c r="E2568" s="385">
        <f ca="1">IFERROR(INDEX('3. GRI Pricing'!$A$16:$AP$616,MATCH('PBI data'!$B2568,'3. GRI Pricing'!$A$16:$A$616,0),MATCH('PBI data'!$D2568,'3. GRI Pricing'!$A$16:$AP$16,0)),0)</f>
        <v>1455.8110703322568</v>
      </c>
    </row>
    <row r="2569" spans="1:5" x14ac:dyDescent="0.25">
      <c r="B2569" s="1" t="str">
        <f t="shared" ca="1" si="375"/>
        <v>222708214</v>
      </c>
      <c r="C2569" s="384">
        <f t="shared" si="374"/>
        <v>45901</v>
      </c>
      <c r="D2569" s="384">
        <f t="shared" si="374"/>
        <v>45930</v>
      </c>
      <c r="E2569" s="385">
        <f ca="1">IFERROR(INDEX('3. GRI Pricing'!$A$16:$AP$616,MATCH('PBI data'!$B2569,'3. GRI Pricing'!$A$16:$A$616,0),MATCH('PBI data'!$D2569,'3. GRI Pricing'!$A$16:$AP$16,0)),0)</f>
        <v>1462.7999999999993</v>
      </c>
    </row>
    <row r="2570" spans="1:5" x14ac:dyDescent="0.25">
      <c r="A2570" s="381">
        <f>A2558+1</f>
        <v>215</v>
      </c>
      <c r="B2570" s="383" t="str">
        <f ca="1">OFFSET('3. GRI Pricing'!$A$16,'PBI data'!A2570,0)</f>
        <v>222708215</v>
      </c>
      <c r="C2570" s="384">
        <f t="shared" si="374"/>
        <v>45566</v>
      </c>
      <c r="D2570" s="384">
        <f t="shared" si="374"/>
        <v>45596</v>
      </c>
      <c r="E2570" s="385">
        <f ca="1">IFERROR(INDEX('3. GRI Pricing'!$A$16:$AP$616,MATCH('PBI data'!$B2570,'3. GRI Pricing'!$A$16:$A$616,0),MATCH('PBI data'!$D2570,'3. GRI Pricing'!$A$16:$AP$16,0)),0)</f>
        <v>1728.5331470972883</v>
      </c>
    </row>
    <row r="2571" spans="1:5" x14ac:dyDescent="0.25">
      <c r="B2571" s="1" t="str">
        <f ca="1">B2570</f>
        <v>222708215</v>
      </c>
      <c r="C2571" s="384">
        <f t="shared" si="374"/>
        <v>45597</v>
      </c>
      <c r="D2571" s="384">
        <f t="shared" si="374"/>
        <v>45626</v>
      </c>
      <c r="E2571" s="385">
        <f ca="1">IFERROR(INDEX('3. GRI Pricing'!$A$16:$AP$616,MATCH('PBI data'!$B2571,'3. GRI Pricing'!$A$16:$A$616,0),MATCH('PBI data'!$D2571,'3. GRI Pricing'!$A$16:$AP$16,0)),0)</f>
        <v>1736.8313369102477</v>
      </c>
    </row>
    <row r="2572" spans="1:5" x14ac:dyDescent="0.25">
      <c r="B2572" s="1" t="str">
        <f t="shared" ref="B2572:B2581" ca="1" si="376">B2571</f>
        <v>222708215</v>
      </c>
      <c r="C2572" s="384">
        <f t="shared" si="374"/>
        <v>45627</v>
      </c>
      <c r="D2572" s="384">
        <f t="shared" si="374"/>
        <v>45657</v>
      </c>
      <c r="E2572" s="385">
        <f ca="1">IFERROR(INDEX('3. GRI Pricing'!$A$16:$AP$616,MATCH('PBI data'!$B2572,'3. GRI Pricing'!$A$16:$A$616,0),MATCH('PBI data'!$D2572,'3. GRI Pricing'!$A$16:$AP$16,0)),0)</f>
        <v>1745.4479864922448</v>
      </c>
    </row>
    <row r="2573" spans="1:5" x14ac:dyDescent="0.25">
      <c r="B2573" s="1" t="str">
        <f t="shared" ca="1" si="376"/>
        <v>222708215</v>
      </c>
      <c r="C2573" s="384">
        <f t="shared" si="374"/>
        <v>45658</v>
      </c>
      <c r="D2573" s="384">
        <f t="shared" si="374"/>
        <v>45688</v>
      </c>
      <c r="E2573" s="385">
        <f ca="1">IFERROR(INDEX('3. GRI Pricing'!$A$16:$AP$616,MATCH('PBI data'!$B2573,'3. GRI Pricing'!$A$16:$A$616,0),MATCH('PBI data'!$D2573,'3. GRI Pricing'!$A$16:$AP$16,0)),0)</f>
        <v>1754.1073844105031</v>
      </c>
    </row>
    <row r="2574" spans="1:5" x14ac:dyDescent="0.25">
      <c r="B2574" s="1" t="str">
        <f t="shared" ca="1" si="376"/>
        <v>222708215</v>
      </c>
      <c r="C2574" s="384">
        <f t="shared" si="374"/>
        <v>45689</v>
      </c>
      <c r="D2574" s="384">
        <f t="shared" si="374"/>
        <v>45716</v>
      </c>
      <c r="E2574" s="385">
        <f ca="1">IFERROR(INDEX('3. GRI Pricing'!$A$16:$AP$616,MATCH('PBI data'!$B2574,'3. GRI Pricing'!$A$16:$A$616,0),MATCH('PBI data'!$D2574,'3. GRI Pricing'!$A$16:$AP$16,0)),0)</f>
        <v>1761.9656955715441</v>
      </c>
    </row>
    <row r="2575" spans="1:5" x14ac:dyDescent="0.25">
      <c r="B2575" s="1" t="str">
        <f t="shared" ca="1" si="376"/>
        <v>222708215</v>
      </c>
      <c r="C2575" s="384">
        <f t="shared" ref="C2575:D2590" si="377">C2563</f>
        <v>45717</v>
      </c>
      <c r="D2575" s="384">
        <f t="shared" si="377"/>
        <v>45747</v>
      </c>
      <c r="E2575" s="385">
        <f ca="1">IFERROR(INDEX('3. GRI Pricing'!$A$16:$AP$616,MATCH('PBI data'!$B2575,'3. GRI Pricing'!$A$16:$A$616,0),MATCH('PBI data'!$D2575,'3. GRI Pricing'!$A$16:$AP$16,0)),0)</f>
        <v>1770.7070400254324</v>
      </c>
    </row>
    <row r="2576" spans="1:5" x14ac:dyDescent="0.25">
      <c r="B2576" s="1" t="str">
        <f t="shared" ca="1" si="376"/>
        <v>222708215</v>
      </c>
      <c r="C2576" s="384">
        <f t="shared" si="377"/>
        <v>45748</v>
      </c>
      <c r="D2576" s="384">
        <f t="shared" si="377"/>
        <v>45777</v>
      </c>
      <c r="E2576" s="385">
        <f ca="1">IFERROR(INDEX('3. GRI Pricing'!$A$16:$AP$616,MATCH('PBI data'!$B2576,'3. GRI Pricing'!$A$16:$A$616,0),MATCH('PBI data'!$D2576,'3. GRI Pricing'!$A$16:$AP$16,0)),0)</f>
        <v>1779.2076945520462</v>
      </c>
    </row>
    <row r="2577" spans="1:5" x14ac:dyDescent="0.25">
      <c r="B2577" s="1" t="str">
        <f t="shared" ca="1" si="376"/>
        <v>222708215</v>
      </c>
      <c r="C2577" s="384">
        <f t="shared" si="377"/>
        <v>45778</v>
      </c>
      <c r="D2577" s="384">
        <f t="shared" si="377"/>
        <v>45808</v>
      </c>
      <c r="E2577" s="385">
        <f ca="1">IFERROR(INDEX('3. GRI Pricing'!$A$16:$AP$616,MATCH('PBI data'!$B2577,'3. GRI Pricing'!$A$16:$A$616,0),MATCH('PBI data'!$D2577,'3. GRI Pricing'!$A$16:$AP$16,0)),0)</f>
        <v>1788.034578839395</v>
      </c>
    </row>
    <row r="2578" spans="1:5" x14ac:dyDescent="0.25">
      <c r="B2578" s="1" t="str">
        <f t="shared" ca="1" si="376"/>
        <v>222708215</v>
      </c>
      <c r="C2578" s="384">
        <f t="shared" si="377"/>
        <v>45809</v>
      </c>
      <c r="D2578" s="384">
        <f t="shared" si="377"/>
        <v>45838</v>
      </c>
      <c r="E2578" s="385">
        <f ca="1">IFERROR(INDEX('3. GRI Pricing'!$A$16:$AP$616,MATCH('PBI data'!$B2578,'3. GRI Pricing'!$A$16:$A$616,0),MATCH('PBI data'!$D2578,'3. GRI Pricing'!$A$16:$AP$16,0)),0)</f>
        <v>1796.6184178894362</v>
      </c>
    </row>
    <row r="2579" spans="1:5" x14ac:dyDescent="0.25">
      <c r="B2579" s="1" t="str">
        <f t="shared" ca="1" si="376"/>
        <v>222708215</v>
      </c>
      <c r="C2579" s="384">
        <f t="shared" si="377"/>
        <v>45839</v>
      </c>
      <c r="D2579" s="384">
        <f t="shared" si="377"/>
        <v>45869</v>
      </c>
      <c r="E2579" s="385">
        <f ca="1">IFERROR(INDEX('3. GRI Pricing'!$A$16:$AP$616,MATCH('PBI data'!$B2579,'3. GRI Pricing'!$A$16:$A$616,0),MATCH('PBI data'!$D2579,'3. GRI Pricing'!$A$16:$AP$16,0)),0)</f>
        <v>1805.5316790740571</v>
      </c>
    </row>
    <row r="2580" spans="1:5" x14ac:dyDescent="0.25">
      <c r="B2580" s="1" t="str">
        <f t="shared" ca="1" si="376"/>
        <v>222708215</v>
      </c>
      <c r="C2580" s="384">
        <f t="shared" si="377"/>
        <v>45870</v>
      </c>
      <c r="D2580" s="384">
        <f t="shared" si="377"/>
        <v>45900</v>
      </c>
      <c r="E2580" s="385">
        <f ca="1">IFERROR(INDEX('3. GRI Pricing'!$A$16:$AP$616,MATCH('PBI data'!$B2580,'3. GRI Pricing'!$A$16:$A$616,0),MATCH('PBI data'!$D2580,'3. GRI Pricing'!$A$16:$AP$16,0)),0)</f>
        <v>1814.4891601242623</v>
      </c>
    </row>
    <row r="2581" spans="1:5" x14ac:dyDescent="0.25">
      <c r="B2581" s="1" t="str">
        <f t="shared" ca="1" si="376"/>
        <v>222708215</v>
      </c>
      <c r="C2581" s="384">
        <f t="shared" si="377"/>
        <v>45901</v>
      </c>
      <c r="D2581" s="384">
        <f t="shared" si="377"/>
        <v>45930</v>
      </c>
      <c r="E2581" s="385">
        <f ca="1">IFERROR(INDEX('3. GRI Pricing'!$A$16:$AP$616,MATCH('PBI data'!$B2581,'3. GRI Pricing'!$A$16:$A$616,0),MATCH('PBI data'!$D2581,'3. GRI Pricing'!$A$16:$AP$16,0)),0)</f>
        <v>1823.1999999999994</v>
      </c>
    </row>
    <row r="2582" spans="1:5" x14ac:dyDescent="0.25">
      <c r="A2582" s="381">
        <f>A2570+1</f>
        <v>216</v>
      </c>
      <c r="B2582" s="383" t="str">
        <f ca="1">OFFSET('3. GRI Pricing'!$A$16,'PBI data'!A2582,0)</f>
        <v>222708216</v>
      </c>
      <c r="C2582" s="384">
        <f t="shared" si="377"/>
        <v>45566</v>
      </c>
      <c r="D2582" s="384">
        <f t="shared" si="377"/>
        <v>45596</v>
      </c>
      <c r="E2582" s="385">
        <f ca="1">IFERROR(INDEX('3. GRI Pricing'!$A$16:$AP$616,MATCH('PBI data'!$B2582,'3. GRI Pricing'!$A$16:$A$616,0),MATCH('PBI data'!$D2582,'3. GRI Pricing'!$A$16:$AP$16,0)),0)</f>
        <v>1381.8215565457974</v>
      </c>
    </row>
    <row r="2583" spans="1:5" x14ac:dyDescent="0.25">
      <c r="B2583" s="1" t="str">
        <f ca="1">B2582</f>
        <v>222708216</v>
      </c>
      <c r="C2583" s="384">
        <f t="shared" si="377"/>
        <v>45597</v>
      </c>
      <c r="D2583" s="384">
        <f t="shared" si="377"/>
        <v>45626</v>
      </c>
      <c r="E2583" s="385">
        <f ca="1">IFERROR(INDEX('3. GRI Pricing'!$A$16:$AP$616,MATCH('PBI data'!$B2583,'3. GRI Pricing'!$A$16:$A$616,0),MATCH('PBI data'!$D2583,'3. GRI Pricing'!$A$16:$AP$16,0)),0)</f>
        <v>1388.4552838672039</v>
      </c>
    </row>
    <row r="2584" spans="1:5" x14ac:dyDescent="0.25">
      <c r="B2584" s="1" t="str">
        <f t="shared" ref="B2584:B2593" ca="1" si="378">B2583</f>
        <v>222708216</v>
      </c>
      <c r="C2584" s="384">
        <f t="shared" si="377"/>
        <v>45627</v>
      </c>
      <c r="D2584" s="384">
        <f t="shared" si="377"/>
        <v>45657</v>
      </c>
      <c r="E2584" s="385">
        <f ca="1">IFERROR(INDEX('3. GRI Pricing'!$A$16:$AP$616,MATCH('PBI data'!$B2584,'3. GRI Pricing'!$A$16:$A$616,0),MATCH('PBI data'!$D2584,'3. GRI Pricing'!$A$16:$AP$16,0)),0)</f>
        <v>1395.3435938528121</v>
      </c>
    </row>
    <row r="2585" spans="1:5" x14ac:dyDescent="0.25">
      <c r="B2585" s="1" t="str">
        <f t="shared" ca="1" si="378"/>
        <v>222708216</v>
      </c>
      <c r="C2585" s="384">
        <f t="shared" si="377"/>
        <v>45658</v>
      </c>
      <c r="D2585" s="384">
        <f t="shared" si="377"/>
        <v>45688</v>
      </c>
      <c r="E2585" s="385">
        <f ca="1">IFERROR(INDEX('3. GRI Pricing'!$A$16:$AP$616,MATCH('PBI data'!$B2585,'3. GRI Pricing'!$A$16:$A$616,0),MATCH('PBI data'!$D2585,'3. GRI Pricing'!$A$16:$AP$16,0)),0)</f>
        <v>1402.2660776537452</v>
      </c>
    </row>
    <row r="2586" spans="1:5" x14ac:dyDescent="0.25">
      <c r="B2586" s="1" t="str">
        <f t="shared" ca="1" si="378"/>
        <v>222708216</v>
      </c>
      <c r="C2586" s="384">
        <f t="shared" si="377"/>
        <v>45689</v>
      </c>
      <c r="D2586" s="384">
        <f t="shared" si="377"/>
        <v>45716</v>
      </c>
      <c r="E2586" s="385">
        <f ca="1">IFERROR(INDEX('3. GRI Pricing'!$A$16:$AP$616,MATCH('PBI data'!$B2586,'3. GRI Pricing'!$A$16:$A$616,0),MATCH('PBI data'!$D2586,'3. GRI Pricing'!$A$16:$AP$16,0)),0)</f>
        <v>1408.5481577970193</v>
      </c>
    </row>
    <row r="2587" spans="1:5" x14ac:dyDescent="0.25">
      <c r="B2587" s="1" t="str">
        <f t="shared" ca="1" si="378"/>
        <v>222708216</v>
      </c>
      <c r="C2587" s="384">
        <f t="shared" si="377"/>
        <v>45717</v>
      </c>
      <c r="D2587" s="384">
        <f t="shared" si="377"/>
        <v>45747</v>
      </c>
      <c r="E2587" s="385">
        <f ca="1">IFERROR(INDEX('3. GRI Pricing'!$A$16:$AP$616,MATCH('PBI data'!$B2587,'3. GRI Pricing'!$A$16:$A$616,0),MATCH('PBI data'!$D2587,'3. GRI Pricing'!$A$16:$AP$16,0)),0)</f>
        <v>1415.5361511831218</v>
      </c>
    </row>
    <row r="2588" spans="1:5" x14ac:dyDescent="0.25">
      <c r="B2588" s="1" t="str">
        <f t="shared" ca="1" si="378"/>
        <v>222708216</v>
      </c>
      <c r="C2588" s="384">
        <f t="shared" si="377"/>
        <v>45748</v>
      </c>
      <c r="D2588" s="384">
        <f t="shared" si="377"/>
        <v>45777</v>
      </c>
      <c r="E2588" s="385">
        <f ca="1">IFERROR(INDEX('3. GRI Pricing'!$A$16:$AP$616,MATCH('PBI data'!$B2588,'3. GRI Pricing'!$A$16:$A$616,0),MATCH('PBI data'!$D2588,'3. GRI Pricing'!$A$16:$AP$16,0)),0)</f>
        <v>1422.3317325634089</v>
      </c>
    </row>
    <row r="2589" spans="1:5" x14ac:dyDescent="0.25">
      <c r="B2589" s="1" t="str">
        <f t="shared" ca="1" si="378"/>
        <v>222708216</v>
      </c>
      <c r="C2589" s="384">
        <f t="shared" si="377"/>
        <v>45778</v>
      </c>
      <c r="D2589" s="384">
        <f t="shared" si="377"/>
        <v>45808</v>
      </c>
      <c r="E2589" s="385">
        <f ca="1">IFERROR(INDEX('3. GRI Pricing'!$A$16:$AP$616,MATCH('PBI data'!$B2589,'3. GRI Pricing'!$A$16:$A$616,0),MATCH('PBI data'!$D2589,'3. GRI Pricing'!$A$16:$AP$16,0)),0)</f>
        <v>1429.3881080838185</v>
      </c>
    </row>
    <row r="2590" spans="1:5" x14ac:dyDescent="0.25">
      <c r="B2590" s="1" t="str">
        <f t="shared" ca="1" si="378"/>
        <v>222708216</v>
      </c>
      <c r="C2590" s="384">
        <f t="shared" si="377"/>
        <v>45809</v>
      </c>
      <c r="D2590" s="384">
        <f t="shared" si="377"/>
        <v>45838</v>
      </c>
      <c r="E2590" s="385">
        <f ca="1">IFERROR(INDEX('3. GRI Pricing'!$A$16:$AP$616,MATCH('PBI data'!$B2590,'3. GRI Pricing'!$A$16:$A$616,0),MATCH('PBI data'!$D2590,'3. GRI Pricing'!$A$16:$AP$16,0)),0)</f>
        <v>1436.2501887197525</v>
      </c>
    </row>
    <row r="2591" spans="1:5" x14ac:dyDescent="0.25">
      <c r="B2591" s="1" t="str">
        <f t="shared" ca="1" si="378"/>
        <v>222708216</v>
      </c>
      <c r="C2591" s="384">
        <f t="shared" ref="C2591:D2606" si="379">C2579</f>
        <v>45839</v>
      </c>
      <c r="D2591" s="384">
        <f t="shared" si="379"/>
        <v>45869</v>
      </c>
      <c r="E2591" s="385">
        <f ca="1">IFERROR(INDEX('3. GRI Pricing'!$A$16:$AP$616,MATCH('PBI data'!$B2591,'3. GRI Pricing'!$A$16:$A$616,0),MATCH('PBI data'!$D2591,'3. GRI Pricing'!$A$16:$AP$16,0)),0)</f>
        <v>1443.3756155388535</v>
      </c>
    </row>
    <row r="2592" spans="1:5" x14ac:dyDescent="0.25">
      <c r="B2592" s="1" t="str">
        <f t="shared" ca="1" si="378"/>
        <v>222708216</v>
      </c>
      <c r="C2592" s="384">
        <f t="shared" si="379"/>
        <v>45870</v>
      </c>
      <c r="D2592" s="384">
        <f t="shared" si="379"/>
        <v>45900</v>
      </c>
      <c r="E2592" s="385">
        <f ca="1">IFERROR(INDEX('3. GRI Pricing'!$A$16:$AP$616,MATCH('PBI data'!$B2592,'3. GRI Pricing'!$A$16:$A$616,0),MATCH('PBI data'!$D2592,'3. GRI Pricing'!$A$16:$AP$16,0)),0)</f>
        <v>1450.5363925411978</v>
      </c>
    </row>
    <row r="2593" spans="1:5" x14ac:dyDescent="0.25">
      <c r="B2593" s="1" t="str">
        <f t="shared" ca="1" si="378"/>
        <v>222708216</v>
      </c>
      <c r="C2593" s="384">
        <f t="shared" si="379"/>
        <v>45901</v>
      </c>
      <c r="D2593" s="384">
        <f t="shared" si="379"/>
        <v>45930</v>
      </c>
      <c r="E2593" s="385">
        <f ca="1">IFERROR(INDEX('3. GRI Pricing'!$A$16:$AP$616,MATCH('PBI data'!$B2593,'3. GRI Pricing'!$A$16:$A$616,0),MATCH('PBI data'!$D2593,'3. GRI Pricing'!$A$16:$AP$16,0)),0)</f>
        <v>1457.4999999999993</v>
      </c>
    </row>
    <row r="2594" spans="1:5" x14ac:dyDescent="0.25">
      <c r="A2594" s="381">
        <f>A2582+1</f>
        <v>217</v>
      </c>
      <c r="B2594" s="383" t="str">
        <f ca="1">OFFSET('3. GRI Pricing'!$A$16,'PBI data'!A2594,0)</f>
        <v>222708217</v>
      </c>
      <c r="C2594" s="384">
        <f t="shared" si="379"/>
        <v>45566</v>
      </c>
      <c r="D2594" s="384">
        <f t="shared" si="379"/>
        <v>45596</v>
      </c>
      <c r="E2594" s="385">
        <f ca="1">IFERROR(INDEX('3. GRI Pricing'!$A$16:$AP$616,MATCH('PBI data'!$B2594,'3. GRI Pricing'!$A$16:$A$616,0),MATCH('PBI data'!$D2594,'3. GRI Pricing'!$A$16:$AP$16,0)),0)</f>
        <v>1391.8711678661305</v>
      </c>
    </row>
    <row r="2595" spans="1:5" x14ac:dyDescent="0.25">
      <c r="B2595" s="1" t="str">
        <f ca="1">B2594</f>
        <v>222708217</v>
      </c>
      <c r="C2595" s="384">
        <f t="shared" si="379"/>
        <v>45597</v>
      </c>
      <c r="D2595" s="384">
        <f t="shared" si="379"/>
        <v>45626</v>
      </c>
      <c r="E2595" s="385">
        <f ca="1">IFERROR(INDEX('3. GRI Pricing'!$A$16:$AP$616,MATCH('PBI data'!$B2595,'3. GRI Pricing'!$A$16:$A$616,0),MATCH('PBI data'!$D2595,'3. GRI Pricing'!$A$16:$AP$16,0)),0)</f>
        <v>1398.5531404771473</v>
      </c>
    </row>
    <row r="2596" spans="1:5" x14ac:dyDescent="0.25">
      <c r="B2596" s="1" t="str">
        <f t="shared" ref="B2596:B2605" ca="1" si="380">B2595</f>
        <v>222708217</v>
      </c>
      <c r="C2596" s="384">
        <f t="shared" si="379"/>
        <v>45627</v>
      </c>
      <c r="D2596" s="384">
        <f t="shared" si="379"/>
        <v>45657</v>
      </c>
      <c r="E2596" s="385">
        <f ca="1">IFERROR(INDEX('3. GRI Pricing'!$A$16:$AP$616,MATCH('PBI data'!$B2596,'3. GRI Pricing'!$A$16:$A$616,0),MATCH('PBI data'!$D2596,'3. GRI Pricing'!$A$16:$AP$16,0)),0)</f>
        <v>1405.4915472626508</v>
      </c>
    </row>
    <row r="2597" spans="1:5" x14ac:dyDescent="0.25">
      <c r="B2597" s="1" t="str">
        <f t="shared" ca="1" si="380"/>
        <v>222708217</v>
      </c>
      <c r="C2597" s="384">
        <f t="shared" si="379"/>
        <v>45658</v>
      </c>
      <c r="D2597" s="384">
        <f t="shared" si="379"/>
        <v>45688</v>
      </c>
      <c r="E2597" s="385">
        <f ca="1">IFERROR(INDEX('3. GRI Pricing'!$A$16:$AP$616,MATCH('PBI data'!$B2597,'3. GRI Pricing'!$A$16:$A$616,0),MATCH('PBI data'!$D2597,'3. GRI Pricing'!$A$16:$AP$16,0)),0)</f>
        <v>1412.4643764003181</v>
      </c>
    </row>
    <row r="2598" spans="1:5" x14ac:dyDescent="0.25">
      <c r="B2598" s="1" t="str">
        <f t="shared" ca="1" si="380"/>
        <v>222708217</v>
      </c>
      <c r="C2598" s="384">
        <f t="shared" si="379"/>
        <v>45689</v>
      </c>
      <c r="D2598" s="384">
        <f t="shared" si="379"/>
        <v>45716</v>
      </c>
      <c r="E2598" s="385">
        <f ca="1">IFERROR(INDEX('3. GRI Pricing'!$A$16:$AP$616,MATCH('PBI data'!$B2598,'3. GRI Pricing'!$A$16:$A$616,0),MATCH('PBI data'!$D2598,'3. GRI Pricing'!$A$16:$AP$16,0)),0)</f>
        <v>1418.7921443991795</v>
      </c>
    </row>
    <row r="2599" spans="1:5" x14ac:dyDescent="0.25">
      <c r="B2599" s="1" t="str">
        <f t="shared" ca="1" si="380"/>
        <v>222708217</v>
      </c>
      <c r="C2599" s="384">
        <f t="shared" si="379"/>
        <v>45717</v>
      </c>
      <c r="D2599" s="384">
        <f t="shared" si="379"/>
        <v>45747</v>
      </c>
      <c r="E2599" s="385">
        <f ca="1">IFERROR(INDEX('3. GRI Pricing'!$A$16:$AP$616,MATCH('PBI data'!$B2599,'3. GRI Pricing'!$A$16:$A$616,0),MATCH('PBI data'!$D2599,'3. GRI Pricing'!$A$16:$AP$16,0)),0)</f>
        <v>1425.8309595553628</v>
      </c>
    </row>
    <row r="2600" spans="1:5" x14ac:dyDescent="0.25">
      <c r="B2600" s="1" t="str">
        <f t="shared" ca="1" si="380"/>
        <v>222708217</v>
      </c>
      <c r="C2600" s="384">
        <f t="shared" si="379"/>
        <v>45748</v>
      </c>
      <c r="D2600" s="384">
        <f t="shared" si="379"/>
        <v>45777</v>
      </c>
      <c r="E2600" s="385">
        <f ca="1">IFERROR(INDEX('3. GRI Pricing'!$A$16:$AP$616,MATCH('PBI data'!$B2600,'3. GRI Pricing'!$A$16:$A$616,0),MATCH('PBI data'!$D2600,'3. GRI Pricing'!$A$16:$AP$16,0)),0)</f>
        <v>1432.6759633456884</v>
      </c>
    </row>
    <row r="2601" spans="1:5" x14ac:dyDescent="0.25">
      <c r="B2601" s="1" t="str">
        <f t="shared" ca="1" si="380"/>
        <v>222708217</v>
      </c>
      <c r="C2601" s="384">
        <f t="shared" si="379"/>
        <v>45778</v>
      </c>
      <c r="D2601" s="384">
        <f t="shared" si="379"/>
        <v>45808</v>
      </c>
      <c r="E2601" s="385">
        <f ca="1">IFERROR(INDEX('3. GRI Pricing'!$A$16:$AP$616,MATCH('PBI data'!$B2601,'3. GRI Pricing'!$A$16:$A$616,0),MATCH('PBI data'!$D2601,'3. GRI Pricing'!$A$16:$AP$16,0)),0)</f>
        <v>1439.783657960792</v>
      </c>
    </row>
    <row r="2602" spans="1:5" x14ac:dyDescent="0.25">
      <c r="B2602" s="1" t="str">
        <f t="shared" ca="1" si="380"/>
        <v>222708217</v>
      </c>
      <c r="C2602" s="384">
        <f t="shared" si="379"/>
        <v>45809</v>
      </c>
      <c r="D2602" s="384">
        <f t="shared" si="379"/>
        <v>45838</v>
      </c>
      <c r="E2602" s="385">
        <f ca="1">IFERROR(INDEX('3. GRI Pricing'!$A$16:$AP$616,MATCH('PBI data'!$B2602,'3. GRI Pricing'!$A$16:$A$616,0),MATCH('PBI data'!$D2602,'3. GRI Pricing'!$A$16:$AP$16,0)),0)</f>
        <v>1446.6956446377146</v>
      </c>
    </row>
    <row r="2603" spans="1:5" x14ac:dyDescent="0.25">
      <c r="B2603" s="1" t="str">
        <f t="shared" ca="1" si="380"/>
        <v>222708217</v>
      </c>
      <c r="C2603" s="384">
        <f t="shared" si="379"/>
        <v>45839</v>
      </c>
      <c r="D2603" s="384">
        <f t="shared" si="379"/>
        <v>45869</v>
      </c>
      <c r="E2603" s="385">
        <f ca="1">IFERROR(INDEX('3. GRI Pricing'!$A$16:$AP$616,MATCH('PBI data'!$B2603,'3. GRI Pricing'!$A$16:$A$616,0),MATCH('PBI data'!$D2603,'3. GRI Pricing'!$A$16:$AP$16,0)),0)</f>
        <v>1453.8728927427728</v>
      </c>
    </row>
    <row r="2604" spans="1:5" x14ac:dyDescent="0.25">
      <c r="B2604" s="1" t="str">
        <f t="shared" ca="1" si="380"/>
        <v>222708217</v>
      </c>
      <c r="C2604" s="384">
        <f t="shared" si="379"/>
        <v>45870</v>
      </c>
      <c r="D2604" s="384">
        <f t="shared" si="379"/>
        <v>45900</v>
      </c>
      <c r="E2604" s="385">
        <f ca="1">IFERROR(INDEX('3. GRI Pricing'!$A$16:$AP$616,MATCH('PBI data'!$B2604,'3. GRI Pricing'!$A$16:$A$616,0),MATCH('PBI data'!$D2604,'3. GRI Pricing'!$A$16:$AP$16,0)),0)</f>
        <v>1461.0857481233159</v>
      </c>
    </row>
    <row r="2605" spans="1:5" x14ac:dyDescent="0.25">
      <c r="B2605" s="1" t="str">
        <f t="shared" ca="1" si="380"/>
        <v>222708217</v>
      </c>
      <c r="C2605" s="384">
        <f t="shared" si="379"/>
        <v>45901</v>
      </c>
      <c r="D2605" s="384">
        <f t="shared" si="379"/>
        <v>45930</v>
      </c>
      <c r="E2605" s="385">
        <f ca="1">IFERROR(INDEX('3. GRI Pricing'!$A$16:$AP$616,MATCH('PBI data'!$B2605,'3. GRI Pricing'!$A$16:$A$616,0),MATCH('PBI data'!$D2605,'3. GRI Pricing'!$A$16:$AP$16,0)),0)</f>
        <v>1468.0999999999995</v>
      </c>
    </row>
    <row r="2606" spans="1:5" x14ac:dyDescent="0.25">
      <c r="A2606" s="381">
        <f>A2594+1</f>
        <v>218</v>
      </c>
      <c r="B2606" s="383" t="str">
        <f ca="1">OFFSET('3. GRI Pricing'!$A$16,'PBI data'!A2606,0)</f>
        <v>222708218</v>
      </c>
      <c r="C2606" s="384">
        <f t="shared" si="379"/>
        <v>45566</v>
      </c>
      <c r="D2606" s="384">
        <f t="shared" si="379"/>
        <v>45596</v>
      </c>
      <c r="E2606" s="385">
        <f ca="1">IFERROR(INDEX('3. GRI Pricing'!$A$16:$AP$616,MATCH('PBI data'!$B2606,'3. GRI Pricing'!$A$16:$A$616,0),MATCH('PBI data'!$D2606,'3. GRI Pricing'!$A$16:$AP$16,0)),0)</f>
        <v>1728.5331470972883</v>
      </c>
    </row>
    <row r="2607" spans="1:5" x14ac:dyDescent="0.25">
      <c r="B2607" s="1" t="str">
        <f ca="1">B2606</f>
        <v>222708218</v>
      </c>
      <c r="C2607" s="384">
        <f t="shared" ref="C2607:D2622" si="381">C2595</f>
        <v>45597</v>
      </c>
      <c r="D2607" s="384">
        <f t="shared" si="381"/>
        <v>45626</v>
      </c>
      <c r="E2607" s="385">
        <f ca="1">IFERROR(INDEX('3. GRI Pricing'!$A$16:$AP$616,MATCH('PBI data'!$B2607,'3. GRI Pricing'!$A$16:$A$616,0),MATCH('PBI data'!$D2607,'3. GRI Pricing'!$A$16:$AP$16,0)),0)</f>
        <v>1736.8313369102477</v>
      </c>
    </row>
    <row r="2608" spans="1:5" x14ac:dyDescent="0.25">
      <c r="B2608" s="1" t="str">
        <f t="shared" ref="B2608:B2617" ca="1" si="382">B2607</f>
        <v>222708218</v>
      </c>
      <c r="C2608" s="384">
        <f t="shared" si="381"/>
        <v>45627</v>
      </c>
      <c r="D2608" s="384">
        <f t="shared" si="381"/>
        <v>45657</v>
      </c>
      <c r="E2608" s="385">
        <f ca="1">IFERROR(INDEX('3. GRI Pricing'!$A$16:$AP$616,MATCH('PBI data'!$B2608,'3. GRI Pricing'!$A$16:$A$616,0),MATCH('PBI data'!$D2608,'3. GRI Pricing'!$A$16:$AP$16,0)),0)</f>
        <v>1745.4479864922448</v>
      </c>
    </row>
    <row r="2609" spans="1:5" x14ac:dyDescent="0.25">
      <c r="B2609" s="1" t="str">
        <f t="shared" ca="1" si="382"/>
        <v>222708218</v>
      </c>
      <c r="C2609" s="384">
        <f t="shared" si="381"/>
        <v>45658</v>
      </c>
      <c r="D2609" s="384">
        <f t="shared" si="381"/>
        <v>45688</v>
      </c>
      <c r="E2609" s="385">
        <f ca="1">IFERROR(INDEX('3. GRI Pricing'!$A$16:$AP$616,MATCH('PBI data'!$B2609,'3. GRI Pricing'!$A$16:$A$616,0),MATCH('PBI data'!$D2609,'3. GRI Pricing'!$A$16:$AP$16,0)),0)</f>
        <v>1754.1073844105031</v>
      </c>
    </row>
    <row r="2610" spans="1:5" x14ac:dyDescent="0.25">
      <c r="B2610" s="1" t="str">
        <f t="shared" ca="1" si="382"/>
        <v>222708218</v>
      </c>
      <c r="C2610" s="384">
        <f t="shared" si="381"/>
        <v>45689</v>
      </c>
      <c r="D2610" s="384">
        <f t="shared" si="381"/>
        <v>45716</v>
      </c>
      <c r="E2610" s="385">
        <f ca="1">IFERROR(INDEX('3. GRI Pricing'!$A$16:$AP$616,MATCH('PBI data'!$B2610,'3. GRI Pricing'!$A$16:$A$616,0),MATCH('PBI data'!$D2610,'3. GRI Pricing'!$A$16:$AP$16,0)),0)</f>
        <v>1761.9656955715441</v>
      </c>
    </row>
    <row r="2611" spans="1:5" x14ac:dyDescent="0.25">
      <c r="B2611" s="1" t="str">
        <f t="shared" ca="1" si="382"/>
        <v>222708218</v>
      </c>
      <c r="C2611" s="384">
        <f t="shared" si="381"/>
        <v>45717</v>
      </c>
      <c r="D2611" s="384">
        <f t="shared" si="381"/>
        <v>45747</v>
      </c>
      <c r="E2611" s="385">
        <f ca="1">IFERROR(INDEX('3. GRI Pricing'!$A$16:$AP$616,MATCH('PBI data'!$B2611,'3. GRI Pricing'!$A$16:$A$616,0),MATCH('PBI data'!$D2611,'3. GRI Pricing'!$A$16:$AP$16,0)),0)</f>
        <v>1770.7070400254324</v>
      </c>
    </row>
    <row r="2612" spans="1:5" x14ac:dyDescent="0.25">
      <c r="B2612" s="1" t="str">
        <f t="shared" ca="1" si="382"/>
        <v>222708218</v>
      </c>
      <c r="C2612" s="384">
        <f t="shared" si="381"/>
        <v>45748</v>
      </c>
      <c r="D2612" s="384">
        <f t="shared" si="381"/>
        <v>45777</v>
      </c>
      <c r="E2612" s="385">
        <f ca="1">IFERROR(INDEX('3. GRI Pricing'!$A$16:$AP$616,MATCH('PBI data'!$B2612,'3. GRI Pricing'!$A$16:$A$616,0),MATCH('PBI data'!$D2612,'3. GRI Pricing'!$A$16:$AP$16,0)),0)</f>
        <v>1779.2076945520462</v>
      </c>
    </row>
    <row r="2613" spans="1:5" x14ac:dyDescent="0.25">
      <c r="B2613" s="1" t="str">
        <f t="shared" ca="1" si="382"/>
        <v>222708218</v>
      </c>
      <c r="C2613" s="384">
        <f t="shared" si="381"/>
        <v>45778</v>
      </c>
      <c r="D2613" s="384">
        <f t="shared" si="381"/>
        <v>45808</v>
      </c>
      <c r="E2613" s="385">
        <f ca="1">IFERROR(INDEX('3. GRI Pricing'!$A$16:$AP$616,MATCH('PBI data'!$B2613,'3. GRI Pricing'!$A$16:$A$616,0),MATCH('PBI data'!$D2613,'3. GRI Pricing'!$A$16:$AP$16,0)),0)</f>
        <v>1788.034578839395</v>
      </c>
    </row>
    <row r="2614" spans="1:5" x14ac:dyDescent="0.25">
      <c r="B2614" s="1" t="str">
        <f t="shared" ca="1" si="382"/>
        <v>222708218</v>
      </c>
      <c r="C2614" s="384">
        <f t="shared" si="381"/>
        <v>45809</v>
      </c>
      <c r="D2614" s="384">
        <f t="shared" si="381"/>
        <v>45838</v>
      </c>
      <c r="E2614" s="385">
        <f ca="1">IFERROR(INDEX('3. GRI Pricing'!$A$16:$AP$616,MATCH('PBI data'!$B2614,'3. GRI Pricing'!$A$16:$A$616,0),MATCH('PBI data'!$D2614,'3. GRI Pricing'!$A$16:$AP$16,0)),0)</f>
        <v>1796.6184178894362</v>
      </c>
    </row>
    <row r="2615" spans="1:5" x14ac:dyDescent="0.25">
      <c r="B2615" s="1" t="str">
        <f t="shared" ca="1" si="382"/>
        <v>222708218</v>
      </c>
      <c r="C2615" s="384">
        <f t="shared" si="381"/>
        <v>45839</v>
      </c>
      <c r="D2615" s="384">
        <f t="shared" si="381"/>
        <v>45869</v>
      </c>
      <c r="E2615" s="385">
        <f ca="1">IFERROR(INDEX('3. GRI Pricing'!$A$16:$AP$616,MATCH('PBI data'!$B2615,'3. GRI Pricing'!$A$16:$A$616,0),MATCH('PBI data'!$D2615,'3. GRI Pricing'!$A$16:$AP$16,0)),0)</f>
        <v>1805.5316790740571</v>
      </c>
    </row>
    <row r="2616" spans="1:5" x14ac:dyDescent="0.25">
      <c r="B2616" s="1" t="str">
        <f t="shared" ca="1" si="382"/>
        <v>222708218</v>
      </c>
      <c r="C2616" s="384">
        <f t="shared" si="381"/>
        <v>45870</v>
      </c>
      <c r="D2616" s="384">
        <f t="shared" si="381"/>
        <v>45900</v>
      </c>
      <c r="E2616" s="385">
        <f ca="1">IFERROR(INDEX('3. GRI Pricing'!$A$16:$AP$616,MATCH('PBI data'!$B2616,'3. GRI Pricing'!$A$16:$A$616,0),MATCH('PBI data'!$D2616,'3. GRI Pricing'!$A$16:$AP$16,0)),0)</f>
        <v>1814.4891601242623</v>
      </c>
    </row>
    <row r="2617" spans="1:5" x14ac:dyDescent="0.25">
      <c r="B2617" s="1" t="str">
        <f t="shared" ca="1" si="382"/>
        <v>222708218</v>
      </c>
      <c r="C2617" s="384">
        <f t="shared" si="381"/>
        <v>45901</v>
      </c>
      <c r="D2617" s="384">
        <f t="shared" si="381"/>
        <v>45930</v>
      </c>
      <c r="E2617" s="385">
        <f ca="1">IFERROR(INDEX('3. GRI Pricing'!$A$16:$AP$616,MATCH('PBI data'!$B2617,'3. GRI Pricing'!$A$16:$A$616,0),MATCH('PBI data'!$D2617,'3. GRI Pricing'!$A$16:$AP$16,0)),0)</f>
        <v>1823.1999999999994</v>
      </c>
    </row>
    <row r="2618" spans="1:5" x14ac:dyDescent="0.25">
      <c r="A2618" s="381">
        <f>A2606+1</f>
        <v>219</v>
      </c>
      <c r="B2618" s="383" t="str">
        <f ca="1">OFFSET('3. GRI Pricing'!$A$16,'PBI data'!A2618,0)</f>
        <v>222708219</v>
      </c>
      <c r="C2618" s="384">
        <f t="shared" si="381"/>
        <v>45566</v>
      </c>
      <c r="D2618" s="384">
        <f t="shared" si="381"/>
        <v>45596</v>
      </c>
      <c r="E2618" s="385">
        <f ca="1">IFERROR(INDEX('3. GRI Pricing'!$A$16:$AP$616,MATCH('PBI data'!$B2618,'3. GRI Pricing'!$A$16:$A$616,0),MATCH('PBI data'!$D2618,'3. GRI Pricing'!$A$16:$AP$16,0)),0)</f>
        <v>1401.9207791864635</v>
      </c>
    </row>
    <row r="2619" spans="1:5" x14ac:dyDescent="0.25">
      <c r="B2619" s="1" t="str">
        <f ca="1">B2618</f>
        <v>222708219</v>
      </c>
      <c r="C2619" s="384">
        <f t="shared" si="381"/>
        <v>45597</v>
      </c>
      <c r="D2619" s="384">
        <f t="shared" si="381"/>
        <v>45626</v>
      </c>
      <c r="E2619" s="385">
        <f ca="1">IFERROR(INDEX('3. GRI Pricing'!$A$16:$AP$616,MATCH('PBI data'!$B2619,'3. GRI Pricing'!$A$16:$A$616,0),MATCH('PBI data'!$D2619,'3. GRI Pricing'!$A$16:$AP$16,0)),0)</f>
        <v>1408.6509970870904</v>
      </c>
    </row>
    <row r="2620" spans="1:5" x14ac:dyDescent="0.25">
      <c r="B2620" s="1" t="str">
        <f t="shared" ref="B2620:B2629" ca="1" si="383">B2619</f>
        <v>222708219</v>
      </c>
      <c r="C2620" s="384">
        <f t="shared" si="381"/>
        <v>45627</v>
      </c>
      <c r="D2620" s="384">
        <f t="shared" si="381"/>
        <v>45657</v>
      </c>
      <c r="E2620" s="385">
        <f ca="1">IFERROR(INDEX('3. GRI Pricing'!$A$16:$AP$616,MATCH('PBI data'!$B2620,'3. GRI Pricing'!$A$16:$A$616,0),MATCH('PBI data'!$D2620,'3. GRI Pricing'!$A$16:$AP$16,0)),0)</f>
        <v>1415.6395006724892</v>
      </c>
    </row>
    <row r="2621" spans="1:5" x14ac:dyDescent="0.25">
      <c r="B2621" s="1" t="str">
        <f t="shared" ca="1" si="383"/>
        <v>222708219</v>
      </c>
      <c r="C2621" s="384">
        <f t="shared" si="381"/>
        <v>45658</v>
      </c>
      <c r="D2621" s="384">
        <f t="shared" si="381"/>
        <v>45688</v>
      </c>
      <c r="E2621" s="385">
        <f ca="1">IFERROR(INDEX('3. GRI Pricing'!$A$16:$AP$616,MATCH('PBI data'!$B2621,'3. GRI Pricing'!$A$16:$A$616,0),MATCH('PBI data'!$D2621,'3. GRI Pricing'!$A$16:$AP$16,0)),0)</f>
        <v>1422.6626751468905</v>
      </c>
    </row>
    <row r="2622" spans="1:5" x14ac:dyDescent="0.25">
      <c r="B2622" s="1" t="str">
        <f t="shared" ca="1" si="383"/>
        <v>222708219</v>
      </c>
      <c r="C2622" s="384">
        <f t="shared" si="381"/>
        <v>45689</v>
      </c>
      <c r="D2622" s="384">
        <f t="shared" si="381"/>
        <v>45716</v>
      </c>
      <c r="E2622" s="385">
        <f ca="1">IFERROR(INDEX('3. GRI Pricing'!$A$16:$AP$616,MATCH('PBI data'!$B2622,'3. GRI Pricing'!$A$16:$A$616,0),MATCH('PBI data'!$D2622,'3. GRI Pricing'!$A$16:$AP$16,0)),0)</f>
        <v>1429.0361310013393</v>
      </c>
    </row>
    <row r="2623" spans="1:5" x14ac:dyDescent="0.25">
      <c r="B2623" s="1" t="str">
        <f t="shared" ca="1" si="383"/>
        <v>222708219</v>
      </c>
      <c r="C2623" s="384">
        <f t="shared" ref="C2623:D2638" si="384">C2611</f>
        <v>45717</v>
      </c>
      <c r="D2623" s="384">
        <f t="shared" si="384"/>
        <v>45747</v>
      </c>
      <c r="E2623" s="385">
        <f ca="1">IFERROR(INDEX('3. GRI Pricing'!$A$16:$AP$616,MATCH('PBI data'!$B2623,'3. GRI Pricing'!$A$16:$A$616,0),MATCH('PBI data'!$D2623,'3. GRI Pricing'!$A$16:$AP$16,0)),0)</f>
        <v>1436.1257679276034</v>
      </c>
    </row>
    <row r="2624" spans="1:5" x14ac:dyDescent="0.25">
      <c r="B2624" s="1" t="str">
        <f t="shared" ca="1" si="383"/>
        <v>222708219</v>
      </c>
      <c r="C2624" s="384">
        <f t="shared" si="384"/>
        <v>45748</v>
      </c>
      <c r="D2624" s="384">
        <f t="shared" si="384"/>
        <v>45777</v>
      </c>
      <c r="E2624" s="385">
        <f ca="1">IFERROR(INDEX('3. GRI Pricing'!$A$16:$AP$616,MATCH('PBI data'!$B2624,'3. GRI Pricing'!$A$16:$A$616,0),MATCH('PBI data'!$D2624,'3. GRI Pricing'!$A$16:$AP$16,0)),0)</f>
        <v>1443.0201941279674</v>
      </c>
    </row>
    <row r="2625" spans="1:5" x14ac:dyDescent="0.25">
      <c r="B2625" s="1" t="str">
        <f t="shared" ca="1" si="383"/>
        <v>222708219</v>
      </c>
      <c r="C2625" s="384">
        <f t="shared" si="384"/>
        <v>45778</v>
      </c>
      <c r="D2625" s="384">
        <f t="shared" si="384"/>
        <v>45808</v>
      </c>
      <c r="E2625" s="385">
        <f ca="1">IFERROR(INDEX('3. GRI Pricing'!$A$16:$AP$616,MATCH('PBI data'!$B2625,'3. GRI Pricing'!$A$16:$A$616,0),MATCH('PBI data'!$D2625,'3. GRI Pricing'!$A$16:$AP$16,0)),0)</f>
        <v>1450.1792078377648</v>
      </c>
    </row>
    <row r="2626" spans="1:5" x14ac:dyDescent="0.25">
      <c r="B2626" s="1" t="str">
        <f t="shared" ca="1" si="383"/>
        <v>222708219</v>
      </c>
      <c r="C2626" s="384">
        <f t="shared" si="384"/>
        <v>45809</v>
      </c>
      <c r="D2626" s="384">
        <f t="shared" si="384"/>
        <v>45838</v>
      </c>
      <c r="E2626" s="385">
        <f ca="1">IFERROR(INDEX('3. GRI Pricing'!$A$16:$AP$616,MATCH('PBI data'!$B2626,'3. GRI Pricing'!$A$16:$A$616,0),MATCH('PBI data'!$D2626,'3. GRI Pricing'!$A$16:$AP$16,0)),0)</f>
        <v>1457.1411005556761</v>
      </c>
    </row>
    <row r="2627" spans="1:5" x14ac:dyDescent="0.25">
      <c r="B2627" s="1" t="str">
        <f t="shared" ca="1" si="383"/>
        <v>222708219</v>
      </c>
      <c r="C2627" s="384">
        <f t="shared" si="384"/>
        <v>45839</v>
      </c>
      <c r="D2627" s="384">
        <f t="shared" si="384"/>
        <v>45869</v>
      </c>
      <c r="E2627" s="385">
        <f ca="1">IFERROR(INDEX('3. GRI Pricing'!$A$16:$AP$616,MATCH('PBI data'!$B2627,'3. GRI Pricing'!$A$16:$A$616,0),MATCH('PBI data'!$D2627,'3. GRI Pricing'!$A$16:$AP$16,0)),0)</f>
        <v>1464.3701699466912</v>
      </c>
    </row>
    <row r="2628" spans="1:5" x14ac:dyDescent="0.25">
      <c r="B2628" s="1" t="str">
        <f t="shared" ca="1" si="383"/>
        <v>222708219</v>
      </c>
      <c r="C2628" s="384">
        <f t="shared" si="384"/>
        <v>45870</v>
      </c>
      <c r="D2628" s="384">
        <f t="shared" si="384"/>
        <v>45900</v>
      </c>
      <c r="E2628" s="385">
        <f ca="1">IFERROR(INDEX('3. GRI Pricing'!$A$16:$AP$616,MATCH('PBI data'!$B2628,'3. GRI Pricing'!$A$16:$A$616,0),MATCH('PBI data'!$D2628,'3. GRI Pricing'!$A$16:$AP$16,0)),0)</f>
        <v>1471.6351037054333</v>
      </c>
    </row>
    <row r="2629" spans="1:5" x14ac:dyDescent="0.25">
      <c r="B2629" s="1" t="str">
        <f t="shared" ca="1" si="383"/>
        <v>222708219</v>
      </c>
      <c r="C2629" s="384">
        <f t="shared" si="384"/>
        <v>45901</v>
      </c>
      <c r="D2629" s="384">
        <f t="shared" si="384"/>
        <v>45930</v>
      </c>
      <c r="E2629" s="385">
        <f ca="1">IFERROR(INDEX('3. GRI Pricing'!$A$16:$AP$616,MATCH('PBI data'!$B2629,'3. GRI Pricing'!$A$16:$A$616,0),MATCH('PBI data'!$D2629,'3. GRI Pricing'!$A$16:$AP$16,0)),0)</f>
        <v>1478.6999999999991</v>
      </c>
    </row>
    <row r="2630" spans="1:5" x14ac:dyDescent="0.25">
      <c r="A2630" s="381">
        <f>A2618+1</f>
        <v>220</v>
      </c>
      <c r="B2630" s="381" t="str">
        <f ca="1">OFFSET('3. GRI Pricing'!$A$16,'PBI data'!A2630,0)</f>
        <v>222708220</v>
      </c>
      <c r="C2630" s="384">
        <f t="shared" si="384"/>
        <v>45566</v>
      </c>
      <c r="D2630" s="384">
        <f t="shared" si="384"/>
        <v>45596</v>
      </c>
      <c r="E2630" s="385">
        <f ca="1">IFERROR(INDEX('3. GRI Pricing'!$A$16:$AP$616,MATCH('PBI data'!$B2630,'3. GRI Pricing'!$A$16:$A$616,0),MATCH('PBI data'!$D2630,'3. GRI Pricing'!$A$16:$AP$16,0)),0)</f>
        <v>1366.7471395652979</v>
      </c>
    </row>
    <row r="2631" spans="1:5" x14ac:dyDescent="0.25">
      <c r="B2631" s="1" t="str">
        <f ca="1">B2630</f>
        <v>222708220</v>
      </c>
      <c r="C2631" s="384">
        <f t="shared" si="384"/>
        <v>45597</v>
      </c>
      <c r="D2631" s="384">
        <f t="shared" si="384"/>
        <v>45626</v>
      </c>
      <c r="E2631" s="385">
        <f ca="1">IFERROR(INDEX('3. GRI Pricing'!$A$16:$AP$616,MATCH('PBI data'!$B2631,'3. GRI Pricing'!$A$16:$A$616,0),MATCH('PBI data'!$D2631,'3. GRI Pricing'!$A$16:$AP$16,0)),0)</f>
        <v>1373.308498952289</v>
      </c>
    </row>
    <row r="2632" spans="1:5" x14ac:dyDescent="0.25">
      <c r="B2632" s="1" t="str">
        <f t="shared" ref="B2632:B2641" ca="1" si="385">B2631</f>
        <v>222708220</v>
      </c>
      <c r="C2632" s="384">
        <f t="shared" si="384"/>
        <v>45627</v>
      </c>
      <c r="D2632" s="384">
        <f t="shared" si="384"/>
        <v>45657</v>
      </c>
      <c r="E2632" s="385">
        <f ca="1">IFERROR(INDEX('3. GRI Pricing'!$A$16:$AP$616,MATCH('PBI data'!$B2632,'3. GRI Pricing'!$A$16:$A$616,0),MATCH('PBI data'!$D2632,'3. GRI Pricing'!$A$16:$AP$16,0)),0)</f>
        <v>1380.1216637380542</v>
      </c>
    </row>
    <row r="2633" spans="1:5" x14ac:dyDescent="0.25">
      <c r="B2633" s="1" t="str">
        <f t="shared" ca="1" si="385"/>
        <v>222708220</v>
      </c>
      <c r="C2633" s="384">
        <f t="shared" si="384"/>
        <v>45658</v>
      </c>
      <c r="D2633" s="384">
        <f t="shared" si="384"/>
        <v>45688</v>
      </c>
      <c r="E2633" s="385">
        <f ca="1">IFERROR(INDEX('3. GRI Pricing'!$A$16:$AP$616,MATCH('PBI data'!$B2633,'3. GRI Pricing'!$A$16:$A$616,0),MATCH('PBI data'!$D2633,'3. GRI Pricing'!$A$16:$AP$16,0)),0)</f>
        <v>1386.9686295338863</v>
      </c>
    </row>
    <row r="2634" spans="1:5" x14ac:dyDescent="0.25">
      <c r="B2634" s="1" t="str">
        <f t="shared" ca="1" si="385"/>
        <v>222708220</v>
      </c>
      <c r="C2634" s="384">
        <f t="shared" si="384"/>
        <v>45689</v>
      </c>
      <c r="D2634" s="384">
        <f t="shared" si="384"/>
        <v>45716</v>
      </c>
      <c r="E2634" s="385">
        <f ca="1">IFERROR(INDEX('3. GRI Pricing'!$A$16:$AP$616,MATCH('PBI data'!$B2634,'3. GRI Pricing'!$A$16:$A$616,0),MATCH('PBI data'!$D2634,'3. GRI Pricing'!$A$16:$AP$16,0)),0)</f>
        <v>1393.1821778937792</v>
      </c>
    </row>
    <row r="2635" spans="1:5" x14ac:dyDescent="0.25">
      <c r="B2635" s="1" t="str">
        <f t="shared" ca="1" si="385"/>
        <v>222708220</v>
      </c>
      <c r="C2635" s="384">
        <f t="shared" si="384"/>
        <v>45717</v>
      </c>
      <c r="D2635" s="384">
        <f t="shared" si="384"/>
        <v>45747</v>
      </c>
      <c r="E2635" s="385">
        <f ca="1">IFERROR(INDEX('3. GRI Pricing'!$A$16:$AP$616,MATCH('PBI data'!$B2635,'3. GRI Pricing'!$A$16:$A$616,0),MATCH('PBI data'!$D2635,'3. GRI Pricing'!$A$16:$AP$16,0)),0)</f>
        <v>1400.0939386247608</v>
      </c>
    </row>
    <row r="2636" spans="1:5" x14ac:dyDescent="0.25">
      <c r="B2636" s="1" t="str">
        <f t="shared" ca="1" si="385"/>
        <v>222708220</v>
      </c>
      <c r="C2636" s="384">
        <f t="shared" si="384"/>
        <v>45748</v>
      </c>
      <c r="D2636" s="384">
        <f t="shared" si="384"/>
        <v>45777</v>
      </c>
      <c r="E2636" s="385">
        <f ca="1">IFERROR(INDEX('3. GRI Pricing'!$A$16:$AP$616,MATCH('PBI data'!$B2636,'3. GRI Pricing'!$A$16:$A$616,0),MATCH('PBI data'!$D2636,'3. GRI Pricing'!$A$16:$AP$16,0)),0)</f>
        <v>1406.8153863899902</v>
      </c>
    </row>
    <row r="2637" spans="1:5" x14ac:dyDescent="0.25">
      <c r="B2637" s="1" t="str">
        <f t="shared" ca="1" si="385"/>
        <v>222708220</v>
      </c>
      <c r="C2637" s="384">
        <f t="shared" si="384"/>
        <v>45778</v>
      </c>
      <c r="D2637" s="384">
        <f t="shared" si="384"/>
        <v>45808</v>
      </c>
      <c r="E2637" s="385">
        <f ca="1">IFERROR(INDEX('3. GRI Pricing'!$A$16:$AP$616,MATCH('PBI data'!$B2637,'3. GRI Pricing'!$A$16:$A$616,0),MATCH('PBI data'!$D2637,'3. GRI Pricing'!$A$16:$AP$16,0)),0)</f>
        <v>1413.794783268359</v>
      </c>
    </row>
    <row r="2638" spans="1:5" x14ac:dyDescent="0.25">
      <c r="B2638" s="1" t="str">
        <f t="shared" ca="1" si="385"/>
        <v>222708220</v>
      </c>
      <c r="C2638" s="384">
        <f t="shared" si="384"/>
        <v>45809</v>
      </c>
      <c r="D2638" s="384">
        <f t="shared" si="384"/>
        <v>45838</v>
      </c>
      <c r="E2638" s="385">
        <f ca="1">IFERROR(INDEX('3. GRI Pricing'!$A$16:$AP$616,MATCH('PBI data'!$B2638,'3. GRI Pricing'!$A$16:$A$616,0),MATCH('PBI data'!$D2638,'3. GRI Pricing'!$A$16:$AP$16,0)),0)</f>
        <v>1420.5820048428102</v>
      </c>
    </row>
    <row r="2639" spans="1:5" x14ac:dyDescent="0.25">
      <c r="B2639" s="1" t="str">
        <f t="shared" ca="1" si="385"/>
        <v>222708220</v>
      </c>
      <c r="C2639" s="384">
        <f t="shared" ref="C2639:D2654" si="386">C2627</f>
        <v>45839</v>
      </c>
      <c r="D2639" s="384">
        <f t="shared" si="386"/>
        <v>45869</v>
      </c>
      <c r="E2639" s="385">
        <f ca="1">IFERROR(INDEX('3. GRI Pricing'!$A$16:$AP$616,MATCH('PBI data'!$B2639,'3. GRI Pricing'!$A$16:$A$616,0),MATCH('PBI data'!$D2639,'3. GRI Pricing'!$A$16:$AP$16,0)),0)</f>
        <v>1427.6296997329755</v>
      </c>
    </row>
    <row r="2640" spans="1:5" x14ac:dyDescent="0.25">
      <c r="B2640" s="1" t="str">
        <f t="shared" ca="1" si="385"/>
        <v>222708220</v>
      </c>
      <c r="C2640" s="384">
        <f t="shared" si="386"/>
        <v>45870</v>
      </c>
      <c r="D2640" s="384">
        <f t="shared" si="386"/>
        <v>45900</v>
      </c>
      <c r="E2640" s="385">
        <f ca="1">IFERROR(INDEX('3. GRI Pricing'!$A$16:$AP$616,MATCH('PBI data'!$B2640,'3. GRI Pricing'!$A$16:$A$616,0),MATCH('PBI data'!$D2640,'3. GRI Pricing'!$A$16:$AP$16,0)),0)</f>
        <v>1434.7123591680215</v>
      </c>
    </row>
    <row r="2641" spans="1:5" x14ac:dyDescent="0.25">
      <c r="B2641" s="1" t="str">
        <f t="shared" ca="1" si="385"/>
        <v>222708220</v>
      </c>
      <c r="C2641" s="384">
        <f t="shared" si="386"/>
        <v>45901</v>
      </c>
      <c r="D2641" s="384">
        <f t="shared" si="386"/>
        <v>45930</v>
      </c>
      <c r="E2641" s="385">
        <f ca="1">IFERROR(INDEX('3. GRI Pricing'!$A$16:$AP$616,MATCH('PBI data'!$B2641,'3. GRI Pricing'!$A$16:$A$616,0),MATCH('PBI data'!$D2641,'3. GRI Pricing'!$A$16:$AP$16,0)),0)</f>
        <v>1441.5999999999997</v>
      </c>
    </row>
    <row r="2642" spans="1:5" x14ac:dyDescent="0.25">
      <c r="A2642" s="381">
        <f>A2630+1</f>
        <v>221</v>
      </c>
      <c r="B2642" s="383" t="str">
        <f ca="1">OFFSET('3. GRI Pricing'!$A$16,'PBI data'!A2642,0)</f>
        <v>222708221</v>
      </c>
      <c r="C2642" s="384">
        <f t="shared" si="386"/>
        <v>45566</v>
      </c>
      <c r="D2642" s="384">
        <f t="shared" si="386"/>
        <v>45596</v>
      </c>
      <c r="E2642" s="385">
        <f ca="1">IFERROR(INDEX('3. GRI Pricing'!$A$16:$AP$616,MATCH('PBI data'!$B2642,'3. GRI Pricing'!$A$16:$A$616,0),MATCH('PBI data'!$D2642,'3. GRI Pricing'!$A$16:$AP$16,0)),0)</f>
        <v>1396.895973526297</v>
      </c>
    </row>
    <row r="2643" spans="1:5" x14ac:dyDescent="0.25">
      <c r="B2643" s="1" t="str">
        <f ca="1">B2642</f>
        <v>222708221</v>
      </c>
      <c r="C2643" s="384">
        <f t="shared" si="386"/>
        <v>45597</v>
      </c>
      <c r="D2643" s="384">
        <f t="shared" si="386"/>
        <v>45626</v>
      </c>
      <c r="E2643" s="385">
        <f ca="1">IFERROR(INDEX('3. GRI Pricing'!$A$16:$AP$616,MATCH('PBI data'!$B2643,'3. GRI Pricing'!$A$16:$A$616,0),MATCH('PBI data'!$D2643,'3. GRI Pricing'!$A$16:$AP$16,0)),0)</f>
        <v>1403.6020687821187</v>
      </c>
    </row>
    <row r="2644" spans="1:5" x14ac:dyDescent="0.25">
      <c r="B2644" s="1" t="str">
        <f t="shared" ref="B2644:B2653" ca="1" si="387">B2643</f>
        <v>222708221</v>
      </c>
      <c r="C2644" s="384">
        <f t="shared" si="386"/>
        <v>45627</v>
      </c>
      <c r="D2644" s="384">
        <f t="shared" si="386"/>
        <v>45657</v>
      </c>
      <c r="E2644" s="385">
        <f ca="1">IFERROR(INDEX('3. GRI Pricing'!$A$16:$AP$616,MATCH('PBI data'!$B2644,'3. GRI Pricing'!$A$16:$A$616,0),MATCH('PBI data'!$D2644,'3. GRI Pricing'!$A$16:$AP$16,0)),0)</f>
        <v>1410.56552396757</v>
      </c>
    </row>
    <row r="2645" spans="1:5" x14ac:dyDescent="0.25">
      <c r="B2645" s="1" t="str">
        <f t="shared" ca="1" si="387"/>
        <v>222708221</v>
      </c>
      <c r="C2645" s="384">
        <f t="shared" si="386"/>
        <v>45658</v>
      </c>
      <c r="D2645" s="384">
        <f t="shared" si="386"/>
        <v>45688</v>
      </c>
      <c r="E2645" s="385">
        <f ca="1">IFERROR(INDEX('3. GRI Pricing'!$A$16:$AP$616,MATCH('PBI data'!$B2645,'3. GRI Pricing'!$A$16:$A$616,0),MATCH('PBI data'!$D2645,'3. GRI Pricing'!$A$16:$AP$16,0)),0)</f>
        <v>1417.5635257736042</v>
      </c>
    </row>
    <row r="2646" spans="1:5" x14ac:dyDescent="0.25">
      <c r="B2646" s="1" t="str">
        <f t="shared" ca="1" si="387"/>
        <v>222708221</v>
      </c>
      <c r="C2646" s="384">
        <f t="shared" si="386"/>
        <v>45689</v>
      </c>
      <c r="D2646" s="384">
        <f t="shared" si="386"/>
        <v>45716</v>
      </c>
      <c r="E2646" s="385">
        <f ca="1">IFERROR(INDEX('3. GRI Pricing'!$A$16:$AP$616,MATCH('PBI data'!$B2646,'3. GRI Pricing'!$A$16:$A$616,0),MATCH('PBI data'!$D2646,'3. GRI Pricing'!$A$16:$AP$16,0)),0)</f>
        <v>1423.9141377002593</v>
      </c>
    </row>
    <row r="2647" spans="1:5" x14ac:dyDescent="0.25">
      <c r="B2647" s="1" t="str">
        <f t="shared" ca="1" si="387"/>
        <v>222708221</v>
      </c>
      <c r="C2647" s="384">
        <f t="shared" si="386"/>
        <v>45717</v>
      </c>
      <c r="D2647" s="384">
        <f t="shared" si="386"/>
        <v>45747</v>
      </c>
      <c r="E2647" s="385">
        <f ca="1">IFERROR(INDEX('3. GRI Pricing'!$A$16:$AP$616,MATCH('PBI data'!$B2647,'3. GRI Pricing'!$A$16:$A$616,0),MATCH('PBI data'!$D2647,'3. GRI Pricing'!$A$16:$AP$16,0)),0)</f>
        <v>1430.978363741483</v>
      </c>
    </row>
    <row r="2648" spans="1:5" x14ac:dyDescent="0.25">
      <c r="B2648" s="1" t="str">
        <f t="shared" ca="1" si="387"/>
        <v>222708221</v>
      </c>
      <c r="C2648" s="384">
        <f t="shared" si="386"/>
        <v>45748</v>
      </c>
      <c r="D2648" s="384">
        <f t="shared" si="386"/>
        <v>45777</v>
      </c>
      <c r="E2648" s="385">
        <f ca="1">IFERROR(INDEX('3. GRI Pricing'!$A$16:$AP$616,MATCH('PBI data'!$B2648,'3. GRI Pricing'!$A$16:$A$616,0),MATCH('PBI data'!$D2648,'3. GRI Pricing'!$A$16:$AP$16,0)),0)</f>
        <v>1437.8480787368278</v>
      </c>
    </row>
    <row r="2649" spans="1:5" x14ac:dyDescent="0.25">
      <c r="B2649" s="1" t="str">
        <f t="shared" ca="1" si="387"/>
        <v>222708221</v>
      </c>
      <c r="C2649" s="384">
        <f t="shared" si="386"/>
        <v>45778</v>
      </c>
      <c r="D2649" s="384">
        <f t="shared" si="386"/>
        <v>45808</v>
      </c>
      <c r="E2649" s="385">
        <f ca="1">IFERROR(INDEX('3. GRI Pricing'!$A$16:$AP$616,MATCH('PBI data'!$B2649,'3. GRI Pricing'!$A$16:$A$616,0),MATCH('PBI data'!$D2649,'3. GRI Pricing'!$A$16:$AP$16,0)),0)</f>
        <v>1444.9814328992782</v>
      </c>
    </row>
    <row r="2650" spans="1:5" x14ac:dyDescent="0.25">
      <c r="B2650" s="1" t="str">
        <f t="shared" ca="1" si="387"/>
        <v>222708221</v>
      </c>
      <c r="C2650" s="384">
        <f t="shared" si="386"/>
        <v>45809</v>
      </c>
      <c r="D2650" s="384">
        <f t="shared" si="386"/>
        <v>45838</v>
      </c>
      <c r="E2650" s="385">
        <f ca="1">IFERROR(INDEX('3. GRI Pricing'!$A$16:$AP$616,MATCH('PBI data'!$B2650,'3. GRI Pricing'!$A$16:$A$616,0),MATCH('PBI data'!$D2650,'3. GRI Pricing'!$A$16:$AP$16,0)),0)</f>
        <v>1451.9183725966952</v>
      </c>
    </row>
    <row r="2651" spans="1:5" x14ac:dyDescent="0.25">
      <c r="B2651" s="1" t="str">
        <f t="shared" ca="1" si="387"/>
        <v>222708221</v>
      </c>
      <c r="C2651" s="384">
        <f t="shared" si="386"/>
        <v>45839</v>
      </c>
      <c r="D2651" s="384">
        <f t="shared" si="386"/>
        <v>45869</v>
      </c>
      <c r="E2651" s="385">
        <f ca="1">IFERROR(INDEX('3. GRI Pricing'!$A$16:$AP$616,MATCH('PBI data'!$B2651,'3. GRI Pricing'!$A$16:$A$616,0),MATCH('PBI data'!$D2651,'3. GRI Pricing'!$A$16:$AP$16,0)),0)</f>
        <v>1459.1215313447319</v>
      </c>
    </row>
    <row r="2652" spans="1:5" x14ac:dyDescent="0.25">
      <c r="B2652" s="1" t="str">
        <f t="shared" ca="1" si="387"/>
        <v>222708221</v>
      </c>
      <c r="C2652" s="384">
        <f t="shared" si="386"/>
        <v>45870</v>
      </c>
      <c r="D2652" s="384">
        <f t="shared" si="386"/>
        <v>45900</v>
      </c>
      <c r="E2652" s="385">
        <f ca="1">IFERROR(INDEX('3. GRI Pricing'!$A$16:$AP$616,MATCH('PBI data'!$B2652,'3. GRI Pricing'!$A$16:$A$616,0),MATCH('PBI data'!$D2652,'3. GRI Pricing'!$A$16:$AP$16,0)),0)</f>
        <v>1466.3604259143744</v>
      </c>
    </row>
    <row r="2653" spans="1:5" x14ac:dyDescent="0.25">
      <c r="B2653" s="1" t="str">
        <f t="shared" ca="1" si="387"/>
        <v>222708221</v>
      </c>
      <c r="C2653" s="384">
        <f t="shared" si="386"/>
        <v>45901</v>
      </c>
      <c r="D2653" s="384">
        <f t="shared" si="386"/>
        <v>45930</v>
      </c>
      <c r="E2653" s="385">
        <f ca="1">IFERROR(INDEX('3. GRI Pricing'!$A$16:$AP$616,MATCH('PBI data'!$B2653,'3. GRI Pricing'!$A$16:$A$616,0),MATCH('PBI data'!$D2653,'3. GRI Pricing'!$A$16:$AP$16,0)),0)</f>
        <v>1473.3999999999992</v>
      </c>
    </row>
    <row r="2654" spans="1:5" x14ac:dyDescent="0.25">
      <c r="A2654" s="381">
        <f>A2642+1</f>
        <v>222</v>
      </c>
      <c r="B2654" s="383" t="str">
        <f ca="1">OFFSET('3. GRI Pricing'!$A$16,'PBI data'!A2654,0)</f>
        <v>222708222</v>
      </c>
      <c r="C2654" s="384">
        <f t="shared" si="386"/>
        <v>45566</v>
      </c>
      <c r="D2654" s="384">
        <f t="shared" si="386"/>
        <v>45596</v>
      </c>
      <c r="E2654" s="385">
        <f ca="1">IFERROR(INDEX('3. GRI Pricing'!$A$16:$AP$616,MATCH('PBI data'!$B2654,'3. GRI Pricing'!$A$16:$A$616,0),MATCH('PBI data'!$D2654,'3. GRI Pricing'!$A$16:$AP$16,0)),0)</f>
        <v>1366.7471395652979</v>
      </c>
    </row>
    <row r="2655" spans="1:5" x14ac:dyDescent="0.25">
      <c r="B2655" s="1" t="str">
        <f ca="1">B2654</f>
        <v>222708222</v>
      </c>
      <c r="C2655" s="384">
        <f t="shared" ref="C2655:D2670" si="388">C2643</f>
        <v>45597</v>
      </c>
      <c r="D2655" s="384">
        <f t="shared" si="388"/>
        <v>45626</v>
      </c>
      <c r="E2655" s="385">
        <f ca="1">IFERROR(INDEX('3. GRI Pricing'!$A$16:$AP$616,MATCH('PBI data'!$B2655,'3. GRI Pricing'!$A$16:$A$616,0),MATCH('PBI data'!$D2655,'3. GRI Pricing'!$A$16:$AP$16,0)),0)</f>
        <v>1373.308498952289</v>
      </c>
    </row>
    <row r="2656" spans="1:5" x14ac:dyDescent="0.25">
      <c r="B2656" s="1" t="str">
        <f t="shared" ref="B2656:B2665" ca="1" si="389">B2655</f>
        <v>222708222</v>
      </c>
      <c r="C2656" s="384">
        <f t="shared" si="388"/>
        <v>45627</v>
      </c>
      <c r="D2656" s="384">
        <f t="shared" si="388"/>
        <v>45657</v>
      </c>
      <c r="E2656" s="385">
        <f ca="1">IFERROR(INDEX('3. GRI Pricing'!$A$16:$AP$616,MATCH('PBI data'!$B2656,'3. GRI Pricing'!$A$16:$A$616,0),MATCH('PBI data'!$D2656,'3. GRI Pricing'!$A$16:$AP$16,0)),0)</f>
        <v>1380.1216637380542</v>
      </c>
    </row>
    <row r="2657" spans="1:5" x14ac:dyDescent="0.25">
      <c r="B2657" s="1" t="str">
        <f t="shared" ca="1" si="389"/>
        <v>222708222</v>
      </c>
      <c r="C2657" s="384">
        <f t="shared" si="388"/>
        <v>45658</v>
      </c>
      <c r="D2657" s="384">
        <f t="shared" si="388"/>
        <v>45688</v>
      </c>
      <c r="E2657" s="385">
        <f ca="1">IFERROR(INDEX('3. GRI Pricing'!$A$16:$AP$616,MATCH('PBI data'!$B2657,'3. GRI Pricing'!$A$16:$A$616,0),MATCH('PBI data'!$D2657,'3. GRI Pricing'!$A$16:$AP$16,0)),0)</f>
        <v>1386.9686295338863</v>
      </c>
    </row>
    <row r="2658" spans="1:5" x14ac:dyDescent="0.25">
      <c r="B2658" s="1" t="str">
        <f t="shared" ca="1" si="389"/>
        <v>222708222</v>
      </c>
      <c r="C2658" s="384">
        <f t="shared" si="388"/>
        <v>45689</v>
      </c>
      <c r="D2658" s="384">
        <f t="shared" si="388"/>
        <v>45716</v>
      </c>
      <c r="E2658" s="385">
        <f ca="1">IFERROR(INDEX('3. GRI Pricing'!$A$16:$AP$616,MATCH('PBI data'!$B2658,'3. GRI Pricing'!$A$16:$A$616,0),MATCH('PBI data'!$D2658,'3. GRI Pricing'!$A$16:$AP$16,0)),0)</f>
        <v>1393.1821778937792</v>
      </c>
    </row>
    <row r="2659" spans="1:5" x14ac:dyDescent="0.25">
      <c r="B2659" s="1" t="str">
        <f t="shared" ca="1" si="389"/>
        <v>222708222</v>
      </c>
      <c r="C2659" s="384">
        <f t="shared" si="388"/>
        <v>45717</v>
      </c>
      <c r="D2659" s="384">
        <f t="shared" si="388"/>
        <v>45747</v>
      </c>
      <c r="E2659" s="385">
        <f ca="1">IFERROR(INDEX('3. GRI Pricing'!$A$16:$AP$616,MATCH('PBI data'!$B2659,'3. GRI Pricing'!$A$16:$A$616,0),MATCH('PBI data'!$D2659,'3. GRI Pricing'!$A$16:$AP$16,0)),0)</f>
        <v>1400.0939386247608</v>
      </c>
    </row>
    <row r="2660" spans="1:5" x14ac:dyDescent="0.25">
      <c r="B2660" s="1" t="str">
        <f t="shared" ca="1" si="389"/>
        <v>222708222</v>
      </c>
      <c r="C2660" s="384">
        <f t="shared" si="388"/>
        <v>45748</v>
      </c>
      <c r="D2660" s="384">
        <f t="shared" si="388"/>
        <v>45777</v>
      </c>
      <c r="E2660" s="385">
        <f ca="1">IFERROR(INDEX('3. GRI Pricing'!$A$16:$AP$616,MATCH('PBI data'!$B2660,'3. GRI Pricing'!$A$16:$A$616,0),MATCH('PBI data'!$D2660,'3. GRI Pricing'!$A$16:$AP$16,0)),0)</f>
        <v>1406.8153863899902</v>
      </c>
    </row>
    <row r="2661" spans="1:5" x14ac:dyDescent="0.25">
      <c r="B2661" s="1" t="str">
        <f t="shared" ca="1" si="389"/>
        <v>222708222</v>
      </c>
      <c r="C2661" s="384">
        <f t="shared" si="388"/>
        <v>45778</v>
      </c>
      <c r="D2661" s="384">
        <f t="shared" si="388"/>
        <v>45808</v>
      </c>
      <c r="E2661" s="385">
        <f ca="1">IFERROR(INDEX('3. GRI Pricing'!$A$16:$AP$616,MATCH('PBI data'!$B2661,'3. GRI Pricing'!$A$16:$A$616,0),MATCH('PBI data'!$D2661,'3. GRI Pricing'!$A$16:$AP$16,0)),0)</f>
        <v>1413.794783268359</v>
      </c>
    </row>
    <row r="2662" spans="1:5" x14ac:dyDescent="0.25">
      <c r="B2662" s="1" t="str">
        <f t="shared" ca="1" si="389"/>
        <v>222708222</v>
      </c>
      <c r="C2662" s="384">
        <f t="shared" si="388"/>
        <v>45809</v>
      </c>
      <c r="D2662" s="384">
        <f t="shared" si="388"/>
        <v>45838</v>
      </c>
      <c r="E2662" s="385">
        <f ca="1">IFERROR(INDEX('3. GRI Pricing'!$A$16:$AP$616,MATCH('PBI data'!$B2662,'3. GRI Pricing'!$A$16:$A$616,0),MATCH('PBI data'!$D2662,'3. GRI Pricing'!$A$16:$AP$16,0)),0)</f>
        <v>1420.5820048428102</v>
      </c>
    </row>
    <row r="2663" spans="1:5" x14ac:dyDescent="0.25">
      <c r="B2663" s="1" t="str">
        <f t="shared" ca="1" si="389"/>
        <v>222708222</v>
      </c>
      <c r="C2663" s="384">
        <f t="shared" si="388"/>
        <v>45839</v>
      </c>
      <c r="D2663" s="384">
        <f t="shared" si="388"/>
        <v>45869</v>
      </c>
      <c r="E2663" s="385">
        <f ca="1">IFERROR(INDEX('3. GRI Pricing'!$A$16:$AP$616,MATCH('PBI data'!$B2663,'3. GRI Pricing'!$A$16:$A$616,0),MATCH('PBI data'!$D2663,'3. GRI Pricing'!$A$16:$AP$16,0)),0)</f>
        <v>1427.6296997329755</v>
      </c>
    </row>
    <row r="2664" spans="1:5" x14ac:dyDescent="0.25">
      <c r="B2664" s="1" t="str">
        <f t="shared" ca="1" si="389"/>
        <v>222708222</v>
      </c>
      <c r="C2664" s="384">
        <f t="shared" si="388"/>
        <v>45870</v>
      </c>
      <c r="D2664" s="384">
        <f t="shared" si="388"/>
        <v>45900</v>
      </c>
      <c r="E2664" s="385">
        <f ca="1">IFERROR(INDEX('3. GRI Pricing'!$A$16:$AP$616,MATCH('PBI data'!$B2664,'3. GRI Pricing'!$A$16:$A$616,0),MATCH('PBI data'!$D2664,'3. GRI Pricing'!$A$16:$AP$16,0)),0)</f>
        <v>1434.7123591680215</v>
      </c>
    </row>
    <row r="2665" spans="1:5" x14ac:dyDescent="0.25">
      <c r="B2665" s="1" t="str">
        <f t="shared" ca="1" si="389"/>
        <v>222708222</v>
      </c>
      <c r="C2665" s="384">
        <f t="shared" si="388"/>
        <v>45901</v>
      </c>
      <c r="D2665" s="384">
        <f t="shared" si="388"/>
        <v>45930</v>
      </c>
      <c r="E2665" s="385">
        <f ca="1">IFERROR(INDEX('3. GRI Pricing'!$A$16:$AP$616,MATCH('PBI data'!$B2665,'3. GRI Pricing'!$A$16:$A$616,0),MATCH('PBI data'!$D2665,'3. GRI Pricing'!$A$16:$AP$16,0)),0)</f>
        <v>1441.5999999999997</v>
      </c>
    </row>
    <row r="2666" spans="1:5" x14ac:dyDescent="0.25">
      <c r="A2666" s="381">
        <f>A2654+1</f>
        <v>223</v>
      </c>
      <c r="B2666" s="383" t="str">
        <f ca="1">OFFSET('3. GRI Pricing'!$A$16,'PBI data'!A2666,0)</f>
        <v>222708223</v>
      </c>
      <c r="C2666" s="384">
        <f t="shared" si="388"/>
        <v>45566</v>
      </c>
      <c r="D2666" s="384">
        <f t="shared" si="388"/>
        <v>45596</v>
      </c>
      <c r="E2666" s="385">
        <f ca="1">IFERROR(INDEX('3. GRI Pricing'!$A$16:$AP$616,MATCH('PBI data'!$B2666,'3. GRI Pricing'!$A$16:$A$616,0),MATCH('PBI data'!$D2666,'3. GRI Pricing'!$A$16:$AP$16,0)),0)</f>
        <v>1733.5579527574548</v>
      </c>
    </row>
    <row r="2667" spans="1:5" x14ac:dyDescent="0.25">
      <c r="B2667" s="1" t="str">
        <f ca="1">B2666</f>
        <v>222708223</v>
      </c>
      <c r="C2667" s="384">
        <f t="shared" si="388"/>
        <v>45597</v>
      </c>
      <c r="D2667" s="384">
        <f t="shared" si="388"/>
        <v>45626</v>
      </c>
      <c r="E2667" s="385">
        <f ca="1">IFERROR(INDEX('3. GRI Pricing'!$A$16:$AP$616,MATCH('PBI data'!$B2667,'3. GRI Pricing'!$A$16:$A$616,0),MATCH('PBI data'!$D2667,'3. GRI Pricing'!$A$16:$AP$16,0)),0)</f>
        <v>1741.8802652152194</v>
      </c>
    </row>
    <row r="2668" spans="1:5" x14ac:dyDescent="0.25">
      <c r="B2668" s="1" t="str">
        <f t="shared" ref="B2668:B2677" ca="1" si="390">B2667</f>
        <v>222708223</v>
      </c>
      <c r="C2668" s="384">
        <f t="shared" si="388"/>
        <v>45627</v>
      </c>
      <c r="D2668" s="384">
        <f t="shared" si="388"/>
        <v>45657</v>
      </c>
      <c r="E2668" s="385">
        <f ca="1">IFERROR(INDEX('3. GRI Pricing'!$A$16:$AP$616,MATCH('PBI data'!$B2668,'3. GRI Pricing'!$A$16:$A$616,0),MATCH('PBI data'!$D2668,'3. GRI Pricing'!$A$16:$AP$16,0)),0)</f>
        <v>1750.5219631971643</v>
      </c>
    </row>
    <row r="2669" spans="1:5" x14ac:dyDescent="0.25">
      <c r="B2669" s="1" t="str">
        <f t="shared" ca="1" si="390"/>
        <v>222708223</v>
      </c>
      <c r="C2669" s="384">
        <f t="shared" si="388"/>
        <v>45658</v>
      </c>
      <c r="D2669" s="384">
        <f t="shared" si="388"/>
        <v>45688</v>
      </c>
      <c r="E2669" s="385">
        <f ca="1">IFERROR(INDEX('3. GRI Pricing'!$A$16:$AP$616,MATCH('PBI data'!$B2669,'3. GRI Pricing'!$A$16:$A$616,0),MATCH('PBI data'!$D2669,'3. GRI Pricing'!$A$16:$AP$16,0)),0)</f>
        <v>1759.2065337837894</v>
      </c>
    </row>
    <row r="2670" spans="1:5" x14ac:dyDescent="0.25">
      <c r="B2670" s="1" t="str">
        <f t="shared" ca="1" si="390"/>
        <v>222708223</v>
      </c>
      <c r="C2670" s="384">
        <f t="shared" si="388"/>
        <v>45689</v>
      </c>
      <c r="D2670" s="384">
        <f t="shared" si="388"/>
        <v>45716</v>
      </c>
      <c r="E2670" s="385">
        <f ca="1">IFERROR(INDEX('3. GRI Pricing'!$A$16:$AP$616,MATCH('PBI data'!$B2670,'3. GRI Pricing'!$A$16:$A$616,0),MATCH('PBI data'!$D2670,'3. GRI Pricing'!$A$16:$AP$16,0)),0)</f>
        <v>1767.0876888726241</v>
      </c>
    </row>
    <row r="2671" spans="1:5" x14ac:dyDescent="0.25">
      <c r="B2671" s="1" t="str">
        <f t="shared" ca="1" si="390"/>
        <v>222708223</v>
      </c>
      <c r="C2671" s="384">
        <f t="shared" ref="C2671:D2686" si="391">C2659</f>
        <v>45717</v>
      </c>
      <c r="D2671" s="384">
        <f t="shared" si="391"/>
        <v>45747</v>
      </c>
      <c r="E2671" s="385">
        <f ca="1">IFERROR(INDEX('3. GRI Pricing'!$A$16:$AP$616,MATCH('PBI data'!$B2671,'3. GRI Pricing'!$A$16:$A$616,0),MATCH('PBI data'!$D2671,'3. GRI Pricing'!$A$16:$AP$16,0)),0)</f>
        <v>1775.8544442115528</v>
      </c>
    </row>
    <row r="2672" spans="1:5" x14ac:dyDescent="0.25">
      <c r="B2672" s="1" t="str">
        <f t="shared" ca="1" si="390"/>
        <v>222708223</v>
      </c>
      <c r="C2672" s="384">
        <f t="shared" si="391"/>
        <v>45748</v>
      </c>
      <c r="D2672" s="384">
        <f t="shared" si="391"/>
        <v>45777</v>
      </c>
      <c r="E2672" s="385">
        <f ca="1">IFERROR(INDEX('3. GRI Pricing'!$A$16:$AP$616,MATCH('PBI data'!$B2672,'3. GRI Pricing'!$A$16:$A$616,0),MATCH('PBI data'!$D2672,'3. GRI Pricing'!$A$16:$AP$16,0)),0)</f>
        <v>1784.3798099431858</v>
      </c>
    </row>
    <row r="2673" spans="1:5" x14ac:dyDescent="0.25">
      <c r="B2673" s="1" t="str">
        <f t="shared" ca="1" si="390"/>
        <v>222708223</v>
      </c>
      <c r="C2673" s="384">
        <f t="shared" si="391"/>
        <v>45778</v>
      </c>
      <c r="D2673" s="384">
        <f t="shared" si="391"/>
        <v>45808</v>
      </c>
      <c r="E2673" s="385">
        <f ca="1">IFERROR(INDEX('3. GRI Pricing'!$A$16:$AP$616,MATCH('PBI data'!$B2673,'3. GRI Pricing'!$A$16:$A$616,0),MATCH('PBI data'!$D2673,'3. GRI Pricing'!$A$16:$AP$16,0)),0)</f>
        <v>1793.2323537778816</v>
      </c>
    </row>
    <row r="2674" spans="1:5" x14ac:dyDescent="0.25">
      <c r="B2674" s="1" t="str">
        <f t="shared" ca="1" si="390"/>
        <v>222708223</v>
      </c>
      <c r="C2674" s="384">
        <f t="shared" si="391"/>
        <v>45809</v>
      </c>
      <c r="D2674" s="384">
        <f t="shared" si="391"/>
        <v>45838</v>
      </c>
      <c r="E2674" s="385">
        <f ca="1">IFERROR(INDEX('3. GRI Pricing'!$A$16:$AP$616,MATCH('PBI data'!$B2674,'3. GRI Pricing'!$A$16:$A$616,0),MATCH('PBI data'!$D2674,'3. GRI Pricing'!$A$16:$AP$16,0)),0)</f>
        <v>1801.841145848417</v>
      </c>
    </row>
    <row r="2675" spans="1:5" x14ac:dyDescent="0.25">
      <c r="B2675" s="1" t="str">
        <f t="shared" ca="1" si="390"/>
        <v>222708223</v>
      </c>
      <c r="C2675" s="384">
        <f t="shared" si="391"/>
        <v>45839</v>
      </c>
      <c r="D2675" s="384">
        <f t="shared" si="391"/>
        <v>45869</v>
      </c>
      <c r="E2675" s="385">
        <f ca="1">IFERROR(INDEX('3. GRI Pricing'!$A$16:$AP$616,MATCH('PBI data'!$B2675,'3. GRI Pricing'!$A$16:$A$616,0),MATCH('PBI data'!$D2675,'3. GRI Pricing'!$A$16:$AP$16,0)),0)</f>
        <v>1810.7803176760165</v>
      </c>
    </row>
    <row r="2676" spans="1:5" x14ac:dyDescent="0.25">
      <c r="B2676" s="1" t="str">
        <f t="shared" ca="1" si="390"/>
        <v>222708223</v>
      </c>
      <c r="C2676" s="384">
        <f t="shared" si="391"/>
        <v>45870</v>
      </c>
      <c r="D2676" s="384">
        <f t="shared" si="391"/>
        <v>45900</v>
      </c>
      <c r="E2676" s="385">
        <f ca="1">IFERROR(INDEX('3. GRI Pricing'!$A$16:$AP$616,MATCH('PBI data'!$B2676,'3. GRI Pricing'!$A$16:$A$616,0),MATCH('PBI data'!$D2676,'3. GRI Pricing'!$A$16:$AP$16,0)),0)</f>
        <v>1819.7638379153211</v>
      </c>
    </row>
    <row r="2677" spans="1:5" x14ac:dyDescent="0.25">
      <c r="B2677" s="1" t="str">
        <f t="shared" ca="1" si="390"/>
        <v>222708223</v>
      </c>
      <c r="C2677" s="384">
        <f t="shared" si="391"/>
        <v>45901</v>
      </c>
      <c r="D2677" s="384">
        <f t="shared" si="391"/>
        <v>45930</v>
      </c>
      <c r="E2677" s="385">
        <f ca="1">IFERROR(INDEX('3. GRI Pricing'!$A$16:$AP$616,MATCH('PBI data'!$B2677,'3. GRI Pricing'!$A$16:$A$616,0),MATCH('PBI data'!$D2677,'3. GRI Pricing'!$A$16:$AP$16,0)),0)</f>
        <v>1828.4999999999993</v>
      </c>
    </row>
    <row r="2678" spans="1:5" x14ac:dyDescent="0.25">
      <c r="A2678" s="381">
        <f>A2666+1</f>
        <v>224</v>
      </c>
      <c r="B2678" s="383" t="str">
        <f ca="1">OFFSET('3. GRI Pricing'!$A$16,'PBI data'!A2678,0)</f>
        <v>222708224</v>
      </c>
      <c r="C2678" s="384">
        <f t="shared" si="391"/>
        <v>45566</v>
      </c>
      <c r="D2678" s="384">
        <f t="shared" si="391"/>
        <v>45596</v>
      </c>
      <c r="E2678" s="385">
        <f ca="1">IFERROR(INDEX('3. GRI Pricing'!$A$16:$AP$616,MATCH('PBI data'!$B2678,'3. GRI Pricing'!$A$16:$A$616,0),MATCH('PBI data'!$D2678,'3. GRI Pricing'!$A$16:$AP$16,0)),0)</f>
        <v>2125.4927942504446</v>
      </c>
    </row>
    <row r="2679" spans="1:5" x14ac:dyDescent="0.25">
      <c r="B2679" s="1" t="str">
        <f ca="1">B2678</f>
        <v>222708224</v>
      </c>
      <c r="C2679" s="384">
        <f t="shared" si="391"/>
        <v>45597</v>
      </c>
      <c r="D2679" s="384">
        <f t="shared" si="391"/>
        <v>45626</v>
      </c>
      <c r="E2679" s="385">
        <f ca="1">IFERROR(INDEX('3. GRI Pricing'!$A$16:$AP$616,MATCH('PBI data'!$B2679,'3. GRI Pricing'!$A$16:$A$616,0),MATCH('PBI data'!$D2679,'3. GRI Pricing'!$A$16:$AP$16,0)),0)</f>
        <v>2135.6966730030081</v>
      </c>
    </row>
    <row r="2680" spans="1:5" x14ac:dyDescent="0.25">
      <c r="B2680" s="1" t="str">
        <f t="shared" ref="B2680:B2689" ca="1" si="392">B2679</f>
        <v>222708224</v>
      </c>
      <c r="C2680" s="384">
        <f t="shared" si="391"/>
        <v>45627</v>
      </c>
      <c r="D2680" s="384">
        <f t="shared" si="391"/>
        <v>45657</v>
      </c>
      <c r="E2680" s="385">
        <f ca="1">IFERROR(INDEX('3. GRI Pricing'!$A$16:$AP$616,MATCH('PBI data'!$B2680,'3. GRI Pricing'!$A$16:$A$616,0),MATCH('PBI data'!$D2680,'3. GRI Pricing'!$A$16:$AP$16,0)),0)</f>
        <v>2146.292146180871</v>
      </c>
    </row>
    <row r="2681" spans="1:5" x14ac:dyDescent="0.25">
      <c r="B2681" s="1" t="str">
        <f t="shared" ca="1" si="392"/>
        <v>222708224</v>
      </c>
      <c r="C2681" s="384">
        <f t="shared" si="391"/>
        <v>45658</v>
      </c>
      <c r="D2681" s="384">
        <f t="shared" si="391"/>
        <v>45688</v>
      </c>
      <c r="E2681" s="385">
        <f ca="1">IFERROR(INDEX('3. GRI Pricing'!$A$16:$AP$616,MATCH('PBI data'!$B2681,'3. GRI Pricing'!$A$16:$A$616,0),MATCH('PBI data'!$D2681,'3. GRI Pricing'!$A$16:$AP$16,0)),0)</f>
        <v>2156.9401849001247</v>
      </c>
    </row>
    <row r="2682" spans="1:5" x14ac:dyDescent="0.25">
      <c r="B2682" s="1" t="str">
        <f t="shared" ca="1" si="392"/>
        <v>222708224</v>
      </c>
      <c r="C2682" s="384">
        <f t="shared" si="391"/>
        <v>45689</v>
      </c>
      <c r="D2682" s="384">
        <f t="shared" si="391"/>
        <v>45716</v>
      </c>
      <c r="E2682" s="385">
        <f ca="1">IFERROR(INDEX('3. GRI Pricing'!$A$16:$AP$616,MATCH('PBI data'!$B2682,'3. GRI Pricing'!$A$16:$A$616,0),MATCH('PBI data'!$D2682,'3. GRI Pricing'!$A$16:$AP$16,0)),0)</f>
        <v>2166.6031663568697</v>
      </c>
    </row>
    <row r="2683" spans="1:5" x14ac:dyDescent="0.25">
      <c r="B2683" s="1" t="str">
        <f t="shared" ca="1" si="392"/>
        <v>222708224</v>
      </c>
      <c r="C2683" s="384">
        <f t="shared" si="391"/>
        <v>45717</v>
      </c>
      <c r="D2683" s="384">
        <f t="shared" si="391"/>
        <v>45747</v>
      </c>
      <c r="E2683" s="385">
        <f ca="1">IFERROR(INDEX('3. GRI Pricing'!$A$16:$AP$616,MATCH('PBI data'!$B2683,'3. GRI Pricing'!$A$16:$A$616,0),MATCH('PBI data'!$D2683,'3. GRI Pricing'!$A$16:$AP$16,0)),0)</f>
        <v>2177.3519707289474</v>
      </c>
    </row>
    <row r="2684" spans="1:5" x14ac:dyDescent="0.25">
      <c r="B2684" s="1" t="str">
        <f t="shared" ca="1" si="392"/>
        <v>222708224</v>
      </c>
      <c r="C2684" s="384">
        <f t="shared" si="391"/>
        <v>45748</v>
      </c>
      <c r="D2684" s="384">
        <f t="shared" si="391"/>
        <v>45777</v>
      </c>
      <c r="E2684" s="385">
        <f ca="1">IFERROR(INDEX('3. GRI Pricing'!$A$16:$AP$616,MATCH('PBI data'!$B2684,'3. GRI Pricing'!$A$16:$A$616,0),MATCH('PBI data'!$D2684,'3. GRI Pricing'!$A$16:$AP$16,0)),0)</f>
        <v>2187.8048104520799</v>
      </c>
    </row>
    <row r="2685" spans="1:5" x14ac:dyDescent="0.25">
      <c r="B2685" s="1" t="str">
        <f t="shared" ca="1" si="392"/>
        <v>222708224</v>
      </c>
      <c r="C2685" s="384">
        <f t="shared" si="391"/>
        <v>45778</v>
      </c>
      <c r="D2685" s="384">
        <f t="shared" si="391"/>
        <v>45808</v>
      </c>
      <c r="E2685" s="385">
        <f ca="1">IFERROR(INDEX('3. GRI Pricing'!$A$16:$AP$616,MATCH('PBI data'!$B2685,'3. GRI Pricing'!$A$16:$A$616,0),MATCH('PBI data'!$D2685,'3. GRI Pricing'!$A$16:$AP$16,0)),0)</f>
        <v>2198.6587989798372</v>
      </c>
    </row>
    <row r="2686" spans="1:5" x14ac:dyDescent="0.25">
      <c r="B2686" s="1" t="str">
        <f t="shared" ca="1" si="392"/>
        <v>222708224</v>
      </c>
      <c r="C2686" s="384">
        <f t="shared" si="391"/>
        <v>45809</v>
      </c>
      <c r="D2686" s="384">
        <f t="shared" si="391"/>
        <v>45838</v>
      </c>
      <c r="E2686" s="385">
        <f ca="1">IFERROR(INDEX('3. GRI Pricing'!$A$16:$AP$616,MATCH('PBI data'!$B2686,'3. GRI Pricing'!$A$16:$A$616,0),MATCH('PBI data'!$D2686,'3. GRI Pricing'!$A$16:$AP$16,0)),0)</f>
        <v>2209.2139266489285</v>
      </c>
    </row>
    <row r="2687" spans="1:5" x14ac:dyDescent="0.25">
      <c r="B2687" s="1" t="str">
        <f t="shared" ca="1" si="392"/>
        <v>222708224</v>
      </c>
      <c r="C2687" s="384">
        <f t="shared" ref="C2687:D2702" si="393">C2675</f>
        <v>45839</v>
      </c>
      <c r="D2687" s="384">
        <f t="shared" si="393"/>
        <v>45869</v>
      </c>
      <c r="E2687" s="385">
        <f ca="1">IFERROR(INDEX('3. GRI Pricing'!$A$16:$AP$616,MATCH('PBI data'!$B2687,'3. GRI Pricing'!$A$16:$A$616,0),MATCH('PBI data'!$D2687,'3. GRI Pricing'!$A$16:$AP$16,0)),0)</f>
        <v>2220.1741286288548</v>
      </c>
    </row>
    <row r="2688" spans="1:5" x14ac:dyDescent="0.25">
      <c r="B2688" s="1" t="str">
        <f t="shared" ca="1" si="392"/>
        <v>222708224</v>
      </c>
      <c r="C2688" s="384">
        <f t="shared" si="393"/>
        <v>45870</v>
      </c>
      <c r="D2688" s="384">
        <f t="shared" si="393"/>
        <v>45900</v>
      </c>
      <c r="E2688" s="385">
        <f ca="1">IFERROR(INDEX('3. GRI Pricing'!$A$16:$AP$616,MATCH('PBI data'!$B2688,'3. GRI Pricing'!$A$16:$A$616,0),MATCH('PBI data'!$D2688,'3. GRI Pricing'!$A$16:$AP$16,0)),0)</f>
        <v>2231.1887056179153</v>
      </c>
    </row>
    <row r="2689" spans="1:5" x14ac:dyDescent="0.25">
      <c r="B2689" s="1" t="str">
        <f t="shared" ca="1" si="392"/>
        <v>222708224</v>
      </c>
      <c r="C2689" s="384">
        <f t="shared" si="393"/>
        <v>45901</v>
      </c>
      <c r="D2689" s="384">
        <f t="shared" si="393"/>
        <v>45930</v>
      </c>
      <c r="E2689" s="385">
        <f ca="1">IFERROR(INDEX('3. GRI Pricing'!$A$16:$AP$616,MATCH('PBI data'!$B2689,'3. GRI Pricing'!$A$16:$A$616,0),MATCH('PBI data'!$D2689,'3. GRI Pricing'!$A$16:$AP$16,0)),0)</f>
        <v>2241.8999999999992</v>
      </c>
    </row>
    <row r="2690" spans="1:5" x14ac:dyDescent="0.25">
      <c r="A2690" s="381">
        <f>A2678+1</f>
        <v>225</v>
      </c>
      <c r="B2690" s="383" t="str">
        <f ca="1">OFFSET('3. GRI Pricing'!$A$16,'PBI data'!A2690,0)</f>
        <v>222708225</v>
      </c>
      <c r="C2690" s="384">
        <f t="shared" si="393"/>
        <v>45566</v>
      </c>
      <c r="D2690" s="384">
        <f t="shared" si="393"/>
        <v>45596</v>
      </c>
      <c r="E2690" s="385">
        <f ca="1">IFERROR(INDEX('3. GRI Pricing'!$A$16:$AP$616,MATCH('PBI data'!$B2690,'3. GRI Pricing'!$A$16:$A$616,0),MATCH('PBI data'!$D2690,'3. GRI Pricing'!$A$16:$AP$16,0)),0)</f>
        <v>2080.2695433089457</v>
      </c>
    </row>
    <row r="2691" spans="1:5" x14ac:dyDescent="0.25">
      <c r="B2691" s="1" t="str">
        <f ca="1">B2690</f>
        <v>222708225</v>
      </c>
      <c r="C2691" s="384">
        <f t="shared" si="393"/>
        <v>45597</v>
      </c>
      <c r="D2691" s="384">
        <f t="shared" si="393"/>
        <v>45626</v>
      </c>
      <c r="E2691" s="385">
        <f ca="1">IFERROR(INDEX('3. GRI Pricing'!$A$16:$AP$616,MATCH('PBI data'!$B2691,'3. GRI Pricing'!$A$16:$A$616,0),MATCH('PBI data'!$D2691,'3. GRI Pricing'!$A$16:$AP$16,0)),0)</f>
        <v>2090.256318258263</v>
      </c>
    </row>
    <row r="2692" spans="1:5" x14ac:dyDescent="0.25">
      <c r="B2692" s="1" t="str">
        <f t="shared" ref="B2692:B2701" ca="1" si="394">B2691</f>
        <v>222708225</v>
      </c>
      <c r="C2692" s="384">
        <f t="shared" si="393"/>
        <v>45627</v>
      </c>
      <c r="D2692" s="384">
        <f t="shared" si="393"/>
        <v>45657</v>
      </c>
      <c r="E2692" s="385">
        <f ca="1">IFERROR(INDEX('3. GRI Pricing'!$A$16:$AP$616,MATCH('PBI data'!$B2692,'3. GRI Pricing'!$A$16:$A$616,0),MATCH('PBI data'!$D2692,'3. GRI Pricing'!$A$16:$AP$16,0)),0)</f>
        <v>2100.6263558365968</v>
      </c>
    </row>
    <row r="2693" spans="1:5" x14ac:dyDescent="0.25">
      <c r="B2693" s="1" t="str">
        <f t="shared" ca="1" si="394"/>
        <v>222708225</v>
      </c>
      <c r="C2693" s="384">
        <f t="shared" si="393"/>
        <v>45658</v>
      </c>
      <c r="D2693" s="384">
        <f t="shared" si="393"/>
        <v>45688</v>
      </c>
      <c r="E2693" s="385">
        <f ca="1">IFERROR(INDEX('3. GRI Pricing'!$A$16:$AP$616,MATCH('PBI data'!$B2693,'3. GRI Pricing'!$A$16:$A$616,0),MATCH('PBI data'!$D2693,'3. GRI Pricing'!$A$16:$AP$16,0)),0)</f>
        <v>2111.047840540547</v>
      </c>
    </row>
    <row r="2694" spans="1:5" x14ac:dyDescent="0.25">
      <c r="B2694" s="1" t="str">
        <f t="shared" ca="1" si="394"/>
        <v>222708225</v>
      </c>
      <c r="C2694" s="384">
        <f t="shared" si="393"/>
        <v>45689</v>
      </c>
      <c r="D2694" s="384">
        <f t="shared" si="393"/>
        <v>45716</v>
      </c>
      <c r="E2694" s="385">
        <f ca="1">IFERROR(INDEX('3. GRI Pricing'!$A$16:$AP$616,MATCH('PBI data'!$B2694,'3. GRI Pricing'!$A$16:$A$616,0),MATCH('PBI data'!$D2694,'3. GRI Pricing'!$A$16:$AP$16,0)),0)</f>
        <v>2120.5052266471484</v>
      </c>
    </row>
    <row r="2695" spans="1:5" x14ac:dyDescent="0.25">
      <c r="B2695" s="1" t="str">
        <f t="shared" ca="1" si="394"/>
        <v>222708225</v>
      </c>
      <c r="C2695" s="384">
        <f t="shared" si="393"/>
        <v>45717</v>
      </c>
      <c r="D2695" s="384">
        <f t="shared" si="393"/>
        <v>45747</v>
      </c>
      <c r="E2695" s="385">
        <f ca="1">IFERROR(INDEX('3. GRI Pricing'!$A$16:$AP$616,MATCH('PBI data'!$B2695,'3. GRI Pricing'!$A$16:$A$616,0),MATCH('PBI data'!$D2695,'3. GRI Pricing'!$A$16:$AP$16,0)),0)</f>
        <v>2131.0253330538631</v>
      </c>
    </row>
    <row r="2696" spans="1:5" x14ac:dyDescent="0.25">
      <c r="B2696" s="1" t="str">
        <f t="shared" ca="1" si="394"/>
        <v>222708225</v>
      </c>
      <c r="C2696" s="384">
        <f t="shared" si="393"/>
        <v>45748</v>
      </c>
      <c r="D2696" s="384">
        <f t="shared" si="393"/>
        <v>45777</v>
      </c>
      <c r="E2696" s="385">
        <f ca="1">IFERROR(INDEX('3. GRI Pricing'!$A$16:$AP$616,MATCH('PBI data'!$B2696,'3. GRI Pricing'!$A$16:$A$616,0),MATCH('PBI data'!$D2696,'3. GRI Pricing'!$A$16:$AP$16,0)),0)</f>
        <v>2141.2557719318224</v>
      </c>
    </row>
    <row r="2697" spans="1:5" x14ac:dyDescent="0.25">
      <c r="B2697" s="1" t="str">
        <f t="shared" ca="1" si="394"/>
        <v>222708225</v>
      </c>
      <c r="C2697" s="384">
        <f t="shared" si="393"/>
        <v>45778</v>
      </c>
      <c r="D2697" s="384">
        <f t="shared" si="393"/>
        <v>45808</v>
      </c>
      <c r="E2697" s="385">
        <f ca="1">IFERROR(INDEX('3. GRI Pricing'!$A$16:$AP$616,MATCH('PBI data'!$B2697,'3. GRI Pricing'!$A$16:$A$616,0),MATCH('PBI data'!$D2697,'3. GRI Pricing'!$A$16:$AP$16,0)),0)</f>
        <v>2151.8788245334572</v>
      </c>
    </row>
    <row r="2698" spans="1:5" x14ac:dyDescent="0.25">
      <c r="B2698" s="1" t="str">
        <f t="shared" ca="1" si="394"/>
        <v>222708225</v>
      </c>
      <c r="C2698" s="384">
        <f t="shared" si="393"/>
        <v>45809</v>
      </c>
      <c r="D2698" s="384">
        <f t="shared" si="393"/>
        <v>45838</v>
      </c>
      <c r="E2698" s="385">
        <f ca="1">IFERROR(INDEX('3. GRI Pricing'!$A$16:$AP$616,MATCH('PBI data'!$B2698,'3. GRI Pricing'!$A$16:$A$616,0),MATCH('PBI data'!$D2698,'3. GRI Pricing'!$A$16:$AP$16,0)),0)</f>
        <v>2162.2093750180998</v>
      </c>
    </row>
    <row r="2699" spans="1:5" x14ac:dyDescent="0.25">
      <c r="B2699" s="1" t="str">
        <f t="shared" ca="1" si="394"/>
        <v>222708225</v>
      </c>
      <c r="C2699" s="384">
        <f t="shared" si="393"/>
        <v>45839</v>
      </c>
      <c r="D2699" s="384">
        <f t="shared" si="393"/>
        <v>45869</v>
      </c>
      <c r="E2699" s="385">
        <f ca="1">IFERROR(INDEX('3. GRI Pricing'!$A$16:$AP$616,MATCH('PBI data'!$B2699,'3. GRI Pricing'!$A$16:$A$616,0),MATCH('PBI data'!$D2699,'3. GRI Pricing'!$A$16:$AP$16,0)),0)</f>
        <v>2172.9363812112192</v>
      </c>
    </row>
    <row r="2700" spans="1:5" x14ac:dyDescent="0.25">
      <c r="B2700" s="1" t="str">
        <f t="shared" ca="1" si="394"/>
        <v>222708225</v>
      </c>
      <c r="C2700" s="384">
        <f t="shared" si="393"/>
        <v>45870</v>
      </c>
      <c r="D2700" s="384">
        <f t="shared" si="393"/>
        <v>45900</v>
      </c>
      <c r="E2700" s="385">
        <f ca="1">IFERROR(INDEX('3. GRI Pricing'!$A$16:$AP$616,MATCH('PBI data'!$B2700,'3. GRI Pricing'!$A$16:$A$616,0),MATCH('PBI data'!$D2700,'3. GRI Pricing'!$A$16:$AP$16,0)),0)</f>
        <v>2183.716605498385</v>
      </c>
    </row>
    <row r="2701" spans="1:5" x14ac:dyDescent="0.25">
      <c r="B2701" s="1" t="str">
        <f t="shared" ca="1" si="394"/>
        <v>222708225</v>
      </c>
      <c r="C2701" s="384">
        <f t="shared" si="393"/>
        <v>45901</v>
      </c>
      <c r="D2701" s="384">
        <f t="shared" si="393"/>
        <v>45930</v>
      </c>
      <c r="E2701" s="385">
        <f ca="1">IFERROR(INDEX('3. GRI Pricing'!$A$16:$AP$616,MATCH('PBI data'!$B2701,'3. GRI Pricing'!$A$16:$A$616,0),MATCH('PBI data'!$D2701,'3. GRI Pricing'!$A$16:$AP$16,0)),0)</f>
        <v>2194.1999999999989</v>
      </c>
    </row>
    <row r="2702" spans="1:5" x14ac:dyDescent="0.25">
      <c r="A2702" s="381">
        <f>A2690+1</f>
        <v>226</v>
      </c>
      <c r="B2702" s="383" t="str">
        <f ca="1">OFFSET('3. GRI Pricing'!$A$16,'PBI data'!A2702,0)</f>
        <v>222708226</v>
      </c>
      <c r="C2702" s="384">
        <f t="shared" si="393"/>
        <v>45566</v>
      </c>
      <c r="D2702" s="384">
        <f t="shared" si="393"/>
        <v>45596</v>
      </c>
      <c r="E2702" s="385">
        <f ca="1">IFERROR(INDEX('3. GRI Pricing'!$A$16:$AP$616,MATCH('PBI data'!$B2702,'3. GRI Pricing'!$A$16:$A$616,0),MATCH('PBI data'!$D2702,'3. GRI Pricing'!$A$16:$AP$16,0)),0)</f>
        <v>2045.09590368778</v>
      </c>
    </row>
    <row r="2703" spans="1:5" x14ac:dyDescent="0.25">
      <c r="B2703" s="1" t="str">
        <f ca="1">B2702</f>
        <v>222708226</v>
      </c>
      <c r="C2703" s="384">
        <f t="shared" ref="C2703:D2718" si="395">C2691</f>
        <v>45597</v>
      </c>
      <c r="D2703" s="384">
        <f t="shared" si="395"/>
        <v>45626</v>
      </c>
      <c r="E2703" s="385">
        <f ca="1">IFERROR(INDEX('3. GRI Pricing'!$A$16:$AP$616,MATCH('PBI data'!$B2703,'3. GRI Pricing'!$A$16:$A$616,0),MATCH('PBI data'!$D2703,'3. GRI Pricing'!$A$16:$AP$16,0)),0)</f>
        <v>2054.9138201234618</v>
      </c>
    </row>
    <row r="2704" spans="1:5" x14ac:dyDescent="0.25">
      <c r="B2704" s="1" t="str">
        <f t="shared" ref="B2704:B2713" ca="1" si="396">B2703</f>
        <v>222708226</v>
      </c>
      <c r="C2704" s="384">
        <f t="shared" si="395"/>
        <v>45627</v>
      </c>
      <c r="D2704" s="384">
        <f t="shared" si="395"/>
        <v>45657</v>
      </c>
      <c r="E2704" s="385">
        <f ca="1">IFERROR(INDEX('3. GRI Pricing'!$A$16:$AP$616,MATCH('PBI data'!$B2704,'3. GRI Pricing'!$A$16:$A$616,0),MATCH('PBI data'!$D2704,'3. GRI Pricing'!$A$16:$AP$16,0)),0)</f>
        <v>2065.1085189021619</v>
      </c>
    </row>
    <row r="2705" spans="1:5" x14ac:dyDescent="0.25">
      <c r="B2705" s="1" t="str">
        <f t="shared" ca="1" si="396"/>
        <v>222708226</v>
      </c>
      <c r="C2705" s="384">
        <f t="shared" si="395"/>
        <v>45658</v>
      </c>
      <c r="D2705" s="384">
        <f t="shared" si="395"/>
        <v>45688</v>
      </c>
      <c r="E2705" s="385">
        <f ca="1">IFERROR(INDEX('3. GRI Pricing'!$A$16:$AP$616,MATCH('PBI data'!$B2705,'3. GRI Pricing'!$A$16:$A$616,0),MATCH('PBI data'!$D2705,'3. GRI Pricing'!$A$16:$AP$16,0)),0)</f>
        <v>2075.3537949275428</v>
      </c>
    </row>
    <row r="2706" spans="1:5" x14ac:dyDescent="0.25">
      <c r="B2706" s="1" t="str">
        <f t="shared" ca="1" si="396"/>
        <v>222708226</v>
      </c>
      <c r="C2706" s="384">
        <f t="shared" si="395"/>
        <v>45689</v>
      </c>
      <c r="D2706" s="384">
        <f t="shared" si="395"/>
        <v>45716</v>
      </c>
      <c r="E2706" s="385">
        <f ca="1">IFERROR(INDEX('3. GRI Pricing'!$A$16:$AP$616,MATCH('PBI data'!$B2706,'3. GRI Pricing'!$A$16:$A$616,0),MATCH('PBI data'!$D2706,'3. GRI Pricing'!$A$16:$AP$16,0)),0)</f>
        <v>2084.6512735395881</v>
      </c>
    </row>
    <row r="2707" spans="1:5" x14ac:dyDescent="0.25">
      <c r="B2707" s="1" t="str">
        <f t="shared" ca="1" si="396"/>
        <v>222708226</v>
      </c>
      <c r="C2707" s="384">
        <f t="shared" si="395"/>
        <v>45717</v>
      </c>
      <c r="D2707" s="384">
        <f t="shared" si="395"/>
        <v>45747</v>
      </c>
      <c r="E2707" s="385">
        <f ca="1">IFERROR(INDEX('3. GRI Pricing'!$A$16:$AP$616,MATCH('PBI data'!$B2707,'3. GRI Pricing'!$A$16:$A$616,0),MATCH('PBI data'!$D2707,'3. GRI Pricing'!$A$16:$AP$16,0)),0)</f>
        <v>2094.9935037510199</v>
      </c>
    </row>
    <row r="2708" spans="1:5" x14ac:dyDescent="0.25">
      <c r="B2708" s="1" t="str">
        <f t="shared" ca="1" si="396"/>
        <v>222708226</v>
      </c>
      <c r="C2708" s="384">
        <f t="shared" si="395"/>
        <v>45748</v>
      </c>
      <c r="D2708" s="384">
        <f t="shared" si="395"/>
        <v>45777</v>
      </c>
      <c r="E2708" s="385">
        <f ca="1">IFERROR(INDEX('3. GRI Pricing'!$A$16:$AP$616,MATCH('PBI data'!$B2708,'3. GRI Pricing'!$A$16:$A$616,0),MATCH('PBI data'!$D2708,'3. GRI Pricing'!$A$16:$AP$16,0)),0)</f>
        <v>2105.0509641938452</v>
      </c>
    </row>
    <row r="2709" spans="1:5" x14ac:dyDescent="0.25">
      <c r="B2709" s="1" t="str">
        <f t="shared" ca="1" si="396"/>
        <v>222708226</v>
      </c>
      <c r="C2709" s="384">
        <f t="shared" si="395"/>
        <v>45778</v>
      </c>
      <c r="D2709" s="384">
        <f t="shared" si="395"/>
        <v>45808</v>
      </c>
      <c r="E2709" s="385">
        <f ca="1">IFERROR(INDEX('3. GRI Pricing'!$A$16:$AP$616,MATCH('PBI data'!$B2709,'3. GRI Pricing'!$A$16:$A$616,0),MATCH('PBI data'!$D2709,'3. GRI Pricing'!$A$16:$AP$16,0)),0)</f>
        <v>2115.4943999640514</v>
      </c>
    </row>
    <row r="2710" spans="1:5" x14ac:dyDescent="0.25">
      <c r="B2710" s="1" t="str">
        <f t="shared" ca="1" si="396"/>
        <v>222708226</v>
      </c>
      <c r="C2710" s="384">
        <f t="shared" si="395"/>
        <v>45809</v>
      </c>
      <c r="D2710" s="384">
        <f t="shared" si="395"/>
        <v>45838</v>
      </c>
      <c r="E2710" s="385">
        <f ca="1">IFERROR(INDEX('3. GRI Pricing'!$A$16:$AP$616,MATCH('PBI data'!$B2710,'3. GRI Pricing'!$A$16:$A$616,0),MATCH('PBI data'!$D2710,'3. GRI Pricing'!$A$16:$AP$16,0)),0)</f>
        <v>2125.6502793052337</v>
      </c>
    </row>
    <row r="2711" spans="1:5" x14ac:dyDescent="0.25">
      <c r="B2711" s="1" t="str">
        <f t="shared" ca="1" si="396"/>
        <v>222708226</v>
      </c>
      <c r="C2711" s="384">
        <f t="shared" si="395"/>
        <v>45839</v>
      </c>
      <c r="D2711" s="384">
        <f t="shared" si="395"/>
        <v>45869</v>
      </c>
      <c r="E2711" s="385">
        <f ca="1">IFERROR(INDEX('3. GRI Pricing'!$A$16:$AP$616,MATCH('PBI data'!$B2711,'3. GRI Pricing'!$A$16:$A$616,0),MATCH('PBI data'!$D2711,'3. GRI Pricing'!$A$16:$AP$16,0)),0)</f>
        <v>2136.1959109975032</v>
      </c>
    </row>
    <row r="2712" spans="1:5" x14ac:dyDescent="0.25">
      <c r="B2712" s="1" t="str">
        <f t="shared" ca="1" si="396"/>
        <v>222708226</v>
      </c>
      <c r="C2712" s="384">
        <f t="shared" si="395"/>
        <v>45870</v>
      </c>
      <c r="D2712" s="384">
        <f t="shared" si="395"/>
        <v>45900</v>
      </c>
      <c r="E2712" s="385">
        <f ca="1">IFERROR(INDEX('3. GRI Pricing'!$A$16:$AP$616,MATCH('PBI data'!$B2712,'3. GRI Pricing'!$A$16:$A$616,0),MATCH('PBI data'!$D2712,'3. GRI Pricing'!$A$16:$AP$16,0)),0)</f>
        <v>2146.7938609609728</v>
      </c>
    </row>
    <row r="2713" spans="1:5" x14ac:dyDescent="0.25">
      <c r="B2713" s="1" t="str">
        <f t="shared" ca="1" si="396"/>
        <v>222708226</v>
      </c>
      <c r="C2713" s="384">
        <f t="shared" si="395"/>
        <v>45901</v>
      </c>
      <c r="D2713" s="384">
        <f t="shared" si="395"/>
        <v>45930</v>
      </c>
      <c r="E2713" s="385">
        <f ca="1">IFERROR(INDEX('3. GRI Pricing'!$A$16:$AP$616,MATCH('PBI data'!$B2713,'3. GRI Pricing'!$A$16:$A$616,0),MATCH('PBI data'!$D2713,'3. GRI Pricing'!$A$16:$AP$16,0)),0)</f>
        <v>2157.099999999999</v>
      </c>
    </row>
    <row r="2714" spans="1:5" x14ac:dyDescent="0.25">
      <c r="A2714" s="381">
        <f>A2702+1</f>
        <v>227</v>
      </c>
      <c r="B2714" s="383" t="str">
        <f ca="1">OFFSET('3. GRI Pricing'!$A$16,'PBI data'!A2714,0)</f>
        <v>222708227</v>
      </c>
      <c r="C2714" s="384">
        <f t="shared" si="395"/>
        <v>45566</v>
      </c>
      <c r="D2714" s="384">
        <f t="shared" si="395"/>
        <v>45596</v>
      </c>
      <c r="E2714" s="385">
        <f ca="1">IFERROR(INDEX('3. GRI Pricing'!$A$16:$AP$616,MATCH('PBI data'!$B2714,'3. GRI Pricing'!$A$16:$A$616,0),MATCH('PBI data'!$D2714,'3. GRI Pricing'!$A$16:$AP$16,0)),0)</f>
        <v>2080.2695433089457</v>
      </c>
    </row>
    <row r="2715" spans="1:5" x14ac:dyDescent="0.25">
      <c r="B2715" s="1" t="str">
        <f ca="1">B2714</f>
        <v>222708227</v>
      </c>
      <c r="C2715" s="384">
        <f t="shared" si="395"/>
        <v>45597</v>
      </c>
      <c r="D2715" s="384">
        <f t="shared" si="395"/>
        <v>45626</v>
      </c>
      <c r="E2715" s="385">
        <f ca="1">IFERROR(INDEX('3. GRI Pricing'!$A$16:$AP$616,MATCH('PBI data'!$B2715,'3. GRI Pricing'!$A$16:$A$616,0),MATCH('PBI data'!$D2715,'3. GRI Pricing'!$A$16:$AP$16,0)),0)</f>
        <v>2090.256318258263</v>
      </c>
    </row>
    <row r="2716" spans="1:5" x14ac:dyDescent="0.25">
      <c r="B2716" s="1" t="str">
        <f t="shared" ref="B2716:B2725" ca="1" si="397">B2715</f>
        <v>222708227</v>
      </c>
      <c r="C2716" s="384">
        <f t="shared" si="395"/>
        <v>45627</v>
      </c>
      <c r="D2716" s="384">
        <f t="shared" si="395"/>
        <v>45657</v>
      </c>
      <c r="E2716" s="385">
        <f ca="1">IFERROR(INDEX('3. GRI Pricing'!$A$16:$AP$616,MATCH('PBI data'!$B2716,'3. GRI Pricing'!$A$16:$A$616,0),MATCH('PBI data'!$D2716,'3. GRI Pricing'!$A$16:$AP$16,0)),0)</f>
        <v>2100.6263558365968</v>
      </c>
    </row>
    <row r="2717" spans="1:5" x14ac:dyDescent="0.25">
      <c r="B2717" s="1" t="str">
        <f t="shared" ca="1" si="397"/>
        <v>222708227</v>
      </c>
      <c r="C2717" s="384">
        <f t="shared" si="395"/>
        <v>45658</v>
      </c>
      <c r="D2717" s="384">
        <f t="shared" si="395"/>
        <v>45688</v>
      </c>
      <c r="E2717" s="385">
        <f ca="1">IFERROR(INDEX('3. GRI Pricing'!$A$16:$AP$616,MATCH('PBI data'!$B2717,'3. GRI Pricing'!$A$16:$A$616,0),MATCH('PBI data'!$D2717,'3. GRI Pricing'!$A$16:$AP$16,0)),0)</f>
        <v>2111.047840540547</v>
      </c>
    </row>
    <row r="2718" spans="1:5" x14ac:dyDescent="0.25">
      <c r="B2718" s="1" t="str">
        <f t="shared" ca="1" si="397"/>
        <v>222708227</v>
      </c>
      <c r="C2718" s="384">
        <f t="shared" si="395"/>
        <v>45689</v>
      </c>
      <c r="D2718" s="384">
        <f t="shared" si="395"/>
        <v>45716</v>
      </c>
      <c r="E2718" s="385">
        <f ca="1">IFERROR(INDEX('3. GRI Pricing'!$A$16:$AP$616,MATCH('PBI data'!$B2718,'3. GRI Pricing'!$A$16:$A$616,0),MATCH('PBI data'!$D2718,'3. GRI Pricing'!$A$16:$AP$16,0)),0)</f>
        <v>2120.5052266471484</v>
      </c>
    </row>
    <row r="2719" spans="1:5" x14ac:dyDescent="0.25">
      <c r="B2719" s="1" t="str">
        <f t="shared" ca="1" si="397"/>
        <v>222708227</v>
      </c>
      <c r="C2719" s="384">
        <f t="shared" ref="C2719:D2734" si="398">C2707</f>
        <v>45717</v>
      </c>
      <c r="D2719" s="384">
        <f t="shared" si="398"/>
        <v>45747</v>
      </c>
      <c r="E2719" s="385">
        <f ca="1">IFERROR(INDEX('3. GRI Pricing'!$A$16:$AP$616,MATCH('PBI data'!$B2719,'3. GRI Pricing'!$A$16:$A$616,0),MATCH('PBI data'!$D2719,'3. GRI Pricing'!$A$16:$AP$16,0)),0)</f>
        <v>2131.0253330538631</v>
      </c>
    </row>
    <row r="2720" spans="1:5" x14ac:dyDescent="0.25">
      <c r="B2720" s="1" t="str">
        <f t="shared" ca="1" si="397"/>
        <v>222708227</v>
      </c>
      <c r="C2720" s="384">
        <f t="shared" si="398"/>
        <v>45748</v>
      </c>
      <c r="D2720" s="384">
        <f t="shared" si="398"/>
        <v>45777</v>
      </c>
      <c r="E2720" s="385">
        <f ca="1">IFERROR(INDEX('3. GRI Pricing'!$A$16:$AP$616,MATCH('PBI data'!$B2720,'3. GRI Pricing'!$A$16:$A$616,0),MATCH('PBI data'!$D2720,'3. GRI Pricing'!$A$16:$AP$16,0)),0)</f>
        <v>2141.2557719318224</v>
      </c>
    </row>
    <row r="2721" spans="1:5" x14ac:dyDescent="0.25">
      <c r="B2721" s="1" t="str">
        <f t="shared" ca="1" si="397"/>
        <v>222708227</v>
      </c>
      <c r="C2721" s="384">
        <f t="shared" si="398"/>
        <v>45778</v>
      </c>
      <c r="D2721" s="384">
        <f t="shared" si="398"/>
        <v>45808</v>
      </c>
      <c r="E2721" s="385">
        <f ca="1">IFERROR(INDEX('3. GRI Pricing'!$A$16:$AP$616,MATCH('PBI data'!$B2721,'3. GRI Pricing'!$A$16:$A$616,0),MATCH('PBI data'!$D2721,'3. GRI Pricing'!$A$16:$AP$16,0)),0)</f>
        <v>2151.8788245334572</v>
      </c>
    </row>
    <row r="2722" spans="1:5" x14ac:dyDescent="0.25">
      <c r="B2722" s="1" t="str">
        <f t="shared" ca="1" si="397"/>
        <v>222708227</v>
      </c>
      <c r="C2722" s="384">
        <f t="shared" si="398"/>
        <v>45809</v>
      </c>
      <c r="D2722" s="384">
        <f t="shared" si="398"/>
        <v>45838</v>
      </c>
      <c r="E2722" s="385">
        <f ca="1">IFERROR(INDEX('3. GRI Pricing'!$A$16:$AP$616,MATCH('PBI data'!$B2722,'3. GRI Pricing'!$A$16:$A$616,0),MATCH('PBI data'!$D2722,'3. GRI Pricing'!$A$16:$AP$16,0)),0)</f>
        <v>2162.2093750180998</v>
      </c>
    </row>
    <row r="2723" spans="1:5" x14ac:dyDescent="0.25">
      <c r="B2723" s="1" t="str">
        <f t="shared" ca="1" si="397"/>
        <v>222708227</v>
      </c>
      <c r="C2723" s="384">
        <f t="shared" si="398"/>
        <v>45839</v>
      </c>
      <c r="D2723" s="384">
        <f t="shared" si="398"/>
        <v>45869</v>
      </c>
      <c r="E2723" s="385">
        <f ca="1">IFERROR(INDEX('3. GRI Pricing'!$A$16:$AP$616,MATCH('PBI data'!$B2723,'3. GRI Pricing'!$A$16:$A$616,0),MATCH('PBI data'!$D2723,'3. GRI Pricing'!$A$16:$AP$16,0)),0)</f>
        <v>2172.9363812112192</v>
      </c>
    </row>
    <row r="2724" spans="1:5" x14ac:dyDescent="0.25">
      <c r="B2724" s="1" t="str">
        <f t="shared" ca="1" si="397"/>
        <v>222708227</v>
      </c>
      <c r="C2724" s="384">
        <f t="shared" si="398"/>
        <v>45870</v>
      </c>
      <c r="D2724" s="384">
        <f t="shared" si="398"/>
        <v>45900</v>
      </c>
      <c r="E2724" s="385">
        <f ca="1">IFERROR(INDEX('3. GRI Pricing'!$A$16:$AP$616,MATCH('PBI data'!$B2724,'3. GRI Pricing'!$A$16:$A$616,0),MATCH('PBI data'!$D2724,'3. GRI Pricing'!$A$16:$AP$16,0)),0)</f>
        <v>2183.716605498385</v>
      </c>
    </row>
    <row r="2725" spans="1:5" x14ac:dyDescent="0.25">
      <c r="B2725" s="1" t="str">
        <f t="shared" ca="1" si="397"/>
        <v>222708227</v>
      </c>
      <c r="C2725" s="384">
        <f t="shared" si="398"/>
        <v>45901</v>
      </c>
      <c r="D2725" s="384">
        <f t="shared" si="398"/>
        <v>45930</v>
      </c>
      <c r="E2725" s="385">
        <f ca="1">IFERROR(INDEX('3. GRI Pricing'!$A$16:$AP$616,MATCH('PBI data'!$B2725,'3. GRI Pricing'!$A$16:$A$616,0),MATCH('PBI data'!$D2725,'3. GRI Pricing'!$A$16:$AP$16,0)),0)</f>
        <v>2194.1999999999989</v>
      </c>
    </row>
    <row r="2726" spans="1:5" x14ac:dyDescent="0.25">
      <c r="A2726" s="381">
        <f>A2714+1</f>
        <v>228</v>
      </c>
      <c r="B2726" s="383" t="str">
        <f ca="1">OFFSET('3. GRI Pricing'!$A$16,'PBI data'!A2726,0)</f>
        <v>222708228</v>
      </c>
      <c r="C2726" s="384">
        <f t="shared" si="398"/>
        <v>45566</v>
      </c>
      <c r="D2726" s="384">
        <f t="shared" si="398"/>
        <v>45596</v>
      </c>
      <c r="E2726" s="385">
        <f ca="1">IFERROR(INDEX('3. GRI Pricing'!$A$16:$AP$616,MATCH('PBI data'!$B2726,'3. GRI Pricing'!$A$16:$A$616,0),MATCH('PBI data'!$D2726,'3. GRI Pricing'!$A$16:$AP$16,0)),0)</f>
        <v>2035.046292367447</v>
      </c>
    </row>
    <row r="2727" spans="1:5" x14ac:dyDescent="0.25">
      <c r="B2727" s="1" t="str">
        <f ca="1">B2726</f>
        <v>222708228</v>
      </c>
      <c r="C2727" s="384">
        <f t="shared" si="398"/>
        <v>45597</v>
      </c>
      <c r="D2727" s="384">
        <f t="shared" si="398"/>
        <v>45626</v>
      </c>
      <c r="E2727" s="385">
        <f ca="1">IFERROR(INDEX('3. GRI Pricing'!$A$16:$AP$616,MATCH('PBI data'!$B2727,'3. GRI Pricing'!$A$16:$A$616,0),MATCH('PBI data'!$D2727,'3. GRI Pricing'!$A$16:$AP$16,0)),0)</f>
        <v>2044.8159635135185</v>
      </c>
    </row>
    <row r="2728" spans="1:5" x14ac:dyDescent="0.25">
      <c r="B2728" s="1" t="str">
        <f t="shared" ref="B2728:B2737" ca="1" si="399">B2727</f>
        <v>222708228</v>
      </c>
      <c r="C2728" s="384">
        <f t="shared" si="398"/>
        <v>45627</v>
      </c>
      <c r="D2728" s="384">
        <f t="shared" si="398"/>
        <v>45657</v>
      </c>
      <c r="E2728" s="385">
        <f ca="1">IFERROR(INDEX('3. GRI Pricing'!$A$16:$AP$616,MATCH('PBI data'!$B2728,'3. GRI Pricing'!$A$16:$A$616,0),MATCH('PBI data'!$D2728,'3. GRI Pricing'!$A$16:$AP$16,0)),0)</f>
        <v>2054.9605654923234</v>
      </c>
    </row>
    <row r="2729" spans="1:5" x14ac:dyDescent="0.25">
      <c r="B2729" s="1" t="str">
        <f t="shared" ca="1" si="399"/>
        <v>222708228</v>
      </c>
      <c r="C2729" s="384">
        <f t="shared" si="398"/>
        <v>45658</v>
      </c>
      <c r="D2729" s="384">
        <f t="shared" si="398"/>
        <v>45688</v>
      </c>
      <c r="E2729" s="385">
        <f ca="1">IFERROR(INDEX('3. GRI Pricing'!$A$16:$AP$616,MATCH('PBI data'!$B2729,'3. GRI Pricing'!$A$16:$A$616,0),MATCH('PBI data'!$D2729,'3. GRI Pricing'!$A$16:$AP$16,0)),0)</f>
        <v>2065.1554961809702</v>
      </c>
    </row>
    <row r="2730" spans="1:5" x14ac:dyDescent="0.25">
      <c r="B2730" s="1" t="str">
        <f t="shared" ca="1" si="399"/>
        <v>222708228</v>
      </c>
      <c r="C2730" s="384">
        <f t="shared" si="398"/>
        <v>45689</v>
      </c>
      <c r="D2730" s="384">
        <f t="shared" si="398"/>
        <v>45716</v>
      </c>
      <c r="E2730" s="385">
        <f ca="1">IFERROR(INDEX('3. GRI Pricing'!$A$16:$AP$616,MATCH('PBI data'!$B2730,'3. GRI Pricing'!$A$16:$A$616,0),MATCH('PBI data'!$D2730,'3. GRI Pricing'!$A$16:$AP$16,0)),0)</f>
        <v>2074.4072869374281</v>
      </c>
    </row>
    <row r="2731" spans="1:5" x14ac:dyDescent="0.25">
      <c r="B2731" s="1" t="str">
        <f t="shared" ca="1" si="399"/>
        <v>222708228</v>
      </c>
      <c r="C2731" s="384">
        <f t="shared" si="398"/>
        <v>45717</v>
      </c>
      <c r="D2731" s="384">
        <f t="shared" si="398"/>
        <v>45747</v>
      </c>
      <c r="E2731" s="385">
        <f ca="1">IFERROR(INDEX('3. GRI Pricing'!$A$16:$AP$616,MATCH('PBI data'!$B2731,'3. GRI Pricing'!$A$16:$A$616,0),MATCH('PBI data'!$D2731,'3. GRI Pricing'!$A$16:$AP$16,0)),0)</f>
        <v>2084.6986953787791</v>
      </c>
    </row>
    <row r="2732" spans="1:5" x14ac:dyDescent="0.25">
      <c r="B2732" s="1" t="str">
        <f t="shared" ca="1" si="399"/>
        <v>222708228</v>
      </c>
      <c r="C2732" s="384">
        <f t="shared" si="398"/>
        <v>45748</v>
      </c>
      <c r="D2732" s="384">
        <f t="shared" si="398"/>
        <v>45777</v>
      </c>
      <c r="E2732" s="385">
        <f ca="1">IFERROR(INDEX('3. GRI Pricing'!$A$16:$AP$616,MATCH('PBI data'!$B2732,'3. GRI Pricing'!$A$16:$A$616,0),MATCH('PBI data'!$D2732,'3. GRI Pricing'!$A$16:$AP$16,0)),0)</f>
        <v>2094.7067334115659</v>
      </c>
    </row>
    <row r="2733" spans="1:5" x14ac:dyDescent="0.25">
      <c r="B2733" s="1" t="str">
        <f t="shared" ca="1" si="399"/>
        <v>222708228</v>
      </c>
      <c r="C2733" s="384">
        <f t="shared" si="398"/>
        <v>45778</v>
      </c>
      <c r="D2733" s="384">
        <f t="shared" si="398"/>
        <v>45808</v>
      </c>
      <c r="E2733" s="385">
        <f ca="1">IFERROR(INDEX('3. GRI Pricing'!$A$16:$AP$616,MATCH('PBI data'!$B2733,'3. GRI Pricing'!$A$16:$A$616,0),MATCH('PBI data'!$D2733,'3. GRI Pricing'!$A$16:$AP$16,0)),0)</f>
        <v>2105.0988500870781</v>
      </c>
    </row>
    <row r="2734" spans="1:5" x14ac:dyDescent="0.25">
      <c r="B2734" s="1" t="str">
        <f t="shared" ca="1" si="399"/>
        <v>222708228</v>
      </c>
      <c r="C2734" s="384">
        <f t="shared" si="398"/>
        <v>45809</v>
      </c>
      <c r="D2734" s="384">
        <f t="shared" si="398"/>
        <v>45838</v>
      </c>
      <c r="E2734" s="385">
        <f ca="1">IFERROR(INDEX('3. GRI Pricing'!$A$16:$AP$616,MATCH('PBI data'!$B2734,'3. GRI Pricing'!$A$16:$A$616,0),MATCH('PBI data'!$D2734,'3. GRI Pricing'!$A$16:$AP$16,0)),0)</f>
        <v>2115.204823387272</v>
      </c>
    </row>
    <row r="2735" spans="1:5" x14ac:dyDescent="0.25">
      <c r="B2735" s="1" t="str">
        <f t="shared" ca="1" si="399"/>
        <v>222708228</v>
      </c>
      <c r="C2735" s="384">
        <f t="shared" ref="C2735:D2750" si="400">C2723</f>
        <v>45839</v>
      </c>
      <c r="D2735" s="384">
        <f t="shared" si="400"/>
        <v>45869</v>
      </c>
      <c r="E2735" s="385">
        <f ca="1">IFERROR(INDEX('3. GRI Pricing'!$A$16:$AP$616,MATCH('PBI data'!$B2735,'3. GRI Pricing'!$A$16:$A$616,0),MATCH('PBI data'!$D2735,'3. GRI Pricing'!$A$16:$AP$16,0)),0)</f>
        <v>2125.6986337935846</v>
      </c>
    </row>
    <row r="2736" spans="1:5" x14ac:dyDescent="0.25">
      <c r="B2736" s="1" t="str">
        <f t="shared" ca="1" si="399"/>
        <v>222708228</v>
      </c>
      <c r="C2736" s="384">
        <f t="shared" si="400"/>
        <v>45870</v>
      </c>
      <c r="D2736" s="384">
        <f t="shared" si="400"/>
        <v>45900</v>
      </c>
      <c r="E2736" s="385">
        <f ca="1">IFERROR(INDEX('3. GRI Pricing'!$A$16:$AP$616,MATCH('PBI data'!$B2736,'3. GRI Pricing'!$A$16:$A$616,0),MATCH('PBI data'!$D2736,'3. GRI Pricing'!$A$16:$AP$16,0)),0)</f>
        <v>2136.2445053788551</v>
      </c>
    </row>
    <row r="2737" spans="1:5" x14ac:dyDescent="0.25">
      <c r="B2737" s="1" t="str">
        <f t="shared" ca="1" si="399"/>
        <v>222708228</v>
      </c>
      <c r="C2737" s="384">
        <f t="shared" si="400"/>
        <v>45901</v>
      </c>
      <c r="D2737" s="384">
        <f t="shared" si="400"/>
        <v>45930</v>
      </c>
      <c r="E2737" s="385">
        <f ca="1">IFERROR(INDEX('3. GRI Pricing'!$A$16:$AP$616,MATCH('PBI data'!$B2737,'3. GRI Pricing'!$A$16:$A$616,0),MATCH('PBI data'!$D2737,'3. GRI Pricing'!$A$16:$AP$16,0)),0)</f>
        <v>2146.4999999999991</v>
      </c>
    </row>
    <row r="2738" spans="1:5" x14ac:dyDescent="0.25">
      <c r="A2738" s="381">
        <f>A2726+1</f>
        <v>229</v>
      </c>
      <c r="B2738" s="383" t="str">
        <f ca="1">OFFSET('3. GRI Pricing'!$A$16,'PBI data'!A2738,0)</f>
        <v>222708229</v>
      </c>
      <c r="C2738" s="384">
        <f t="shared" si="400"/>
        <v>45566</v>
      </c>
      <c r="D2738" s="384">
        <f t="shared" si="400"/>
        <v>45596</v>
      </c>
      <c r="E2738" s="385">
        <f ca="1">IFERROR(INDEX('3. GRI Pricing'!$A$16:$AP$616,MATCH('PBI data'!$B2738,'3. GRI Pricing'!$A$16:$A$616,0),MATCH('PBI data'!$D2738,'3. GRI Pricing'!$A$16:$AP$16,0)),0)</f>
        <v>2080.2695433089457</v>
      </c>
    </row>
    <row r="2739" spans="1:5" x14ac:dyDescent="0.25">
      <c r="B2739" s="1" t="str">
        <f ca="1">B2738</f>
        <v>222708229</v>
      </c>
      <c r="C2739" s="384">
        <f t="shared" si="400"/>
        <v>45597</v>
      </c>
      <c r="D2739" s="384">
        <f t="shared" si="400"/>
        <v>45626</v>
      </c>
      <c r="E2739" s="385">
        <f ca="1">IFERROR(INDEX('3. GRI Pricing'!$A$16:$AP$616,MATCH('PBI data'!$B2739,'3. GRI Pricing'!$A$16:$A$616,0),MATCH('PBI data'!$D2739,'3. GRI Pricing'!$A$16:$AP$16,0)),0)</f>
        <v>2090.256318258263</v>
      </c>
    </row>
    <row r="2740" spans="1:5" x14ac:dyDescent="0.25">
      <c r="B2740" s="1" t="str">
        <f t="shared" ref="B2740:B2749" ca="1" si="401">B2739</f>
        <v>222708229</v>
      </c>
      <c r="C2740" s="384">
        <f t="shared" si="400"/>
        <v>45627</v>
      </c>
      <c r="D2740" s="384">
        <f t="shared" si="400"/>
        <v>45657</v>
      </c>
      <c r="E2740" s="385">
        <f ca="1">IFERROR(INDEX('3. GRI Pricing'!$A$16:$AP$616,MATCH('PBI data'!$B2740,'3. GRI Pricing'!$A$16:$A$616,0),MATCH('PBI data'!$D2740,'3. GRI Pricing'!$A$16:$AP$16,0)),0)</f>
        <v>2100.6263558365968</v>
      </c>
    </row>
    <row r="2741" spans="1:5" x14ac:dyDescent="0.25">
      <c r="B2741" s="1" t="str">
        <f t="shared" ca="1" si="401"/>
        <v>222708229</v>
      </c>
      <c r="C2741" s="384">
        <f t="shared" si="400"/>
        <v>45658</v>
      </c>
      <c r="D2741" s="384">
        <f t="shared" si="400"/>
        <v>45688</v>
      </c>
      <c r="E2741" s="385">
        <f ca="1">IFERROR(INDEX('3. GRI Pricing'!$A$16:$AP$616,MATCH('PBI data'!$B2741,'3. GRI Pricing'!$A$16:$A$616,0),MATCH('PBI data'!$D2741,'3. GRI Pricing'!$A$16:$AP$16,0)),0)</f>
        <v>2111.047840540547</v>
      </c>
    </row>
    <row r="2742" spans="1:5" x14ac:dyDescent="0.25">
      <c r="B2742" s="1" t="str">
        <f t="shared" ca="1" si="401"/>
        <v>222708229</v>
      </c>
      <c r="C2742" s="384">
        <f t="shared" si="400"/>
        <v>45689</v>
      </c>
      <c r="D2742" s="384">
        <f t="shared" si="400"/>
        <v>45716</v>
      </c>
      <c r="E2742" s="385">
        <f ca="1">IFERROR(INDEX('3. GRI Pricing'!$A$16:$AP$616,MATCH('PBI data'!$B2742,'3. GRI Pricing'!$A$16:$A$616,0),MATCH('PBI data'!$D2742,'3. GRI Pricing'!$A$16:$AP$16,0)),0)</f>
        <v>2120.5052266471484</v>
      </c>
    </row>
    <row r="2743" spans="1:5" x14ac:dyDescent="0.25">
      <c r="B2743" s="1" t="str">
        <f t="shared" ca="1" si="401"/>
        <v>222708229</v>
      </c>
      <c r="C2743" s="384">
        <f t="shared" si="400"/>
        <v>45717</v>
      </c>
      <c r="D2743" s="384">
        <f t="shared" si="400"/>
        <v>45747</v>
      </c>
      <c r="E2743" s="385">
        <f ca="1">IFERROR(INDEX('3. GRI Pricing'!$A$16:$AP$616,MATCH('PBI data'!$B2743,'3. GRI Pricing'!$A$16:$A$616,0),MATCH('PBI data'!$D2743,'3. GRI Pricing'!$A$16:$AP$16,0)),0)</f>
        <v>2131.0253330538631</v>
      </c>
    </row>
    <row r="2744" spans="1:5" x14ac:dyDescent="0.25">
      <c r="B2744" s="1" t="str">
        <f t="shared" ca="1" si="401"/>
        <v>222708229</v>
      </c>
      <c r="C2744" s="384">
        <f t="shared" si="400"/>
        <v>45748</v>
      </c>
      <c r="D2744" s="384">
        <f t="shared" si="400"/>
        <v>45777</v>
      </c>
      <c r="E2744" s="385">
        <f ca="1">IFERROR(INDEX('3. GRI Pricing'!$A$16:$AP$616,MATCH('PBI data'!$B2744,'3. GRI Pricing'!$A$16:$A$616,0),MATCH('PBI data'!$D2744,'3. GRI Pricing'!$A$16:$AP$16,0)),0)</f>
        <v>2141.2557719318224</v>
      </c>
    </row>
    <row r="2745" spans="1:5" x14ac:dyDescent="0.25">
      <c r="B2745" s="1" t="str">
        <f t="shared" ca="1" si="401"/>
        <v>222708229</v>
      </c>
      <c r="C2745" s="384">
        <f t="shared" si="400"/>
        <v>45778</v>
      </c>
      <c r="D2745" s="384">
        <f t="shared" si="400"/>
        <v>45808</v>
      </c>
      <c r="E2745" s="385">
        <f ca="1">IFERROR(INDEX('3. GRI Pricing'!$A$16:$AP$616,MATCH('PBI data'!$B2745,'3. GRI Pricing'!$A$16:$A$616,0),MATCH('PBI data'!$D2745,'3. GRI Pricing'!$A$16:$AP$16,0)),0)</f>
        <v>2151.8788245334572</v>
      </c>
    </row>
    <row r="2746" spans="1:5" x14ac:dyDescent="0.25">
      <c r="B2746" s="1" t="str">
        <f t="shared" ca="1" si="401"/>
        <v>222708229</v>
      </c>
      <c r="C2746" s="384">
        <f t="shared" si="400"/>
        <v>45809</v>
      </c>
      <c r="D2746" s="384">
        <f t="shared" si="400"/>
        <v>45838</v>
      </c>
      <c r="E2746" s="385">
        <f ca="1">IFERROR(INDEX('3. GRI Pricing'!$A$16:$AP$616,MATCH('PBI data'!$B2746,'3. GRI Pricing'!$A$16:$A$616,0),MATCH('PBI data'!$D2746,'3. GRI Pricing'!$A$16:$AP$16,0)),0)</f>
        <v>2162.2093750180998</v>
      </c>
    </row>
    <row r="2747" spans="1:5" x14ac:dyDescent="0.25">
      <c r="B2747" s="1" t="str">
        <f t="shared" ca="1" si="401"/>
        <v>222708229</v>
      </c>
      <c r="C2747" s="384">
        <f t="shared" si="400"/>
        <v>45839</v>
      </c>
      <c r="D2747" s="384">
        <f t="shared" si="400"/>
        <v>45869</v>
      </c>
      <c r="E2747" s="385">
        <f ca="1">IFERROR(INDEX('3. GRI Pricing'!$A$16:$AP$616,MATCH('PBI data'!$B2747,'3. GRI Pricing'!$A$16:$A$616,0),MATCH('PBI data'!$D2747,'3. GRI Pricing'!$A$16:$AP$16,0)),0)</f>
        <v>2172.9363812112192</v>
      </c>
    </row>
    <row r="2748" spans="1:5" x14ac:dyDescent="0.25">
      <c r="B2748" s="1" t="str">
        <f t="shared" ca="1" si="401"/>
        <v>222708229</v>
      </c>
      <c r="C2748" s="384">
        <f t="shared" si="400"/>
        <v>45870</v>
      </c>
      <c r="D2748" s="384">
        <f t="shared" si="400"/>
        <v>45900</v>
      </c>
      <c r="E2748" s="385">
        <f ca="1">IFERROR(INDEX('3. GRI Pricing'!$A$16:$AP$616,MATCH('PBI data'!$B2748,'3. GRI Pricing'!$A$16:$A$616,0),MATCH('PBI data'!$D2748,'3. GRI Pricing'!$A$16:$AP$16,0)),0)</f>
        <v>2183.716605498385</v>
      </c>
    </row>
    <row r="2749" spans="1:5" x14ac:dyDescent="0.25">
      <c r="B2749" s="1" t="str">
        <f t="shared" ca="1" si="401"/>
        <v>222708229</v>
      </c>
      <c r="C2749" s="384">
        <f t="shared" si="400"/>
        <v>45901</v>
      </c>
      <c r="D2749" s="384">
        <f t="shared" si="400"/>
        <v>45930</v>
      </c>
      <c r="E2749" s="385">
        <f ca="1">IFERROR(INDEX('3. GRI Pricing'!$A$16:$AP$616,MATCH('PBI data'!$B2749,'3. GRI Pricing'!$A$16:$A$616,0),MATCH('PBI data'!$D2749,'3. GRI Pricing'!$A$16:$AP$16,0)),0)</f>
        <v>2194.1999999999989</v>
      </c>
    </row>
    <row r="2750" spans="1:5" x14ac:dyDescent="0.25">
      <c r="A2750" s="381">
        <f>A2738+1</f>
        <v>230</v>
      </c>
      <c r="B2750" s="383" t="str">
        <f ca="1">OFFSET('3. GRI Pricing'!$A$16,'PBI data'!A2750,0)</f>
        <v>222708230</v>
      </c>
      <c r="C2750" s="384">
        <f t="shared" si="400"/>
        <v>45566</v>
      </c>
      <c r="D2750" s="384">
        <f t="shared" si="400"/>
        <v>45596</v>
      </c>
      <c r="E2750" s="385">
        <f ca="1">IFERROR(INDEX('3. GRI Pricing'!$A$16:$AP$616,MATCH('PBI data'!$B2750,'3. GRI Pricing'!$A$16:$A$616,0),MATCH('PBI data'!$D2750,'3. GRI Pricing'!$A$16:$AP$16,0)),0)</f>
        <v>2045.09590368778</v>
      </c>
    </row>
    <row r="2751" spans="1:5" x14ac:dyDescent="0.25">
      <c r="B2751" s="1" t="str">
        <f ca="1">B2750</f>
        <v>222708230</v>
      </c>
      <c r="C2751" s="384">
        <f t="shared" ref="C2751:D2766" si="402">C2739</f>
        <v>45597</v>
      </c>
      <c r="D2751" s="384">
        <f t="shared" si="402"/>
        <v>45626</v>
      </c>
      <c r="E2751" s="385">
        <f ca="1">IFERROR(INDEX('3. GRI Pricing'!$A$16:$AP$616,MATCH('PBI data'!$B2751,'3. GRI Pricing'!$A$16:$A$616,0),MATCH('PBI data'!$D2751,'3. GRI Pricing'!$A$16:$AP$16,0)),0)</f>
        <v>2054.9138201234618</v>
      </c>
    </row>
    <row r="2752" spans="1:5" x14ac:dyDescent="0.25">
      <c r="B2752" s="1" t="str">
        <f t="shared" ref="B2752:B2761" ca="1" si="403">B2751</f>
        <v>222708230</v>
      </c>
      <c r="C2752" s="384">
        <f t="shared" si="402"/>
        <v>45627</v>
      </c>
      <c r="D2752" s="384">
        <f t="shared" si="402"/>
        <v>45657</v>
      </c>
      <c r="E2752" s="385">
        <f ca="1">IFERROR(INDEX('3. GRI Pricing'!$A$16:$AP$616,MATCH('PBI data'!$B2752,'3. GRI Pricing'!$A$16:$A$616,0),MATCH('PBI data'!$D2752,'3. GRI Pricing'!$A$16:$AP$16,0)),0)</f>
        <v>2065.1085189021619</v>
      </c>
    </row>
    <row r="2753" spans="1:5" x14ac:dyDescent="0.25">
      <c r="B2753" s="1" t="str">
        <f t="shared" ca="1" si="403"/>
        <v>222708230</v>
      </c>
      <c r="C2753" s="384">
        <f t="shared" si="402"/>
        <v>45658</v>
      </c>
      <c r="D2753" s="384">
        <f t="shared" si="402"/>
        <v>45688</v>
      </c>
      <c r="E2753" s="385">
        <f ca="1">IFERROR(INDEX('3. GRI Pricing'!$A$16:$AP$616,MATCH('PBI data'!$B2753,'3. GRI Pricing'!$A$16:$A$616,0),MATCH('PBI data'!$D2753,'3. GRI Pricing'!$A$16:$AP$16,0)),0)</f>
        <v>2075.3537949275428</v>
      </c>
    </row>
    <row r="2754" spans="1:5" x14ac:dyDescent="0.25">
      <c r="B2754" s="1" t="str">
        <f t="shared" ca="1" si="403"/>
        <v>222708230</v>
      </c>
      <c r="C2754" s="384">
        <f t="shared" si="402"/>
        <v>45689</v>
      </c>
      <c r="D2754" s="384">
        <f t="shared" si="402"/>
        <v>45716</v>
      </c>
      <c r="E2754" s="385">
        <f ca="1">IFERROR(INDEX('3. GRI Pricing'!$A$16:$AP$616,MATCH('PBI data'!$B2754,'3. GRI Pricing'!$A$16:$A$616,0),MATCH('PBI data'!$D2754,'3. GRI Pricing'!$A$16:$AP$16,0)),0)</f>
        <v>2084.6512735395881</v>
      </c>
    </row>
    <row r="2755" spans="1:5" x14ac:dyDescent="0.25">
      <c r="B2755" s="1" t="str">
        <f t="shared" ca="1" si="403"/>
        <v>222708230</v>
      </c>
      <c r="C2755" s="384">
        <f t="shared" si="402"/>
        <v>45717</v>
      </c>
      <c r="D2755" s="384">
        <f t="shared" si="402"/>
        <v>45747</v>
      </c>
      <c r="E2755" s="385">
        <f ca="1">IFERROR(INDEX('3. GRI Pricing'!$A$16:$AP$616,MATCH('PBI data'!$B2755,'3. GRI Pricing'!$A$16:$A$616,0),MATCH('PBI data'!$D2755,'3. GRI Pricing'!$A$16:$AP$16,0)),0)</f>
        <v>2094.9935037510199</v>
      </c>
    </row>
    <row r="2756" spans="1:5" x14ac:dyDescent="0.25">
      <c r="B2756" s="1" t="str">
        <f t="shared" ca="1" si="403"/>
        <v>222708230</v>
      </c>
      <c r="C2756" s="384">
        <f t="shared" si="402"/>
        <v>45748</v>
      </c>
      <c r="D2756" s="384">
        <f t="shared" si="402"/>
        <v>45777</v>
      </c>
      <c r="E2756" s="385">
        <f ca="1">IFERROR(INDEX('3. GRI Pricing'!$A$16:$AP$616,MATCH('PBI data'!$B2756,'3. GRI Pricing'!$A$16:$A$616,0),MATCH('PBI data'!$D2756,'3. GRI Pricing'!$A$16:$AP$16,0)),0)</f>
        <v>2105.0509641938452</v>
      </c>
    </row>
    <row r="2757" spans="1:5" x14ac:dyDescent="0.25">
      <c r="B2757" s="1" t="str">
        <f t="shared" ca="1" si="403"/>
        <v>222708230</v>
      </c>
      <c r="C2757" s="384">
        <f t="shared" si="402"/>
        <v>45778</v>
      </c>
      <c r="D2757" s="384">
        <f t="shared" si="402"/>
        <v>45808</v>
      </c>
      <c r="E2757" s="385">
        <f ca="1">IFERROR(INDEX('3. GRI Pricing'!$A$16:$AP$616,MATCH('PBI data'!$B2757,'3. GRI Pricing'!$A$16:$A$616,0),MATCH('PBI data'!$D2757,'3. GRI Pricing'!$A$16:$AP$16,0)),0)</f>
        <v>2115.4943999640514</v>
      </c>
    </row>
    <row r="2758" spans="1:5" x14ac:dyDescent="0.25">
      <c r="B2758" s="1" t="str">
        <f t="shared" ca="1" si="403"/>
        <v>222708230</v>
      </c>
      <c r="C2758" s="384">
        <f t="shared" si="402"/>
        <v>45809</v>
      </c>
      <c r="D2758" s="384">
        <f t="shared" si="402"/>
        <v>45838</v>
      </c>
      <c r="E2758" s="385">
        <f ca="1">IFERROR(INDEX('3. GRI Pricing'!$A$16:$AP$616,MATCH('PBI data'!$B2758,'3. GRI Pricing'!$A$16:$A$616,0),MATCH('PBI data'!$D2758,'3. GRI Pricing'!$A$16:$AP$16,0)),0)</f>
        <v>2125.6502793052337</v>
      </c>
    </row>
    <row r="2759" spans="1:5" x14ac:dyDescent="0.25">
      <c r="B2759" s="1" t="str">
        <f t="shared" ca="1" si="403"/>
        <v>222708230</v>
      </c>
      <c r="C2759" s="384">
        <f t="shared" si="402"/>
        <v>45839</v>
      </c>
      <c r="D2759" s="384">
        <f t="shared" si="402"/>
        <v>45869</v>
      </c>
      <c r="E2759" s="385">
        <f ca="1">IFERROR(INDEX('3. GRI Pricing'!$A$16:$AP$616,MATCH('PBI data'!$B2759,'3. GRI Pricing'!$A$16:$A$616,0),MATCH('PBI data'!$D2759,'3. GRI Pricing'!$A$16:$AP$16,0)),0)</f>
        <v>2136.1959109975032</v>
      </c>
    </row>
    <row r="2760" spans="1:5" x14ac:dyDescent="0.25">
      <c r="B2760" s="1" t="str">
        <f t="shared" ca="1" si="403"/>
        <v>222708230</v>
      </c>
      <c r="C2760" s="384">
        <f t="shared" si="402"/>
        <v>45870</v>
      </c>
      <c r="D2760" s="384">
        <f t="shared" si="402"/>
        <v>45900</v>
      </c>
      <c r="E2760" s="385">
        <f ca="1">IFERROR(INDEX('3. GRI Pricing'!$A$16:$AP$616,MATCH('PBI data'!$B2760,'3. GRI Pricing'!$A$16:$A$616,0),MATCH('PBI data'!$D2760,'3. GRI Pricing'!$A$16:$AP$16,0)),0)</f>
        <v>2146.7938609609728</v>
      </c>
    </row>
    <row r="2761" spans="1:5" x14ac:dyDescent="0.25">
      <c r="B2761" s="1" t="str">
        <f t="shared" ca="1" si="403"/>
        <v>222708230</v>
      </c>
      <c r="C2761" s="384">
        <f t="shared" si="402"/>
        <v>45901</v>
      </c>
      <c r="D2761" s="384">
        <f t="shared" si="402"/>
        <v>45930</v>
      </c>
      <c r="E2761" s="385">
        <f ca="1">IFERROR(INDEX('3. GRI Pricing'!$A$16:$AP$616,MATCH('PBI data'!$B2761,'3. GRI Pricing'!$A$16:$A$616,0),MATCH('PBI data'!$D2761,'3. GRI Pricing'!$A$16:$AP$16,0)),0)</f>
        <v>2157.099999999999</v>
      </c>
    </row>
    <row r="2762" spans="1:5" x14ac:dyDescent="0.25">
      <c r="A2762" s="381">
        <f>A2750+1</f>
        <v>231</v>
      </c>
      <c r="B2762" s="383" t="str">
        <f ca="1">OFFSET('3. GRI Pricing'!$A$16,'PBI data'!A2762,0)</f>
        <v>222708231</v>
      </c>
      <c r="C2762" s="384">
        <f t="shared" si="402"/>
        <v>45566</v>
      </c>
      <c r="D2762" s="384">
        <f t="shared" si="402"/>
        <v>45596</v>
      </c>
      <c r="E2762" s="385">
        <f ca="1">IFERROR(INDEX('3. GRI Pricing'!$A$16:$AP$616,MATCH('PBI data'!$B2762,'3. GRI Pricing'!$A$16:$A$616,0),MATCH('PBI data'!$D2762,'3. GRI Pricing'!$A$16:$AP$16,0)),0)</f>
        <v>2080.2695433089457</v>
      </c>
    </row>
    <row r="2763" spans="1:5" x14ac:dyDescent="0.25">
      <c r="B2763" s="1" t="str">
        <f ca="1">B2762</f>
        <v>222708231</v>
      </c>
      <c r="C2763" s="384">
        <f t="shared" si="402"/>
        <v>45597</v>
      </c>
      <c r="D2763" s="384">
        <f t="shared" si="402"/>
        <v>45626</v>
      </c>
      <c r="E2763" s="385">
        <f ca="1">IFERROR(INDEX('3. GRI Pricing'!$A$16:$AP$616,MATCH('PBI data'!$B2763,'3. GRI Pricing'!$A$16:$A$616,0),MATCH('PBI data'!$D2763,'3. GRI Pricing'!$A$16:$AP$16,0)),0)</f>
        <v>2090.256318258263</v>
      </c>
    </row>
    <row r="2764" spans="1:5" x14ac:dyDescent="0.25">
      <c r="B2764" s="1" t="str">
        <f t="shared" ref="B2764:B2773" ca="1" si="404">B2763</f>
        <v>222708231</v>
      </c>
      <c r="C2764" s="384">
        <f t="shared" si="402"/>
        <v>45627</v>
      </c>
      <c r="D2764" s="384">
        <f t="shared" si="402"/>
        <v>45657</v>
      </c>
      <c r="E2764" s="385">
        <f ca="1">IFERROR(INDEX('3. GRI Pricing'!$A$16:$AP$616,MATCH('PBI data'!$B2764,'3. GRI Pricing'!$A$16:$A$616,0),MATCH('PBI data'!$D2764,'3. GRI Pricing'!$A$16:$AP$16,0)),0)</f>
        <v>2100.6263558365968</v>
      </c>
    </row>
    <row r="2765" spans="1:5" x14ac:dyDescent="0.25">
      <c r="B2765" s="1" t="str">
        <f t="shared" ca="1" si="404"/>
        <v>222708231</v>
      </c>
      <c r="C2765" s="384">
        <f t="shared" si="402"/>
        <v>45658</v>
      </c>
      <c r="D2765" s="384">
        <f t="shared" si="402"/>
        <v>45688</v>
      </c>
      <c r="E2765" s="385">
        <f ca="1">IFERROR(INDEX('3. GRI Pricing'!$A$16:$AP$616,MATCH('PBI data'!$B2765,'3. GRI Pricing'!$A$16:$A$616,0),MATCH('PBI data'!$D2765,'3. GRI Pricing'!$A$16:$AP$16,0)),0)</f>
        <v>2111.047840540547</v>
      </c>
    </row>
    <row r="2766" spans="1:5" x14ac:dyDescent="0.25">
      <c r="B2766" s="1" t="str">
        <f t="shared" ca="1" si="404"/>
        <v>222708231</v>
      </c>
      <c r="C2766" s="384">
        <f t="shared" si="402"/>
        <v>45689</v>
      </c>
      <c r="D2766" s="384">
        <f t="shared" si="402"/>
        <v>45716</v>
      </c>
      <c r="E2766" s="385">
        <f ca="1">IFERROR(INDEX('3. GRI Pricing'!$A$16:$AP$616,MATCH('PBI data'!$B2766,'3. GRI Pricing'!$A$16:$A$616,0),MATCH('PBI data'!$D2766,'3. GRI Pricing'!$A$16:$AP$16,0)),0)</f>
        <v>2120.5052266471484</v>
      </c>
    </row>
    <row r="2767" spans="1:5" x14ac:dyDescent="0.25">
      <c r="B2767" s="1" t="str">
        <f t="shared" ca="1" si="404"/>
        <v>222708231</v>
      </c>
      <c r="C2767" s="384">
        <f t="shared" ref="C2767:D2782" si="405">C2755</f>
        <v>45717</v>
      </c>
      <c r="D2767" s="384">
        <f t="shared" si="405"/>
        <v>45747</v>
      </c>
      <c r="E2767" s="385">
        <f ca="1">IFERROR(INDEX('3. GRI Pricing'!$A$16:$AP$616,MATCH('PBI data'!$B2767,'3. GRI Pricing'!$A$16:$A$616,0),MATCH('PBI data'!$D2767,'3. GRI Pricing'!$A$16:$AP$16,0)),0)</f>
        <v>2131.0253330538631</v>
      </c>
    </row>
    <row r="2768" spans="1:5" x14ac:dyDescent="0.25">
      <c r="B2768" s="1" t="str">
        <f t="shared" ca="1" si="404"/>
        <v>222708231</v>
      </c>
      <c r="C2768" s="384">
        <f t="shared" si="405"/>
        <v>45748</v>
      </c>
      <c r="D2768" s="384">
        <f t="shared" si="405"/>
        <v>45777</v>
      </c>
      <c r="E2768" s="385">
        <f ca="1">IFERROR(INDEX('3. GRI Pricing'!$A$16:$AP$616,MATCH('PBI data'!$B2768,'3. GRI Pricing'!$A$16:$A$616,0),MATCH('PBI data'!$D2768,'3. GRI Pricing'!$A$16:$AP$16,0)),0)</f>
        <v>2141.2557719318224</v>
      </c>
    </row>
    <row r="2769" spans="1:5" x14ac:dyDescent="0.25">
      <c r="B2769" s="1" t="str">
        <f t="shared" ca="1" si="404"/>
        <v>222708231</v>
      </c>
      <c r="C2769" s="384">
        <f t="shared" si="405"/>
        <v>45778</v>
      </c>
      <c r="D2769" s="384">
        <f t="shared" si="405"/>
        <v>45808</v>
      </c>
      <c r="E2769" s="385">
        <f ca="1">IFERROR(INDEX('3. GRI Pricing'!$A$16:$AP$616,MATCH('PBI data'!$B2769,'3. GRI Pricing'!$A$16:$A$616,0),MATCH('PBI data'!$D2769,'3. GRI Pricing'!$A$16:$AP$16,0)),0)</f>
        <v>2151.8788245334572</v>
      </c>
    </row>
    <row r="2770" spans="1:5" x14ac:dyDescent="0.25">
      <c r="B2770" s="1" t="str">
        <f t="shared" ca="1" si="404"/>
        <v>222708231</v>
      </c>
      <c r="C2770" s="384">
        <f t="shared" si="405"/>
        <v>45809</v>
      </c>
      <c r="D2770" s="384">
        <f t="shared" si="405"/>
        <v>45838</v>
      </c>
      <c r="E2770" s="385">
        <f ca="1">IFERROR(INDEX('3. GRI Pricing'!$A$16:$AP$616,MATCH('PBI data'!$B2770,'3. GRI Pricing'!$A$16:$A$616,0),MATCH('PBI data'!$D2770,'3. GRI Pricing'!$A$16:$AP$16,0)),0)</f>
        <v>2162.2093750180998</v>
      </c>
    </row>
    <row r="2771" spans="1:5" x14ac:dyDescent="0.25">
      <c r="B2771" s="1" t="str">
        <f t="shared" ca="1" si="404"/>
        <v>222708231</v>
      </c>
      <c r="C2771" s="384">
        <f t="shared" si="405"/>
        <v>45839</v>
      </c>
      <c r="D2771" s="384">
        <f t="shared" si="405"/>
        <v>45869</v>
      </c>
      <c r="E2771" s="385">
        <f ca="1">IFERROR(INDEX('3. GRI Pricing'!$A$16:$AP$616,MATCH('PBI data'!$B2771,'3. GRI Pricing'!$A$16:$A$616,0),MATCH('PBI data'!$D2771,'3. GRI Pricing'!$A$16:$AP$16,0)),0)</f>
        <v>2172.9363812112192</v>
      </c>
    </row>
    <row r="2772" spans="1:5" x14ac:dyDescent="0.25">
      <c r="B2772" s="1" t="str">
        <f t="shared" ca="1" si="404"/>
        <v>222708231</v>
      </c>
      <c r="C2772" s="384">
        <f t="shared" si="405"/>
        <v>45870</v>
      </c>
      <c r="D2772" s="384">
        <f t="shared" si="405"/>
        <v>45900</v>
      </c>
      <c r="E2772" s="385">
        <f ca="1">IFERROR(INDEX('3. GRI Pricing'!$A$16:$AP$616,MATCH('PBI data'!$B2772,'3. GRI Pricing'!$A$16:$A$616,0),MATCH('PBI data'!$D2772,'3. GRI Pricing'!$A$16:$AP$16,0)),0)</f>
        <v>2183.716605498385</v>
      </c>
    </row>
    <row r="2773" spans="1:5" x14ac:dyDescent="0.25">
      <c r="B2773" s="1" t="str">
        <f t="shared" ca="1" si="404"/>
        <v>222708231</v>
      </c>
      <c r="C2773" s="384">
        <f t="shared" si="405"/>
        <v>45901</v>
      </c>
      <c r="D2773" s="384">
        <f t="shared" si="405"/>
        <v>45930</v>
      </c>
      <c r="E2773" s="385">
        <f ca="1">IFERROR(INDEX('3. GRI Pricing'!$A$16:$AP$616,MATCH('PBI data'!$B2773,'3. GRI Pricing'!$A$16:$A$616,0),MATCH('PBI data'!$D2773,'3. GRI Pricing'!$A$16:$AP$16,0)),0)</f>
        <v>2194.1999999999989</v>
      </c>
    </row>
    <row r="2774" spans="1:5" x14ac:dyDescent="0.25">
      <c r="A2774" s="381">
        <f>A2762+1</f>
        <v>232</v>
      </c>
      <c r="B2774" s="383" t="str">
        <f ca="1">OFFSET('3. GRI Pricing'!$A$16,'PBI data'!A2774,0)</f>
        <v>222708232</v>
      </c>
      <c r="C2774" s="384">
        <f t="shared" si="405"/>
        <v>45566</v>
      </c>
      <c r="D2774" s="384">
        <f t="shared" si="405"/>
        <v>45596</v>
      </c>
      <c r="E2774" s="385">
        <f ca="1">IFERROR(INDEX('3. GRI Pricing'!$A$16:$AP$616,MATCH('PBI data'!$B2774,'3. GRI Pricing'!$A$16:$A$616,0),MATCH('PBI data'!$D2774,'3. GRI Pricing'!$A$16:$AP$16,0)),0)</f>
        <v>2045.09590368778</v>
      </c>
    </row>
    <row r="2775" spans="1:5" x14ac:dyDescent="0.25">
      <c r="B2775" s="1" t="str">
        <f ca="1">B2774</f>
        <v>222708232</v>
      </c>
      <c r="C2775" s="384">
        <f t="shared" si="405"/>
        <v>45597</v>
      </c>
      <c r="D2775" s="384">
        <f t="shared" si="405"/>
        <v>45626</v>
      </c>
      <c r="E2775" s="385">
        <f ca="1">IFERROR(INDEX('3. GRI Pricing'!$A$16:$AP$616,MATCH('PBI data'!$B2775,'3. GRI Pricing'!$A$16:$A$616,0),MATCH('PBI data'!$D2775,'3. GRI Pricing'!$A$16:$AP$16,0)),0)</f>
        <v>2054.9138201234618</v>
      </c>
    </row>
    <row r="2776" spans="1:5" x14ac:dyDescent="0.25">
      <c r="B2776" s="1" t="str">
        <f t="shared" ref="B2776:B2785" ca="1" si="406">B2775</f>
        <v>222708232</v>
      </c>
      <c r="C2776" s="384">
        <f t="shared" si="405"/>
        <v>45627</v>
      </c>
      <c r="D2776" s="384">
        <f t="shared" si="405"/>
        <v>45657</v>
      </c>
      <c r="E2776" s="385">
        <f ca="1">IFERROR(INDEX('3. GRI Pricing'!$A$16:$AP$616,MATCH('PBI data'!$B2776,'3. GRI Pricing'!$A$16:$A$616,0),MATCH('PBI data'!$D2776,'3. GRI Pricing'!$A$16:$AP$16,0)),0)</f>
        <v>2065.1085189021619</v>
      </c>
    </row>
    <row r="2777" spans="1:5" x14ac:dyDescent="0.25">
      <c r="B2777" s="1" t="str">
        <f t="shared" ca="1" si="406"/>
        <v>222708232</v>
      </c>
      <c r="C2777" s="384">
        <f t="shared" si="405"/>
        <v>45658</v>
      </c>
      <c r="D2777" s="384">
        <f t="shared" si="405"/>
        <v>45688</v>
      </c>
      <c r="E2777" s="385">
        <f ca="1">IFERROR(INDEX('3. GRI Pricing'!$A$16:$AP$616,MATCH('PBI data'!$B2777,'3. GRI Pricing'!$A$16:$A$616,0),MATCH('PBI data'!$D2777,'3. GRI Pricing'!$A$16:$AP$16,0)),0)</f>
        <v>2075.3537949275428</v>
      </c>
    </row>
    <row r="2778" spans="1:5" x14ac:dyDescent="0.25">
      <c r="B2778" s="1" t="str">
        <f t="shared" ca="1" si="406"/>
        <v>222708232</v>
      </c>
      <c r="C2778" s="384">
        <f t="shared" si="405"/>
        <v>45689</v>
      </c>
      <c r="D2778" s="384">
        <f t="shared" si="405"/>
        <v>45716</v>
      </c>
      <c r="E2778" s="385">
        <f ca="1">IFERROR(INDEX('3. GRI Pricing'!$A$16:$AP$616,MATCH('PBI data'!$B2778,'3. GRI Pricing'!$A$16:$A$616,0),MATCH('PBI data'!$D2778,'3. GRI Pricing'!$A$16:$AP$16,0)),0)</f>
        <v>2084.6512735395881</v>
      </c>
    </row>
    <row r="2779" spans="1:5" x14ac:dyDescent="0.25">
      <c r="B2779" s="1" t="str">
        <f t="shared" ca="1" si="406"/>
        <v>222708232</v>
      </c>
      <c r="C2779" s="384">
        <f t="shared" si="405"/>
        <v>45717</v>
      </c>
      <c r="D2779" s="384">
        <f t="shared" si="405"/>
        <v>45747</v>
      </c>
      <c r="E2779" s="385">
        <f ca="1">IFERROR(INDEX('3. GRI Pricing'!$A$16:$AP$616,MATCH('PBI data'!$B2779,'3. GRI Pricing'!$A$16:$A$616,0),MATCH('PBI data'!$D2779,'3. GRI Pricing'!$A$16:$AP$16,0)),0)</f>
        <v>2094.9935037510199</v>
      </c>
    </row>
    <row r="2780" spans="1:5" x14ac:dyDescent="0.25">
      <c r="B2780" s="1" t="str">
        <f t="shared" ca="1" si="406"/>
        <v>222708232</v>
      </c>
      <c r="C2780" s="384">
        <f t="shared" si="405"/>
        <v>45748</v>
      </c>
      <c r="D2780" s="384">
        <f t="shared" si="405"/>
        <v>45777</v>
      </c>
      <c r="E2780" s="385">
        <f ca="1">IFERROR(INDEX('3. GRI Pricing'!$A$16:$AP$616,MATCH('PBI data'!$B2780,'3. GRI Pricing'!$A$16:$A$616,0),MATCH('PBI data'!$D2780,'3. GRI Pricing'!$A$16:$AP$16,0)),0)</f>
        <v>2105.0509641938452</v>
      </c>
    </row>
    <row r="2781" spans="1:5" x14ac:dyDescent="0.25">
      <c r="B2781" s="1" t="str">
        <f t="shared" ca="1" si="406"/>
        <v>222708232</v>
      </c>
      <c r="C2781" s="384">
        <f t="shared" si="405"/>
        <v>45778</v>
      </c>
      <c r="D2781" s="384">
        <f t="shared" si="405"/>
        <v>45808</v>
      </c>
      <c r="E2781" s="385">
        <f ca="1">IFERROR(INDEX('3. GRI Pricing'!$A$16:$AP$616,MATCH('PBI data'!$B2781,'3. GRI Pricing'!$A$16:$A$616,0),MATCH('PBI data'!$D2781,'3. GRI Pricing'!$A$16:$AP$16,0)),0)</f>
        <v>2115.4943999640514</v>
      </c>
    </row>
    <row r="2782" spans="1:5" x14ac:dyDescent="0.25">
      <c r="B2782" s="1" t="str">
        <f t="shared" ca="1" si="406"/>
        <v>222708232</v>
      </c>
      <c r="C2782" s="384">
        <f t="shared" si="405"/>
        <v>45809</v>
      </c>
      <c r="D2782" s="384">
        <f t="shared" si="405"/>
        <v>45838</v>
      </c>
      <c r="E2782" s="385">
        <f ca="1">IFERROR(INDEX('3. GRI Pricing'!$A$16:$AP$616,MATCH('PBI data'!$B2782,'3. GRI Pricing'!$A$16:$A$616,0),MATCH('PBI data'!$D2782,'3. GRI Pricing'!$A$16:$AP$16,0)),0)</f>
        <v>2125.6502793052337</v>
      </c>
    </row>
    <row r="2783" spans="1:5" x14ac:dyDescent="0.25">
      <c r="B2783" s="1" t="str">
        <f t="shared" ca="1" si="406"/>
        <v>222708232</v>
      </c>
      <c r="C2783" s="384">
        <f t="shared" ref="C2783:D2798" si="407">C2771</f>
        <v>45839</v>
      </c>
      <c r="D2783" s="384">
        <f t="shared" si="407"/>
        <v>45869</v>
      </c>
      <c r="E2783" s="385">
        <f ca="1">IFERROR(INDEX('3. GRI Pricing'!$A$16:$AP$616,MATCH('PBI data'!$B2783,'3. GRI Pricing'!$A$16:$A$616,0),MATCH('PBI data'!$D2783,'3. GRI Pricing'!$A$16:$AP$16,0)),0)</f>
        <v>2136.1959109975032</v>
      </c>
    </row>
    <row r="2784" spans="1:5" x14ac:dyDescent="0.25">
      <c r="B2784" s="1" t="str">
        <f t="shared" ca="1" si="406"/>
        <v>222708232</v>
      </c>
      <c r="C2784" s="384">
        <f t="shared" si="407"/>
        <v>45870</v>
      </c>
      <c r="D2784" s="384">
        <f t="shared" si="407"/>
        <v>45900</v>
      </c>
      <c r="E2784" s="385">
        <f ca="1">IFERROR(INDEX('3. GRI Pricing'!$A$16:$AP$616,MATCH('PBI data'!$B2784,'3. GRI Pricing'!$A$16:$A$616,0),MATCH('PBI data'!$D2784,'3. GRI Pricing'!$A$16:$AP$16,0)),0)</f>
        <v>2146.7938609609728</v>
      </c>
    </row>
    <row r="2785" spans="1:5" x14ac:dyDescent="0.25">
      <c r="B2785" s="1" t="str">
        <f t="shared" ca="1" si="406"/>
        <v>222708232</v>
      </c>
      <c r="C2785" s="384">
        <f t="shared" si="407"/>
        <v>45901</v>
      </c>
      <c r="D2785" s="384">
        <f t="shared" si="407"/>
        <v>45930</v>
      </c>
      <c r="E2785" s="385">
        <f ca="1">IFERROR(INDEX('3. GRI Pricing'!$A$16:$AP$616,MATCH('PBI data'!$B2785,'3. GRI Pricing'!$A$16:$A$616,0),MATCH('PBI data'!$D2785,'3. GRI Pricing'!$A$16:$AP$16,0)),0)</f>
        <v>2157.099999999999</v>
      </c>
    </row>
    <row r="2786" spans="1:5" x14ac:dyDescent="0.25">
      <c r="A2786" s="381">
        <f>A2774+1</f>
        <v>233</v>
      </c>
      <c r="B2786" s="383" t="str">
        <f ca="1">OFFSET('3. GRI Pricing'!$A$16,'PBI data'!A2786,0)</f>
        <v>222708233</v>
      </c>
      <c r="C2786" s="384">
        <f t="shared" si="407"/>
        <v>45566</v>
      </c>
      <c r="D2786" s="384">
        <f t="shared" si="407"/>
        <v>45596</v>
      </c>
      <c r="E2786" s="385">
        <f ca="1">IFERROR(INDEX('3. GRI Pricing'!$A$16:$AP$616,MATCH('PBI data'!$B2786,'3. GRI Pricing'!$A$16:$A$616,0),MATCH('PBI data'!$D2786,'3. GRI Pricing'!$A$16:$AP$16,0)),0)</f>
        <v>2125.4927942504446</v>
      </c>
    </row>
    <row r="2787" spans="1:5" x14ac:dyDescent="0.25">
      <c r="B2787" s="1" t="str">
        <f ca="1">B2786</f>
        <v>222708233</v>
      </c>
      <c r="C2787" s="384">
        <f t="shared" si="407"/>
        <v>45597</v>
      </c>
      <c r="D2787" s="384">
        <f t="shared" si="407"/>
        <v>45626</v>
      </c>
      <c r="E2787" s="385">
        <f ca="1">IFERROR(INDEX('3. GRI Pricing'!$A$16:$AP$616,MATCH('PBI data'!$B2787,'3. GRI Pricing'!$A$16:$A$616,0),MATCH('PBI data'!$D2787,'3. GRI Pricing'!$A$16:$AP$16,0)),0)</f>
        <v>2135.6966730030081</v>
      </c>
    </row>
    <row r="2788" spans="1:5" x14ac:dyDescent="0.25">
      <c r="B2788" s="1" t="str">
        <f t="shared" ref="B2788:B2797" ca="1" si="408">B2787</f>
        <v>222708233</v>
      </c>
      <c r="C2788" s="384">
        <f t="shared" si="407"/>
        <v>45627</v>
      </c>
      <c r="D2788" s="384">
        <f t="shared" si="407"/>
        <v>45657</v>
      </c>
      <c r="E2788" s="385">
        <f ca="1">IFERROR(INDEX('3. GRI Pricing'!$A$16:$AP$616,MATCH('PBI data'!$B2788,'3. GRI Pricing'!$A$16:$A$616,0),MATCH('PBI data'!$D2788,'3. GRI Pricing'!$A$16:$AP$16,0)),0)</f>
        <v>2146.292146180871</v>
      </c>
    </row>
    <row r="2789" spans="1:5" x14ac:dyDescent="0.25">
      <c r="B2789" s="1" t="str">
        <f t="shared" ca="1" si="408"/>
        <v>222708233</v>
      </c>
      <c r="C2789" s="384">
        <f t="shared" si="407"/>
        <v>45658</v>
      </c>
      <c r="D2789" s="384">
        <f t="shared" si="407"/>
        <v>45688</v>
      </c>
      <c r="E2789" s="385">
        <f ca="1">IFERROR(INDEX('3. GRI Pricing'!$A$16:$AP$616,MATCH('PBI data'!$B2789,'3. GRI Pricing'!$A$16:$A$616,0),MATCH('PBI data'!$D2789,'3. GRI Pricing'!$A$16:$AP$16,0)),0)</f>
        <v>2156.9401849001247</v>
      </c>
    </row>
    <row r="2790" spans="1:5" x14ac:dyDescent="0.25">
      <c r="B2790" s="1" t="str">
        <f t="shared" ca="1" si="408"/>
        <v>222708233</v>
      </c>
      <c r="C2790" s="384">
        <f t="shared" si="407"/>
        <v>45689</v>
      </c>
      <c r="D2790" s="384">
        <f t="shared" si="407"/>
        <v>45716</v>
      </c>
      <c r="E2790" s="385">
        <f ca="1">IFERROR(INDEX('3. GRI Pricing'!$A$16:$AP$616,MATCH('PBI data'!$B2790,'3. GRI Pricing'!$A$16:$A$616,0),MATCH('PBI data'!$D2790,'3. GRI Pricing'!$A$16:$AP$16,0)),0)</f>
        <v>2166.6031663568697</v>
      </c>
    </row>
    <row r="2791" spans="1:5" x14ac:dyDescent="0.25">
      <c r="B2791" s="1" t="str">
        <f t="shared" ca="1" si="408"/>
        <v>222708233</v>
      </c>
      <c r="C2791" s="384">
        <f t="shared" si="407"/>
        <v>45717</v>
      </c>
      <c r="D2791" s="384">
        <f t="shared" si="407"/>
        <v>45747</v>
      </c>
      <c r="E2791" s="385">
        <f ca="1">IFERROR(INDEX('3. GRI Pricing'!$A$16:$AP$616,MATCH('PBI data'!$B2791,'3. GRI Pricing'!$A$16:$A$616,0),MATCH('PBI data'!$D2791,'3. GRI Pricing'!$A$16:$AP$16,0)),0)</f>
        <v>2177.3519707289474</v>
      </c>
    </row>
    <row r="2792" spans="1:5" x14ac:dyDescent="0.25">
      <c r="B2792" s="1" t="str">
        <f t="shared" ca="1" si="408"/>
        <v>222708233</v>
      </c>
      <c r="C2792" s="384">
        <f t="shared" si="407"/>
        <v>45748</v>
      </c>
      <c r="D2792" s="384">
        <f t="shared" si="407"/>
        <v>45777</v>
      </c>
      <c r="E2792" s="385">
        <f ca="1">IFERROR(INDEX('3. GRI Pricing'!$A$16:$AP$616,MATCH('PBI data'!$B2792,'3. GRI Pricing'!$A$16:$A$616,0),MATCH('PBI data'!$D2792,'3. GRI Pricing'!$A$16:$AP$16,0)),0)</f>
        <v>2187.8048104520799</v>
      </c>
    </row>
    <row r="2793" spans="1:5" x14ac:dyDescent="0.25">
      <c r="B2793" s="1" t="str">
        <f t="shared" ca="1" si="408"/>
        <v>222708233</v>
      </c>
      <c r="C2793" s="384">
        <f t="shared" si="407"/>
        <v>45778</v>
      </c>
      <c r="D2793" s="384">
        <f t="shared" si="407"/>
        <v>45808</v>
      </c>
      <c r="E2793" s="385">
        <f ca="1">IFERROR(INDEX('3. GRI Pricing'!$A$16:$AP$616,MATCH('PBI data'!$B2793,'3. GRI Pricing'!$A$16:$A$616,0),MATCH('PBI data'!$D2793,'3. GRI Pricing'!$A$16:$AP$16,0)),0)</f>
        <v>2198.6587989798372</v>
      </c>
    </row>
    <row r="2794" spans="1:5" x14ac:dyDescent="0.25">
      <c r="B2794" s="1" t="str">
        <f t="shared" ca="1" si="408"/>
        <v>222708233</v>
      </c>
      <c r="C2794" s="384">
        <f t="shared" si="407"/>
        <v>45809</v>
      </c>
      <c r="D2794" s="384">
        <f t="shared" si="407"/>
        <v>45838</v>
      </c>
      <c r="E2794" s="385">
        <f ca="1">IFERROR(INDEX('3. GRI Pricing'!$A$16:$AP$616,MATCH('PBI data'!$B2794,'3. GRI Pricing'!$A$16:$A$616,0),MATCH('PBI data'!$D2794,'3. GRI Pricing'!$A$16:$AP$16,0)),0)</f>
        <v>2209.2139266489285</v>
      </c>
    </row>
    <row r="2795" spans="1:5" x14ac:dyDescent="0.25">
      <c r="B2795" s="1" t="str">
        <f t="shared" ca="1" si="408"/>
        <v>222708233</v>
      </c>
      <c r="C2795" s="384">
        <f t="shared" si="407"/>
        <v>45839</v>
      </c>
      <c r="D2795" s="384">
        <f t="shared" si="407"/>
        <v>45869</v>
      </c>
      <c r="E2795" s="385">
        <f ca="1">IFERROR(INDEX('3. GRI Pricing'!$A$16:$AP$616,MATCH('PBI data'!$B2795,'3. GRI Pricing'!$A$16:$A$616,0),MATCH('PBI data'!$D2795,'3. GRI Pricing'!$A$16:$AP$16,0)),0)</f>
        <v>2220.1741286288548</v>
      </c>
    </row>
    <row r="2796" spans="1:5" x14ac:dyDescent="0.25">
      <c r="B2796" s="1" t="str">
        <f t="shared" ca="1" si="408"/>
        <v>222708233</v>
      </c>
      <c r="C2796" s="384">
        <f t="shared" si="407"/>
        <v>45870</v>
      </c>
      <c r="D2796" s="384">
        <f t="shared" si="407"/>
        <v>45900</v>
      </c>
      <c r="E2796" s="385">
        <f ca="1">IFERROR(INDEX('3. GRI Pricing'!$A$16:$AP$616,MATCH('PBI data'!$B2796,'3. GRI Pricing'!$A$16:$A$616,0),MATCH('PBI data'!$D2796,'3. GRI Pricing'!$A$16:$AP$16,0)),0)</f>
        <v>2231.1887056179153</v>
      </c>
    </row>
    <row r="2797" spans="1:5" x14ac:dyDescent="0.25">
      <c r="B2797" s="1" t="str">
        <f t="shared" ca="1" si="408"/>
        <v>222708233</v>
      </c>
      <c r="C2797" s="384">
        <f t="shared" si="407"/>
        <v>45901</v>
      </c>
      <c r="D2797" s="384">
        <f t="shared" si="407"/>
        <v>45930</v>
      </c>
      <c r="E2797" s="385">
        <f ca="1">IFERROR(INDEX('3. GRI Pricing'!$A$16:$AP$616,MATCH('PBI data'!$B2797,'3. GRI Pricing'!$A$16:$A$616,0),MATCH('PBI data'!$D2797,'3. GRI Pricing'!$A$16:$AP$16,0)),0)</f>
        <v>2241.8999999999992</v>
      </c>
    </row>
    <row r="2798" spans="1:5" x14ac:dyDescent="0.25">
      <c r="A2798" s="381">
        <f>A2786+1</f>
        <v>234</v>
      </c>
      <c r="B2798" s="383" t="str">
        <f ca="1">OFFSET('3. GRI Pricing'!$A$16,'PBI data'!A2798,0)</f>
        <v>222708234</v>
      </c>
      <c r="C2798" s="384">
        <f t="shared" si="407"/>
        <v>45566</v>
      </c>
      <c r="D2798" s="384">
        <f t="shared" si="407"/>
        <v>45596</v>
      </c>
      <c r="E2798" s="385">
        <f ca="1">IFERROR(INDEX('3. GRI Pricing'!$A$16:$AP$616,MATCH('PBI data'!$B2798,'3. GRI Pricing'!$A$16:$A$616,0),MATCH('PBI data'!$D2798,'3. GRI Pricing'!$A$16:$AP$16,0)),0)</f>
        <v>1773.7563980387872</v>
      </c>
    </row>
    <row r="2799" spans="1:5" x14ac:dyDescent="0.25">
      <c r="B2799" s="1" t="str">
        <f ca="1">B2798</f>
        <v>222708234</v>
      </c>
      <c r="C2799" s="384">
        <f t="shared" ref="C2799:D2814" si="409">C2787</f>
        <v>45597</v>
      </c>
      <c r="D2799" s="384">
        <f t="shared" si="409"/>
        <v>45626</v>
      </c>
      <c r="E2799" s="385">
        <f ca="1">IFERROR(INDEX('3. GRI Pricing'!$A$16:$AP$616,MATCH('PBI data'!$B2799,'3. GRI Pricing'!$A$16:$A$616,0),MATCH('PBI data'!$D2799,'3. GRI Pricing'!$A$16:$AP$16,0)),0)</f>
        <v>1782.2716916549925</v>
      </c>
    </row>
    <row r="2800" spans="1:5" x14ac:dyDescent="0.25">
      <c r="B2800" s="1" t="str">
        <f t="shared" ref="B2800:B2809" ca="1" si="410">B2799</f>
        <v>222708234</v>
      </c>
      <c r="C2800" s="384">
        <f t="shared" si="409"/>
        <v>45627</v>
      </c>
      <c r="D2800" s="384">
        <f t="shared" si="409"/>
        <v>45657</v>
      </c>
      <c r="E2800" s="385">
        <f ca="1">IFERROR(INDEX('3. GRI Pricing'!$A$16:$AP$616,MATCH('PBI data'!$B2800,'3. GRI Pricing'!$A$16:$A$616,0),MATCH('PBI data'!$D2800,'3. GRI Pricing'!$A$16:$AP$16,0)),0)</f>
        <v>1791.1137768365186</v>
      </c>
    </row>
    <row r="2801" spans="1:5" x14ac:dyDescent="0.25">
      <c r="B2801" s="1" t="str">
        <f t="shared" ca="1" si="410"/>
        <v>222708234</v>
      </c>
      <c r="C2801" s="384">
        <f t="shared" si="409"/>
        <v>45658</v>
      </c>
      <c r="D2801" s="384">
        <f t="shared" si="409"/>
        <v>45688</v>
      </c>
      <c r="E2801" s="385">
        <f ca="1">IFERROR(INDEX('3. GRI Pricing'!$A$16:$AP$616,MATCH('PBI data'!$B2801,'3. GRI Pricing'!$A$16:$A$616,0),MATCH('PBI data'!$D2801,'3. GRI Pricing'!$A$16:$AP$16,0)),0)</f>
        <v>1799.9997287700801</v>
      </c>
    </row>
    <row r="2802" spans="1:5" x14ac:dyDescent="0.25">
      <c r="B2802" s="1" t="str">
        <f t="shared" ca="1" si="410"/>
        <v>222708234</v>
      </c>
      <c r="C2802" s="384">
        <f t="shared" si="409"/>
        <v>45689</v>
      </c>
      <c r="D2802" s="384">
        <f t="shared" si="409"/>
        <v>45716</v>
      </c>
      <c r="E2802" s="385">
        <f ca="1">IFERROR(INDEX('3. GRI Pricing'!$A$16:$AP$616,MATCH('PBI data'!$B2802,'3. GRI Pricing'!$A$16:$A$616,0),MATCH('PBI data'!$D2802,'3. GRI Pricing'!$A$16:$AP$16,0)),0)</f>
        <v>1808.0636352812646</v>
      </c>
    </row>
    <row r="2803" spans="1:5" x14ac:dyDescent="0.25">
      <c r="B2803" s="1" t="str">
        <f t="shared" ca="1" si="410"/>
        <v>222708234</v>
      </c>
      <c r="C2803" s="384">
        <f t="shared" si="409"/>
        <v>45717</v>
      </c>
      <c r="D2803" s="384">
        <f t="shared" si="409"/>
        <v>45747</v>
      </c>
      <c r="E2803" s="385">
        <f ca="1">IFERROR(INDEX('3. GRI Pricing'!$A$16:$AP$616,MATCH('PBI data'!$B2803,'3. GRI Pricing'!$A$16:$A$616,0),MATCH('PBI data'!$D2803,'3. GRI Pricing'!$A$16:$AP$16,0)),0)</f>
        <v>1817.0336777005164</v>
      </c>
    </row>
    <row r="2804" spans="1:5" x14ac:dyDescent="0.25">
      <c r="B2804" s="1" t="str">
        <f t="shared" ca="1" si="410"/>
        <v>222708234</v>
      </c>
      <c r="C2804" s="384">
        <f t="shared" si="409"/>
        <v>45748</v>
      </c>
      <c r="D2804" s="384">
        <f t="shared" si="409"/>
        <v>45777</v>
      </c>
      <c r="E2804" s="385">
        <f ca="1">IFERROR(INDEX('3. GRI Pricing'!$A$16:$AP$616,MATCH('PBI data'!$B2804,'3. GRI Pricing'!$A$16:$A$616,0),MATCH('PBI data'!$D2804,'3. GRI Pricing'!$A$16:$AP$16,0)),0)</f>
        <v>1825.7567330723032</v>
      </c>
    </row>
    <row r="2805" spans="1:5" x14ac:dyDescent="0.25">
      <c r="B2805" s="1" t="str">
        <f t="shared" ca="1" si="410"/>
        <v>222708234</v>
      </c>
      <c r="C2805" s="384">
        <f t="shared" si="409"/>
        <v>45778</v>
      </c>
      <c r="D2805" s="384">
        <f t="shared" si="409"/>
        <v>45808</v>
      </c>
      <c r="E2805" s="385">
        <f ca="1">IFERROR(INDEX('3. GRI Pricing'!$A$16:$AP$616,MATCH('PBI data'!$B2805,'3. GRI Pricing'!$A$16:$A$616,0),MATCH('PBI data'!$D2805,'3. GRI Pricing'!$A$16:$AP$16,0)),0)</f>
        <v>1834.8145532857745</v>
      </c>
    </row>
    <row r="2806" spans="1:5" x14ac:dyDescent="0.25">
      <c r="B2806" s="1" t="str">
        <f t="shared" ca="1" si="410"/>
        <v>222708234</v>
      </c>
      <c r="C2806" s="384">
        <f t="shared" si="409"/>
        <v>45809</v>
      </c>
      <c r="D2806" s="384">
        <f t="shared" si="409"/>
        <v>45838</v>
      </c>
      <c r="E2806" s="385">
        <f ca="1">IFERROR(INDEX('3. GRI Pricing'!$A$16:$AP$616,MATCH('PBI data'!$B2806,'3. GRI Pricing'!$A$16:$A$616,0),MATCH('PBI data'!$D2806,'3. GRI Pricing'!$A$16:$AP$16,0)),0)</f>
        <v>1843.6229695202644</v>
      </c>
    </row>
    <row r="2807" spans="1:5" x14ac:dyDescent="0.25">
      <c r="B2807" s="1" t="str">
        <f t="shared" ca="1" si="410"/>
        <v>222708234</v>
      </c>
      <c r="C2807" s="384">
        <f t="shared" si="409"/>
        <v>45839</v>
      </c>
      <c r="D2807" s="384">
        <f t="shared" si="409"/>
        <v>45869</v>
      </c>
      <c r="E2807" s="385">
        <f ca="1">IFERROR(INDEX('3. GRI Pricing'!$A$16:$AP$616,MATCH('PBI data'!$B2807,'3. GRI Pricing'!$A$16:$A$616,0),MATCH('PBI data'!$D2807,'3. GRI Pricing'!$A$16:$AP$16,0)),0)</f>
        <v>1852.7694264916922</v>
      </c>
    </row>
    <row r="2808" spans="1:5" x14ac:dyDescent="0.25">
      <c r="B2808" s="1" t="str">
        <f t="shared" ca="1" si="410"/>
        <v>222708234</v>
      </c>
      <c r="C2808" s="384">
        <f t="shared" si="409"/>
        <v>45870</v>
      </c>
      <c r="D2808" s="384">
        <f t="shared" si="409"/>
        <v>45900</v>
      </c>
      <c r="E2808" s="385">
        <f ca="1">IFERROR(INDEX('3. GRI Pricing'!$A$16:$AP$616,MATCH('PBI data'!$B2808,'3. GRI Pricing'!$A$16:$A$616,0),MATCH('PBI data'!$D2808,'3. GRI Pricing'!$A$16:$AP$16,0)),0)</f>
        <v>1861.9612602437924</v>
      </c>
    </row>
    <row r="2809" spans="1:5" x14ac:dyDescent="0.25">
      <c r="B2809" s="1" t="str">
        <f t="shared" ca="1" si="410"/>
        <v>222708234</v>
      </c>
      <c r="C2809" s="384">
        <f t="shared" si="409"/>
        <v>45901</v>
      </c>
      <c r="D2809" s="384">
        <f t="shared" si="409"/>
        <v>45930</v>
      </c>
      <c r="E2809" s="385">
        <f ca="1">IFERROR(INDEX('3. GRI Pricing'!$A$16:$AP$616,MATCH('PBI data'!$B2809,'3. GRI Pricing'!$A$16:$A$616,0),MATCH('PBI data'!$D2809,'3. GRI Pricing'!$A$16:$AP$16,0)),0)</f>
        <v>1870.8999999999994</v>
      </c>
    </row>
    <row r="2810" spans="1:5" x14ac:dyDescent="0.25">
      <c r="A2810" s="381">
        <f>A2798+1</f>
        <v>235</v>
      </c>
      <c r="B2810" s="383" t="str">
        <f ca="1">OFFSET('3. GRI Pricing'!$A$16,'PBI data'!A2810,0)</f>
        <v>222708235</v>
      </c>
      <c r="C2810" s="384">
        <f t="shared" si="409"/>
        <v>45566</v>
      </c>
      <c r="D2810" s="384">
        <f t="shared" si="409"/>
        <v>45596</v>
      </c>
      <c r="E2810" s="385">
        <f ca="1">IFERROR(INDEX('3. GRI Pricing'!$A$16:$AP$616,MATCH('PBI data'!$B2810,'3. GRI Pricing'!$A$16:$A$616,0),MATCH('PBI data'!$D2810,'3. GRI Pricing'!$A$16:$AP$16,0)),0)</f>
        <v>1411.9703905067965</v>
      </c>
    </row>
    <row r="2811" spans="1:5" x14ac:dyDescent="0.25">
      <c r="B2811" s="1" t="str">
        <f ca="1">B2810</f>
        <v>222708235</v>
      </c>
      <c r="C2811" s="384">
        <f t="shared" si="409"/>
        <v>45597</v>
      </c>
      <c r="D2811" s="384">
        <f t="shared" si="409"/>
        <v>45626</v>
      </c>
      <c r="E2811" s="385">
        <f ca="1">IFERROR(INDEX('3. GRI Pricing'!$A$16:$AP$616,MATCH('PBI data'!$B2811,'3. GRI Pricing'!$A$16:$A$616,0),MATCH('PBI data'!$D2811,'3. GRI Pricing'!$A$16:$AP$16,0)),0)</f>
        <v>1418.7488536970338</v>
      </c>
    </row>
    <row r="2812" spans="1:5" x14ac:dyDescent="0.25">
      <c r="B2812" s="1" t="str">
        <f t="shared" ref="B2812:B2821" ca="1" si="411">B2811</f>
        <v>222708235</v>
      </c>
      <c r="C2812" s="384">
        <f t="shared" si="409"/>
        <v>45627</v>
      </c>
      <c r="D2812" s="384">
        <f t="shared" si="409"/>
        <v>45657</v>
      </c>
      <c r="E2812" s="385">
        <f ca="1">IFERROR(INDEX('3. GRI Pricing'!$A$16:$AP$616,MATCH('PBI data'!$B2812,'3. GRI Pricing'!$A$16:$A$616,0),MATCH('PBI data'!$D2812,'3. GRI Pricing'!$A$16:$AP$16,0)),0)</f>
        <v>1425.7874540823279</v>
      </c>
    </row>
    <row r="2813" spans="1:5" x14ac:dyDescent="0.25">
      <c r="B2813" s="1" t="str">
        <f t="shared" ca="1" si="411"/>
        <v>222708235</v>
      </c>
      <c r="C2813" s="384">
        <f t="shared" si="409"/>
        <v>45658</v>
      </c>
      <c r="D2813" s="384">
        <f t="shared" si="409"/>
        <v>45688</v>
      </c>
      <c r="E2813" s="385">
        <f ca="1">IFERROR(INDEX('3. GRI Pricing'!$A$16:$AP$616,MATCH('PBI data'!$B2813,'3. GRI Pricing'!$A$16:$A$616,0),MATCH('PBI data'!$D2813,'3. GRI Pricing'!$A$16:$AP$16,0)),0)</f>
        <v>1432.8609738934633</v>
      </c>
    </row>
    <row r="2814" spans="1:5" x14ac:dyDescent="0.25">
      <c r="B2814" s="1" t="str">
        <f t="shared" ca="1" si="411"/>
        <v>222708235</v>
      </c>
      <c r="C2814" s="384">
        <f t="shared" si="409"/>
        <v>45689</v>
      </c>
      <c r="D2814" s="384">
        <f t="shared" si="409"/>
        <v>45716</v>
      </c>
      <c r="E2814" s="385">
        <f ca="1">IFERROR(INDEX('3. GRI Pricing'!$A$16:$AP$616,MATCH('PBI data'!$B2814,'3. GRI Pricing'!$A$16:$A$616,0),MATCH('PBI data'!$D2814,'3. GRI Pricing'!$A$16:$AP$16,0)),0)</f>
        <v>1439.2801176034998</v>
      </c>
    </row>
    <row r="2815" spans="1:5" x14ac:dyDescent="0.25">
      <c r="B2815" s="1" t="str">
        <f t="shared" ca="1" si="411"/>
        <v>222708235</v>
      </c>
      <c r="C2815" s="384">
        <f t="shared" ref="C2815:D2830" si="412">C2803</f>
        <v>45717</v>
      </c>
      <c r="D2815" s="384">
        <f t="shared" si="412"/>
        <v>45747</v>
      </c>
      <c r="E2815" s="385">
        <f ca="1">IFERROR(INDEX('3. GRI Pricing'!$A$16:$AP$616,MATCH('PBI data'!$B2815,'3. GRI Pricing'!$A$16:$A$616,0),MATCH('PBI data'!$D2815,'3. GRI Pricing'!$A$16:$AP$16,0)),0)</f>
        <v>1446.4205762998447</v>
      </c>
    </row>
    <row r="2816" spans="1:5" x14ac:dyDescent="0.25">
      <c r="B2816" s="1" t="str">
        <f t="shared" ca="1" si="411"/>
        <v>222708235</v>
      </c>
      <c r="C2816" s="384">
        <f t="shared" si="412"/>
        <v>45748</v>
      </c>
      <c r="D2816" s="384">
        <f t="shared" si="412"/>
        <v>45777</v>
      </c>
      <c r="E2816" s="385">
        <f ca="1">IFERROR(INDEX('3. GRI Pricing'!$A$16:$AP$616,MATCH('PBI data'!$B2816,'3. GRI Pricing'!$A$16:$A$616,0),MATCH('PBI data'!$D2816,'3. GRI Pricing'!$A$16:$AP$16,0)),0)</f>
        <v>1453.3644249102472</v>
      </c>
    </row>
    <row r="2817" spans="1:5" x14ac:dyDescent="0.25">
      <c r="B2817" s="1" t="str">
        <f t="shared" ca="1" si="411"/>
        <v>222708235</v>
      </c>
      <c r="C2817" s="384">
        <f t="shared" si="412"/>
        <v>45778</v>
      </c>
      <c r="D2817" s="384">
        <f t="shared" si="412"/>
        <v>45808</v>
      </c>
      <c r="E2817" s="385">
        <f ca="1">IFERROR(INDEX('3. GRI Pricing'!$A$16:$AP$616,MATCH('PBI data'!$B2817,'3. GRI Pricing'!$A$16:$A$616,0),MATCH('PBI data'!$D2817,'3. GRI Pricing'!$A$16:$AP$16,0)),0)</f>
        <v>1460.5747577147386</v>
      </c>
    </row>
    <row r="2818" spans="1:5" x14ac:dyDescent="0.25">
      <c r="B2818" s="1" t="str">
        <f t="shared" ca="1" si="411"/>
        <v>222708235</v>
      </c>
      <c r="C2818" s="384">
        <f t="shared" si="412"/>
        <v>45809</v>
      </c>
      <c r="D2818" s="384">
        <f t="shared" si="412"/>
        <v>45838</v>
      </c>
      <c r="E2818" s="385">
        <f ca="1">IFERROR(INDEX('3. GRI Pricing'!$A$16:$AP$616,MATCH('PBI data'!$B2818,'3. GRI Pricing'!$A$16:$A$616,0),MATCH('PBI data'!$D2818,'3. GRI Pricing'!$A$16:$AP$16,0)),0)</f>
        <v>1467.5865564736384</v>
      </c>
    </row>
    <row r="2819" spans="1:5" x14ac:dyDescent="0.25">
      <c r="B2819" s="1" t="str">
        <f t="shared" ca="1" si="411"/>
        <v>222708235</v>
      </c>
      <c r="C2819" s="384">
        <f t="shared" si="412"/>
        <v>45839</v>
      </c>
      <c r="D2819" s="384">
        <f t="shared" si="412"/>
        <v>45869</v>
      </c>
      <c r="E2819" s="385">
        <f ca="1">IFERROR(INDEX('3. GRI Pricing'!$A$16:$AP$616,MATCH('PBI data'!$B2819,'3. GRI Pricing'!$A$16:$A$616,0),MATCH('PBI data'!$D2819,'3. GRI Pricing'!$A$16:$AP$16,0)),0)</f>
        <v>1474.8674471506108</v>
      </c>
    </row>
    <row r="2820" spans="1:5" x14ac:dyDescent="0.25">
      <c r="B2820" s="1" t="str">
        <f t="shared" ca="1" si="411"/>
        <v>222708235</v>
      </c>
      <c r="C2820" s="384">
        <f t="shared" si="412"/>
        <v>45870</v>
      </c>
      <c r="D2820" s="384">
        <f t="shared" si="412"/>
        <v>45900</v>
      </c>
      <c r="E2820" s="385">
        <f ca="1">IFERROR(INDEX('3. GRI Pricing'!$A$16:$AP$616,MATCH('PBI data'!$B2820,'3. GRI Pricing'!$A$16:$A$616,0),MATCH('PBI data'!$D2820,'3. GRI Pricing'!$A$16:$AP$16,0)),0)</f>
        <v>1482.1844592875516</v>
      </c>
    </row>
    <row r="2821" spans="1:5" x14ac:dyDescent="0.25">
      <c r="B2821" s="1" t="str">
        <f t="shared" ca="1" si="411"/>
        <v>222708235</v>
      </c>
      <c r="C2821" s="384">
        <f t="shared" si="412"/>
        <v>45901</v>
      </c>
      <c r="D2821" s="384">
        <f t="shared" si="412"/>
        <v>45930</v>
      </c>
      <c r="E2821" s="385">
        <f ca="1">IFERROR(INDEX('3. GRI Pricing'!$A$16:$AP$616,MATCH('PBI data'!$B2821,'3. GRI Pricing'!$A$16:$A$616,0),MATCH('PBI data'!$D2821,'3. GRI Pricing'!$A$16:$AP$16,0)),0)</f>
        <v>1489.2999999999997</v>
      </c>
    </row>
    <row r="2822" spans="1:5" x14ac:dyDescent="0.25">
      <c r="A2822" s="381">
        <f>A2810+1</f>
        <v>236</v>
      </c>
      <c r="B2822" s="383" t="str">
        <f ca="1">OFFSET('3. GRI Pricing'!$A$16,'PBI data'!A2822,0)</f>
        <v>222708236</v>
      </c>
      <c r="C2822" s="384">
        <f t="shared" si="412"/>
        <v>45566</v>
      </c>
      <c r="D2822" s="384">
        <f t="shared" si="412"/>
        <v>45596</v>
      </c>
      <c r="E2822" s="385">
        <f ca="1">IFERROR(INDEX('3. GRI Pricing'!$A$16:$AP$616,MATCH('PBI data'!$B2822,'3. GRI Pricing'!$A$16:$A$616,0),MATCH('PBI data'!$D2822,'3. GRI Pricing'!$A$16:$AP$16,0)),0)</f>
        <v>1366.7471395652979</v>
      </c>
    </row>
    <row r="2823" spans="1:5" x14ac:dyDescent="0.25">
      <c r="B2823" s="1" t="str">
        <f ca="1">B2822</f>
        <v>222708236</v>
      </c>
      <c r="C2823" s="384">
        <f t="shared" si="412"/>
        <v>45597</v>
      </c>
      <c r="D2823" s="384">
        <f t="shared" si="412"/>
        <v>45626</v>
      </c>
      <c r="E2823" s="385">
        <f ca="1">IFERROR(INDEX('3. GRI Pricing'!$A$16:$AP$616,MATCH('PBI data'!$B2823,'3. GRI Pricing'!$A$16:$A$616,0),MATCH('PBI data'!$D2823,'3. GRI Pricing'!$A$16:$AP$16,0)),0)</f>
        <v>1373.308498952289</v>
      </c>
    </row>
    <row r="2824" spans="1:5" x14ac:dyDescent="0.25">
      <c r="B2824" s="1" t="str">
        <f t="shared" ref="B2824:B2833" ca="1" si="413">B2823</f>
        <v>222708236</v>
      </c>
      <c r="C2824" s="384">
        <f t="shared" si="412"/>
        <v>45627</v>
      </c>
      <c r="D2824" s="384">
        <f t="shared" si="412"/>
        <v>45657</v>
      </c>
      <c r="E2824" s="385">
        <f ca="1">IFERROR(INDEX('3. GRI Pricing'!$A$16:$AP$616,MATCH('PBI data'!$B2824,'3. GRI Pricing'!$A$16:$A$616,0),MATCH('PBI data'!$D2824,'3. GRI Pricing'!$A$16:$AP$16,0)),0)</f>
        <v>1380.1216637380542</v>
      </c>
    </row>
    <row r="2825" spans="1:5" x14ac:dyDescent="0.25">
      <c r="B2825" s="1" t="str">
        <f t="shared" ca="1" si="413"/>
        <v>222708236</v>
      </c>
      <c r="C2825" s="384">
        <f t="shared" si="412"/>
        <v>45658</v>
      </c>
      <c r="D2825" s="384">
        <f t="shared" si="412"/>
        <v>45688</v>
      </c>
      <c r="E2825" s="385">
        <f ca="1">IFERROR(INDEX('3. GRI Pricing'!$A$16:$AP$616,MATCH('PBI data'!$B2825,'3. GRI Pricing'!$A$16:$A$616,0),MATCH('PBI data'!$D2825,'3. GRI Pricing'!$A$16:$AP$16,0)),0)</f>
        <v>1386.9686295338863</v>
      </c>
    </row>
    <row r="2826" spans="1:5" x14ac:dyDescent="0.25">
      <c r="B2826" s="1" t="str">
        <f t="shared" ca="1" si="413"/>
        <v>222708236</v>
      </c>
      <c r="C2826" s="384">
        <f t="shared" si="412"/>
        <v>45689</v>
      </c>
      <c r="D2826" s="384">
        <f t="shared" si="412"/>
        <v>45716</v>
      </c>
      <c r="E2826" s="385">
        <f ca="1">IFERROR(INDEX('3. GRI Pricing'!$A$16:$AP$616,MATCH('PBI data'!$B2826,'3. GRI Pricing'!$A$16:$A$616,0),MATCH('PBI data'!$D2826,'3. GRI Pricing'!$A$16:$AP$16,0)),0)</f>
        <v>1393.1821778937792</v>
      </c>
    </row>
    <row r="2827" spans="1:5" x14ac:dyDescent="0.25">
      <c r="B2827" s="1" t="str">
        <f t="shared" ca="1" si="413"/>
        <v>222708236</v>
      </c>
      <c r="C2827" s="384">
        <f t="shared" si="412"/>
        <v>45717</v>
      </c>
      <c r="D2827" s="384">
        <f t="shared" si="412"/>
        <v>45747</v>
      </c>
      <c r="E2827" s="385">
        <f ca="1">IFERROR(INDEX('3. GRI Pricing'!$A$16:$AP$616,MATCH('PBI data'!$B2827,'3. GRI Pricing'!$A$16:$A$616,0),MATCH('PBI data'!$D2827,'3. GRI Pricing'!$A$16:$AP$16,0)),0)</f>
        <v>1400.0939386247608</v>
      </c>
    </row>
    <row r="2828" spans="1:5" x14ac:dyDescent="0.25">
      <c r="B2828" s="1" t="str">
        <f t="shared" ca="1" si="413"/>
        <v>222708236</v>
      </c>
      <c r="C2828" s="384">
        <f t="shared" si="412"/>
        <v>45748</v>
      </c>
      <c r="D2828" s="384">
        <f t="shared" si="412"/>
        <v>45777</v>
      </c>
      <c r="E2828" s="385">
        <f ca="1">IFERROR(INDEX('3. GRI Pricing'!$A$16:$AP$616,MATCH('PBI data'!$B2828,'3. GRI Pricing'!$A$16:$A$616,0),MATCH('PBI data'!$D2828,'3. GRI Pricing'!$A$16:$AP$16,0)),0)</f>
        <v>1406.8153863899902</v>
      </c>
    </row>
    <row r="2829" spans="1:5" x14ac:dyDescent="0.25">
      <c r="B2829" s="1" t="str">
        <f t="shared" ca="1" si="413"/>
        <v>222708236</v>
      </c>
      <c r="C2829" s="384">
        <f t="shared" si="412"/>
        <v>45778</v>
      </c>
      <c r="D2829" s="384">
        <f t="shared" si="412"/>
        <v>45808</v>
      </c>
      <c r="E2829" s="385">
        <f ca="1">IFERROR(INDEX('3. GRI Pricing'!$A$16:$AP$616,MATCH('PBI data'!$B2829,'3. GRI Pricing'!$A$16:$A$616,0),MATCH('PBI data'!$D2829,'3. GRI Pricing'!$A$16:$AP$16,0)),0)</f>
        <v>1413.794783268359</v>
      </c>
    </row>
    <row r="2830" spans="1:5" x14ac:dyDescent="0.25">
      <c r="B2830" s="1" t="str">
        <f t="shared" ca="1" si="413"/>
        <v>222708236</v>
      </c>
      <c r="C2830" s="384">
        <f t="shared" si="412"/>
        <v>45809</v>
      </c>
      <c r="D2830" s="384">
        <f t="shared" si="412"/>
        <v>45838</v>
      </c>
      <c r="E2830" s="385">
        <f ca="1">IFERROR(INDEX('3. GRI Pricing'!$A$16:$AP$616,MATCH('PBI data'!$B2830,'3. GRI Pricing'!$A$16:$A$616,0),MATCH('PBI data'!$D2830,'3. GRI Pricing'!$A$16:$AP$16,0)),0)</f>
        <v>1420.5820048428102</v>
      </c>
    </row>
    <row r="2831" spans="1:5" x14ac:dyDescent="0.25">
      <c r="B2831" s="1" t="str">
        <f t="shared" ca="1" si="413"/>
        <v>222708236</v>
      </c>
      <c r="C2831" s="384">
        <f t="shared" ref="C2831:D2846" si="414">C2819</f>
        <v>45839</v>
      </c>
      <c r="D2831" s="384">
        <f t="shared" si="414"/>
        <v>45869</v>
      </c>
      <c r="E2831" s="385">
        <f ca="1">IFERROR(INDEX('3. GRI Pricing'!$A$16:$AP$616,MATCH('PBI data'!$B2831,'3. GRI Pricing'!$A$16:$A$616,0),MATCH('PBI data'!$D2831,'3. GRI Pricing'!$A$16:$AP$16,0)),0)</f>
        <v>1427.6296997329755</v>
      </c>
    </row>
    <row r="2832" spans="1:5" x14ac:dyDescent="0.25">
      <c r="B2832" s="1" t="str">
        <f t="shared" ca="1" si="413"/>
        <v>222708236</v>
      </c>
      <c r="C2832" s="384">
        <f t="shared" si="414"/>
        <v>45870</v>
      </c>
      <c r="D2832" s="384">
        <f t="shared" si="414"/>
        <v>45900</v>
      </c>
      <c r="E2832" s="385">
        <f ca="1">IFERROR(INDEX('3. GRI Pricing'!$A$16:$AP$616,MATCH('PBI data'!$B2832,'3. GRI Pricing'!$A$16:$A$616,0),MATCH('PBI data'!$D2832,'3. GRI Pricing'!$A$16:$AP$16,0)),0)</f>
        <v>1434.7123591680215</v>
      </c>
    </row>
    <row r="2833" spans="1:5" x14ac:dyDescent="0.25">
      <c r="B2833" s="1" t="str">
        <f t="shared" ca="1" si="413"/>
        <v>222708236</v>
      </c>
      <c r="C2833" s="384">
        <f t="shared" si="414"/>
        <v>45901</v>
      </c>
      <c r="D2833" s="384">
        <f t="shared" si="414"/>
        <v>45930</v>
      </c>
      <c r="E2833" s="385">
        <f ca="1">IFERROR(INDEX('3. GRI Pricing'!$A$16:$AP$616,MATCH('PBI data'!$B2833,'3. GRI Pricing'!$A$16:$A$616,0),MATCH('PBI data'!$D2833,'3. GRI Pricing'!$A$16:$AP$16,0)),0)</f>
        <v>1441.5999999999997</v>
      </c>
    </row>
    <row r="2834" spans="1:5" x14ac:dyDescent="0.25">
      <c r="A2834" s="381">
        <f>A2822+1</f>
        <v>237</v>
      </c>
      <c r="B2834" s="383" t="str">
        <f ca="1">OFFSET('3. GRI Pricing'!$A$16,'PBI data'!A2834,0)</f>
        <v>222708237</v>
      </c>
      <c r="C2834" s="384">
        <f t="shared" si="414"/>
        <v>45566</v>
      </c>
      <c r="D2834" s="384">
        <f t="shared" si="414"/>
        <v>45596</v>
      </c>
      <c r="E2834" s="385">
        <f ca="1">IFERROR(INDEX('3. GRI Pricing'!$A$16:$AP$616,MATCH('PBI data'!$B2834,'3. GRI Pricing'!$A$16:$A$616,0),MATCH('PBI data'!$D2834,'3. GRI Pricing'!$A$16:$AP$16,0)),0)</f>
        <v>1411.9703905067965</v>
      </c>
    </row>
    <row r="2835" spans="1:5" x14ac:dyDescent="0.25">
      <c r="B2835" s="1" t="str">
        <f ca="1">B2834</f>
        <v>222708237</v>
      </c>
      <c r="C2835" s="384">
        <f t="shared" si="414"/>
        <v>45597</v>
      </c>
      <c r="D2835" s="384">
        <f t="shared" si="414"/>
        <v>45626</v>
      </c>
      <c r="E2835" s="385">
        <f ca="1">IFERROR(INDEX('3. GRI Pricing'!$A$16:$AP$616,MATCH('PBI data'!$B2835,'3. GRI Pricing'!$A$16:$A$616,0),MATCH('PBI data'!$D2835,'3. GRI Pricing'!$A$16:$AP$16,0)),0)</f>
        <v>1418.7488536970338</v>
      </c>
    </row>
    <row r="2836" spans="1:5" x14ac:dyDescent="0.25">
      <c r="B2836" s="1" t="str">
        <f t="shared" ref="B2836:B2845" ca="1" si="415">B2835</f>
        <v>222708237</v>
      </c>
      <c r="C2836" s="384">
        <f t="shared" si="414"/>
        <v>45627</v>
      </c>
      <c r="D2836" s="384">
        <f t="shared" si="414"/>
        <v>45657</v>
      </c>
      <c r="E2836" s="385">
        <f ca="1">IFERROR(INDEX('3. GRI Pricing'!$A$16:$AP$616,MATCH('PBI data'!$B2836,'3. GRI Pricing'!$A$16:$A$616,0),MATCH('PBI data'!$D2836,'3. GRI Pricing'!$A$16:$AP$16,0)),0)</f>
        <v>1425.7874540823279</v>
      </c>
    </row>
    <row r="2837" spans="1:5" x14ac:dyDescent="0.25">
      <c r="B2837" s="1" t="str">
        <f t="shared" ca="1" si="415"/>
        <v>222708237</v>
      </c>
      <c r="C2837" s="384">
        <f t="shared" si="414"/>
        <v>45658</v>
      </c>
      <c r="D2837" s="384">
        <f t="shared" si="414"/>
        <v>45688</v>
      </c>
      <c r="E2837" s="385">
        <f ca="1">IFERROR(INDEX('3. GRI Pricing'!$A$16:$AP$616,MATCH('PBI data'!$B2837,'3. GRI Pricing'!$A$16:$A$616,0),MATCH('PBI data'!$D2837,'3. GRI Pricing'!$A$16:$AP$16,0)),0)</f>
        <v>1432.8609738934633</v>
      </c>
    </row>
    <row r="2838" spans="1:5" x14ac:dyDescent="0.25">
      <c r="B2838" s="1" t="str">
        <f t="shared" ca="1" si="415"/>
        <v>222708237</v>
      </c>
      <c r="C2838" s="384">
        <f t="shared" si="414"/>
        <v>45689</v>
      </c>
      <c r="D2838" s="384">
        <f t="shared" si="414"/>
        <v>45716</v>
      </c>
      <c r="E2838" s="385">
        <f ca="1">IFERROR(INDEX('3. GRI Pricing'!$A$16:$AP$616,MATCH('PBI data'!$B2838,'3. GRI Pricing'!$A$16:$A$616,0),MATCH('PBI data'!$D2838,'3. GRI Pricing'!$A$16:$AP$16,0)),0)</f>
        <v>1439.2801176034998</v>
      </c>
    </row>
    <row r="2839" spans="1:5" x14ac:dyDescent="0.25">
      <c r="B2839" s="1" t="str">
        <f t="shared" ca="1" si="415"/>
        <v>222708237</v>
      </c>
      <c r="C2839" s="384">
        <f t="shared" si="414"/>
        <v>45717</v>
      </c>
      <c r="D2839" s="384">
        <f t="shared" si="414"/>
        <v>45747</v>
      </c>
      <c r="E2839" s="385">
        <f ca="1">IFERROR(INDEX('3. GRI Pricing'!$A$16:$AP$616,MATCH('PBI data'!$B2839,'3. GRI Pricing'!$A$16:$A$616,0),MATCH('PBI data'!$D2839,'3. GRI Pricing'!$A$16:$AP$16,0)),0)</f>
        <v>1446.4205762998447</v>
      </c>
    </row>
    <row r="2840" spans="1:5" x14ac:dyDescent="0.25">
      <c r="B2840" s="1" t="str">
        <f t="shared" ca="1" si="415"/>
        <v>222708237</v>
      </c>
      <c r="C2840" s="384">
        <f t="shared" si="414"/>
        <v>45748</v>
      </c>
      <c r="D2840" s="384">
        <f t="shared" si="414"/>
        <v>45777</v>
      </c>
      <c r="E2840" s="385">
        <f ca="1">IFERROR(INDEX('3. GRI Pricing'!$A$16:$AP$616,MATCH('PBI data'!$B2840,'3. GRI Pricing'!$A$16:$A$616,0),MATCH('PBI data'!$D2840,'3. GRI Pricing'!$A$16:$AP$16,0)),0)</f>
        <v>1453.3644249102472</v>
      </c>
    </row>
    <row r="2841" spans="1:5" x14ac:dyDescent="0.25">
      <c r="B2841" s="1" t="str">
        <f t="shared" ca="1" si="415"/>
        <v>222708237</v>
      </c>
      <c r="C2841" s="384">
        <f t="shared" si="414"/>
        <v>45778</v>
      </c>
      <c r="D2841" s="384">
        <f t="shared" si="414"/>
        <v>45808</v>
      </c>
      <c r="E2841" s="385">
        <f ca="1">IFERROR(INDEX('3. GRI Pricing'!$A$16:$AP$616,MATCH('PBI data'!$B2841,'3. GRI Pricing'!$A$16:$A$616,0),MATCH('PBI data'!$D2841,'3. GRI Pricing'!$A$16:$AP$16,0)),0)</f>
        <v>1460.5747577147386</v>
      </c>
    </row>
    <row r="2842" spans="1:5" x14ac:dyDescent="0.25">
      <c r="B2842" s="1" t="str">
        <f t="shared" ca="1" si="415"/>
        <v>222708237</v>
      </c>
      <c r="C2842" s="384">
        <f t="shared" si="414"/>
        <v>45809</v>
      </c>
      <c r="D2842" s="384">
        <f t="shared" si="414"/>
        <v>45838</v>
      </c>
      <c r="E2842" s="385">
        <f ca="1">IFERROR(INDEX('3. GRI Pricing'!$A$16:$AP$616,MATCH('PBI data'!$B2842,'3. GRI Pricing'!$A$16:$A$616,0),MATCH('PBI data'!$D2842,'3. GRI Pricing'!$A$16:$AP$16,0)),0)</f>
        <v>1467.5865564736384</v>
      </c>
    </row>
    <row r="2843" spans="1:5" x14ac:dyDescent="0.25">
      <c r="B2843" s="1" t="str">
        <f t="shared" ca="1" si="415"/>
        <v>222708237</v>
      </c>
      <c r="C2843" s="384">
        <f t="shared" si="414"/>
        <v>45839</v>
      </c>
      <c r="D2843" s="384">
        <f t="shared" si="414"/>
        <v>45869</v>
      </c>
      <c r="E2843" s="385">
        <f ca="1">IFERROR(INDEX('3. GRI Pricing'!$A$16:$AP$616,MATCH('PBI data'!$B2843,'3. GRI Pricing'!$A$16:$A$616,0),MATCH('PBI data'!$D2843,'3. GRI Pricing'!$A$16:$AP$16,0)),0)</f>
        <v>1474.8674471506108</v>
      </c>
    </row>
    <row r="2844" spans="1:5" x14ac:dyDescent="0.25">
      <c r="B2844" s="1" t="str">
        <f t="shared" ca="1" si="415"/>
        <v>222708237</v>
      </c>
      <c r="C2844" s="384">
        <f t="shared" si="414"/>
        <v>45870</v>
      </c>
      <c r="D2844" s="384">
        <f t="shared" si="414"/>
        <v>45900</v>
      </c>
      <c r="E2844" s="385">
        <f ca="1">IFERROR(INDEX('3. GRI Pricing'!$A$16:$AP$616,MATCH('PBI data'!$B2844,'3. GRI Pricing'!$A$16:$A$616,0),MATCH('PBI data'!$D2844,'3. GRI Pricing'!$A$16:$AP$16,0)),0)</f>
        <v>1482.1844592875516</v>
      </c>
    </row>
    <row r="2845" spans="1:5" x14ac:dyDescent="0.25">
      <c r="B2845" s="1" t="str">
        <f t="shared" ca="1" si="415"/>
        <v>222708237</v>
      </c>
      <c r="C2845" s="384">
        <f t="shared" si="414"/>
        <v>45901</v>
      </c>
      <c r="D2845" s="384">
        <f t="shared" si="414"/>
        <v>45930</v>
      </c>
      <c r="E2845" s="385">
        <f ca="1">IFERROR(INDEX('3. GRI Pricing'!$A$16:$AP$616,MATCH('PBI data'!$B2845,'3. GRI Pricing'!$A$16:$A$616,0),MATCH('PBI data'!$D2845,'3. GRI Pricing'!$A$16:$AP$16,0)),0)</f>
        <v>1489.2999999999997</v>
      </c>
    </row>
    <row r="2846" spans="1:5" x14ac:dyDescent="0.25">
      <c r="A2846" s="381">
        <f>A2834+1</f>
        <v>238</v>
      </c>
      <c r="B2846" s="383" t="str">
        <f ca="1">OFFSET('3. GRI Pricing'!$A$16,'PBI data'!A2846,0)</f>
        <v>222708238</v>
      </c>
      <c r="C2846" s="384">
        <f t="shared" si="414"/>
        <v>45566</v>
      </c>
      <c r="D2846" s="384">
        <f t="shared" si="414"/>
        <v>45596</v>
      </c>
      <c r="E2846" s="385">
        <f ca="1">IFERROR(INDEX('3. GRI Pricing'!$A$16:$AP$616,MATCH('PBI data'!$B2846,'3. GRI Pricing'!$A$16:$A$616,0),MATCH('PBI data'!$D2846,'3. GRI Pricing'!$A$16:$AP$16,0)),0)</f>
        <v>1371.7719452254644</v>
      </c>
    </row>
    <row r="2847" spans="1:5" x14ac:dyDescent="0.25">
      <c r="B2847" s="1" t="str">
        <f ca="1">B2846</f>
        <v>222708238</v>
      </c>
      <c r="C2847" s="384">
        <f t="shared" ref="C2847:D2862" si="416">C2835</f>
        <v>45597</v>
      </c>
      <c r="D2847" s="384">
        <f t="shared" si="416"/>
        <v>45626</v>
      </c>
      <c r="E2847" s="385">
        <f ca="1">IFERROR(INDEX('3. GRI Pricing'!$A$16:$AP$616,MATCH('PBI data'!$B2847,'3. GRI Pricing'!$A$16:$A$616,0),MATCH('PBI data'!$D2847,'3. GRI Pricing'!$A$16:$AP$16,0)),0)</f>
        <v>1378.3574272572607</v>
      </c>
    </row>
    <row r="2848" spans="1:5" x14ac:dyDescent="0.25">
      <c r="B2848" s="1" t="str">
        <f t="shared" ref="B2848:B2857" ca="1" si="417">B2847</f>
        <v>222708238</v>
      </c>
      <c r="C2848" s="384">
        <f t="shared" si="416"/>
        <v>45627</v>
      </c>
      <c r="D2848" s="384">
        <f t="shared" si="416"/>
        <v>45657</v>
      </c>
      <c r="E2848" s="385">
        <f ca="1">IFERROR(INDEX('3. GRI Pricing'!$A$16:$AP$616,MATCH('PBI data'!$B2848,'3. GRI Pricing'!$A$16:$A$616,0),MATCH('PBI data'!$D2848,'3. GRI Pricing'!$A$16:$AP$16,0)),0)</f>
        <v>1385.1956404429736</v>
      </c>
    </row>
    <row r="2849" spans="1:5" x14ac:dyDescent="0.25">
      <c r="B2849" s="1" t="str">
        <f t="shared" ca="1" si="417"/>
        <v>222708238</v>
      </c>
      <c r="C2849" s="384">
        <f t="shared" si="416"/>
        <v>45658</v>
      </c>
      <c r="D2849" s="384">
        <f t="shared" si="416"/>
        <v>45688</v>
      </c>
      <c r="E2849" s="385">
        <f ca="1">IFERROR(INDEX('3. GRI Pricing'!$A$16:$AP$616,MATCH('PBI data'!$B2849,'3. GRI Pricing'!$A$16:$A$616,0),MATCH('PBI data'!$D2849,'3. GRI Pricing'!$A$16:$AP$16,0)),0)</f>
        <v>1392.0677789071726</v>
      </c>
    </row>
    <row r="2850" spans="1:5" x14ac:dyDescent="0.25">
      <c r="B2850" s="1" t="str">
        <f t="shared" ca="1" si="417"/>
        <v>222708238</v>
      </c>
      <c r="C2850" s="384">
        <f t="shared" si="416"/>
        <v>45689</v>
      </c>
      <c r="D2850" s="384">
        <f t="shared" si="416"/>
        <v>45716</v>
      </c>
      <c r="E2850" s="385">
        <f ca="1">IFERROR(INDEX('3. GRI Pricing'!$A$16:$AP$616,MATCH('PBI data'!$B2850,'3. GRI Pricing'!$A$16:$A$616,0),MATCH('PBI data'!$D2850,'3. GRI Pricing'!$A$16:$AP$16,0)),0)</f>
        <v>1398.3041711948592</v>
      </c>
    </row>
    <row r="2851" spans="1:5" x14ac:dyDescent="0.25">
      <c r="B2851" s="1" t="str">
        <f t="shared" ca="1" si="417"/>
        <v>222708238</v>
      </c>
      <c r="C2851" s="384">
        <f t="shared" si="416"/>
        <v>45717</v>
      </c>
      <c r="D2851" s="384">
        <f t="shared" si="416"/>
        <v>45747</v>
      </c>
      <c r="E2851" s="385">
        <f ca="1">IFERROR(INDEX('3. GRI Pricing'!$A$16:$AP$616,MATCH('PBI data'!$B2851,'3. GRI Pricing'!$A$16:$A$616,0),MATCH('PBI data'!$D2851,'3. GRI Pricing'!$A$16:$AP$16,0)),0)</f>
        <v>1405.2413428108812</v>
      </c>
    </row>
    <row r="2852" spans="1:5" x14ac:dyDescent="0.25">
      <c r="B2852" s="1" t="str">
        <f t="shared" ca="1" si="417"/>
        <v>222708238</v>
      </c>
      <c r="C2852" s="384">
        <f t="shared" si="416"/>
        <v>45748</v>
      </c>
      <c r="D2852" s="384">
        <f t="shared" si="416"/>
        <v>45777</v>
      </c>
      <c r="E2852" s="385">
        <f ca="1">IFERROR(INDEX('3. GRI Pricing'!$A$16:$AP$616,MATCH('PBI data'!$B2852,'3. GRI Pricing'!$A$16:$A$616,0),MATCH('PBI data'!$D2852,'3. GRI Pricing'!$A$16:$AP$16,0)),0)</f>
        <v>1411.9875017811298</v>
      </c>
    </row>
    <row r="2853" spans="1:5" x14ac:dyDescent="0.25">
      <c r="B2853" s="1" t="str">
        <f t="shared" ca="1" si="417"/>
        <v>222708238</v>
      </c>
      <c r="C2853" s="384">
        <f t="shared" si="416"/>
        <v>45778</v>
      </c>
      <c r="D2853" s="384">
        <f t="shared" si="416"/>
        <v>45808</v>
      </c>
      <c r="E2853" s="385">
        <f ca="1">IFERROR(INDEX('3. GRI Pricing'!$A$16:$AP$616,MATCH('PBI data'!$B2853,'3. GRI Pricing'!$A$16:$A$616,0),MATCH('PBI data'!$D2853,'3. GRI Pricing'!$A$16:$AP$16,0)),0)</f>
        <v>1418.9925582068456</v>
      </c>
    </row>
    <row r="2854" spans="1:5" x14ac:dyDescent="0.25">
      <c r="B2854" s="1" t="str">
        <f t="shared" ca="1" si="417"/>
        <v>222708238</v>
      </c>
      <c r="C2854" s="384">
        <f t="shared" si="416"/>
        <v>45809</v>
      </c>
      <c r="D2854" s="384">
        <f t="shared" si="416"/>
        <v>45838</v>
      </c>
      <c r="E2854" s="385">
        <f ca="1">IFERROR(INDEX('3. GRI Pricing'!$A$16:$AP$616,MATCH('PBI data'!$B2854,'3. GRI Pricing'!$A$16:$A$616,0),MATCH('PBI data'!$D2854,'3. GRI Pricing'!$A$16:$AP$16,0)),0)</f>
        <v>1425.804732801791</v>
      </c>
    </row>
    <row r="2855" spans="1:5" x14ac:dyDescent="0.25">
      <c r="B2855" s="1" t="str">
        <f t="shared" ca="1" si="417"/>
        <v>222708238</v>
      </c>
      <c r="C2855" s="384">
        <f t="shared" si="416"/>
        <v>45839</v>
      </c>
      <c r="D2855" s="384">
        <f t="shared" si="416"/>
        <v>45869</v>
      </c>
      <c r="E2855" s="385">
        <f ca="1">IFERROR(INDEX('3. GRI Pricing'!$A$16:$AP$616,MATCH('PBI data'!$B2855,'3. GRI Pricing'!$A$16:$A$616,0),MATCH('PBI data'!$D2855,'3. GRI Pricing'!$A$16:$AP$16,0)),0)</f>
        <v>1432.8783383349351</v>
      </c>
    </row>
    <row r="2856" spans="1:5" x14ac:dyDescent="0.25">
      <c r="B2856" s="1" t="str">
        <f t="shared" ca="1" si="417"/>
        <v>222708238</v>
      </c>
      <c r="C2856" s="384">
        <f t="shared" si="416"/>
        <v>45870</v>
      </c>
      <c r="D2856" s="384">
        <f t="shared" si="416"/>
        <v>45900</v>
      </c>
      <c r="E2856" s="385">
        <f ca="1">IFERROR(INDEX('3. GRI Pricing'!$A$16:$AP$616,MATCH('PBI data'!$B2856,'3. GRI Pricing'!$A$16:$A$616,0),MATCH('PBI data'!$D2856,'3. GRI Pricing'!$A$16:$AP$16,0)),0)</f>
        <v>1439.9870369590803</v>
      </c>
    </row>
    <row r="2857" spans="1:5" x14ac:dyDescent="0.25">
      <c r="B2857" s="1" t="str">
        <f t="shared" ca="1" si="417"/>
        <v>222708238</v>
      </c>
      <c r="C2857" s="384">
        <f t="shared" si="416"/>
        <v>45901</v>
      </c>
      <c r="D2857" s="384">
        <f t="shared" si="416"/>
        <v>45930</v>
      </c>
      <c r="E2857" s="385">
        <f ca="1">IFERROR(INDEX('3. GRI Pricing'!$A$16:$AP$616,MATCH('PBI data'!$B2857,'3. GRI Pricing'!$A$16:$A$616,0),MATCH('PBI data'!$D2857,'3. GRI Pricing'!$A$16:$AP$16,0)),0)</f>
        <v>1446.8999999999996</v>
      </c>
    </row>
    <row r="2858" spans="1:5" x14ac:dyDescent="0.25">
      <c r="A2858" s="381">
        <f>A2846+1</f>
        <v>239</v>
      </c>
      <c r="B2858" s="381" t="str">
        <f ca="1">OFFSET('3. GRI Pricing'!$A$16,'PBI data'!A2858,0)</f>
        <v>222708239</v>
      </c>
      <c r="C2858" s="384">
        <f t="shared" si="416"/>
        <v>45566</v>
      </c>
      <c r="D2858" s="384">
        <f t="shared" si="416"/>
        <v>45596</v>
      </c>
      <c r="E2858" s="385">
        <f ca="1">IFERROR(INDEX('3. GRI Pricing'!$A$16:$AP$616,MATCH('PBI data'!$B2858,'3. GRI Pricing'!$A$16:$A$616,0),MATCH('PBI data'!$D2858,'3. GRI Pricing'!$A$16:$AP$16,0)),0)</f>
        <v>1773.7563980387872</v>
      </c>
    </row>
    <row r="2859" spans="1:5" x14ac:dyDescent="0.25">
      <c r="B2859" s="1" t="str">
        <f ca="1">B2858</f>
        <v>222708239</v>
      </c>
      <c r="C2859" s="384">
        <f t="shared" si="416"/>
        <v>45597</v>
      </c>
      <c r="D2859" s="384">
        <f t="shared" si="416"/>
        <v>45626</v>
      </c>
      <c r="E2859" s="385">
        <f ca="1">IFERROR(INDEX('3. GRI Pricing'!$A$16:$AP$616,MATCH('PBI data'!$B2859,'3. GRI Pricing'!$A$16:$A$616,0),MATCH('PBI data'!$D2859,'3. GRI Pricing'!$A$16:$AP$16,0)),0)</f>
        <v>1782.2716916549925</v>
      </c>
    </row>
    <row r="2860" spans="1:5" x14ac:dyDescent="0.25">
      <c r="B2860" s="1" t="str">
        <f t="shared" ref="B2860:B2869" ca="1" si="418">B2859</f>
        <v>222708239</v>
      </c>
      <c r="C2860" s="384">
        <f t="shared" si="416"/>
        <v>45627</v>
      </c>
      <c r="D2860" s="384">
        <f t="shared" si="416"/>
        <v>45657</v>
      </c>
      <c r="E2860" s="385">
        <f ca="1">IFERROR(INDEX('3. GRI Pricing'!$A$16:$AP$616,MATCH('PBI data'!$B2860,'3. GRI Pricing'!$A$16:$A$616,0),MATCH('PBI data'!$D2860,'3. GRI Pricing'!$A$16:$AP$16,0)),0)</f>
        <v>1791.1137768365186</v>
      </c>
    </row>
    <row r="2861" spans="1:5" x14ac:dyDescent="0.25">
      <c r="B2861" s="1" t="str">
        <f t="shared" ca="1" si="418"/>
        <v>222708239</v>
      </c>
      <c r="C2861" s="384">
        <f t="shared" si="416"/>
        <v>45658</v>
      </c>
      <c r="D2861" s="384">
        <f t="shared" si="416"/>
        <v>45688</v>
      </c>
      <c r="E2861" s="385">
        <f ca="1">IFERROR(INDEX('3. GRI Pricing'!$A$16:$AP$616,MATCH('PBI data'!$B2861,'3. GRI Pricing'!$A$16:$A$616,0),MATCH('PBI data'!$D2861,'3. GRI Pricing'!$A$16:$AP$16,0)),0)</f>
        <v>1799.9997287700801</v>
      </c>
    </row>
    <row r="2862" spans="1:5" x14ac:dyDescent="0.25">
      <c r="B2862" s="1" t="str">
        <f t="shared" ca="1" si="418"/>
        <v>222708239</v>
      </c>
      <c r="C2862" s="384">
        <f t="shared" si="416"/>
        <v>45689</v>
      </c>
      <c r="D2862" s="384">
        <f t="shared" si="416"/>
        <v>45716</v>
      </c>
      <c r="E2862" s="385">
        <f ca="1">IFERROR(INDEX('3. GRI Pricing'!$A$16:$AP$616,MATCH('PBI data'!$B2862,'3. GRI Pricing'!$A$16:$A$616,0),MATCH('PBI data'!$D2862,'3. GRI Pricing'!$A$16:$AP$16,0)),0)</f>
        <v>1808.0636352812646</v>
      </c>
    </row>
    <row r="2863" spans="1:5" x14ac:dyDescent="0.25">
      <c r="B2863" s="1" t="str">
        <f t="shared" ca="1" si="418"/>
        <v>222708239</v>
      </c>
      <c r="C2863" s="384">
        <f t="shared" ref="C2863:D2878" si="419">C2851</f>
        <v>45717</v>
      </c>
      <c r="D2863" s="384">
        <f t="shared" si="419"/>
        <v>45747</v>
      </c>
      <c r="E2863" s="385">
        <f ca="1">IFERROR(INDEX('3. GRI Pricing'!$A$16:$AP$616,MATCH('PBI data'!$B2863,'3. GRI Pricing'!$A$16:$A$616,0),MATCH('PBI data'!$D2863,'3. GRI Pricing'!$A$16:$AP$16,0)),0)</f>
        <v>1817.0336777005164</v>
      </c>
    </row>
    <row r="2864" spans="1:5" x14ac:dyDescent="0.25">
      <c r="B2864" s="1" t="str">
        <f t="shared" ca="1" si="418"/>
        <v>222708239</v>
      </c>
      <c r="C2864" s="384">
        <f t="shared" si="419"/>
        <v>45748</v>
      </c>
      <c r="D2864" s="384">
        <f t="shared" si="419"/>
        <v>45777</v>
      </c>
      <c r="E2864" s="385">
        <f ca="1">IFERROR(INDEX('3. GRI Pricing'!$A$16:$AP$616,MATCH('PBI data'!$B2864,'3. GRI Pricing'!$A$16:$A$616,0),MATCH('PBI data'!$D2864,'3. GRI Pricing'!$A$16:$AP$16,0)),0)</f>
        <v>1825.7567330723032</v>
      </c>
    </row>
    <row r="2865" spans="1:5" x14ac:dyDescent="0.25">
      <c r="B2865" s="1" t="str">
        <f t="shared" ca="1" si="418"/>
        <v>222708239</v>
      </c>
      <c r="C2865" s="384">
        <f t="shared" si="419"/>
        <v>45778</v>
      </c>
      <c r="D2865" s="384">
        <f t="shared" si="419"/>
        <v>45808</v>
      </c>
      <c r="E2865" s="385">
        <f ca="1">IFERROR(INDEX('3. GRI Pricing'!$A$16:$AP$616,MATCH('PBI data'!$B2865,'3. GRI Pricing'!$A$16:$A$616,0),MATCH('PBI data'!$D2865,'3. GRI Pricing'!$A$16:$AP$16,0)),0)</f>
        <v>1834.8145532857745</v>
      </c>
    </row>
    <row r="2866" spans="1:5" x14ac:dyDescent="0.25">
      <c r="B2866" s="1" t="str">
        <f t="shared" ca="1" si="418"/>
        <v>222708239</v>
      </c>
      <c r="C2866" s="384">
        <f t="shared" si="419"/>
        <v>45809</v>
      </c>
      <c r="D2866" s="384">
        <f t="shared" si="419"/>
        <v>45838</v>
      </c>
      <c r="E2866" s="385">
        <f ca="1">IFERROR(INDEX('3. GRI Pricing'!$A$16:$AP$616,MATCH('PBI data'!$B2866,'3. GRI Pricing'!$A$16:$A$616,0),MATCH('PBI data'!$D2866,'3. GRI Pricing'!$A$16:$AP$16,0)),0)</f>
        <v>1843.6229695202644</v>
      </c>
    </row>
    <row r="2867" spans="1:5" x14ac:dyDescent="0.25">
      <c r="B2867" s="1" t="str">
        <f t="shared" ca="1" si="418"/>
        <v>222708239</v>
      </c>
      <c r="C2867" s="384">
        <f t="shared" si="419"/>
        <v>45839</v>
      </c>
      <c r="D2867" s="384">
        <f t="shared" si="419"/>
        <v>45869</v>
      </c>
      <c r="E2867" s="385">
        <f ca="1">IFERROR(INDEX('3. GRI Pricing'!$A$16:$AP$616,MATCH('PBI data'!$B2867,'3. GRI Pricing'!$A$16:$A$616,0),MATCH('PBI data'!$D2867,'3. GRI Pricing'!$A$16:$AP$16,0)),0)</f>
        <v>1852.7694264916922</v>
      </c>
    </row>
    <row r="2868" spans="1:5" x14ac:dyDescent="0.25">
      <c r="B2868" s="1" t="str">
        <f t="shared" ca="1" si="418"/>
        <v>222708239</v>
      </c>
      <c r="C2868" s="384">
        <f t="shared" si="419"/>
        <v>45870</v>
      </c>
      <c r="D2868" s="384">
        <f t="shared" si="419"/>
        <v>45900</v>
      </c>
      <c r="E2868" s="385">
        <f ca="1">IFERROR(INDEX('3. GRI Pricing'!$A$16:$AP$616,MATCH('PBI data'!$B2868,'3. GRI Pricing'!$A$16:$A$616,0),MATCH('PBI data'!$D2868,'3. GRI Pricing'!$A$16:$AP$16,0)),0)</f>
        <v>1861.9612602437924</v>
      </c>
    </row>
    <row r="2869" spans="1:5" x14ac:dyDescent="0.25">
      <c r="B2869" s="1" t="str">
        <f t="shared" ca="1" si="418"/>
        <v>222708239</v>
      </c>
      <c r="C2869" s="384">
        <f t="shared" si="419"/>
        <v>45901</v>
      </c>
      <c r="D2869" s="384">
        <f t="shared" si="419"/>
        <v>45930</v>
      </c>
      <c r="E2869" s="385">
        <f ca="1">IFERROR(INDEX('3. GRI Pricing'!$A$16:$AP$616,MATCH('PBI data'!$B2869,'3. GRI Pricing'!$A$16:$A$616,0),MATCH('PBI data'!$D2869,'3. GRI Pricing'!$A$16:$AP$16,0)),0)</f>
        <v>1870.8999999999994</v>
      </c>
    </row>
    <row r="2870" spans="1:5" x14ac:dyDescent="0.25">
      <c r="A2870" s="381">
        <f>A2858+1</f>
        <v>240</v>
      </c>
      <c r="B2870" s="383" t="str">
        <f ca="1">OFFSET('3. GRI Pricing'!$A$16,'PBI data'!A2870,0)</f>
        <v>222708240</v>
      </c>
      <c r="C2870" s="384">
        <f t="shared" si="419"/>
        <v>45566</v>
      </c>
      <c r="D2870" s="384">
        <f t="shared" si="419"/>
        <v>45596</v>
      </c>
      <c r="E2870" s="385">
        <f ca="1">IFERROR(INDEX('3. GRI Pricing'!$A$16:$AP$616,MATCH('PBI data'!$B2870,'3. GRI Pricing'!$A$16:$A$616,0),MATCH('PBI data'!$D2870,'3. GRI Pricing'!$A$16:$AP$16,0)),0)</f>
        <v>1361.7223339051311</v>
      </c>
    </row>
    <row r="2871" spans="1:5" x14ac:dyDescent="0.25">
      <c r="B2871" s="1" t="str">
        <f ca="1">B2870</f>
        <v>222708240</v>
      </c>
      <c r="C2871" s="384">
        <f t="shared" si="419"/>
        <v>45597</v>
      </c>
      <c r="D2871" s="384">
        <f t="shared" si="419"/>
        <v>45626</v>
      </c>
      <c r="E2871" s="385">
        <f ca="1">IFERROR(INDEX('3. GRI Pricing'!$A$16:$AP$616,MATCH('PBI data'!$B2871,'3. GRI Pricing'!$A$16:$A$616,0),MATCH('PBI data'!$D2871,'3. GRI Pricing'!$A$16:$AP$16,0)),0)</f>
        <v>1368.2595706473171</v>
      </c>
    </row>
    <row r="2872" spans="1:5" x14ac:dyDescent="0.25">
      <c r="B2872" s="1" t="str">
        <f t="shared" ref="B2872:B2881" ca="1" si="420">B2871</f>
        <v>222708240</v>
      </c>
      <c r="C2872" s="384">
        <f t="shared" si="419"/>
        <v>45627</v>
      </c>
      <c r="D2872" s="384">
        <f t="shared" si="419"/>
        <v>45657</v>
      </c>
      <c r="E2872" s="385">
        <f ca="1">IFERROR(INDEX('3. GRI Pricing'!$A$16:$AP$616,MATCH('PBI data'!$B2872,'3. GRI Pricing'!$A$16:$A$616,0),MATCH('PBI data'!$D2872,'3. GRI Pricing'!$A$16:$AP$16,0)),0)</f>
        <v>1375.0476870331347</v>
      </c>
    </row>
    <row r="2873" spans="1:5" x14ac:dyDescent="0.25">
      <c r="B2873" s="1" t="str">
        <f t="shared" ca="1" si="420"/>
        <v>222708240</v>
      </c>
      <c r="C2873" s="384">
        <f t="shared" si="419"/>
        <v>45658</v>
      </c>
      <c r="D2873" s="384">
        <f t="shared" si="419"/>
        <v>45688</v>
      </c>
      <c r="E2873" s="385">
        <f ca="1">IFERROR(INDEX('3. GRI Pricing'!$A$16:$AP$616,MATCH('PBI data'!$B2873,'3. GRI Pricing'!$A$16:$A$616,0),MATCH('PBI data'!$D2873,'3. GRI Pricing'!$A$16:$AP$16,0)),0)</f>
        <v>1381.8694801605998</v>
      </c>
    </row>
    <row r="2874" spans="1:5" x14ac:dyDescent="0.25">
      <c r="B2874" s="1" t="str">
        <f t="shared" ca="1" si="420"/>
        <v>222708240</v>
      </c>
      <c r="C2874" s="384">
        <f t="shared" si="419"/>
        <v>45689</v>
      </c>
      <c r="D2874" s="384">
        <f t="shared" si="419"/>
        <v>45716</v>
      </c>
      <c r="E2874" s="385">
        <f ca="1">IFERROR(INDEX('3. GRI Pricing'!$A$16:$AP$616,MATCH('PBI data'!$B2874,'3. GRI Pricing'!$A$16:$A$616,0),MATCH('PBI data'!$D2874,'3. GRI Pricing'!$A$16:$AP$16,0)),0)</f>
        <v>1388.060184592699</v>
      </c>
    </row>
    <row r="2875" spans="1:5" x14ac:dyDescent="0.25">
      <c r="B2875" s="1" t="str">
        <f t="shared" ca="1" si="420"/>
        <v>222708240</v>
      </c>
      <c r="C2875" s="384">
        <f t="shared" si="419"/>
        <v>45717</v>
      </c>
      <c r="D2875" s="384">
        <f t="shared" si="419"/>
        <v>45747</v>
      </c>
      <c r="E2875" s="385">
        <f ca="1">IFERROR(INDEX('3. GRI Pricing'!$A$16:$AP$616,MATCH('PBI data'!$B2875,'3. GRI Pricing'!$A$16:$A$616,0),MATCH('PBI data'!$D2875,'3. GRI Pricing'!$A$16:$AP$16,0)),0)</f>
        <v>1394.9465344386401</v>
      </c>
    </row>
    <row r="2876" spans="1:5" x14ac:dyDescent="0.25">
      <c r="B2876" s="1" t="str">
        <f t="shared" ca="1" si="420"/>
        <v>222708240</v>
      </c>
      <c r="C2876" s="384">
        <f t="shared" si="419"/>
        <v>45748</v>
      </c>
      <c r="D2876" s="384">
        <f t="shared" si="419"/>
        <v>45777</v>
      </c>
      <c r="E2876" s="385">
        <f ca="1">IFERROR(INDEX('3. GRI Pricing'!$A$16:$AP$616,MATCH('PBI data'!$B2876,'3. GRI Pricing'!$A$16:$A$616,0),MATCH('PBI data'!$D2876,'3. GRI Pricing'!$A$16:$AP$16,0)),0)</f>
        <v>1401.6432709988503</v>
      </c>
    </row>
    <row r="2877" spans="1:5" x14ac:dyDescent="0.25">
      <c r="B2877" s="1" t="str">
        <f t="shared" ca="1" si="420"/>
        <v>222708240</v>
      </c>
      <c r="C2877" s="384">
        <f t="shared" si="419"/>
        <v>45778</v>
      </c>
      <c r="D2877" s="384">
        <f t="shared" si="419"/>
        <v>45808</v>
      </c>
      <c r="E2877" s="385">
        <f ca="1">IFERROR(INDEX('3. GRI Pricing'!$A$16:$AP$616,MATCH('PBI data'!$B2877,'3. GRI Pricing'!$A$16:$A$616,0),MATCH('PBI data'!$D2877,'3. GRI Pricing'!$A$16:$AP$16,0)),0)</f>
        <v>1408.5970083298721</v>
      </c>
    </row>
    <row r="2878" spans="1:5" x14ac:dyDescent="0.25">
      <c r="B2878" s="1" t="str">
        <f t="shared" ca="1" si="420"/>
        <v>222708240</v>
      </c>
      <c r="C2878" s="384">
        <f t="shared" si="419"/>
        <v>45809</v>
      </c>
      <c r="D2878" s="384">
        <f t="shared" si="419"/>
        <v>45838</v>
      </c>
      <c r="E2878" s="385">
        <f ca="1">IFERROR(INDEX('3. GRI Pricing'!$A$16:$AP$616,MATCH('PBI data'!$B2878,'3. GRI Pricing'!$A$16:$A$616,0),MATCH('PBI data'!$D2878,'3. GRI Pricing'!$A$16:$AP$16,0)),0)</f>
        <v>1415.3592768838289</v>
      </c>
    </row>
    <row r="2879" spans="1:5" x14ac:dyDescent="0.25">
      <c r="B2879" s="1" t="str">
        <f t="shared" ca="1" si="420"/>
        <v>222708240</v>
      </c>
      <c r="C2879" s="384">
        <f t="shared" ref="C2879:D2894" si="421">C2867</f>
        <v>45839</v>
      </c>
      <c r="D2879" s="384">
        <f t="shared" si="421"/>
        <v>45869</v>
      </c>
      <c r="E2879" s="385">
        <f ca="1">IFERROR(INDEX('3. GRI Pricing'!$A$16:$AP$616,MATCH('PBI data'!$B2879,'3. GRI Pricing'!$A$16:$A$616,0),MATCH('PBI data'!$D2879,'3. GRI Pricing'!$A$16:$AP$16,0)),0)</f>
        <v>1422.3810611310157</v>
      </c>
    </row>
    <row r="2880" spans="1:5" x14ac:dyDescent="0.25">
      <c r="B2880" s="1" t="str">
        <f t="shared" ca="1" si="420"/>
        <v>222708240</v>
      </c>
      <c r="C2880" s="384">
        <f t="shared" si="421"/>
        <v>45870</v>
      </c>
      <c r="D2880" s="384">
        <f t="shared" si="421"/>
        <v>45900</v>
      </c>
      <c r="E2880" s="385">
        <f ca="1">IFERROR(INDEX('3. GRI Pricing'!$A$16:$AP$616,MATCH('PBI data'!$B2880,'3. GRI Pricing'!$A$16:$A$616,0),MATCH('PBI data'!$D2880,'3. GRI Pricing'!$A$16:$AP$16,0)),0)</f>
        <v>1429.4376813769622</v>
      </c>
    </row>
    <row r="2881" spans="1:5" x14ac:dyDescent="0.25">
      <c r="B2881" s="1" t="str">
        <f t="shared" ca="1" si="420"/>
        <v>222708240</v>
      </c>
      <c r="C2881" s="384">
        <f t="shared" si="421"/>
        <v>45901</v>
      </c>
      <c r="D2881" s="384">
        <f t="shared" si="421"/>
        <v>45930</v>
      </c>
      <c r="E2881" s="385">
        <f ca="1">IFERROR(INDEX('3. GRI Pricing'!$A$16:$AP$616,MATCH('PBI data'!$B2881,'3. GRI Pricing'!$A$16:$A$616,0),MATCH('PBI data'!$D2881,'3. GRI Pricing'!$A$16:$AP$16,0)),0)</f>
        <v>1436.2999999999993</v>
      </c>
    </row>
    <row r="2882" spans="1:5" x14ac:dyDescent="0.25">
      <c r="A2882" s="381">
        <f>A2870+1</f>
        <v>241</v>
      </c>
      <c r="B2882" s="383" t="str">
        <f ca="1">OFFSET('3. GRI Pricing'!$A$16,'PBI data'!A2882,0)</f>
        <v>222708241</v>
      </c>
      <c r="C2882" s="384">
        <f t="shared" si="421"/>
        <v>45566</v>
      </c>
      <c r="D2882" s="384">
        <f t="shared" si="421"/>
        <v>45596</v>
      </c>
      <c r="E2882" s="385">
        <f ca="1">IFERROR(INDEX('3. GRI Pricing'!$A$16:$AP$616,MATCH('PBI data'!$B2882,'3. GRI Pricing'!$A$16:$A$616,0),MATCH('PBI data'!$D2882,'3. GRI Pricing'!$A$16:$AP$16,0)),0)</f>
        <v>1723.5083414371218</v>
      </c>
    </row>
    <row r="2883" spans="1:5" x14ac:dyDescent="0.25">
      <c r="B2883" s="1" t="str">
        <f ca="1">B2882</f>
        <v>222708241</v>
      </c>
      <c r="C2883" s="384">
        <f t="shared" si="421"/>
        <v>45597</v>
      </c>
      <c r="D2883" s="384">
        <f t="shared" si="421"/>
        <v>45626</v>
      </c>
      <c r="E2883" s="385">
        <f ca="1">IFERROR(INDEX('3. GRI Pricing'!$A$16:$AP$616,MATCH('PBI data'!$B2883,'3. GRI Pricing'!$A$16:$A$616,0),MATCH('PBI data'!$D2883,'3. GRI Pricing'!$A$16:$AP$16,0)),0)</f>
        <v>1731.782408605276</v>
      </c>
    </row>
    <row r="2884" spans="1:5" x14ac:dyDescent="0.25">
      <c r="B2884" s="1" t="str">
        <f t="shared" ref="B2884:B2893" ca="1" si="422">B2883</f>
        <v>222708241</v>
      </c>
      <c r="C2884" s="384">
        <f t="shared" si="421"/>
        <v>45627</v>
      </c>
      <c r="D2884" s="384">
        <f t="shared" si="421"/>
        <v>45657</v>
      </c>
      <c r="E2884" s="385">
        <f ca="1">IFERROR(INDEX('3. GRI Pricing'!$A$16:$AP$616,MATCH('PBI data'!$B2884,'3. GRI Pricing'!$A$16:$A$616,0),MATCH('PBI data'!$D2884,'3. GRI Pricing'!$A$16:$AP$16,0)),0)</f>
        <v>1740.3740097873256</v>
      </c>
    </row>
    <row r="2885" spans="1:5" x14ac:dyDescent="0.25">
      <c r="B2885" s="1" t="str">
        <f t="shared" ca="1" si="422"/>
        <v>222708241</v>
      </c>
      <c r="C2885" s="384">
        <f t="shared" si="421"/>
        <v>45658</v>
      </c>
      <c r="D2885" s="384">
        <f t="shared" si="421"/>
        <v>45688</v>
      </c>
      <c r="E2885" s="385">
        <f ca="1">IFERROR(INDEX('3. GRI Pricing'!$A$16:$AP$616,MATCH('PBI data'!$B2885,'3. GRI Pricing'!$A$16:$A$616,0),MATCH('PBI data'!$D2885,'3. GRI Pricing'!$A$16:$AP$16,0)),0)</f>
        <v>1749.0082350372168</v>
      </c>
    </row>
    <row r="2886" spans="1:5" x14ac:dyDescent="0.25">
      <c r="B2886" s="1" t="str">
        <f t="shared" ca="1" si="422"/>
        <v>222708241</v>
      </c>
      <c r="C2886" s="384">
        <f t="shared" si="421"/>
        <v>45689</v>
      </c>
      <c r="D2886" s="384">
        <f t="shared" si="421"/>
        <v>45716</v>
      </c>
      <c r="E2886" s="385">
        <f ca="1">IFERROR(INDEX('3. GRI Pricing'!$A$16:$AP$616,MATCH('PBI data'!$B2886,'3. GRI Pricing'!$A$16:$A$616,0),MATCH('PBI data'!$D2886,'3. GRI Pricing'!$A$16:$AP$16,0)),0)</f>
        <v>1756.8437022704641</v>
      </c>
    </row>
    <row r="2887" spans="1:5" x14ac:dyDescent="0.25">
      <c r="B2887" s="1" t="str">
        <f t="shared" ca="1" si="422"/>
        <v>222708241</v>
      </c>
      <c r="C2887" s="384">
        <f t="shared" si="421"/>
        <v>45717</v>
      </c>
      <c r="D2887" s="384">
        <f t="shared" si="421"/>
        <v>45747</v>
      </c>
      <c r="E2887" s="385">
        <f ca="1">IFERROR(INDEX('3. GRI Pricing'!$A$16:$AP$616,MATCH('PBI data'!$B2887,'3. GRI Pricing'!$A$16:$A$616,0),MATCH('PBI data'!$D2887,'3. GRI Pricing'!$A$16:$AP$16,0)),0)</f>
        <v>1765.559635839312</v>
      </c>
    </row>
    <row r="2888" spans="1:5" x14ac:dyDescent="0.25">
      <c r="B2888" s="1" t="str">
        <f t="shared" ca="1" si="422"/>
        <v>222708241</v>
      </c>
      <c r="C2888" s="384">
        <f t="shared" si="421"/>
        <v>45748</v>
      </c>
      <c r="D2888" s="384">
        <f t="shared" si="421"/>
        <v>45777</v>
      </c>
      <c r="E2888" s="385">
        <f ca="1">IFERROR(INDEX('3. GRI Pricing'!$A$16:$AP$616,MATCH('PBI data'!$B2888,'3. GRI Pricing'!$A$16:$A$616,0),MATCH('PBI data'!$D2888,'3. GRI Pricing'!$A$16:$AP$16,0)),0)</f>
        <v>1774.0355791609065</v>
      </c>
    </row>
    <row r="2889" spans="1:5" x14ac:dyDescent="0.25">
      <c r="B2889" s="1" t="str">
        <f t="shared" ca="1" si="422"/>
        <v>222708241</v>
      </c>
      <c r="C2889" s="384">
        <f t="shared" si="421"/>
        <v>45778</v>
      </c>
      <c r="D2889" s="384">
        <f t="shared" si="421"/>
        <v>45808</v>
      </c>
      <c r="E2889" s="385">
        <f ca="1">IFERROR(INDEX('3. GRI Pricing'!$A$16:$AP$616,MATCH('PBI data'!$B2889,'3. GRI Pricing'!$A$16:$A$616,0),MATCH('PBI data'!$D2889,'3. GRI Pricing'!$A$16:$AP$16,0)),0)</f>
        <v>1782.8368039009083</v>
      </c>
    </row>
    <row r="2890" spans="1:5" x14ac:dyDescent="0.25">
      <c r="B2890" s="1" t="str">
        <f t="shared" ca="1" si="422"/>
        <v>222708241</v>
      </c>
      <c r="C2890" s="384">
        <f t="shared" si="421"/>
        <v>45809</v>
      </c>
      <c r="D2890" s="384">
        <f t="shared" si="421"/>
        <v>45838</v>
      </c>
      <c r="E2890" s="385">
        <f ca="1">IFERROR(INDEX('3. GRI Pricing'!$A$16:$AP$616,MATCH('PBI data'!$B2890,'3. GRI Pricing'!$A$16:$A$616,0),MATCH('PBI data'!$D2890,'3. GRI Pricing'!$A$16:$AP$16,0)),0)</f>
        <v>1791.3956899304551</v>
      </c>
    </row>
    <row r="2891" spans="1:5" x14ac:dyDescent="0.25">
      <c r="B2891" s="1" t="str">
        <f t="shared" ca="1" si="422"/>
        <v>222708241</v>
      </c>
      <c r="C2891" s="384">
        <f t="shared" si="421"/>
        <v>45839</v>
      </c>
      <c r="D2891" s="384">
        <f t="shared" si="421"/>
        <v>45869</v>
      </c>
      <c r="E2891" s="385">
        <f ca="1">IFERROR(INDEX('3. GRI Pricing'!$A$16:$AP$616,MATCH('PBI data'!$B2891,'3. GRI Pricing'!$A$16:$A$616,0),MATCH('PBI data'!$D2891,'3. GRI Pricing'!$A$16:$AP$16,0)),0)</f>
        <v>1800.2830404720976</v>
      </c>
    </row>
    <row r="2892" spans="1:5" x14ac:dyDescent="0.25">
      <c r="B2892" s="1" t="str">
        <f t="shared" ca="1" si="422"/>
        <v>222708241</v>
      </c>
      <c r="C2892" s="384">
        <f t="shared" si="421"/>
        <v>45870</v>
      </c>
      <c r="D2892" s="384">
        <f t="shared" si="421"/>
        <v>45900</v>
      </c>
      <c r="E2892" s="385">
        <f ca="1">IFERROR(INDEX('3. GRI Pricing'!$A$16:$AP$616,MATCH('PBI data'!$B2892,'3. GRI Pricing'!$A$16:$A$616,0),MATCH('PBI data'!$D2892,'3. GRI Pricing'!$A$16:$AP$16,0)),0)</f>
        <v>1809.2144823332033</v>
      </c>
    </row>
    <row r="2893" spans="1:5" x14ac:dyDescent="0.25">
      <c r="B2893" s="1" t="str">
        <f t="shared" ca="1" si="422"/>
        <v>222708241</v>
      </c>
      <c r="C2893" s="384">
        <f t="shared" si="421"/>
        <v>45901</v>
      </c>
      <c r="D2893" s="384">
        <f t="shared" si="421"/>
        <v>45930</v>
      </c>
      <c r="E2893" s="385">
        <f ca="1">IFERROR(INDEX('3. GRI Pricing'!$A$16:$AP$616,MATCH('PBI data'!$B2893,'3. GRI Pricing'!$A$16:$A$616,0),MATCH('PBI data'!$D2893,'3. GRI Pricing'!$A$16:$AP$16,0)),0)</f>
        <v>1817.8999999999992</v>
      </c>
    </row>
    <row r="2894" spans="1:5" x14ac:dyDescent="0.25">
      <c r="A2894" s="381">
        <f>A2882+1</f>
        <v>242</v>
      </c>
      <c r="B2894" s="383" t="str">
        <f ca="1">OFFSET('3. GRI Pricing'!$A$16,'PBI data'!A2894,0)</f>
        <v>222708242</v>
      </c>
      <c r="C2894" s="384">
        <f t="shared" si="421"/>
        <v>45566</v>
      </c>
      <c r="D2894" s="384">
        <f t="shared" si="421"/>
        <v>45596</v>
      </c>
      <c r="E2894" s="385">
        <f ca="1">IFERROR(INDEX('3. GRI Pricing'!$A$16:$AP$616,MATCH('PBI data'!$B2894,'3. GRI Pricing'!$A$16:$A$616,0),MATCH('PBI data'!$D2894,'3. GRI Pricing'!$A$16:$AP$16,0)),0)</f>
        <v>1361.7223339051311</v>
      </c>
    </row>
    <row r="2895" spans="1:5" x14ac:dyDescent="0.25">
      <c r="B2895" s="1" t="str">
        <f ca="1">B2894</f>
        <v>222708242</v>
      </c>
      <c r="C2895" s="384">
        <f t="shared" ref="C2895:D2910" si="423">C2883</f>
        <v>45597</v>
      </c>
      <c r="D2895" s="384">
        <f t="shared" si="423"/>
        <v>45626</v>
      </c>
      <c r="E2895" s="385">
        <f ca="1">IFERROR(INDEX('3. GRI Pricing'!$A$16:$AP$616,MATCH('PBI data'!$B2895,'3. GRI Pricing'!$A$16:$A$616,0),MATCH('PBI data'!$D2895,'3. GRI Pricing'!$A$16:$AP$16,0)),0)</f>
        <v>1368.2595706473171</v>
      </c>
    </row>
    <row r="2896" spans="1:5" x14ac:dyDescent="0.25">
      <c r="B2896" s="1" t="str">
        <f t="shared" ref="B2896:B2905" ca="1" si="424">B2895</f>
        <v>222708242</v>
      </c>
      <c r="C2896" s="384">
        <f t="shared" si="423"/>
        <v>45627</v>
      </c>
      <c r="D2896" s="384">
        <f t="shared" si="423"/>
        <v>45657</v>
      </c>
      <c r="E2896" s="385">
        <f ca="1">IFERROR(INDEX('3. GRI Pricing'!$A$16:$AP$616,MATCH('PBI data'!$B2896,'3. GRI Pricing'!$A$16:$A$616,0),MATCH('PBI data'!$D2896,'3. GRI Pricing'!$A$16:$AP$16,0)),0)</f>
        <v>1375.0476870331347</v>
      </c>
    </row>
    <row r="2897" spans="1:5" x14ac:dyDescent="0.25">
      <c r="B2897" s="1" t="str">
        <f t="shared" ca="1" si="424"/>
        <v>222708242</v>
      </c>
      <c r="C2897" s="384">
        <f t="shared" si="423"/>
        <v>45658</v>
      </c>
      <c r="D2897" s="384">
        <f t="shared" si="423"/>
        <v>45688</v>
      </c>
      <c r="E2897" s="385">
        <f ca="1">IFERROR(INDEX('3. GRI Pricing'!$A$16:$AP$616,MATCH('PBI data'!$B2897,'3. GRI Pricing'!$A$16:$A$616,0),MATCH('PBI data'!$D2897,'3. GRI Pricing'!$A$16:$AP$16,0)),0)</f>
        <v>1381.8694801605998</v>
      </c>
    </row>
    <row r="2898" spans="1:5" x14ac:dyDescent="0.25">
      <c r="B2898" s="1" t="str">
        <f t="shared" ca="1" si="424"/>
        <v>222708242</v>
      </c>
      <c r="C2898" s="384">
        <f t="shared" si="423"/>
        <v>45689</v>
      </c>
      <c r="D2898" s="384">
        <f t="shared" si="423"/>
        <v>45716</v>
      </c>
      <c r="E2898" s="385">
        <f ca="1">IFERROR(INDEX('3. GRI Pricing'!$A$16:$AP$616,MATCH('PBI data'!$B2898,'3. GRI Pricing'!$A$16:$A$616,0),MATCH('PBI data'!$D2898,'3. GRI Pricing'!$A$16:$AP$16,0)),0)</f>
        <v>1388.060184592699</v>
      </c>
    </row>
    <row r="2899" spans="1:5" x14ac:dyDescent="0.25">
      <c r="B2899" s="1" t="str">
        <f t="shared" ca="1" si="424"/>
        <v>222708242</v>
      </c>
      <c r="C2899" s="384">
        <f t="shared" si="423"/>
        <v>45717</v>
      </c>
      <c r="D2899" s="384">
        <f t="shared" si="423"/>
        <v>45747</v>
      </c>
      <c r="E2899" s="385">
        <f ca="1">IFERROR(INDEX('3. GRI Pricing'!$A$16:$AP$616,MATCH('PBI data'!$B2899,'3. GRI Pricing'!$A$16:$A$616,0),MATCH('PBI data'!$D2899,'3. GRI Pricing'!$A$16:$AP$16,0)),0)</f>
        <v>1394.9465344386401</v>
      </c>
    </row>
    <row r="2900" spans="1:5" x14ac:dyDescent="0.25">
      <c r="B2900" s="1" t="str">
        <f t="shared" ca="1" si="424"/>
        <v>222708242</v>
      </c>
      <c r="C2900" s="384">
        <f t="shared" si="423"/>
        <v>45748</v>
      </c>
      <c r="D2900" s="384">
        <f t="shared" si="423"/>
        <v>45777</v>
      </c>
      <c r="E2900" s="385">
        <f ca="1">IFERROR(INDEX('3. GRI Pricing'!$A$16:$AP$616,MATCH('PBI data'!$B2900,'3. GRI Pricing'!$A$16:$A$616,0),MATCH('PBI data'!$D2900,'3. GRI Pricing'!$A$16:$AP$16,0)),0)</f>
        <v>1401.6432709988503</v>
      </c>
    </row>
    <row r="2901" spans="1:5" x14ac:dyDescent="0.25">
      <c r="B2901" s="1" t="str">
        <f t="shared" ca="1" si="424"/>
        <v>222708242</v>
      </c>
      <c r="C2901" s="384">
        <f t="shared" si="423"/>
        <v>45778</v>
      </c>
      <c r="D2901" s="384">
        <f t="shared" si="423"/>
        <v>45808</v>
      </c>
      <c r="E2901" s="385">
        <f ca="1">IFERROR(INDEX('3. GRI Pricing'!$A$16:$AP$616,MATCH('PBI data'!$B2901,'3. GRI Pricing'!$A$16:$A$616,0),MATCH('PBI data'!$D2901,'3. GRI Pricing'!$A$16:$AP$16,0)),0)</f>
        <v>1408.5970083298721</v>
      </c>
    </row>
    <row r="2902" spans="1:5" x14ac:dyDescent="0.25">
      <c r="B2902" s="1" t="str">
        <f t="shared" ca="1" si="424"/>
        <v>222708242</v>
      </c>
      <c r="C2902" s="384">
        <f t="shared" si="423"/>
        <v>45809</v>
      </c>
      <c r="D2902" s="384">
        <f t="shared" si="423"/>
        <v>45838</v>
      </c>
      <c r="E2902" s="385">
        <f ca="1">IFERROR(INDEX('3. GRI Pricing'!$A$16:$AP$616,MATCH('PBI data'!$B2902,'3. GRI Pricing'!$A$16:$A$616,0),MATCH('PBI data'!$D2902,'3. GRI Pricing'!$A$16:$AP$16,0)),0)</f>
        <v>1415.3592768838289</v>
      </c>
    </row>
    <row r="2903" spans="1:5" x14ac:dyDescent="0.25">
      <c r="B2903" s="1" t="str">
        <f t="shared" ca="1" si="424"/>
        <v>222708242</v>
      </c>
      <c r="C2903" s="384">
        <f t="shared" si="423"/>
        <v>45839</v>
      </c>
      <c r="D2903" s="384">
        <f t="shared" si="423"/>
        <v>45869</v>
      </c>
      <c r="E2903" s="385">
        <f ca="1">IFERROR(INDEX('3. GRI Pricing'!$A$16:$AP$616,MATCH('PBI data'!$B2903,'3. GRI Pricing'!$A$16:$A$616,0),MATCH('PBI data'!$D2903,'3. GRI Pricing'!$A$16:$AP$16,0)),0)</f>
        <v>1422.3810611310157</v>
      </c>
    </row>
    <row r="2904" spans="1:5" x14ac:dyDescent="0.25">
      <c r="B2904" s="1" t="str">
        <f t="shared" ca="1" si="424"/>
        <v>222708242</v>
      </c>
      <c r="C2904" s="384">
        <f t="shared" si="423"/>
        <v>45870</v>
      </c>
      <c r="D2904" s="384">
        <f t="shared" si="423"/>
        <v>45900</v>
      </c>
      <c r="E2904" s="385">
        <f ca="1">IFERROR(INDEX('3. GRI Pricing'!$A$16:$AP$616,MATCH('PBI data'!$B2904,'3. GRI Pricing'!$A$16:$A$616,0),MATCH('PBI data'!$D2904,'3. GRI Pricing'!$A$16:$AP$16,0)),0)</f>
        <v>1429.4376813769622</v>
      </c>
    </row>
    <row r="2905" spans="1:5" x14ac:dyDescent="0.25">
      <c r="B2905" s="1" t="str">
        <f t="shared" ca="1" si="424"/>
        <v>222708242</v>
      </c>
      <c r="C2905" s="384">
        <f t="shared" si="423"/>
        <v>45901</v>
      </c>
      <c r="D2905" s="384">
        <f t="shared" si="423"/>
        <v>45930</v>
      </c>
      <c r="E2905" s="385">
        <f ca="1">IFERROR(INDEX('3. GRI Pricing'!$A$16:$AP$616,MATCH('PBI data'!$B2905,'3. GRI Pricing'!$A$16:$A$616,0),MATCH('PBI data'!$D2905,'3. GRI Pricing'!$A$16:$AP$16,0)),0)</f>
        <v>1436.2999999999993</v>
      </c>
    </row>
    <row r="2906" spans="1:5" x14ac:dyDescent="0.25">
      <c r="A2906" s="381">
        <f>A2894+1</f>
        <v>243</v>
      </c>
      <c r="B2906" s="383" t="str">
        <f ca="1">OFFSET('3. GRI Pricing'!$A$16,'PBI data'!A2906,0)</f>
        <v>222708243</v>
      </c>
      <c r="C2906" s="384">
        <f t="shared" si="423"/>
        <v>45566</v>
      </c>
      <c r="D2906" s="384">
        <f t="shared" si="423"/>
        <v>45596</v>
      </c>
      <c r="E2906" s="385">
        <f ca="1">IFERROR(INDEX('3. GRI Pricing'!$A$16:$AP$616,MATCH('PBI data'!$B2906,'3. GRI Pricing'!$A$16:$A$616,0),MATCH('PBI data'!$D2906,'3. GRI Pricing'!$A$16:$AP$16,0)),0)</f>
        <v>1356.6975282449646</v>
      </c>
    </row>
    <row r="2907" spans="1:5" x14ac:dyDescent="0.25">
      <c r="B2907" s="1" t="str">
        <f ca="1">B2906</f>
        <v>222708243</v>
      </c>
      <c r="C2907" s="384">
        <f t="shared" si="423"/>
        <v>45597</v>
      </c>
      <c r="D2907" s="384">
        <f t="shared" si="423"/>
        <v>45626</v>
      </c>
      <c r="E2907" s="385">
        <f ca="1">IFERROR(INDEX('3. GRI Pricing'!$A$16:$AP$616,MATCH('PBI data'!$B2907,'3. GRI Pricing'!$A$16:$A$616,0),MATCH('PBI data'!$D2907,'3. GRI Pricing'!$A$16:$AP$16,0)),0)</f>
        <v>1363.2106423423454</v>
      </c>
    </row>
    <row r="2908" spans="1:5" x14ac:dyDescent="0.25">
      <c r="B2908" s="1" t="str">
        <f t="shared" ref="B2908:B2917" ca="1" si="425">B2907</f>
        <v>222708243</v>
      </c>
      <c r="C2908" s="384">
        <f t="shared" si="423"/>
        <v>45627</v>
      </c>
      <c r="D2908" s="384">
        <f t="shared" si="423"/>
        <v>45657</v>
      </c>
      <c r="E2908" s="385">
        <f ca="1">IFERROR(INDEX('3. GRI Pricing'!$A$16:$AP$616,MATCH('PBI data'!$B2908,'3. GRI Pricing'!$A$16:$A$616,0),MATCH('PBI data'!$D2908,'3. GRI Pricing'!$A$16:$AP$16,0)),0)</f>
        <v>1369.9737103282152</v>
      </c>
    </row>
    <row r="2909" spans="1:5" x14ac:dyDescent="0.25">
      <c r="B2909" s="1" t="str">
        <f t="shared" ca="1" si="425"/>
        <v>222708243</v>
      </c>
      <c r="C2909" s="384">
        <f t="shared" si="423"/>
        <v>45658</v>
      </c>
      <c r="D2909" s="384">
        <f t="shared" si="423"/>
        <v>45688</v>
      </c>
      <c r="E2909" s="385">
        <f ca="1">IFERROR(INDEX('3. GRI Pricing'!$A$16:$AP$616,MATCH('PBI data'!$B2909,'3. GRI Pricing'!$A$16:$A$616,0),MATCH('PBI data'!$D2909,'3. GRI Pricing'!$A$16:$AP$16,0)),0)</f>
        <v>1376.7703307873132</v>
      </c>
    </row>
    <row r="2910" spans="1:5" x14ac:dyDescent="0.25">
      <c r="B2910" s="1" t="str">
        <f t="shared" ca="1" si="425"/>
        <v>222708243</v>
      </c>
      <c r="C2910" s="384">
        <f t="shared" si="423"/>
        <v>45689</v>
      </c>
      <c r="D2910" s="384">
        <f t="shared" si="423"/>
        <v>45716</v>
      </c>
      <c r="E2910" s="385">
        <f ca="1">IFERROR(INDEX('3. GRI Pricing'!$A$16:$AP$616,MATCH('PBI data'!$B2910,'3. GRI Pricing'!$A$16:$A$616,0),MATCH('PBI data'!$D2910,'3. GRI Pricing'!$A$16:$AP$16,0)),0)</f>
        <v>1382.9381912916188</v>
      </c>
    </row>
    <row r="2911" spans="1:5" x14ac:dyDescent="0.25">
      <c r="B2911" s="1" t="str">
        <f t="shared" ca="1" si="425"/>
        <v>222708243</v>
      </c>
      <c r="C2911" s="384">
        <f t="shared" ref="C2911:D2926" si="426">C2899</f>
        <v>45717</v>
      </c>
      <c r="D2911" s="384">
        <f t="shared" si="426"/>
        <v>45747</v>
      </c>
      <c r="E2911" s="385">
        <f ca="1">IFERROR(INDEX('3. GRI Pricing'!$A$16:$AP$616,MATCH('PBI data'!$B2911,'3. GRI Pricing'!$A$16:$A$616,0),MATCH('PBI data'!$D2911,'3. GRI Pricing'!$A$16:$AP$16,0)),0)</f>
        <v>1389.7991302525195</v>
      </c>
    </row>
    <row r="2912" spans="1:5" x14ac:dyDescent="0.25">
      <c r="B2912" s="1" t="str">
        <f t="shared" ca="1" si="425"/>
        <v>222708243</v>
      </c>
      <c r="C2912" s="384">
        <f t="shared" si="426"/>
        <v>45748</v>
      </c>
      <c r="D2912" s="384">
        <f t="shared" si="426"/>
        <v>45777</v>
      </c>
      <c r="E2912" s="385">
        <f ca="1">IFERROR(INDEX('3. GRI Pricing'!$A$16:$AP$616,MATCH('PBI data'!$B2912,'3. GRI Pricing'!$A$16:$A$616,0),MATCH('PBI data'!$D2912,'3. GRI Pricing'!$A$16:$AP$16,0)),0)</f>
        <v>1396.4711556077104</v>
      </c>
    </row>
    <row r="2913" spans="1:5" x14ac:dyDescent="0.25">
      <c r="B2913" s="1" t="str">
        <f t="shared" ca="1" si="425"/>
        <v>222708243</v>
      </c>
      <c r="C2913" s="384">
        <f t="shared" si="426"/>
        <v>45778</v>
      </c>
      <c r="D2913" s="384">
        <f t="shared" si="426"/>
        <v>45808</v>
      </c>
      <c r="E2913" s="385">
        <f ca="1">IFERROR(INDEX('3. GRI Pricing'!$A$16:$AP$616,MATCH('PBI data'!$B2913,'3. GRI Pricing'!$A$16:$A$616,0),MATCH('PBI data'!$D2913,'3. GRI Pricing'!$A$16:$AP$16,0)),0)</f>
        <v>1403.3992333913852</v>
      </c>
    </row>
    <row r="2914" spans="1:5" x14ac:dyDescent="0.25">
      <c r="B2914" s="1" t="str">
        <f t="shared" ca="1" si="425"/>
        <v>222708243</v>
      </c>
      <c r="C2914" s="384">
        <f t="shared" si="426"/>
        <v>45809</v>
      </c>
      <c r="D2914" s="384">
        <f t="shared" si="426"/>
        <v>45838</v>
      </c>
      <c r="E2914" s="385">
        <f ca="1">IFERROR(INDEX('3. GRI Pricing'!$A$16:$AP$616,MATCH('PBI data'!$B2914,'3. GRI Pricing'!$A$16:$A$616,0),MATCH('PBI data'!$D2914,'3. GRI Pricing'!$A$16:$AP$16,0)),0)</f>
        <v>1410.1365489248478</v>
      </c>
    </row>
    <row r="2915" spans="1:5" x14ac:dyDescent="0.25">
      <c r="B2915" s="1" t="str">
        <f t="shared" ca="1" si="425"/>
        <v>222708243</v>
      </c>
      <c r="C2915" s="384">
        <f t="shared" si="426"/>
        <v>45839</v>
      </c>
      <c r="D2915" s="384">
        <f t="shared" si="426"/>
        <v>45869</v>
      </c>
      <c r="E2915" s="385">
        <f ca="1">IFERROR(INDEX('3. GRI Pricing'!$A$16:$AP$616,MATCH('PBI data'!$B2915,'3. GRI Pricing'!$A$16:$A$616,0),MATCH('PBI data'!$D2915,'3. GRI Pricing'!$A$16:$AP$16,0)),0)</f>
        <v>1417.1324225290562</v>
      </c>
    </row>
    <row r="2916" spans="1:5" x14ac:dyDescent="0.25">
      <c r="B2916" s="1" t="str">
        <f t="shared" ca="1" si="425"/>
        <v>222708243</v>
      </c>
      <c r="C2916" s="384">
        <f t="shared" si="426"/>
        <v>45870</v>
      </c>
      <c r="D2916" s="384">
        <f t="shared" si="426"/>
        <v>45900</v>
      </c>
      <c r="E2916" s="385">
        <f ca="1">IFERROR(INDEX('3. GRI Pricing'!$A$16:$AP$616,MATCH('PBI data'!$B2916,'3. GRI Pricing'!$A$16:$A$616,0),MATCH('PBI data'!$D2916,'3. GRI Pricing'!$A$16:$AP$16,0)),0)</f>
        <v>1424.1630035859032</v>
      </c>
    </row>
    <row r="2917" spans="1:5" x14ac:dyDescent="0.25">
      <c r="B2917" s="1" t="str">
        <f t="shared" ca="1" si="425"/>
        <v>222708243</v>
      </c>
      <c r="C2917" s="384">
        <f t="shared" si="426"/>
        <v>45901</v>
      </c>
      <c r="D2917" s="384">
        <f t="shared" si="426"/>
        <v>45930</v>
      </c>
      <c r="E2917" s="385">
        <f ca="1">IFERROR(INDEX('3. GRI Pricing'!$A$16:$AP$616,MATCH('PBI data'!$B2917,'3. GRI Pricing'!$A$16:$A$616,0),MATCH('PBI data'!$D2917,'3. GRI Pricing'!$A$16:$AP$16,0)),0)</f>
        <v>1430.9999999999991</v>
      </c>
    </row>
    <row r="2918" spans="1:5" x14ac:dyDescent="0.25">
      <c r="A2918" s="381">
        <f>A2906+1</f>
        <v>244</v>
      </c>
      <c r="B2918" s="383" t="str">
        <f ca="1">OFFSET('3. GRI Pricing'!$A$16,'PBI data'!A2918,0)</f>
        <v>222708244</v>
      </c>
      <c r="C2918" s="384">
        <f t="shared" si="426"/>
        <v>45566</v>
      </c>
      <c r="D2918" s="384">
        <f t="shared" si="426"/>
        <v>45596</v>
      </c>
      <c r="E2918" s="385">
        <f ca="1">IFERROR(INDEX('3. GRI Pricing'!$A$16:$AP$616,MATCH('PBI data'!$B2918,'3. GRI Pricing'!$A$16:$A$616,0),MATCH('PBI data'!$D2918,'3. GRI Pricing'!$A$16:$AP$16,0)),0)</f>
        <v>1361.7223339051311</v>
      </c>
    </row>
    <row r="2919" spans="1:5" x14ac:dyDescent="0.25">
      <c r="B2919" s="1" t="str">
        <f ca="1">B2918</f>
        <v>222708244</v>
      </c>
      <c r="C2919" s="384">
        <f t="shared" si="426"/>
        <v>45597</v>
      </c>
      <c r="D2919" s="384">
        <f t="shared" si="426"/>
        <v>45626</v>
      </c>
      <c r="E2919" s="385">
        <f ca="1">IFERROR(INDEX('3. GRI Pricing'!$A$16:$AP$616,MATCH('PBI data'!$B2919,'3. GRI Pricing'!$A$16:$A$616,0),MATCH('PBI data'!$D2919,'3. GRI Pricing'!$A$16:$AP$16,0)),0)</f>
        <v>1368.2595706473171</v>
      </c>
    </row>
    <row r="2920" spans="1:5" x14ac:dyDescent="0.25">
      <c r="B2920" s="1" t="str">
        <f t="shared" ref="B2920:B2929" ca="1" si="427">B2919</f>
        <v>222708244</v>
      </c>
      <c r="C2920" s="384">
        <f t="shared" si="426"/>
        <v>45627</v>
      </c>
      <c r="D2920" s="384">
        <f t="shared" si="426"/>
        <v>45657</v>
      </c>
      <c r="E2920" s="385">
        <f ca="1">IFERROR(INDEX('3. GRI Pricing'!$A$16:$AP$616,MATCH('PBI data'!$B2920,'3. GRI Pricing'!$A$16:$A$616,0),MATCH('PBI data'!$D2920,'3. GRI Pricing'!$A$16:$AP$16,0)),0)</f>
        <v>1375.0476870331347</v>
      </c>
    </row>
    <row r="2921" spans="1:5" x14ac:dyDescent="0.25">
      <c r="B2921" s="1" t="str">
        <f t="shared" ca="1" si="427"/>
        <v>222708244</v>
      </c>
      <c r="C2921" s="384">
        <f t="shared" si="426"/>
        <v>45658</v>
      </c>
      <c r="D2921" s="384">
        <f t="shared" si="426"/>
        <v>45688</v>
      </c>
      <c r="E2921" s="385">
        <f ca="1">IFERROR(INDEX('3. GRI Pricing'!$A$16:$AP$616,MATCH('PBI data'!$B2921,'3. GRI Pricing'!$A$16:$A$616,0),MATCH('PBI data'!$D2921,'3. GRI Pricing'!$A$16:$AP$16,0)),0)</f>
        <v>1381.8694801605998</v>
      </c>
    </row>
    <row r="2922" spans="1:5" x14ac:dyDescent="0.25">
      <c r="B2922" s="1" t="str">
        <f t="shared" ca="1" si="427"/>
        <v>222708244</v>
      </c>
      <c r="C2922" s="384">
        <f t="shared" si="426"/>
        <v>45689</v>
      </c>
      <c r="D2922" s="384">
        <f t="shared" si="426"/>
        <v>45716</v>
      </c>
      <c r="E2922" s="385">
        <f ca="1">IFERROR(INDEX('3. GRI Pricing'!$A$16:$AP$616,MATCH('PBI data'!$B2922,'3. GRI Pricing'!$A$16:$A$616,0),MATCH('PBI data'!$D2922,'3. GRI Pricing'!$A$16:$AP$16,0)),0)</f>
        <v>1388.060184592699</v>
      </c>
    </row>
    <row r="2923" spans="1:5" x14ac:dyDescent="0.25">
      <c r="B2923" s="1" t="str">
        <f t="shared" ca="1" si="427"/>
        <v>222708244</v>
      </c>
      <c r="C2923" s="384">
        <f t="shared" si="426"/>
        <v>45717</v>
      </c>
      <c r="D2923" s="384">
        <f t="shared" si="426"/>
        <v>45747</v>
      </c>
      <c r="E2923" s="385">
        <f ca="1">IFERROR(INDEX('3. GRI Pricing'!$A$16:$AP$616,MATCH('PBI data'!$B2923,'3. GRI Pricing'!$A$16:$A$616,0),MATCH('PBI data'!$D2923,'3. GRI Pricing'!$A$16:$AP$16,0)),0)</f>
        <v>1394.9465344386401</v>
      </c>
    </row>
    <row r="2924" spans="1:5" x14ac:dyDescent="0.25">
      <c r="B2924" s="1" t="str">
        <f t="shared" ca="1" si="427"/>
        <v>222708244</v>
      </c>
      <c r="C2924" s="384">
        <f t="shared" si="426"/>
        <v>45748</v>
      </c>
      <c r="D2924" s="384">
        <f t="shared" si="426"/>
        <v>45777</v>
      </c>
      <c r="E2924" s="385">
        <f ca="1">IFERROR(INDEX('3. GRI Pricing'!$A$16:$AP$616,MATCH('PBI data'!$B2924,'3. GRI Pricing'!$A$16:$A$616,0),MATCH('PBI data'!$D2924,'3. GRI Pricing'!$A$16:$AP$16,0)),0)</f>
        <v>1401.6432709988503</v>
      </c>
    </row>
    <row r="2925" spans="1:5" x14ac:dyDescent="0.25">
      <c r="B2925" s="1" t="str">
        <f t="shared" ca="1" si="427"/>
        <v>222708244</v>
      </c>
      <c r="C2925" s="384">
        <f t="shared" si="426"/>
        <v>45778</v>
      </c>
      <c r="D2925" s="384">
        <f t="shared" si="426"/>
        <v>45808</v>
      </c>
      <c r="E2925" s="385">
        <f ca="1">IFERROR(INDEX('3. GRI Pricing'!$A$16:$AP$616,MATCH('PBI data'!$B2925,'3. GRI Pricing'!$A$16:$A$616,0),MATCH('PBI data'!$D2925,'3. GRI Pricing'!$A$16:$AP$16,0)),0)</f>
        <v>1408.5970083298721</v>
      </c>
    </row>
    <row r="2926" spans="1:5" x14ac:dyDescent="0.25">
      <c r="B2926" s="1" t="str">
        <f t="shared" ca="1" si="427"/>
        <v>222708244</v>
      </c>
      <c r="C2926" s="384">
        <f t="shared" si="426"/>
        <v>45809</v>
      </c>
      <c r="D2926" s="384">
        <f t="shared" si="426"/>
        <v>45838</v>
      </c>
      <c r="E2926" s="385">
        <f ca="1">IFERROR(INDEX('3. GRI Pricing'!$A$16:$AP$616,MATCH('PBI data'!$B2926,'3. GRI Pricing'!$A$16:$A$616,0),MATCH('PBI data'!$D2926,'3. GRI Pricing'!$A$16:$AP$16,0)),0)</f>
        <v>1415.3592768838289</v>
      </c>
    </row>
    <row r="2927" spans="1:5" x14ac:dyDescent="0.25">
      <c r="B2927" s="1" t="str">
        <f t="shared" ca="1" si="427"/>
        <v>222708244</v>
      </c>
      <c r="C2927" s="384">
        <f t="shared" ref="C2927:D2942" si="428">C2915</f>
        <v>45839</v>
      </c>
      <c r="D2927" s="384">
        <f t="shared" si="428"/>
        <v>45869</v>
      </c>
      <c r="E2927" s="385">
        <f ca="1">IFERROR(INDEX('3. GRI Pricing'!$A$16:$AP$616,MATCH('PBI data'!$B2927,'3. GRI Pricing'!$A$16:$A$616,0),MATCH('PBI data'!$D2927,'3. GRI Pricing'!$A$16:$AP$16,0)),0)</f>
        <v>1422.3810611310157</v>
      </c>
    </row>
    <row r="2928" spans="1:5" x14ac:dyDescent="0.25">
      <c r="B2928" s="1" t="str">
        <f t="shared" ca="1" si="427"/>
        <v>222708244</v>
      </c>
      <c r="C2928" s="384">
        <f t="shared" si="428"/>
        <v>45870</v>
      </c>
      <c r="D2928" s="384">
        <f t="shared" si="428"/>
        <v>45900</v>
      </c>
      <c r="E2928" s="385">
        <f ca="1">IFERROR(INDEX('3. GRI Pricing'!$A$16:$AP$616,MATCH('PBI data'!$B2928,'3. GRI Pricing'!$A$16:$A$616,0),MATCH('PBI data'!$D2928,'3. GRI Pricing'!$A$16:$AP$16,0)),0)</f>
        <v>1429.4376813769622</v>
      </c>
    </row>
    <row r="2929" spans="1:5" x14ac:dyDescent="0.25">
      <c r="B2929" s="1" t="str">
        <f t="shared" ca="1" si="427"/>
        <v>222708244</v>
      </c>
      <c r="C2929" s="384">
        <f t="shared" si="428"/>
        <v>45901</v>
      </c>
      <c r="D2929" s="384">
        <f t="shared" si="428"/>
        <v>45930</v>
      </c>
      <c r="E2929" s="385">
        <f ca="1">IFERROR(INDEX('3. GRI Pricing'!$A$16:$AP$616,MATCH('PBI data'!$B2929,'3. GRI Pricing'!$A$16:$A$616,0),MATCH('PBI data'!$D2929,'3. GRI Pricing'!$A$16:$AP$16,0)),0)</f>
        <v>1436.2999999999993</v>
      </c>
    </row>
    <row r="2930" spans="1:5" x14ac:dyDescent="0.25">
      <c r="A2930" s="381">
        <f>A2918+1</f>
        <v>245</v>
      </c>
      <c r="B2930" s="383" t="str">
        <f ca="1">OFFSET('3. GRI Pricing'!$A$16,'PBI data'!A2930,0)</f>
        <v>222708245</v>
      </c>
      <c r="C2930" s="384">
        <f t="shared" si="428"/>
        <v>45566</v>
      </c>
      <c r="D2930" s="384">
        <f t="shared" si="428"/>
        <v>45596</v>
      </c>
      <c r="E2930" s="385">
        <f ca="1">IFERROR(INDEX('3. GRI Pricing'!$A$16:$AP$616,MATCH('PBI data'!$B2930,'3. GRI Pricing'!$A$16:$A$616,0),MATCH('PBI data'!$D2930,'3. GRI Pricing'!$A$16:$AP$16,0)),0)</f>
        <v>1361.7223339051311</v>
      </c>
    </row>
    <row r="2931" spans="1:5" x14ac:dyDescent="0.25">
      <c r="B2931" s="1" t="str">
        <f ca="1">B2930</f>
        <v>222708245</v>
      </c>
      <c r="C2931" s="384">
        <f t="shared" si="428"/>
        <v>45597</v>
      </c>
      <c r="D2931" s="384">
        <f t="shared" si="428"/>
        <v>45626</v>
      </c>
      <c r="E2931" s="385">
        <f ca="1">IFERROR(INDEX('3. GRI Pricing'!$A$16:$AP$616,MATCH('PBI data'!$B2931,'3. GRI Pricing'!$A$16:$A$616,0),MATCH('PBI data'!$D2931,'3. GRI Pricing'!$A$16:$AP$16,0)),0)</f>
        <v>1368.2595706473171</v>
      </c>
    </row>
    <row r="2932" spans="1:5" x14ac:dyDescent="0.25">
      <c r="B2932" s="1" t="str">
        <f t="shared" ref="B2932:B2941" ca="1" si="429">B2931</f>
        <v>222708245</v>
      </c>
      <c r="C2932" s="384">
        <f t="shared" si="428"/>
        <v>45627</v>
      </c>
      <c r="D2932" s="384">
        <f t="shared" si="428"/>
        <v>45657</v>
      </c>
      <c r="E2932" s="385">
        <f ca="1">IFERROR(INDEX('3. GRI Pricing'!$A$16:$AP$616,MATCH('PBI data'!$B2932,'3. GRI Pricing'!$A$16:$A$616,0),MATCH('PBI data'!$D2932,'3. GRI Pricing'!$A$16:$AP$16,0)),0)</f>
        <v>1375.0476870331347</v>
      </c>
    </row>
    <row r="2933" spans="1:5" x14ac:dyDescent="0.25">
      <c r="B2933" s="1" t="str">
        <f t="shared" ca="1" si="429"/>
        <v>222708245</v>
      </c>
      <c r="C2933" s="384">
        <f t="shared" si="428"/>
        <v>45658</v>
      </c>
      <c r="D2933" s="384">
        <f t="shared" si="428"/>
        <v>45688</v>
      </c>
      <c r="E2933" s="385">
        <f ca="1">IFERROR(INDEX('3. GRI Pricing'!$A$16:$AP$616,MATCH('PBI data'!$B2933,'3. GRI Pricing'!$A$16:$A$616,0),MATCH('PBI data'!$D2933,'3. GRI Pricing'!$A$16:$AP$16,0)),0)</f>
        <v>1381.8694801605998</v>
      </c>
    </row>
    <row r="2934" spans="1:5" x14ac:dyDescent="0.25">
      <c r="B2934" s="1" t="str">
        <f t="shared" ca="1" si="429"/>
        <v>222708245</v>
      </c>
      <c r="C2934" s="384">
        <f t="shared" si="428"/>
        <v>45689</v>
      </c>
      <c r="D2934" s="384">
        <f t="shared" si="428"/>
        <v>45716</v>
      </c>
      <c r="E2934" s="385">
        <f ca="1">IFERROR(INDEX('3. GRI Pricing'!$A$16:$AP$616,MATCH('PBI data'!$B2934,'3. GRI Pricing'!$A$16:$A$616,0),MATCH('PBI data'!$D2934,'3. GRI Pricing'!$A$16:$AP$16,0)),0)</f>
        <v>1388.060184592699</v>
      </c>
    </row>
    <row r="2935" spans="1:5" x14ac:dyDescent="0.25">
      <c r="B2935" s="1" t="str">
        <f t="shared" ca="1" si="429"/>
        <v>222708245</v>
      </c>
      <c r="C2935" s="384">
        <f t="shared" si="428"/>
        <v>45717</v>
      </c>
      <c r="D2935" s="384">
        <f t="shared" si="428"/>
        <v>45747</v>
      </c>
      <c r="E2935" s="385">
        <f ca="1">IFERROR(INDEX('3. GRI Pricing'!$A$16:$AP$616,MATCH('PBI data'!$B2935,'3. GRI Pricing'!$A$16:$A$616,0),MATCH('PBI data'!$D2935,'3. GRI Pricing'!$A$16:$AP$16,0)),0)</f>
        <v>1394.9465344386401</v>
      </c>
    </row>
    <row r="2936" spans="1:5" x14ac:dyDescent="0.25">
      <c r="B2936" s="1" t="str">
        <f t="shared" ca="1" si="429"/>
        <v>222708245</v>
      </c>
      <c r="C2936" s="384">
        <f t="shared" si="428"/>
        <v>45748</v>
      </c>
      <c r="D2936" s="384">
        <f t="shared" si="428"/>
        <v>45777</v>
      </c>
      <c r="E2936" s="385">
        <f ca="1">IFERROR(INDEX('3. GRI Pricing'!$A$16:$AP$616,MATCH('PBI data'!$B2936,'3. GRI Pricing'!$A$16:$A$616,0),MATCH('PBI data'!$D2936,'3. GRI Pricing'!$A$16:$AP$16,0)),0)</f>
        <v>1401.6432709988503</v>
      </c>
    </row>
    <row r="2937" spans="1:5" x14ac:dyDescent="0.25">
      <c r="B2937" s="1" t="str">
        <f t="shared" ca="1" si="429"/>
        <v>222708245</v>
      </c>
      <c r="C2937" s="384">
        <f t="shared" si="428"/>
        <v>45778</v>
      </c>
      <c r="D2937" s="384">
        <f t="shared" si="428"/>
        <v>45808</v>
      </c>
      <c r="E2937" s="385">
        <f ca="1">IFERROR(INDEX('3. GRI Pricing'!$A$16:$AP$616,MATCH('PBI data'!$B2937,'3. GRI Pricing'!$A$16:$A$616,0),MATCH('PBI data'!$D2937,'3. GRI Pricing'!$A$16:$AP$16,0)),0)</f>
        <v>1408.5970083298721</v>
      </c>
    </row>
    <row r="2938" spans="1:5" x14ac:dyDescent="0.25">
      <c r="B2938" s="1" t="str">
        <f t="shared" ca="1" si="429"/>
        <v>222708245</v>
      </c>
      <c r="C2938" s="384">
        <f t="shared" si="428"/>
        <v>45809</v>
      </c>
      <c r="D2938" s="384">
        <f t="shared" si="428"/>
        <v>45838</v>
      </c>
      <c r="E2938" s="385">
        <f ca="1">IFERROR(INDEX('3. GRI Pricing'!$A$16:$AP$616,MATCH('PBI data'!$B2938,'3. GRI Pricing'!$A$16:$A$616,0),MATCH('PBI data'!$D2938,'3. GRI Pricing'!$A$16:$AP$16,0)),0)</f>
        <v>1415.3592768838289</v>
      </c>
    </row>
    <row r="2939" spans="1:5" x14ac:dyDescent="0.25">
      <c r="B2939" s="1" t="str">
        <f t="shared" ca="1" si="429"/>
        <v>222708245</v>
      </c>
      <c r="C2939" s="384">
        <f t="shared" si="428"/>
        <v>45839</v>
      </c>
      <c r="D2939" s="384">
        <f t="shared" si="428"/>
        <v>45869</v>
      </c>
      <c r="E2939" s="385">
        <f ca="1">IFERROR(INDEX('3. GRI Pricing'!$A$16:$AP$616,MATCH('PBI data'!$B2939,'3. GRI Pricing'!$A$16:$A$616,0),MATCH('PBI data'!$D2939,'3. GRI Pricing'!$A$16:$AP$16,0)),0)</f>
        <v>1422.3810611310157</v>
      </c>
    </row>
    <row r="2940" spans="1:5" x14ac:dyDescent="0.25">
      <c r="B2940" s="1" t="str">
        <f t="shared" ca="1" si="429"/>
        <v>222708245</v>
      </c>
      <c r="C2940" s="384">
        <f t="shared" si="428"/>
        <v>45870</v>
      </c>
      <c r="D2940" s="384">
        <f t="shared" si="428"/>
        <v>45900</v>
      </c>
      <c r="E2940" s="385">
        <f ca="1">IFERROR(INDEX('3. GRI Pricing'!$A$16:$AP$616,MATCH('PBI data'!$B2940,'3. GRI Pricing'!$A$16:$A$616,0),MATCH('PBI data'!$D2940,'3. GRI Pricing'!$A$16:$AP$16,0)),0)</f>
        <v>1429.4376813769622</v>
      </c>
    </row>
    <row r="2941" spans="1:5" x14ac:dyDescent="0.25">
      <c r="B2941" s="1" t="str">
        <f t="shared" ca="1" si="429"/>
        <v>222708245</v>
      </c>
      <c r="C2941" s="384">
        <f t="shared" si="428"/>
        <v>45901</v>
      </c>
      <c r="D2941" s="384">
        <f t="shared" si="428"/>
        <v>45930</v>
      </c>
      <c r="E2941" s="385">
        <f ca="1">IFERROR(INDEX('3. GRI Pricing'!$A$16:$AP$616,MATCH('PBI data'!$B2941,'3. GRI Pricing'!$A$16:$A$616,0),MATCH('PBI data'!$D2941,'3. GRI Pricing'!$A$16:$AP$16,0)),0)</f>
        <v>1436.2999999999993</v>
      </c>
    </row>
    <row r="2942" spans="1:5" x14ac:dyDescent="0.25">
      <c r="A2942" s="381">
        <f>A2930+1</f>
        <v>246</v>
      </c>
      <c r="B2942" s="383" t="str">
        <f ca="1">OFFSET('3. GRI Pricing'!$A$16,'PBI data'!A2942,0)</f>
        <v>222708246</v>
      </c>
      <c r="C2942" s="384">
        <f t="shared" si="428"/>
        <v>45566</v>
      </c>
      <c r="D2942" s="384">
        <f t="shared" si="428"/>
        <v>45596</v>
      </c>
      <c r="E2942" s="385">
        <f ca="1">IFERROR(INDEX('3. GRI Pricing'!$A$16:$AP$616,MATCH('PBI data'!$B2942,'3. GRI Pricing'!$A$16:$A$616,0),MATCH('PBI data'!$D2942,'3. GRI Pricing'!$A$16:$AP$16,0)),0)</f>
        <v>1723.5083414371218</v>
      </c>
    </row>
    <row r="2943" spans="1:5" x14ac:dyDescent="0.25">
      <c r="B2943" s="1" t="str">
        <f ca="1">B2942</f>
        <v>222708246</v>
      </c>
      <c r="C2943" s="384">
        <f t="shared" ref="C2943:D2958" si="430">C2931</f>
        <v>45597</v>
      </c>
      <c r="D2943" s="384">
        <f t="shared" si="430"/>
        <v>45626</v>
      </c>
      <c r="E2943" s="385">
        <f ca="1">IFERROR(INDEX('3. GRI Pricing'!$A$16:$AP$616,MATCH('PBI data'!$B2943,'3. GRI Pricing'!$A$16:$A$616,0),MATCH('PBI data'!$D2943,'3. GRI Pricing'!$A$16:$AP$16,0)),0)</f>
        <v>1731.782408605276</v>
      </c>
    </row>
    <row r="2944" spans="1:5" x14ac:dyDescent="0.25">
      <c r="B2944" s="1" t="str">
        <f t="shared" ref="B2944:B2953" ca="1" si="431">B2943</f>
        <v>222708246</v>
      </c>
      <c r="C2944" s="384">
        <f t="shared" si="430"/>
        <v>45627</v>
      </c>
      <c r="D2944" s="384">
        <f t="shared" si="430"/>
        <v>45657</v>
      </c>
      <c r="E2944" s="385">
        <f ca="1">IFERROR(INDEX('3. GRI Pricing'!$A$16:$AP$616,MATCH('PBI data'!$B2944,'3. GRI Pricing'!$A$16:$A$616,0),MATCH('PBI data'!$D2944,'3. GRI Pricing'!$A$16:$AP$16,0)),0)</f>
        <v>1740.3740097873256</v>
      </c>
    </row>
    <row r="2945" spans="1:5" x14ac:dyDescent="0.25">
      <c r="B2945" s="1" t="str">
        <f t="shared" ca="1" si="431"/>
        <v>222708246</v>
      </c>
      <c r="C2945" s="384">
        <f t="shared" si="430"/>
        <v>45658</v>
      </c>
      <c r="D2945" s="384">
        <f t="shared" si="430"/>
        <v>45688</v>
      </c>
      <c r="E2945" s="385">
        <f ca="1">IFERROR(INDEX('3. GRI Pricing'!$A$16:$AP$616,MATCH('PBI data'!$B2945,'3. GRI Pricing'!$A$16:$A$616,0),MATCH('PBI data'!$D2945,'3. GRI Pricing'!$A$16:$AP$16,0)),0)</f>
        <v>1749.0082350372168</v>
      </c>
    </row>
    <row r="2946" spans="1:5" x14ac:dyDescent="0.25">
      <c r="B2946" s="1" t="str">
        <f t="shared" ca="1" si="431"/>
        <v>222708246</v>
      </c>
      <c r="C2946" s="384">
        <f t="shared" si="430"/>
        <v>45689</v>
      </c>
      <c r="D2946" s="384">
        <f t="shared" si="430"/>
        <v>45716</v>
      </c>
      <c r="E2946" s="385">
        <f ca="1">IFERROR(INDEX('3. GRI Pricing'!$A$16:$AP$616,MATCH('PBI data'!$B2946,'3. GRI Pricing'!$A$16:$A$616,0),MATCH('PBI data'!$D2946,'3. GRI Pricing'!$A$16:$AP$16,0)),0)</f>
        <v>1756.8437022704641</v>
      </c>
    </row>
    <row r="2947" spans="1:5" x14ac:dyDescent="0.25">
      <c r="B2947" s="1" t="str">
        <f t="shared" ca="1" si="431"/>
        <v>222708246</v>
      </c>
      <c r="C2947" s="384">
        <f t="shared" si="430"/>
        <v>45717</v>
      </c>
      <c r="D2947" s="384">
        <f t="shared" si="430"/>
        <v>45747</v>
      </c>
      <c r="E2947" s="385">
        <f ca="1">IFERROR(INDEX('3. GRI Pricing'!$A$16:$AP$616,MATCH('PBI data'!$B2947,'3. GRI Pricing'!$A$16:$A$616,0),MATCH('PBI data'!$D2947,'3. GRI Pricing'!$A$16:$AP$16,0)),0)</f>
        <v>1765.559635839312</v>
      </c>
    </row>
    <row r="2948" spans="1:5" x14ac:dyDescent="0.25">
      <c r="B2948" s="1" t="str">
        <f t="shared" ca="1" si="431"/>
        <v>222708246</v>
      </c>
      <c r="C2948" s="384">
        <f t="shared" si="430"/>
        <v>45748</v>
      </c>
      <c r="D2948" s="384">
        <f t="shared" si="430"/>
        <v>45777</v>
      </c>
      <c r="E2948" s="385">
        <f ca="1">IFERROR(INDEX('3. GRI Pricing'!$A$16:$AP$616,MATCH('PBI data'!$B2948,'3. GRI Pricing'!$A$16:$A$616,0),MATCH('PBI data'!$D2948,'3. GRI Pricing'!$A$16:$AP$16,0)),0)</f>
        <v>1774.0355791609065</v>
      </c>
    </row>
    <row r="2949" spans="1:5" x14ac:dyDescent="0.25">
      <c r="B2949" s="1" t="str">
        <f t="shared" ca="1" si="431"/>
        <v>222708246</v>
      </c>
      <c r="C2949" s="384">
        <f t="shared" si="430"/>
        <v>45778</v>
      </c>
      <c r="D2949" s="384">
        <f t="shared" si="430"/>
        <v>45808</v>
      </c>
      <c r="E2949" s="385">
        <f ca="1">IFERROR(INDEX('3. GRI Pricing'!$A$16:$AP$616,MATCH('PBI data'!$B2949,'3. GRI Pricing'!$A$16:$A$616,0),MATCH('PBI data'!$D2949,'3. GRI Pricing'!$A$16:$AP$16,0)),0)</f>
        <v>1782.8368039009083</v>
      </c>
    </row>
    <row r="2950" spans="1:5" x14ac:dyDescent="0.25">
      <c r="B2950" s="1" t="str">
        <f t="shared" ca="1" si="431"/>
        <v>222708246</v>
      </c>
      <c r="C2950" s="384">
        <f t="shared" si="430"/>
        <v>45809</v>
      </c>
      <c r="D2950" s="384">
        <f t="shared" si="430"/>
        <v>45838</v>
      </c>
      <c r="E2950" s="385">
        <f ca="1">IFERROR(INDEX('3. GRI Pricing'!$A$16:$AP$616,MATCH('PBI data'!$B2950,'3. GRI Pricing'!$A$16:$A$616,0),MATCH('PBI data'!$D2950,'3. GRI Pricing'!$A$16:$AP$16,0)),0)</f>
        <v>1791.3956899304551</v>
      </c>
    </row>
    <row r="2951" spans="1:5" x14ac:dyDescent="0.25">
      <c r="B2951" s="1" t="str">
        <f t="shared" ca="1" si="431"/>
        <v>222708246</v>
      </c>
      <c r="C2951" s="384">
        <f t="shared" si="430"/>
        <v>45839</v>
      </c>
      <c r="D2951" s="384">
        <f t="shared" si="430"/>
        <v>45869</v>
      </c>
      <c r="E2951" s="385">
        <f ca="1">IFERROR(INDEX('3. GRI Pricing'!$A$16:$AP$616,MATCH('PBI data'!$B2951,'3. GRI Pricing'!$A$16:$A$616,0),MATCH('PBI data'!$D2951,'3. GRI Pricing'!$A$16:$AP$16,0)),0)</f>
        <v>1800.2830404720976</v>
      </c>
    </row>
    <row r="2952" spans="1:5" x14ac:dyDescent="0.25">
      <c r="B2952" s="1" t="str">
        <f t="shared" ca="1" si="431"/>
        <v>222708246</v>
      </c>
      <c r="C2952" s="384">
        <f t="shared" si="430"/>
        <v>45870</v>
      </c>
      <c r="D2952" s="384">
        <f t="shared" si="430"/>
        <v>45900</v>
      </c>
      <c r="E2952" s="385">
        <f ca="1">IFERROR(INDEX('3. GRI Pricing'!$A$16:$AP$616,MATCH('PBI data'!$B2952,'3. GRI Pricing'!$A$16:$A$616,0),MATCH('PBI data'!$D2952,'3. GRI Pricing'!$A$16:$AP$16,0)),0)</f>
        <v>1809.2144823332033</v>
      </c>
    </row>
    <row r="2953" spans="1:5" x14ac:dyDescent="0.25">
      <c r="B2953" s="1" t="str">
        <f t="shared" ca="1" si="431"/>
        <v>222708246</v>
      </c>
      <c r="C2953" s="384">
        <f t="shared" si="430"/>
        <v>45901</v>
      </c>
      <c r="D2953" s="384">
        <f t="shared" si="430"/>
        <v>45930</v>
      </c>
      <c r="E2953" s="385">
        <f ca="1">IFERROR(INDEX('3. GRI Pricing'!$A$16:$AP$616,MATCH('PBI data'!$B2953,'3. GRI Pricing'!$A$16:$A$616,0),MATCH('PBI data'!$D2953,'3. GRI Pricing'!$A$16:$AP$16,0)),0)</f>
        <v>1817.8999999999992</v>
      </c>
    </row>
    <row r="2954" spans="1:5" x14ac:dyDescent="0.25">
      <c r="A2954" s="381">
        <f>A2942+1</f>
        <v>247</v>
      </c>
      <c r="B2954" s="383" t="str">
        <f ca="1">OFFSET('3. GRI Pricing'!$A$16,'PBI data'!A2954,0)</f>
        <v>222708247</v>
      </c>
      <c r="C2954" s="384">
        <f t="shared" si="430"/>
        <v>45566</v>
      </c>
      <c r="D2954" s="384">
        <f t="shared" si="430"/>
        <v>45596</v>
      </c>
      <c r="E2954" s="385">
        <f ca="1">IFERROR(INDEX('3. GRI Pricing'!$A$16:$AP$616,MATCH('PBI data'!$B2954,'3. GRI Pricing'!$A$16:$A$616,0),MATCH('PBI data'!$D2954,'3. GRI Pricing'!$A$16:$AP$16,0)),0)</f>
        <v>1351.6727225847981</v>
      </c>
    </row>
    <row r="2955" spans="1:5" x14ac:dyDescent="0.25">
      <c r="B2955" s="1" t="str">
        <f ca="1">B2954</f>
        <v>222708247</v>
      </c>
      <c r="C2955" s="384">
        <f t="shared" si="430"/>
        <v>45597</v>
      </c>
      <c r="D2955" s="384">
        <f t="shared" si="430"/>
        <v>45626</v>
      </c>
      <c r="E2955" s="385">
        <f ca="1">IFERROR(INDEX('3. GRI Pricing'!$A$16:$AP$616,MATCH('PBI data'!$B2955,'3. GRI Pricing'!$A$16:$A$616,0),MATCH('PBI data'!$D2955,'3. GRI Pricing'!$A$16:$AP$16,0)),0)</f>
        <v>1358.1617140373739</v>
      </c>
    </row>
    <row r="2956" spans="1:5" x14ac:dyDescent="0.25">
      <c r="B2956" s="1" t="str">
        <f t="shared" ref="B2956:B2965" ca="1" si="432">B2955</f>
        <v>222708247</v>
      </c>
      <c r="C2956" s="384">
        <f t="shared" si="430"/>
        <v>45627</v>
      </c>
      <c r="D2956" s="384">
        <f t="shared" si="430"/>
        <v>45657</v>
      </c>
      <c r="E2956" s="385">
        <f ca="1">IFERROR(INDEX('3. GRI Pricing'!$A$16:$AP$616,MATCH('PBI data'!$B2956,'3. GRI Pricing'!$A$16:$A$616,0),MATCH('PBI data'!$D2956,'3. GRI Pricing'!$A$16:$AP$16,0)),0)</f>
        <v>1364.899733623296</v>
      </c>
    </row>
    <row r="2957" spans="1:5" x14ac:dyDescent="0.25">
      <c r="B2957" s="1" t="str">
        <f t="shared" ca="1" si="432"/>
        <v>222708247</v>
      </c>
      <c r="C2957" s="384">
        <f t="shared" si="430"/>
        <v>45658</v>
      </c>
      <c r="D2957" s="384">
        <f t="shared" si="430"/>
        <v>45688</v>
      </c>
      <c r="E2957" s="385">
        <f ca="1">IFERROR(INDEX('3. GRI Pricing'!$A$16:$AP$616,MATCH('PBI data'!$B2957,'3. GRI Pricing'!$A$16:$A$616,0),MATCH('PBI data'!$D2957,'3. GRI Pricing'!$A$16:$AP$16,0)),0)</f>
        <v>1371.6711814140269</v>
      </c>
    </row>
    <row r="2958" spans="1:5" x14ac:dyDescent="0.25">
      <c r="B2958" s="1" t="str">
        <f t="shared" ca="1" si="432"/>
        <v>222708247</v>
      </c>
      <c r="C2958" s="384">
        <f t="shared" si="430"/>
        <v>45689</v>
      </c>
      <c r="D2958" s="384">
        <f t="shared" si="430"/>
        <v>45716</v>
      </c>
      <c r="E2958" s="385">
        <f ca="1">IFERROR(INDEX('3. GRI Pricing'!$A$16:$AP$616,MATCH('PBI data'!$B2958,'3. GRI Pricing'!$A$16:$A$616,0),MATCH('PBI data'!$D2958,'3. GRI Pricing'!$A$16:$AP$16,0)),0)</f>
        <v>1377.8161979905385</v>
      </c>
    </row>
    <row r="2959" spans="1:5" x14ac:dyDescent="0.25">
      <c r="B2959" s="1" t="str">
        <f t="shared" ca="1" si="432"/>
        <v>222708247</v>
      </c>
      <c r="C2959" s="384">
        <f t="shared" ref="C2959:D2974" si="433">C2947</f>
        <v>45717</v>
      </c>
      <c r="D2959" s="384">
        <f t="shared" si="433"/>
        <v>45747</v>
      </c>
      <c r="E2959" s="385">
        <f ca="1">IFERROR(INDEX('3. GRI Pricing'!$A$16:$AP$616,MATCH('PBI data'!$B2959,'3. GRI Pricing'!$A$16:$A$616,0),MATCH('PBI data'!$D2959,'3. GRI Pricing'!$A$16:$AP$16,0)),0)</f>
        <v>1384.6517260663989</v>
      </c>
    </row>
    <row r="2960" spans="1:5" x14ac:dyDescent="0.25">
      <c r="B2960" s="1" t="str">
        <f t="shared" ca="1" si="432"/>
        <v>222708247</v>
      </c>
      <c r="C2960" s="384">
        <f t="shared" si="433"/>
        <v>45748</v>
      </c>
      <c r="D2960" s="384">
        <f t="shared" si="433"/>
        <v>45777</v>
      </c>
      <c r="E2960" s="385">
        <f ca="1">IFERROR(INDEX('3. GRI Pricing'!$A$16:$AP$616,MATCH('PBI data'!$B2960,'3. GRI Pricing'!$A$16:$A$616,0),MATCH('PBI data'!$D2960,'3. GRI Pricing'!$A$16:$AP$16,0)),0)</f>
        <v>1391.2990402165706</v>
      </c>
    </row>
    <row r="2961" spans="1:5" x14ac:dyDescent="0.25">
      <c r="B2961" s="1" t="str">
        <f t="shared" ca="1" si="432"/>
        <v>222708247</v>
      </c>
      <c r="C2961" s="384">
        <f t="shared" si="433"/>
        <v>45778</v>
      </c>
      <c r="D2961" s="384">
        <f t="shared" si="433"/>
        <v>45808</v>
      </c>
      <c r="E2961" s="385">
        <f ca="1">IFERROR(INDEX('3. GRI Pricing'!$A$16:$AP$616,MATCH('PBI data'!$B2961,'3. GRI Pricing'!$A$16:$A$616,0),MATCH('PBI data'!$D2961,'3. GRI Pricing'!$A$16:$AP$16,0)),0)</f>
        <v>1398.2014584528986</v>
      </c>
    </row>
    <row r="2962" spans="1:5" x14ac:dyDescent="0.25">
      <c r="B2962" s="1" t="str">
        <f t="shared" ca="1" si="432"/>
        <v>222708247</v>
      </c>
      <c r="C2962" s="384">
        <f t="shared" si="433"/>
        <v>45809</v>
      </c>
      <c r="D2962" s="384">
        <f t="shared" si="433"/>
        <v>45838</v>
      </c>
      <c r="E2962" s="385">
        <f ca="1">IFERROR(INDEX('3. GRI Pricing'!$A$16:$AP$616,MATCH('PBI data'!$B2962,'3. GRI Pricing'!$A$16:$A$616,0),MATCH('PBI data'!$D2962,'3. GRI Pricing'!$A$16:$AP$16,0)),0)</f>
        <v>1404.9138209658668</v>
      </c>
    </row>
    <row r="2963" spans="1:5" x14ac:dyDescent="0.25">
      <c r="B2963" s="1" t="str">
        <f t="shared" ca="1" si="432"/>
        <v>222708247</v>
      </c>
      <c r="C2963" s="384">
        <f t="shared" si="433"/>
        <v>45839</v>
      </c>
      <c r="D2963" s="384">
        <f t="shared" si="433"/>
        <v>45869</v>
      </c>
      <c r="E2963" s="385">
        <f ca="1">IFERROR(INDEX('3. GRI Pricing'!$A$16:$AP$616,MATCH('PBI data'!$B2963,'3. GRI Pricing'!$A$16:$A$616,0),MATCH('PBI data'!$D2963,'3. GRI Pricing'!$A$16:$AP$16,0)),0)</f>
        <v>1411.8837839270966</v>
      </c>
    </row>
    <row r="2964" spans="1:5" x14ac:dyDescent="0.25">
      <c r="B2964" s="1" t="str">
        <f t="shared" ca="1" si="432"/>
        <v>222708247</v>
      </c>
      <c r="C2964" s="384">
        <f t="shared" si="433"/>
        <v>45870</v>
      </c>
      <c r="D2964" s="384">
        <f t="shared" si="433"/>
        <v>45900</v>
      </c>
      <c r="E2964" s="385">
        <f ca="1">IFERROR(INDEX('3. GRI Pricing'!$A$16:$AP$616,MATCH('PBI data'!$B2964,'3. GRI Pricing'!$A$16:$A$616,0),MATCH('PBI data'!$D2964,'3. GRI Pricing'!$A$16:$AP$16,0)),0)</f>
        <v>1418.8883257948441</v>
      </c>
    </row>
    <row r="2965" spans="1:5" x14ac:dyDescent="0.25">
      <c r="B2965" s="1" t="str">
        <f t="shared" ca="1" si="432"/>
        <v>222708247</v>
      </c>
      <c r="C2965" s="384">
        <f t="shared" si="433"/>
        <v>45901</v>
      </c>
      <c r="D2965" s="384">
        <f t="shared" si="433"/>
        <v>45930</v>
      </c>
      <c r="E2965" s="385">
        <f ca="1">IFERROR(INDEX('3. GRI Pricing'!$A$16:$AP$616,MATCH('PBI data'!$B2965,'3. GRI Pricing'!$A$16:$A$616,0),MATCH('PBI data'!$D2965,'3. GRI Pricing'!$A$16:$AP$16,0)),0)</f>
        <v>1425.6999999999991</v>
      </c>
    </row>
    <row r="2966" spans="1:5" x14ac:dyDescent="0.25">
      <c r="A2966" s="381">
        <f>A2954+1</f>
        <v>248</v>
      </c>
      <c r="B2966" s="383" t="str">
        <f ca="1">OFFSET('3. GRI Pricing'!$A$16,'PBI data'!A2966,0)</f>
        <v>222708248</v>
      </c>
      <c r="C2966" s="384">
        <f t="shared" si="433"/>
        <v>45566</v>
      </c>
      <c r="D2966" s="384">
        <f t="shared" si="433"/>
        <v>45596</v>
      </c>
      <c r="E2966" s="385">
        <f ca="1">IFERROR(INDEX('3. GRI Pricing'!$A$16:$AP$616,MATCH('PBI data'!$B2966,'3. GRI Pricing'!$A$16:$A$616,0),MATCH('PBI data'!$D2966,'3. GRI Pricing'!$A$16:$AP$16,0)),0)</f>
        <v>1713.4587301167887</v>
      </c>
    </row>
    <row r="2967" spans="1:5" x14ac:dyDescent="0.25">
      <c r="B2967" s="1" t="str">
        <f ca="1">B2966</f>
        <v>222708248</v>
      </c>
      <c r="C2967" s="384">
        <f t="shared" si="433"/>
        <v>45597</v>
      </c>
      <c r="D2967" s="384">
        <f t="shared" si="433"/>
        <v>45626</v>
      </c>
      <c r="E2967" s="385">
        <f ca="1">IFERROR(INDEX('3. GRI Pricing'!$A$16:$AP$616,MATCH('PBI data'!$B2967,'3. GRI Pricing'!$A$16:$A$616,0),MATCH('PBI data'!$D2967,'3. GRI Pricing'!$A$16:$AP$16,0)),0)</f>
        <v>1721.6845519953329</v>
      </c>
    </row>
    <row r="2968" spans="1:5" x14ac:dyDescent="0.25">
      <c r="B2968" s="1" t="str">
        <f t="shared" ref="B2968:B2977" ca="1" si="434">B2967</f>
        <v>222708248</v>
      </c>
      <c r="C2968" s="384">
        <f t="shared" si="433"/>
        <v>45627</v>
      </c>
      <c r="D2968" s="384">
        <f t="shared" si="433"/>
        <v>45657</v>
      </c>
      <c r="E2968" s="385">
        <f ca="1">IFERROR(INDEX('3. GRI Pricing'!$A$16:$AP$616,MATCH('PBI data'!$B2968,'3. GRI Pricing'!$A$16:$A$616,0),MATCH('PBI data'!$D2968,'3. GRI Pricing'!$A$16:$AP$16,0)),0)</f>
        <v>1730.2260563774871</v>
      </c>
    </row>
    <row r="2969" spans="1:5" x14ac:dyDescent="0.25">
      <c r="B2969" s="1" t="str">
        <f t="shared" ca="1" si="434"/>
        <v>222708248</v>
      </c>
      <c r="C2969" s="384">
        <f t="shared" si="433"/>
        <v>45658</v>
      </c>
      <c r="D2969" s="384">
        <f t="shared" si="433"/>
        <v>45688</v>
      </c>
      <c r="E2969" s="385">
        <f ca="1">IFERROR(INDEX('3. GRI Pricing'!$A$16:$AP$616,MATCH('PBI data'!$B2969,'3. GRI Pricing'!$A$16:$A$616,0),MATCH('PBI data'!$D2969,'3. GRI Pricing'!$A$16:$AP$16,0)),0)</f>
        <v>1738.8099362906441</v>
      </c>
    </row>
    <row r="2970" spans="1:5" x14ac:dyDescent="0.25">
      <c r="B2970" s="1" t="str">
        <f t="shared" ca="1" si="434"/>
        <v>222708248</v>
      </c>
      <c r="C2970" s="384">
        <f t="shared" si="433"/>
        <v>45689</v>
      </c>
      <c r="D2970" s="384">
        <f t="shared" si="433"/>
        <v>45716</v>
      </c>
      <c r="E2970" s="385">
        <f ca="1">IFERROR(INDEX('3. GRI Pricing'!$A$16:$AP$616,MATCH('PBI data'!$B2970,'3. GRI Pricing'!$A$16:$A$616,0),MATCH('PBI data'!$D2970,'3. GRI Pricing'!$A$16:$AP$16,0)),0)</f>
        <v>1746.599715668304</v>
      </c>
    </row>
    <row r="2971" spans="1:5" x14ac:dyDescent="0.25">
      <c r="B2971" s="1" t="str">
        <f t="shared" ca="1" si="434"/>
        <v>222708248</v>
      </c>
      <c r="C2971" s="384">
        <f t="shared" si="433"/>
        <v>45717</v>
      </c>
      <c r="D2971" s="384">
        <f t="shared" si="433"/>
        <v>45747</v>
      </c>
      <c r="E2971" s="385">
        <f ca="1">IFERROR(INDEX('3. GRI Pricing'!$A$16:$AP$616,MATCH('PBI data'!$B2971,'3. GRI Pricing'!$A$16:$A$616,0),MATCH('PBI data'!$D2971,'3. GRI Pricing'!$A$16:$AP$16,0)),0)</f>
        <v>1755.2648274670712</v>
      </c>
    </row>
    <row r="2972" spans="1:5" x14ac:dyDescent="0.25">
      <c r="B2972" s="1" t="str">
        <f t="shared" ca="1" si="434"/>
        <v>222708248</v>
      </c>
      <c r="C2972" s="384">
        <f t="shared" si="433"/>
        <v>45748</v>
      </c>
      <c r="D2972" s="384">
        <f t="shared" si="433"/>
        <v>45777</v>
      </c>
      <c r="E2972" s="385">
        <f ca="1">IFERROR(INDEX('3. GRI Pricing'!$A$16:$AP$616,MATCH('PBI data'!$B2972,'3. GRI Pricing'!$A$16:$A$616,0),MATCH('PBI data'!$D2972,'3. GRI Pricing'!$A$16:$AP$16,0)),0)</f>
        <v>1763.6913483786273</v>
      </c>
    </row>
    <row r="2973" spans="1:5" x14ac:dyDescent="0.25">
      <c r="B2973" s="1" t="str">
        <f t="shared" ca="1" si="434"/>
        <v>222708248</v>
      </c>
      <c r="C2973" s="384">
        <f t="shared" si="433"/>
        <v>45778</v>
      </c>
      <c r="D2973" s="384">
        <f t="shared" si="433"/>
        <v>45808</v>
      </c>
      <c r="E2973" s="385">
        <f ca="1">IFERROR(INDEX('3. GRI Pricing'!$A$16:$AP$616,MATCH('PBI data'!$B2973,'3. GRI Pricing'!$A$16:$A$616,0),MATCH('PBI data'!$D2973,'3. GRI Pricing'!$A$16:$AP$16,0)),0)</f>
        <v>1772.4412540239352</v>
      </c>
    </row>
    <row r="2974" spans="1:5" x14ac:dyDescent="0.25">
      <c r="B2974" s="1" t="str">
        <f t="shared" ca="1" si="434"/>
        <v>222708248</v>
      </c>
      <c r="C2974" s="384">
        <f t="shared" si="433"/>
        <v>45809</v>
      </c>
      <c r="D2974" s="384">
        <f t="shared" si="433"/>
        <v>45838</v>
      </c>
      <c r="E2974" s="385">
        <f ca="1">IFERROR(INDEX('3. GRI Pricing'!$A$16:$AP$616,MATCH('PBI data'!$B2974,'3. GRI Pricing'!$A$16:$A$616,0),MATCH('PBI data'!$D2974,'3. GRI Pricing'!$A$16:$AP$16,0)),0)</f>
        <v>1780.9502340124934</v>
      </c>
    </row>
    <row r="2975" spans="1:5" x14ac:dyDescent="0.25">
      <c r="B2975" s="1" t="str">
        <f t="shared" ca="1" si="434"/>
        <v>222708248</v>
      </c>
      <c r="C2975" s="384">
        <f t="shared" ref="C2975:D2990" si="435">C2963</f>
        <v>45839</v>
      </c>
      <c r="D2975" s="384">
        <f t="shared" si="435"/>
        <v>45869</v>
      </c>
      <c r="E2975" s="385">
        <f ca="1">IFERROR(INDEX('3. GRI Pricing'!$A$16:$AP$616,MATCH('PBI data'!$B2975,'3. GRI Pricing'!$A$16:$A$616,0),MATCH('PBI data'!$D2975,'3. GRI Pricing'!$A$16:$AP$16,0)),0)</f>
        <v>1789.7857632681787</v>
      </c>
    </row>
    <row r="2976" spans="1:5" x14ac:dyDescent="0.25">
      <c r="B2976" s="1" t="str">
        <f t="shared" ca="1" si="434"/>
        <v>222708248</v>
      </c>
      <c r="C2976" s="384">
        <f t="shared" si="435"/>
        <v>45870</v>
      </c>
      <c r="D2976" s="384">
        <f t="shared" si="435"/>
        <v>45900</v>
      </c>
      <c r="E2976" s="385">
        <f ca="1">IFERROR(INDEX('3. GRI Pricing'!$A$16:$AP$616,MATCH('PBI data'!$B2976,'3. GRI Pricing'!$A$16:$A$616,0),MATCH('PBI data'!$D2976,'3. GRI Pricing'!$A$16:$AP$16,0)),0)</f>
        <v>1798.6651267510856</v>
      </c>
    </row>
    <row r="2977" spans="1:5" x14ac:dyDescent="0.25">
      <c r="B2977" s="1" t="str">
        <f t="shared" ca="1" si="434"/>
        <v>222708248</v>
      </c>
      <c r="C2977" s="384">
        <f t="shared" si="435"/>
        <v>45901</v>
      </c>
      <c r="D2977" s="384">
        <f t="shared" si="435"/>
        <v>45930</v>
      </c>
      <c r="E2977" s="385">
        <f ca="1">IFERROR(INDEX('3. GRI Pricing'!$A$16:$AP$616,MATCH('PBI data'!$B2977,'3. GRI Pricing'!$A$16:$A$616,0),MATCH('PBI data'!$D2977,'3. GRI Pricing'!$A$16:$AP$16,0)),0)</f>
        <v>1807.2999999999995</v>
      </c>
    </row>
    <row r="2978" spans="1:5" x14ac:dyDescent="0.25">
      <c r="A2978" s="381">
        <f>A2966+1</f>
        <v>249</v>
      </c>
      <c r="B2978" s="383" t="str">
        <f ca="1">OFFSET('3. GRI Pricing'!$A$16,'PBI data'!A2978,0)</f>
        <v>222708249</v>
      </c>
      <c r="C2978" s="384">
        <f t="shared" si="435"/>
        <v>45566</v>
      </c>
      <c r="D2978" s="384">
        <f t="shared" si="435"/>
        <v>45596</v>
      </c>
      <c r="E2978" s="385">
        <f ca="1">IFERROR(INDEX('3. GRI Pricing'!$A$16:$AP$616,MATCH('PBI data'!$B2978,'3. GRI Pricing'!$A$16:$A$616,0),MATCH('PBI data'!$D2978,'3. GRI Pricing'!$A$16:$AP$16,0)),0)</f>
        <v>1351.6727225847981</v>
      </c>
    </row>
    <row r="2979" spans="1:5" x14ac:dyDescent="0.25">
      <c r="B2979" s="1" t="str">
        <f ca="1">B2978</f>
        <v>222708249</v>
      </c>
      <c r="C2979" s="384">
        <f t="shared" si="435"/>
        <v>45597</v>
      </c>
      <c r="D2979" s="384">
        <f t="shared" si="435"/>
        <v>45626</v>
      </c>
      <c r="E2979" s="385">
        <f ca="1">IFERROR(INDEX('3. GRI Pricing'!$A$16:$AP$616,MATCH('PBI data'!$B2979,'3. GRI Pricing'!$A$16:$A$616,0),MATCH('PBI data'!$D2979,'3. GRI Pricing'!$A$16:$AP$16,0)),0)</f>
        <v>1358.1617140373739</v>
      </c>
    </row>
    <row r="2980" spans="1:5" x14ac:dyDescent="0.25">
      <c r="B2980" s="1" t="str">
        <f t="shared" ref="B2980:B2989" ca="1" si="436">B2979</f>
        <v>222708249</v>
      </c>
      <c r="C2980" s="384">
        <f t="shared" si="435"/>
        <v>45627</v>
      </c>
      <c r="D2980" s="384">
        <f t="shared" si="435"/>
        <v>45657</v>
      </c>
      <c r="E2980" s="385">
        <f ca="1">IFERROR(INDEX('3. GRI Pricing'!$A$16:$AP$616,MATCH('PBI data'!$B2980,'3. GRI Pricing'!$A$16:$A$616,0),MATCH('PBI data'!$D2980,'3. GRI Pricing'!$A$16:$AP$16,0)),0)</f>
        <v>1364.899733623296</v>
      </c>
    </row>
    <row r="2981" spans="1:5" x14ac:dyDescent="0.25">
      <c r="B2981" s="1" t="str">
        <f t="shared" ca="1" si="436"/>
        <v>222708249</v>
      </c>
      <c r="C2981" s="384">
        <f t="shared" si="435"/>
        <v>45658</v>
      </c>
      <c r="D2981" s="384">
        <f t="shared" si="435"/>
        <v>45688</v>
      </c>
      <c r="E2981" s="385">
        <f ca="1">IFERROR(INDEX('3. GRI Pricing'!$A$16:$AP$616,MATCH('PBI data'!$B2981,'3. GRI Pricing'!$A$16:$A$616,0),MATCH('PBI data'!$D2981,'3. GRI Pricing'!$A$16:$AP$16,0)),0)</f>
        <v>1371.6711814140269</v>
      </c>
    </row>
    <row r="2982" spans="1:5" x14ac:dyDescent="0.25">
      <c r="B2982" s="1" t="str">
        <f t="shared" ca="1" si="436"/>
        <v>222708249</v>
      </c>
      <c r="C2982" s="384">
        <f t="shared" si="435"/>
        <v>45689</v>
      </c>
      <c r="D2982" s="384">
        <f t="shared" si="435"/>
        <v>45716</v>
      </c>
      <c r="E2982" s="385">
        <f ca="1">IFERROR(INDEX('3. GRI Pricing'!$A$16:$AP$616,MATCH('PBI data'!$B2982,'3. GRI Pricing'!$A$16:$A$616,0),MATCH('PBI data'!$D2982,'3. GRI Pricing'!$A$16:$AP$16,0)),0)</f>
        <v>1377.8161979905385</v>
      </c>
    </row>
    <row r="2983" spans="1:5" x14ac:dyDescent="0.25">
      <c r="B2983" s="1" t="str">
        <f t="shared" ca="1" si="436"/>
        <v>222708249</v>
      </c>
      <c r="C2983" s="384">
        <f t="shared" si="435"/>
        <v>45717</v>
      </c>
      <c r="D2983" s="384">
        <f t="shared" si="435"/>
        <v>45747</v>
      </c>
      <c r="E2983" s="385">
        <f ca="1">IFERROR(INDEX('3. GRI Pricing'!$A$16:$AP$616,MATCH('PBI data'!$B2983,'3. GRI Pricing'!$A$16:$A$616,0),MATCH('PBI data'!$D2983,'3. GRI Pricing'!$A$16:$AP$16,0)),0)</f>
        <v>1384.6517260663989</v>
      </c>
    </row>
    <row r="2984" spans="1:5" x14ac:dyDescent="0.25">
      <c r="B2984" s="1" t="str">
        <f t="shared" ca="1" si="436"/>
        <v>222708249</v>
      </c>
      <c r="C2984" s="384">
        <f t="shared" si="435"/>
        <v>45748</v>
      </c>
      <c r="D2984" s="384">
        <f t="shared" si="435"/>
        <v>45777</v>
      </c>
      <c r="E2984" s="385">
        <f ca="1">IFERROR(INDEX('3. GRI Pricing'!$A$16:$AP$616,MATCH('PBI data'!$B2984,'3. GRI Pricing'!$A$16:$A$616,0),MATCH('PBI data'!$D2984,'3. GRI Pricing'!$A$16:$AP$16,0)),0)</f>
        <v>1391.2990402165706</v>
      </c>
    </row>
    <row r="2985" spans="1:5" x14ac:dyDescent="0.25">
      <c r="B2985" s="1" t="str">
        <f t="shared" ca="1" si="436"/>
        <v>222708249</v>
      </c>
      <c r="C2985" s="384">
        <f t="shared" si="435"/>
        <v>45778</v>
      </c>
      <c r="D2985" s="384">
        <f t="shared" si="435"/>
        <v>45808</v>
      </c>
      <c r="E2985" s="385">
        <f ca="1">IFERROR(INDEX('3. GRI Pricing'!$A$16:$AP$616,MATCH('PBI data'!$B2985,'3. GRI Pricing'!$A$16:$A$616,0),MATCH('PBI data'!$D2985,'3. GRI Pricing'!$A$16:$AP$16,0)),0)</f>
        <v>1398.2014584528986</v>
      </c>
    </row>
    <row r="2986" spans="1:5" x14ac:dyDescent="0.25">
      <c r="B2986" s="1" t="str">
        <f t="shared" ca="1" si="436"/>
        <v>222708249</v>
      </c>
      <c r="C2986" s="384">
        <f t="shared" si="435"/>
        <v>45809</v>
      </c>
      <c r="D2986" s="384">
        <f t="shared" si="435"/>
        <v>45838</v>
      </c>
      <c r="E2986" s="385">
        <f ca="1">IFERROR(INDEX('3. GRI Pricing'!$A$16:$AP$616,MATCH('PBI data'!$B2986,'3. GRI Pricing'!$A$16:$A$616,0),MATCH('PBI data'!$D2986,'3. GRI Pricing'!$A$16:$AP$16,0)),0)</f>
        <v>1404.9138209658668</v>
      </c>
    </row>
    <row r="2987" spans="1:5" x14ac:dyDescent="0.25">
      <c r="B2987" s="1" t="str">
        <f t="shared" ca="1" si="436"/>
        <v>222708249</v>
      </c>
      <c r="C2987" s="384">
        <f t="shared" si="435"/>
        <v>45839</v>
      </c>
      <c r="D2987" s="384">
        <f t="shared" si="435"/>
        <v>45869</v>
      </c>
      <c r="E2987" s="385">
        <f ca="1">IFERROR(INDEX('3. GRI Pricing'!$A$16:$AP$616,MATCH('PBI data'!$B2987,'3. GRI Pricing'!$A$16:$A$616,0),MATCH('PBI data'!$D2987,'3. GRI Pricing'!$A$16:$AP$16,0)),0)</f>
        <v>1411.8837839270966</v>
      </c>
    </row>
    <row r="2988" spans="1:5" x14ac:dyDescent="0.25">
      <c r="B2988" s="1" t="str">
        <f t="shared" ca="1" si="436"/>
        <v>222708249</v>
      </c>
      <c r="C2988" s="384">
        <f t="shared" si="435"/>
        <v>45870</v>
      </c>
      <c r="D2988" s="384">
        <f t="shared" si="435"/>
        <v>45900</v>
      </c>
      <c r="E2988" s="385">
        <f ca="1">IFERROR(INDEX('3. GRI Pricing'!$A$16:$AP$616,MATCH('PBI data'!$B2988,'3. GRI Pricing'!$A$16:$A$616,0),MATCH('PBI data'!$D2988,'3. GRI Pricing'!$A$16:$AP$16,0)),0)</f>
        <v>1418.8883257948441</v>
      </c>
    </row>
    <row r="2989" spans="1:5" x14ac:dyDescent="0.25">
      <c r="B2989" s="1" t="str">
        <f t="shared" ca="1" si="436"/>
        <v>222708249</v>
      </c>
      <c r="C2989" s="384">
        <f t="shared" si="435"/>
        <v>45901</v>
      </c>
      <c r="D2989" s="384">
        <f t="shared" si="435"/>
        <v>45930</v>
      </c>
      <c r="E2989" s="385">
        <f ca="1">IFERROR(INDEX('3. GRI Pricing'!$A$16:$AP$616,MATCH('PBI data'!$B2989,'3. GRI Pricing'!$A$16:$A$616,0),MATCH('PBI data'!$D2989,'3. GRI Pricing'!$A$16:$AP$16,0)),0)</f>
        <v>1425.6999999999991</v>
      </c>
    </row>
    <row r="2990" spans="1:5" x14ac:dyDescent="0.25">
      <c r="A2990" s="381">
        <f>A2978+1</f>
        <v>250</v>
      </c>
      <c r="B2990" s="383" t="str">
        <f ca="1">OFFSET('3. GRI Pricing'!$A$16,'PBI data'!A2990,0)</f>
        <v>222708250</v>
      </c>
      <c r="C2990" s="384">
        <f t="shared" si="435"/>
        <v>45566</v>
      </c>
      <c r="D2990" s="384">
        <f t="shared" si="435"/>
        <v>45596</v>
      </c>
      <c r="E2990" s="385">
        <f ca="1">IFERROR(INDEX('3. GRI Pricing'!$A$16:$AP$616,MATCH('PBI data'!$B2990,'3. GRI Pricing'!$A$16:$A$616,0),MATCH('PBI data'!$D2990,'3. GRI Pricing'!$A$16:$AP$16,0)),0)</f>
        <v>1371.7719452254644</v>
      </c>
    </row>
    <row r="2991" spans="1:5" x14ac:dyDescent="0.25">
      <c r="B2991" s="1" t="str">
        <f ca="1">B2990</f>
        <v>222708250</v>
      </c>
      <c r="C2991" s="384">
        <f t="shared" ref="C2991:D3006" si="437">C2979</f>
        <v>45597</v>
      </c>
      <c r="D2991" s="384">
        <f t="shared" si="437"/>
        <v>45626</v>
      </c>
      <c r="E2991" s="385">
        <f ca="1">IFERROR(INDEX('3. GRI Pricing'!$A$16:$AP$616,MATCH('PBI data'!$B2991,'3. GRI Pricing'!$A$16:$A$616,0),MATCH('PBI data'!$D2991,'3. GRI Pricing'!$A$16:$AP$16,0)),0)</f>
        <v>1378.3574272572607</v>
      </c>
    </row>
    <row r="2992" spans="1:5" x14ac:dyDescent="0.25">
      <c r="B2992" s="1" t="str">
        <f t="shared" ref="B2992:B3001" ca="1" si="438">B2991</f>
        <v>222708250</v>
      </c>
      <c r="C2992" s="384">
        <f t="shared" si="437"/>
        <v>45627</v>
      </c>
      <c r="D2992" s="384">
        <f t="shared" si="437"/>
        <v>45657</v>
      </c>
      <c r="E2992" s="385">
        <f ca="1">IFERROR(INDEX('3. GRI Pricing'!$A$16:$AP$616,MATCH('PBI data'!$B2992,'3. GRI Pricing'!$A$16:$A$616,0),MATCH('PBI data'!$D2992,'3. GRI Pricing'!$A$16:$AP$16,0)),0)</f>
        <v>1385.1956404429736</v>
      </c>
    </row>
    <row r="2993" spans="1:5" x14ac:dyDescent="0.25">
      <c r="B2993" s="1" t="str">
        <f t="shared" ca="1" si="438"/>
        <v>222708250</v>
      </c>
      <c r="C2993" s="384">
        <f t="shared" si="437"/>
        <v>45658</v>
      </c>
      <c r="D2993" s="384">
        <f t="shared" si="437"/>
        <v>45688</v>
      </c>
      <c r="E2993" s="385">
        <f ca="1">IFERROR(INDEX('3. GRI Pricing'!$A$16:$AP$616,MATCH('PBI data'!$B2993,'3. GRI Pricing'!$A$16:$A$616,0),MATCH('PBI data'!$D2993,'3. GRI Pricing'!$A$16:$AP$16,0)),0)</f>
        <v>1392.0677789071726</v>
      </c>
    </row>
    <row r="2994" spans="1:5" x14ac:dyDescent="0.25">
      <c r="B2994" s="1" t="str">
        <f t="shared" ca="1" si="438"/>
        <v>222708250</v>
      </c>
      <c r="C2994" s="384">
        <f t="shared" si="437"/>
        <v>45689</v>
      </c>
      <c r="D2994" s="384">
        <f t="shared" si="437"/>
        <v>45716</v>
      </c>
      <c r="E2994" s="385">
        <f ca="1">IFERROR(INDEX('3. GRI Pricing'!$A$16:$AP$616,MATCH('PBI data'!$B2994,'3. GRI Pricing'!$A$16:$A$616,0),MATCH('PBI data'!$D2994,'3. GRI Pricing'!$A$16:$AP$16,0)),0)</f>
        <v>1398.3041711948592</v>
      </c>
    </row>
    <row r="2995" spans="1:5" x14ac:dyDescent="0.25">
      <c r="B2995" s="1" t="str">
        <f t="shared" ca="1" si="438"/>
        <v>222708250</v>
      </c>
      <c r="C2995" s="384">
        <f t="shared" si="437"/>
        <v>45717</v>
      </c>
      <c r="D2995" s="384">
        <f t="shared" si="437"/>
        <v>45747</v>
      </c>
      <c r="E2995" s="385">
        <f ca="1">IFERROR(INDEX('3. GRI Pricing'!$A$16:$AP$616,MATCH('PBI data'!$B2995,'3. GRI Pricing'!$A$16:$A$616,0),MATCH('PBI data'!$D2995,'3. GRI Pricing'!$A$16:$AP$16,0)),0)</f>
        <v>1405.2413428108812</v>
      </c>
    </row>
    <row r="2996" spans="1:5" x14ac:dyDescent="0.25">
      <c r="B2996" s="1" t="str">
        <f t="shared" ca="1" si="438"/>
        <v>222708250</v>
      </c>
      <c r="C2996" s="384">
        <f t="shared" si="437"/>
        <v>45748</v>
      </c>
      <c r="D2996" s="384">
        <f t="shared" si="437"/>
        <v>45777</v>
      </c>
      <c r="E2996" s="385">
        <f ca="1">IFERROR(INDEX('3. GRI Pricing'!$A$16:$AP$616,MATCH('PBI data'!$B2996,'3. GRI Pricing'!$A$16:$A$616,0),MATCH('PBI data'!$D2996,'3. GRI Pricing'!$A$16:$AP$16,0)),0)</f>
        <v>1411.9875017811298</v>
      </c>
    </row>
    <row r="2997" spans="1:5" x14ac:dyDescent="0.25">
      <c r="B2997" s="1" t="str">
        <f t="shared" ca="1" si="438"/>
        <v>222708250</v>
      </c>
      <c r="C2997" s="384">
        <f t="shared" si="437"/>
        <v>45778</v>
      </c>
      <c r="D2997" s="384">
        <f t="shared" si="437"/>
        <v>45808</v>
      </c>
      <c r="E2997" s="385">
        <f ca="1">IFERROR(INDEX('3. GRI Pricing'!$A$16:$AP$616,MATCH('PBI data'!$B2997,'3. GRI Pricing'!$A$16:$A$616,0),MATCH('PBI data'!$D2997,'3. GRI Pricing'!$A$16:$AP$16,0)),0)</f>
        <v>1418.9925582068456</v>
      </c>
    </row>
    <row r="2998" spans="1:5" x14ac:dyDescent="0.25">
      <c r="B2998" s="1" t="str">
        <f t="shared" ca="1" si="438"/>
        <v>222708250</v>
      </c>
      <c r="C2998" s="384">
        <f t="shared" si="437"/>
        <v>45809</v>
      </c>
      <c r="D2998" s="384">
        <f t="shared" si="437"/>
        <v>45838</v>
      </c>
      <c r="E2998" s="385">
        <f ca="1">IFERROR(INDEX('3. GRI Pricing'!$A$16:$AP$616,MATCH('PBI data'!$B2998,'3. GRI Pricing'!$A$16:$A$616,0),MATCH('PBI data'!$D2998,'3. GRI Pricing'!$A$16:$AP$16,0)),0)</f>
        <v>1425.804732801791</v>
      </c>
    </row>
    <row r="2999" spans="1:5" x14ac:dyDescent="0.25">
      <c r="B2999" s="1" t="str">
        <f t="shared" ca="1" si="438"/>
        <v>222708250</v>
      </c>
      <c r="C2999" s="384">
        <f t="shared" si="437"/>
        <v>45839</v>
      </c>
      <c r="D2999" s="384">
        <f t="shared" si="437"/>
        <v>45869</v>
      </c>
      <c r="E2999" s="385">
        <f ca="1">IFERROR(INDEX('3. GRI Pricing'!$A$16:$AP$616,MATCH('PBI data'!$B2999,'3. GRI Pricing'!$A$16:$A$616,0),MATCH('PBI data'!$D2999,'3. GRI Pricing'!$A$16:$AP$16,0)),0)</f>
        <v>1432.8783383349351</v>
      </c>
    </row>
    <row r="3000" spans="1:5" x14ac:dyDescent="0.25">
      <c r="B3000" s="1" t="str">
        <f t="shared" ca="1" si="438"/>
        <v>222708250</v>
      </c>
      <c r="C3000" s="384">
        <f t="shared" si="437"/>
        <v>45870</v>
      </c>
      <c r="D3000" s="384">
        <f t="shared" si="437"/>
        <v>45900</v>
      </c>
      <c r="E3000" s="385">
        <f ca="1">IFERROR(INDEX('3. GRI Pricing'!$A$16:$AP$616,MATCH('PBI data'!$B3000,'3. GRI Pricing'!$A$16:$A$616,0),MATCH('PBI data'!$D3000,'3. GRI Pricing'!$A$16:$AP$16,0)),0)</f>
        <v>1439.9870369590803</v>
      </c>
    </row>
    <row r="3001" spans="1:5" x14ac:dyDescent="0.25">
      <c r="B3001" s="1" t="str">
        <f t="shared" ca="1" si="438"/>
        <v>222708250</v>
      </c>
      <c r="C3001" s="384">
        <f t="shared" si="437"/>
        <v>45901</v>
      </c>
      <c r="D3001" s="384">
        <f t="shared" si="437"/>
        <v>45930</v>
      </c>
      <c r="E3001" s="385">
        <f ca="1">IFERROR(INDEX('3. GRI Pricing'!$A$16:$AP$616,MATCH('PBI data'!$B3001,'3. GRI Pricing'!$A$16:$A$616,0),MATCH('PBI data'!$D3001,'3. GRI Pricing'!$A$16:$AP$16,0)),0)</f>
        <v>1446.8999999999996</v>
      </c>
    </row>
    <row r="3002" spans="1:5" x14ac:dyDescent="0.25">
      <c r="A3002" s="381">
        <f>A2990+1</f>
        <v>251</v>
      </c>
      <c r="B3002" s="383" t="str">
        <f ca="1">OFFSET('3. GRI Pricing'!$A$16,'PBI data'!A3002,0)</f>
        <v>222708251</v>
      </c>
      <c r="C3002" s="384">
        <f t="shared" si="437"/>
        <v>45566</v>
      </c>
      <c r="D3002" s="384">
        <f t="shared" si="437"/>
        <v>45596</v>
      </c>
      <c r="E3002" s="385">
        <f ca="1">IFERROR(INDEX('3. GRI Pricing'!$A$16:$AP$616,MATCH('PBI data'!$B3002,'3. GRI Pricing'!$A$16:$A$616,0),MATCH('PBI data'!$D3002,'3. GRI Pricing'!$A$16:$AP$16,0)),0)</f>
        <v>1351.6727225847981</v>
      </c>
    </row>
    <row r="3003" spans="1:5" x14ac:dyDescent="0.25">
      <c r="B3003" s="1" t="str">
        <f ca="1">B3002</f>
        <v>222708251</v>
      </c>
      <c r="C3003" s="384">
        <f t="shared" si="437"/>
        <v>45597</v>
      </c>
      <c r="D3003" s="384">
        <f t="shared" si="437"/>
        <v>45626</v>
      </c>
      <c r="E3003" s="385">
        <f ca="1">IFERROR(INDEX('3. GRI Pricing'!$A$16:$AP$616,MATCH('PBI data'!$B3003,'3. GRI Pricing'!$A$16:$A$616,0),MATCH('PBI data'!$D3003,'3. GRI Pricing'!$A$16:$AP$16,0)),0)</f>
        <v>1358.1617140373739</v>
      </c>
    </row>
    <row r="3004" spans="1:5" x14ac:dyDescent="0.25">
      <c r="B3004" s="1" t="str">
        <f t="shared" ref="B3004:B3013" ca="1" si="439">B3003</f>
        <v>222708251</v>
      </c>
      <c r="C3004" s="384">
        <f t="shared" si="437"/>
        <v>45627</v>
      </c>
      <c r="D3004" s="384">
        <f t="shared" si="437"/>
        <v>45657</v>
      </c>
      <c r="E3004" s="385">
        <f ca="1">IFERROR(INDEX('3. GRI Pricing'!$A$16:$AP$616,MATCH('PBI data'!$B3004,'3. GRI Pricing'!$A$16:$A$616,0),MATCH('PBI data'!$D3004,'3. GRI Pricing'!$A$16:$AP$16,0)),0)</f>
        <v>1364.899733623296</v>
      </c>
    </row>
    <row r="3005" spans="1:5" x14ac:dyDescent="0.25">
      <c r="B3005" s="1" t="str">
        <f t="shared" ca="1" si="439"/>
        <v>222708251</v>
      </c>
      <c r="C3005" s="384">
        <f t="shared" si="437"/>
        <v>45658</v>
      </c>
      <c r="D3005" s="384">
        <f t="shared" si="437"/>
        <v>45688</v>
      </c>
      <c r="E3005" s="385">
        <f ca="1">IFERROR(INDEX('3. GRI Pricing'!$A$16:$AP$616,MATCH('PBI data'!$B3005,'3. GRI Pricing'!$A$16:$A$616,0),MATCH('PBI data'!$D3005,'3. GRI Pricing'!$A$16:$AP$16,0)),0)</f>
        <v>1371.6711814140269</v>
      </c>
    </row>
    <row r="3006" spans="1:5" x14ac:dyDescent="0.25">
      <c r="B3006" s="1" t="str">
        <f t="shared" ca="1" si="439"/>
        <v>222708251</v>
      </c>
      <c r="C3006" s="384">
        <f t="shared" si="437"/>
        <v>45689</v>
      </c>
      <c r="D3006" s="384">
        <f t="shared" si="437"/>
        <v>45716</v>
      </c>
      <c r="E3006" s="385">
        <f ca="1">IFERROR(INDEX('3. GRI Pricing'!$A$16:$AP$616,MATCH('PBI data'!$B3006,'3. GRI Pricing'!$A$16:$A$616,0),MATCH('PBI data'!$D3006,'3. GRI Pricing'!$A$16:$AP$16,0)),0)</f>
        <v>1377.8161979905385</v>
      </c>
    </row>
    <row r="3007" spans="1:5" x14ac:dyDescent="0.25">
      <c r="B3007" s="1" t="str">
        <f t="shared" ca="1" si="439"/>
        <v>222708251</v>
      </c>
      <c r="C3007" s="384">
        <f t="shared" ref="C3007:D3022" si="440">C2995</f>
        <v>45717</v>
      </c>
      <c r="D3007" s="384">
        <f t="shared" si="440"/>
        <v>45747</v>
      </c>
      <c r="E3007" s="385">
        <f ca="1">IFERROR(INDEX('3. GRI Pricing'!$A$16:$AP$616,MATCH('PBI data'!$B3007,'3. GRI Pricing'!$A$16:$A$616,0),MATCH('PBI data'!$D3007,'3. GRI Pricing'!$A$16:$AP$16,0)),0)</f>
        <v>1384.6517260663989</v>
      </c>
    </row>
    <row r="3008" spans="1:5" x14ac:dyDescent="0.25">
      <c r="B3008" s="1" t="str">
        <f t="shared" ca="1" si="439"/>
        <v>222708251</v>
      </c>
      <c r="C3008" s="384">
        <f t="shared" si="440"/>
        <v>45748</v>
      </c>
      <c r="D3008" s="384">
        <f t="shared" si="440"/>
        <v>45777</v>
      </c>
      <c r="E3008" s="385">
        <f ca="1">IFERROR(INDEX('3. GRI Pricing'!$A$16:$AP$616,MATCH('PBI data'!$B3008,'3. GRI Pricing'!$A$16:$A$616,0),MATCH('PBI data'!$D3008,'3. GRI Pricing'!$A$16:$AP$16,0)),0)</f>
        <v>1391.2990402165706</v>
      </c>
    </row>
    <row r="3009" spans="1:5" x14ac:dyDescent="0.25">
      <c r="B3009" s="1" t="str">
        <f t="shared" ca="1" si="439"/>
        <v>222708251</v>
      </c>
      <c r="C3009" s="384">
        <f t="shared" si="440"/>
        <v>45778</v>
      </c>
      <c r="D3009" s="384">
        <f t="shared" si="440"/>
        <v>45808</v>
      </c>
      <c r="E3009" s="385">
        <f ca="1">IFERROR(INDEX('3. GRI Pricing'!$A$16:$AP$616,MATCH('PBI data'!$B3009,'3. GRI Pricing'!$A$16:$A$616,0),MATCH('PBI data'!$D3009,'3. GRI Pricing'!$A$16:$AP$16,0)),0)</f>
        <v>1398.2014584528986</v>
      </c>
    </row>
    <row r="3010" spans="1:5" x14ac:dyDescent="0.25">
      <c r="B3010" s="1" t="str">
        <f t="shared" ca="1" si="439"/>
        <v>222708251</v>
      </c>
      <c r="C3010" s="384">
        <f t="shared" si="440"/>
        <v>45809</v>
      </c>
      <c r="D3010" s="384">
        <f t="shared" si="440"/>
        <v>45838</v>
      </c>
      <c r="E3010" s="385">
        <f ca="1">IFERROR(INDEX('3. GRI Pricing'!$A$16:$AP$616,MATCH('PBI data'!$B3010,'3. GRI Pricing'!$A$16:$A$616,0),MATCH('PBI data'!$D3010,'3. GRI Pricing'!$A$16:$AP$16,0)),0)</f>
        <v>1404.9138209658668</v>
      </c>
    </row>
    <row r="3011" spans="1:5" x14ac:dyDescent="0.25">
      <c r="B3011" s="1" t="str">
        <f t="shared" ca="1" si="439"/>
        <v>222708251</v>
      </c>
      <c r="C3011" s="384">
        <f t="shared" si="440"/>
        <v>45839</v>
      </c>
      <c r="D3011" s="384">
        <f t="shared" si="440"/>
        <v>45869</v>
      </c>
      <c r="E3011" s="385">
        <f ca="1">IFERROR(INDEX('3. GRI Pricing'!$A$16:$AP$616,MATCH('PBI data'!$B3011,'3. GRI Pricing'!$A$16:$A$616,0),MATCH('PBI data'!$D3011,'3. GRI Pricing'!$A$16:$AP$16,0)),0)</f>
        <v>1411.8837839270966</v>
      </c>
    </row>
    <row r="3012" spans="1:5" x14ac:dyDescent="0.25">
      <c r="B3012" s="1" t="str">
        <f t="shared" ca="1" si="439"/>
        <v>222708251</v>
      </c>
      <c r="C3012" s="384">
        <f t="shared" si="440"/>
        <v>45870</v>
      </c>
      <c r="D3012" s="384">
        <f t="shared" si="440"/>
        <v>45900</v>
      </c>
      <c r="E3012" s="385">
        <f ca="1">IFERROR(INDEX('3. GRI Pricing'!$A$16:$AP$616,MATCH('PBI data'!$B3012,'3. GRI Pricing'!$A$16:$A$616,0),MATCH('PBI data'!$D3012,'3. GRI Pricing'!$A$16:$AP$16,0)),0)</f>
        <v>1418.8883257948441</v>
      </c>
    </row>
    <row r="3013" spans="1:5" x14ac:dyDescent="0.25">
      <c r="B3013" s="1" t="str">
        <f t="shared" ca="1" si="439"/>
        <v>222708251</v>
      </c>
      <c r="C3013" s="384">
        <f t="shared" si="440"/>
        <v>45901</v>
      </c>
      <c r="D3013" s="384">
        <f t="shared" si="440"/>
        <v>45930</v>
      </c>
      <c r="E3013" s="385">
        <f ca="1">IFERROR(INDEX('3. GRI Pricing'!$A$16:$AP$616,MATCH('PBI data'!$B3013,'3. GRI Pricing'!$A$16:$A$616,0),MATCH('PBI data'!$D3013,'3. GRI Pricing'!$A$16:$AP$16,0)),0)</f>
        <v>1425.6999999999991</v>
      </c>
    </row>
    <row r="3014" spans="1:5" x14ac:dyDescent="0.25">
      <c r="A3014" s="381">
        <f>A3002+1</f>
        <v>252</v>
      </c>
      <c r="B3014" s="383" t="str">
        <f ca="1">OFFSET('3. GRI Pricing'!$A$16,'PBI data'!A3014,0)</f>
        <v>222708252</v>
      </c>
      <c r="C3014" s="384">
        <f t="shared" si="440"/>
        <v>45566</v>
      </c>
      <c r="D3014" s="384">
        <f t="shared" si="440"/>
        <v>45596</v>
      </c>
      <c r="E3014" s="385">
        <f ca="1">IFERROR(INDEX('3. GRI Pricing'!$A$16:$AP$616,MATCH('PBI data'!$B3014,'3. GRI Pricing'!$A$16:$A$616,0),MATCH('PBI data'!$D3014,'3. GRI Pricing'!$A$16:$AP$16,0)),0)</f>
        <v>1376.7967508856309</v>
      </c>
    </row>
    <row r="3015" spans="1:5" x14ac:dyDescent="0.25">
      <c r="B3015" s="1" t="str">
        <f ca="1">B3014</f>
        <v>222708252</v>
      </c>
      <c r="C3015" s="384">
        <f t="shared" si="440"/>
        <v>45597</v>
      </c>
      <c r="D3015" s="384">
        <f t="shared" si="440"/>
        <v>45626</v>
      </c>
      <c r="E3015" s="385">
        <f ca="1">IFERROR(INDEX('3. GRI Pricing'!$A$16:$AP$616,MATCH('PBI data'!$B3015,'3. GRI Pricing'!$A$16:$A$616,0),MATCH('PBI data'!$D3015,'3. GRI Pricing'!$A$16:$AP$16,0)),0)</f>
        <v>1383.4063555622322</v>
      </c>
    </row>
    <row r="3016" spans="1:5" x14ac:dyDescent="0.25">
      <c r="B3016" s="1" t="str">
        <f t="shared" ref="B3016:B3025" ca="1" si="441">B3015</f>
        <v>222708252</v>
      </c>
      <c r="C3016" s="384">
        <f t="shared" si="440"/>
        <v>45627</v>
      </c>
      <c r="D3016" s="384">
        <f t="shared" si="440"/>
        <v>45657</v>
      </c>
      <c r="E3016" s="385">
        <f ca="1">IFERROR(INDEX('3. GRI Pricing'!$A$16:$AP$616,MATCH('PBI data'!$B3016,'3. GRI Pricing'!$A$16:$A$616,0),MATCH('PBI data'!$D3016,'3. GRI Pricing'!$A$16:$AP$16,0)),0)</f>
        <v>1390.2696171478926</v>
      </c>
    </row>
    <row r="3017" spans="1:5" x14ac:dyDescent="0.25">
      <c r="B3017" s="1" t="str">
        <f t="shared" ca="1" si="441"/>
        <v>222708252</v>
      </c>
      <c r="C3017" s="384">
        <f t="shared" si="440"/>
        <v>45658</v>
      </c>
      <c r="D3017" s="384">
        <f t="shared" si="440"/>
        <v>45688</v>
      </c>
      <c r="E3017" s="385">
        <f ca="1">IFERROR(INDEX('3. GRI Pricing'!$A$16:$AP$616,MATCH('PBI data'!$B3017,'3. GRI Pricing'!$A$16:$A$616,0),MATCH('PBI data'!$D3017,'3. GRI Pricing'!$A$16:$AP$16,0)),0)</f>
        <v>1397.1669282804587</v>
      </c>
    </row>
    <row r="3018" spans="1:5" x14ac:dyDescent="0.25">
      <c r="B3018" s="1" t="str">
        <f t="shared" ca="1" si="441"/>
        <v>222708252</v>
      </c>
      <c r="C3018" s="384">
        <f t="shared" si="440"/>
        <v>45689</v>
      </c>
      <c r="D3018" s="384">
        <f t="shared" si="440"/>
        <v>45716</v>
      </c>
      <c r="E3018" s="385">
        <f ca="1">IFERROR(INDEX('3. GRI Pricing'!$A$16:$AP$616,MATCH('PBI data'!$B3018,'3. GRI Pricing'!$A$16:$A$616,0),MATCH('PBI data'!$D3018,'3. GRI Pricing'!$A$16:$AP$16,0)),0)</f>
        <v>1403.426164495939</v>
      </c>
    </row>
    <row r="3019" spans="1:5" x14ac:dyDescent="0.25">
      <c r="B3019" s="1" t="str">
        <f t="shared" ca="1" si="441"/>
        <v>222708252</v>
      </c>
      <c r="C3019" s="384">
        <f t="shared" si="440"/>
        <v>45717</v>
      </c>
      <c r="D3019" s="384">
        <f t="shared" si="440"/>
        <v>45747</v>
      </c>
      <c r="E3019" s="385">
        <f ca="1">IFERROR(INDEX('3. GRI Pricing'!$A$16:$AP$616,MATCH('PBI data'!$B3019,'3. GRI Pricing'!$A$16:$A$616,0),MATCH('PBI data'!$D3019,'3. GRI Pricing'!$A$16:$AP$16,0)),0)</f>
        <v>1410.3887469970011</v>
      </c>
    </row>
    <row r="3020" spans="1:5" x14ac:dyDescent="0.25">
      <c r="B3020" s="1" t="str">
        <f t="shared" ca="1" si="441"/>
        <v>222708252</v>
      </c>
      <c r="C3020" s="384">
        <f t="shared" si="440"/>
        <v>45748</v>
      </c>
      <c r="D3020" s="384">
        <f t="shared" si="440"/>
        <v>45777</v>
      </c>
      <c r="E3020" s="385">
        <f ca="1">IFERROR(INDEX('3. GRI Pricing'!$A$16:$AP$616,MATCH('PBI data'!$B3020,'3. GRI Pricing'!$A$16:$A$616,0),MATCH('PBI data'!$D3020,'3. GRI Pricing'!$A$16:$AP$16,0)),0)</f>
        <v>1417.159617172269</v>
      </c>
    </row>
    <row r="3021" spans="1:5" x14ac:dyDescent="0.25">
      <c r="B3021" s="1" t="str">
        <f t="shared" ca="1" si="441"/>
        <v>222708252</v>
      </c>
      <c r="C3021" s="384">
        <f t="shared" si="440"/>
        <v>45778</v>
      </c>
      <c r="D3021" s="384">
        <f t="shared" si="440"/>
        <v>45808</v>
      </c>
      <c r="E3021" s="385">
        <f ca="1">IFERROR(INDEX('3. GRI Pricing'!$A$16:$AP$616,MATCH('PBI data'!$B3021,'3. GRI Pricing'!$A$16:$A$616,0),MATCH('PBI data'!$D3021,'3. GRI Pricing'!$A$16:$AP$16,0)),0)</f>
        <v>1424.1903331453316</v>
      </c>
    </row>
    <row r="3022" spans="1:5" x14ac:dyDescent="0.25">
      <c r="B3022" s="1" t="str">
        <f t="shared" ca="1" si="441"/>
        <v>222708252</v>
      </c>
      <c r="C3022" s="384">
        <f t="shared" si="440"/>
        <v>45809</v>
      </c>
      <c r="D3022" s="384">
        <f t="shared" si="440"/>
        <v>45838</v>
      </c>
      <c r="E3022" s="385">
        <f ca="1">IFERROR(INDEX('3. GRI Pricing'!$A$16:$AP$616,MATCH('PBI data'!$B3022,'3. GRI Pricing'!$A$16:$A$616,0),MATCH('PBI data'!$D3022,'3. GRI Pricing'!$A$16:$AP$16,0)),0)</f>
        <v>1431.0274607607714</v>
      </c>
    </row>
    <row r="3023" spans="1:5" x14ac:dyDescent="0.25">
      <c r="B3023" s="1" t="str">
        <f t="shared" ca="1" si="441"/>
        <v>222708252</v>
      </c>
      <c r="C3023" s="384">
        <f t="shared" ref="C3023:D3038" si="442">C3011</f>
        <v>45839</v>
      </c>
      <c r="D3023" s="384">
        <f t="shared" si="442"/>
        <v>45869</v>
      </c>
      <c r="E3023" s="385">
        <f ca="1">IFERROR(INDEX('3. GRI Pricing'!$A$16:$AP$616,MATCH('PBI data'!$B3023,'3. GRI Pricing'!$A$16:$A$616,0),MATCH('PBI data'!$D3023,'3. GRI Pricing'!$A$16:$AP$16,0)),0)</f>
        <v>1438.1269769368939</v>
      </c>
    </row>
    <row r="3024" spans="1:5" x14ac:dyDescent="0.25">
      <c r="B3024" s="1" t="str">
        <f t="shared" ca="1" si="441"/>
        <v>222708252</v>
      </c>
      <c r="C3024" s="384">
        <f t="shared" si="442"/>
        <v>45870</v>
      </c>
      <c r="D3024" s="384">
        <f t="shared" si="442"/>
        <v>45900</v>
      </c>
      <c r="E3024" s="385">
        <f ca="1">IFERROR(INDEX('3. GRI Pricing'!$A$16:$AP$616,MATCH('PBI data'!$B3024,'3. GRI Pricing'!$A$16:$A$616,0),MATCH('PBI data'!$D3024,'3. GRI Pricing'!$A$16:$AP$16,0)),0)</f>
        <v>1445.2617147501387</v>
      </c>
    </row>
    <row r="3025" spans="1:5" x14ac:dyDescent="0.25">
      <c r="B3025" s="1" t="str">
        <f t="shared" ca="1" si="441"/>
        <v>222708252</v>
      </c>
      <c r="C3025" s="384">
        <f t="shared" si="442"/>
        <v>45901</v>
      </c>
      <c r="D3025" s="384">
        <f t="shared" si="442"/>
        <v>45930</v>
      </c>
      <c r="E3025" s="385">
        <f ca="1">IFERROR(INDEX('3. GRI Pricing'!$A$16:$AP$616,MATCH('PBI data'!$B3025,'3. GRI Pricing'!$A$16:$A$616,0),MATCH('PBI data'!$D3025,'3. GRI Pricing'!$A$16:$AP$16,0)),0)</f>
        <v>1452.1999999999991</v>
      </c>
    </row>
    <row r="3026" spans="1:5" x14ac:dyDescent="0.25">
      <c r="A3026" s="381">
        <f>A3014+1</f>
        <v>253</v>
      </c>
      <c r="B3026" s="383" t="str">
        <f ca="1">OFFSET('3. GRI Pricing'!$A$16,'PBI data'!A3026,0)</f>
        <v>222708253</v>
      </c>
      <c r="C3026" s="384">
        <f t="shared" si="442"/>
        <v>45566</v>
      </c>
      <c r="D3026" s="384">
        <f t="shared" si="442"/>
        <v>45596</v>
      </c>
      <c r="E3026" s="385">
        <f ca="1">IFERROR(INDEX('3. GRI Pricing'!$A$16:$AP$616,MATCH('PBI data'!$B3026,'3. GRI Pricing'!$A$16:$A$616,0),MATCH('PBI data'!$D3026,'3. GRI Pricing'!$A$16:$AP$16,0)),0)</f>
        <v>1713.4587301167887</v>
      </c>
    </row>
    <row r="3027" spans="1:5" x14ac:dyDescent="0.25">
      <c r="B3027" s="1" t="str">
        <f ca="1">B3026</f>
        <v>222708253</v>
      </c>
      <c r="C3027" s="384">
        <f t="shared" si="442"/>
        <v>45597</v>
      </c>
      <c r="D3027" s="384">
        <f t="shared" si="442"/>
        <v>45626</v>
      </c>
      <c r="E3027" s="385">
        <f ca="1">IFERROR(INDEX('3. GRI Pricing'!$A$16:$AP$616,MATCH('PBI data'!$B3027,'3. GRI Pricing'!$A$16:$A$616,0),MATCH('PBI data'!$D3027,'3. GRI Pricing'!$A$16:$AP$16,0)),0)</f>
        <v>1721.6845519953329</v>
      </c>
    </row>
    <row r="3028" spans="1:5" x14ac:dyDescent="0.25">
      <c r="B3028" s="1" t="str">
        <f t="shared" ref="B3028:B3037" ca="1" si="443">B3027</f>
        <v>222708253</v>
      </c>
      <c r="C3028" s="384">
        <f t="shared" si="442"/>
        <v>45627</v>
      </c>
      <c r="D3028" s="384">
        <f t="shared" si="442"/>
        <v>45657</v>
      </c>
      <c r="E3028" s="385">
        <f ca="1">IFERROR(INDEX('3. GRI Pricing'!$A$16:$AP$616,MATCH('PBI data'!$B3028,'3. GRI Pricing'!$A$16:$A$616,0),MATCH('PBI data'!$D3028,'3. GRI Pricing'!$A$16:$AP$16,0)),0)</f>
        <v>1730.2260563774871</v>
      </c>
    </row>
    <row r="3029" spans="1:5" x14ac:dyDescent="0.25">
      <c r="B3029" s="1" t="str">
        <f t="shared" ca="1" si="443"/>
        <v>222708253</v>
      </c>
      <c r="C3029" s="384">
        <f t="shared" si="442"/>
        <v>45658</v>
      </c>
      <c r="D3029" s="384">
        <f t="shared" si="442"/>
        <v>45688</v>
      </c>
      <c r="E3029" s="385">
        <f ca="1">IFERROR(INDEX('3. GRI Pricing'!$A$16:$AP$616,MATCH('PBI data'!$B3029,'3. GRI Pricing'!$A$16:$A$616,0),MATCH('PBI data'!$D3029,'3. GRI Pricing'!$A$16:$AP$16,0)),0)</f>
        <v>1738.8099362906441</v>
      </c>
    </row>
    <row r="3030" spans="1:5" x14ac:dyDescent="0.25">
      <c r="B3030" s="1" t="str">
        <f t="shared" ca="1" si="443"/>
        <v>222708253</v>
      </c>
      <c r="C3030" s="384">
        <f t="shared" si="442"/>
        <v>45689</v>
      </c>
      <c r="D3030" s="384">
        <f t="shared" si="442"/>
        <v>45716</v>
      </c>
      <c r="E3030" s="385">
        <f ca="1">IFERROR(INDEX('3. GRI Pricing'!$A$16:$AP$616,MATCH('PBI data'!$B3030,'3. GRI Pricing'!$A$16:$A$616,0),MATCH('PBI data'!$D3030,'3. GRI Pricing'!$A$16:$AP$16,0)),0)</f>
        <v>1746.599715668304</v>
      </c>
    </row>
    <row r="3031" spans="1:5" x14ac:dyDescent="0.25">
      <c r="B3031" s="1" t="str">
        <f t="shared" ca="1" si="443"/>
        <v>222708253</v>
      </c>
      <c r="C3031" s="384">
        <f t="shared" si="442"/>
        <v>45717</v>
      </c>
      <c r="D3031" s="384">
        <f t="shared" si="442"/>
        <v>45747</v>
      </c>
      <c r="E3031" s="385">
        <f ca="1">IFERROR(INDEX('3. GRI Pricing'!$A$16:$AP$616,MATCH('PBI data'!$B3031,'3. GRI Pricing'!$A$16:$A$616,0),MATCH('PBI data'!$D3031,'3. GRI Pricing'!$A$16:$AP$16,0)),0)</f>
        <v>1755.2648274670712</v>
      </c>
    </row>
    <row r="3032" spans="1:5" x14ac:dyDescent="0.25">
      <c r="B3032" s="1" t="str">
        <f t="shared" ca="1" si="443"/>
        <v>222708253</v>
      </c>
      <c r="C3032" s="384">
        <f t="shared" si="442"/>
        <v>45748</v>
      </c>
      <c r="D3032" s="384">
        <f t="shared" si="442"/>
        <v>45777</v>
      </c>
      <c r="E3032" s="385">
        <f ca="1">IFERROR(INDEX('3. GRI Pricing'!$A$16:$AP$616,MATCH('PBI data'!$B3032,'3. GRI Pricing'!$A$16:$A$616,0),MATCH('PBI data'!$D3032,'3. GRI Pricing'!$A$16:$AP$16,0)),0)</f>
        <v>1763.6913483786273</v>
      </c>
    </row>
    <row r="3033" spans="1:5" x14ac:dyDescent="0.25">
      <c r="B3033" s="1" t="str">
        <f t="shared" ca="1" si="443"/>
        <v>222708253</v>
      </c>
      <c r="C3033" s="384">
        <f t="shared" si="442"/>
        <v>45778</v>
      </c>
      <c r="D3033" s="384">
        <f t="shared" si="442"/>
        <v>45808</v>
      </c>
      <c r="E3033" s="385">
        <f ca="1">IFERROR(INDEX('3. GRI Pricing'!$A$16:$AP$616,MATCH('PBI data'!$B3033,'3. GRI Pricing'!$A$16:$A$616,0),MATCH('PBI data'!$D3033,'3. GRI Pricing'!$A$16:$AP$16,0)),0)</f>
        <v>1772.4412540239352</v>
      </c>
    </row>
    <row r="3034" spans="1:5" x14ac:dyDescent="0.25">
      <c r="B3034" s="1" t="str">
        <f t="shared" ca="1" si="443"/>
        <v>222708253</v>
      </c>
      <c r="C3034" s="384">
        <f t="shared" si="442"/>
        <v>45809</v>
      </c>
      <c r="D3034" s="384">
        <f t="shared" si="442"/>
        <v>45838</v>
      </c>
      <c r="E3034" s="385">
        <f ca="1">IFERROR(INDEX('3. GRI Pricing'!$A$16:$AP$616,MATCH('PBI data'!$B3034,'3. GRI Pricing'!$A$16:$A$616,0),MATCH('PBI data'!$D3034,'3. GRI Pricing'!$A$16:$AP$16,0)),0)</f>
        <v>1780.9502340124934</v>
      </c>
    </row>
    <row r="3035" spans="1:5" x14ac:dyDescent="0.25">
      <c r="B3035" s="1" t="str">
        <f t="shared" ca="1" si="443"/>
        <v>222708253</v>
      </c>
      <c r="C3035" s="384">
        <f t="shared" si="442"/>
        <v>45839</v>
      </c>
      <c r="D3035" s="384">
        <f t="shared" si="442"/>
        <v>45869</v>
      </c>
      <c r="E3035" s="385">
        <f ca="1">IFERROR(INDEX('3. GRI Pricing'!$A$16:$AP$616,MATCH('PBI data'!$B3035,'3. GRI Pricing'!$A$16:$A$616,0),MATCH('PBI data'!$D3035,'3. GRI Pricing'!$A$16:$AP$16,0)),0)</f>
        <v>1789.7857632681787</v>
      </c>
    </row>
    <row r="3036" spans="1:5" x14ac:dyDescent="0.25">
      <c r="B3036" s="1" t="str">
        <f t="shared" ca="1" si="443"/>
        <v>222708253</v>
      </c>
      <c r="C3036" s="384">
        <f t="shared" si="442"/>
        <v>45870</v>
      </c>
      <c r="D3036" s="384">
        <f t="shared" si="442"/>
        <v>45900</v>
      </c>
      <c r="E3036" s="385">
        <f ca="1">IFERROR(INDEX('3. GRI Pricing'!$A$16:$AP$616,MATCH('PBI data'!$B3036,'3. GRI Pricing'!$A$16:$A$616,0),MATCH('PBI data'!$D3036,'3. GRI Pricing'!$A$16:$AP$16,0)),0)</f>
        <v>1798.6651267510856</v>
      </c>
    </row>
    <row r="3037" spans="1:5" x14ac:dyDescent="0.25">
      <c r="B3037" s="1" t="str">
        <f t="shared" ca="1" si="443"/>
        <v>222708253</v>
      </c>
      <c r="C3037" s="384">
        <f t="shared" si="442"/>
        <v>45901</v>
      </c>
      <c r="D3037" s="384">
        <f t="shared" si="442"/>
        <v>45930</v>
      </c>
      <c r="E3037" s="385">
        <f ca="1">IFERROR(INDEX('3. GRI Pricing'!$A$16:$AP$616,MATCH('PBI data'!$B3037,'3. GRI Pricing'!$A$16:$A$616,0),MATCH('PBI data'!$D3037,'3. GRI Pricing'!$A$16:$AP$16,0)),0)</f>
        <v>1807.2999999999995</v>
      </c>
    </row>
    <row r="3038" spans="1:5" x14ac:dyDescent="0.25">
      <c r="A3038" s="381">
        <f>A3026+1</f>
        <v>254</v>
      </c>
      <c r="B3038" s="383" t="str">
        <f ca="1">OFFSET('3. GRI Pricing'!$A$16,'PBI data'!A3038,0)</f>
        <v>222708254</v>
      </c>
      <c r="C3038" s="384">
        <f t="shared" si="442"/>
        <v>45566</v>
      </c>
      <c r="D3038" s="384">
        <f t="shared" si="442"/>
        <v>45596</v>
      </c>
      <c r="E3038" s="385">
        <f ca="1">IFERROR(INDEX('3. GRI Pricing'!$A$16:$AP$616,MATCH('PBI data'!$B3038,'3. GRI Pricing'!$A$16:$A$616,0),MATCH('PBI data'!$D3038,'3. GRI Pricing'!$A$16:$AP$16,0)),0)</f>
        <v>1366.7471395652979</v>
      </c>
    </row>
    <row r="3039" spans="1:5" x14ac:dyDescent="0.25">
      <c r="B3039" s="1" t="str">
        <f ca="1">B3038</f>
        <v>222708254</v>
      </c>
      <c r="C3039" s="384">
        <f t="shared" ref="C3039:D3054" si="444">C3027</f>
        <v>45597</v>
      </c>
      <c r="D3039" s="384">
        <f t="shared" si="444"/>
        <v>45626</v>
      </c>
      <c r="E3039" s="385">
        <f ca="1">IFERROR(INDEX('3. GRI Pricing'!$A$16:$AP$616,MATCH('PBI data'!$B3039,'3. GRI Pricing'!$A$16:$A$616,0),MATCH('PBI data'!$D3039,'3. GRI Pricing'!$A$16:$AP$16,0)),0)</f>
        <v>1373.308498952289</v>
      </c>
    </row>
    <row r="3040" spans="1:5" x14ac:dyDescent="0.25">
      <c r="B3040" s="1" t="str">
        <f t="shared" ref="B3040:B3049" ca="1" si="445">B3039</f>
        <v>222708254</v>
      </c>
      <c r="C3040" s="384">
        <f t="shared" si="444"/>
        <v>45627</v>
      </c>
      <c r="D3040" s="384">
        <f t="shared" si="444"/>
        <v>45657</v>
      </c>
      <c r="E3040" s="385">
        <f ca="1">IFERROR(INDEX('3. GRI Pricing'!$A$16:$AP$616,MATCH('PBI data'!$B3040,'3. GRI Pricing'!$A$16:$A$616,0),MATCH('PBI data'!$D3040,'3. GRI Pricing'!$A$16:$AP$16,0)),0)</f>
        <v>1380.1216637380542</v>
      </c>
    </row>
    <row r="3041" spans="1:5" x14ac:dyDescent="0.25">
      <c r="B3041" s="1" t="str">
        <f t="shared" ca="1" si="445"/>
        <v>222708254</v>
      </c>
      <c r="C3041" s="384">
        <f t="shared" si="444"/>
        <v>45658</v>
      </c>
      <c r="D3041" s="384">
        <f t="shared" si="444"/>
        <v>45688</v>
      </c>
      <c r="E3041" s="385">
        <f ca="1">IFERROR(INDEX('3. GRI Pricing'!$A$16:$AP$616,MATCH('PBI data'!$B3041,'3. GRI Pricing'!$A$16:$A$616,0),MATCH('PBI data'!$D3041,'3. GRI Pricing'!$A$16:$AP$16,0)),0)</f>
        <v>1386.9686295338863</v>
      </c>
    </row>
    <row r="3042" spans="1:5" x14ac:dyDescent="0.25">
      <c r="B3042" s="1" t="str">
        <f t="shared" ca="1" si="445"/>
        <v>222708254</v>
      </c>
      <c r="C3042" s="384">
        <f t="shared" si="444"/>
        <v>45689</v>
      </c>
      <c r="D3042" s="384">
        <f t="shared" si="444"/>
        <v>45716</v>
      </c>
      <c r="E3042" s="385">
        <f ca="1">IFERROR(INDEX('3. GRI Pricing'!$A$16:$AP$616,MATCH('PBI data'!$B3042,'3. GRI Pricing'!$A$16:$A$616,0),MATCH('PBI data'!$D3042,'3. GRI Pricing'!$A$16:$AP$16,0)),0)</f>
        <v>1393.1821778937792</v>
      </c>
    </row>
    <row r="3043" spans="1:5" x14ac:dyDescent="0.25">
      <c r="B3043" s="1" t="str">
        <f t="shared" ca="1" si="445"/>
        <v>222708254</v>
      </c>
      <c r="C3043" s="384">
        <f t="shared" si="444"/>
        <v>45717</v>
      </c>
      <c r="D3043" s="384">
        <f t="shared" si="444"/>
        <v>45747</v>
      </c>
      <c r="E3043" s="385">
        <f ca="1">IFERROR(INDEX('3. GRI Pricing'!$A$16:$AP$616,MATCH('PBI data'!$B3043,'3. GRI Pricing'!$A$16:$A$616,0),MATCH('PBI data'!$D3043,'3. GRI Pricing'!$A$16:$AP$16,0)),0)</f>
        <v>1400.0939386247608</v>
      </c>
    </row>
    <row r="3044" spans="1:5" x14ac:dyDescent="0.25">
      <c r="B3044" s="1" t="str">
        <f t="shared" ca="1" si="445"/>
        <v>222708254</v>
      </c>
      <c r="C3044" s="384">
        <f t="shared" si="444"/>
        <v>45748</v>
      </c>
      <c r="D3044" s="384">
        <f t="shared" si="444"/>
        <v>45777</v>
      </c>
      <c r="E3044" s="385">
        <f ca="1">IFERROR(INDEX('3. GRI Pricing'!$A$16:$AP$616,MATCH('PBI data'!$B3044,'3. GRI Pricing'!$A$16:$A$616,0),MATCH('PBI data'!$D3044,'3. GRI Pricing'!$A$16:$AP$16,0)),0)</f>
        <v>1406.8153863899902</v>
      </c>
    </row>
    <row r="3045" spans="1:5" x14ac:dyDescent="0.25">
      <c r="B3045" s="1" t="str">
        <f t="shared" ca="1" si="445"/>
        <v>222708254</v>
      </c>
      <c r="C3045" s="384">
        <f t="shared" si="444"/>
        <v>45778</v>
      </c>
      <c r="D3045" s="384">
        <f t="shared" si="444"/>
        <v>45808</v>
      </c>
      <c r="E3045" s="385">
        <f ca="1">IFERROR(INDEX('3. GRI Pricing'!$A$16:$AP$616,MATCH('PBI data'!$B3045,'3. GRI Pricing'!$A$16:$A$616,0),MATCH('PBI data'!$D3045,'3. GRI Pricing'!$A$16:$AP$16,0)),0)</f>
        <v>1413.794783268359</v>
      </c>
    </row>
    <row r="3046" spans="1:5" x14ac:dyDescent="0.25">
      <c r="B3046" s="1" t="str">
        <f t="shared" ca="1" si="445"/>
        <v>222708254</v>
      </c>
      <c r="C3046" s="384">
        <f t="shared" si="444"/>
        <v>45809</v>
      </c>
      <c r="D3046" s="384">
        <f t="shared" si="444"/>
        <v>45838</v>
      </c>
      <c r="E3046" s="385">
        <f ca="1">IFERROR(INDEX('3. GRI Pricing'!$A$16:$AP$616,MATCH('PBI data'!$B3046,'3. GRI Pricing'!$A$16:$A$616,0),MATCH('PBI data'!$D3046,'3. GRI Pricing'!$A$16:$AP$16,0)),0)</f>
        <v>1420.5820048428102</v>
      </c>
    </row>
    <row r="3047" spans="1:5" x14ac:dyDescent="0.25">
      <c r="B3047" s="1" t="str">
        <f t="shared" ca="1" si="445"/>
        <v>222708254</v>
      </c>
      <c r="C3047" s="384">
        <f t="shared" si="444"/>
        <v>45839</v>
      </c>
      <c r="D3047" s="384">
        <f t="shared" si="444"/>
        <v>45869</v>
      </c>
      <c r="E3047" s="385">
        <f ca="1">IFERROR(INDEX('3. GRI Pricing'!$A$16:$AP$616,MATCH('PBI data'!$B3047,'3. GRI Pricing'!$A$16:$A$616,0),MATCH('PBI data'!$D3047,'3. GRI Pricing'!$A$16:$AP$16,0)),0)</f>
        <v>1427.6296997329755</v>
      </c>
    </row>
    <row r="3048" spans="1:5" x14ac:dyDescent="0.25">
      <c r="B3048" s="1" t="str">
        <f t="shared" ca="1" si="445"/>
        <v>222708254</v>
      </c>
      <c r="C3048" s="384">
        <f t="shared" si="444"/>
        <v>45870</v>
      </c>
      <c r="D3048" s="384">
        <f t="shared" si="444"/>
        <v>45900</v>
      </c>
      <c r="E3048" s="385">
        <f ca="1">IFERROR(INDEX('3. GRI Pricing'!$A$16:$AP$616,MATCH('PBI data'!$B3048,'3. GRI Pricing'!$A$16:$A$616,0),MATCH('PBI data'!$D3048,'3. GRI Pricing'!$A$16:$AP$16,0)),0)</f>
        <v>1434.7123591680215</v>
      </c>
    </row>
    <row r="3049" spans="1:5" x14ac:dyDescent="0.25">
      <c r="B3049" s="1" t="str">
        <f t="shared" ca="1" si="445"/>
        <v>222708254</v>
      </c>
      <c r="C3049" s="384">
        <f t="shared" si="444"/>
        <v>45901</v>
      </c>
      <c r="D3049" s="384">
        <f t="shared" si="444"/>
        <v>45930</v>
      </c>
      <c r="E3049" s="385">
        <f ca="1">IFERROR(INDEX('3. GRI Pricing'!$A$16:$AP$616,MATCH('PBI data'!$B3049,'3. GRI Pricing'!$A$16:$A$616,0),MATCH('PBI data'!$D3049,'3. GRI Pricing'!$A$16:$AP$16,0)),0)</f>
        <v>1441.5999999999997</v>
      </c>
    </row>
    <row r="3050" spans="1:5" x14ac:dyDescent="0.25">
      <c r="A3050" s="381">
        <f>A3038+1</f>
        <v>255</v>
      </c>
      <c r="B3050" s="383" t="str">
        <f ca="1">OFFSET('3. GRI Pricing'!$A$16,'PBI data'!A3050,0)</f>
        <v>222708255</v>
      </c>
      <c r="C3050" s="384">
        <f t="shared" si="444"/>
        <v>45566</v>
      </c>
      <c r="D3050" s="384">
        <f t="shared" si="444"/>
        <v>45596</v>
      </c>
      <c r="E3050" s="385">
        <f ca="1">IFERROR(INDEX('3. GRI Pricing'!$A$16:$AP$616,MATCH('PBI data'!$B3050,'3. GRI Pricing'!$A$16:$A$616,0),MATCH('PBI data'!$D3050,'3. GRI Pricing'!$A$16:$AP$16,0)),0)</f>
        <v>1758.6819810582876</v>
      </c>
    </row>
    <row r="3051" spans="1:5" x14ac:dyDescent="0.25">
      <c r="B3051" s="1" t="str">
        <f ca="1">B3050</f>
        <v>222708255</v>
      </c>
      <c r="C3051" s="384">
        <f t="shared" si="444"/>
        <v>45597</v>
      </c>
      <c r="D3051" s="384">
        <f t="shared" si="444"/>
        <v>45626</v>
      </c>
      <c r="E3051" s="385">
        <f ca="1">IFERROR(INDEX('3. GRI Pricing'!$A$16:$AP$616,MATCH('PBI data'!$B3051,'3. GRI Pricing'!$A$16:$A$616,0),MATCH('PBI data'!$D3051,'3. GRI Pricing'!$A$16:$AP$16,0)),0)</f>
        <v>1767.1249067400777</v>
      </c>
    </row>
    <row r="3052" spans="1:5" x14ac:dyDescent="0.25">
      <c r="B3052" s="1" t="str">
        <f t="shared" ref="B3052:B3061" ca="1" si="446">B3051</f>
        <v>222708255</v>
      </c>
      <c r="C3052" s="384">
        <f t="shared" si="444"/>
        <v>45627</v>
      </c>
      <c r="D3052" s="384">
        <f t="shared" si="444"/>
        <v>45657</v>
      </c>
      <c r="E3052" s="385">
        <f ca="1">IFERROR(INDEX('3. GRI Pricing'!$A$16:$AP$616,MATCH('PBI data'!$B3052,'3. GRI Pricing'!$A$16:$A$616,0),MATCH('PBI data'!$D3052,'3. GRI Pricing'!$A$16:$AP$16,0)),0)</f>
        <v>1775.8918467217609</v>
      </c>
    </row>
    <row r="3053" spans="1:5" x14ac:dyDescent="0.25">
      <c r="B3053" s="1" t="str">
        <f t="shared" ca="1" si="446"/>
        <v>222708255</v>
      </c>
      <c r="C3053" s="384">
        <f t="shared" si="444"/>
        <v>45658</v>
      </c>
      <c r="D3053" s="384">
        <f t="shared" si="444"/>
        <v>45688</v>
      </c>
      <c r="E3053" s="385">
        <f ca="1">IFERROR(INDEX('3. GRI Pricing'!$A$16:$AP$616,MATCH('PBI data'!$B3053,'3. GRI Pricing'!$A$16:$A$616,0),MATCH('PBI data'!$D3053,'3. GRI Pricing'!$A$16:$AP$16,0)),0)</f>
        <v>1784.7022806502212</v>
      </c>
    </row>
    <row r="3054" spans="1:5" x14ac:dyDescent="0.25">
      <c r="B3054" s="1" t="str">
        <f t="shared" ca="1" si="446"/>
        <v>222708255</v>
      </c>
      <c r="C3054" s="384">
        <f t="shared" si="444"/>
        <v>45689</v>
      </c>
      <c r="D3054" s="384">
        <f t="shared" si="444"/>
        <v>45716</v>
      </c>
      <c r="E3054" s="385">
        <f ca="1">IFERROR(INDEX('3. GRI Pricing'!$A$16:$AP$616,MATCH('PBI data'!$B3054,'3. GRI Pricing'!$A$16:$A$616,0),MATCH('PBI data'!$D3054,'3. GRI Pricing'!$A$16:$AP$16,0)),0)</f>
        <v>1792.6976553780244</v>
      </c>
    </row>
    <row r="3055" spans="1:5" x14ac:dyDescent="0.25">
      <c r="B3055" s="1" t="str">
        <f t="shared" ca="1" si="446"/>
        <v>222708255</v>
      </c>
      <c r="C3055" s="384">
        <f t="shared" ref="C3055:D3070" si="447">C3043</f>
        <v>45717</v>
      </c>
      <c r="D3055" s="384">
        <f t="shared" si="447"/>
        <v>45747</v>
      </c>
      <c r="E3055" s="385">
        <f ca="1">IFERROR(INDEX('3. GRI Pricing'!$A$16:$AP$616,MATCH('PBI data'!$B3055,'3. GRI Pricing'!$A$16:$A$616,0),MATCH('PBI data'!$D3055,'3. GRI Pricing'!$A$16:$AP$16,0)),0)</f>
        <v>1801.5914651421549</v>
      </c>
    </row>
    <row r="3056" spans="1:5" x14ac:dyDescent="0.25">
      <c r="B3056" s="1" t="str">
        <f t="shared" ca="1" si="446"/>
        <v>222708255</v>
      </c>
      <c r="C3056" s="384">
        <f t="shared" si="447"/>
        <v>45748</v>
      </c>
      <c r="D3056" s="384">
        <f t="shared" si="447"/>
        <v>45777</v>
      </c>
      <c r="E3056" s="385">
        <f ca="1">IFERROR(INDEX('3. GRI Pricing'!$A$16:$AP$616,MATCH('PBI data'!$B3056,'3. GRI Pricing'!$A$16:$A$616,0),MATCH('PBI data'!$D3056,'3. GRI Pricing'!$A$16:$AP$16,0)),0)</f>
        <v>1810.240386898884</v>
      </c>
    </row>
    <row r="3057" spans="1:5" x14ac:dyDescent="0.25">
      <c r="B3057" s="1" t="str">
        <f t="shared" ca="1" si="446"/>
        <v>222708255</v>
      </c>
      <c r="C3057" s="384">
        <f t="shared" si="447"/>
        <v>45778</v>
      </c>
      <c r="D3057" s="384">
        <f t="shared" si="447"/>
        <v>45808</v>
      </c>
      <c r="E3057" s="385">
        <f ca="1">IFERROR(INDEX('3. GRI Pricing'!$A$16:$AP$616,MATCH('PBI data'!$B3057,'3. GRI Pricing'!$A$16:$A$616,0),MATCH('PBI data'!$D3057,'3. GRI Pricing'!$A$16:$AP$16,0)),0)</f>
        <v>1819.2212284703144</v>
      </c>
    </row>
    <row r="3058" spans="1:5" x14ac:dyDescent="0.25">
      <c r="B3058" s="1" t="str">
        <f t="shared" ca="1" si="446"/>
        <v>222708255</v>
      </c>
      <c r="C3058" s="384">
        <f t="shared" si="447"/>
        <v>45809</v>
      </c>
      <c r="D3058" s="384">
        <f t="shared" si="447"/>
        <v>45838</v>
      </c>
      <c r="E3058" s="385">
        <f ca="1">IFERROR(INDEX('3. GRI Pricing'!$A$16:$AP$616,MATCH('PBI data'!$B3058,'3. GRI Pricing'!$A$16:$A$616,0),MATCH('PBI data'!$D3058,'3. GRI Pricing'!$A$16:$AP$16,0)),0)</f>
        <v>1827.9547856433214</v>
      </c>
    </row>
    <row r="3059" spans="1:5" x14ac:dyDescent="0.25">
      <c r="B3059" s="1" t="str">
        <f t="shared" ca="1" si="446"/>
        <v>222708255</v>
      </c>
      <c r="C3059" s="384">
        <f t="shared" si="447"/>
        <v>45839</v>
      </c>
      <c r="D3059" s="384">
        <f t="shared" si="447"/>
        <v>45869</v>
      </c>
      <c r="E3059" s="385">
        <f ca="1">IFERROR(INDEX('3. GRI Pricing'!$A$16:$AP$616,MATCH('PBI data'!$B3059,'3. GRI Pricing'!$A$16:$A$616,0),MATCH('PBI data'!$D3059,'3. GRI Pricing'!$A$16:$AP$16,0)),0)</f>
        <v>1837.0235106858136</v>
      </c>
    </row>
    <row r="3060" spans="1:5" x14ac:dyDescent="0.25">
      <c r="B3060" s="1" t="str">
        <f t="shared" ca="1" si="446"/>
        <v>222708255</v>
      </c>
      <c r="C3060" s="384">
        <f t="shared" si="447"/>
        <v>45870</v>
      </c>
      <c r="D3060" s="384">
        <f t="shared" si="447"/>
        <v>45900</v>
      </c>
      <c r="E3060" s="385">
        <f ca="1">IFERROR(INDEX('3. GRI Pricing'!$A$16:$AP$616,MATCH('PBI data'!$B3060,'3. GRI Pricing'!$A$16:$A$616,0),MATCH('PBI data'!$D3060,'3. GRI Pricing'!$A$16:$AP$16,0)),0)</f>
        <v>1846.1372268706155</v>
      </c>
    </row>
    <row r="3061" spans="1:5" x14ac:dyDescent="0.25">
      <c r="B3061" s="1" t="str">
        <f t="shared" ca="1" si="446"/>
        <v>222708255</v>
      </c>
      <c r="C3061" s="384">
        <f t="shared" si="447"/>
        <v>45901</v>
      </c>
      <c r="D3061" s="384">
        <f t="shared" si="447"/>
        <v>45930</v>
      </c>
      <c r="E3061" s="385">
        <f ca="1">IFERROR(INDEX('3. GRI Pricing'!$A$16:$AP$616,MATCH('PBI data'!$B3061,'3. GRI Pricing'!$A$16:$A$616,0),MATCH('PBI data'!$D3061,'3. GRI Pricing'!$A$16:$AP$16,0)),0)</f>
        <v>1854.9999999999991</v>
      </c>
    </row>
    <row r="3062" spans="1:5" x14ac:dyDescent="0.25">
      <c r="A3062" s="381">
        <f>A3050+1</f>
        <v>256</v>
      </c>
      <c r="B3062" s="383" t="str">
        <f ca="1">OFFSET('3. GRI Pricing'!$A$16,'PBI data'!A3062,0)</f>
        <v>222708256</v>
      </c>
      <c r="C3062" s="384">
        <f t="shared" si="447"/>
        <v>45566</v>
      </c>
      <c r="D3062" s="384">
        <f t="shared" si="447"/>
        <v>45596</v>
      </c>
      <c r="E3062" s="385">
        <f ca="1">IFERROR(INDEX('3. GRI Pricing'!$A$16:$AP$616,MATCH('PBI data'!$B3062,'3. GRI Pricing'!$A$16:$A$616,0),MATCH('PBI data'!$D3062,'3. GRI Pricing'!$A$16:$AP$16,0)),0)</f>
        <v>1396.895973526297</v>
      </c>
    </row>
    <row r="3063" spans="1:5" x14ac:dyDescent="0.25">
      <c r="B3063" s="1" t="str">
        <f ca="1">B3062</f>
        <v>222708256</v>
      </c>
      <c r="C3063" s="384">
        <f t="shared" si="447"/>
        <v>45597</v>
      </c>
      <c r="D3063" s="384">
        <f t="shared" si="447"/>
        <v>45626</v>
      </c>
      <c r="E3063" s="385">
        <f ca="1">IFERROR(INDEX('3. GRI Pricing'!$A$16:$AP$616,MATCH('PBI data'!$B3063,'3. GRI Pricing'!$A$16:$A$616,0),MATCH('PBI data'!$D3063,'3. GRI Pricing'!$A$16:$AP$16,0)),0)</f>
        <v>1403.6020687821187</v>
      </c>
    </row>
    <row r="3064" spans="1:5" x14ac:dyDescent="0.25">
      <c r="B3064" s="1" t="str">
        <f t="shared" ref="B3064:B3073" ca="1" si="448">B3063</f>
        <v>222708256</v>
      </c>
      <c r="C3064" s="384">
        <f t="shared" si="447"/>
        <v>45627</v>
      </c>
      <c r="D3064" s="384">
        <f t="shared" si="447"/>
        <v>45657</v>
      </c>
      <c r="E3064" s="385">
        <f ca="1">IFERROR(INDEX('3. GRI Pricing'!$A$16:$AP$616,MATCH('PBI data'!$B3064,'3. GRI Pricing'!$A$16:$A$616,0),MATCH('PBI data'!$D3064,'3. GRI Pricing'!$A$16:$AP$16,0)),0)</f>
        <v>1410.56552396757</v>
      </c>
    </row>
    <row r="3065" spans="1:5" x14ac:dyDescent="0.25">
      <c r="B3065" s="1" t="str">
        <f t="shared" ca="1" si="448"/>
        <v>222708256</v>
      </c>
      <c r="C3065" s="384">
        <f t="shared" si="447"/>
        <v>45658</v>
      </c>
      <c r="D3065" s="384">
        <f t="shared" si="447"/>
        <v>45688</v>
      </c>
      <c r="E3065" s="385">
        <f ca="1">IFERROR(INDEX('3. GRI Pricing'!$A$16:$AP$616,MATCH('PBI data'!$B3065,'3. GRI Pricing'!$A$16:$A$616,0),MATCH('PBI data'!$D3065,'3. GRI Pricing'!$A$16:$AP$16,0)),0)</f>
        <v>1417.5635257736042</v>
      </c>
    </row>
    <row r="3066" spans="1:5" x14ac:dyDescent="0.25">
      <c r="B3066" s="1" t="str">
        <f t="shared" ca="1" si="448"/>
        <v>222708256</v>
      </c>
      <c r="C3066" s="384">
        <f t="shared" si="447"/>
        <v>45689</v>
      </c>
      <c r="D3066" s="384">
        <f t="shared" si="447"/>
        <v>45716</v>
      </c>
      <c r="E3066" s="385">
        <f ca="1">IFERROR(INDEX('3. GRI Pricing'!$A$16:$AP$616,MATCH('PBI data'!$B3066,'3. GRI Pricing'!$A$16:$A$616,0),MATCH('PBI data'!$D3066,'3. GRI Pricing'!$A$16:$AP$16,0)),0)</f>
        <v>1423.9141377002593</v>
      </c>
    </row>
    <row r="3067" spans="1:5" x14ac:dyDescent="0.25">
      <c r="B3067" s="1" t="str">
        <f t="shared" ca="1" si="448"/>
        <v>222708256</v>
      </c>
      <c r="C3067" s="384">
        <f t="shared" si="447"/>
        <v>45717</v>
      </c>
      <c r="D3067" s="384">
        <f t="shared" si="447"/>
        <v>45747</v>
      </c>
      <c r="E3067" s="385">
        <f ca="1">IFERROR(INDEX('3. GRI Pricing'!$A$16:$AP$616,MATCH('PBI data'!$B3067,'3. GRI Pricing'!$A$16:$A$616,0),MATCH('PBI data'!$D3067,'3. GRI Pricing'!$A$16:$AP$16,0)),0)</f>
        <v>1430.978363741483</v>
      </c>
    </row>
    <row r="3068" spans="1:5" x14ac:dyDescent="0.25">
      <c r="B3068" s="1" t="str">
        <f t="shared" ca="1" si="448"/>
        <v>222708256</v>
      </c>
      <c r="C3068" s="384">
        <f t="shared" si="447"/>
        <v>45748</v>
      </c>
      <c r="D3068" s="384">
        <f t="shared" si="447"/>
        <v>45777</v>
      </c>
      <c r="E3068" s="385">
        <f ca="1">IFERROR(INDEX('3. GRI Pricing'!$A$16:$AP$616,MATCH('PBI data'!$B3068,'3. GRI Pricing'!$A$16:$A$616,0),MATCH('PBI data'!$D3068,'3. GRI Pricing'!$A$16:$AP$16,0)),0)</f>
        <v>1437.8480787368278</v>
      </c>
    </row>
    <row r="3069" spans="1:5" x14ac:dyDescent="0.25">
      <c r="B3069" s="1" t="str">
        <f t="shared" ca="1" si="448"/>
        <v>222708256</v>
      </c>
      <c r="C3069" s="384">
        <f t="shared" si="447"/>
        <v>45778</v>
      </c>
      <c r="D3069" s="384">
        <f t="shared" si="447"/>
        <v>45808</v>
      </c>
      <c r="E3069" s="385">
        <f ca="1">IFERROR(INDEX('3. GRI Pricing'!$A$16:$AP$616,MATCH('PBI data'!$B3069,'3. GRI Pricing'!$A$16:$A$616,0),MATCH('PBI data'!$D3069,'3. GRI Pricing'!$A$16:$AP$16,0)),0)</f>
        <v>1444.9814328992782</v>
      </c>
    </row>
    <row r="3070" spans="1:5" x14ac:dyDescent="0.25">
      <c r="B3070" s="1" t="str">
        <f t="shared" ca="1" si="448"/>
        <v>222708256</v>
      </c>
      <c r="C3070" s="384">
        <f t="shared" si="447"/>
        <v>45809</v>
      </c>
      <c r="D3070" s="384">
        <f t="shared" si="447"/>
        <v>45838</v>
      </c>
      <c r="E3070" s="385">
        <f ca="1">IFERROR(INDEX('3. GRI Pricing'!$A$16:$AP$616,MATCH('PBI data'!$B3070,'3. GRI Pricing'!$A$16:$A$616,0),MATCH('PBI data'!$D3070,'3. GRI Pricing'!$A$16:$AP$16,0)),0)</f>
        <v>1451.9183725966952</v>
      </c>
    </row>
    <row r="3071" spans="1:5" x14ac:dyDescent="0.25">
      <c r="B3071" s="1" t="str">
        <f t="shared" ca="1" si="448"/>
        <v>222708256</v>
      </c>
      <c r="C3071" s="384">
        <f t="shared" ref="C3071:D3086" si="449">C3059</f>
        <v>45839</v>
      </c>
      <c r="D3071" s="384">
        <f t="shared" si="449"/>
        <v>45869</v>
      </c>
      <c r="E3071" s="385">
        <f ca="1">IFERROR(INDEX('3. GRI Pricing'!$A$16:$AP$616,MATCH('PBI data'!$B3071,'3. GRI Pricing'!$A$16:$A$616,0),MATCH('PBI data'!$D3071,'3. GRI Pricing'!$A$16:$AP$16,0)),0)</f>
        <v>1459.1215313447319</v>
      </c>
    </row>
    <row r="3072" spans="1:5" x14ac:dyDescent="0.25">
      <c r="B3072" s="1" t="str">
        <f t="shared" ca="1" si="448"/>
        <v>222708256</v>
      </c>
      <c r="C3072" s="384">
        <f t="shared" si="449"/>
        <v>45870</v>
      </c>
      <c r="D3072" s="384">
        <f t="shared" si="449"/>
        <v>45900</v>
      </c>
      <c r="E3072" s="385">
        <f ca="1">IFERROR(INDEX('3. GRI Pricing'!$A$16:$AP$616,MATCH('PBI data'!$B3072,'3. GRI Pricing'!$A$16:$A$616,0),MATCH('PBI data'!$D3072,'3. GRI Pricing'!$A$16:$AP$16,0)),0)</f>
        <v>1466.3604259143744</v>
      </c>
    </row>
    <row r="3073" spans="1:5" x14ac:dyDescent="0.25">
      <c r="B3073" s="1" t="str">
        <f t="shared" ca="1" si="448"/>
        <v>222708256</v>
      </c>
      <c r="C3073" s="384">
        <f t="shared" si="449"/>
        <v>45901</v>
      </c>
      <c r="D3073" s="384">
        <f t="shared" si="449"/>
        <v>45930</v>
      </c>
      <c r="E3073" s="385">
        <f ca="1">IFERROR(INDEX('3. GRI Pricing'!$A$16:$AP$616,MATCH('PBI data'!$B3073,'3. GRI Pricing'!$A$16:$A$616,0),MATCH('PBI data'!$D3073,'3. GRI Pricing'!$A$16:$AP$16,0)),0)</f>
        <v>1473.3999999999992</v>
      </c>
    </row>
    <row r="3074" spans="1:5" x14ac:dyDescent="0.25">
      <c r="A3074" s="381">
        <f>A3062+1</f>
        <v>257</v>
      </c>
      <c r="B3074" s="383" t="str">
        <f ca="1">OFFSET('3. GRI Pricing'!$A$16,'PBI data'!A3074,0)</f>
        <v>222708257</v>
      </c>
      <c r="C3074" s="384">
        <f t="shared" si="449"/>
        <v>45566</v>
      </c>
      <c r="D3074" s="384">
        <f t="shared" si="449"/>
        <v>45596</v>
      </c>
      <c r="E3074" s="385">
        <f ca="1">IFERROR(INDEX('3. GRI Pricing'!$A$16:$AP$616,MATCH('PBI data'!$B3074,'3. GRI Pricing'!$A$16:$A$616,0),MATCH('PBI data'!$D3074,'3. GRI Pricing'!$A$16:$AP$16,0)),0)</f>
        <v>1371.7719452254644</v>
      </c>
    </row>
    <row r="3075" spans="1:5" x14ac:dyDescent="0.25">
      <c r="B3075" s="1" t="str">
        <f ca="1">B3074</f>
        <v>222708257</v>
      </c>
      <c r="C3075" s="384">
        <f t="shared" si="449"/>
        <v>45597</v>
      </c>
      <c r="D3075" s="384">
        <f t="shared" si="449"/>
        <v>45626</v>
      </c>
      <c r="E3075" s="385">
        <f ca="1">IFERROR(INDEX('3. GRI Pricing'!$A$16:$AP$616,MATCH('PBI data'!$B3075,'3. GRI Pricing'!$A$16:$A$616,0),MATCH('PBI data'!$D3075,'3. GRI Pricing'!$A$16:$AP$16,0)),0)</f>
        <v>1378.3574272572607</v>
      </c>
    </row>
    <row r="3076" spans="1:5" x14ac:dyDescent="0.25">
      <c r="B3076" s="1" t="str">
        <f t="shared" ref="B3076:B3085" ca="1" si="450">B3075</f>
        <v>222708257</v>
      </c>
      <c r="C3076" s="384">
        <f t="shared" si="449"/>
        <v>45627</v>
      </c>
      <c r="D3076" s="384">
        <f t="shared" si="449"/>
        <v>45657</v>
      </c>
      <c r="E3076" s="385">
        <f ca="1">IFERROR(INDEX('3. GRI Pricing'!$A$16:$AP$616,MATCH('PBI data'!$B3076,'3. GRI Pricing'!$A$16:$A$616,0),MATCH('PBI data'!$D3076,'3. GRI Pricing'!$A$16:$AP$16,0)),0)</f>
        <v>1385.1956404429736</v>
      </c>
    </row>
    <row r="3077" spans="1:5" x14ac:dyDescent="0.25">
      <c r="B3077" s="1" t="str">
        <f t="shared" ca="1" si="450"/>
        <v>222708257</v>
      </c>
      <c r="C3077" s="384">
        <f t="shared" si="449"/>
        <v>45658</v>
      </c>
      <c r="D3077" s="384">
        <f t="shared" si="449"/>
        <v>45688</v>
      </c>
      <c r="E3077" s="385">
        <f ca="1">IFERROR(INDEX('3. GRI Pricing'!$A$16:$AP$616,MATCH('PBI data'!$B3077,'3. GRI Pricing'!$A$16:$A$616,0),MATCH('PBI data'!$D3077,'3. GRI Pricing'!$A$16:$AP$16,0)),0)</f>
        <v>1392.0677789071726</v>
      </c>
    </row>
    <row r="3078" spans="1:5" x14ac:dyDescent="0.25">
      <c r="B3078" s="1" t="str">
        <f t="shared" ca="1" si="450"/>
        <v>222708257</v>
      </c>
      <c r="C3078" s="384">
        <f t="shared" si="449"/>
        <v>45689</v>
      </c>
      <c r="D3078" s="384">
        <f t="shared" si="449"/>
        <v>45716</v>
      </c>
      <c r="E3078" s="385">
        <f ca="1">IFERROR(INDEX('3. GRI Pricing'!$A$16:$AP$616,MATCH('PBI data'!$B3078,'3. GRI Pricing'!$A$16:$A$616,0),MATCH('PBI data'!$D3078,'3. GRI Pricing'!$A$16:$AP$16,0)),0)</f>
        <v>1398.3041711948592</v>
      </c>
    </row>
    <row r="3079" spans="1:5" x14ac:dyDescent="0.25">
      <c r="B3079" s="1" t="str">
        <f t="shared" ca="1" si="450"/>
        <v>222708257</v>
      </c>
      <c r="C3079" s="384">
        <f t="shared" si="449"/>
        <v>45717</v>
      </c>
      <c r="D3079" s="384">
        <f t="shared" si="449"/>
        <v>45747</v>
      </c>
      <c r="E3079" s="385">
        <f ca="1">IFERROR(INDEX('3. GRI Pricing'!$A$16:$AP$616,MATCH('PBI data'!$B3079,'3. GRI Pricing'!$A$16:$A$616,0),MATCH('PBI data'!$D3079,'3. GRI Pricing'!$A$16:$AP$16,0)),0)</f>
        <v>1405.2413428108812</v>
      </c>
    </row>
    <row r="3080" spans="1:5" x14ac:dyDescent="0.25">
      <c r="B3080" s="1" t="str">
        <f t="shared" ca="1" si="450"/>
        <v>222708257</v>
      </c>
      <c r="C3080" s="384">
        <f t="shared" si="449"/>
        <v>45748</v>
      </c>
      <c r="D3080" s="384">
        <f t="shared" si="449"/>
        <v>45777</v>
      </c>
      <c r="E3080" s="385">
        <f ca="1">IFERROR(INDEX('3. GRI Pricing'!$A$16:$AP$616,MATCH('PBI data'!$B3080,'3. GRI Pricing'!$A$16:$A$616,0),MATCH('PBI data'!$D3080,'3. GRI Pricing'!$A$16:$AP$16,0)),0)</f>
        <v>1411.9875017811298</v>
      </c>
    </row>
    <row r="3081" spans="1:5" x14ac:dyDescent="0.25">
      <c r="B3081" s="1" t="str">
        <f t="shared" ca="1" si="450"/>
        <v>222708257</v>
      </c>
      <c r="C3081" s="384">
        <f t="shared" si="449"/>
        <v>45778</v>
      </c>
      <c r="D3081" s="384">
        <f t="shared" si="449"/>
        <v>45808</v>
      </c>
      <c r="E3081" s="385">
        <f ca="1">IFERROR(INDEX('3. GRI Pricing'!$A$16:$AP$616,MATCH('PBI data'!$B3081,'3. GRI Pricing'!$A$16:$A$616,0),MATCH('PBI data'!$D3081,'3. GRI Pricing'!$A$16:$AP$16,0)),0)</f>
        <v>1418.9925582068456</v>
      </c>
    </row>
    <row r="3082" spans="1:5" x14ac:dyDescent="0.25">
      <c r="B3082" s="1" t="str">
        <f t="shared" ca="1" si="450"/>
        <v>222708257</v>
      </c>
      <c r="C3082" s="384">
        <f t="shared" si="449"/>
        <v>45809</v>
      </c>
      <c r="D3082" s="384">
        <f t="shared" si="449"/>
        <v>45838</v>
      </c>
      <c r="E3082" s="385">
        <f ca="1">IFERROR(INDEX('3. GRI Pricing'!$A$16:$AP$616,MATCH('PBI data'!$B3082,'3. GRI Pricing'!$A$16:$A$616,0),MATCH('PBI data'!$D3082,'3. GRI Pricing'!$A$16:$AP$16,0)),0)</f>
        <v>1425.804732801791</v>
      </c>
    </row>
    <row r="3083" spans="1:5" x14ac:dyDescent="0.25">
      <c r="B3083" s="1" t="str">
        <f t="shared" ca="1" si="450"/>
        <v>222708257</v>
      </c>
      <c r="C3083" s="384">
        <f t="shared" si="449"/>
        <v>45839</v>
      </c>
      <c r="D3083" s="384">
        <f t="shared" si="449"/>
        <v>45869</v>
      </c>
      <c r="E3083" s="385">
        <f ca="1">IFERROR(INDEX('3. GRI Pricing'!$A$16:$AP$616,MATCH('PBI data'!$B3083,'3. GRI Pricing'!$A$16:$A$616,0),MATCH('PBI data'!$D3083,'3. GRI Pricing'!$A$16:$AP$16,0)),0)</f>
        <v>1432.8783383349351</v>
      </c>
    </row>
    <row r="3084" spans="1:5" x14ac:dyDescent="0.25">
      <c r="B3084" s="1" t="str">
        <f t="shared" ca="1" si="450"/>
        <v>222708257</v>
      </c>
      <c r="C3084" s="384">
        <f t="shared" si="449"/>
        <v>45870</v>
      </c>
      <c r="D3084" s="384">
        <f t="shared" si="449"/>
        <v>45900</v>
      </c>
      <c r="E3084" s="385">
        <f ca="1">IFERROR(INDEX('3. GRI Pricing'!$A$16:$AP$616,MATCH('PBI data'!$B3084,'3. GRI Pricing'!$A$16:$A$616,0),MATCH('PBI data'!$D3084,'3. GRI Pricing'!$A$16:$AP$16,0)),0)</f>
        <v>1439.9870369590803</v>
      </c>
    </row>
    <row r="3085" spans="1:5" x14ac:dyDescent="0.25">
      <c r="B3085" s="1" t="str">
        <f t="shared" ca="1" si="450"/>
        <v>222708257</v>
      </c>
      <c r="C3085" s="384">
        <f t="shared" si="449"/>
        <v>45901</v>
      </c>
      <c r="D3085" s="384">
        <f t="shared" si="449"/>
        <v>45930</v>
      </c>
      <c r="E3085" s="385">
        <f ca="1">IFERROR(INDEX('3. GRI Pricing'!$A$16:$AP$616,MATCH('PBI data'!$B3085,'3. GRI Pricing'!$A$16:$A$616,0),MATCH('PBI data'!$D3085,'3. GRI Pricing'!$A$16:$AP$16,0)),0)</f>
        <v>1446.8999999999996</v>
      </c>
    </row>
    <row r="3086" spans="1:5" x14ac:dyDescent="0.25">
      <c r="A3086" s="381">
        <f>A3074+1</f>
        <v>258</v>
      </c>
      <c r="B3086" s="381" t="str">
        <f ca="1">OFFSET('3. GRI Pricing'!$A$16,'PBI data'!A3086,0)</f>
        <v>222708258</v>
      </c>
      <c r="C3086" s="384">
        <f t="shared" si="449"/>
        <v>45566</v>
      </c>
      <c r="D3086" s="384">
        <f t="shared" si="449"/>
        <v>45596</v>
      </c>
      <c r="E3086" s="385">
        <f ca="1">IFERROR(INDEX('3. GRI Pricing'!$A$16:$AP$616,MATCH('PBI data'!$B3086,'3. GRI Pricing'!$A$16:$A$616,0),MATCH('PBI data'!$D3086,'3. GRI Pricing'!$A$16:$AP$16,0)),0)</f>
        <v>1396.895973526297</v>
      </c>
    </row>
    <row r="3087" spans="1:5" x14ac:dyDescent="0.25">
      <c r="B3087" s="1" t="str">
        <f ca="1">B3086</f>
        <v>222708258</v>
      </c>
      <c r="C3087" s="384">
        <f t="shared" ref="C3087:D3102" si="451">C3075</f>
        <v>45597</v>
      </c>
      <c r="D3087" s="384">
        <f t="shared" si="451"/>
        <v>45626</v>
      </c>
      <c r="E3087" s="385">
        <f ca="1">IFERROR(INDEX('3. GRI Pricing'!$A$16:$AP$616,MATCH('PBI data'!$B3087,'3. GRI Pricing'!$A$16:$A$616,0),MATCH('PBI data'!$D3087,'3. GRI Pricing'!$A$16:$AP$16,0)),0)</f>
        <v>1403.6020687821187</v>
      </c>
    </row>
    <row r="3088" spans="1:5" x14ac:dyDescent="0.25">
      <c r="B3088" s="1" t="str">
        <f t="shared" ref="B3088:B3097" ca="1" si="452">B3087</f>
        <v>222708258</v>
      </c>
      <c r="C3088" s="384">
        <f t="shared" si="451"/>
        <v>45627</v>
      </c>
      <c r="D3088" s="384">
        <f t="shared" si="451"/>
        <v>45657</v>
      </c>
      <c r="E3088" s="385">
        <f ca="1">IFERROR(INDEX('3. GRI Pricing'!$A$16:$AP$616,MATCH('PBI data'!$B3088,'3. GRI Pricing'!$A$16:$A$616,0),MATCH('PBI data'!$D3088,'3. GRI Pricing'!$A$16:$AP$16,0)),0)</f>
        <v>1410.56552396757</v>
      </c>
    </row>
    <row r="3089" spans="1:5" x14ac:dyDescent="0.25">
      <c r="B3089" s="1" t="str">
        <f t="shared" ca="1" si="452"/>
        <v>222708258</v>
      </c>
      <c r="C3089" s="384">
        <f t="shared" si="451"/>
        <v>45658</v>
      </c>
      <c r="D3089" s="384">
        <f t="shared" si="451"/>
        <v>45688</v>
      </c>
      <c r="E3089" s="385">
        <f ca="1">IFERROR(INDEX('3. GRI Pricing'!$A$16:$AP$616,MATCH('PBI data'!$B3089,'3. GRI Pricing'!$A$16:$A$616,0),MATCH('PBI data'!$D3089,'3. GRI Pricing'!$A$16:$AP$16,0)),0)</f>
        <v>1417.5635257736042</v>
      </c>
    </row>
    <row r="3090" spans="1:5" x14ac:dyDescent="0.25">
      <c r="B3090" s="1" t="str">
        <f t="shared" ca="1" si="452"/>
        <v>222708258</v>
      </c>
      <c r="C3090" s="384">
        <f t="shared" si="451"/>
        <v>45689</v>
      </c>
      <c r="D3090" s="384">
        <f t="shared" si="451"/>
        <v>45716</v>
      </c>
      <c r="E3090" s="385">
        <f ca="1">IFERROR(INDEX('3. GRI Pricing'!$A$16:$AP$616,MATCH('PBI data'!$B3090,'3. GRI Pricing'!$A$16:$A$616,0),MATCH('PBI data'!$D3090,'3. GRI Pricing'!$A$16:$AP$16,0)),0)</f>
        <v>1423.9141377002593</v>
      </c>
    </row>
    <row r="3091" spans="1:5" x14ac:dyDescent="0.25">
      <c r="B3091" s="1" t="str">
        <f t="shared" ca="1" si="452"/>
        <v>222708258</v>
      </c>
      <c r="C3091" s="384">
        <f t="shared" si="451"/>
        <v>45717</v>
      </c>
      <c r="D3091" s="384">
        <f t="shared" si="451"/>
        <v>45747</v>
      </c>
      <c r="E3091" s="385">
        <f ca="1">IFERROR(INDEX('3. GRI Pricing'!$A$16:$AP$616,MATCH('PBI data'!$B3091,'3. GRI Pricing'!$A$16:$A$616,0),MATCH('PBI data'!$D3091,'3. GRI Pricing'!$A$16:$AP$16,0)),0)</f>
        <v>1430.978363741483</v>
      </c>
    </row>
    <row r="3092" spans="1:5" x14ac:dyDescent="0.25">
      <c r="B3092" s="1" t="str">
        <f t="shared" ca="1" si="452"/>
        <v>222708258</v>
      </c>
      <c r="C3092" s="384">
        <f t="shared" si="451"/>
        <v>45748</v>
      </c>
      <c r="D3092" s="384">
        <f t="shared" si="451"/>
        <v>45777</v>
      </c>
      <c r="E3092" s="385">
        <f ca="1">IFERROR(INDEX('3. GRI Pricing'!$A$16:$AP$616,MATCH('PBI data'!$B3092,'3. GRI Pricing'!$A$16:$A$616,0),MATCH('PBI data'!$D3092,'3. GRI Pricing'!$A$16:$AP$16,0)),0)</f>
        <v>1437.8480787368278</v>
      </c>
    </row>
    <row r="3093" spans="1:5" x14ac:dyDescent="0.25">
      <c r="B3093" s="1" t="str">
        <f t="shared" ca="1" si="452"/>
        <v>222708258</v>
      </c>
      <c r="C3093" s="384">
        <f t="shared" si="451"/>
        <v>45778</v>
      </c>
      <c r="D3093" s="384">
        <f t="shared" si="451"/>
        <v>45808</v>
      </c>
      <c r="E3093" s="385">
        <f ca="1">IFERROR(INDEX('3. GRI Pricing'!$A$16:$AP$616,MATCH('PBI data'!$B3093,'3. GRI Pricing'!$A$16:$A$616,0),MATCH('PBI data'!$D3093,'3. GRI Pricing'!$A$16:$AP$16,0)),0)</f>
        <v>1444.9814328992782</v>
      </c>
    </row>
    <row r="3094" spans="1:5" x14ac:dyDescent="0.25">
      <c r="B3094" s="1" t="str">
        <f t="shared" ca="1" si="452"/>
        <v>222708258</v>
      </c>
      <c r="C3094" s="384">
        <f t="shared" si="451"/>
        <v>45809</v>
      </c>
      <c r="D3094" s="384">
        <f t="shared" si="451"/>
        <v>45838</v>
      </c>
      <c r="E3094" s="385">
        <f ca="1">IFERROR(INDEX('3. GRI Pricing'!$A$16:$AP$616,MATCH('PBI data'!$B3094,'3. GRI Pricing'!$A$16:$A$616,0),MATCH('PBI data'!$D3094,'3. GRI Pricing'!$A$16:$AP$16,0)),0)</f>
        <v>1451.9183725966952</v>
      </c>
    </row>
    <row r="3095" spans="1:5" x14ac:dyDescent="0.25">
      <c r="B3095" s="1" t="str">
        <f t="shared" ca="1" si="452"/>
        <v>222708258</v>
      </c>
      <c r="C3095" s="384">
        <f t="shared" si="451"/>
        <v>45839</v>
      </c>
      <c r="D3095" s="384">
        <f t="shared" si="451"/>
        <v>45869</v>
      </c>
      <c r="E3095" s="385">
        <f ca="1">IFERROR(INDEX('3. GRI Pricing'!$A$16:$AP$616,MATCH('PBI data'!$B3095,'3. GRI Pricing'!$A$16:$A$616,0),MATCH('PBI data'!$D3095,'3. GRI Pricing'!$A$16:$AP$16,0)),0)</f>
        <v>1459.1215313447319</v>
      </c>
    </row>
    <row r="3096" spans="1:5" x14ac:dyDescent="0.25">
      <c r="B3096" s="1" t="str">
        <f t="shared" ca="1" si="452"/>
        <v>222708258</v>
      </c>
      <c r="C3096" s="384">
        <f t="shared" si="451"/>
        <v>45870</v>
      </c>
      <c r="D3096" s="384">
        <f t="shared" si="451"/>
        <v>45900</v>
      </c>
      <c r="E3096" s="385">
        <f ca="1">IFERROR(INDEX('3. GRI Pricing'!$A$16:$AP$616,MATCH('PBI data'!$B3096,'3. GRI Pricing'!$A$16:$A$616,0),MATCH('PBI data'!$D3096,'3. GRI Pricing'!$A$16:$AP$16,0)),0)</f>
        <v>1466.3604259143744</v>
      </c>
    </row>
    <row r="3097" spans="1:5" x14ac:dyDescent="0.25">
      <c r="B3097" s="1" t="str">
        <f t="shared" ca="1" si="452"/>
        <v>222708258</v>
      </c>
      <c r="C3097" s="384">
        <f t="shared" si="451"/>
        <v>45901</v>
      </c>
      <c r="D3097" s="384">
        <f t="shared" si="451"/>
        <v>45930</v>
      </c>
      <c r="E3097" s="385">
        <f ca="1">IFERROR(INDEX('3. GRI Pricing'!$A$16:$AP$616,MATCH('PBI data'!$B3097,'3. GRI Pricing'!$A$16:$A$616,0),MATCH('PBI data'!$D3097,'3. GRI Pricing'!$A$16:$AP$16,0)),0)</f>
        <v>1473.3999999999992</v>
      </c>
    </row>
    <row r="3098" spans="1:5" x14ac:dyDescent="0.25">
      <c r="A3098" s="381">
        <f>A3086+1</f>
        <v>259</v>
      </c>
      <c r="B3098" s="383" t="str">
        <f ca="1">OFFSET('3. GRI Pricing'!$A$16,'PBI data'!A3098,0)</f>
        <v>222708259</v>
      </c>
      <c r="C3098" s="384">
        <f t="shared" si="451"/>
        <v>45566</v>
      </c>
      <c r="D3098" s="384">
        <f t="shared" si="451"/>
        <v>45596</v>
      </c>
      <c r="E3098" s="385">
        <f ca="1">IFERROR(INDEX('3. GRI Pricing'!$A$16:$AP$616,MATCH('PBI data'!$B3098,'3. GRI Pricing'!$A$16:$A$616,0),MATCH('PBI data'!$D3098,'3. GRI Pricing'!$A$16:$AP$16,0)),0)</f>
        <v>1376.7967508856309</v>
      </c>
    </row>
    <row r="3099" spans="1:5" x14ac:dyDescent="0.25">
      <c r="B3099" s="1" t="str">
        <f ca="1">B3098</f>
        <v>222708259</v>
      </c>
      <c r="C3099" s="384">
        <f t="shared" si="451"/>
        <v>45597</v>
      </c>
      <c r="D3099" s="384">
        <f t="shared" si="451"/>
        <v>45626</v>
      </c>
      <c r="E3099" s="385">
        <f ca="1">IFERROR(INDEX('3. GRI Pricing'!$A$16:$AP$616,MATCH('PBI data'!$B3099,'3. GRI Pricing'!$A$16:$A$616,0),MATCH('PBI data'!$D3099,'3. GRI Pricing'!$A$16:$AP$16,0)),0)</f>
        <v>1383.4063555622322</v>
      </c>
    </row>
    <row r="3100" spans="1:5" x14ac:dyDescent="0.25">
      <c r="B3100" s="1" t="str">
        <f t="shared" ref="B3100:B3109" ca="1" si="453">B3099</f>
        <v>222708259</v>
      </c>
      <c r="C3100" s="384">
        <f t="shared" si="451"/>
        <v>45627</v>
      </c>
      <c r="D3100" s="384">
        <f t="shared" si="451"/>
        <v>45657</v>
      </c>
      <c r="E3100" s="385">
        <f ca="1">IFERROR(INDEX('3. GRI Pricing'!$A$16:$AP$616,MATCH('PBI data'!$B3100,'3. GRI Pricing'!$A$16:$A$616,0),MATCH('PBI data'!$D3100,'3. GRI Pricing'!$A$16:$AP$16,0)),0)</f>
        <v>1390.2696171478926</v>
      </c>
    </row>
    <row r="3101" spans="1:5" x14ac:dyDescent="0.25">
      <c r="B3101" s="1" t="str">
        <f t="shared" ca="1" si="453"/>
        <v>222708259</v>
      </c>
      <c r="C3101" s="384">
        <f t="shared" si="451"/>
        <v>45658</v>
      </c>
      <c r="D3101" s="384">
        <f t="shared" si="451"/>
        <v>45688</v>
      </c>
      <c r="E3101" s="385">
        <f ca="1">IFERROR(INDEX('3. GRI Pricing'!$A$16:$AP$616,MATCH('PBI data'!$B3101,'3. GRI Pricing'!$A$16:$A$616,0),MATCH('PBI data'!$D3101,'3. GRI Pricing'!$A$16:$AP$16,0)),0)</f>
        <v>1397.1669282804587</v>
      </c>
    </row>
    <row r="3102" spans="1:5" x14ac:dyDescent="0.25">
      <c r="B3102" s="1" t="str">
        <f t="shared" ca="1" si="453"/>
        <v>222708259</v>
      </c>
      <c r="C3102" s="384">
        <f t="shared" si="451"/>
        <v>45689</v>
      </c>
      <c r="D3102" s="384">
        <f t="shared" si="451"/>
        <v>45716</v>
      </c>
      <c r="E3102" s="385">
        <f ca="1">IFERROR(INDEX('3. GRI Pricing'!$A$16:$AP$616,MATCH('PBI data'!$B3102,'3. GRI Pricing'!$A$16:$A$616,0),MATCH('PBI data'!$D3102,'3. GRI Pricing'!$A$16:$AP$16,0)),0)</f>
        <v>1403.426164495939</v>
      </c>
    </row>
    <row r="3103" spans="1:5" x14ac:dyDescent="0.25">
      <c r="B3103" s="1" t="str">
        <f t="shared" ca="1" si="453"/>
        <v>222708259</v>
      </c>
      <c r="C3103" s="384">
        <f t="shared" ref="C3103:D3118" si="454">C3091</f>
        <v>45717</v>
      </c>
      <c r="D3103" s="384">
        <f t="shared" si="454"/>
        <v>45747</v>
      </c>
      <c r="E3103" s="385">
        <f ca="1">IFERROR(INDEX('3. GRI Pricing'!$A$16:$AP$616,MATCH('PBI data'!$B3103,'3. GRI Pricing'!$A$16:$A$616,0),MATCH('PBI data'!$D3103,'3. GRI Pricing'!$A$16:$AP$16,0)),0)</f>
        <v>1410.3887469970011</v>
      </c>
    </row>
    <row r="3104" spans="1:5" x14ac:dyDescent="0.25">
      <c r="B3104" s="1" t="str">
        <f t="shared" ca="1" si="453"/>
        <v>222708259</v>
      </c>
      <c r="C3104" s="384">
        <f t="shared" si="454"/>
        <v>45748</v>
      </c>
      <c r="D3104" s="384">
        <f t="shared" si="454"/>
        <v>45777</v>
      </c>
      <c r="E3104" s="385">
        <f ca="1">IFERROR(INDEX('3. GRI Pricing'!$A$16:$AP$616,MATCH('PBI data'!$B3104,'3. GRI Pricing'!$A$16:$A$616,0),MATCH('PBI data'!$D3104,'3. GRI Pricing'!$A$16:$AP$16,0)),0)</f>
        <v>1417.159617172269</v>
      </c>
    </row>
    <row r="3105" spans="1:5" x14ac:dyDescent="0.25">
      <c r="B3105" s="1" t="str">
        <f t="shared" ca="1" si="453"/>
        <v>222708259</v>
      </c>
      <c r="C3105" s="384">
        <f t="shared" si="454"/>
        <v>45778</v>
      </c>
      <c r="D3105" s="384">
        <f t="shared" si="454"/>
        <v>45808</v>
      </c>
      <c r="E3105" s="385">
        <f ca="1">IFERROR(INDEX('3. GRI Pricing'!$A$16:$AP$616,MATCH('PBI data'!$B3105,'3. GRI Pricing'!$A$16:$A$616,0),MATCH('PBI data'!$D3105,'3. GRI Pricing'!$A$16:$AP$16,0)),0)</f>
        <v>1424.1903331453316</v>
      </c>
    </row>
    <row r="3106" spans="1:5" x14ac:dyDescent="0.25">
      <c r="B3106" s="1" t="str">
        <f t="shared" ca="1" si="453"/>
        <v>222708259</v>
      </c>
      <c r="C3106" s="384">
        <f t="shared" si="454"/>
        <v>45809</v>
      </c>
      <c r="D3106" s="384">
        <f t="shared" si="454"/>
        <v>45838</v>
      </c>
      <c r="E3106" s="385">
        <f ca="1">IFERROR(INDEX('3. GRI Pricing'!$A$16:$AP$616,MATCH('PBI data'!$B3106,'3. GRI Pricing'!$A$16:$A$616,0),MATCH('PBI data'!$D3106,'3. GRI Pricing'!$A$16:$AP$16,0)),0)</f>
        <v>1431.0274607607714</v>
      </c>
    </row>
    <row r="3107" spans="1:5" x14ac:dyDescent="0.25">
      <c r="B3107" s="1" t="str">
        <f t="shared" ca="1" si="453"/>
        <v>222708259</v>
      </c>
      <c r="C3107" s="384">
        <f t="shared" si="454"/>
        <v>45839</v>
      </c>
      <c r="D3107" s="384">
        <f t="shared" si="454"/>
        <v>45869</v>
      </c>
      <c r="E3107" s="385">
        <f ca="1">IFERROR(INDEX('3. GRI Pricing'!$A$16:$AP$616,MATCH('PBI data'!$B3107,'3. GRI Pricing'!$A$16:$A$616,0),MATCH('PBI data'!$D3107,'3. GRI Pricing'!$A$16:$AP$16,0)),0)</f>
        <v>1438.1269769368939</v>
      </c>
    </row>
    <row r="3108" spans="1:5" x14ac:dyDescent="0.25">
      <c r="B3108" s="1" t="str">
        <f t="shared" ca="1" si="453"/>
        <v>222708259</v>
      </c>
      <c r="C3108" s="384">
        <f t="shared" si="454"/>
        <v>45870</v>
      </c>
      <c r="D3108" s="384">
        <f t="shared" si="454"/>
        <v>45900</v>
      </c>
      <c r="E3108" s="385">
        <f ca="1">IFERROR(INDEX('3. GRI Pricing'!$A$16:$AP$616,MATCH('PBI data'!$B3108,'3. GRI Pricing'!$A$16:$A$616,0),MATCH('PBI data'!$D3108,'3. GRI Pricing'!$A$16:$AP$16,0)),0)</f>
        <v>1445.2617147501387</v>
      </c>
    </row>
    <row r="3109" spans="1:5" x14ac:dyDescent="0.25">
      <c r="B3109" s="1" t="str">
        <f t="shared" ca="1" si="453"/>
        <v>222708259</v>
      </c>
      <c r="C3109" s="384">
        <f t="shared" si="454"/>
        <v>45901</v>
      </c>
      <c r="D3109" s="384">
        <f t="shared" si="454"/>
        <v>45930</v>
      </c>
      <c r="E3109" s="385">
        <f ca="1">IFERROR(INDEX('3. GRI Pricing'!$A$16:$AP$616,MATCH('PBI data'!$B3109,'3. GRI Pricing'!$A$16:$A$616,0),MATCH('PBI data'!$D3109,'3. GRI Pricing'!$A$16:$AP$16,0)),0)</f>
        <v>1452.1999999999991</v>
      </c>
    </row>
    <row r="3110" spans="1:5" x14ac:dyDescent="0.25">
      <c r="A3110" s="381">
        <f>A3098+1</f>
        <v>260</v>
      </c>
      <c r="B3110" s="383" t="str">
        <f ca="1">OFFSET('3. GRI Pricing'!$A$16,'PBI data'!A3110,0)</f>
        <v>222708260</v>
      </c>
      <c r="C3110" s="384">
        <f t="shared" si="454"/>
        <v>45566</v>
      </c>
      <c r="D3110" s="384">
        <f t="shared" si="454"/>
        <v>45596</v>
      </c>
      <c r="E3110" s="385">
        <f ca="1">IFERROR(INDEX('3. GRI Pricing'!$A$16:$AP$616,MATCH('PBI data'!$B3110,'3. GRI Pricing'!$A$16:$A$616,0),MATCH('PBI data'!$D3110,'3. GRI Pricing'!$A$16:$AP$16,0)),0)</f>
        <v>1758.6819810582876</v>
      </c>
    </row>
    <row r="3111" spans="1:5" x14ac:dyDescent="0.25">
      <c r="B3111" s="1" t="str">
        <f ca="1">B3110</f>
        <v>222708260</v>
      </c>
      <c r="C3111" s="384">
        <f t="shared" si="454"/>
        <v>45597</v>
      </c>
      <c r="D3111" s="384">
        <f t="shared" si="454"/>
        <v>45626</v>
      </c>
      <c r="E3111" s="385">
        <f ca="1">IFERROR(INDEX('3. GRI Pricing'!$A$16:$AP$616,MATCH('PBI data'!$B3111,'3. GRI Pricing'!$A$16:$A$616,0),MATCH('PBI data'!$D3111,'3. GRI Pricing'!$A$16:$AP$16,0)),0)</f>
        <v>1767.1249067400777</v>
      </c>
    </row>
    <row r="3112" spans="1:5" x14ac:dyDescent="0.25">
      <c r="B3112" s="1" t="str">
        <f t="shared" ref="B3112:B3121" ca="1" si="455">B3111</f>
        <v>222708260</v>
      </c>
      <c r="C3112" s="384">
        <f t="shared" si="454"/>
        <v>45627</v>
      </c>
      <c r="D3112" s="384">
        <f t="shared" si="454"/>
        <v>45657</v>
      </c>
      <c r="E3112" s="385">
        <f ca="1">IFERROR(INDEX('3. GRI Pricing'!$A$16:$AP$616,MATCH('PBI data'!$B3112,'3. GRI Pricing'!$A$16:$A$616,0),MATCH('PBI data'!$D3112,'3. GRI Pricing'!$A$16:$AP$16,0)),0)</f>
        <v>1775.8918467217609</v>
      </c>
    </row>
    <row r="3113" spans="1:5" x14ac:dyDescent="0.25">
      <c r="B3113" s="1" t="str">
        <f t="shared" ca="1" si="455"/>
        <v>222708260</v>
      </c>
      <c r="C3113" s="384">
        <f t="shared" si="454"/>
        <v>45658</v>
      </c>
      <c r="D3113" s="384">
        <f t="shared" si="454"/>
        <v>45688</v>
      </c>
      <c r="E3113" s="385">
        <f ca="1">IFERROR(INDEX('3. GRI Pricing'!$A$16:$AP$616,MATCH('PBI data'!$B3113,'3. GRI Pricing'!$A$16:$A$616,0),MATCH('PBI data'!$D3113,'3. GRI Pricing'!$A$16:$AP$16,0)),0)</f>
        <v>1784.7022806502212</v>
      </c>
    </row>
    <row r="3114" spans="1:5" x14ac:dyDescent="0.25">
      <c r="B3114" s="1" t="str">
        <f t="shared" ca="1" si="455"/>
        <v>222708260</v>
      </c>
      <c r="C3114" s="384">
        <f t="shared" si="454"/>
        <v>45689</v>
      </c>
      <c r="D3114" s="384">
        <f t="shared" si="454"/>
        <v>45716</v>
      </c>
      <c r="E3114" s="385">
        <f ca="1">IFERROR(INDEX('3. GRI Pricing'!$A$16:$AP$616,MATCH('PBI data'!$B3114,'3. GRI Pricing'!$A$16:$A$616,0),MATCH('PBI data'!$D3114,'3. GRI Pricing'!$A$16:$AP$16,0)),0)</f>
        <v>1792.6976553780244</v>
      </c>
    </row>
    <row r="3115" spans="1:5" x14ac:dyDescent="0.25">
      <c r="B3115" s="1" t="str">
        <f t="shared" ca="1" si="455"/>
        <v>222708260</v>
      </c>
      <c r="C3115" s="384">
        <f t="shared" si="454"/>
        <v>45717</v>
      </c>
      <c r="D3115" s="384">
        <f t="shared" si="454"/>
        <v>45747</v>
      </c>
      <c r="E3115" s="385">
        <f ca="1">IFERROR(INDEX('3. GRI Pricing'!$A$16:$AP$616,MATCH('PBI data'!$B3115,'3. GRI Pricing'!$A$16:$A$616,0),MATCH('PBI data'!$D3115,'3. GRI Pricing'!$A$16:$AP$16,0)),0)</f>
        <v>1801.5914651421549</v>
      </c>
    </row>
    <row r="3116" spans="1:5" x14ac:dyDescent="0.25">
      <c r="B3116" s="1" t="str">
        <f t="shared" ca="1" si="455"/>
        <v>222708260</v>
      </c>
      <c r="C3116" s="384">
        <f t="shared" si="454"/>
        <v>45748</v>
      </c>
      <c r="D3116" s="384">
        <f t="shared" si="454"/>
        <v>45777</v>
      </c>
      <c r="E3116" s="385">
        <f ca="1">IFERROR(INDEX('3. GRI Pricing'!$A$16:$AP$616,MATCH('PBI data'!$B3116,'3. GRI Pricing'!$A$16:$A$616,0),MATCH('PBI data'!$D3116,'3. GRI Pricing'!$A$16:$AP$16,0)),0)</f>
        <v>1810.240386898884</v>
      </c>
    </row>
    <row r="3117" spans="1:5" x14ac:dyDescent="0.25">
      <c r="B3117" s="1" t="str">
        <f t="shared" ca="1" si="455"/>
        <v>222708260</v>
      </c>
      <c r="C3117" s="384">
        <f t="shared" si="454"/>
        <v>45778</v>
      </c>
      <c r="D3117" s="384">
        <f t="shared" si="454"/>
        <v>45808</v>
      </c>
      <c r="E3117" s="385">
        <f ca="1">IFERROR(INDEX('3. GRI Pricing'!$A$16:$AP$616,MATCH('PBI data'!$B3117,'3. GRI Pricing'!$A$16:$A$616,0),MATCH('PBI data'!$D3117,'3. GRI Pricing'!$A$16:$AP$16,0)),0)</f>
        <v>1819.2212284703144</v>
      </c>
    </row>
    <row r="3118" spans="1:5" x14ac:dyDescent="0.25">
      <c r="B3118" s="1" t="str">
        <f t="shared" ca="1" si="455"/>
        <v>222708260</v>
      </c>
      <c r="C3118" s="384">
        <f t="shared" si="454"/>
        <v>45809</v>
      </c>
      <c r="D3118" s="384">
        <f t="shared" si="454"/>
        <v>45838</v>
      </c>
      <c r="E3118" s="385">
        <f ca="1">IFERROR(INDEX('3. GRI Pricing'!$A$16:$AP$616,MATCH('PBI data'!$B3118,'3. GRI Pricing'!$A$16:$A$616,0),MATCH('PBI data'!$D3118,'3. GRI Pricing'!$A$16:$AP$16,0)),0)</f>
        <v>1827.9547856433214</v>
      </c>
    </row>
    <row r="3119" spans="1:5" x14ac:dyDescent="0.25">
      <c r="B3119" s="1" t="str">
        <f t="shared" ca="1" si="455"/>
        <v>222708260</v>
      </c>
      <c r="C3119" s="384">
        <f t="shared" ref="C3119:D3134" si="456">C3107</f>
        <v>45839</v>
      </c>
      <c r="D3119" s="384">
        <f t="shared" si="456"/>
        <v>45869</v>
      </c>
      <c r="E3119" s="385">
        <f ca="1">IFERROR(INDEX('3. GRI Pricing'!$A$16:$AP$616,MATCH('PBI data'!$B3119,'3. GRI Pricing'!$A$16:$A$616,0),MATCH('PBI data'!$D3119,'3. GRI Pricing'!$A$16:$AP$16,0)),0)</f>
        <v>1837.0235106858136</v>
      </c>
    </row>
    <row r="3120" spans="1:5" x14ac:dyDescent="0.25">
      <c r="B3120" s="1" t="str">
        <f t="shared" ca="1" si="455"/>
        <v>222708260</v>
      </c>
      <c r="C3120" s="384">
        <f t="shared" si="456"/>
        <v>45870</v>
      </c>
      <c r="D3120" s="384">
        <f t="shared" si="456"/>
        <v>45900</v>
      </c>
      <c r="E3120" s="385">
        <f ca="1">IFERROR(INDEX('3. GRI Pricing'!$A$16:$AP$616,MATCH('PBI data'!$B3120,'3. GRI Pricing'!$A$16:$A$616,0),MATCH('PBI data'!$D3120,'3. GRI Pricing'!$A$16:$AP$16,0)),0)</f>
        <v>1846.1372268706155</v>
      </c>
    </row>
    <row r="3121" spans="1:5" x14ac:dyDescent="0.25">
      <c r="B3121" s="1" t="str">
        <f t="shared" ca="1" si="455"/>
        <v>222708260</v>
      </c>
      <c r="C3121" s="384">
        <f t="shared" si="456"/>
        <v>45901</v>
      </c>
      <c r="D3121" s="384">
        <f t="shared" si="456"/>
        <v>45930</v>
      </c>
      <c r="E3121" s="385">
        <f ca="1">IFERROR(INDEX('3. GRI Pricing'!$A$16:$AP$616,MATCH('PBI data'!$B3121,'3. GRI Pricing'!$A$16:$A$616,0),MATCH('PBI data'!$D3121,'3. GRI Pricing'!$A$16:$AP$16,0)),0)</f>
        <v>1854.9999999999991</v>
      </c>
    </row>
    <row r="3122" spans="1:5" x14ac:dyDescent="0.25">
      <c r="A3122" s="381">
        <f>A3110+1</f>
        <v>261</v>
      </c>
      <c r="B3122" s="383" t="str">
        <f ca="1">OFFSET('3. GRI Pricing'!$A$16,'PBI data'!A3122,0)</f>
        <v>222708261</v>
      </c>
      <c r="C3122" s="384">
        <f t="shared" si="456"/>
        <v>45566</v>
      </c>
      <c r="D3122" s="384">
        <f t="shared" si="456"/>
        <v>45596</v>
      </c>
      <c r="E3122" s="385">
        <f ca="1">IFERROR(INDEX('3. GRI Pricing'!$A$16:$AP$616,MATCH('PBI data'!$B3122,'3. GRI Pricing'!$A$16:$A$616,0),MATCH('PBI data'!$D3122,'3. GRI Pricing'!$A$16:$AP$16,0)),0)</f>
        <v>1366.7471395652979</v>
      </c>
    </row>
    <row r="3123" spans="1:5" x14ac:dyDescent="0.25">
      <c r="B3123" s="1" t="str">
        <f ca="1">B3122</f>
        <v>222708261</v>
      </c>
      <c r="C3123" s="384">
        <f t="shared" si="456"/>
        <v>45597</v>
      </c>
      <c r="D3123" s="384">
        <f t="shared" si="456"/>
        <v>45626</v>
      </c>
      <c r="E3123" s="385">
        <f ca="1">IFERROR(INDEX('3. GRI Pricing'!$A$16:$AP$616,MATCH('PBI data'!$B3123,'3. GRI Pricing'!$A$16:$A$616,0),MATCH('PBI data'!$D3123,'3. GRI Pricing'!$A$16:$AP$16,0)),0)</f>
        <v>1373.308498952289</v>
      </c>
    </row>
    <row r="3124" spans="1:5" x14ac:dyDescent="0.25">
      <c r="B3124" s="1" t="str">
        <f t="shared" ref="B3124:B3133" ca="1" si="457">B3123</f>
        <v>222708261</v>
      </c>
      <c r="C3124" s="384">
        <f t="shared" si="456"/>
        <v>45627</v>
      </c>
      <c r="D3124" s="384">
        <f t="shared" si="456"/>
        <v>45657</v>
      </c>
      <c r="E3124" s="385">
        <f ca="1">IFERROR(INDEX('3. GRI Pricing'!$A$16:$AP$616,MATCH('PBI data'!$B3124,'3. GRI Pricing'!$A$16:$A$616,0),MATCH('PBI data'!$D3124,'3. GRI Pricing'!$A$16:$AP$16,0)),0)</f>
        <v>1380.1216637380542</v>
      </c>
    </row>
    <row r="3125" spans="1:5" x14ac:dyDescent="0.25">
      <c r="B3125" s="1" t="str">
        <f t="shared" ca="1" si="457"/>
        <v>222708261</v>
      </c>
      <c r="C3125" s="384">
        <f t="shared" si="456"/>
        <v>45658</v>
      </c>
      <c r="D3125" s="384">
        <f t="shared" si="456"/>
        <v>45688</v>
      </c>
      <c r="E3125" s="385">
        <f ca="1">IFERROR(INDEX('3. GRI Pricing'!$A$16:$AP$616,MATCH('PBI data'!$B3125,'3. GRI Pricing'!$A$16:$A$616,0),MATCH('PBI data'!$D3125,'3. GRI Pricing'!$A$16:$AP$16,0)),0)</f>
        <v>1386.9686295338863</v>
      </c>
    </row>
    <row r="3126" spans="1:5" x14ac:dyDescent="0.25">
      <c r="B3126" s="1" t="str">
        <f t="shared" ca="1" si="457"/>
        <v>222708261</v>
      </c>
      <c r="C3126" s="384">
        <f t="shared" si="456"/>
        <v>45689</v>
      </c>
      <c r="D3126" s="384">
        <f t="shared" si="456"/>
        <v>45716</v>
      </c>
      <c r="E3126" s="385">
        <f ca="1">IFERROR(INDEX('3. GRI Pricing'!$A$16:$AP$616,MATCH('PBI data'!$B3126,'3. GRI Pricing'!$A$16:$A$616,0),MATCH('PBI data'!$D3126,'3. GRI Pricing'!$A$16:$AP$16,0)),0)</f>
        <v>1393.1821778937792</v>
      </c>
    </row>
    <row r="3127" spans="1:5" x14ac:dyDescent="0.25">
      <c r="B3127" s="1" t="str">
        <f t="shared" ca="1" si="457"/>
        <v>222708261</v>
      </c>
      <c r="C3127" s="384">
        <f t="shared" si="456"/>
        <v>45717</v>
      </c>
      <c r="D3127" s="384">
        <f t="shared" si="456"/>
        <v>45747</v>
      </c>
      <c r="E3127" s="385">
        <f ca="1">IFERROR(INDEX('3. GRI Pricing'!$A$16:$AP$616,MATCH('PBI data'!$B3127,'3. GRI Pricing'!$A$16:$A$616,0),MATCH('PBI data'!$D3127,'3. GRI Pricing'!$A$16:$AP$16,0)),0)</f>
        <v>1400.0939386247608</v>
      </c>
    </row>
    <row r="3128" spans="1:5" x14ac:dyDescent="0.25">
      <c r="B3128" s="1" t="str">
        <f t="shared" ca="1" si="457"/>
        <v>222708261</v>
      </c>
      <c r="C3128" s="384">
        <f t="shared" si="456"/>
        <v>45748</v>
      </c>
      <c r="D3128" s="384">
        <f t="shared" si="456"/>
        <v>45777</v>
      </c>
      <c r="E3128" s="385">
        <f ca="1">IFERROR(INDEX('3. GRI Pricing'!$A$16:$AP$616,MATCH('PBI data'!$B3128,'3. GRI Pricing'!$A$16:$A$616,0),MATCH('PBI data'!$D3128,'3. GRI Pricing'!$A$16:$AP$16,0)),0)</f>
        <v>1406.8153863899902</v>
      </c>
    </row>
    <row r="3129" spans="1:5" x14ac:dyDescent="0.25">
      <c r="B3129" s="1" t="str">
        <f t="shared" ca="1" si="457"/>
        <v>222708261</v>
      </c>
      <c r="C3129" s="384">
        <f t="shared" si="456"/>
        <v>45778</v>
      </c>
      <c r="D3129" s="384">
        <f t="shared" si="456"/>
        <v>45808</v>
      </c>
      <c r="E3129" s="385">
        <f ca="1">IFERROR(INDEX('3. GRI Pricing'!$A$16:$AP$616,MATCH('PBI data'!$B3129,'3. GRI Pricing'!$A$16:$A$616,0),MATCH('PBI data'!$D3129,'3. GRI Pricing'!$A$16:$AP$16,0)),0)</f>
        <v>1413.794783268359</v>
      </c>
    </row>
    <row r="3130" spans="1:5" x14ac:dyDescent="0.25">
      <c r="B3130" s="1" t="str">
        <f t="shared" ca="1" si="457"/>
        <v>222708261</v>
      </c>
      <c r="C3130" s="384">
        <f t="shared" si="456"/>
        <v>45809</v>
      </c>
      <c r="D3130" s="384">
        <f t="shared" si="456"/>
        <v>45838</v>
      </c>
      <c r="E3130" s="385">
        <f ca="1">IFERROR(INDEX('3. GRI Pricing'!$A$16:$AP$616,MATCH('PBI data'!$B3130,'3. GRI Pricing'!$A$16:$A$616,0),MATCH('PBI data'!$D3130,'3. GRI Pricing'!$A$16:$AP$16,0)),0)</f>
        <v>1420.5820048428102</v>
      </c>
    </row>
    <row r="3131" spans="1:5" x14ac:dyDescent="0.25">
      <c r="B3131" s="1" t="str">
        <f t="shared" ca="1" si="457"/>
        <v>222708261</v>
      </c>
      <c r="C3131" s="384">
        <f t="shared" si="456"/>
        <v>45839</v>
      </c>
      <c r="D3131" s="384">
        <f t="shared" si="456"/>
        <v>45869</v>
      </c>
      <c r="E3131" s="385">
        <f ca="1">IFERROR(INDEX('3. GRI Pricing'!$A$16:$AP$616,MATCH('PBI data'!$B3131,'3. GRI Pricing'!$A$16:$A$616,0),MATCH('PBI data'!$D3131,'3. GRI Pricing'!$A$16:$AP$16,0)),0)</f>
        <v>1427.6296997329755</v>
      </c>
    </row>
    <row r="3132" spans="1:5" x14ac:dyDescent="0.25">
      <c r="B3132" s="1" t="str">
        <f t="shared" ca="1" si="457"/>
        <v>222708261</v>
      </c>
      <c r="C3132" s="384">
        <f t="shared" si="456"/>
        <v>45870</v>
      </c>
      <c r="D3132" s="384">
        <f t="shared" si="456"/>
        <v>45900</v>
      </c>
      <c r="E3132" s="385">
        <f ca="1">IFERROR(INDEX('3. GRI Pricing'!$A$16:$AP$616,MATCH('PBI data'!$B3132,'3. GRI Pricing'!$A$16:$A$616,0),MATCH('PBI data'!$D3132,'3. GRI Pricing'!$A$16:$AP$16,0)),0)</f>
        <v>1434.7123591680215</v>
      </c>
    </row>
    <row r="3133" spans="1:5" x14ac:dyDescent="0.25">
      <c r="B3133" s="1" t="str">
        <f t="shared" ca="1" si="457"/>
        <v>222708261</v>
      </c>
      <c r="C3133" s="384">
        <f t="shared" si="456"/>
        <v>45901</v>
      </c>
      <c r="D3133" s="384">
        <f t="shared" si="456"/>
        <v>45930</v>
      </c>
      <c r="E3133" s="385">
        <f ca="1">IFERROR(INDEX('3. GRI Pricing'!$A$16:$AP$616,MATCH('PBI data'!$B3133,'3. GRI Pricing'!$A$16:$A$616,0),MATCH('PBI data'!$D3133,'3. GRI Pricing'!$A$16:$AP$16,0)),0)</f>
        <v>1441.5999999999997</v>
      </c>
    </row>
    <row r="3134" spans="1:5" x14ac:dyDescent="0.25">
      <c r="A3134" s="381">
        <f>A3122+1</f>
        <v>262</v>
      </c>
      <c r="B3134" s="383">
        <f ca="1">OFFSET('3. GRI Pricing'!$A$16,'PBI data'!A3134,0)</f>
        <v>0</v>
      </c>
      <c r="C3134" s="384">
        <f t="shared" si="456"/>
        <v>45566</v>
      </c>
      <c r="D3134" s="384">
        <f t="shared" si="456"/>
        <v>45596</v>
      </c>
      <c r="E3134" s="385">
        <f ca="1">IFERROR(INDEX('3. GRI Pricing'!$A$16:$AP$616,MATCH('PBI data'!$B3134,'3. GRI Pricing'!$A$16:$A$616,0),MATCH('PBI data'!$D3134,'3. GRI Pricing'!$A$16:$AP$16,0)),0)</f>
        <v>0</v>
      </c>
    </row>
    <row r="3135" spans="1:5" x14ac:dyDescent="0.25">
      <c r="B3135" s="1">
        <f ca="1">B3134</f>
        <v>0</v>
      </c>
      <c r="C3135" s="384">
        <f t="shared" ref="C3135:D3150" si="458">C3123</f>
        <v>45597</v>
      </c>
      <c r="D3135" s="384">
        <f t="shared" si="458"/>
        <v>45626</v>
      </c>
      <c r="E3135" s="385">
        <f ca="1">IFERROR(INDEX('3. GRI Pricing'!$A$16:$AP$616,MATCH('PBI data'!$B3135,'3. GRI Pricing'!$A$16:$A$616,0),MATCH('PBI data'!$D3135,'3. GRI Pricing'!$A$16:$AP$16,0)),0)</f>
        <v>0</v>
      </c>
    </row>
    <row r="3136" spans="1:5" x14ac:dyDescent="0.25">
      <c r="B3136" s="1">
        <f t="shared" ref="B3136:B3145" ca="1" si="459">B3135</f>
        <v>0</v>
      </c>
      <c r="C3136" s="384">
        <f t="shared" si="458"/>
        <v>45627</v>
      </c>
      <c r="D3136" s="384">
        <f t="shared" si="458"/>
        <v>45657</v>
      </c>
      <c r="E3136" s="385">
        <f ca="1">IFERROR(INDEX('3. GRI Pricing'!$A$16:$AP$616,MATCH('PBI data'!$B3136,'3. GRI Pricing'!$A$16:$A$616,0),MATCH('PBI data'!$D3136,'3. GRI Pricing'!$A$16:$AP$16,0)),0)</f>
        <v>0</v>
      </c>
    </row>
    <row r="3137" spans="1:5" x14ac:dyDescent="0.25">
      <c r="B3137" s="1">
        <f t="shared" ca="1" si="459"/>
        <v>0</v>
      </c>
      <c r="C3137" s="384">
        <f t="shared" si="458"/>
        <v>45658</v>
      </c>
      <c r="D3137" s="384">
        <f t="shared" si="458"/>
        <v>45688</v>
      </c>
      <c r="E3137" s="385">
        <f ca="1">IFERROR(INDEX('3. GRI Pricing'!$A$16:$AP$616,MATCH('PBI data'!$B3137,'3. GRI Pricing'!$A$16:$A$616,0),MATCH('PBI data'!$D3137,'3. GRI Pricing'!$A$16:$AP$16,0)),0)</f>
        <v>0</v>
      </c>
    </row>
    <row r="3138" spans="1:5" x14ac:dyDescent="0.25">
      <c r="B3138" s="1">
        <f t="shared" ca="1" si="459"/>
        <v>0</v>
      </c>
      <c r="C3138" s="384">
        <f t="shared" si="458"/>
        <v>45689</v>
      </c>
      <c r="D3138" s="384">
        <f t="shared" si="458"/>
        <v>45716</v>
      </c>
      <c r="E3138" s="385">
        <f ca="1">IFERROR(INDEX('3. GRI Pricing'!$A$16:$AP$616,MATCH('PBI data'!$B3138,'3. GRI Pricing'!$A$16:$A$616,0),MATCH('PBI data'!$D3138,'3. GRI Pricing'!$A$16:$AP$16,0)),0)</f>
        <v>0</v>
      </c>
    </row>
    <row r="3139" spans="1:5" x14ac:dyDescent="0.25">
      <c r="B3139" s="1">
        <f t="shared" ca="1" si="459"/>
        <v>0</v>
      </c>
      <c r="C3139" s="384">
        <f t="shared" si="458"/>
        <v>45717</v>
      </c>
      <c r="D3139" s="384">
        <f t="shared" si="458"/>
        <v>45747</v>
      </c>
      <c r="E3139" s="385">
        <f ca="1">IFERROR(INDEX('3. GRI Pricing'!$A$16:$AP$616,MATCH('PBI data'!$B3139,'3. GRI Pricing'!$A$16:$A$616,0),MATCH('PBI data'!$D3139,'3. GRI Pricing'!$A$16:$AP$16,0)),0)</f>
        <v>0</v>
      </c>
    </row>
    <row r="3140" spans="1:5" x14ac:dyDescent="0.25">
      <c r="B3140" s="1">
        <f t="shared" ca="1" si="459"/>
        <v>0</v>
      </c>
      <c r="C3140" s="384">
        <f t="shared" si="458"/>
        <v>45748</v>
      </c>
      <c r="D3140" s="384">
        <f t="shared" si="458"/>
        <v>45777</v>
      </c>
      <c r="E3140" s="385">
        <f ca="1">IFERROR(INDEX('3. GRI Pricing'!$A$16:$AP$616,MATCH('PBI data'!$B3140,'3. GRI Pricing'!$A$16:$A$616,0),MATCH('PBI data'!$D3140,'3. GRI Pricing'!$A$16:$AP$16,0)),0)</f>
        <v>0</v>
      </c>
    </row>
    <row r="3141" spans="1:5" x14ac:dyDescent="0.25">
      <c r="B3141" s="1">
        <f t="shared" ca="1" si="459"/>
        <v>0</v>
      </c>
      <c r="C3141" s="384">
        <f t="shared" si="458"/>
        <v>45778</v>
      </c>
      <c r="D3141" s="384">
        <f t="shared" si="458"/>
        <v>45808</v>
      </c>
      <c r="E3141" s="385">
        <f ca="1">IFERROR(INDEX('3. GRI Pricing'!$A$16:$AP$616,MATCH('PBI data'!$B3141,'3. GRI Pricing'!$A$16:$A$616,0),MATCH('PBI data'!$D3141,'3. GRI Pricing'!$A$16:$AP$16,0)),0)</f>
        <v>0</v>
      </c>
    </row>
    <row r="3142" spans="1:5" x14ac:dyDescent="0.25">
      <c r="B3142" s="1">
        <f t="shared" ca="1" si="459"/>
        <v>0</v>
      </c>
      <c r="C3142" s="384">
        <f t="shared" si="458"/>
        <v>45809</v>
      </c>
      <c r="D3142" s="384">
        <f t="shared" si="458"/>
        <v>45838</v>
      </c>
      <c r="E3142" s="385">
        <f ca="1">IFERROR(INDEX('3. GRI Pricing'!$A$16:$AP$616,MATCH('PBI data'!$B3142,'3. GRI Pricing'!$A$16:$A$616,0),MATCH('PBI data'!$D3142,'3. GRI Pricing'!$A$16:$AP$16,0)),0)</f>
        <v>0</v>
      </c>
    </row>
    <row r="3143" spans="1:5" x14ac:dyDescent="0.25">
      <c r="B3143" s="1">
        <f t="shared" ca="1" si="459"/>
        <v>0</v>
      </c>
      <c r="C3143" s="384">
        <f t="shared" si="458"/>
        <v>45839</v>
      </c>
      <c r="D3143" s="384">
        <f t="shared" si="458"/>
        <v>45869</v>
      </c>
      <c r="E3143" s="385">
        <f ca="1">IFERROR(INDEX('3. GRI Pricing'!$A$16:$AP$616,MATCH('PBI data'!$B3143,'3. GRI Pricing'!$A$16:$A$616,0),MATCH('PBI data'!$D3143,'3. GRI Pricing'!$A$16:$AP$16,0)),0)</f>
        <v>0</v>
      </c>
    </row>
    <row r="3144" spans="1:5" x14ac:dyDescent="0.25">
      <c r="B3144" s="1">
        <f t="shared" ca="1" si="459"/>
        <v>0</v>
      </c>
      <c r="C3144" s="384">
        <f t="shared" si="458"/>
        <v>45870</v>
      </c>
      <c r="D3144" s="384">
        <f t="shared" si="458"/>
        <v>45900</v>
      </c>
      <c r="E3144" s="385">
        <f ca="1">IFERROR(INDEX('3. GRI Pricing'!$A$16:$AP$616,MATCH('PBI data'!$B3144,'3. GRI Pricing'!$A$16:$A$616,0),MATCH('PBI data'!$D3144,'3. GRI Pricing'!$A$16:$AP$16,0)),0)</f>
        <v>0</v>
      </c>
    </row>
    <row r="3145" spans="1:5" x14ac:dyDescent="0.25">
      <c r="B3145" s="1">
        <f t="shared" ca="1" si="459"/>
        <v>0</v>
      </c>
      <c r="C3145" s="384">
        <f t="shared" si="458"/>
        <v>45901</v>
      </c>
      <c r="D3145" s="384">
        <f t="shared" si="458"/>
        <v>45930</v>
      </c>
      <c r="E3145" s="385">
        <f ca="1">IFERROR(INDEX('3. GRI Pricing'!$A$16:$AP$616,MATCH('PBI data'!$B3145,'3. GRI Pricing'!$A$16:$A$616,0),MATCH('PBI data'!$D3145,'3. GRI Pricing'!$A$16:$AP$16,0)),0)</f>
        <v>0</v>
      </c>
    </row>
    <row r="3146" spans="1:5" x14ac:dyDescent="0.25">
      <c r="A3146" s="381">
        <f>A3134+1</f>
        <v>263</v>
      </c>
      <c r="B3146" s="383">
        <f ca="1">OFFSET('3. GRI Pricing'!$A$16,'PBI data'!A3146,0)</f>
        <v>0</v>
      </c>
      <c r="C3146" s="384">
        <f t="shared" si="458"/>
        <v>45566</v>
      </c>
      <c r="D3146" s="384">
        <f t="shared" si="458"/>
        <v>45596</v>
      </c>
      <c r="E3146" s="385">
        <f ca="1">IFERROR(INDEX('3. GRI Pricing'!$A$16:$AP$616,MATCH('PBI data'!$B3146,'3. GRI Pricing'!$A$16:$A$616,0),MATCH('PBI data'!$D3146,'3. GRI Pricing'!$A$16:$AP$16,0)),0)</f>
        <v>0</v>
      </c>
    </row>
    <row r="3147" spans="1:5" x14ac:dyDescent="0.25">
      <c r="B3147" s="1">
        <f ca="1">B3146</f>
        <v>0</v>
      </c>
      <c r="C3147" s="384">
        <f t="shared" si="458"/>
        <v>45597</v>
      </c>
      <c r="D3147" s="384">
        <f t="shared" si="458"/>
        <v>45626</v>
      </c>
      <c r="E3147" s="385">
        <f ca="1">IFERROR(INDEX('3. GRI Pricing'!$A$16:$AP$616,MATCH('PBI data'!$B3147,'3. GRI Pricing'!$A$16:$A$616,0),MATCH('PBI data'!$D3147,'3. GRI Pricing'!$A$16:$AP$16,0)),0)</f>
        <v>0</v>
      </c>
    </row>
    <row r="3148" spans="1:5" x14ac:dyDescent="0.25">
      <c r="B3148" s="1">
        <f t="shared" ref="B3148:B3157" ca="1" si="460">B3147</f>
        <v>0</v>
      </c>
      <c r="C3148" s="384">
        <f t="shared" si="458"/>
        <v>45627</v>
      </c>
      <c r="D3148" s="384">
        <f t="shared" si="458"/>
        <v>45657</v>
      </c>
      <c r="E3148" s="385">
        <f ca="1">IFERROR(INDEX('3. GRI Pricing'!$A$16:$AP$616,MATCH('PBI data'!$B3148,'3. GRI Pricing'!$A$16:$A$616,0),MATCH('PBI data'!$D3148,'3. GRI Pricing'!$A$16:$AP$16,0)),0)</f>
        <v>0</v>
      </c>
    </row>
    <row r="3149" spans="1:5" x14ac:dyDescent="0.25">
      <c r="B3149" s="1">
        <f t="shared" ca="1" si="460"/>
        <v>0</v>
      </c>
      <c r="C3149" s="384">
        <f t="shared" si="458"/>
        <v>45658</v>
      </c>
      <c r="D3149" s="384">
        <f t="shared" si="458"/>
        <v>45688</v>
      </c>
      <c r="E3149" s="385">
        <f ca="1">IFERROR(INDEX('3. GRI Pricing'!$A$16:$AP$616,MATCH('PBI data'!$B3149,'3. GRI Pricing'!$A$16:$A$616,0),MATCH('PBI data'!$D3149,'3. GRI Pricing'!$A$16:$AP$16,0)),0)</f>
        <v>0</v>
      </c>
    </row>
    <row r="3150" spans="1:5" x14ac:dyDescent="0.25">
      <c r="B3150" s="1">
        <f t="shared" ca="1" si="460"/>
        <v>0</v>
      </c>
      <c r="C3150" s="384">
        <f t="shared" si="458"/>
        <v>45689</v>
      </c>
      <c r="D3150" s="384">
        <f t="shared" si="458"/>
        <v>45716</v>
      </c>
      <c r="E3150" s="385">
        <f ca="1">IFERROR(INDEX('3. GRI Pricing'!$A$16:$AP$616,MATCH('PBI data'!$B3150,'3. GRI Pricing'!$A$16:$A$616,0),MATCH('PBI data'!$D3150,'3. GRI Pricing'!$A$16:$AP$16,0)),0)</f>
        <v>0</v>
      </c>
    </row>
    <row r="3151" spans="1:5" x14ac:dyDescent="0.25">
      <c r="B3151" s="1">
        <f t="shared" ca="1" si="460"/>
        <v>0</v>
      </c>
      <c r="C3151" s="384">
        <f t="shared" ref="C3151:D3166" si="461">C3139</f>
        <v>45717</v>
      </c>
      <c r="D3151" s="384">
        <f t="shared" si="461"/>
        <v>45747</v>
      </c>
      <c r="E3151" s="385">
        <f ca="1">IFERROR(INDEX('3. GRI Pricing'!$A$16:$AP$616,MATCH('PBI data'!$B3151,'3. GRI Pricing'!$A$16:$A$616,0),MATCH('PBI data'!$D3151,'3. GRI Pricing'!$A$16:$AP$16,0)),0)</f>
        <v>0</v>
      </c>
    </row>
    <row r="3152" spans="1:5" x14ac:dyDescent="0.25">
      <c r="B3152" s="1">
        <f t="shared" ca="1" si="460"/>
        <v>0</v>
      </c>
      <c r="C3152" s="384">
        <f t="shared" si="461"/>
        <v>45748</v>
      </c>
      <c r="D3152" s="384">
        <f t="shared" si="461"/>
        <v>45777</v>
      </c>
      <c r="E3152" s="385">
        <f ca="1">IFERROR(INDEX('3. GRI Pricing'!$A$16:$AP$616,MATCH('PBI data'!$B3152,'3. GRI Pricing'!$A$16:$A$616,0),MATCH('PBI data'!$D3152,'3. GRI Pricing'!$A$16:$AP$16,0)),0)</f>
        <v>0</v>
      </c>
    </row>
    <row r="3153" spans="1:5" x14ac:dyDescent="0.25">
      <c r="B3153" s="1">
        <f t="shared" ca="1" si="460"/>
        <v>0</v>
      </c>
      <c r="C3153" s="384">
        <f t="shared" si="461"/>
        <v>45778</v>
      </c>
      <c r="D3153" s="384">
        <f t="shared" si="461"/>
        <v>45808</v>
      </c>
      <c r="E3153" s="385">
        <f ca="1">IFERROR(INDEX('3. GRI Pricing'!$A$16:$AP$616,MATCH('PBI data'!$B3153,'3. GRI Pricing'!$A$16:$A$616,0),MATCH('PBI data'!$D3153,'3. GRI Pricing'!$A$16:$AP$16,0)),0)</f>
        <v>0</v>
      </c>
    </row>
    <row r="3154" spans="1:5" x14ac:dyDescent="0.25">
      <c r="B3154" s="1">
        <f t="shared" ca="1" si="460"/>
        <v>0</v>
      </c>
      <c r="C3154" s="384">
        <f t="shared" si="461"/>
        <v>45809</v>
      </c>
      <c r="D3154" s="384">
        <f t="shared" si="461"/>
        <v>45838</v>
      </c>
      <c r="E3154" s="385">
        <f ca="1">IFERROR(INDEX('3. GRI Pricing'!$A$16:$AP$616,MATCH('PBI data'!$B3154,'3. GRI Pricing'!$A$16:$A$616,0),MATCH('PBI data'!$D3154,'3. GRI Pricing'!$A$16:$AP$16,0)),0)</f>
        <v>0</v>
      </c>
    </row>
    <row r="3155" spans="1:5" x14ac:dyDescent="0.25">
      <c r="B3155" s="1">
        <f t="shared" ca="1" si="460"/>
        <v>0</v>
      </c>
      <c r="C3155" s="384">
        <f t="shared" si="461"/>
        <v>45839</v>
      </c>
      <c r="D3155" s="384">
        <f t="shared" si="461"/>
        <v>45869</v>
      </c>
      <c r="E3155" s="385">
        <f ca="1">IFERROR(INDEX('3. GRI Pricing'!$A$16:$AP$616,MATCH('PBI data'!$B3155,'3. GRI Pricing'!$A$16:$A$616,0),MATCH('PBI data'!$D3155,'3. GRI Pricing'!$A$16:$AP$16,0)),0)</f>
        <v>0</v>
      </c>
    </row>
    <row r="3156" spans="1:5" x14ac:dyDescent="0.25">
      <c r="B3156" s="1">
        <f t="shared" ca="1" si="460"/>
        <v>0</v>
      </c>
      <c r="C3156" s="384">
        <f t="shared" si="461"/>
        <v>45870</v>
      </c>
      <c r="D3156" s="384">
        <f t="shared" si="461"/>
        <v>45900</v>
      </c>
      <c r="E3156" s="385">
        <f ca="1">IFERROR(INDEX('3. GRI Pricing'!$A$16:$AP$616,MATCH('PBI data'!$B3156,'3. GRI Pricing'!$A$16:$A$616,0),MATCH('PBI data'!$D3156,'3. GRI Pricing'!$A$16:$AP$16,0)),0)</f>
        <v>0</v>
      </c>
    </row>
    <row r="3157" spans="1:5" x14ac:dyDescent="0.25">
      <c r="B3157" s="1">
        <f t="shared" ca="1" si="460"/>
        <v>0</v>
      </c>
      <c r="C3157" s="384">
        <f t="shared" si="461"/>
        <v>45901</v>
      </c>
      <c r="D3157" s="384">
        <f t="shared" si="461"/>
        <v>45930</v>
      </c>
      <c r="E3157" s="385">
        <f ca="1">IFERROR(INDEX('3. GRI Pricing'!$A$16:$AP$616,MATCH('PBI data'!$B3157,'3. GRI Pricing'!$A$16:$A$616,0),MATCH('PBI data'!$D3157,'3. GRI Pricing'!$A$16:$AP$16,0)),0)</f>
        <v>0</v>
      </c>
    </row>
    <row r="3158" spans="1:5" x14ac:dyDescent="0.25">
      <c r="A3158" s="381">
        <f>A3146+1</f>
        <v>264</v>
      </c>
      <c r="B3158" s="383">
        <f ca="1">OFFSET('3. GRI Pricing'!$A$16,'PBI data'!A3158,0)</f>
        <v>0</v>
      </c>
      <c r="C3158" s="384">
        <f t="shared" si="461"/>
        <v>45566</v>
      </c>
      <c r="D3158" s="384">
        <f t="shared" si="461"/>
        <v>45596</v>
      </c>
      <c r="E3158" s="385">
        <f ca="1">IFERROR(INDEX('3. GRI Pricing'!$A$16:$AP$616,MATCH('PBI data'!$B3158,'3. GRI Pricing'!$A$16:$A$616,0),MATCH('PBI data'!$D3158,'3. GRI Pricing'!$A$16:$AP$16,0)),0)</f>
        <v>0</v>
      </c>
    </row>
    <row r="3159" spans="1:5" x14ac:dyDescent="0.25">
      <c r="B3159" s="1">
        <f ca="1">B3158</f>
        <v>0</v>
      </c>
      <c r="C3159" s="384">
        <f t="shared" si="461"/>
        <v>45597</v>
      </c>
      <c r="D3159" s="384">
        <f t="shared" si="461"/>
        <v>45626</v>
      </c>
      <c r="E3159" s="385">
        <f ca="1">IFERROR(INDEX('3. GRI Pricing'!$A$16:$AP$616,MATCH('PBI data'!$B3159,'3. GRI Pricing'!$A$16:$A$616,0),MATCH('PBI data'!$D3159,'3. GRI Pricing'!$A$16:$AP$16,0)),0)</f>
        <v>0</v>
      </c>
    </row>
    <row r="3160" spans="1:5" x14ac:dyDescent="0.25">
      <c r="B3160" s="1">
        <f t="shared" ref="B3160:B3169" ca="1" si="462">B3159</f>
        <v>0</v>
      </c>
      <c r="C3160" s="384">
        <f t="shared" si="461"/>
        <v>45627</v>
      </c>
      <c r="D3160" s="384">
        <f t="shared" si="461"/>
        <v>45657</v>
      </c>
      <c r="E3160" s="385">
        <f ca="1">IFERROR(INDEX('3. GRI Pricing'!$A$16:$AP$616,MATCH('PBI data'!$B3160,'3. GRI Pricing'!$A$16:$A$616,0),MATCH('PBI data'!$D3160,'3. GRI Pricing'!$A$16:$AP$16,0)),0)</f>
        <v>0</v>
      </c>
    </row>
    <row r="3161" spans="1:5" x14ac:dyDescent="0.25">
      <c r="B3161" s="1">
        <f t="shared" ca="1" si="462"/>
        <v>0</v>
      </c>
      <c r="C3161" s="384">
        <f t="shared" si="461"/>
        <v>45658</v>
      </c>
      <c r="D3161" s="384">
        <f t="shared" si="461"/>
        <v>45688</v>
      </c>
      <c r="E3161" s="385">
        <f ca="1">IFERROR(INDEX('3. GRI Pricing'!$A$16:$AP$616,MATCH('PBI data'!$B3161,'3. GRI Pricing'!$A$16:$A$616,0),MATCH('PBI data'!$D3161,'3. GRI Pricing'!$A$16:$AP$16,0)),0)</f>
        <v>0</v>
      </c>
    </row>
    <row r="3162" spans="1:5" x14ac:dyDescent="0.25">
      <c r="B3162" s="1">
        <f t="shared" ca="1" si="462"/>
        <v>0</v>
      </c>
      <c r="C3162" s="384">
        <f t="shared" si="461"/>
        <v>45689</v>
      </c>
      <c r="D3162" s="384">
        <f t="shared" si="461"/>
        <v>45716</v>
      </c>
      <c r="E3162" s="385">
        <f ca="1">IFERROR(INDEX('3. GRI Pricing'!$A$16:$AP$616,MATCH('PBI data'!$B3162,'3. GRI Pricing'!$A$16:$A$616,0),MATCH('PBI data'!$D3162,'3. GRI Pricing'!$A$16:$AP$16,0)),0)</f>
        <v>0</v>
      </c>
    </row>
    <row r="3163" spans="1:5" x14ac:dyDescent="0.25">
      <c r="B3163" s="1">
        <f t="shared" ca="1" si="462"/>
        <v>0</v>
      </c>
      <c r="C3163" s="384">
        <f t="shared" si="461"/>
        <v>45717</v>
      </c>
      <c r="D3163" s="384">
        <f t="shared" si="461"/>
        <v>45747</v>
      </c>
      <c r="E3163" s="385">
        <f ca="1">IFERROR(INDEX('3. GRI Pricing'!$A$16:$AP$616,MATCH('PBI data'!$B3163,'3. GRI Pricing'!$A$16:$A$616,0),MATCH('PBI data'!$D3163,'3. GRI Pricing'!$A$16:$AP$16,0)),0)</f>
        <v>0</v>
      </c>
    </row>
    <row r="3164" spans="1:5" x14ac:dyDescent="0.25">
      <c r="B3164" s="1">
        <f t="shared" ca="1" si="462"/>
        <v>0</v>
      </c>
      <c r="C3164" s="384">
        <f t="shared" si="461"/>
        <v>45748</v>
      </c>
      <c r="D3164" s="384">
        <f t="shared" si="461"/>
        <v>45777</v>
      </c>
      <c r="E3164" s="385">
        <f ca="1">IFERROR(INDEX('3. GRI Pricing'!$A$16:$AP$616,MATCH('PBI data'!$B3164,'3. GRI Pricing'!$A$16:$A$616,0),MATCH('PBI data'!$D3164,'3. GRI Pricing'!$A$16:$AP$16,0)),0)</f>
        <v>0</v>
      </c>
    </row>
    <row r="3165" spans="1:5" x14ac:dyDescent="0.25">
      <c r="B3165" s="1">
        <f t="shared" ca="1" si="462"/>
        <v>0</v>
      </c>
      <c r="C3165" s="384">
        <f t="shared" si="461"/>
        <v>45778</v>
      </c>
      <c r="D3165" s="384">
        <f t="shared" si="461"/>
        <v>45808</v>
      </c>
      <c r="E3165" s="385">
        <f ca="1">IFERROR(INDEX('3. GRI Pricing'!$A$16:$AP$616,MATCH('PBI data'!$B3165,'3. GRI Pricing'!$A$16:$A$616,0),MATCH('PBI data'!$D3165,'3. GRI Pricing'!$A$16:$AP$16,0)),0)</f>
        <v>0</v>
      </c>
    </row>
    <row r="3166" spans="1:5" x14ac:dyDescent="0.25">
      <c r="B3166" s="1">
        <f t="shared" ca="1" si="462"/>
        <v>0</v>
      </c>
      <c r="C3166" s="384">
        <f t="shared" si="461"/>
        <v>45809</v>
      </c>
      <c r="D3166" s="384">
        <f t="shared" si="461"/>
        <v>45838</v>
      </c>
      <c r="E3166" s="385">
        <f ca="1">IFERROR(INDEX('3. GRI Pricing'!$A$16:$AP$616,MATCH('PBI data'!$B3166,'3. GRI Pricing'!$A$16:$A$616,0),MATCH('PBI data'!$D3166,'3. GRI Pricing'!$A$16:$AP$16,0)),0)</f>
        <v>0</v>
      </c>
    </row>
    <row r="3167" spans="1:5" x14ac:dyDescent="0.25">
      <c r="B3167" s="1">
        <f t="shared" ca="1" si="462"/>
        <v>0</v>
      </c>
      <c r="C3167" s="384">
        <f t="shared" ref="C3167:D3182" si="463">C3155</f>
        <v>45839</v>
      </c>
      <c r="D3167" s="384">
        <f t="shared" si="463"/>
        <v>45869</v>
      </c>
      <c r="E3167" s="385">
        <f ca="1">IFERROR(INDEX('3. GRI Pricing'!$A$16:$AP$616,MATCH('PBI data'!$B3167,'3. GRI Pricing'!$A$16:$A$616,0),MATCH('PBI data'!$D3167,'3. GRI Pricing'!$A$16:$AP$16,0)),0)</f>
        <v>0</v>
      </c>
    </row>
    <row r="3168" spans="1:5" x14ac:dyDescent="0.25">
      <c r="B3168" s="1">
        <f t="shared" ca="1" si="462"/>
        <v>0</v>
      </c>
      <c r="C3168" s="384">
        <f t="shared" si="463"/>
        <v>45870</v>
      </c>
      <c r="D3168" s="384">
        <f t="shared" si="463"/>
        <v>45900</v>
      </c>
      <c r="E3168" s="385">
        <f ca="1">IFERROR(INDEX('3. GRI Pricing'!$A$16:$AP$616,MATCH('PBI data'!$B3168,'3. GRI Pricing'!$A$16:$A$616,0),MATCH('PBI data'!$D3168,'3. GRI Pricing'!$A$16:$AP$16,0)),0)</f>
        <v>0</v>
      </c>
    </row>
    <row r="3169" spans="1:5" x14ac:dyDescent="0.25">
      <c r="B3169" s="1">
        <f t="shared" ca="1" si="462"/>
        <v>0</v>
      </c>
      <c r="C3169" s="384">
        <f t="shared" si="463"/>
        <v>45901</v>
      </c>
      <c r="D3169" s="384">
        <f t="shared" si="463"/>
        <v>45930</v>
      </c>
      <c r="E3169" s="385">
        <f ca="1">IFERROR(INDEX('3. GRI Pricing'!$A$16:$AP$616,MATCH('PBI data'!$B3169,'3. GRI Pricing'!$A$16:$A$616,0),MATCH('PBI data'!$D3169,'3. GRI Pricing'!$A$16:$AP$16,0)),0)</f>
        <v>0</v>
      </c>
    </row>
    <row r="3170" spans="1:5" x14ac:dyDescent="0.25">
      <c r="A3170" s="381">
        <f>A3158+1</f>
        <v>265</v>
      </c>
      <c r="B3170" s="383">
        <f ca="1">OFFSET('3. GRI Pricing'!$A$16,'PBI data'!A3170,0)</f>
        <v>0</v>
      </c>
      <c r="C3170" s="384">
        <f t="shared" si="463"/>
        <v>45566</v>
      </c>
      <c r="D3170" s="384">
        <f t="shared" si="463"/>
        <v>45596</v>
      </c>
      <c r="E3170" s="385">
        <f ca="1">IFERROR(INDEX('3. GRI Pricing'!$A$16:$AP$616,MATCH('PBI data'!$B3170,'3. GRI Pricing'!$A$16:$A$616,0),MATCH('PBI data'!$D3170,'3. GRI Pricing'!$A$16:$AP$16,0)),0)</f>
        <v>0</v>
      </c>
    </row>
    <row r="3171" spans="1:5" x14ac:dyDescent="0.25">
      <c r="B3171" s="1">
        <f ca="1">B3170</f>
        <v>0</v>
      </c>
      <c r="C3171" s="384">
        <f t="shared" si="463"/>
        <v>45597</v>
      </c>
      <c r="D3171" s="384">
        <f t="shared" si="463"/>
        <v>45626</v>
      </c>
      <c r="E3171" s="385">
        <f ca="1">IFERROR(INDEX('3. GRI Pricing'!$A$16:$AP$616,MATCH('PBI data'!$B3171,'3. GRI Pricing'!$A$16:$A$616,0),MATCH('PBI data'!$D3171,'3. GRI Pricing'!$A$16:$AP$16,0)),0)</f>
        <v>0</v>
      </c>
    </row>
    <row r="3172" spans="1:5" x14ac:dyDescent="0.25">
      <c r="B3172" s="1">
        <f t="shared" ref="B3172:B3181" ca="1" si="464">B3171</f>
        <v>0</v>
      </c>
      <c r="C3172" s="384">
        <f t="shared" si="463"/>
        <v>45627</v>
      </c>
      <c r="D3172" s="384">
        <f t="shared" si="463"/>
        <v>45657</v>
      </c>
      <c r="E3172" s="385">
        <f ca="1">IFERROR(INDEX('3. GRI Pricing'!$A$16:$AP$616,MATCH('PBI data'!$B3172,'3. GRI Pricing'!$A$16:$A$616,0),MATCH('PBI data'!$D3172,'3. GRI Pricing'!$A$16:$AP$16,0)),0)</f>
        <v>0</v>
      </c>
    </row>
    <row r="3173" spans="1:5" x14ac:dyDescent="0.25">
      <c r="B3173" s="1">
        <f t="shared" ca="1" si="464"/>
        <v>0</v>
      </c>
      <c r="C3173" s="384">
        <f t="shared" si="463"/>
        <v>45658</v>
      </c>
      <c r="D3173" s="384">
        <f t="shared" si="463"/>
        <v>45688</v>
      </c>
      <c r="E3173" s="385">
        <f ca="1">IFERROR(INDEX('3. GRI Pricing'!$A$16:$AP$616,MATCH('PBI data'!$B3173,'3. GRI Pricing'!$A$16:$A$616,0),MATCH('PBI data'!$D3173,'3. GRI Pricing'!$A$16:$AP$16,0)),0)</f>
        <v>0</v>
      </c>
    </row>
    <row r="3174" spans="1:5" x14ac:dyDescent="0.25">
      <c r="B3174" s="1">
        <f t="shared" ca="1" si="464"/>
        <v>0</v>
      </c>
      <c r="C3174" s="384">
        <f t="shared" si="463"/>
        <v>45689</v>
      </c>
      <c r="D3174" s="384">
        <f t="shared" si="463"/>
        <v>45716</v>
      </c>
      <c r="E3174" s="385">
        <f ca="1">IFERROR(INDEX('3. GRI Pricing'!$A$16:$AP$616,MATCH('PBI data'!$B3174,'3. GRI Pricing'!$A$16:$A$616,0),MATCH('PBI data'!$D3174,'3. GRI Pricing'!$A$16:$AP$16,0)),0)</f>
        <v>0</v>
      </c>
    </row>
    <row r="3175" spans="1:5" x14ac:dyDescent="0.25">
      <c r="B3175" s="1">
        <f t="shared" ca="1" si="464"/>
        <v>0</v>
      </c>
      <c r="C3175" s="384">
        <f t="shared" si="463"/>
        <v>45717</v>
      </c>
      <c r="D3175" s="384">
        <f t="shared" si="463"/>
        <v>45747</v>
      </c>
      <c r="E3175" s="385">
        <f ca="1">IFERROR(INDEX('3. GRI Pricing'!$A$16:$AP$616,MATCH('PBI data'!$B3175,'3. GRI Pricing'!$A$16:$A$616,0),MATCH('PBI data'!$D3175,'3. GRI Pricing'!$A$16:$AP$16,0)),0)</f>
        <v>0</v>
      </c>
    </row>
    <row r="3176" spans="1:5" x14ac:dyDescent="0.25">
      <c r="B3176" s="1">
        <f t="shared" ca="1" si="464"/>
        <v>0</v>
      </c>
      <c r="C3176" s="384">
        <f t="shared" si="463"/>
        <v>45748</v>
      </c>
      <c r="D3176" s="384">
        <f t="shared" si="463"/>
        <v>45777</v>
      </c>
      <c r="E3176" s="385">
        <f ca="1">IFERROR(INDEX('3. GRI Pricing'!$A$16:$AP$616,MATCH('PBI data'!$B3176,'3. GRI Pricing'!$A$16:$A$616,0),MATCH('PBI data'!$D3176,'3. GRI Pricing'!$A$16:$AP$16,0)),0)</f>
        <v>0</v>
      </c>
    </row>
    <row r="3177" spans="1:5" x14ac:dyDescent="0.25">
      <c r="B3177" s="1">
        <f t="shared" ca="1" si="464"/>
        <v>0</v>
      </c>
      <c r="C3177" s="384">
        <f t="shared" si="463"/>
        <v>45778</v>
      </c>
      <c r="D3177" s="384">
        <f t="shared" si="463"/>
        <v>45808</v>
      </c>
      <c r="E3177" s="385">
        <f ca="1">IFERROR(INDEX('3. GRI Pricing'!$A$16:$AP$616,MATCH('PBI data'!$B3177,'3. GRI Pricing'!$A$16:$A$616,0),MATCH('PBI data'!$D3177,'3. GRI Pricing'!$A$16:$AP$16,0)),0)</f>
        <v>0</v>
      </c>
    </row>
    <row r="3178" spans="1:5" x14ac:dyDescent="0.25">
      <c r="B3178" s="1">
        <f t="shared" ca="1" si="464"/>
        <v>0</v>
      </c>
      <c r="C3178" s="384">
        <f t="shared" si="463"/>
        <v>45809</v>
      </c>
      <c r="D3178" s="384">
        <f t="shared" si="463"/>
        <v>45838</v>
      </c>
      <c r="E3178" s="385">
        <f ca="1">IFERROR(INDEX('3. GRI Pricing'!$A$16:$AP$616,MATCH('PBI data'!$B3178,'3. GRI Pricing'!$A$16:$A$616,0),MATCH('PBI data'!$D3178,'3. GRI Pricing'!$A$16:$AP$16,0)),0)</f>
        <v>0</v>
      </c>
    </row>
    <row r="3179" spans="1:5" x14ac:dyDescent="0.25">
      <c r="B3179" s="1">
        <f t="shared" ca="1" si="464"/>
        <v>0</v>
      </c>
      <c r="C3179" s="384">
        <f t="shared" si="463"/>
        <v>45839</v>
      </c>
      <c r="D3179" s="384">
        <f t="shared" si="463"/>
        <v>45869</v>
      </c>
      <c r="E3179" s="385">
        <f ca="1">IFERROR(INDEX('3. GRI Pricing'!$A$16:$AP$616,MATCH('PBI data'!$B3179,'3. GRI Pricing'!$A$16:$A$616,0),MATCH('PBI data'!$D3179,'3. GRI Pricing'!$A$16:$AP$16,0)),0)</f>
        <v>0</v>
      </c>
    </row>
    <row r="3180" spans="1:5" x14ac:dyDescent="0.25">
      <c r="B3180" s="1">
        <f t="shared" ca="1" si="464"/>
        <v>0</v>
      </c>
      <c r="C3180" s="384">
        <f t="shared" si="463"/>
        <v>45870</v>
      </c>
      <c r="D3180" s="384">
        <f t="shared" si="463"/>
        <v>45900</v>
      </c>
      <c r="E3180" s="385">
        <f ca="1">IFERROR(INDEX('3. GRI Pricing'!$A$16:$AP$616,MATCH('PBI data'!$B3180,'3. GRI Pricing'!$A$16:$A$616,0),MATCH('PBI data'!$D3180,'3. GRI Pricing'!$A$16:$AP$16,0)),0)</f>
        <v>0</v>
      </c>
    </row>
    <row r="3181" spans="1:5" x14ac:dyDescent="0.25">
      <c r="B3181" s="1">
        <f t="shared" ca="1" si="464"/>
        <v>0</v>
      </c>
      <c r="C3181" s="384">
        <f t="shared" si="463"/>
        <v>45901</v>
      </c>
      <c r="D3181" s="384">
        <f t="shared" si="463"/>
        <v>45930</v>
      </c>
      <c r="E3181" s="385">
        <f ca="1">IFERROR(INDEX('3. GRI Pricing'!$A$16:$AP$616,MATCH('PBI data'!$B3181,'3. GRI Pricing'!$A$16:$A$616,0),MATCH('PBI data'!$D3181,'3. GRI Pricing'!$A$16:$AP$16,0)),0)</f>
        <v>0</v>
      </c>
    </row>
    <row r="3182" spans="1:5" x14ac:dyDescent="0.25">
      <c r="A3182" s="381">
        <f>A3170+1</f>
        <v>266</v>
      </c>
      <c r="B3182" s="383">
        <f ca="1">OFFSET('3. GRI Pricing'!$A$16,'PBI data'!A3182,0)</f>
        <v>0</v>
      </c>
      <c r="C3182" s="384">
        <f t="shared" si="463"/>
        <v>45566</v>
      </c>
      <c r="D3182" s="384">
        <f t="shared" si="463"/>
        <v>45596</v>
      </c>
      <c r="E3182" s="385">
        <f ca="1">IFERROR(INDEX('3. GRI Pricing'!$A$16:$AP$616,MATCH('PBI data'!$B3182,'3. GRI Pricing'!$A$16:$A$616,0),MATCH('PBI data'!$D3182,'3. GRI Pricing'!$A$16:$AP$16,0)),0)</f>
        <v>0</v>
      </c>
    </row>
    <row r="3183" spans="1:5" x14ac:dyDescent="0.25">
      <c r="B3183" s="1">
        <f ca="1">B3182</f>
        <v>0</v>
      </c>
      <c r="C3183" s="384">
        <f t="shared" ref="C3183:D3198" si="465">C3171</f>
        <v>45597</v>
      </c>
      <c r="D3183" s="384">
        <f t="shared" si="465"/>
        <v>45626</v>
      </c>
      <c r="E3183" s="385">
        <f ca="1">IFERROR(INDEX('3. GRI Pricing'!$A$16:$AP$616,MATCH('PBI data'!$B3183,'3. GRI Pricing'!$A$16:$A$616,0),MATCH('PBI data'!$D3183,'3. GRI Pricing'!$A$16:$AP$16,0)),0)</f>
        <v>0</v>
      </c>
    </row>
    <row r="3184" spans="1:5" x14ac:dyDescent="0.25">
      <c r="B3184" s="1">
        <f t="shared" ref="B3184:B3193" ca="1" si="466">B3183</f>
        <v>0</v>
      </c>
      <c r="C3184" s="384">
        <f t="shared" si="465"/>
        <v>45627</v>
      </c>
      <c r="D3184" s="384">
        <f t="shared" si="465"/>
        <v>45657</v>
      </c>
      <c r="E3184" s="385">
        <f ca="1">IFERROR(INDEX('3. GRI Pricing'!$A$16:$AP$616,MATCH('PBI data'!$B3184,'3. GRI Pricing'!$A$16:$A$616,0),MATCH('PBI data'!$D3184,'3. GRI Pricing'!$A$16:$AP$16,0)),0)</f>
        <v>0</v>
      </c>
    </row>
    <row r="3185" spans="1:5" x14ac:dyDescent="0.25">
      <c r="B3185" s="1">
        <f t="shared" ca="1" si="466"/>
        <v>0</v>
      </c>
      <c r="C3185" s="384">
        <f t="shared" si="465"/>
        <v>45658</v>
      </c>
      <c r="D3185" s="384">
        <f t="shared" si="465"/>
        <v>45688</v>
      </c>
      <c r="E3185" s="385">
        <f ca="1">IFERROR(INDEX('3. GRI Pricing'!$A$16:$AP$616,MATCH('PBI data'!$B3185,'3. GRI Pricing'!$A$16:$A$616,0),MATCH('PBI data'!$D3185,'3. GRI Pricing'!$A$16:$AP$16,0)),0)</f>
        <v>0</v>
      </c>
    </row>
    <row r="3186" spans="1:5" x14ac:dyDescent="0.25">
      <c r="B3186" s="1">
        <f t="shared" ca="1" si="466"/>
        <v>0</v>
      </c>
      <c r="C3186" s="384">
        <f t="shared" si="465"/>
        <v>45689</v>
      </c>
      <c r="D3186" s="384">
        <f t="shared" si="465"/>
        <v>45716</v>
      </c>
      <c r="E3186" s="385">
        <f ca="1">IFERROR(INDEX('3. GRI Pricing'!$A$16:$AP$616,MATCH('PBI data'!$B3186,'3. GRI Pricing'!$A$16:$A$616,0),MATCH('PBI data'!$D3186,'3. GRI Pricing'!$A$16:$AP$16,0)),0)</f>
        <v>0</v>
      </c>
    </row>
    <row r="3187" spans="1:5" x14ac:dyDescent="0.25">
      <c r="B3187" s="1">
        <f t="shared" ca="1" si="466"/>
        <v>0</v>
      </c>
      <c r="C3187" s="384">
        <f t="shared" si="465"/>
        <v>45717</v>
      </c>
      <c r="D3187" s="384">
        <f t="shared" si="465"/>
        <v>45747</v>
      </c>
      <c r="E3187" s="385">
        <f ca="1">IFERROR(INDEX('3. GRI Pricing'!$A$16:$AP$616,MATCH('PBI data'!$B3187,'3. GRI Pricing'!$A$16:$A$616,0),MATCH('PBI data'!$D3187,'3. GRI Pricing'!$A$16:$AP$16,0)),0)</f>
        <v>0</v>
      </c>
    </row>
    <row r="3188" spans="1:5" x14ac:dyDescent="0.25">
      <c r="B3188" s="1">
        <f t="shared" ca="1" si="466"/>
        <v>0</v>
      </c>
      <c r="C3188" s="384">
        <f t="shared" si="465"/>
        <v>45748</v>
      </c>
      <c r="D3188" s="384">
        <f t="shared" si="465"/>
        <v>45777</v>
      </c>
      <c r="E3188" s="385">
        <f ca="1">IFERROR(INDEX('3. GRI Pricing'!$A$16:$AP$616,MATCH('PBI data'!$B3188,'3. GRI Pricing'!$A$16:$A$616,0),MATCH('PBI data'!$D3188,'3. GRI Pricing'!$A$16:$AP$16,0)),0)</f>
        <v>0</v>
      </c>
    </row>
    <row r="3189" spans="1:5" x14ac:dyDescent="0.25">
      <c r="B3189" s="1">
        <f t="shared" ca="1" si="466"/>
        <v>0</v>
      </c>
      <c r="C3189" s="384">
        <f t="shared" si="465"/>
        <v>45778</v>
      </c>
      <c r="D3189" s="384">
        <f t="shared" si="465"/>
        <v>45808</v>
      </c>
      <c r="E3189" s="385">
        <f ca="1">IFERROR(INDEX('3. GRI Pricing'!$A$16:$AP$616,MATCH('PBI data'!$B3189,'3. GRI Pricing'!$A$16:$A$616,0),MATCH('PBI data'!$D3189,'3. GRI Pricing'!$A$16:$AP$16,0)),0)</f>
        <v>0</v>
      </c>
    </row>
    <row r="3190" spans="1:5" x14ac:dyDescent="0.25">
      <c r="B3190" s="1">
        <f t="shared" ca="1" si="466"/>
        <v>0</v>
      </c>
      <c r="C3190" s="384">
        <f t="shared" si="465"/>
        <v>45809</v>
      </c>
      <c r="D3190" s="384">
        <f t="shared" si="465"/>
        <v>45838</v>
      </c>
      <c r="E3190" s="385">
        <f ca="1">IFERROR(INDEX('3. GRI Pricing'!$A$16:$AP$616,MATCH('PBI data'!$B3190,'3. GRI Pricing'!$A$16:$A$616,0),MATCH('PBI data'!$D3190,'3. GRI Pricing'!$A$16:$AP$16,0)),0)</f>
        <v>0</v>
      </c>
    </row>
    <row r="3191" spans="1:5" x14ac:dyDescent="0.25">
      <c r="B3191" s="1">
        <f t="shared" ca="1" si="466"/>
        <v>0</v>
      </c>
      <c r="C3191" s="384">
        <f t="shared" si="465"/>
        <v>45839</v>
      </c>
      <c r="D3191" s="384">
        <f t="shared" si="465"/>
        <v>45869</v>
      </c>
      <c r="E3191" s="385">
        <f ca="1">IFERROR(INDEX('3. GRI Pricing'!$A$16:$AP$616,MATCH('PBI data'!$B3191,'3. GRI Pricing'!$A$16:$A$616,0),MATCH('PBI data'!$D3191,'3. GRI Pricing'!$A$16:$AP$16,0)),0)</f>
        <v>0</v>
      </c>
    </row>
    <row r="3192" spans="1:5" x14ac:dyDescent="0.25">
      <c r="B3192" s="1">
        <f t="shared" ca="1" si="466"/>
        <v>0</v>
      </c>
      <c r="C3192" s="384">
        <f t="shared" si="465"/>
        <v>45870</v>
      </c>
      <c r="D3192" s="384">
        <f t="shared" si="465"/>
        <v>45900</v>
      </c>
      <c r="E3192" s="385">
        <f ca="1">IFERROR(INDEX('3. GRI Pricing'!$A$16:$AP$616,MATCH('PBI data'!$B3192,'3. GRI Pricing'!$A$16:$A$616,0),MATCH('PBI data'!$D3192,'3. GRI Pricing'!$A$16:$AP$16,0)),0)</f>
        <v>0</v>
      </c>
    </row>
    <row r="3193" spans="1:5" x14ac:dyDescent="0.25">
      <c r="B3193" s="1">
        <f t="shared" ca="1" si="466"/>
        <v>0</v>
      </c>
      <c r="C3193" s="384">
        <f t="shared" si="465"/>
        <v>45901</v>
      </c>
      <c r="D3193" s="384">
        <f t="shared" si="465"/>
        <v>45930</v>
      </c>
      <c r="E3193" s="385">
        <f ca="1">IFERROR(INDEX('3. GRI Pricing'!$A$16:$AP$616,MATCH('PBI data'!$B3193,'3. GRI Pricing'!$A$16:$A$616,0),MATCH('PBI data'!$D3193,'3. GRI Pricing'!$A$16:$AP$16,0)),0)</f>
        <v>0</v>
      </c>
    </row>
    <row r="3194" spans="1:5" x14ac:dyDescent="0.25">
      <c r="A3194" s="381">
        <f>A3182+1</f>
        <v>267</v>
      </c>
      <c r="B3194" s="383">
        <f ca="1">OFFSET('3. GRI Pricing'!$A$16,'PBI data'!A3194,0)</f>
        <v>0</v>
      </c>
      <c r="C3194" s="384">
        <f t="shared" si="465"/>
        <v>45566</v>
      </c>
      <c r="D3194" s="384">
        <f t="shared" si="465"/>
        <v>45596</v>
      </c>
      <c r="E3194" s="385">
        <f ca="1">IFERROR(INDEX('3. GRI Pricing'!$A$16:$AP$616,MATCH('PBI data'!$B3194,'3. GRI Pricing'!$A$16:$A$616,0),MATCH('PBI data'!$D3194,'3. GRI Pricing'!$A$16:$AP$16,0)),0)</f>
        <v>0</v>
      </c>
    </row>
    <row r="3195" spans="1:5" x14ac:dyDescent="0.25">
      <c r="B3195" s="1">
        <f ca="1">B3194</f>
        <v>0</v>
      </c>
      <c r="C3195" s="384">
        <f t="shared" si="465"/>
        <v>45597</v>
      </c>
      <c r="D3195" s="384">
        <f t="shared" si="465"/>
        <v>45626</v>
      </c>
      <c r="E3195" s="385">
        <f ca="1">IFERROR(INDEX('3. GRI Pricing'!$A$16:$AP$616,MATCH('PBI data'!$B3195,'3. GRI Pricing'!$A$16:$A$616,0),MATCH('PBI data'!$D3195,'3. GRI Pricing'!$A$16:$AP$16,0)),0)</f>
        <v>0</v>
      </c>
    </row>
    <row r="3196" spans="1:5" x14ac:dyDescent="0.25">
      <c r="B3196" s="1">
        <f t="shared" ref="B3196:B3205" ca="1" si="467">B3195</f>
        <v>0</v>
      </c>
      <c r="C3196" s="384">
        <f t="shared" si="465"/>
        <v>45627</v>
      </c>
      <c r="D3196" s="384">
        <f t="shared" si="465"/>
        <v>45657</v>
      </c>
      <c r="E3196" s="385">
        <f ca="1">IFERROR(INDEX('3. GRI Pricing'!$A$16:$AP$616,MATCH('PBI data'!$B3196,'3. GRI Pricing'!$A$16:$A$616,0),MATCH('PBI data'!$D3196,'3. GRI Pricing'!$A$16:$AP$16,0)),0)</f>
        <v>0</v>
      </c>
    </row>
    <row r="3197" spans="1:5" x14ac:dyDescent="0.25">
      <c r="B3197" s="1">
        <f t="shared" ca="1" si="467"/>
        <v>0</v>
      </c>
      <c r="C3197" s="384">
        <f t="shared" si="465"/>
        <v>45658</v>
      </c>
      <c r="D3197" s="384">
        <f t="shared" si="465"/>
        <v>45688</v>
      </c>
      <c r="E3197" s="385">
        <f ca="1">IFERROR(INDEX('3. GRI Pricing'!$A$16:$AP$616,MATCH('PBI data'!$B3197,'3. GRI Pricing'!$A$16:$A$616,0),MATCH('PBI data'!$D3197,'3. GRI Pricing'!$A$16:$AP$16,0)),0)</f>
        <v>0</v>
      </c>
    </row>
    <row r="3198" spans="1:5" x14ac:dyDescent="0.25">
      <c r="B3198" s="1">
        <f t="shared" ca="1" si="467"/>
        <v>0</v>
      </c>
      <c r="C3198" s="384">
        <f t="shared" si="465"/>
        <v>45689</v>
      </c>
      <c r="D3198" s="384">
        <f t="shared" si="465"/>
        <v>45716</v>
      </c>
      <c r="E3198" s="385">
        <f ca="1">IFERROR(INDEX('3. GRI Pricing'!$A$16:$AP$616,MATCH('PBI data'!$B3198,'3. GRI Pricing'!$A$16:$A$616,0),MATCH('PBI data'!$D3198,'3. GRI Pricing'!$A$16:$AP$16,0)),0)</f>
        <v>0</v>
      </c>
    </row>
    <row r="3199" spans="1:5" x14ac:dyDescent="0.25">
      <c r="B3199" s="1">
        <f t="shared" ca="1" si="467"/>
        <v>0</v>
      </c>
      <c r="C3199" s="384">
        <f t="shared" ref="C3199:D3214" si="468">C3187</f>
        <v>45717</v>
      </c>
      <c r="D3199" s="384">
        <f t="shared" si="468"/>
        <v>45747</v>
      </c>
      <c r="E3199" s="385">
        <f ca="1">IFERROR(INDEX('3. GRI Pricing'!$A$16:$AP$616,MATCH('PBI data'!$B3199,'3. GRI Pricing'!$A$16:$A$616,0),MATCH('PBI data'!$D3199,'3. GRI Pricing'!$A$16:$AP$16,0)),0)</f>
        <v>0</v>
      </c>
    </row>
    <row r="3200" spans="1:5" x14ac:dyDescent="0.25">
      <c r="B3200" s="1">
        <f t="shared" ca="1" si="467"/>
        <v>0</v>
      </c>
      <c r="C3200" s="384">
        <f t="shared" si="468"/>
        <v>45748</v>
      </c>
      <c r="D3200" s="384">
        <f t="shared" si="468"/>
        <v>45777</v>
      </c>
      <c r="E3200" s="385">
        <f ca="1">IFERROR(INDEX('3. GRI Pricing'!$A$16:$AP$616,MATCH('PBI data'!$B3200,'3. GRI Pricing'!$A$16:$A$616,0),MATCH('PBI data'!$D3200,'3. GRI Pricing'!$A$16:$AP$16,0)),0)</f>
        <v>0</v>
      </c>
    </row>
    <row r="3201" spans="1:5" x14ac:dyDescent="0.25">
      <c r="B3201" s="1">
        <f t="shared" ca="1" si="467"/>
        <v>0</v>
      </c>
      <c r="C3201" s="384">
        <f t="shared" si="468"/>
        <v>45778</v>
      </c>
      <c r="D3201" s="384">
        <f t="shared" si="468"/>
        <v>45808</v>
      </c>
      <c r="E3201" s="385">
        <f ca="1">IFERROR(INDEX('3. GRI Pricing'!$A$16:$AP$616,MATCH('PBI data'!$B3201,'3. GRI Pricing'!$A$16:$A$616,0),MATCH('PBI data'!$D3201,'3. GRI Pricing'!$A$16:$AP$16,0)),0)</f>
        <v>0</v>
      </c>
    </row>
    <row r="3202" spans="1:5" x14ac:dyDescent="0.25">
      <c r="B3202" s="1">
        <f t="shared" ca="1" si="467"/>
        <v>0</v>
      </c>
      <c r="C3202" s="384">
        <f t="shared" si="468"/>
        <v>45809</v>
      </c>
      <c r="D3202" s="384">
        <f t="shared" si="468"/>
        <v>45838</v>
      </c>
      <c r="E3202" s="385">
        <f ca="1">IFERROR(INDEX('3. GRI Pricing'!$A$16:$AP$616,MATCH('PBI data'!$B3202,'3. GRI Pricing'!$A$16:$A$616,0),MATCH('PBI data'!$D3202,'3. GRI Pricing'!$A$16:$AP$16,0)),0)</f>
        <v>0</v>
      </c>
    </row>
    <row r="3203" spans="1:5" x14ac:dyDescent="0.25">
      <c r="B3203" s="1">
        <f t="shared" ca="1" si="467"/>
        <v>0</v>
      </c>
      <c r="C3203" s="384">
        <f t="shared" si="468"/>
        <v>45839</v>
      </c>
      <c r="D3203" s="384">
        <f t="shared" si="468"/>
        <v>45869</v>
      </c>
      <c r="E3203" s="385">
        <f ca="1">IFERROR(INDEX('3. GRI Pricing'!$A$16:$AP$616,MATCH('PBI data'!$B3203,'3. GRI Pricing'!$A$16:$A$616,0),MATCH('PBI data'!$D3203,'3. GRI Pricing'!$A$16:$AP$16,0)),0)</f>
        <v>0</v>
      </c>
    </row>
    <row r="3204" spans="1:5" x14ac:dyDescent="0.25">
      <c r="B3204" s="1">
        <f t="shared" ca="1" si="467"/>
        <v>0</v>
      </c>
      <c r="C3204" s="384">
        <f t="shared" si="468"/>
        <v>45870</v>
      </c>
      <c r="D3204" s="384">
        <f t="shared" si="468"/>
        <v>45900</v>
      </c>
      <c r="E3204" s="385">
        <f ca="1">IFERROR(INDEX('3. GRI Pricing'!$A$16:$AP$616,MATCH('PBI data'!$B3204,'3. GRI Pricing'!$A$16:$A$616,0),MATCH('PBI data'!$D3204,'3. GRI Pricing'!$A$16:$AP$16,0)),0)</f>
        <v>0</v>
      </c>
    </row>
    <row r="3205" spans="1:5" x14ac:dyDescent="0.25">
      <c r="B3205" s="1">
        <f t="shared" ca="1" si="467"/>
        <v>0</v>
      </c>
      <c r="C3205" s="384">
        <f t="shared" si="468"/>
        <v>45901</v>
      </c>
      <c r="D3205" s="384">
        <f t="shared" si="468"/>
        <v>45930</v>
      </c>
      <c r="E3205" s="385">
        <f ca="1">IFERROR(INDEX('3. GRI Pricing'!$A$16:$AP$616,MATCH('PBI data'!$B3205,'3. GRI Pricing'!$A$16:$A$616,0),MATCH('PBI data'!$D3205,'3. GRI Pricing'!$A$16:$AP$16,0)),0)</f>
        <v>0</v>
      </c>
    </row>
    <row r="3206" spans="1:5" x14ac:dyDescent="0.25">
      <c r="A3206" s="381">
        <f>A3194+1</f>
        <v>268</v>
      </c>
      <c r="B3206" s="383">
        <f ca="1">OFFSET('3. GRI Pricing'!$A$16,'PBI data'!A3206,0)</f>
        <v>0</v>
      </c>
      <c r="C3206" s="384">
        <f t="shared" si="468"/>
        <v>45566</v>
      </c>
      <c r="D3206" s="384">
        <f t="shared" si="468"/>
        <v>45596</v>
      </c>
      <c r="E3206" s="385">
        <f ca="1">IFERROR(INDEX('3. GRI Pricing'!$A$16:$AP$616,MATCH('PBI data'!$B3206,'3. GRI Pricing'!$A$16:$A$616,0),MATCH('PBI data'!$D3206,'3. GRI Pricing'!$A$16:$AP$16,0)),0)</f>
        <v>0</v>
      </c>
    </row>
    <row r="3207" spans="1:5" x14ac:dyDescent="0.25">
      <c r="B3207" s="1">
        <f ca="1">B3206</f>
        <v>0</v>
      </c>
      <c r="C3207" s="384">
        <f t="shared" si="468"/>
        <v>45597</v>
      </c>
      <c r="D3207" s="384">
        <f t="shared" si="468"/>
        <v>45626</v>
      </c>
      <c r="E3207" s="385">
        <f ca="1">IFERROR(INDEX('3. GRI Pricing'!$A$16:$AP$616,MATCH('PBI data'!$B3207,'3. GRI Pricing'!$A$16:$A$616,0),MATCH('PBI data'!$D3207,'3. GRI Pricing'!$A$16:$AP$16,0)),0)</f>
        <v>0</v>
      </c>
    </row>
    <row r="3208" spans="1:5" x14ac:dyDescent="0.25">
      <c r="B3208" s="1">
        <f t="shared" ref="B3208:B3217" ca="1" si="469">B3207</f>
        <v>0</v>
      </c>
      <c r="C3208" s="384">
        <f t="shared" si="468"/>
        <v>45627</v>
      </c>
      <c r="D3208" s="384">
        <f t="shared" si="468"/>
        <v>45657</v>
      </c>
      <c r="E3208" s="385">
        <f ca="1">IFERROR(INDEX('3. GRI Pricing'!$A$16:$AP$616,MATCH('PBI data'!$B3208,'3. GRI Pricing'!$A$16:$A$616,0),MATCH('PBI data'!$D3208,'3. GRI Pricing'!$A$16:$AP$16,0)),0)</f>
        <v>0</v>
      </c>
    </row>
    <row r="3209" spans="1:5" x14ac:dyDescent="0.25">
      <c r="B3209" s="1">
        <f t="shared" ca="1" si="469"/>
        <v>0</v>
      </c>
      <c r="C3209" s="384">
        <f t="shared" si="468"/>
        <v>45658</v>
      </c>
      <c r="D3209" s="384">
        <f t="shared" si="468"/>
        <v>45688</v>
      </c>
      <c r="E3209" s="385">
        <f ca="1">IFERROR(INDEX('3. GRI Pricing'!$A$16:$AP$616,MATCH('PBI data'!$B3209,'3. GRI Pricing'!$A$16:$A$616,0),MATCH('PBI data'!$D3209,'3. GRI Pricing'!$A$16:$AP$16,0)),0)</f>
        <v>0</v>
      </c>
    </row>
    <row r="3210" spans="1:5" x14ac:dyDescent="0.25">
      <c r="B3210" s="1">
        <f t="shared" ca="1" si="469"/>
        <v>0</v>
      </c>
      <c r="C3210" s="384">
        <f t="shared" si="468"/>
        <v>45689</v>
      </c>
      <c r="D3210" s="384">
        <f t="shared" si="468"/>
        <v>45716</v>
      </c>
      <c r="E3210" s="385">
        <f ca="1">IFERROR(INDEX('3. GRI Pricing'!$A$16:$AP$616,MATCH('PBI data'!$B3210,'3. GRI Pricing'!$A$16:$A$616,0),MATCH('PBI data'!$D3210,'3. GRI Pricing'!$A$16:$AP$16,0)),0)</f>
        <v>0</v>
      </c>
    </row>
    <row r="3211" spans="1:5" x14ac:dyDescent="0.25">
      <c r="B3211" s="1">
        <f t="shared" ca="1" si="469"/>
        <v>0</v>
      </c>
      <c r="C3211" s="384">
        <f t="shared" si="468"/>
        <v>45717</v>
      </c>
      <c r="D3211" s="384">
        <f t="shared" si="468"/>
        <v>45747</v>
      </c>
      <c r="E3211" s="385">
        <f ca="1">IFERROR(INDEX('3. GRI Pricing'!$A$16:$AP$616,MATCH('PBI data'!$B3211,'3. GRI Pricing'!$A$16:$A$616,0),MATCH('PBI data'!$D3211,'3. GRI Pricing'!$A$16:$AP$16,0)),0)</f>
        <v>0</v>
      </c>
    </row>
    <row r="3212" spans="1:5" x14ac:dyDescent="0.25">
      <c r="B3212" s="1">
        <f t="shared" ca="1" si="469"/>
        <v>0</v>
      </c>
      <c r="C3212" s="384">
        <f t="shared" si="468"/>
        <v>45748</v>
      </c>
      <c r="D3212" s="384">
        <f t="shared" si="468"/>
        <v>45777</v>
      </c>
      <c r="E3212" s="385">
        <f ca="1">IFERROR(INDEX('3. GRI Pricing'!$A$16:$AP$616,MATCH('PBI data'!$B3212,'3. GRI Pricing'!$A$16:$A$616,0),MATCH('PBI data'!$D3212,'3. GRI Pricing'!$A$16:$AP$16,0)),0)</f>
        <v>0</v>
      </c>
    </row>
    <row r="3213" spans="1:5" x14ac:dyDescent="0.25">
      <c r="B3213" s="1">
        <f t="shared" ca="1" si="469"/>
        <v>0</v>
      </c>
      <c r="C3213" s="384">
        <f t="shared" si="468"/>
        <v>45778</v>
      </c>
      <c r="D3213" s="384">
        <f t="shared" si="468"/>
        <v>45808</v>
      </c>
      <c r="E3213" s="385">
        <f ca="1">IFERROR(INDEX('3. GRI Pricing'!$A$16:$AP$616,MATCH('PBI data'!$B3213,'3. GRI Pricing'!$A$16:$A$616,0),MATCH('PBI data'!$D3213,'3. GRI Pricing'!$A$16:$AP$16,0)),0)</f>
        <v>0</v>
      </c>
    </row>
    <row r="3214" spans="1:5" x14ac:dyDescent="0.25">
      <c r="B3214" s="1">
        <f t="shared" ca="1" si="469"/>
        <v>0</v>
      </c>
      <c r="C3214" s="384">
        <f t="shared" si="468"/>
        <v>45809</v>
      </c>
      <c r="D3214" s="384">
        <f t="shared" si="468"/>
        <v>45838</v>
      </c>
      <c r="E3214" s="385">
        <f ca="1">IFERROR(INDEX('3. GRI Pricing'!$A$16:$AP$616,MATCH('PBI data'!$B3214,'3. GRI Pricing'!$A$16:$A$616,0),MATCH('PBI data'!$D3214,'3. GRI Pricing'!$A$16:$AP$16,0)),0)</f>
        <v>0</v>
      </c>
    </row>
    <row r="3215" spans="1:5" x14ac:dyDescent="0.25">
      <c r="B3215" s="1">
        <f t="shared" ca="1" si="469"/>
        <v>0</v>
      </c>
      <c r="C3215" s="384">
        <f t="shared" ref="C3215:D3230" si="470">C3203</f>
        <v>45839</v>
      </c>
      <c r="D3215" s="384">
        <f t="shared" si="470"/>
        <v>45869</v>
      </c>
      <c r="E3215" s="385">
        <f ca="1">IFERROR(INDEX('3. GRI Pricing'!$A$16:$AP$616,MATCH('PBI data'!$B3215,'3. GRI Pricing'!$A$16:$A$616,0),MATCH('PBI data'!$D3215,'3. GRI Pricing'!$A$16:$AP$16,0)),0)</f>
        <v>0</v>
      </c>
    </row>
    <row r="3216" spans="1:5" x14ac:dyDescent="0.25">
      <c r="B3216" s="1">
        <f t="shared" ca="1" si="469"/>
        <v>0</v>
      </c>
      <c r="C3216" s="384">
        <f t="shared" si="470"/>
        <v>45870</v>
      </c>
      <c r="D3216" s="384">
        <f t="shared" si="470"/>
        <v>45900</v>
      </c>
      <c r="E3216" s="385">
        <f ca="1">IFERROR(INDEX('3. GRI Pricing'!$A$16:$AP$616,MATCH('PBI data'!$B3216,'3. GRI Pricing'!$A$16:$A$616,0),MATCH('PBI data'!$D3216,'3. GRI Pricing'!$A$16:$AP$16,0)),0)</f>
        <v>0</v>
      </c>
    </row>
    <row r="3217" spans="1:5" x14ac:dyDescent="0.25">
      <c r="B3217" s="1">
        <f t="shared" ca="1" si="469"/>
        <v>0</v>
      </c>
      <c r="C3217" s="384">
        <f t="shared" si="470"/>
        <v>45901</v>
      </c>
      <c r="D3217" s="384">
        <f t="shared" si="470"/>
        <v>45930</v>
      </c>
      <c r="E3217" s="385">
        <f ca="1">IFERROR(INDEX('3. GRI Pricing'!$A$16:$AP$616,MATCH('PBI data'!$B3217,'3. GRI Pricing'!$A$16:$A$616,0),MATCH('PBI data'!$D3217,'3. GRI Pricing'!$A$16:$AP$16,0)),0)</f>
        <v>0</v>
      </c>
    </row>
    <row r="3218" spans="1:5" x14ac:dyDescent="0.25">
      <c r="A3218" s="381">
        <f>A3206+1</f>
        <v>269</v>
      </c>
      <c r="B3218" s="383">
        <f ca="1">OFFSET('3. GRI Pricing'!$A$16,'PBI data'!A3218,0)</f>
        <v>0</v>
      </c>
      <c r="C3218" s="384">
        <f t="shared" si="470"/>
        <v>45566</v>
      </c>
      <c r="D3218" s="384">
        <f t="shared" si="470"/>
        <v>45596</v>
      </c>
      <c r="E3218" s="385">
        <f ca="1">IFERROR(INDEX('3. GRI Pricing'!$A$16:$AP$616,MATCH('PBI data'!$B3218,'3. GRI Pricing'!$A$16:$A$616,0),MATCH('PBI data'!$D3218,'3. GRI Pricing'!$A$16:$AP$16,0)),0)</f>
        <v>0</v>
      </c>
    </row>
    <row r="3219" spans="1:5" x14ac:dyDescent="0.25">
      <c r="B3219" s="1">
        <f ca="1">B3218</f>
        <v>0</v>
      </c>
      <c r="C3219" s="384">
        <f t="shared" si="470"/>
        <v>45597</v>
      </c>
      <c r="D3219" s="384">
        <f t="shared" si="470"/>
        <v>45626</v>
      </c>
      <c r="E3219" s="385">
        <f ca="1">IFERROR(INDEX('3. GRI Pricing'!$A$16:$AP$616,MATCH('PBI data'!$B3219,'3. GRI Pricing'!$A$16:$A$616,0),MATCH('PBI data'!$D3219,'3. GRI Pricing'!$A$16:$AP$16,0)),0)</f>
        <v>0</v>
      </c>
    </row>
    <row r="3220" spans="1:5" x14ac:dyDescent="0.25">
      <c r="B3220" s="1">
        <f t="shared" ref="B3220:B3229" ca="1" si="471">B3219</f>
        <v>0</v>
      </c>
      <c r="C3220" s="384">
        <f t="shared" si="470"/>
        <v>45627</v>
      </c>
      <c r="D3220" s="384">
        <f t="shared" si="470"/>
        <v>45657</v>
      </c>
      <c r="E3220" s="385">
        <f ca="1">IFERROR(INDEX('3. GRI Pricing'!$A$16:$AP$616,MATCH('PBI data'!$B3220,'3. GRI Pricing'!$A$16:$A$616,0),MATCH('PBI data'!$D3220,'3. GRI Pricing'!$A$16:$AP$16,0)),0)</f>
        <v>0</v>
      </c>
    </row>
    <row r="3221" spans="1:5" x14ac:dyDescent="0.25">
      <c r="B3221" s="1">
        <f t="shared" ca="1" si="471"/>
        <v>0</v>
      </c>
      <c r="C3221" s="384">
        <f t="shared" si="470"/>
        <v>45658</v>
      </c>
      <c r="D3221" s="384">
        <f t="shared" si="470"/>
        <v>45688</v>
      </c>
      <c r="E3221" s="385">
        <f ca="1">IFERROR(INDEX('3. GRI Pricing'!$A$16:$AP$616,MATCH('PBI data'!$B3221,'3. GRI Pricing'!$A$16:$A$616,0),MATCH('PBI data'!$D3221,'3. GRI Pricing'!$A$16:$AP$16,0)),0)</f>
        <v>0</v>
      </c>
    </row>
    <row r="3222" spans="1:5" x14ac:dyDescent="0.25">
      <c r="B3222" s="1">
        <f t="shared" ca="1" si="471"/>
        <v>0</v>
      </c>
      <c r="C3222" s="384">
        <f t="shared" si="470"/>
        <v>45689</v>
      </c>
      <c r="D3222" s="384">
        <f t="shared" si="470"/>
        <v>45716</v>
      </c>
      <c r="E3222" s="385">
        <f ca="1">IFERROR(INDEX('3. GRI Pricing'!$A$16:$AP$616,MATCH('PBI data'!$B3222,'3. GRI Pricing'!$A$16:$A$616,0),MATCH('PBI data'!$D3222,'3. GRI Pricing'!$A$16:$AP$16,0)),0)</f>
        <v>0</v>
      </c>
    </row>
    <row r="3223" spans="1:5" x14ac:dyDescent="0.25">
      <c r="B3223" s="1">
        <f t="shared" ca="1" si="471"/>
        <v>0</v>
      </c>
      <c r="C3223" s="384">
        <f t="shared" si="470"/>
        <v>45717</v>
      </c>
      <c r="D3223" s="384">
        <f t="shared" si="470"/>
        <v>45747</v>
      </c>
      <c r="E3223" s="385">
        <f ca="1">IFERROR(INDEX('3. GRI Pricing'!$A$16:$AP$616,MATCH('PBI data'!$B3223,'3. GRI Pricing'!$A$16:$A$616,0),MATCH('PBI data'!$D3223,'3. GRI Pricing'!$A$16:$AP$16,0)),0)</f>
        <v>0</v>
      </c>
    </row>
    <row r="3224" spans="1:5" x14ac:dyDescent="0.25">
      <c r="B3224" s="1">
        <f t="shared" ca="1" si="471"/>
        <v>0</v>
      </c>
      <c r="C3224" s="384">
        <f t="shared" si="470"/>
        <v>45748</v>
      </c>
      <c r="D3224" s="384">
        <f t="shared" si="470"/>
        <v>45777</v>
      </c>
      <c r="E3224" s="385">
        <f ca="1">IFERROR(INDEX('3. GRI Pricing'!$A$16:$AP$616,MATCH('PBI data'!$B3224,'3. GRI Pricing'!$A$16:$A$616,0),MATCH('PBI data'!$D3224,'3. GRI Pricing'!$A$16:$AP$16,0)),0)</f>
        <v>0</v>
      </c>
    </row>
    <row r="3225" spans="1:5" x14ac:dyDescent="0.25">
      <c r="B3225" s="1">
        <f t="shared" ca="1" si="471"/>
        <v>0</v>
      </c>
      <c r="C3225" s="384">
        <f t="shared" si="470"/>
        <v>45778</v>
      </c>
      <c r="D3225" s="384">
        <f t="shared" si="470"/>
        <v>45808</v>
      </c>
      <c r="E3225" s="385">
        <f ca="1">IFERROR(INDEX('3. GRI Pricing'!$A$16:$AP$616,MATCH('PBI data'!$B3225,'3. GRI Pricing'!$A$16:$A$616,0),MATCH('PBI data'!$D3225,'3. GRI Pricing'!$A$16:$AP$16,0)),0)</f>
        <v>0</v>
      </c>
    </row>
    <row r="3226" spans="1:5" x14ac:dyDescent="0.25">
      <c r="B3226" s="1">
        <f t="shared" ca="1" si="471"/>
        <v>0</v>
      </c>
      <c r="C3226" s="384">
        <f t="shared" si="470"/>
        <v>45809</v>
      </c>
      <c r="D3226" s="384">
        <f t="shared" si="470"/>
        <v>45838</v>
      </c>
      <c r="E3226" s="385">
        <f ca="1">IFERROR(INDEX('3. GRI Pricing'!$A$16:$AP$616,MATCH('PBI data'!$B3226,'3. GRI Pricing'!$A$16:$A$616,0),MATCH('PBI data'!$D3226,'3. GRI Pricing'!$A$16:$AP$16,0)),0)</f>
        <v>0</v>
      </c>
    </row>
    <row r="3227" spans="1:5" x14ac:dyDescent="0.25">
      <c r="B3227" s="1">
        <f t="shared" ca="1" si="471"/>
        <v>0</v>
      </c>
      <c r="C3227" s="384">
        <f t="shared" si="470"/>
        <v>45839</v>
      </c>
      <c r="D3227" s="384">
        <f t="shared" si="470"/>
        <v>45869</v>
      </c>
      <c r="E3227" s="385">
        <f ca="1">IFERROR(INDEX('3. GRI Pricing'!$A$16:$AP$616,MATCH('PBI data'!$B3227,'3. GRI Pricing'!$A$16:$A$616,0),MATCH('PBI data'!$D3227,'3. GRI Pricing'!$A$16:$AP$16,0)),0)</f>
        <v>0</v>
      </c>
    </row>
    <row r="3228" spans="1:5" x14ac:dyDescent="0.25">
      <c r="B3228" s="1">
        <f t="shared" ca="1" si="471"/>
        <v>0</v>
      </c>
      <c r="C3228" s="384">
        <f t="shared" si="470"/>
        <v>45870</v>
      </c>
      <c r="D3228" s="384">
        <f t="shared" si="470"/>
        <v>45900</v>
      </c>
      <c r="E3228" s="385">
        <f ca="1">IFERROR(INDEX('3. GRI Pricing'!$A$16:$AP$616,MATCH('PBI data'!$B3228,'3. GRI Pricing'!$A$16:$A$616,0),MATCH('PBI data'!$D3228,'3. GRI Pricing'!$A$16:$AP$16,0)),0)</f>
        <v>0</v>
      </c>
    </row>
    <row r="3229" spans="1:5" x14ac:dyDescent="0.25">
      <c r="B3229" s="1">
        <f t="shared" ca="1" si="471"/>
        <v>0</v>
      </c>
      <c r="C3229" s="384">
        <f t="shared" si="470"/>
        <v>45901</v>
      </c>
      <c r="D3229" s="384">
        <f t="shared" si="470"/>
        <v>45930</v>
      </c>
      <c r="E3229" s="385">
        <f ca="1">IFERROR(INDEX('3. GRI Pricing'!$A$16:$AP$616,MATCH('PBI data'!$B3229,'3. GRI Pricing'!$A$16:$A$616,0),MATCH('PBI data'!$D3229,'3. GRI Pricing'!$A$16:$AP$16,0)),0)</f>
        <v>0</v>
      </c>
    </row>
    <row r="3230" spans="1:5" x14ac:dyDescent="0.25">
      <c r="A3230" s="381">
        <f>A3218+1</f>
        <v>270</v>
      </c>
      <c r="B3230" s="383">
        <f ca="1">OFFSET('3. GRI Pricing'!$A$16,'PBI data'!A3230,0)</f>
        <v>0</v>
      </c>
      <c r="C3230" s="384">
        <f t="shared" si="470"/>
        <v>45566</v>
      </c>
      <c r="D3230" s="384">
        <f t="shared" si="470"/>
        <v>45596</v>
      </c>
      <c r="E3230" s="385">
        <f ca="1">IFERROR(INDEX('3. GRI Pricing'!$A$16:$AP$616,MATCH('PBI data'!$B3230,'3. GRI Pricing'!$A$16:$A$616,0),MATCH('PBI data'!$D3230,'3. GRI Pricing'!$A$16:$AP$16,0)),0)</f>
        <v>0</v>
      </c>
    </row>
    <row r="3231" spans="1:5" x14ac:dyDescent="0.25">
      <c r="B3231" s="1">
        <f ca="1">B3230</f>
        <v>0</v>
      </c>
      <c r="C3231" s="384">
        <f t="shared" ref="C3231:D3246" si="472">C3219</f>
        <v>45597</v>
      </c>
      <c r="D3231" s="384">
        <f t="shared" si="472"/>
        <v>45626</v>
      </c>
      <c r="E3231" s="385">
        <f ca="1">IFERROR(INDEX('3. GRI Pricing'!$A$16:$AP$616,MATCH('PBI data'!$B3231,'3. GRI Pricing'!$A$16:$A$616,0),MATCH('PBI data'!$D3231,'3. GRI Pricing'!$A$16:$AP$16,0)),0)</f>
        <v>0</v>
      </c>
    </row>
    <row r="3232" spans="1:5" x14ac:dyDescent="0.25">
      <c r="B3232" s="1">
        <f t="shared" ref="B3232:B3241" ca="1" si="473">B3231</f>
        <v>0</v>
      </c>
      <c r="C3232" s="384">
        <f t="shared" si="472"/>
        <v>45627</v>
      </c>
      <c r="D3232" s="384">
        <f t="shared" si="472"/>
        <v>45657</v>
      </c>
      <c r="E3232" s="385">
        <f ca="1">IFERROR(INDEX('3. GRI Pricing'!$A$16:$AP$616,MATCH('PBI data'!$B3232,'3. GRI Pricing'!$A$16:$A$616,0),MATCH('PBI data'!$D3232,'3. GRI Pricing'!$A$16:$AP$16,0)),0)</f>
        <v>0</v>
      </c>
    </row>
    <row r="3233" spans="1:5" x14ac:dyDescent="0.25">
      <c r="B3233" s="1">
        <f t="shared" ca="1" si="473"/>
        <v>0</v>
      </c>
      <c r="C3233" s="384">
        <f t="shared" si="472"/>
        <v>45658</v>
      </c>
      <c r="D3233" s="384">
        <f t="shared" si="472"/>
        <v>45688</v>
      </c>
      <c r="E3233" s="385">
        <f ca="1">IFERROR(INDEX('3. GRI Pricing'!$A$16:$AP$616,MATCH('PBI data'!$B3233,'3. GRI Pricing'!$A$16:$A$616,0),MATCH('PBI data'!$D3233,'3. GRI Pricing'!$A$16:$AP$16,0)),0)</f>
        <v>0</v>
      </c>
    </row>
    <row r="3234" spans="1:5" x14ac:dyDescent="0.25">
      <c r="B3234" s="1">
        <f t="shared" ca="1" si="473"/>
        <v>0</v>
      </c>
      <c r="C3234" s="384">
        <f t="shared" si="472"/>
        <v>45689</v>
      </c>
      <c r="D3234" s="384">
        <f t="shared" si="472"/>
        <v>45716</v>
      </c>
      <c r="E3234" s="385">
        <f ca="1">IFERROR(INDEX('3. GRI Pricing'!$A$16:$AP$616,MATCH('PBI data'!$B3234,'3. GRI Pricing'!$A$16:$A$616,0),MATCH('PBI data'!$D3234,'3. GRI Pricing'!$A$16:$AP$16,0)),0)</f>
        <v>0</v>
      </c>
    </row>
    <row r="3235" spans="1:5" x14ac:dyDescent="0.25">
      <c r="B3235" s="1">
        <f t="shared" ca="1" si="473"/>
        <v>0</v>
      </c>
      <c r="C3235" s="384">
        <f t="shared" si="472"/>
        <v>45717</v>
      </c>
      <c r="D3235" s="384">
        <f t="shared" si="472"/>
        <v>45747</v>
      </c>
      <c r="E3235" s="385">
        <f ca="1">IFERROR(INDEX('3. GRI Pricing'!$A$16:$AP$616,MATCH('PBI data'!$B3235,'3. GRI Pricing'!$A$16:$A$616,0),MATCH('PBI data'!$D3235,'3. GRI Pricing'!$A$16:$AP$16,0)),0)</f>
        <v>0</v>
      </c>
    </row>
    <row r="3236" spans="1:5" x14ac:dyDescent="0.25">
      <c r="B3236" s="1">
        <f t="shared" ca="1" si="473"/>
        <v>0</v>
      </c>
      <c r="C3236" s="384">
        <f t="shared" si="472"/>
        <v>45748</v>
      </c>
      <c r="D3236" s="384">
        <f t="shared" si="472"/>
        <v>45777</v>
      </c>
      <c r="E3236" s="385">
        <f ca="1">IFERROR(INDEX('3. GRI Pricing'!$A$16:$AP$616,MATCH('PBI data'!$B3236,'3. GRI Pricing'!$A$16:$A$616,0),MATCH('PBI data'!$D3236,'3. GRI Pricing'!$A$16:$AP$16,0)),0)</f>
        <v>0</v>
      </c>
    </row>
    <row r="3237" spans="1:5" x14ac:dyDescent="0.25">
      <c r="B3237" s="1">
        <f t="shared" ca="1" si="473"/>
        <v>0</v>
      </c>
      <c r="C3237" s="384">
        <f t="shared" si="472"/>
        <v>45778</v>
      </c>
      <c r="D3237" s="384">
        <f t="shared" si="472"/>
        <v>45808</v>
      </c>
      <c r="E3237" s="385">
        <f ca="1">IFERROR(INDEX('3. GRI Pricing'!$A$16:$AP$616,MATCH('PBI data'!$B3237,'3. GRI Pricing'!$A$16:$A$616,0),MATCH('PBI data'!$D3237,'3. GRI Pricing'!$A$16:$AP$16,0)),0)</f>
        <v>0</v>
      </c>
    </row>
    <row r="3238" spans="1:5" x14ac:dyDescent="0.25">
      <c r="B3238" s="1">
        <f t="shared" ca="1" si="473"/>
        <v>0</v>
      </c>
      <c r="C3238" s="384">
        <f t="shared" si="472"/>
        <v>45809</v>
      </c>
      <c r="D3238" s="384">
        <f t="shared" si="472"/>
        <v>45838</v>
      </c>
      <c r="E3238" s="385">
        <f ca="1">IFERROR(INDEX('3. GRI Pricing'!$A$16:$AP$616,MATCH('PBI data'!$B3238,'3. GRI Pricing'!$A$16:$A$616,0),MATCH('PBI data'!$D3238,'3. GRI Pricing'!$A$16:$AP$16,0)),0)</f>
        <v>0</v>
      </c>
    </row>
    <row r="3239" spans="1:5" x14ac:dyDescent="0.25">
      <c r="B3239" s="1">
        <f t="shared" ca="1" si="473"/>
        <v>0</v>
      </c>
      <c r="C3239" s="384">
        <f t="shared" si="472"/>
        <v>45839</v>
      </c>
      <c r="D3239" s="384">
        <f t="shared" si="472"/>
        <v>45869</v>
      </c>
      <c r="E3239" s="385">
        <f ca="1">IFERROR(INDEX('3. GRI Pricing'!$A$16:$AP$616,MATCH('PBI data'!$B3239,'3. GRI Pricing'!$A$16:$A$616,0),MATCH('PBI data'!$D3239,'3. GRI Pricing'!$A$16:$AP$16,0)),0)</f>
        <v>0</v>
      </c>
    </row>
    <row r="3240" spans="1:5" x14ac:dyDescent="0.25">
      <c r="B3240" s="1">
        <f t="shared" ca="1" si="473"/>
        <v>0</v>
      </c>
      <c r="C3240" s="384">
        <f t="shared" si="472"/>
        <v>45870</v>
      </c>
      <c r="D3240" s="384">
        <f t="shared" si="472"/>
        <v>45900</v>
      </c>
      <c r="E3240" s="385">
        <f ca="1">IFERROR(INDEX('3. GRI Pricing'!$A$16:$AP$616,MATCH('PBI data'!$B3240,'3. GRI Pricing'!$A$16:$A$616,0),MATCH('PBI data'!$D3240,'3. GRI Pricing'!$A$16:$AP$16,0)),0)</f>
        <v>0</v>
      </c>
    </row>
    <row r="3241" spans="1:5" x14ac:dyDescent="0.25">
      <c r="B3241" s="1">
        <f t="shared" ca="1" si="473"/>
        <v>0</v>
      </c>
      <c r="C3241" s="384">
        <f t="shared" si="472"/>
        <v>45901</v>
      </c>
      <c r="D3241" s="384">
        <f t="shared" si="472"/>
        <v>45930</v>
      </c>
      <c r="E3241" s="385">
        <f ca="1">IFERROR(INDEX('3. GRI Pricing'!$A$16:$AP$616,MATCH('PBI data'!$B3241,'3. GRI Pricing'!$A$16:$A$616,0),MATCH('PBI data'!$D3241,'3. GRI Pricing'!$A$16:$AP$16,0)),0)</f>
        <v>0</v>
      </c>
    </row>
    <row r="3242" spans="1:5" x14ac:dyDescent="0.25">
      <c r="A3242" s="381">
        <f>A3230+1</f>
        <v>271</v>
      </c>
      <c r="B3242" s="383">
        <f ca="1">OFFSET('3. GRI Pricing'!$A$16,'PBI data'!A3242,0)</f>
        <v>0</v>
      </c>
      <c r="C3242" s="384">
        <f t="shared" si="472"/>
        <v>45566</v>
      </c>
      <c r="D3242" s="384">
        <f t="shared" si="472"/>
        <v>45596</v>
      </c>
      <c r="E3242" s="385">
        <f ca="1">IFERROR(INDEX('3. GRI Pricing'!$A$16:$AP$616,MATCH('PBI data'!$B3242,'3. GRI Pricing'!$A$16:$A$616,0),MATCH('PBI data'!$D3242,'3. GRI Pricing'!$A$16:$AP$16,0)),0)</f>
        <v>0</v>
      </c>
    </row>
    <row r="3243" spans="1:5" x14ac:dyDescent="0.25">
      <c r="B3243" s="1">
        <f ca="1">B3242</f>
        <v>0</v>
      </c>
      <c r="C3243" s="384">
        <f t="shared" si="472"/>
        <v>45597</v>
      </c>
      <c r="D3243" s="384">
        <f t="shared" si="472"/>
        <v>45626</v>
      </c>
      <c r="E3243" s="385">
        <f ca="1">IFERROR(INDEX('3. GRI Pricing'!$A$16:$AP$616,MATCH('PBI data'!$B3243,'3. GRI Pricing'!$A$16:$A$616,0),MATCH('PBI data'!$D3243,'3. GRI Pricing'!$A$16:$AP$16,0)),0)</f>
        <v>0</v>
      </c>
    </row>
    <row r="3244" spans="1:5" x14ac:dyDescent="0.25">
      <c r="B3244" s="1">
        <f t="shared" ref="B3244:B3253" ca="1" si="474">B3243</f>
        <v>0</v>
      </c>
      <c r="C3244" s="384">
        <f t="shared" si="472"/>
        <v>45627</v>
      </c>
      <c r="D3244" s="384">
        <f t="shared" si="472"/>
        <v>45657</v>
      </c>
      <c r="E3244" s="385">
        <f ca="1">IFERROR(INDEX('3. GRI Pricing'!$A$16:$AP$616,MATCH('PBI data'!$B3244,'3. GRI Pricing'!$A$16:$A$616,0),MATCH('PBI data'!$D3244,'3. GRI Pricing'!$A$16:$AP$16,0)),0)</f>
        <v>0</v>
      </c>
    </row>
    <row r="3245" spans="1:5" x14ac:dyDescent="0.25">
      <c r="B3245" s="1">
        <f t="shared" ca="1" si="474"/>
        <v>0</v>
      </c>
      <c r="C3245" s="384">
        <f t="shared" si="472"/>
        <v>45658</v>
      </c>
      <c r="D3245" s="384">
        <f t="shared" si="472"/>
        <v>45688</v>
      </c>
      <c r="E3245" s="385">
        <f ca="1">IFERROR(INDEX('3. GRI Pricing'!$A$16:$AP$616,MATCH('PBI data'!$B3245,'3. GRI Pricing'!$A$16:$A$616,0),MATCH('PBI data'!$D3245,'3. GRI Pricing'!$A$16:$AP$16,0)),0)</f>
        <v>0</v>
      </c>
    </row>
    <row r="3246" spans="1:5" x14ac:dyDescent="0.25">
      <c r="B3246" s="1">
        <f t="shared" ca="1" si="474"/>
        <v>0</v>
      </c>
      <c r="C3246" s="384">
        <f t="shared" si="472"/>
        <v>45689</v>
      </c>
      <c r="D3246" s="384">
        <f t="shared" si="472"/>
        <v>45716</v>
      </c>
      <c r="E3246" s="385">
        <f ca="1">IFERROR(INDEX('3. GRI Pricing'!$A$16:$AP$616,MATCH('PBI data'!$B3246,'3. GRI Pricing'!$A$16:$A$616,0),MATCH('PBI data'!$D3246,'3. GRI Pricing'!$A$16:$AP$16,0)),0)</f>
        <v>0</v>
      </c>
    </row>
    <row r="3247" spans="1:5" x14ac:dyDescent="0.25">
      <c r="B3247" s="1">
        <f t="shared" ca="1" si="474"/>
        <v>0</v>
      </c>
      <c r="C3247" s="384">
        <f t="shared" ref="C3247:D3262" si="475">C3235</f>
        <v>45717</v>
      </c>
      <c r="D3247" s="384">
        <f t="shared" si="475"/>
        <v>45747</v>
      </c>
      <c r="E3247" s="385">
        <f ca="1">IFERROR(INDEX('3. GRI Pricing'!$A$16:$AP$616,MATCH('PBI data'!$B3247,'3. GRI Pricing'!$A$16:$A$616,0),MATCH('PBI data'!$D3247,'3. GRI Pricing'!$A$16:$AP$16,0)),0)</f>
        <v>0</v>
      </c>
    </row>
    <row r="3248" spans="1:5" x14ac:dyDescent="0.25">
      <c r="B3248" s="1">
        <f t="shared" ca="1" si="474"/>
        <v>0</v>
      </c>
      <c r="C3248" s="384">
        <f t="shared" si="475"/>
        <v>45748</v>
      </c>
      <c r="D3248" s="384">
        <f t="shared" si="475"/>
        <v>45777</v>
      </c>
      <c r="E3248" s="385">
        <f ca="1">IFERROR(INDEX('3. GRI Pricing'!$A$16:$AP$616,MATCH('PBI data'!$B3248,'3. GRI Pricing'!$A$16:$A$616,0),MATCH('PBI data'!$D3248,'3. GRI Pricing'!$A$16:$AP$16,0)),0)</f>
        <v>0</v>
      </c>
    </row>
    <row r="3249" spans="1:5" x14ac:dyDescent="0.25">
      <c r="B3249" s="1">
        <f t="shared" ca="1" si="474"/>
        <v>0</v>
      </c>
      <c r="C3249" s="384">
        <f t="shared" si="475"/>
        <v>45778</v>
      </c>
      <c r="D3249" s="384">
        <f t="shared" si="475"/>
        <v>45808</v>
      </c>
      <c r="E3249" s="385">
        <f ca="1">IFERROR(INDEX('3. GRI Pricing'!$A$16:$AP$616,MATCH('PBI data'!$B3249,'3. GRI Pricing'!$A$16:$A$616,0),MATCH('PBI data'!$D3249,'3. GRI Pricing'!$A$16:$AP$16,0)),0)</f>
        <v>0</v>
      </c>
    </row>
    <row r="3250" spans="1:5" x14ac:dyDescent="0.25">
      <c r="B3250" s="1">
        <f t="shared" ca="1" si="474"/>
        <v>0</v>
      </c>
      <c r="C3250" s="384">
        <f t="shared" si="475"/>
        <v>45809</v>
      </c>
      <c r="D3250" s="384">
        <f t="shared" si="475"/>
        <v>45838</v>
      </c>
      <c r="E3250" s="385">
        <f ca="1">IFERROR(INDEX('3. GRI Pricing'!$A$16:$AP$616,MATCH('PBI data'!$B3250,'3. GRI Pricing'!$A$16:$A$616,0),MATCH('PBI data'!$D3250,'3. GRI Pricing'!$A$16:$AP$16,0)),0)</f>
        <v>0</v>
      </c>
    </row>
    <row r="3251" spans="1:5" x14ac:dyDescent="0.25">
      <c r="B3251" s="1">
        <f t="shared" ca="1" si="474"/>
        <v>0</v>
      </c>
      <c r="C3251" s="384">
        <f t="shared" si="475"/>
        <v>45839</v>
      </c>
      <c r="D3251" s="384">
        <f t="shared" si="475"/>
        <v>45869</v>
      </c>
      <c r="E3251" s="385">
        <f ca="1">IFERROR(INDEX('3. GRI Pricing'!$A$16:$AP$616,MATCH('PBI data'!$B3251,'3. GRI Pricing'!$A$16:$A$616,0),MATCH('PBI data'!$D3251,'3. GRI Pricing'!$A$16:$AP$16,0)),0)</f>
        <v>0</v>
      </c>
    </row>
    <row r="3252" spans="1:5" x14ac:dyDescent="0.25">
      <c r="B3252" s="1">
        <f t="shared" ca="1" si="474"/>
        <v>0</v>
      </c>
      <c r="C3252" s="384">
        <f t="shared" si="475"/>
        <v>45870</v>
      </c>
      <c r="D3252" s="384">
        <f t="shared" si="475"/>
        <v>45900</v>
      </c>
      <c r="E3252" s="385">
        <f ca="1">IFERROR(INDEX('3. GRI Pricing'!$A$16:$AP$616,MATCH('PBI data'!$B3252,'3. GRI Pricing'!$A$16:$A$616,0),MATCH('PBI data'!$D3252,'3. GRI Pricing'!$A$16:$AP$16,0)),0)</f>
        <v>0</v>
      </c>
    </row>
    <row r="3253" spans="1:5" x14ac:dyDescent="0.25">
      <c r="B3253" s="1">
        <f t="shared" ca="1" si="474"/>
        <v>0</v>
      </c>
      <c r="C3253" s="384">
        <f t="shared" si="475"/>
        <v>45901</v>
      </c>
      <c r="D3253" s="384">
        <f t="shared" si="475"/>
        <v>45930</v>
      </c>
      <c r="E3253" s="385">
        <f ca="1">IFERROR(INDEX('3. GRI Pricing'!$A$16:$AP$616,MATCH('PBI data'!$B3253,'3. GRI Pricing'!$A$16:$A$616,0),MATCH('PBI data'!$D3253,'3. GRI Pricing'!$A$16:$AP$16,0)),0)</f>
        <v>0</v>
      </c>
    </row>
    <row r="3254" spans="1:5" x14ac:dyDescent="0.25">
      <c r="A3254" s="381">
        <f>A3242+1</f>
        <v>272</v>
      </c>
      <c r="B3254" s="383">
        <f ca="1">OFFSET('3. GRI Pricing'!$A$16,'PBI data'!A3254,0)</f>
        <v>0</v>
      </c>
      <c r="C3254" s="384">
        <f t="shared" si="475"/>
        <v>45566</v>
      </c>
      <c r="D3254" s="384">
        <f t="shared" si="475"/>
        <v>45596</v>
      </c>
      <c r="E3254" s="385">
        <f ca="1">IFERROR(INDEX('3. GRI Pricing'!$A$16:$AP$616,MATCH('PBI data'!$B3254,'3. GRI Pricing'!$A$16:$A$616,0),MATCH('PBI data'!$D3254,'3. GRI Pricing'!$A$16:$AP$16,0)),0)</f>
        <v>0</v>
      </c>
    </row>
    <row r="3255" spans="1:5" x14ac:dyDescent="0.25">
      <c r="B3255" s="1">
        <f ca="1">B3254</f>
        <v>0</v>
      </c>
      <c r="C3255" s="384">
        <f t="shared" si="475"/>
        <v>45597</v>
      </c>
      <c r="D3255" s="384">
        <f t="shared" si="475"/>
        <v>45626</v>
      </c>
      <c r="E3255" s="385">
        <f ca="1">IFERROR(INDEX('3. GRI Pricing'!$A$16:$AP$616,MATCH('PBI data'!$B3255,'3. GRI Pricing'!$A$16:$A$616,0),MATCH('PBI data'!$D3255,'3. GRI Pricing'!$A$16:$AP$16,0)),0)</f>
        <v>0</v>
      </c>
    </row>
    <row r="3256" spans="1:5" x14ac:dyDescent="0.25">
      <c r="B3256" s="1">
        <f t="shared" ref="B3256:B3265" ca="1" si="476">B3255</f>
        <v>0</v>
      </c>
      <c r="C3256" s="384">
        <f t="shared" si="475"/>
        <v>45627</v>
      </c>
      <c r="D3256" s="384">
        <f t="shared" si="475"/>
        <v>45657</v>
      </c>
      <c r="E3256" s="385">
        <f ca="1">IFERROR(INDEX('3. GRI Pricing'!$A$16:$AP$616,MATCH('PBI data'!$B3256,'3. GRI Pricing'!$A$16:$A$616,0),MATCH('PBI data'!$D3256,'3. GRI Pricing'!$A$16:$AP$16,0)),0)</f>
        <v>0</v>
      </c>
    </row>
    <row r="3257" spans="1:5" x14ac:dyDescent="0.25">
      <c r="B3257" s="1">
        <f t="shared" ca="1" si="476"/>
        <v>0</v>
      </c>
      <c r="C3257" s="384">
        <f t="shared" si="475"/>
        <v>45658</v>
      </c>
      <c r="D3257" s="384">
        <f t="shared" si="475"/>
        <v>45688</v>
      </c>
      <c r="E3257" s="385">
        <f ca="1">IFERROR(INDEX('3. GRI Pricing'!$A$16:$AP$616,MATCH('PBI data'!$B3257,'3. GRI Pricing'!$A$16:$A$616,0),MATCH('PBI data'!$D3257,'3. GRI Pricing'!$A$16:$AP$16,0)),0)</f>
        <v>0</v>
      </c>
    </row>
    <row r="3258" spans="1:5" x14ac:dyDescent="0.25">
      <c r="B3258" s="1">
        <f t="shared" ca="1" si="476"/>
        <v>0</v>
      </c>
      <c r="C3258" s="384">
        <f t="shared" si="475"/>
        <v>45689</v>
      </c>
      <c r="D3258" s="384">
        <f t="shared" si="475"/>
        <v>45716</v>
      </c>
      <c r="E3258" s="385">
        <f ca="1">IFERROR(INDEX('3. GRI Pricing'!$A$16:$AP$616,MATCH('PBI data'!$B3258,'3. GRI Pricing'!$A$16:$A$616,0),MATCH('PBI data'!$D3258,'3. GRI Pricing'!$A$16:$AP$16,0)),0)</f>
        <v>0</v>
      </c>
    </row>
    <row r="3259" spans="1:5" x14ac:dyDescent="0.25">
      <c r="B3259" s="1">
        <f t="shared" ca="1" si="476"/>
        <v>0</v>
      </c>
      <c r="C3259" s="384">
        <f t="shared" si="475"/>
        <v>45717</v>
      </c>
      <c r="D3259" s="384">
        <f t="shared" si="475"/>
        <v>45747</v>
      </c>
      <c r="E3259" s="385">
        <f ca="1">IFERROR(INDEX('3. GRI Pricing'!$A$16:$AP$616,MATCH('PBI data'!$B3259,'3. GRI Pricing'!$A$16:$A$616,0),MATCH('PBI data'!$D3259,'3. GRI Pricing'!$A$16:$AP$16,0)),0)</f>
        <v>0</v>
      </c>
    </row>
    <row r="3260" spans="1:5" x14ac:dyDescent="0.25">
      <c r="B3260" s="1">
        <f t="shared" ca="1" si="476"/>
        <v>0</v>
      </c>
      <c r="C3260" s="384">
        <f t="shared" si="475"/>
        <v>45748</v>
      </c>
      <c r="D3260" s="384">
        <f t="shared" si="475"/>
        <v>45777</v>
      </c>
      <c r="E3260" s="385">
        <f ca="1">IFERROR(INDEX('3. GRI Pricing'!$A$16:$AP$616,MATCH('PBI data'!$B3260,'3. GRI Pricing'!$A$16:$A$616,0),MATCH('PBI data'!$D3260,'3. GRI Pricing'!$A$16:$AP$16,0)),0)</f>
        <v>0</v>
      </c>
    </row>
    <row r="3261" spans="1:5" x14ac:dyDescent="0.25">
      <c r="B3261" s="1">
        <f t="shared" ca="1" si="476"/>
        <v>0</v>
      </c>
      <c r="C3261" s="384">
        <f t="shared" si="475"/>
        <v>45778</v>
      </c>
      <c r="D3261" s="384">
        <f t="shared" si="475"/>
        <v>45808</v>
      </c>
      <c r="E3261" s="385">
        <f ca="1">IFERROR(INDEX('3. GRI Pricing'!$A$16:$AP$616,MATCH('PBI data'!$B3261,'3. GRI Pricing'!$A$16:$A$616,0),MATCH('PBI data'!$D3261,'3. GRI Pricing'!$A$16:$AP$16,0)),0)</f>
        <v>0</v>
      </c>
    </row>
    <row r="3262" spans="1:5" x14ac:dyDescent="0.25">
      <c r="B3262" s="1">
        <f t="shared" ca="1" si="476"/>
        <v>0</v>
      </c>
      <c r="C3262" s="384">
        <f t="shared" si="475"/>
        <v>45809</v>
      </c>
      <c r="D3262" s="384">
        <f t="shared" si="475"/>
        <v>45838</v>
      </c>
      <c r="E3262" s="385">
        <f ca="1">IFERROR(INDEX('3. GRI Pricing'!$A$16:$AP$616,MATCH('PBI data'!$B3262,'3. GRI Pricing'!$A$16:$A$616,0),MATCH('PBI data'!$D3262,'3. GRI Pricing'!$A$16:$AP$16,0)),0)</f>
        <v>0</v>
      </c>
    </row>
    <row r="3263" spans="1:5" x14ac:dyDescent="0.25">
      <c r="B3263" s="1">
        <f t="shared" ca="1" si="476"/>
        <v>0</v>
      </c>
      <c r="C3263" s="384">
        <f t="shared" ref="C3263:D3278" si="477">C3251</f>
        <v>45839</v>
      </c>
      <c r="D3263" s="384">
        <f t="shared" si="477"/>
        <v>45869</v>
      </c>
      <c r="E3263" s="385">
        <f ca="1">IFERROR(INDEX('3. GRI Pricing'!$A$16:$AP$616,MATCH('PBI data'!$B3263,'3. GRI Pricing'!$A$16:$A$616,0),MATCH('PBI data'!$D3263,'3. GRI Pricing'!$A$16:$AP$16,0)),0)</f>
        <v>0</v>
      </c>
    </row>
    <row r="3264" spans="1:5" x14ac:dyDescent="0.25">
      <c r="B3264" s="1">
        <f t="shared" ca="1" si="476"/>
        <v>0</v>
      </c>
      <c r="C3264" s="384">
        <f t="shared" si="477"/>
        <v>45870</v>
      </c>
      <c r="D3264" s="384">
        <f t="shared" si="477"/>
        <v>45900</v>
      </c>
      <c r="E3264" s="385">
        <f ca="1">IFERROR(INDEX('3. GRI Pricing'!$A$16:$AP$616,MATCH('PBI data'!$B3264,'3. GRI Pricing'!$A$16:$A$616,0),MATCH('PBI data'!$D3264,'3. GRI Pricing'!$A$16:$AP$16,0)),0)</f>
        <v>0</v>
      </c>
    </row>
    <row r="3265" spans="1:5" x14ac:dyDescent="0.25">
      <c r="B3265" s="1">
        <f t="shared" ca="1" si="476"/>
        <v>0</v>
      </c>
      <c r="C3265" s="384">
        <f t="shared" si="477"/>
        <v>45901</v>
      </c>
      <c r="D3265" s="384">
        <f t="shared" si="477"/>
        <v>45930</v>
      </c>
      <c r="E3265" s="385">
        <f ca="1">IFERROR(INDEX('3. GRI Pricing'!$A$16:$AP$616,MATCH('PBI data'!$B3265,'3. GRI Pricing'!$A$16:$A$616,0),MATCH('PBI data'!$D3265,'3. GRI Pricing'!$A$16:$AP$16,0)),0)</f>
        <v>0</v>
      </c>
    </row>
    <row r="3266" spans="1:5" x14ac:dyDescent="0.25">
      <c r="A3266" s="381">
        <f>A3254+1</f>
        <v>273</v>
      </c>
      <c r="B3266" s="383">
        <f ca="1">OFFSET('3. GRI Pricing'!$A$16,'PBI data'!A3266,0)</f>
        <v>0</v>
      </c>
      <c r="C3266" s="384">
        <f t="shared" si="477"/>
        <v>45566</v>
      </c>
      <c r="D3266" s="384">
        <f t="shared" si="477"/>
        <v>45596</v>
      </c>
      <c r="E3266" s="385">
        <f ca="1">IFERROR(INDEX('3. GRI Pricing'!$A$16:$AP$616,MATCH('PBI data'!$B3266,'3. GRI Pricing'!$A$16:$A$616,0),MATCH('PBI data'!$D3266,'3. GRI Pricing'!$A$16:$AP$16,0)),0)</f>
        <v>0</v>
      </c>
    </row>
    <row r="3267" spans="1:5" x14ac:dyDescent="0.25">
      <c r="B3267" s="1">
        <f ca="1">B3266</f>
        <v>0</v>
      </c>
      <c r="C3267" s="384">
        <f t="shared" si="477"/>
        <v>45597</v>
      </c>
      <c r="D3267" s="384">
        <f t="shared" si="477"/>
        <v>45626</v>
      </c>
      <c r="E3267" s="385">
        <f ca="1">IFERROR(INDEX('3. GRI Pricing'!$A$16:$AP$616,MATCH('PBI data'!$B3267,'3. GRI Pricing'!$A$16:$A$616,0),MATCH('PBI data'!$D3267,'3. GRI Pricing'!$A$16:$AP$16,0)),0)</f>
        <v>0</v>
      </c>
    </row>
    <row r="3268" spans="1:5" x14ac:dyDescent="0.25">
      <c r="B3268" s="1">
        <f t="shared" ref="B3268:B3277" ca="1" si="478">B3267</f>
        <v>0</v>
      </c>
      <c r="C3268" s="384">
        <f t="shared" si="477"/>
        <v>45627</v>
      </c>
      <c r="D3268" s="384">
        <f t="shared" si="477"/>
        <v>45657</v>
      </c>
      <c r="E3268" s="385">
        <f ca="1">IFERROR(INDEX('3. GRI Pricing'!$A$16:$AP$616,MATCH('PBI data'!$B3268,'3. GRI Pricing'!$A$16:$A$616,0),MATCH('PBI data'!$D3268,'3. GRI Pricing'!$A$16:$AP$16,0)),0)</f>
        <v>0</v>
      </c>
    </row>
    <row r="3269" spans="1:5" x14ac:dyDescent="0.25">
      <c r="B3269" s="1">
        <f t="shared" ca="1" si="478"/>
        <v>0</v>
      </c>
      <c r="C3269" s="384">
        <f t="shared" si="477"/>
        <v>45658</v>
      </c>
      <c r="D3269" s="384">
        <f t="shared" si="477"/>
        <v>45688</v>
      </c>
      <c r="E3269" s="385">
        <f ca="1">IFERROR(INDEX('3. GRI Pricing'!$A$16:$AP$616,MATCH('PBI data'!$B3269,'3. GRI Pricing'!$A$16:$A$616,0),MATCH('PBI data'!$D3269,'3. GRI Pricing'!$A$16:$AP$16,0)),0)</f>
        <v>0</v>
      </c>
    </row>
    <row r="3270" spans="1:5" x14ac:dyDescent="0.25">
      <c r="B3270" s="1">
        <f t="shared" ca="1" si="478"/>
        <v>0</v>
      </c>
      <c r="C3270" s="384">
        <f t="shared" si="477"/>
        <v>45689</v>
      </c>
      <c r="D3270" s="384">
        <f t="shared" si="477"/>
        <v>45716</v>
      </c>
      <c r="E3270" s="385">
        <f ca="1">IFERROR(INDEX('3. GRI Pricing'!$A$16:$AP$616,MATCH('PBI data'!$B3270,'3. GRI Pricing'!$A$16:$A$616,0),MATCH('PBI data'!$D3270,'3. GRI Pricing'!$A$16:$AP$16,0)),0)</f>
        <v>0</v>
      </c>
    </row>
    <row r="3271" spans="1:5" x14ac:dyDescent="0.25">
      <c r="B3271" s="1">
        <f t="shared" ca="1" si="478"/>
        <v>0</v>
      </c>
      <c r="C3271" s="384">
        <f t="shared" si="477"/>
        <v>45717</v>
      </c>
      <c r="D3271" s="384">
        <f t="shared" si="477"/>
        <v>45747</v>
      </c>
      <c r="E3271" s="385">
        <f ca="1">IFERROR(INDEX('3. GRI Pricing'!$A$16:$AP$616,MATCH('PBI data'!$B3271,'3. GRI Pricing'!$A$16:$A$616,0),MATCH('PBI data'!$D3271,'3. GRI Pricing'!$A$16:$AP$16,0)),0)</f>
        <v>0</v>
      </c>
    </row>
    <row r="3272" spans="1:5" x14ac:dyDescent="0.25">
      <c r="B3272" s="1">
        <f t="shared" ca="1" si="478"/>
        <v>0</v>
      </c>
      <c r="C3272" s="384">
        <f t="shared" si="477"/>
        <v>45748</v>
      </c>
      <c r="D3272" s="384">
        <f t="shared" si="477"/>
        <v>45777</v>
      </c>
      <c r="E3272" s="385">
        <f ca="1">IFERROR(INDEX('3. GRI Pricing'!$A$16:$AP$616,MATCH('PBI data'!$B3272,'3. GRI Pricing'!$A$16:$A$616,0),MATCH('PBI data'!$D3272,'3. GRI Pricing'!$A$16:$AP$16,0)),0)</f>
        <v>0</v>
      </c>
    </row>
    <row r="3273" spans="1:5" x14ac:dyDescent="0.25">
      <c r="B3273" s="1">
        <f t="shared" ca="1" si="478"/>
        <v>0</v>
      </c>
      <c r="C3273" s="384">
        <f t="shared" si="477"/>
        <v>45778</v>
      </c>
      <c r="D3273" s="384">
        <f t="shared" si="477"/>
        <v>45808</v>
      </c>
      <c r="E3273" s="385">
        <f ca="1">IFERROR(INDEX('3. GRI Pricing'!$A$16:$AP$616,MATCH('PBI data'!$B3273,'3. GRI Pricing'!$A$16:$A$616,0),MATCH('PBI data'!$D3273,'3. GRI Pricing'!$A$16:$AP$16,0)),0)</f>
        <v>0</v>
      </c>
    </row>
    <row r="3274" spans="1:5" x14ac:dyDescent="0.25">
      <c r="B3274" s="1">
        <f t="shared" ca="1" si="478"/>
        <v>0</v>
      </c>
      <c r="C3274" s="384">
        <f t="shared" si="477"/>
        <v>45809</v>
      </c>
      <c r="D3274" s="384">
        <f t="shared" si="477"/>
        <v>45838</v>
      </c>
      <c r="E3274" s="385">
        <f ca="1">IFERROR(INDEX('3. GRI Pricing'!$A$16:$AP$616,MATCH('PBI data'!$B3274,'3. GRI Pricing'!$A$16:$A$616,0),MATCH('PBI data'!$D3274,'3. GRI Pricing'!$A$16:$AP$16,0)),0)</f>
        <v>0</v>
      </c>
    </row>
    <row r="3275" spans="1:5" x14ac:dyDescent="0.25">
      <c r="B3275" s="1">
        <f t="shared" ca="1" si="478"/>
        <v>0</v>
      </c>
      <c r="C3275" s="384">
        <f t="shared" si="477"/>
        <v>45839</v>
      </c>
      <c r="D3275" s="384">
        <f t="shared" si="477"/>
        <v>45869</v>
      </c>
      <c r="E3275" s="385">
        <f ca="1">IFERROR(INDEX('3. GRI Pricing'!$A$16:$AP$616,MATCH('PBI data'!$B3275,'3. GRI Pricing'!$A$16:$A$616,0),MATCH('PBI data'!$D3275,'3. GRI Pricing'!$A$16:$AP$16,0)),0)</f>
        <v>0</v>
      </c>
    </row>
    <row r="3276" spans="1:5" x14ac:dyDescent="0.25">
      <c r="B3276" s="1">
        <f t="shared" ca="1" si="478"/>
        <v>0</v>
      </c>
      <c r="C3276" s="384">
        <f t="shared" si="477"/>
        <v>45870</v>
      </c>
      <c r="D3276" s="384">
        <f t="shared" si="477"/>
        <v>45900</v>
      </c>
      <c r="E3276" s="385">
        <f ca="1">IFERROR(INDEX('3. GRI Pricing'!$A$16:$AP$616,MATCH('PBI data'!$B3276,'3. GRI Pricing'!$A$16:$A$616,0),MATCH('PBI data'!$D3276,'3. GRI Pricing'!$A$16:$AP$16,0)),0)</f>
        <v>0</v>
      </c>
    </row>
    <row r="3277" spans="1:5" x14ac:dyDescent="0.25">
      <c r="B3277" s="1">
        <f t="shared" ca="1" si="478"/>
        <v>0</v>
      </c>
      <c r="C3277" s="384">
        <f t="shared" si="477"/>
        <v>45901</v>
      </c>
      <c r="D3277" s="384">
        <f t="shared" si="477"/>
        <v>45930</v>
      </c>
      <c r="E3277" s="385">
        <f ca="1">IFERROR(INDEX('3. GRI Pricing'!$A$16:$AP$616,MATCH('PBI data'!$B3277,'3. GRI Pricing'!$A$16:$A$616,0),MATCH('PBI data'!$D3277,'3. GRI Pricing'!$A$16:$AP$16,0)),0)</f>
        <v>0</v>
      </c>
    </row>
    <row r="3278" spans="1:5" x14ac:dyDescent="0.25">
      <c r="A3278" s="381">
        <f>A3266+1</f>
        <v>274</v>
      </c>
      <c r="B3278" s="383">
        <f ca="1">OFFSET('3. GRI Pricing'!$A$16,'PBI data'!A3278,0)</f>
        <v>0</v>
      </c>
      <c r="C3278" s="384">
        <f t="shared" si="477"/>
        <v>45566</v>
      </c>
      <c r="D3278" s="384">
        <f t="shared" si="477"/>
        <v>45596</v>
      </c>
      <c r="E3278" s="385">
        <f ca="1">IFERROR(INDEX('3. GRI Pricing'!$A$16:$AP$616,MATCH('PBI data'!$B3278,'3. GRI Pricing'!$A$16:$A$616,0),MATCH('PBI data'!$D3278,'3. GRI Pricing'!$A$16:$AP$16,0)),0)</f>
        <v>0</v>
      </c>
    </row>
    <row r="3279" spans="1:5" x14ac:dyDescent="0.25">
      <c r="B3279" s="1">
        <f ca="1">B3278</f>
        <v>0</v>
      </c>
      <c r="C3279" s="384">
        <f t="shared" ref="C3279:D3294" si="479">C3267</f>
        <v>45597</v>
      </c>
      <c r="D3279" s="384">
        <f t="shared" si="479"/>
        <v>45626</v>
      </c>
      <c r="E3279" s="385">
        <f ca="1">IFERROR(INDEX('3. GRI Pricing'!$A$16:$AP$616,MATCH('PBI data'!$B3279,'3. GRI Pricing'!$A$16:$A$616,0),MATCH('PBI data'!$D3279,'3. GRI Pricing'!$A$16:$AP$16,0)),0)</f>
        <v>0</v>
      </c>
    </row>
    <row r="3280" spans="1:5" x14ac:dyDescent="0.25">
      <c r="B3280" s="1">
        <f t="shared" ref="B3280:B3289" ca="1" si="480">B3279</f>
        <v>0</v>
      </c>
      <c r="C3280" s="384">
        <f t="shared" si="479"/>
        <v>45627</v>
      </c>
      <c r="D3280" s="384">
        <f t="shared" si="479"/>
        <v>45657</v>
      </c>
      <c r="E3280" s="385">
        <f ca="1">IFERROR(INDEX('3. GRI Pricing'!$A$16:$AP$616,MATCH('PBI data'!$B3280,'3. GRI Pricing'!$A$16:$A$616,0),MATCH('PBI data'!$D3280,'3. GRI Pricing'!$A$16:$AP$16,0)),0)</f>
        <v>0</v>
      </c>
    </row>
    <row r="3281" spans="1:5" x14ac:dyDescent="0.25">
      <c r="B3281" s="1">
        <f t="shared" ca="1" si="480"/>
        <v>0</v>
      </c>
      <c r="C3281" s="384">
        <f t="shared" si="479"/>
        <v>45658</v>
      </c>
      <c r="D3281" s="384">
        <f t="shared" si="479"/>
        <v>45688</v>
      </c>
      <c r="E3281" s="385">
        <f ca="1">IFERROR(INDEX('3. GRI Pricing'!$A$16:$AP$616,MATCH('PBI data'!$B3281,'3. GRI Pricing'!$A$16:$A$616,0),MATCH('PBI data'!$D3281,'3. GRI Pricing'!$A$16:$AP$16,0)),0)</f>
        <v>0</v>
      </c>
    </row>
    <row r="3282" spans="1:5" x14ac:dyDescent="0.25">
      <c r="B3282" s="1">
        <f t="shared" ca="1" si="480"/>
        <v>0</v>
      </c>
      <c r="C3282" s="384">
        <f t="shared" si="479"/>
        <v>45689</v>
      </c>
      <c r="D3282" s="384">
        <f t="shared" si="479"/>
        <v>45716</v>
      </c>
      <c r="E3282" s="385">
        <f ca="1">IFERROR(INDEX('3. GRI Pricing'!$A$16:$AP$616,MATCH('PBI data'!$B3282,'3. GRI Pricing'!$A$16:$A$616,0),MATCH('PBI data'!$D3282,'3. GRI Pricing'!$A$16:$AP$16,0)),0)</f>
        <v>0</v>
      </c>
    </row>
    <row r="3283" spans="1:5" x14ac:dyDescent="0.25">
      <c r="B3283" s="1">
        <f t="shared" ca="1" si="480"/>
        <v>0</v>
      </c>
      <c r="C3283" s="384">
        <f t="shared" si="479"/>
        <v>45717</v>
      </c>
      <c r="D3283" s="384">
        <f t="shared" si="479"/>
        <v>45747</v>
      </c>
      <c r="E3283" s="385">
        <f ca="1">IFERROR(INDEX('3. GRI Pricing'!$A$16:$AP$616,MATCH('PBI data'!$B3283,'3. GRI Pricing'!$A$16:$A$616,0),MATCH('PBI data'!$D3283,'3. GRI Pricing'!$A$16:$AP$16,0)),0)</f>
        <v>0</v>
      </c>
    </row>
    <row r="3284" spans="1:5" x14ac:dyDescent="0.25">
      <c r="B3284" s="1">
        <f t="shared" ca="1" si="480"/>
        <v>0</v>
      </c>
      <c r="C3284" s="384">
        <f t="shared" si="479"/>
        <v>45748</v>
      </c>
      <c r="D3284" s="384">
        <f t="shared" si="479"/>
        <v>45777</v>
      </c>
      <c r="E3284" s="385">
        <f ca="1">IFERROR(INDEX('3. GRI Pricing'!$A$16:$AP$616,MATCH('PBI data'!$B3284,'3. GRI Pricing'!$A$16:$A$616,0),MATCH('PBI data'!$D3284,'3. GRI Pricing'!$A$16:$AP$16,0)),0)</f>
        <v>0</v>
      </c>
    </row>
    <row r="3285" spans="1:5" x14ac:dyDescent="0.25">
      <c r="B3285" s="1">
        <f t="shared" ca="1" si="480"/>
        <v>0</v>
      </c>
      <c r="C3285" s="384">
        <f t="shared" si="479"/>
        <v>45778</v>
      </c>
      <c r="D3285" s="384">
        <f t="shared" si="479"/>
        <v>45808</v>
      </c>
      <c r="E3285" s="385">
        <f ca="1">IFERROR(INDEX('3. GRI Pricing'!$A$16:$AP$616,MATCH('PBI data'!$B3285,'3. GRI Pricing'!$A$16:$A$616,0),MATCH('PBI data'!$D3285,'3. GRI Pricing'!$A$16:$AP$16,0)),0)</f>
        <v>0</v>
      </c>
    </row>
    <row r="3286" spans="1:5" x14ac:dyDescent="0.25">
      <c r="B3286" s="1">
        <f t="shared" ca="1" si="480"/>
        <v>0</v>
      </c>
      <c r="C3286" s="384">
        <f t="shared" si="479"/>
        <v>45809</v>
      </c>
      <c r="D3286" s="384">
        <f t="shared" si="479"/>
        <v>45838</v>
      </c>
      <c r="E3286" s="385">
        <f ca="1">IFERROR(INDEX('3. GRI Pricing'!$A$16:$AP$616,MATCH('PBI data'!$B3286,'3. GRI Pricing'!$A$16:$A$616,0),MATCH('PBI data'!$D3286,'3. GRI Pricing'!$A$16:$AP$16,0)),0)</f>
        <v>0</v>
      </c>
    </row>
    <row r="3287" spans="1:5" x14ac:dyDescent="0.25">
      <c r="B3287" s="1">
        <f t="shared" ca="1" si="480"/>
        <v>0</v>
      </c>
      <c r="C3287" s="384">
        <f t="shared" si="479"/>
        <v>45839</v>
      </c>
      <c r="D3287" s="384">
        <f t="shared" si="479"/>
        <v>45869</v>
      </c>
      <c r="E3287" s="385">
        <f ca="1">IFERROR(INDEX('3. GRI Pricing'!$A$16:$AP$616,MATCH('PBI data'!$B3287,'3. GRI Pricing'!$A$16:$A$616,0),MATCH('PBI data'!$D3287,'3. GRI Pricing'!$A$16:$AP$16,0)),0)</f>
        <v>0</v>
      </c>
    </row>
    <row r="3288" spans="1:5" x14ac:dyDescent="0.25">
      <c r="B3288" s="1">
        <f t="shared" ca="1" si="480"/>
        <v>0</v>
      </c>
      <c r="C3288" s="384">
        <f t="shared" si="479"/>
        <v>45870</v>
      </c>
      <c r="D3288" s="384">
        <f t="shared" si="479"/>
        <v>45900</v>
      </c>
      <c r="E3288" s="385">
        <f ca="1">IFERROR(INDEX('3. GRI Pricing'!$A$16:$AP$616,MATCH('PBI data'!$B3288,'3. GRI Pricing'!$A$16:$A$616,0),MATCH('PBI data'!$D3288,'3. GRI Pricing'!$A$16:$AP$16,0)),0)</f>
        <v>0</v>
      </c>
    </row>
    <row r="3289" spans="1:5" x14ac:dyDescent="0.25">
      <c r="B3289" s="1">
        <f t="shared" ca="1" si="480"/>
        <v>0</v>
      </c>
      <c r="C3289" s="384">
        <f t="shared" si="479"/>
        <v>45901</v>
      </c>
      <c r="D3289" s="384">
        <f t="shared" si="479"/>
        <v>45930</v>
      </c>
      <c r="E3289" s="385">
        <f ca="1">IFERROR(INDEX('3. GRI Pricing'!$A$16:$AP$616,MATCH('PBI data'!$B3289,'3. GRI Pricing'!$A$16:$A$616,0),MATCH('PBI data'!$D3289,'3. GRI Pricing'!$A$16:$AP$16,0)),0)</f>
        <v>0</v>
      </c>
    </row>
    <row r="3290" spans="1:5" x14ac:dyDescent="0.25">
      <c r="A3290" s="381">
        <f>A3278+1</f>
        <v>275</v>
      </c>
      <c r="B3290" s="383">
        <f ca="1">OFFSET('3. GRI Pricing'!$A$16,'PBI data'!A3290,0)</f>
        <v>0</v>
      </c>
      <c r="C3290" s="384">
        <f t="shared" si="479"/>
        <v>45566</v>
      </c>
      <c r="D3290" s="384">
        <f t="shared" si="479"/>
        <v>45596</v>
      </c>
      <c r="E3290" s="385">
        <f ca="1">IFERROR(INDEX('3. GRI Pricing'!$A$16:$AP$616,MATCH('PBI data'!$B3290,'3. GRI Pricing'!$A$16:$A$616,0),MATCH('PBI data'!$D3290,'3. GRI Pricing'!$A$16:$AP$16,0)),0)</f>
        <v>0</v>
      </c>
    </row>
    <row r="3291" spans="1:5" x14ac:dyDescent="0.25">
      <c r="B3291" s="1">
        <f ca="1">B3290</f>
        <v>0</v>
      </c>
      <c r="C3291" s="384">
        <f t="shared" si="479"/>
        <v>45597</v>
      </c>
      <c r="D3291" s="384">
        <f t="shared" si="479"/>
        <v>45626</v>
      </c>
      <c r="E3291" s="385">
        <f ca="1">IFERROR(INDEX('3. GRI Pricing'!$A$16:$AP$616,MATCH('PBI data'!$B3291,'3. GRI Pricing'!$A$16:$A$616,0),MATCH('PBI data'!$D3291,'3. GRI Pricing'!$A$16:$AP$16,0)),0)</f>
        <v>0</v>
      </c>
    </row>
    <row r="3292" spans="1:5" x14ac:dyDescent="0.25">
      <c r="B3292" s="1">
        <f t="shared" ref="B3292:B3301" ca="1" si="481">B3291</f>
        <v>0</v>
      </c>
      <c r="C3292" s="384">
        <f t="shared" si="479"/>
        <v>45627</v>
      </c>
      <c r="D3292" s="384">
        <f t="shared" si="479"/>
        <v>45657</v>
      </c>
      <c r="E3292" s="385">
        <f ca="1">IFERROR(INDEX('3. GRI Pricing'!$A$16:$AP$616,MATCH('PBI data'!$B3292,'3. GRI Pricing'!$A$16:$A$616,0),MATCH('PBI data'!$D3292,'3. GRI Pricing'!$A$16:$AP$16,0)),0)</f>
        <v>0</v>
      </c>
    </row>
    <row r="3293" spans="1:5" x14ac:dyDescent="0.25">
      <c r="B3293" s="1">
        <f t="shared" ca="1" si="481"/>
        <v>0</v>
      </c>
      <c r="C3293" s="384">
        <f t="shared" si="479"/>
        <v>45658</v>
      </c>
      <c r="D3293" s="384">
        <f t="shared" si="479"/>
        <v>45688</v>
      </c>
      <c r="E3293" s="385">
        <f ca="1">IFERROR(INDEX('3. GRI Pricing'!$A$16:$AP$616,MATCH('PBI data'!$B3293,'3. GRI Pricing'!$A$16:$A$616,0),MATCH('PBI data'!$D3293,'3. GRI Pricing'!$A$16:$AP$16,0)),0)</f>
        <v>0</v>
      </c>
    </row>
    <row r="3294" spans="1:5" x14ac:dyDescent="0.25">
      <c r="B3294" s="1">
        <f t="shared" ca="1" si="481"/>
        <v>0</v>
      </c>
      <c r="C3294" s="384">
        <f t="shared" si="479"/>
        <v>45689</v>
      </c>
      <c r="D3294" s="384">
        <f t="shared" si="479"/>
        <v>45716</v>
      </c>
      <c r="E3294" s="385">
        <f ca="1">IFERROR(INDEX('3. GRI Pricing'!$A$16:$AP$616,MATCH('PBI data'!$B3294,'3. GRI Pricing'!$A$16:$A$616,0),MATCH('PBI data'!$D3294,'3. GRI Pricing'!$A$16:$AP$16,0)),0)</f>
        <v>0</v>
      </c>
    </row>
    <row r="3295" spans="1:5" x14ac:dyDescent="0.25">
      <c r="B3295" s="1">
        <f t="shared" ca="1" si="481"/>
        <v>0</v>
      </c>
      <c r="C3295" s="384">
        <f t="shared" ref="C3295:D3310" si="482">C3283</f>
        <v>45717</v>
      </c>
      <c r="D3295" s="384">
        <f t="shared" si="482"/>
        <v>45747</v>
      </c>
      <c r="E3295" s="385">
        <f ca="1">IFERROR(INDEX('3. GRI Pricing'!$A$16:$AP$616,MATCH('PBI data'!$B3295,'3. GRI Pricing'!$A$16:$A$616,0),MATCH('PBI data'!$D3295,'3. GRI Pricing'!$A$16:$AP$16,0)),0)</f>
        <v>0</v>
      </c>
    </row>
    <row r="3296" spans="1:5" x14ac:dyDescent="0.25">
      <c r="B3296" s="1">
        <f t="shared" ca="1" si="481"/>
        <v>0</v>
      </c>
      <c r="C3296" s="384">
        <f t="shared" si="482"/>
        <v>45748</v>
      </c>
      <c r="D3296" s="384">
        <f t="shared" si="482"/>
        <v>45777</v>
      </c>
      <c r="E3296" s="385">
        <f ca="1">IFERROR(INDEX('3. GRI Pricing'!$A$16:$AP$616,MATCH('PBI data'!$B3296,'3. GRI Pricing'!$A$16:$A$616,0),MATCH('PBI data'!$D3296,'3. GRI Pricing'!$A$16:$AP$16,0)),0)</f>
        <v>0</v>
      </c>
    </row>
    <row r="3297" spans="1:5" x14ac:dyDescent="0.25">
      <c r="B3297" s="1">
        <f t="shared" ca="1" si="481"/>
        <v>0</v>
      </c>
      <c r="C3297" s="384">
        <f t="shared" si="482"/>
        <v>45778</v>
      </c>
      <c r="D3297" s="384">
        <f t="shared" si="482"/>
        <v>45808</v>
      </c>
      <c r="E3297" s="385">
        <f ca="1">IFERROR(INDEX('3. GRI Pricing'!$A$16:$AP$616,MATCH('PBI data'!$B3297,'3. GRI Pricing'!$A$16:$A$616,0),MATCH('PBI data'!$D3297,'3. GRI Pricing'!$A$16:$AP$16,0)),0)</f>
        <v>0</v>
      </c>
    </row>
    <row r="3298" spans="1:5" x14ac:dyDescent="0.25">
      <c r="B3298" s="1">
        <f t="shared" ca="1" si="481"/>
        <v>0</v>
      </c>
      <c r="C3298" s="384">
        <f t="shared" si="482"/>
        <v>45809</v>
      </c>
      <c r="D3298" s="384">
        <f t="shared" si="482"/>
        <v>45838</v>
      </c>
      <c r="E3298" s="385">
        <f ca="1">IFERROR(INDEX('3. GRI Pricing'!$A$16:$AP$616,MATCH('PBI data'!$B3298,'3. GRI Pricing'!$A$16:$A$616,0),MATCH('PBI data'!$D3298,'3. GRI Pricing'!$A$16:$AP$16,0)),0)</f>
        <v>0</v>
      </c>
    </row>
    <row r="3299" spans="1:5" x14ac:dyDescent="0.25">
      <c r="B3299" s="1">
        <f t="shared" ca="1" si="481"/>
        <v>0</v>
      </c>
      <c r="C3299" s="384">
        <f t="shared" si="482"/>
        <v>45839</v>
      </c>
      <c r="D3299" s="384">
        <f t="shared" si="482"/>
        <v>45869</v>
      </c>
      <c r="E3299" s="385">
        <f ca="1">IFERROR(INDEX('3. GRI Pricing'!$A$16:$AP$616,MATCH('PBI data'!$B3299,'3. GRI Pricing'!$A$16:$A$616,0),MATCH('PBI data'!$D3299,'3. GRI Pricing'!$A$16:$AP$16,0)),0)</f>
        <v>0</v>
      </c>
    </row>
    <row r="3300" spans="1:5" x14ac:dyDescent="0.25">
      <c r="B3300" s="1">
        <f t="shared" ca="1" si="481"/>
        <v>0</v>
      </c>
      <c r="C3300" s="384">
        <f t="shared" si="482"/>
        <v>45870</v>
      </c>
      <c r="D3300" s="384">
        <f t="shared" si="482"/>
        <v>45900</v>
      </c>
      <c r="E3300" s="385">
        <f ca="1">IFERROR(INDEX('3. GRI Pricing'!$A$16:$AP$616,MATCH('PBI data'!$B3300,'3. GRI Pricing'!$A$16:$A$616,0),MATCH('PBI data'!$D3300,'3. GRI Pricing'!$A$16:$AP$16,0)),0)</f>
        <v>0</v>
      </c>
    </row>
    <row r="3301" spans="1:5" x14ac:dyDescent="0.25">
      <c r="B3301" s="1">
        <f t="shared" ca="1" si="481"/>
        <v>0</v>
      </c>
      <c r="C3301" s="384">
        <f t="shared" si="482"/>
        <v>45901</v>
      </c>
      <c r="D3301" s="384">
        <f t="shared" si="482"/>
        <v>45930</v>
      </c>
      <c r="E3301" s="385">
        <f ca="1">IFERROR(INDEX('3. GRI Pricing'!$A$16:$AP$616,MATCH('PBI data'!$B3301,'3. GRI Pricing'!$A$16:$A$616,0),MATCH('PBI data'!$D3301,'3. GRI Pricing'!$A$16:$AP$16,0)),0)</f>
        <v>0</v>
      </c>
    </row>
    <row r="3302" spans="1:5" x14ac:dyDescent="0.25">
      <c r="A3302" s="381">
        <f>A3290+1</f>
        <v>276</v>
      </c>
      <c r="B3302" s="383">
        <f ca="1">OFFSET('3. GRI Pricing'!$A$16,'PBI data'!A3302,0)</f>
        <v>0</v>
      </c>
      <c r="C3302" s="384">
        <f t="shared" si="482"/>
        <v>45566</v>
      </c>
      <c r="D3302" s="384">
        <f t="shared" si="482"/>
        <v>45596</v>
      </c>
      <c r="E3302" s="385">
        <f ca="1">IFERROR(INDEX('3. GRI Pricing'!$A$16:$AP$616,MATCH('PBI data'!$B3302,'3. GRI Pricing'!$A$16:$A$616,0),MATCH('PBI data'!$D3302,'3. GRI Pricing'!$A$16:$AP$16,0)),0)</f>
        <v>0</v>
      </c>
    </row>
    <row r="3303" spans="1:5" x14ac:dyDescent="0.25">
      <c r="B3303" s="1">
        <f ca="1">B3302</f>
        <v>0</v>
      </c>
      <c r="C3303" s="384">
        <f t="shared" si="482"/>
        <v>45597</v>
      </c>
      <c r="D3303" s="384">
        <f t="shared" si="482"/>
        <v>45626</v>
      </c>
      <c r="E3303" s="385">
        <f ca="1">IFERROR(INDEX('3. GRI Pricing'!$A$16:$AP$616,MATCH('PBI data'!$B3303,'3. GRI Pricing'!$A$16:$A$616,0),MATCH('PBI data'!$D3303,'3. GRI Pricing'!$A$16:$AP$16,0)),0)</f>
        <v>0</v>
      </c>
    </row>
    <row r="3304" spans="1:5" x14ac:dyDescent="0.25">
      <c r="B3304" s="1">
        <f t="shared" ref="B3304:B3313" ca="1" si="483">B3303</f>
        <v>0</v>
      </c>
      <c r="C3304" s="384">
        <f t="shared" si="482"/>
        <v>45627</v>
      </c>
      <c r="D3304" s="384">
        <f t="shared" si="482"/>
        <v>45657</v>
      </c>
      <c r="E3304" s="385">
        <f ca="1">IFERROR(INDEX('3. GRI Pricing'!$A$16:$AP$616,MATCH('PBI data'!$B3304,'3. GRI Pricing'!$A$16:$A$616,0),MATCH('PBI data'!$D3304,'3. GRI Pricing'!$A$16:$AP$16,0)),0)</f>
        <v>0</v>
      </c>
    </row>
    <row r="3305" spans="1:5" x14ac:dyDescent="0.25">
      <c r="B3305" s="1">
        <f t="shared" ca="1" si="483"/>
        <v>0</v>
      </c>
      <c r="C3305" s="384">
        <f t="shared" si="482"/>
        <v>45658</v>
      </c>
      <c r="D3305" s="384">
        <f t="shared" si="482"/>
        <v>45688</v>
      </c>
      <c r="E3305" s="385">
        <f ca="1">IFERROR(INDEX('3. GRI Pricing'!$A$16:$AP$616,MATCH('PBI data'!$B3305,'3. GRI Pricing'!$A$16:$A$616,0),MATCH('PBI data'!$D3305,'3. GRI Pricing'!$A$16:$AP$16,0)),0)</f>
        <v>0</v>
      </c>
    </row>
    <row r="3306" spans="1:5" x14ac:dyDescent="0.25">
      <c r="B3306" s="1">
        <f t="shared" ca="1" si="483"/>
        <v>0</v>
      </c>
      <c r="C3306" s="384">
        <f t="shared" si="482"/>
        <v>45689</v>
      </c>
      <c r="D3306" s="384">
        <f t="shared" si="482"/>
        <v>45716</v>
      </c>
      <c r="E3306" s="385">
        <f ca="1">IFERROR(INDEX('3. GRI Pricing'!$A$16:$AP$616,MATCH('PBI data'!$B3306,'3. GRI Pricing'!$A$16:$A$616,0),MATCH('PBI data'!$D3306,'3. GRI Pricing'!$A$16:$AP$16,0)),0)</f>
        <v>0</v>
      </c>
    </row>
    <row r="3307" spans="1:5" x14ac:dyDescent="0.25">
      <c r="B3307" s="1">
        <f t="shared" ca="1" si="483"/>
        <v>0</v>
      </c>
      <c r="C3307" s="384">
        <f t="shared" si="482"/>
        <v>45717</v>
      </c>
      <c r="D3307" s="384">
        <f t="shared" si="482"/>
        <v>45747</v>
      </c>
      <c r="E3307" s="385">
        <f ca="1">IFERROR(INDEX('3. GRI Pricing'!$A$16:$AP$616,MATCH('PBI data'!$B3307,'3. GRI Pricing'!$A$16:$A$616,0),MATCH('PBI data'!$D3307,'3. GRI Pricing'!$A$16:$AP$16,0)),0)</f>
        <v>0</v>
      </c>
    </row>
    <row r="3308" spans="1:5" x14ac:dyDescent="0.25">
      <c r="B3308" s="1">
        <f t="shared" ca="1" si="483"/>
        <v>0</v>
      </c>
      <c r="C3308" s="384">
        <f t="shared" si="482"/>
        <v>45748</v>
      </c>
      <c r="D3308" s="384">
        <f t="shared" si="482"/>
        <v>45777</v>
      </c>
      <c r="E3308" s="385">
        <f ca="1">IFERROR(INDEX('3. GRI Pricing'!$A$16:$AP$616,MATCH('PBI data'!$B3308,'3. GRI Pricing'!$A$16:$A$616,0),MATCH('PBI data'!$D3308,'3. GRI Pricing'!$A$16:$AP$16,0)),0)</f>
        <v>0</v>
      </c>
    </row>
    <row r="3309" spans="1:5" x14ac:dyDescent="0.25">
      <c r="B3309" s="1">
        <f t="shared" ca="1" si="483"/>
        <v>0</v>
      </c>
      <c r="C3309" s="384">
        <f t="shared" si="482"/>
        <v>45778</v>
      </c>
      <c r="D3309" s="384">
        <f t="shared" si="482"/>
        <v>45808</v>
      </c>
      <c r="E3309" s="385">
        <f ca="1">IFERROR(INDEX('3. GRI Pricing'!$A$16:$AP$616,MATCH('PBI data'!$B3309,'3. GRI Pricing'!$A$16:$A$616,0),MATCH('PBI data'!$D3309,'3. GRI Pricing'!$A$16:$AP$16,0)),0)</f>
        <v>0</v>
      </c>
    </row>
    <row r="3310" spans="1:5" x14ac:dyDescent="0.25">
      <c r="B3310" s="1">
        <f t="shared" ca="1" si="483"/>
        <v>0</v>
      </c>
      <c r="C3310" s="384">
        <f t="shared" si="482"/>
        <v>45809</v>
      </c>
      <c r="D3310" s="384">
        <f t="shared" si="482"/>
        <v>45838</v>
      </c>
      <c r="E3310" s="385">
        <f ca="1">IFERROR(INDEX('3. GRI Pricing'!$A$16:$AP$616,MATCH('PBI data'!$B3310,'3. GRI Pricing'!$A$16:$A$616,0),MATCH('PBI data'!$D3310,'3. GRI Pricing'!$A$16:$AP$16,0)),0)</f>
        <v>0</v>
      </c>
    </row>
    <row r="3311" spans="1:5" x14ac:dyDescent="0.25">
      <c r="B3311" s="1">
        <f t="shared" ca="1" si="483"/>
        <v>0</v>
      </c>
      <c r="C3311" s="384">
        <f t="shared" ref="C3311:D3326" si="484">C3299</f>
        <v>45839</v>
      </c>
      <c r="D3311" s="384">
        <f t="shared" si="484"/>
        <v>45869</v>
      </c>
      <c r="E3311" s="385">
        <f ca="1">IFERROR(INDEX('3. GRI Pricing'!$A$16:$AP$616,MATCH('PBI data'!$B3311,'3. GRI Pricing'!$A$16:$A$616,0),MATCH('PBI data'!$D3311,'3. GRI Pricing'!$A$16:$AP$16,0)),0)</f>
        <v>0</v>
      </c>
    </row>
    <row r="3312" spans="1:5" x14ac:dyDescent="0.25">
      <c r="B3312" s="1">
        <f t="shared" ca="1" si="483"/>
        <v>0</v>
      </c>
      <c r="C3312" s="384">
        <f t="shared" si="484"/>
        <v>45870</v>
      </c>
      <c r="D3312" s="384">
        <f t="shared" si="484"/>
        <v>45900</v>
      </c>
      <c r="E3312" s="385">
        <f ca="1">IFERROR(INDEX('3. GRI Pricing'!$A$16:$AP$616,MATCH('PBI data'!$B3312,'3. GRI Pricing'!$A$16:$A$616,0),MATCH('PBI data'!$D3312,'3. GRI Pricing'!$A$16:$AP$16,0)),0)</f>
        <v>0</v>
      </c>
    </row>
    <row r="3313" spans="1:5" x14ac:dyDescent="0.25">
      <c r="B3313" s="1">
        <f t="shared" ca="1" si="483"/>
        <v>0</v>
      </c>
      <c r="C3313" s="384">
        <f t="shared" si="484"/>
        <v>45901</v>
      </c>
      <c r="D3313" s="384">
        <f t="shared" si="484"/>
        <v>45930</v>
      </c>
      <c r="E3313" s="385">
        <f ca="1">IFERROR(INDEX('3. GRI Pricing'!$A$16:$AP$616,MATCH('PBI data'!$B3313,'3. GRI Pricing'!$A$16:$A$616,0),MATCH('PBI data'!$D3313,'3. GRI Pricing'!$A$16:$AP$16,0)),0)</f>
        <v>0</v>
      </c>
    </row>
    <row r="3314" spans="1:5" x14ac:dyDescent="0.25">
      <c r="A3314" s="381">
        <f>A3302+1</f>
        <v>277</v>
      </c>
      <c r="B3314" s="381">
        <f ca="1">OFFSET('3. GRI Pricing'!$A$16,'PBI data'!A3314,0)</f>
        <v>0</v>
      </c>
      <c r="C3314" s="384">
        <f t="shared" si="484"/>
        <v>45566</v>
      </c>
      <c r="D3314" s="384">
        <f t="shared" si="484"/>
        <v>45596</v>
      </c>
      <c r="E3314" s="385">
        <f ca="1">IFERROR(INDEX('3. GRI Pricing'!$A$16:$AP$616,MATCH('PBI data'!$B3314,'3. GRI Pricing'!$A$16:$A$616,0),MATCH('PBI data'!$D3314,'3. GRI Pricing'!$A$16:$AP$16,0)),0)</f>
        <v>0</v>
      </c>
    </row>
    <row r="3315" spans="1:5" x14ac:dyDescent="0.25">
      <c r="B3315" s="1">
        <f ca="1">B3314</f>
        <v>0</v>
      </c>
      <c r="C3315" s="384">
        <f t="shared" si="484"/>
        <v>45597</v>
      </c>
      <c r="D3315" s="384">
        <f t="shared" si="484"/>
        <v>45626</v>
      </c>
      <c r="E3315" s="385">
        <f ca="1">IFERROR(INDEX('3. GRI Pricing'!$A$16:$AP$616,MATCH('PBI data'!$B3315,'3. GRI Pricing'!$A$16:$A$616,0),MATCH('PBI data'!$D3315,'3. GRI Pricing'!$A$16:$AP$16,0)),0)</f>
        <v>0</v>
      </c>
    </row>
    <row r="3316" spans="1:5" x14ac:dyDescent="0.25">
      <c r="B3316" s="1">
        <f t="shared" ref="B3316:B3325" ca="1" si="485">B3315</f>
        <v>0</v>
      </c>
      <c r="C3316" s="384">
        <f t="shared" si="484"/>
        <v>45627</v>
      </c>
      <c r="D3316" s="384">
        <f t="shared" si="484"/>
        <v>45657</v>
      </c>
      <c r="E3316" s="385">
        <f ca="1">IFERROR(INDEX('3. GRI Pricing'!$A$16:$AP$616,MATCH('PBI data'!$B3316,'3. GRI Pricing'!$A$16:$A$616,0),MATCH('PBI data'!$D3316,'3. GRI Pricing'!$A$16:$AP$16,0)),0)</f>
        <v>0</v>
      </c>
    </row>
    <row r="3317" spans="1:5" x14ac:dyDescent="0.25">
      <c r="B3317" s="1">
        <f t="shared" ca="1" si="485"/>
        <v>0</v>
      </c>
      <c r="C3317" s="384">
        <f t="shared" si="484"/>
        <v>45658</v>
      </c>
      <c r="D3317" s="384">
        <f t="shared" si="484"/>
        <v>45688</v>
      </c>
      <c r="E3317" s="385">
        <f ca="1">IFERROR(INDEX('3. GRI Pricing'!$A$16:$AP$616,MATCH('PBI data'!$B3317,'3. GRI Pricing'!$A$16:$A$616,0),MATCH('PBI data'!$D3317,'3. GRI Pricing'!$A$16:$AP$16,0)),0)</f>
        <v>0</v>
      </c>
    </row>
    <row r="3318" spans="1:5" x14ac:dyDescent="0.25">
      <c r="B3318" s="1">
        <f t="shared" ca="1" si="485"/>
        <v>0</v>
      </c>
      <c r="C3318" s="384">
        <f t="shared" si="484"/>
        <v>45689</v>
      </c>
      <c r="D3318" s="384">
        <f t="shared" si="484"/>
        <v>45716</v>
      </c>
      <c r="E3318" s="385">
        <f ca="1">IFERROR(INDEX('3. GRI Pricing'!$A$16:$AP$616,MATCH('PBI data'!$B3318,'3. GRI Pricing'!$A$16:$A$616,0),MATCH('PBI data'!$D3318,'3. GRI Pricing'!$A$16:$AP$16,0)),0)</f>
        <v>0</v>
      </c>
    </row>
    <row r="3319" spans="1:5" x14ac:dyDescent="0.25">
      <c r="B3319" s="1">
        <f t="shared" ca="1" si="485"/>
        <v>0</v>
      </c>
      <c r="C3319" s="384">
        <f t="shared" si="484"/>
        <v>45717</v>
      </c>
      <c r="D3319" s="384">
        <f t="shared" si="484"/>
        <v>45747</v>
      </c>
      <c r="E3319" s="385">
        <f ca="1">IFERROR(INDEX('3. GRI Pricing'!$A$16:$AP$616,MATCH('PBI data'!$B3319,'3. GRI Pricing'!$A$16:$A$616,0),MATCH('PBI data'!$D3319,'3. GRI Pricing'!$A$16:$AP$16,0)),0)</f>
        <v>0</v>
      </c>
    </row>
    <row r="3320" spans="1:5" x14ac:dyDescent="0.25">
      <c r="B3320" s="1">
        <f t="shared" ca="1" si="485"/>
        <v>0</v>
      </c>
      <c r="C3320" s="384">
        <f t="shared" si="484"/>
        <v>45748</v>
      </c>
      <c r="D3320" s="384">
        <f t="shared" si="484"/>
        <v>45777</v>
      </c>
      <c r="E3320" s="385">
        <f ca="1">IFERROR(INDEX('3. GRI Pricing'!$A$16:$AP$616,MATCH('PBI data'!$B3320,'3. GRI Pricing'!$A$16:$A$616,0),MATCH('PBI data'!$D3320,'3. GRI Pricing'!$A$16:$AP$16,0)),0)</f>
        <v>0</v>
      </c>
    </row>
    <row r="3321" spans="1:5" x14ac:dyDescent="0.25">
      <c r="B3321" s="1">
        <f t="shared" ca="1" si="485"/>
        <v>0</v>
      </c>
      <c r="C3321" s="384">
        <f t="shared" si="484"/>
        <v>45778</v>
      </c>
      <c r="D3321" s="384">
        <f t="shared" si="484"/>
        <v>45808</v>
      </c>
      <c r="E3321" s="385">
        <f ca="1">IFERROR(INDEX('3. GRI Pricing'!$A$16:$AP$616,MATCH('PBI data'!$B3321,'3. GRI Pricing'!$A$16:$A$616,0),MATCH('PBI data'!$D3321,'3. GRI Pricing'!$A$16:$AP$16,0)),0)</f>
        <v>0</v>
      </c>
    </row>
    <row r="3322" spans="1:5" x14ac:dyDescent="0.25">
      <c r="B3322" s="1">
        <f t="shared" ca="1" si="485"/>
        <v>0</v>
      </c>
      <c r="C3322" s="384">
        <f t="shared" si="484"/>
        <v>45809</v>
      </c>
      <c r="D3322" s="384">
        <f t="shared" si="484"/>
        <v>45838</v>
      </c>
      <c r="E3322" s="385">
        <f ca="1">IFERROR(INDEX('3. GRI Pricing'!$A$16:$AP$616,MATCH('PBI data'!$B3322,'3. GRI Pricing'!$A$16:$A$616,0),MATCH('PBI data'!$D3322,'3. GRI Pricing'!$A$16:$AP$16,0)),0)</f>
        <v>0</v>
      </c>
    </row>
    <row r="3323" spans="1:5" x14ac:dyDescent="0.25">
      <c r="B3323" s="1">
        <f t="shared" ca="1" si="485"/>
        <v>0</v>
      </c>
      <c r="C3323" s="384">
        <f t="shared" si="484"/>
        <v>45839</v>
      </c>
      <c r="D3323" s="384">
        <f t="shared" si="484"/>
        <v>45869</v>
      </c>
      <c r="E3323" s="385">
        <f ca="1">IFERROR(INDEX('3. GRI Pricing'!$A$16:$AP$616,MATCH('PBI data'!$B3323,'3. GRI Pricing'!$A$16:$A$616,0),MATCH('PBI data'!$D3323,'3. GRI Pricing'!$A$16:$AP$16,0)),0)</f>
        <v>0</v>
      </c>
    </row>
    <row r="3324" spans="1:5" x14ac:dyDescent="0.25">
      <c r="B3324" s="1">
        <f t="shared" ca="1" si="485"/>
        <v>0</v>
      </c>
      <c r="C3324" s="384">
        <f t="shared" si="484"/>
        <v>45870</v>
      </c>
      <c r="D3324" s="384">
        <f t="shared" si="484"/>
        <v>45900</v>
      </c>
      <c r="E3324" s="385">
        <f ca="1">IFERROR(INDEX('3. GRI Pricing'!$A$16:$AP$616,MATCH('PBI data'!$B3324,'3. GRI Pricing'!$A$16:$A$616,0),MATCH('PBI data'!$D3324,'3. GRI Pricing'!$A$16:$AP$16,0)),0)</f>
        <v>0</v>
      </c>
    </row>
    <row r="3325" spans="1:5" x14ac:dyDescent="0.25">
      <c r="B3325" s="1">
        <f t="shared" ca="1" si="485"/>
        <v>0</v>
      </c>
      <c r="C3325" s="384">
        <f t="shared" si="484"/>
        <v>45901</v>
      </c>
      <c r="D3325" s="384">
        <f t="shared" si="484"/>
        <v>45930</v>
      </c>
      <c r="E3325" s="385">
        <f ca="1">IFERROR(INDEX('3. GRI Pricing'!$A$16:$AP$616,MATCH('PBI data'!$B3325,'3. GRI Pricing'!$A$16:$A$616,0),MATCH('PBI data'!$D3325,'3. GRI Pricing'!$A$16:$AP$16,0)),0)</f>
        <v>0</v>
      </c>
    </row>
    <row r="3326" spans="1:5" x14ac:dyDescent="0.25">
      <c r="A3326" s="381">
        <f>A3314+1</f>
        <v>278</v>
      </c>
      <c r="B3326" s="383">
        <f ca="1">OFFSET('3. GRI Pricing'!$A$16,'PBI data'!A3326,0)</f>
        <v>0</v>
      </c>
      <c r="C3326" s="384">
        <f t="shared" si="484"/>
        <v>45566</v>
      </c>
      <c r="D3326" s="384">
        <f t="shared" si="484"/>
        <v>45596</v>
      </c>
      <c r="E3326" s="385">
        <f ca="1">IFERROR(INDEX('3. GRI Pricing'!$A$16:$AP$616,MATCH('PBI data'!$B3326,'3. GRI Pricing'!$A$16:$A$616,0),MATCH('PBI data'!$D3326,'3. GRI Pricing'!$A$16:$AP$16,0)),0)</f>
        <v>0</v>
      </c>
    </row>
    <row r="3327" spans="1:5" x14ac:dyDescent="0.25">
      <c r="B3327" s="1">
        <f ca="1">B3326</f>
        <v>0</v>
      </c>
      <c r="C3327" s="384">
        <f t="shared" ref="C3327:D3342" si="486">C3315</f>
        <v>45597</v>
      </c>
      <c r="D3327" s="384">
        <f t="shared" si="486"/>
        <v>45626</v>
      </c>
      <c r="E3327" s="385">
        <f ca="1">IFERROR(INDEX('3. GRI Pricing'!$A$16:$AP$616,MATCH('PBI data'!$B3327,'3. GRI Pricing'!$A$16:$A$616,0),MATCH('PBI data'!$D3327,'3. GRI Pricing'!$A$16:$AP$16,0)),0)</f>
        <v>0</v>
      </c>
    </row>
    <row r="3328" spans="1:5" x14ac:dyDescent="0.25">
      <c r="B3328" s="1">
        <f t="shared" ref="B3328:B3337" ca="1" si="487">B3327</f>
        <v>0</v>
      </c>
      <c r="C3328" s="384">
        <f t="shared" si="486"/>
        <v>45627</v>
      </c>
      <c r="D3328" s="384">
        <f t="shared" si="486"/>
        <v>45657</v>
      </c>
      <c r="E3328" s="385">
        <f ca="1">IFERROR(INDEX('3. GRI Pricing'!$A$16:$AP$616,MATCH('PBI data'!$B3328,'3. GRI Pricing'!$A$16:$A$616,0),MATCH('PBI data'!$D3328,'3. GRI Pricing'!$A$16:$AP$16,0)),0)</f>
        <v>0</v>
      </c>
    </row>
    <row r="3329" spans="1:5" x14ac:dyDescent="0.25">
      <c r="B3329" s="1">
        <f t="shared" ca="1" si="487"/>
        <v>0</v>
      </c>
      <c r="C3329" s="384">
        <f t="shared" si="486"/>
        <v>45658</v>
      </c>
      <c r="D3329" s="384">
        <f t="shared" si="486"/>
        <v>45688</v>
      </c>
      <c r="E3329" s="385">
        <f ca="1">IFERROR(INDEX('3. GRI Pricing'!$A$16:$AP$616,MATCH('PBI data'!$B3329,'3. GRI Pricing'!$A$16:$A$616,0),MATCH('PBI data'!$D3329,'3. GRI Pricing'!$A$16:$AP$16,0)),0)</f>
        <v>0</v>
      </c>
    </row>
    <row r="3330" spans="1:5" x14ac:dyDescent="0.25">
      <c r="B3330" s="1">
        <f t="shared" ca="1" si="487"/>
        <v>0</v>
      </c>
      <c r="C3330" s="384">
        <f t="shared" si="486"/>
        <v>45689</v>
      </c>
      <c r="D3330" s="384">
        <f t="shared" si="486"/>
        <v>45716</v>
      </c>
      <c r="E3330" s="385">
        <f ca="1">IFERROR(INDEX('3. GRI Pricing'!$A$16:$AP$616,MATCH('PBI data'!$B3330,'3. GRI Pricing'!$A$16:$A$616,0),MATCH('PBI data'!$D3330,'3. GRI Pricing'!$A$16:$AP$16,0)),0)</f>
        <v>0</v>
      </c>
    </row>
    <row r="3331" spans="1:5" x14ac:dyDescent="0.25">
      <c r="B3331" s="1">
        <f t="shared" ca="1" si="487"/>
        <v>0</v>
      </c>
      <c r="C3331" s="384">
        <f t="shared" si="486"/>
        <v>45717</v>
      </c>
      <c r="D3331" s="384">
        <f t="shared" si="486"/>
        <v>45747</v>
      </c>
      <c r="E3331" s="385">
        <f ca="1">IFERROR(INDEX('3. GRI Pricing'!$A$16:$AP$616,MATCH('PBI data'!$B3331,'3. GRI Pricing'!$A$16:$A$616,0),MATCH('PBI data'!$D3331,'3. GRI Pricing'!$A$16:$AP$16,0)),0)</f>
        <v>0</v>
      </c>
    </row>
    <row r="3332" spans="1:5" x14ac:dyDescent="0.25">
      <c r="B3332" s="1">
        <f t="shared" ca="1" si="487"/>
        <v>0</v>
      </c>
      <c r="C3332" s="384">
        <f t="shared" si="486"/>
        <v>45748</v>
      </c>
      <c r="D3332" s="384">
        <f t="shared" si="486"/>
        <v>45777</v>
      </c>
      <c r="E3332" s="385">
        <f ca="1">IFERROR(INDEX('3. GRI Pricing'!$A$16:$AP$616,MATCH('PBI data'!$B3332,'3. GRI Pricing'!$A$16:$A$616,0),MATCH('PBI data'!$D3332,'3. GRI Pricing'!$A$16:$AP$16,0)),0)</f>
        <v>0</v>
      </c>
    </row>
    <row r="3333" spans="1:5" x14ac:dyDescent="0.25">
      <c r="B3333" s="1">
        <f t="shared" ca="1" si="487"/>
        <v>0</v>
      </c>
      <c r="C3333" s="384">
        <f t="shared" si="486"/>
        <v>45778</v>
      </c>
      <c r="D3333" s="384">
        <f t="shared" si="486"/>
        <v>45808</v>
      </c>
      <c r="E3333" s="385">
        <f ca="1">IFERROR(INDEX('3. GRI Pricing'!$A$16:$AP$616,MATCH('PBI data'!$B3333,'3. GRI Pricing'!$A$16:$A$616,0),MATCH('PBI data'!$D3333,'3. GRI Pricing'!$A$16:$AP$16,0)),0)</f>
        <v>0</v>
      </c>
    </row>
    <row r="3334" spans="1:5" x14ac:dyDescent="0.25">
      <c r="B3334" s="1">
        <f t="shared" ca="1" si="487"/>
        <v>0</v>
      </c>
      <c r="C3334" s="384">
        <f t="shared" si="486"/>
        <v>45809</v>
      </c>
      <c r="D3334" s="384">
        <f t="shared" si="486"/>
        <v>45838</v>
      </c>
      <c r="E3334" s="385">
        <f ca="1">IFERROR(INDEX('3. GRI Pricing'!$A$16:$AP$616,MATCH('PBI data'!$B3334,'3. GRI Pricing'!$A$16:$A$616,0),MATCH('PBI data'!$D3334,'3. GRI Pricing'!$A$16:$AP$16,0)),0)</f>
        <v>0</v>
      </c>
    </row>
    <row r="3335" spans="1:5" x14ac:dyDescent="0.25">
      <c r="B3335" s="1">
        <f t="shared" ca="1" si="487"/>
        <v>0</v>
      </c>
      <c r="C3335" s="384">
        <f t="shared" si="486"/>
        <v>45839</v>
      </c>
      <c r="D3335" s="384">
        <f t="shared" si="486"/>
        <v>45869</v>
      </c>
      <c r="E3335" s="385">
        <f ca="1">IFERROR(INDEX('3. GRI Pricing'!$A$16:$AP$616,MATCH('PBI data'!$B3335,'3. GRI Pricing'!$A$16:$A$616,0),MATCH('PBI data'!$D3335,'3. GRI Pricing'!$A$16:$AP$16,0)),0)</f>
        <v>0</v>
      </c>
    </row>
    <row r="3336" spans="1:5" x14ac:dyDescent="0.25">
      <c r="B3336" s="1">
        <f t="shared" ca="1" si="487"/>
        <v>0</v>
      </c>
      <c r="C3336" s="384">
        <f t="shared" si="486"/>
        <v>45870</v>
      </c>
      <c r="D3336" s="384">
        <f t="shared" si="486"/>
        <v>45900</v>
      </c>
      <c r="E3336" s="385">
        <f ca="1">IFERROR(INDEX('3. GRI Pricing'!$A$16:$AP$616,MATCH('PBI data'!$B3336,'3. GRI Pricing'!$A$16:$A$616,0),MATCH('PBI data'!$D3336,'3. GRI Pricing'!$A$16:$AP$16,0)),0)</f>
        <v>0</v>
      </c>
    </row>
    <row r="3337" spans="1:5" x14ac:dyDescent="0.25">
      <c r="B3337" s="1">
        <f t="shared" ca="1" si="487"/>
        <v>0</v>
      </c>
      <c r="C3337" s="384">
        <f t="shared" si="486"/>
        <v>45901</v>
      </c>
      <c r="D3337" s="384">
        <f t="shared" si="486"/>
        <v>45930</v>
      </c>
      <c r="E3337" s="385">
        <f ca="1">IFERROR(INDEX('3. GRI Pricing'!$A$16:$AP$616,MATCH('PBI data'!$B3337,'3. GRI Pricing'!$A$16:$A$616,0),MATCH('PBI data'!$D3337,'3. GRI Pricing'!$A$16:$AP$16,0)),0)</f>
        <v>0</v>
      </c>
    </row>
    <row r="3338" spans="1:5" x14ac:dyDescent="0.25">
      <c r="A3338" s="381">
        <f>A3326+1</f>
        <v>279</v>
      </c>
      <c r="B3338" s="383">
        <f ca="1">OFFSET('3. GRI Pricing'!$A$16,'PBI data'!A3338,0)</f>
        <v>0</v>
      </c>
      <c r="C3338" s="384">
        <f t="shared" si="486"/>
        <v>45566</v>
      </c>
      <c r="D3338" s="384">
        <f t="shared" si="486"/>
        <v>45596</v>
      </c>
      <c r="E3338" s="385">
        <f ca="1">IFERROR(INDEX('3. GRI Pricing'!$A$16:$AP$616,MATCH('PBI data'!$B3338,'3. GRI Pricing'!$A$16:$A$616,0),MATCH('PBI data'!$D3338,'3. GRI Pricing'!$A$16:$AP$16,0)),0)</f>
        <v>0</v>
      </c>
    </row>
    <row r="3339" spans="1:5" x14ac:dyDescent="0.25">
      <c r="B3339" s="1">
        <f ca="1">B3338</f>
        <v>0</v>
      </c>
      <c r="C3339" s="384">
        <f t="shared" si="486"/>
        <v>45597</v>
      </c>
      <c r="D3339" s="384">
        <f t="shared" si="486"/>
        <v>45626</v>
      </c>
      <c r="E3339" s="385">
        <f ca="1">IFERROR(INDEX('3. GRI Pricing'!$A$16:$AP$616,MATCH('PBI data'!$B3339,'3. GRI Pricing'!$A$16:$A$616,0),MATCH('PBI data'!$D3339,'3. GRI Pricing'!$A$16:$AP$16,0)),0)</f>
        <v>0</v>
      </c>
    </row>
    <row r="3340" spans="1:5" x14ac:dyDescent="0.25">
      <c r="B3340" s="1">
        <f t="shared" ref="B3340:B3349" ca="1" si="488">B3339</f>
        <v>0</v>
      </c>
      <c r="C3340" s="384">
        <f t="shared" si="486"/>
        <v>45627</v>
      </c>
      <c r="D3340" s="384">
        <f t="shared" si="486"/>
        <v>45657</v>
      </c>
      <c r="E3340" s="385">
        <f ca="1">IFERROR(INDEX('3. GRI Pricing'!$A$16:$AP$616,MATCH('PBI data'!$B3340,'3. GRI Pricing'!$A$16:$A$616,0),MATCH('PBI data'!$D3340,'3. GRI Pricing'!$A$16:$AP$16,0)),0)</f>
        <v>0</v>
      </c>
    </row>
    <row r="3341" spans="1:5" x14ac:dyDescent="0.25">
      <c r="B3341" s="1">
        <f t="shared" ca="1" si="488"/>
        <v>0</v>
      </c>
      <c r="C3341" s="384">
        <f t="shared" si="486"/>
        <v>45658</v>
      </c>
      <c r="D3341" s="384">
        <f t="shared" si="486"/>
        <v>45688</v>
      </c>
      <c r="E3341" s="385">
        <f ca="1">IFERROR(INDEX('3. GRI Pricing'!$A$16:$AP$616,MATCH('PBI data'!$B3341,'3. GRI Pricing'!$A$16:$A$616,0),MATCH('PBI data'!$D3341,'3. GRI Pricing'!$A$16:$AP$16,0)),0)</f>
        <v>0</v>
      </c>
    </row>
    <row r="3342" spans="1:5" x14ac:dyDescent="0.25">
      <c r="B3342" s="1">
        <f t="shared" ca="1" si="488"/>
        <v>0</v>
      </c>
      <c r="C3342" s="384">
        <f t="shared" si="486"/>
        <v>45689</v>
      </c>
      <c r="D3342" s="384">
        <f t="shared" si="486"/>
        <v>45716</v>
      </c>
      <c r="E3342" s="385">
        <f ca="1">IFERROR(INDEX('3. GRI Pricing'!$A$16:$AP$616,MATCH('PBI data'!$B3342,'3. GRI Pricing'!$A$16:$A$616,0),MATCH('PBI data'!$D3342,'3. GRI Pricing'!$A$16:$AP$16,0)),0)</f>
        <v>0</v>
      </c>
    </row>
    <row r="3343" spans="1:5" x14ac:dyDescent="0.25">
      <c r="B3343" s="1">
        <f t="shared" ca="1" si="488"/>
        <v>0</v>
      </c>
      <c r="C3343" s="384">
        <f t="shared" ref="C3343:D3358" si="489">C3331</f>
        <v>45717</v>
      </c>
      <c r="D3343" s="384">
        <f t="shared" si="489"/>
        <v>45747</v>
      </c>
      <c r="E3343" s="385">
        <f ca="1">IFERROR(INDEX('3. GRI Pricing'!$A$16:$AP$616,MATCH('PBI data'!$B3343,'3. GRI Pricing'!$A$16:$A$616,0),MATCH('PBI data'!$D3343,'3. GRI Pricing'!$A$16:$AP$16,0)),0)</f>
        <v>0</v>
      </c>
    </row>
    <row r="3344" spans="1:5" x14ac:dyDescent="0.25">
      <c r="B3344" s="1">
        <f t="shared" ca="1" si="488"/>
        <v>0</v>
      </c>
      <c r="C3344" s="384">
        <f t="shared" si="489"/>
        <v>45748</v>
      </c>
      <c r="D3344" s="384">
        <f t="shared" si="489"/>
        <v>45777</v>
      </c>
      <c r="E3344" s="385">
        <f ca="1">IFERROR(INDEX('3. GRI Pricing'!$A$16:$AP$616,MATCH('PBI data'!$B3344,'3. GRI Pricing'!$A$16:$A$616,0),MATCH('PBI data'!$D3344,'3. GRI Pricing'!$A$16:$AP$16,0)),0)</f>
        <v>0</v>
      </c>
    </row>
    <row r="3345" spans="1:5" x14ac:dyDescent="0.25">
      <c r="B3345" s="1">
        <f t="shared" ca="1" si="488"/>
        <v>0</v>
      </c>
      <c r="C3345" s="384">
        <f t="shared" si="489"/>
        <v>45778</v>
      </c>
      <c r="D3345" s="384">
        <f t="shared" si="489"/>
        <v>45808</v>
      </c>
      <c r="E3345" s="385">
        <f ca="1">IFERROR(INDEX('3. GRI Pricing'!$A$16:$AP$616,MATCH('PBI data'!$B3345,'3. GRI Pricing'!$A$16:$A$616,0),MATCH('PBI data'!$D3345,'3. GRI Pricing'!$A$16:$AP$16,0)),0)</f>
        <v>0</v>
      </c>
    </row>
    <row r="3346" spans="1:5" x14ac:dyDescent="0.25">
      <c r="B3346" s="1">
        <f t="shared" ca="1" si="488"/>
        <v>0</v>
      </c>
      <c r="C3346" s="384">
        <f t="shared" si="489"/>
        <v>45809</v>
      </c>
      <c r="D3346" s="384">
        <f t="shared" si="489"/>
        <v>45838</v>
      </c>
      <c r="E3346" s="385">
        <f ca="1">IFERROR(INDEX('3. GRI Pricing'!$A$16:$AP$616,MATCH('PBI data'!$B3346,'3. GRI Pricing'!$A$16:$A$616,0),MATCH('PBI data'!$D3346,'3. GRI Pricing'!$A$16:$AP$16,0)),0)</f>
        <v>0</v>
      </c>
    </row>
    <row r="3347" spans="1:5" x14ac:dyDescent="0.25">
      <c r="B3347" s="1">
        <f t="shared" ca="1" si="488"/>
        <v>0</v>
      </c>
      <c r="C3347" s="384">
        <f t="shared" si="489"/>
        <v>45839</v>
      </c>
      <c r="D3347" s="384">
        <f t="shared" si="489"/>
        <v>45869</v>
      </c>
      <c r="E3347" s="385">
        <f ca="1">IFERROR(INDEX('3. GRI Pricing'!$A$16:$AP$616,MATCH('PBI data'!$B3347,'3. GRI Pricing'!$A$16:$A$616,0),MATCH('PBI data'!$D3347,'3. GRI Pricing'!$A$16:$AP$16,0)),0)</f>
        <v>0</v>
      </c>
    </row>
    <row r="3348" spans="1:5" x14ac:dyDescent="0.25">
      <c r="B3348" s="1">
        <f t="shared" ca="1" si="488"/>
        <v>0</v>
      </c>
      <c r="C3348" s="384">
        <f t="shared" si="489"/>
        <v>45870</v>
      </c>
      <c r="D3348" s="384">
        <f t="shared" si="489"/>
        <v>45900</v>
      </c>
      <c r="E3348" s="385">
        <f ca="1">IFERROR(INDEX('3. GRI Pricing'!$A$16:$AP$616,MATCH('PBI data'!$B3348,'3. GRI Pricing'!$A$16:$A$616,0),MATCH('PBI data'!$D3348,'3. GRI Pricing'!$A$16:$AP$16,0)),0)</f>
        <v>0</v>
      </c>
    </row>
    <row r="3349" spans="1:5" x14ac:dyDescent="0.25">
      <c r="B3349" s="1">
        <f t="shared" ca="1" si="488"/>
        <v>0</v>
      </c>
      <c r="C3349" s="384">
        <f t="shared" si="489"/>
        <v>45901</v>
      </c>
      <c r="D3349" s="384">
        <f t="shared" si="489"/>
        <v>45930</v>
      </c>
      <c r="E3349" s="385">
        <f ca="1">IFERROR(INDEX('3. GRI Pricing'!$A$16:$AP$616,MATCH('PBI data'!$B3349,'3. GRI Pricing'!$A$16:$A$616,0),MATCH('PBI data'!$D3349,'3. GRI Pricing'!$A$16:$AP$16,0)),0)</f>
        <v>0</v>
      </c>
    </row>
    <row r="3350" spans="1:5" x14ac:dyDescent="0.25">
      <c r="A3350" s="381">
        <f>A3338+1</f>
        <v>280</v>
      </c>
      <c r="B3350" s="383">
        <f ca="1">OFFSET('3. GRI Pricing'!$A$16,'PBI data'!A3350,0)</f>
        <v>0</v>
      </c>
      <c r="C3350" s="384">
        <f t="shared" si="489"/>
        <v>45566</v>
      </c>
      <c r="D3350" s="384">
        <f t="shared" si="489"/>
        <v>45596</v>
      </c>
      <c r="E3350" s="385">
        <f ca="1">IFERROR(INDEX('3. GRI Pricing'!$A$16:$AP$616,MATCH('PBI data'!$B3350,'3. GRI Pricing'!$A$16:$A$616,0),MATCH('PBI data'!$D3350,'3. GRI Pricing'!$A$16:$AP$16,0)),0)</f>
        <v>0</v>
      </c>
    </row>
    <row r="3351" spans="1:5" x14ac:dyDescent="0.25">
      <c r="B3351" s="1">
        <f ca="1">B3350</f>
        <v>0</v>
      </c>
      <c r="C3351" s="384">
        <f t="shared" si="489"/>
        <v>45597</v>
      </c>
      <c r="D3351" s="384">
        <f t="shared" si="489"/>
        <v>45626</v>
      </c>
      <c r="E3351" s="385">
        <f ca="1">IFERROR(INDEX('3. GRI Pricing'!$A$16:$AP$616,MATCH('PBI data'!$B3351,'3. GRI Pricing'!$A$16:$A$616,0),MATCH('PBI data'!$D3351,'3. GRI Pricing'!$A$16:$AP$16,0)),0)</f>
        <v>0</v>
      </c>
    </row>
    <row r="3352" spans="1:5" x14ac:dyDescent="0.25">
      <c r="B3352" s="1">
        <f t="shared" ref="B3352:B3361" ca="1" si="490">B3351</f>
        <v>0</v>
      </c>
      <c r="C3352" s="384">
        <f t="shared" si="489"/>
        <v>45627</v>
      </c>
      <c r="D3352" s="384">
        <f t="shared" si="489"/>
        <v>45657</v>
      </c>
      <c r="E3352" s="385">
        <f ca="1">IFERROR(INDEX('3. GRI Pricing'!$A$16:$AP$616,MATCH('PBI data'!$B3352,'3. GRI Pricing'!$A$16:$A$616,0),MATCH('PBI data'!$D3352,'3. GRI Pricing'!$A$16:$AP$16,0)),0)</f>
        <v>0</v>
      </c>
    </row>
    <row r="3353" spans="1:5" x14ac:dyDescent="0.25">
      <c r="B3353" s="1">
        <f t="shared" ca="1" si="490"/>
        <v>0</v>
      </c>
      <c r="C3353" s="384">
        <f t="shared" si="489"/>
        <v>45658</v>
      </c>
      <c r="D3353" s="384">
        <f t="shared" si="489"/>
        <v>45688</v>
      </c>
      <c r="E3353" s="385">
        <f ca="1">IFERROR(INDEX('3. GRI Pricing'!$A$16:$AP$616,MATCH('PBI data'!$B3353,'3. GRI Pricing'!$A$16:$A$616,0),MATCH('PBI data'!$D3353,'3. GRI Pricing'!$A$16:$AP$16,0)),0)</f>
        <v>0</v>
      </c>
    </row>
    <row r="3354" spans="1:5" x14ac:dyDescent="0.25">
      <c r="B3354" s="1">
        <f t="shared" ca="1" si="490"/>
        <v>0</v>
      </c>
      <c r="C3354" s="384">
        <f t="shared" si="489"/>
        <v>45689</v>
      </c>
      <c r="D3354" s="384">
        <f t="shared" si="489"/>
        <v>45716</v>
      </c>
      <c r="E3354" s="385">
        <f ca="1">IFERROR(INDEX('3. GRI Pricing'!$A$16:$AP$616,MATCH('PBI data'!$B3354,'3. GRI Pricing'!$A$16:$A$616,0),MATCH('PBI data'!$D3354,'3. GRI Pricing'!$A$16:$AP$16,0)),0)</f>
        <v>0</v>
      </c>
    </row>
    <row r="3355" spans="1:5" x14ac:dyDescent="0.25">
      <c r="B3355" s="1">
        <f t="shared" ca="1" si="490"/>
        <v>0</v>
      </c>
      <c r="C3355" s="384">
        <f t="shared" si="489"/>
        <v>45717</v>
      </c>
      <c r="D3355" s="384">
        <f t="shared" si="489"/>
        <v>45747</v>
      </c>
      <c r="E3355" s="385">
        <f ca="1">IFERROR(INDEX('3. GRI Pricing'!$A$16:$AP$616,MATCH('PBI data'!$B3355,'3. GRI Pricing'!$A$16:$A$616,0),MATCH('PBI data'!$D3355,'3. GRI Pricing'!$A$16:$AP$16,0)),0)</f>
        <v>0</v>
      </c>
    </row>
    <row r="3356" spans="1:5" x14ac:dyDescent="0.25">
      <c r="B3356" s="1">
        <f t="shared" ca="1" si="490"/>
        <v>0</v>
      </c>
      <c r="C3356" s="384">
        <f t="shared" si="489"/>
        <v>45748</v>
      </c>
      <c r="D3356" s="384">
        <f t="shared" si="489"/>
        <v>45777</v>
      </c>
      <c r="E3356" s="385">
        <f ca="1">IFERROR(INDEX('3. GRI Pricing'!$A$16:$AP$616,MATCH('PBI data'!$B3356,'3. GRI Pricing'!$A$16:$A$616,0),MATCH('PBI data'!$D3356,'3. GRI Pricing'!$A$16:$AP$16,0)),0)</f>
        <v>0</v>
      </c>
    </row>
    <row r="3357" spans="1:5" x14ac:dyDescent="0.25">
      <c r="B3357" s="1">
        <f t="shared" ca="1" si="490"/>
        <v>0</v>
      </c>
      <c r="C3357" s="384">
        <f t="shared" si="489"/>
        <v>45778</v>
      </c>
      <c r="D3357" s="384">
        <f t="shared" si="489"/>
        <v>45808</v>
      </c>
      <c r="E3357" s="385">
        <f ca="1">IFERROR(INDEX('3. GRI Pricing'!$A$16:$AP$616,MATCH('PBI data'!$B3357,'3. GRI Pricing'!$A$16:$A$616,0),MATCH('PBI data'!$D3357,'3. GRI Pricing'!$A$16:$AP$16,0)),0)</f>
        <v>0</v>
      </c>
    </row>
    <row r="3358" spans="1:5" x14ac:dyDescent="0.25">
      <c r="B3358" s="1">
        <f t="shared" ca="1" si="490"/>
        <v>0</v>
      </c>
      <c r="C3358" s="384">
        <f t="shared" si="489"/>
        <v>45809</v>
      </c>
      <c r="D3358" s="384">
        <f t="shared" si="489"/>
        <v>45838</v>
      </c>
      <c r="E3358" s="385">
        <f ca="1">IFERROR(INDEX('3. GRI Pricing'!$A$16:$AP$616,MATCH('PBI data'!$B3358,'3. GRI Pricing'!$A$16:$A$616,0),MATCH('PBI data'!$D3358,'3. GRI Pricing'!$A$16:$AP$16,0)),0)</f>
        <v>0</v>
      </c>
    </row>
    <row r="3359" spans="1:5" x14ac:dyDescent="0.25">
      <c r="B3359" s="1">
        <f t="shared" ca="1" si="490"/>
        <v>0</v>
      </c>
      <c r="C3359" s="384">
        <f t="shared" ref="C3359:D3374" si="491">C3347</f>
        <v>45839</v>
      </c>
      <c r="D3359" s="384">
        <f t="shared" si="491"/>
        <v>45869</v>
      </c>
      <c r="E3359" s="385">
        <f ca="1">IFERROR(INDEX('3. GRI Pricing'!$A$16:$AP$616,MATCH('PBI data'!$B3359,'3. GRI Pricing'!$A$16:$A$616,0),MATCH('PBI data'!$D3359,'3. GRI Pricing'!$A$16:$AP$16,0)),0)</f>
        <v>0</v>
      </c>
    </row>
    <row r="3360" spans="1:5" x14ac:dyDescent="0.25">
      <c r="B3360" s="1">
        <f t="shared" ca="1" si="490"/>
        <v>0</v>
      </c>
      <c r="C3360" s="384">
        <f t="shared" si="491"/>
        <v>45870</v>
      </c>
      <c r="D3360" s="384">
        <f t="shared" si="491"/>
        <v>45900</v>
      </c>
      <c r="E3360" s="385">
        <f ca="1">IFERROR(INDEX('3. GRI Pricing'!$A$16:$AP$616,MATCH('PBI data'!$B3360,'3. GRI Pricing'!$A$16:$A$616,0),MATCH('PBI data'!$D3360,'3. GRI Pricing'!$A$16:$AP$16,0)),0)</f>
        <v>0</v>
      </c>
    </row>
    <row r="3361" spans="1:5" x14ac:dyDescent="0.25">
      <c r="B3361" s="1">
        <f t="shared" ca="1" si="490"/>
        <v>0</v>
      </c>
      <c r="C3361" s="384">
        <f t="shared" si="491"/>
        <v>45901</v>
      </c>
      <c r="D3361" s="384">
        <f t="shared" si="491"/>
        <v>45930</v>
      </c>
      <c r="E3361" s="385">
        <f ca="1">IFERROR(INDEX('3. GRI Pricing'!$A$16:$AP$616,MATCH('PBI data'!$B3361,'3. GRI Pricing'!$A$16:$A$616,0),MATCH('PBI data'!$D3361,'3. GRI Pricing'!$A$16:$AP$16,0)),0)</f>
        <v>0</v>
      </c>
    </row>
    <row r="3362" spans="1:5" x14ac:dyDescent="0.25">
      <c r="A3362" s="381">
        <f>A3350+1</f>
        <v>281</v>
      </c>
      <c r="B3362" s="383">
        <f ca="1">OFFSET('3. GRI Pricing'!$A$16,'PBI data'!A3362,0)</f>
        <v>0</v>
      </c>
      <c r="C3362" s="384">
        <f t="shared" si="491"/>
        <v>45566</v>
      </c>
      <c r="D3362" s="384">
        <f t="shared" si="491"/>
        <v>45596</v>
      </c>
      <c r="E3362" s="385">
        <f ca="1">IFERROR(INDEX('3. GRI Pricing'!$A$16:$AP$616,MATCH('PBI data'!$B3362,'3. GRI Pricing'!$A$16:$A$616,0),MATCH('PBI data'!$D3362,'3. GRI Pricing'!$A$16:$AP$16,0)),0)</f>
        <v>0</v>
      </c>
    </row>
    <row r="3363" spans="1:5" x14ac:dyDescent="0.25">
      <c r="B3363" s="1">
        <f ca="1">B3362</f>
        <v>0</v>
      </c>
      <c r="C3363" s="384">
        <f t="shared" si="491"/>
        <v>45597</v>
      </c>
      <c r="D3363" s="384">
        <f t="shared" si="491"/>
        <v>45626</v>
      </c>
      <c r="E3363" s="385">
        <f ca="1">IFERROR(INDEX('3. GRI Pricing'!$A$16:$AP$616,MATCH('PBI data'!$B3363,'3. GRI Pricing'!$A$16:$A$616,0),MATCH('PBI data'!$D3363,'3. GRI Pricing'!$A$16:$AP$16,0)),0)</f>
        <v>0</v>
      </c>
    </row>
    <row r="3364" spans="1:5" x14ac:dyDescent="0.25">
      <c r="B3364" s="1">
        <f t="shared" ref="B3364:B3373" ca="1" si="492">B3363</f>
        <v>0</v>
      </c>
      <c r="C3364" s="384">
        <f t="shared" si="491"/>
        <v>45627</v>
      </c>
      <c r="D3364" s="384">
        <f t="shared" si="491"/>
        <v>45657</v>
      </c>
      <c r="E3364" s="385">
        <f ca="1">IFERROR(INDEX('3. GRI Pricing'!$A$16:$AP$616,MATCH('PBI data'!$B3364,'3. GRI Pricing'!$A$16:$A$616,0),MATCH('PBI data'!$D3364,'3. GRI Pricing'!$A$16:$AP$16,0)),0)</f>
        <v>0</v>
      </c>
    </row>
    <row r="3365" spans="1:5" x14ac:dyDescent="0.25">
      <c r="B3365" s="1">
        <f t="shared" ca="1" si="492"/>
        <v>0</v>
      </c>
      <c r="C3365" s="384">
        <f t="shared" si="491"/>
        <v>45658</v>
      </c>
      <c r="D3365" s="384">
        <f t="shared" si="491"/>
        <v>45688</v>
      </c>
      <c r="E3365" s="385">
        <f ca="1">IFERROR(INDEX('3. GRI Pricing'!$A$16:$AP$616,MATCH('PBI data'!$B3365,'3. GRI Pricing'!$A$16:$A$616,0),MATCH('PBI data'!$D3365,'3. GRI Pricing'!$A$16:$AP$16,0)),0)</f>
        <v>0</v>
      </c>
    </row>
    <row r="3366" spans="1:5" x14ac:dyDescent="0.25">
      <c r="B3366" s="1">
        <f t="shared" ca="1" si="492"/>
        <v>0</v>
      </c>
      <c r="C3366" s="384">
        <f t="shared" si="491"/>
        <v>45689</v>
      </c>
      <c r="D3366" s="384">
        <f t="shared" si="491"/>
        <v>45716</v>
      </c>
      <c r="E3366" s="385">
        <f ca="1">IFERROR(INDEX('3. GRI Pricing'!$A$16:$AP$616,MATCH('PBI data'!$B3366,'3. GRI Pricing'!$A$16:$A$616,0),MATCH('PBI data'!$D3366,'3. GRI Pricing'!$A$16:$AP$16,0)),0)</f>
        <v>0</v>
      </c>
    </row>
    <row r="3367" spans="1:5" x14ac:dyDescent="0.25">
      <c r="B3367" s="1">
        <f t="shared" ca="1" si="492"/>
        <v>0</v>
      </c>
      <c r="C3367" s="384">
        <f t="shared" si="491"/>
        <v>45717</v>
      </c>
      <c r="D3367" s="384">
        <f t="shared" si="491"/>
        <v>45747</v>
      </c>
      <c r="E3367" s="385">
        <f ca="1">IFERROR(INDEX('3. GRI Pricing'!$A$16:$AP$616,MATCH('PBI data'!$B3367,'3. GRI Pricing'!$A$16:$A$616,0),MATCH('PBI data'!$D3367,'3. GRI Pricing'!$A$16:$AP$16,0)),0)</f>
        <v>0</v>
      </c>
    </row>
    <row r="3368" spans="1:5" x14ac:dyDescent="0.25">
      <c r="B3368" s="1">
        <f t="shared" ca="1" si="492"/>
        <v>0</v>
      </c>
      <c r="C3368" s="384">
        <f t="shared" si="491"/>
        <v>45748</v>
      </c>
      <c r="D3368" s="384">
        <f t="shared" si="491"/>
        <v>45777</v>
      </c>
      <c r="E3368" s="385">
        <f ca="1">IFERROR(INDEX('3. GRI Pricing'!$A$16:$AP$616,MATCH('PBI data'!$B3368,'3. GRI Pricing'!$A$16:$A$616,0),MATCH('PBI data'!$D3368,'3. GRI Pricing'!$A$16:$AP$16,0)),0)</f>
        <v>0</v>
      </c>
    </row>
    <row r="3369" spans="1:5" x14ac:dyDescent="0.25">
      <c r="B3369" s="1">
        <f t="shared" ca="1" si="492"/>
        <v>0</v>
      </c>
      <c r="C3369" s="384">
        <f t="shared" si="491"/>
        <v>45778</v>
      </c>
      <c r="D3369" s="384">
        <f t="shared" si="491"/>
        <v>45808</v>
      </c>
      <c r="E3369" s="385">
        <f ca="1">IFERROR(INDEX('3. GRI Pricing'!$A$16:$AP$616,MATCH('PBI data'!$B3369,'3. GRI Pricing'!$A$16:$A$616,0),MATCH('PBI data'!$D3369,'3. GRI Pricing'!$A$16:$AP$16,0)),0)</f>
        <v>0</v>
      </c>
    </row>
    <row r="3370" spans="1:5" x14ac:dyDescent="0.25">
      <c r="B3370" s="1">
        <f t="shared" ca="1" si="492"/>
        <v>0</v>
      </c>
      <c r="C3370" s="384">
        <f t="shared" si="491"/>
        <v>45809</v>
      </c>
      <c r="D3370" s="384">
        <f t="shared" si="491"/>
        <v>45838</v>
      </c>
      <c r="E3370" s="385">
        <f ca="1">IFERROR(INDEX('3. GRI Pricing'!$A$16:$AP$616,MATCH('PBI data'!$B3370,'3. GRI Pricing'!$A$16:$A$616,0),MATCH('PBI data'!$D3370,'3. GRI Pricing'!$A$16:$AP$16,0)),0)</f>
        <v>0</v>
      </c>
    </row>
    <row r="3371" spans="1:5" x14ac:dyDescent="0.25">
      <c r="B3371" s="1">
        <f t="shared" ca="1" si="492"/>
        <v>0</v>
      </c>
      <c r="C3371" s="384">
        <f t="shared" si="491"/>
        <v>45839</v>
      </c>
      <c r="D3371" s="384">
        <f t="shared" si="491"/>
        <v>45869</v>
      </c>
      <c r="E3371" s="385">
        <f ca="1">IFERROR(INDEX('3. GRI Pricing'!$A$16:$AP$616,MATCH('PBI data'!$B3371,'3. GRI Pricing'!$A$16:$A$616,0),MATCH('PBI data'!$D3371,'3. GRI Pricing'!$A$16:$AP$16,0)),0)</f>
        <v>0</v>
      </c>
    </row>
    <row r="3372" spans="1:5" x14ac:dyDescent="0.25">
      <c r="B3372" s="1">
        <f t="shared" ca="1" si="492"/>
        <v>0</v>
      </c>
      <c r="C3372" s="384">
        <f t="shared" si="491"/>
        <v>45870</v>
      </c>
      <c r="D3372" s="384">
        <f t="shared" si="491"/>
        <v>45900</v>
      </c>
      <c r="E3372" s="385">
        <f ca="1">IFERROR(INDEX('3. GRI Pricing'!$A$16:$AP$616,MATCH('PBI data'!$B3372,'3. GRI Pricing'!$A$16:$A$616,0),MATCH('PBI data'!$D3372,'3. GRI Pricing'!$A$16:$AP$16,0)),0)</f>
        <v>0</v>
      </c>
    </row>
    <row r="3373" spans="1:5" x14ac:dyDescent="0.25">
      <c r="B3373" s="1">
        <f t="shared" ca="1" si="492"/>
        <v>0</v>
      </c>
      <c r="C3373" s="384">
        <f t="shared" si="491"/>
        <v>45901</v>
      </c>
      <c r="D3373" s="384">
        <f t="shared" si="491"/>
        <v>45930</v>
      </c>
      <c r="E3373" s="385">
        <f ca="1">IFERROR(INDEX('3. GRI Pricing'!$A$16:$AP$616,MATCH('PBI data'!$B3373,'3. GRI Pricing'!$A$16:$A$616,0),MATCH('PBI data'!$D3373,'3. GRI Pricing'!$A$16:$AP$16,0)),0)</f>
        <v>0</v>
      </c>
    </row>
    <row r="3374" spans="1:5" x14ac:dyDescent="0.25">
      <c r="A3374" s="381">
        <f>A3362+1</f>
        <v>282</v>
      </c>
      <c r="B3374" s="383">
        <f ca="1">OFFSET('3. GRI Pricing'!$A$16,'PBI data'!A3374,0)</f>
        <v>0</v>
      </c>
      <c r="C3374" s="384">
        <f t="shared" si="491"/>
        <v>45566</v>
      </c>
      <c r="D3374" s="384">
        <f t="shared" si="491"/>
        <v>45596</v>
      </c>
      <c r="E3374" s="385">
        <f ca="1">IFERROR(INDEX('3. GRI Pricing'!$A$16:$AP$616,MATCH('PBI data'!$B3374,'3. GRI Pricing'!$A$16:$A$616,0),MATCH('PBI data'!$D3374,'3. GRI Pricing'!$A$16:$AP$16,0)),0)</f>
        <v>0</v>
      </c>
    </row>
    <row r="3375" spans="1:5" x14ac:dyDescent="0.25">
      <c r="B3375" s="1">
        <f ca="1">B3374</f>
        <v>0</v>
      </c>
      <c r="C3375" s="384">
        <f t="shared" ref="C3375:D3390" si="493">C3363</f>
        <v>45597</v>
      </c>
      <c r="D3375" s="384">
        <f t="shared" si="493"/>
        <v>45626</v>
      </c>
      <c r="E3375" s="385">
        <f ca="1">IFERROR(INDEX('3. GRI Pricing'!$A$16:$AP$616,MATCH('PBI data'!$B3375,'3. GRI Pricing'!$A$16:$A$616,0),MATCH('PBI data'!$D3375,'3. GRI Pricing'!$A$16:$AP$16,0)),0)</f>
        <v>0</v>
      </c>
    </row>
    <row r="3376" spans="1:5" x14ac:dyDescent="0.25">
      <c r="B3376" s="1">
        <f t="shared" ref="B3376:B3385" ca="1" si="494">B3375</f>
        <v>0</v>
      </c>
      <c r="C3376" s="384">
        <f t="shared" si="493"/>
        <v>45627</v>
      </c>
      <c r="D3376" s="384">
        <f t="shared" si="493"/>
        <v>45657</v>
      </c>
      <c r="E3376" s="385">
        <f ca="1">IFERROR(INDEX('3. GRI Pricing'!$A$16:$AP$616,MATCH('PBI data'!$B3376,'3. GRI Pricing'!$A$16:$A$616,0),MATCH('PBI data'!$D3376,'3. GRI Pricing'!$A$16:$AP$16,0)),0)</f>
        <v>0</v>
      </c>
    </row>
    <row r="3377" spans="1:5" x14ac:dyDescent="0.25">
      <c r="B3377" s="1">
        <f t="shared" ca="1" si="494"/>
        <v>0</v>
      </c>
      <c r="C3377" s="384">
        <f t="shared" si="493"/>
        <v>45658</v>
      </c>
      <c r="D3377" s="384">
        <f t="shared" si="493"/>
        <v>45688</v>
      </c>
      <c r="E3377" s="385">
        <f ca="1">IFERROR(INDEX('3. GRI Pricing'!$A$16:$AP$616,MATCH('PBI data'!$B3377,'3. GRI Pricing'!$A$16:$A$616,0),MATCH('PBI data'!$D3377,'3. GRI Pricing'!$A$16:$AP$16,0)),0)</f>
        <v>0</v>
      </c>
    </row>
    <row r="3378" spans="1:5" x14ac:dyDescent="0.25">
      <c r="B3378" s="1">
        <f t="shared" ca="1" si="494"/>
        <v>0</v>
      </c>
      <c r="C3378" s="384">
        <f t="shared" si="493"/>
        <v>45689</v>
      </c>
      <c r="D3378" s="384">
        <f t="shared" si="493"/>
        <v>45716</v>
      </c>
      <c r="E3378" s="385">
        <f ca="1">IFERROR(INDEX('3. GRI Pricing'!$A$16:$AP$616,MATCH('PBI data'!$B3378,'3. GRI Pricing'!$A$16:$A$616,0),MATCH('PBI data'!$D3378,'3. GRI Pricing'!$A$16:$AP$16,0)),0)</f>
        <v>0</v>
      </c>
    </row>
    <row r="3379" spans="1:5" x14ac:dyDescent="0.25">
      <c r="B3379" s="1">
        <f t="shared" ca="1" si="494"/>
        <v>0</v>
      </c>
      <c r="C3379" s="384">
        <f t="shared" si="493"/>
        <v>45717</v>
      </c>
      <c r="D3379" s="384">
        <f t="shared" si="493"/>
        <v>45747</v>
      </c>
      <c r="E3379" s="385">
        <f ca="1">IFERROR(INDEX('3. GRI Pricing'!$A$16:$AP$616,MATCH('PBI data'!$B3379,'3. GRI Pricing'!$A$16:$A$616,0),MATCH('PBI data'!$D3379,'3. GRI Pricing'!$A$16:$AP$16,0)),0)</f>
        <v>0</v>
      </c>
    </row>
    <row r="3380" spans="1:5" x14ac:dyDescent="0.25">
      <c r="B3380" s="1">
        <f t="shared" ca="1" si="494"/>
        <v>0</v>
      </c>
      <c r="C3380" s="384">
        <f t="shared" si="493"/>
        <v>45748</v>
      </c>
      <c r="D3380" s="384">
        <f t="shared" si="493"/>
        <v>45777</v>
      </c>
      <c r="E3380" s="385">
        <f ca="1">IFERROR(INDEX('3. GRI Pricing'!$A$16:$AP$616,MATCH('PBI data'!$B3380,'3. GRI Pricing'!$A$16:$A$616,0),MATCH('PBI data'!$D3380,'3. GRI Pricing'!$A$16:$AP$16,0)),0)</f>
        <v>0</v>
      </c>
    </row>
    <row r="3381" spans="1:5" x14ac:dyDescent="0.25">
      <c r="B3381" s="1">
        <f t="shared" ca="1" si="494"/>
        <v>0</v>
      </c>
      <c r="C3381" s="384">
        <f t="shared" si="493"/>
        <v>45778</v>
      </c>
      <c r="D3381" s="384">
        <f t="shared" si="493"/>
        <v>45808</v>
      </c>
      <c r="E3381" s="385">
        <f ca="1">IFERROR(INDEX('3. GRI Pricing'!$A$16:$AP$616,MATCH('PBI data'!$B3381,'3. GRI Pricing'!$A$16:$A$616,0),MATCH('PBI data'!$D3381,'3. GRI Pricing'!$A$16:$AP$16,0)),0)</f>
        <v>0</v>
      </c>
    </row>
    <row r="3382" spans="1:5" x14ac:dyDescent="0.25">
      <c r="B3382" s="1">
        <f t="shared" ca="1" si="494"/>
        <v>0</v>
      </c>
      <c r="C3382" s="384">
        <f t="shared" si="493"/>
        <v>45809</v>
      </c>
      <c r="D3382" s="384">
        <f t="shared" si="493"/>
        <v>45838</v>
      </c>
      <c r="E3382" s="385">
        <f ca="1">IFERROR(INDEX('3. GRI Pricing'!$A$16:$AP$616,MATCH('PBI data'!$B3382,'3. GRI Pricing'!$A$16:$A$616,0),MATCH('PBI data'!$D3382,'3. GRI Pricing'!$A$16:$AP$16,0)),0)</f>
        <v>0</v>
      </c>
    </row>
    <row r="3383" spans="1:5" x14ac:dyDescent="0.25">
      <c r="B3383" s="1">
        <f t="shared" ca="1" si="494"/>
        <v>0</v>
      </c>
      <c r="C3383" s="384">
        <f t="shared" si="493"/>
        <v>45839</v>
      </c>
      <c r="D3383" s="384">
        <f t="shared" si="493"/>
        <v>45869</v>
      </c>
      <c r="E3383" s="385">
        <f ca="1">IFERROR(INDEX('3. GRI Pricing'!$A$16:$AP$616,MATCH('PBI data'!$B3383,'3. GRI Pricing'!$A$16:$A$616,0),MATCH('PBI data'!$D3383,'3. GRI Pricing'!$A$16:$AP$16,0)),0)</f>
        <v>0</v>
      </c>
    </row>
    <row r="3384" spans="1:5" x14ac:dyDescent="0.25">
      <c r="B3384" s="1">
        <f t="shared" ca="1" si="494"/>
        <v>0</v>
      </c>
      <c r="C3384" s="384">
        <f t="shared" si="493"/>
        <v>45870</v>
      </c>
      <c r="D3384" s="384">
        <f t="shared" si="493"/>
        <v>45900</v>
      </c>
      <c r="E3384" s="385">
        <f ca="1">IFERROR(INDEX('3. GRI Pricing'!$A$16:$AP$616,MATCH('PBI data'!$B3384,'3. GRI Pricing'!$A$16:$A$616,0),MATCH('PBI data'!$D3384,'3. GRI Pricing'!$A$16:$AP$16,0)),0)</f>
        <v>0</v>
      </c>
    </row>
    <row r="3385" spans="1:5" x14ac:dyDescent="0.25">
      <c r="B3385" s="1">
        <f t="shared" ca="1" si="494"/>
        <v>0</v>
      </c>
      <c r="C3385" s="384">
        <f t="shared" si="493"/>
        <v>45901</v>
      </c>
      <c r="D3385" s="384">
        <f t="shared" si="493"/>
        <v>45930</v>
      </c>
      <c r="E3385" s="385">
        <f ca="1">IFERROR(INDEX('3. GRI Pricing'!$A$16:$AP$616,MATCH('PBI data'!$B3385,'3. GRI Pricing'!$A$16:$A$616,0),MATCH('PBI data'!$D3385,'3. GRI Pricing'!$A$16:$AP$16,0)),0)</f>
        <v>0</v>
      </c>
    </row>
    <row r="3386" spans="1:5" x14ac:dyDescent="0.25">
      <c r="A3386" s="381">
        <f>A3374+1</f>
        <v>283</v>
      </c>
      <c r="B3386" s="383">
        <f ca="1">OFFSET('3. GRI Pricing'!$A$16,'PBI data'!A3386,0)</f>
        <v>0</v>
      </c>
      <c r="C3386" s="384">
        <f t="shared" si="493"/>
        <v>45566</v>
      </c>
      <c r="D3386" s="384">
        <f t="shared" si="493"/>
        <v>45596</v>
      </c>
      <c r="E3386" s="385">
        <f ca="1">IFERROR(INDEX('3. GRI Pricing'!$A$16:$AP$616,MATCH('PBI data'!$B3386,'3. GRI Pricing'!$A$16:$A$616,0),MATCH('PBI data'!$D3386,'3. GRI Pricing'!$A$16:$AP$16,0)),0)</f>
        <v>0</v>
      </c>
    </row>
    <row r="3387" spans="1:5" x14ac:dyDescent="0.25">
      <c r="B3387" s="1">
        <f ca="1">B3386</f>
        <v>0</v>
      </c>
      <c r="C3387" s="384">
        <f t="shared" si="493"/>
        <v>45597</v>
      </c>
      <c r="D3387" s="384">
        <f t="shared" si="493"/>
        <v>45626</v>
      </c>
      <c r="E3387" s="385">
        <f ca="1">IFERROR(INDEX('3. GRI Pricing'!$A$16:$AP$616,MATCH('PBI data'!$B3387,'3. GRI Pricing'!$A$16:$A$616,0),MATCH('PBI data'!$D3387,'3. GRI Pricing'!$A$16:$AP$16,0)),0)</f>
        <v>0</v>
      </c>
    </row>
    <row r="3388" spans="1:5" x14ac:dyDescent="0.25">
      <c r="B3388" s="1">
        <f t="shared" ref="B3388:B3397" ca="1" si="495">B3387</f>
        <v>0</v>
      </c>
      <c r="C3388" s="384">
        <f t="shared" si="493"/>
        <v>45627</v>
      </c>
      <c r="D3388" s="384">
        <f t="shared" si="493"/>
        <v>45657</v>
      </c>
      <c r="E3388" s="385">
        <f ca="1">IFERROR(INDEX('3. GRI Pricing'!$A$16:$AP$616,MATCH('PBI data'!$B3388,'3. GRI Pricing'!$A$16:$A$616,0),MATCH('PBI data'!$D3388,'3. GRI Pricing'!$A$16:$AP$16,0)),0)</f>
        <v>0</v>
      </c>
    </row>
    <row r="3389" spans="1:5" x14ac:dyDescent="0.25">
      <c r="B3389" s="1">
        <f t="shared" ca="1" si="495"/>
        <v>0</v>
      </c>
      <c r="C3389" s="384">
        <f t="shared" si="493"/>
        <v>45658</v>
      </c>
      <c r="D3389" s="384">
        <f t="shared" si="493"/>
        <v>45688</v>
      </c>
      <c r="E3389" s="385">
        <f ca="1">IFERROR(INDEX('3. GRI Pricing'!$A$16:$AP$616,MATCH('PBI data'!$B3389,'3. GRI Pricing'!$A$16:$A$616,0),MATCH('PBI data'!$D3389,'3. GRI Pricing'!$A$16:$AP$16,0)),0)</f>
        <v>0</v>
      </c>
    </row>
    <row r="3390" spans="1:5" x14ac:dyDescent="0.25">
      <c r="B3390" s="1">
        <f t="shared" ca="1" si="495"/>
        <v>0</v>
      </c>
      <c r="C3390" s="384">
        <f t="shared" si="493"/>
        <v>45689</v>
      </c>
      <c r="D3390" s="384">
        <f t="shared" si="493"/>
        <v>45716</v>
      </c>
      <c r="E3390" s="385">
        <f ca="1">IFERROR(INDEX('3. GRI Pricing'!$A$16:$AP$616,MATCH('PBI data'!$B3390,'3. GRI Pricing'!$A$16:$A$616,0),MATCH('PBI data'!$D3390,'3. GRI Pricing'!$A$16:$AP$16,0)),0)</f>
        <v>0</v>
      </c>
    </row>
    <row r="3391" spans="1:5" x14ac:dyDescent="0.25">
      <c r="B3391" s="1">
        <f t="shared" ca="1" si="495"/>
        <v>0</v>
      </c>
      <c r="C3391" s="384">
        <f t="shared" ref="C3391:D3406" si="496">C3379</f>
        <v>45717</v>
      </c>
      <c r="D3391" s="384">
        <f t="shared" si="496"/>
        <v>45747</v>
      </c>
      <c r="E3391" s="385">
        <f ca="1">IFERROR(INDEX('3. GRI Pricing'!$A$16:$AP$616,MATCH('PBI data'!$B3391,'3. GRI Pricing'!$A$16:$A$616,0),MATCH('PBI data'!$D3391,'3. GRI Pricing'!$A$16:$AP$16,0)),0)</f>
        <v>0</v>
      </c>
    </row>
    <row r="3392" spans="1:5" x14ac:dyDescent="0.25">
      <c r="B3392" s="1">
        <f t="shared" ca="1" si="495"/>
        <v>0</v>
      </c>
      <c r="C3392" s="384">
        <f t="shared" si="496"/>
        <v>45748</v>
      </c>
      <c r="D3392" s="384">
        <f t="shared" si="496"/>
        <v>45777</v>
      </c>
      <c r="E3392" s="385">
        <f ca="1">IFERROR(INDEX('3. GRI Pricing'!$A$16:$AP$616,MATCH('PBI data'!$B3392,'3. GRI Pricing'!$A$16:$A$616,0),MATCH('PBI data'!$D3392,'3. GRI Pricing'!$A$16:$AP$16,0)),0)</f>
        <v>0</v>
      </c>
    </row>
    <row r="3393" spans="1:5" x14ac:dyDescent="0.25">
      <c r="B3393" s="1">
        <f t="shared" ca="1" si="495"/>
        <v>0</v>
      </c>
      <c r="C3393" s="384">
        <f t="shared" si="496"/>
        <v>45778</v>
      </c>
      <c r="D3393" s="384">
        <f t="shared" si="496"/>
        <v>45808</v>
      </c>
      <c r="E3393" s="385">
        <f ca="1">IFERROR(INDEX('3. GRI Pricing'!$A$16:$AP$616,MATCH('PBI data'!$B3393,'3. GRI Pricing'!$A$16:$A$616,0),MATCH('PBI data'!$D3393,'3. GRI Pricing'!$A$16:$AP$16,0)),0)</f>
        <v>0</v>
      </c>
    </row>
    <row r="3394" spans="1:5" x14ac:dyDescent="0.25">
      <c r="B3394" s="1">
        <f t="shared" ca="1" si="495"/>
        <v>0</v>
      </c>
      <c r="C3394" s="384">
        <f t="shared" si="496"/>
        <v>45809</v>
      </c>
      <c r="D3394" s="384">
        <f t="shared" si="496"/>
        <v>45838</v>
      </c>
      <c r="E3394" s="385">
        <f ca="1">IFERROR(INDEX('3. GRI Pricing'!$A$16:$AP$616,MATCH('PBI data'!$B3394,'3. GRI Pricing'!$A$16:$A$616,0),MATCH('PBI data'!$D3394,'3. GRI Pricing'!$A$16:$AP$16,0)),0)</f>
        <v>0</v>
      </c>
    </row>
    <row r="3395" spans="1:5" x14ac:dyDescent="0.25">
      <c r="B3395" s="1">
        <f t="shared" ca="1" si="495"/>
        <v>0</v>
      </c>
      <c r="C3395" s="384">
        <f t="shared" si="496"/>
        <v>45839</v>
      </c>
      <c r="D3395" s="384">
        <f t="shared" si="496"/>
        <v>45869</v>
      </c>
      <c r="E3395" s="385">
        <f ca="1">IFERROR(INDEX('3. GRI Pricing'!$A$16:$AP$616,MATCH('PBI data'!$B3395,'3. GRI Pricing'!$A$16:$A$616,0),MATCH('PBI data'!$D3395,'3. GRI Pricing'!$A$16:$AP$16,0)),0)</f>
        <v>0</v>
      </c>
    </row>
    <row r="3396" spans="1:5" x14ac:dyDescent="0.25">
      <c r="B3396" s="1">
        <f t="shared" ca="1" si="495"/>
        <v>0</v>
      </c>
      <c r="C3396" s="384">
        <f t="shared" si="496"/>
        <v>45870</v>
      </c>
      <c r="D3396" s="384">
        <f t="shared" si="496"/>
        <v>45900</v>
      </c>
      <c r="E3396" s="385">
        <f ca="1">IFERROR(INDEX('3. GRI Pricing'!$A$16:$AP$616,MATCH('PBI data'!$B3396,'3. GRI Pricing'!$A$16:$A$616,0),MATCH('PBI data'!$D3396,'3. GRI Pricing'!$A$16:$AP$16,0)),0)</f>
        <v>0</v>
      </c>
    </row>
    <row r="3397" spans="1:5" x14ac:dyDescent="0.25">
      <c r="B3397" s="1">
        <f t="shared" ca="1" si="495"/>
        <v>0</v>
      </c>
      <c r="C3397" s="384">
        <f t="shared" si="496"/>
        <v>45901</v>
      </c>
      <c r="D3397" s="384">
        <f t="shared" si="496"/>
        <v>45930</v>
      </c>
      <c r="E3397" s="385">
        <f ca="1">IFERROR(INDEX('3. GRI Pricing'!$A$16:$AP$616,MATCH('PBI data'!$B3397,'3. GRI Pricing'!$A$16:$A$616,0),MATCH('PBI data'!$D3397,'3. GRI Pricing'!$A$16:$AP$16,0)),0)</f>
        <v>0</v>
      </c>
    </row>
    <row r="3398" spans="1:5" x14ac:dyDescent="0.25">
      <c r="A3398" s="381">
        <f>A3386+1</f>
        <v>284</v>
      </c>
      <c r="B3398" s="383">
        <f ca="1">OFFSET('3. GRI Pricing'!$A$16,'PBI data'!A3398,0)</f>
        <v>0</v>
      </c>
      <c r="C3398" s="384">
        <f t="shared" si="496"/>
        <v>45566</v>
      </c>
      <c r="D3398" s="384">
        <f t="shared" si="496"/>
        <v>45596</v>
      </c>
      <c r="E3398" s="385">
        <f ca="1">IFERROR(INDEX('3. GRI Pricing'!$A$16:$AP$616,MATCH('PBI data'!$B3398,'3. GRI Pricing'!$A$16:$A$616,0),MATCH('PBI data'!$D3398,'3. GRI Pricing'!$A$16:$AP$16,0)),0)</f>
        <v>0</v>
      </c>
    </row>
    <row r="3399" spans="1:5" x14ac:dyDescent="0.25">
      <c r="B3399" s="1">
        <f ca="1">B3398</f>
        <v>0</v>
      </c>
      <c r="C3399" s="384">
        <f t="shared" si="496"/>
        <v>45597</v>
      </c>
      <c r="D3399" s="384">
        <f t="shared" si="496"/>
        <v>45626</v>
      </c>
      <c r="E3399" s="385">
        <f ca="1">IFERROR(INDEX('3. GRI Pricing'!$A$16:$AP$616,MATCH('PBI data'!$B3399,'3. GRI Pricing'!$A$16:$A$616,0),MATCH('PBI data'!$D3399,'3. GRI Pricing'!$A$16:$AP$16,0)),0)</f>
        <v>0</v>
      </c>
    </row>
    <row r="3400" spans="1:5" x14ac:dyDescent="0.25">
      <c r="B3400" s="1">
        <f t="shared" ref="B3400:B3409" ca="1" si="497">B3399</f>
        <v>0</v>
      </c>
      <c r="C3400" s="384">
        <f t="shared" si="496"/>
        <v>45627</v>
      </c>
      <c r="D3400" s="384">
        <f t="shared" si="496"/>
        <v>45657</v>
      </c>
      <c r="E3400" s="385">
        <f ca="1">IFERROR(INDEX('3. GRI Pricing'!$A$16:$AP$616,MATCH('PBI data'!$B3400,'3. GRI Pricing'!$A$16:$A$616,0),MATCH('PBI data'!$D3400,'3. GRI Pricing'!$A$16:$AP$16,0)),0)</f>
        <v>0</v>
      </c>
    </row>
    <row r="3401" spans="1:5" x14ac:dyDescent="0.25">
      <c r="B3401" s="1">
        <f t="shared" ca="1" si="497"/>
        <v>0</v>
      </c>
      <c r="C3401" s="384">
        <f t="shared" si="496"/>
        <v>45658</v>
      </c>
      <c r="D3401" s="384">
        <f t="shared" si="496"/>
        <v>45688</v>
      </c>
      <c r="E3401" s="385">
        <f ca="1">IFERROR(INDEX('3. GRI Pricing'!$A$16:$AP$616,MATCH('PBI data'!$B3401,'3. GRI Pricing'!$A$16:$A$616,0),MATCH('PBI data'!$D3401,'3. GRI Pricing'!$A$16:$AP$16,0)),0)</f>
        <v>0</v>
      </c>
    </row>
    <row r="3402" spans="1:5" x14ac:dyDescent="0.25">
      <c r="B3402" s="1">
        <f t="shared" ca="1" si="497"/>
        <v>0</v>
      </c>
      <c r="C3402" s="384">
        <f t="shared" si="496"/>
        <v>45689</v>
      </c>
      <c r="D3402" s="384">
        <f t="shared" si="496"/>
        <v>45716</v>
      </c>
      <c r="E3402" s="385">
        <f ca="1">IFERROR(INDEX('3. GRI Pricing'!$A$16:$AP$616,MATCH('PBI data'!$B3402,'3. GRI Pricing'!$A$16:$A$616,0),MATCH('PBI data'!$D3402,'3. GRI Pricing'!$A$16:$AP$16,0)),0)</f>
        <v>0</v>
      </c>
    </row>
    <row r="3403" spans="1:5" x14ac:dyDescent="0.25">
      <c r="B3403" s="1">
        <f t="shared" ca="1" si="497"/>
        <v>0</v>
      </c>
      <c r="C3403" s="384">
        <f t="shared" si="496"/>
        <v>45717</v>
      </c>
      <c r="D3403" s="384">
        <f t="shared" si="496"/>
        <v>45747</v>
      </c>
      <c r="E3403" s="385">
        <f ca="1">IFERROR(INDEX('3. GRI Pricing'!$A$16:$AP$616,MATCH('PBI data'!$B3403,'3. GRI Pricing'!$A$16:$A$616,0),MATCH('PBI data'!$D3403,'3. GRI Pricing'!$A$16:$AP$16,0)),0)</f>
        <v>0</v>
      </c>
    </row>
    <row r="3404" spans="1:5" x14ac:dyDescent="0.25">
      <c r="B3404" s="1">
        <f t="shared" ca="1" si="497"/>
        <v>0</v>
      </c>
      <c r="C3404" s="384">
        <f t="shared" si="496"/>
        <v>45748</v>
      </c>
      <c r="D3404" s="384">
        <f t="shared" si="496"/>
        <v>45777</v>
      </c>
      <c r="E3404" s="385">
        <f ca="1">IFERROR(INDEX('3. GRI Pricing'!$A$16:$AP$616,MATCH('PBI data'!$B3404,'3. GRI Pricing'!$A$16:$A$616,0),MATCH('PBI data'!$D3404,'3. GRI Pricing'!$A$16:$AP$16,0)),0)</f>
        <v>0</v>
      </c>
    </row>
    <row r="3405" spans="1:5" x14ac:dyDescent="0.25">
      <c r="B3405" s="1">
        <f t="shared" ca="1" si="497"/>
        <v>0</v>
      </c>
      <c r="C3405" s="384">
        <f t="shared" si="496"/>
        <v>45778</v>
      </c>
      <c r="D3405" s="384">
        <f t="shared" si="496"/>
        <v>45808</v>
      </c>
      <c r="E3405" s="385">
        <f ca="1">IFERROR(INDEX('3. GRI Pricing'!$A$16:$AP$616,MATCH('PBI data'!$B3405,'3. GRI Pricing'!$A$16:$A$616,0),MATCH('PBI data'!$D3405,'3. GRI Pricing'!$A$16:$AP$16,0)),0)</f>
        <v>0</v>
      </c>
    </row>
    <row r="3406" spans="1:5" x14ac:dyDescent="0.25">
      <c r="B3406" s="1">
        <f t="shared" ca="1" si="497"/>
        <v>0</v>
      </c>
      <c r="C3406" s="384">
        <f t="shared" si="496"/>
        <v>45809</v>
      </c>
      <c r="D3406" s="384">
        <f t="shared" si="496"/>
        <v>45838</v>
      </c>
      <c r="E3406" s="385">
        <f ca="1">IFERROR(INDEX('3. GRI Pricing'!$A$16:$AP$616,MATCH('PBI data'!$B3406,'3. GRI Pricing'!$A$16:$A$616,0),MATCH('PBI data'!$D3406,'3. GRI Pricing'!$A$16:$AP$16,0)),0)</f>
        <v>0</v>
      </c>
    </row>
    <row r="3407" spans="1:5" x14ac:dyDescent="0.25">
      <c r="B3407" s="1">
        <f t="shared" ca="1" si="497"/>
        <v>0</v>
      </c>
      <c r="C3407" s="384">
        <f t="shared" ref="C3407:D3422" si="498">C3395</f>
        <v>45839</v>
      </c>
      <c r="D3407" s="384">
        <f t="shared" si="498"/>
        <v>45869</v>
      </c>
      <c r="E3407" s="385">
        <f ca="1">IFERROR(INDEX('3. GRI Pricing'!$A$16:$AP$616,MATCH('PBI data'!$B3407,'3. GRI Pricing'!$A$16:$A$616,0),MATCH('PBI data'!$D3407,'3. GRI Pricing'!$A$16:$AP$16,0)),0)</f>
        <v>0</v>
      </c>
    </row>
    <row r="3408" spans="1:5" x14ac:dyDescent="0.25">
      <c r="B3408" s="1">
        <f t="shared" ca="1" si="497"/>
        <v>0</v>
      </c>
      <c r="C3408" s="384">
        <f t="shared" si="498"/>
        <v>45870</v>
      </c>
      <c r="D3408" s="384">
        <f t="shared" si="498"/>
        <v>45900</v>
      </c>
      <c r="E3408" s="385">
        <f ca="1">IFERROR(INDEX('3. GRI Pricing'!$A$16:$AP$616,MATCH('PBI data'!$B3408,'3. GRI Pricing'!$A$16:$A$616,0),MATCH('PBI data'!$D3408,'3. GRI Pricing'!$A$16:$AP$16,0)),0)</f>
        <v>0</v>
      </c>
    </row>
    <row r="3409" spans="1:5" x14ac:dyDescent="0.25">
      <c r="B3409" s="1">
        <f t="shared" ca="1" si="497"/>
        <v>0</v>
      </c>
      <c r="C3409" s="384">
        <f t="shared" si="498"/>
        <v>45901</v>
      </c>
      <c r="D3409" s="384">
        <f t="shared" si="498"/>
        <v>45930</v>
      </c>
      <c r="E3409" s="385">
        <f ca="1">IFERROR(INDEX('3. GRI Pricing'!$A$16:$AP$616,MATCH('PBI data'!$B3409,'3. GRI Pricing'!$A$16:$A$616,0),MATCH('PBI data'!$D3409,'3. GRI Pricing'!$A$16:$AP$16,0)),0)</f>
        <v>0</v>
      </c>
    </row>
    <row r="3410" spans="1:5" x14ac:dyDescent="0.25">
      <c r="A3410" s="381">
        <f>A3398+1</f>
        <v>285</v>
      </c>
      <c r="B3410" s="383">
        <f ca="1">OFFSET('3. GRI Pricing'!$A$16,'PBI data'!A3410,0)</f>
        <v>0</v>
      </c>
      <c r="C3410" s="384">
        <f t="shared" si="498"/>
        <v>45566</v>
      </c>
      <c r="D3410" s="384">
        <f t="shared" si="498"/>
        <v>45596</v>
      </c>
      <c r="E3410" s="385">
        <f ca="1">IFERROR(INDEX('3. GRI Pricing'!$A$16:$AP$616,MATCH('PBI data'!$B3410,'3. GRI Pricing'!$A$16:$A$616,0),MATCH('PBI data'!$D3410,'3. GRI Pricing'!$A$16:$AP$16,0)),0)</f>
        <v>0</v>
      </c>
    </row>
    <row r="3411" spans="1:5" x14ac:dyDescent="0.25">
      <c r="B3411" s="1">
        <f ca="1">B3410</f>
        <v>0</v>
      </c>
      <c r="C3411" s="384">
        <f t="shared" si="498"/>
        <v>45597</v>
      </c>
      <c r="D3411" s="384">
        <f t="shared" si="498"/>
        <v>45626</v>
      </c>
      <c r="E3411" s="385">
        <f ca="1">IFERROR(INDEX('3. GRI Pricing'!$A$16:$AP$616,MATCH('PBI data'!$B3411,'3. GRI Pricing'!$A$16:$A$616,0),MATCH('PBI data'!$D3411,'3. GRI Pricing'!$A$16:$AP$16,0)),0)</f>
        <v>0</v>
      </c>
    </row>
    <row r="3412" spans="1:5" x14ac:dyDescent="0.25">
      <c r="B3412" s="1">
        <f t="shared" ref="B3412:B3421" ca="1" si="499">B3411</f>
        <v>0</v>
      </c>
      <c r="C3412" s="384">
        <f t="shared" si="498"/>
        <v>45627</v>
      </c>
      <c r="D3412" s="384">
        <f t="shared" si="498"/>
        <v>45657</v>
      </c>
      <c r="E3412" s="385">
        <f ca="1">IFERROR(INDEX('3. GRI Pricing'!$A$16:$AP$616,MATCH('PBI data'!$B3412,'3. GRI Pricing'!$A$16:$A$616,0),MATCH('PBI data'!$D3412,'3. GRI Pricing'!$A$16:$AP$16,0)),0)</f>
        <v>0</v>
      </c>
    </row>
    <row r="3413" spans="1:5" x14ac:dyDescent="0.25">
      <c r="B3413" s="1">
        <f t="shared" ca="1" si="499"/>
        <v>0</v>
      </c>
      <c r="C3413" s="384">
        <f t="shared" si="498"/>
        <v>45658</v>
      </c>
      <c r="D3413" s="384">
        <f t="shared" si="498"/>
        <v>45688</v>
      </c>
      <c r="E3413" s="385">
        <f ca="1">IFERROR(INDEX('3. GRI Pricing'!$A$16:$AP$616,MATCH('PBI data'!$B3413,'3. GRI Pricing'!$A$16:$A$616,0),MATCH('PBI data'!$D3413,'3. GRI Pricing'!$A$16:$AP$16,0)),0)</f>
        <v>0</v>
      </c>
    </row>
    <row r="3414" spans="1:5" x14ac:dyDescent="0.25">
      <c r="B3414" s="1">
        <f t="shared" ca="1" si="499"/>
        <v>0</v>
      </c>
      <c r="C3414" s="384">
        <f t="shared" si="498"/>
        <v>45689</v>
      </c>
      <c r="D3414" s="384">
        <f t="shared" si="498"/>
        <v>45716</v>
      </c>
      <c r="E3414" s="385">
        <f ca="1">IFERROR(INDEX('3. GRI Pricing'!$A$16:$AP$616,MATCH('PBI data'!$B3414,'3. GRI Pricing'!$A$16:$A$616,0),MATCH('PBI data'!$D3414,'3. GRI Pricing'!$A$16:$AP$16,0)),0)</f>
        <v>0</v>
      </c>
    </row>
    <row r="3415" spans="1:5" x14ac:dyDescent="0.25">
      <c r="B3415" s="1">
        <f t="shared" ca="1" si="499"/>
        <v>0</v>
      </c>
      <c r="C3415" s="384">
        <f t="shared" si="498"/>
        <v>45717</v>
      </c>
      <c r="D3415" s="384">
        <f t="shared" si="498"/>
        <v>45747</v>
      </c>
      <c r="E3415" s="385">
        <f ca="1">IFERROR(INDEX('3. GRI Pricing'!$A$16:$AP$616,MATCH('PBI data'!$B3415,'3. GRI Pricing'!$A$16:$A$616,0),MATCH('PBI data'!$D3415,'3. GRI Pricing'!$A$16:$AP$16,0)),0)</f>
        <v>0</v>
      </c>
    </row>
    <row r="3416" spans="1:5" x14ac:dyDescent="0.25">
      <c r="B3416" s="1">
        <f t="shared" ca="1" si="499"/>
        <v>0</v>
      </c>
      <c r="C3416" s="384">
        <f t="shared" si="498"/>
        <v>45748</v>
      </c>
      <c r="D3416" s="384">
        <f t="shared" si="498"/>
        <v>45777</v>
      </c>
      <c r="E3416" s="385">
        <f ca="1">IFERROR(INDEX('3. GRI Pricing'!$A$16:$AP$616,MATCH('PBI data'!$B3416,'3. GRI Pricing'!$A$16:$A$616,0),MATCH('PBI data'!$D3416,'3. GRI Pricing'!$A$16:$AP$16,0)),0)</f>
        <v>0</v>
      </c>
    </row>
    <row r="3417" spans="1:5" x14ac:dyDescent="0.25">
      <c r="B3417" s="1">
        <f t="shared" ca="1" si="499"/>
        <v>0</v>
      </c>
      <c r="C3417" s="384">
        <f t="shared" si="498"/>
        <v>45778</v>
      </c>
      <c r="D3417" s="384">
        <f t="shared" si="498"/>
        <v>45808</v>
      </c>
      <c r="E3417" s="385">
        <f ca="1">IFERROR(INDEX('3. GRI Pricing'!$A$16:$AP$616,MATCH('PBI data'!$B3417,'3. GRI Pricing'!$A$16:$A$616,0),MATCH('PBI data'!$D3417,'3. GRI Pricing'!$A$16:$AP$16,0)),0)</f>
        <v>0</v>
      </c>
    </row>
    <row r="3418" spans="1:5" x14ac:dyDescent="0.25">
      <c r="B3418" s="1">
        <f t="shared" ca="1" si="499"/>
        <v>0</v>
      </c>
      <c r="C3418" s="384">
        <f t="shared" si="498"/>
        <v>45809</v>
      </c>
      <c r="D3418" s="384">
        <f t="shared" si="498"/>
        <v>45838</v>
      </c>
      <c r="E3418" s="385">
        <f ca="1">IFERROR(INDEX('3. GRI Pricing'!$A$16:$AP$616,MATCH('PBI data'!$B3418,'3. GRI Pricing'!$A$16:$A$616,0),MATCH('PBI data'!$D3418,'3. GRI Pricing'!$A$16:$AP$16,0)),0)</f>
        <v>0</v>
      </c>
    </row>
    <row r="3419" spans="1:5" x14ac:dyDescent="0.25">
      <c r="B3419" s="1">
        <f t="shared" ca="1" si="499"/>
        <v>0</v>
      </c>
      <c r="C3419" s="384">
        <f t="shared" si="498"/>
        <v>45839</v>
      </c>
      <c r="D3419" s="384">
        <f t="shared" si="498"/>
        <v>45869</v>
      </c>
      <c r="E3419" s="385">
        <f ca="1">IFERROR(INDEX('3. GRI Pricing'!$A$16:$AP$616,MATCH('PBI data'!$B3419,'3. GRI Pricing'!$A$16:$A$616,0),MATCH('PBI data'!$D3419,'3. GRI Pricing'!$A$16:$AP$16,0)),0)</f>
        <v>0</v>
      </c>
    </row>
    <row r="3420" spans="1:5" x14ac:dyDescent="0.25">
      <c r="B3420" s="1">
        <f t="shared" ca="1" si="499"/>
        <v>0</v>
      </c>
      <c r="C3420" s="384">
        <f t="shared" si="498"/>
        <v>45870</v>
      </c>
      <c r="D3420" s="384">
        <f t="shared" si="498"/>
        <v>45900</v>
      </c>
      <c r="E3420" s="385">
        <f ca="1">IFERROR(INDEX('3. GRI Pricing'!$A$16:$AP$616,MATCH('PBI data'!$B3420,'3. GRI Pricing'!$A$16:$A$616,0),MATCH('PBI data'!$D3420,'3. GRI Pricing'!$A$16:$AP$16,0)),0)</f>
        <v>0</v>
      </c>
    </row>
    <row r="3421" spans="1:5" x14ac:dyDescent="0.25">
      <c r="B3421" s="1">
        <f t="shared" ca="1" si="499"/>
        <v>0</v>
      </c>
      <c r="C3421" s="384">
        <f t="shared" si="498"/>
        <v>45901</v>
      </c>
      <c r="D3421" s="384">
        <f t="shared" si="498"/>
        <v>45930</v>
      </c>
      <c r="E3421" s="385">
        <f ca="1">IFERROR(INDEX('3. GRI Pricing'!$A$16:$AP$616,MATCH('PBI data'!$B3421,'3. GRI Pricing'!$A$16:$A$616,0),MATCH('PBI data'!$D3421,'3. GRI Pricing'!$A$16:$AP$16,0)),0)</f>
        <v>0</v>
      </c>
    </row>
    <row r="3422" spans="1:5" x14ac:dyDescent="0.25">
      <c r="A3422" s="381">
        <f>A3410+1</f>
        <v>286</v>
      </c>
      <c r="B3422" s="383">
        <f ca="1">OFFSET('3. GRI Pricing'!$A$16,'PBI data'!A3422,0)</f>
        <v>0</v>
      </c>
      <c r="C3422" s="384">
        <f t="shared" si="498"/>
        <v>45566</v>
      </c>
      <c r="D3422" s="384">
        <f t="shared" si="498"/>
        <v>45596</v>
      </c>
      <c r="E3422" s="385">
        <f ca="1">IFERROR(INDEX('3. GRI Pricing'!$A$16:$AP$616,MATCH('PBI data'!$B3422,'3. GRI Pricing'!$A$16:$A$616,0),MATCH('PBI data'!$D3422,'3. GRI Pricing'!$A$16:$AP$16,0)),0)</f>
        <v>0</v>
      </c>
    </row>
    <row r="3423" spans="1:5" x14ac:dyDescent="0.25">
      <c r="B3423" s="1">
        <f ca="1">B3422</f>
        <v>0</v>
      </c>
      <c r="C3423" s="384">
        <f t="shared" ref="C3423:D3438" si="500">C3411</f>
        <v>45597</v>
      </c>
      <c r="D3423" s="384">
        <f t="shared" si="500"/>
        <v>45626</v>
      </c>
      <c r="E3423" s="385">
        <f ca="1">IFERROR(INDEX('3. GRI Pricing'!$A$16:$AP$616,MATCH('PBI data'!$B3423,'3. GRI Pricing'!$A$16:$A$616,0),MATCH('PBI data'!$D3423,'3. GRI Pricing'!$A$16:$AP$16,0)),0)</f>
        <v>0</v>
      </c>
    </row>
    <row r="3424" spans="1:5" x14ac:dyDescent="0.25">
      <c r="B3424" s="1">
        <f t="shared" ref="B3424:B3433" ca="1" si="501">B3423</f>
        <v>0</v>
      </c>
      <c r="C3424" s="384">
        <f t="shared" si="500"/>
        <v>45627</v>
      </c>
      <c r="D3424" s="384">
        <f t="shared" si="500"/>
        <v>45657</v>
      </c>
      <c r="E3424" s="385">
        <f ca="1">IFERROR(INDEX('3. GRI Pricing'!$A$16:$AP$616,MATCH('PBI data'!$B3424,'3. GRI Pricing'!$A$16:$A$616,0),MATCH('PBI data'!$D3424,'3. GRI Pricing'!$A$16:$AP$16,0)),0)</f>
        <v>0</v>
      </c>
    </row>
    <row r="3425" spans="1:5" x14ac:dyDescent="0.25">
      <c r="B3425" s="1">
        <f t="shared" ca="1" si="501"/>
        <v>0</v>
      </c>
      <c r="C3425" s="384">
        <f t="shared" si="500"/>
        <v>45658</v>
      </c>
      <c r="D3425" s="384">
        <f t="shared" si="500"/>
        <v>45688</v>
      </c>
      <c r="E3425" s="385">
        <f ca="1">IFERROR(INDEX('3. GRI Pricing'!$A$16:$AP$616,MATCH('PBI data'!$B3425,'3. GRI Pricing'!$A$16:$A$616,0),MATCH('PBI data'!$D3425,'3. GRI Pricing'!$A$16:$AP$16,0)),0)</f>
        <v>0</v>
      </c>
    </row>
    <row r="3426" spans="1:5" x14ac:dyDescent="0.25">
      <c r="B3426" s="1">
        <f t="shared" ca="1" si="501"/>
        <v>0</v>
      </c>
      <c r="C3426" s="384">
        <f t="shared" si="500"/>
        <v>45689</v>
      </c>
      <c r="D3426" s="384">
        <f t="shared" si="500"/>
        <v>45716</v>
      </c>
      <c r="E3426" s="385">
        <f ca="1">IFERROR(INDEX('3. GRI Pricing'!$A$16:$AP$616,MATCH('PBI data'!$B3426,'3. GRI Pricing'!$A$16:$A$616,0),MATCH('PBI data'!$D3426,'3. GRI Pricing'!$A$16:$AP$16,0)),0)</f>
        <v>0</v>
      </c>
    </row>
    <row r="3427" spans="1:5" x14ac:dyDescent="0.25">
      <c r="B3427" s="1">
        <f t="shared" ca="1" si="501"/>
        <v>0</v>
      </c>
      <c r="C3427" s="384">
        <f t="shared" si="500"/>
        <v>45717</v>
      </c>
      <c r="D3427" s="384">
        <f t="shared" si="500"/>
        <v>45747</v>
      </c>
      <c r="E3427" s="385">
        <f ca="1">IFERROR(INDEX('3. GRI Pricing'!$A$16:$AP$616,MATCH('PBI data'!$B3427,'3. GRI Pricing'!$A$16:$A$616,0),MATCH('PBI data'!$D3427,'3. GRI Pricing'!$A$16:$AP$16,0)),0)</f>
        <v>0</v>
      </c>
    </row>
    <row r="3428" spans="1:5" x14ac:dyDescent="0.25">
      <c r="B3428" s="1">
        <f t="shared" ca="1" si="501"/>
        <v>0</v>
      </c>
      <c r="C3428" s="384">
        <f t="shared" si="500"/>
        <v>45748</v>
      </c>
      <c r="D3428" s="384">
        <f t="shared" si="500"/>
        <v>45777</v>
      </c>
      <c r="E3428" s="385">
        <f ca="1">IFERROR(INDEX('3. GRI Pricing'!$A$16:$AP$616,MATCH('PBI data'!$B3428,'3. GRI Pricing'!$A$16:$A$616,0),MATCH('PBI data'!$D3428,'3. GRI Pricing'!$A$16:$AP$16,0)),0)</f>
        <v>0</v>
      </c>
    </row>
    <row r="3429" spans="1:5" x14ac:dyDescent="0.25">
      <c r="B3429" s="1">
        <f t="shared" ca="1" si="501"/>
        <v>0</v>
      </c>
      <c r="C3429" s="384">
        <f t="shared" si="500"/>
        <v>45778</v>
      </c>
      <c r="D3429" s="384">
        <f t="shared" si="500"/>
        <v>45808</v>
      </c>
      <c r="E3429" s="385">
        <f ca="1">IFERROR(INDEX('3. GRI Pricing'!$A$16:$AP$616,MATCH('PBI data'!$B3429,'3. GRI Pricing'!$A$16:$A$616,0),MATCH('PBI data'!$D3429,'3. GRI Pricing'!$A$16:$AP$16,0)),0)</f>
        <v>0</v>
      </c>
    </row>
    <row r="3430" spans="1:5" x14ac:dyDescent="0.25">
      <c r="B3430" s="1">
        <f t="shared" ca="1" si="501"/>
        <v>0</v>
      </c>
      <c r="C3430" s="384">
        <f t="shared" si="500"/>
        <v>45809</v>
      </c>
      <c r="D3430" s="384">
        <f t="shared" si="500"/>
        <v>45838</v>
      </c>
      <c r="E3430" s="385">
        <f ca="1">IFERROR(INDEX('3. GRI Pricing'!$A$16:$AP$616,MATCH('PBI data'!$B3430,'3. GRI Pricing'!$A$16:$A$616,0),MATCH('PBI data'!$D3430,'3. GRI Pricing'!$A$16:$AP$16,0)),0)</f>
        <v>0</v>
      </c>
    </row>
    <row r="3431" spans="1:5" x14ac:dyDescent="0.25">
      <c r="B3431" s="1">
        <f t="shared" ca="1" si="501"/>
        <v>0</v>
      </c>
      <c r="C3431" s="384">
        <f t="shared" si="500"/>
        <v>45839</v>
      </c>
      <c r="D3431" s="384">
        <f t="shared" si="500"/>
        <v>45869</v>
      </c>
      <c r="E3431" s="385">
        <f ca="1">IFERROR(INDEX('3. GRI Pricing'!$A$16:$AP$616,MATCH('PBI data'!$B3431,'3. GRI Pricing'!$A$16:$A$616,0),MATCH('PBI data'!$D3431,'3. GRI Pricing'!$A$16:$AP$16,0)),0)</f>
        <v>0</v>
      </c>
    </row>
    <row r="3432" spans="1:5" x14ac:dyDescent="0.25">
      <c r="B3432" s="1">
        <f t="shared" ca="1" si="501"/>
        <v>0</v>
      </c>
      <c r="C3432" s="384">
        <f t="shared" si="500"/>
        <v>45870</v>
      </c>
      <c r="D3432" s="384">
        <f t="shared" si="500"/>
        <v>45900</v>
      </c>
      <c r="E3432" s="385">
        <f ca="1">IFERROR(INDEX('3. GRI Pricing'!$A$16:$AP$616,MATCH('PBI data'!$B3432,'3. GRI Pricing'!$A$16:$A$616,0),MATCH('PBI data'!$D3432,'3. GRI Pricing'!$A$16:$AP$16,0)),0)</f>
        <v>0</v>
      </c>
    </row>
    <row r="3433" spans="1:5" x14ac:dyDescent="0.25">
      <c r="B3433" s="1">
        <f t="shared" ca="1" si="501"/>
        <v>0</v>
      </c>
      <c r="C3433" s="384">
        <f t="shared" si="500"/>
        <v>45901</v>
      </c>
      <c r="D3433" s="384">
        <f t="shared" si="500"/>
        <v>45930</v>
      </c>
      <c r="E3433" s="385">
        <f ca="1">IFERROR(INDEX('3. GRI Pricing'!$A$16:$AP$616,MATCH('PBI data'!$B3433,'3. GRI Pricing'!$A$16:$A$616,0),MATCH('PBI data'!$D3433,'3. GRI Pricing'!$A$16:$AP$16,0)),0)</f>
        <v>0</v>
      </c>
    </row>
    <row r="3434" spans="1:5" x14ac:dyDescent="0.25">
      <c r="A3434" s="381">
        <f>A3422+1</f>
        <v>287</v>
      </c>
      <c r="B3434" s="383">
        <f ca="1">OFFSET('3. GRI Pricing'!$A$16,'PBI data'!A3434,0)</f>
        <v>0</v>
      </c>
      <c r="C3434" s="384">
        <f t="shared" si="500"/>
        <v>45566</v>
      </c>
      <c r="D3434" s="384">
        <f t="shared" si="500"/>
        <v>45596</v>
      </c>
      <c r="E3434" s="385">
        <f ca="1">IFERROR(INDEX('3. GRI Pricing'!$A$16:$AP$616,MATCH('PBI data'!$B3434,'3. GRI Pricing'!$A$16:$A$616,0),MATCH('PBI data'!$D3434,'3. GRI Pricing'!$A$16:$AP$16,0)),0)</f>
        <v>0</v>
      </c>
    </row>
    <row r="3435" spans="1:5" x14ac:dyDescent="0.25">
      <c r="B3435" s="1">
        <f ca="1">B3434</f>
        <v>0</v>
      </c>
      <c r="C3435" s="384">
        <f t="shared" si="500"/>
        <v>45597</v>
      </c>
      <c r="D3435" s="384">
        <f t="shared" si="500"/>
        <v>45626</v>
      </c>
      <c r="E3435" s="385">
        <f ca="1">IFERROR(INDEX('3. GRI Pricing'!$A$16:$AP$616,MATCH('PBI data'!$B3435,'3. GRI Pricing'!$A$16:$A$616,0),MATCH('PBI data'!$D3435,'3. GRI Pricing'!$A$16:$AP$16,0)),0)</f>
        <v>0</v>
      </c>
    </row>
    <row r="3436" spans="1:5" x14ac:dyDescent="0.25">
      <c r="B3436" s="1">
        <f t="shared" ref="B3436:B3445" ca="1" si="502">B3435</f>
        <v>0</v>
      </c>
      <c r="C3436" s="384">
        <f t="shared" si="500"/>
        <v>45627</v>
      </c>
      <c r="D3436" s="384">
        <f t="shared" si="500"/>
        <v>45657</v>
      </c>
      <c r="E3436" s="385">
        <f ca="1">IFERROR(INDEX('3. GRI Pricing'!$A$16:$AP$616,MATCH('PBI data'!$B3436,'3. GRI Pricing'!$A$16:$A$616,0),MATCH('PBI data'!$D3436,'3. GRI Pricing'!$A$16:$AP$16,0)),0)</f>
        <v>0</v>
      </c>
    </row>
    <row r="3437" spans="1:5" x14ac:dyDescent="0.25">
      <c r="B3437" s="1">
        <f t="shared" ca="1" si="502"/>
        <v>0</v>
      </c>
      <c r="C3437" s="384">
        <f t="shared" si="500"/>
        <v>45658</v>
      </c>
      <c r="D3437" s="384">
        <f t="shared" si="500"/>
        <v>45688</v>
      </c>
      <c r="E3437" s="385">
        <f ca="1">IFERROR(INDEX('3. GRI Pricing'!$A$16:$AP$616,MATCH('PBI data'!$B3437,'3. GRI Pricing'!$A$16:$A$616,0),MATCH('PBI data'!$D3437,'3. GRI Pricing'!$A$16:$AP$16,0)),0)</f>
        <v>0</v>
      </c>
    </row>
    <row r="3438" spans="1:5" x14ac:dyDescent="0.25">
      <c r="B3438" s="1">
        <f t="shared" ca="1" si="502"/>
        <v>0</v>
      </c>
      <c r="C3438" s="384">
        <f t="shared" si="500"/>
        <v>45689</v>
      </c>
      <c r="D3438" s="384">
        <f t="shared" si="500"/>
        <v>45716</v>
      </c>
      <c r="E3438" s="385">
        <f ca="1">IFERROR(INDEX('3. GRI Pricing'!$A$16:$AP$616,MATCH('PBI data'!$B3438,'3. GRI Pricing'!$A$16:$A$616,0),MATCH('PBI data'!$D3438,'3. GRI Pricing'!$A$16:$AP$16,0)),0)</f>
        <v>0</v>
      </c>
    </row>
    <row r="3439" spans="1:5" x14ac:dyDescent="0.25">
      <c r="B3439" s="1">
        <f t="shared" ca="1" si="502"/>
        <v>0</v>
      </c>
      <c r="C3439" s="384">
        <f t="shared" ref="C3439:D3454" si="503">C3427</f>
        <v>45717</v>
      </c>
      <c r="D3439" s="384">
        <f t="shared" si="503"/>
        <v>45747</v>
      </c>
      <c r="E3439" s="385">
        <f ca="1">IFERROR(INDEX('3. GRI Pricing'!$A$16:$AP$616,MATCH('PBI data'!$B3439,'3. GRI Pricing'!$A$16:$A$616,0),MATCH('PBI data'!$D3439,'3. GRI Pricing'!$A$16:$AP$16,0)),0)</f>
        <v>0</v>
      </c>
    </row>
    <row r="3440" spans="1:5" x14ac:dyDescent="0.25">
      <c r="B3440" s="1">
        <f t="shared" ca="1" si="502"/>
        <v>0</v>
      </c>
      <c r="C3440" s="384">
        <f t="shared" si="503"/>
        <v>45748</v>
      </c>
      <c r="D3440" s="384">
        <f t="shared" si="503"/>
        <v>45777</v>
      </c>
      <c r="E3440" s="385">
        <f ca="1">IFERROR(INDEX('3. GRI Pricing'!$A$16:$AP$616,MATCH('PBI data'!$B3440,'3. GRI Pricing'!$A$16:$A$616,0),MATCH('PBI data'!$D3440,'3. GRI Pricing'!$A$16:$AP$16,0)),0)</f>
        <v>0</v>
      </c>
    </row>
    <row r="3441" spans="1:5" x14ac:dyDescent="0.25">
      <c r="B3441" s="1">
        <f t="shared" ca="1" si="502"/>
        <v>0</v>
      </c>
      <c r="C3441" s="384">
        <f t="shared" si="503"/>
        <v>45778</v>
      </c>
      <c r="D3441" s="384">
        <f t="shared" si="503"/>
        <v>45808</v>
      </c>
      <c r="E3441" s="385">
        <f ca="1">IFERROR(INDEX('3. GRI Pricing'!$A$16:$AP$616,MATCH('PBI data'!$B3441,'3. GRI Pricing'!$A$16:$A$616,0),MATCH('PBI data'!$D3441,'3. GRI Pricing'!$A$16:$AP$16,0)),0)</f>
        <v>0</v>
      </c>
    </row>
    <row r="3442" spans="1:5" x14ac:dyDescent="0.25">
      <c r="B3442" s="1">
        <f t="shared" ca="1" si="502"/>
        <v>0</v>
      </c>
      <c r="C3442" s="384">
        <f t="shared" si="503"/>
        <v>45809</v>
      </c>
      <c r="D3442" s="384">
        <f t="shared" si="503"/>
        <v>45838</v>
      </c>
      <c r="E3442" s="385">
        <f ca="1">IFERROR(INDEX('3. GRI Pricing'!$A$16:$AP$616,MATCH('PBI data'!$B3442,'3. GRI Pricing'!$A$16:$A$616,0),MATCH('PBI data'!$D3442,'3. GRI Pricing'!$A$16:$AP$16,0)),0)</f>
        <v>0</v>
      </c>
    </row>
    <row r="3443" spans="1:5" x14ac:dyDescent="0.25">
      <c r="B3443" s="1">
        <f t="shared" ca="1" si="502"/>
        <v>0</v>
      </c>
      <c r="C3443" s="384">
        <f t="shared" si="503"/>
        <v>45839</v>
      </c>
      <c r="D3443" s="384">
        <f t="shared" si="503"/>
        <v>45869</v>
      </c>
      <c r="E3443" s="385">
        <f ca="1">IFERROR(INDEX('3. GRI Pricing'!$A$16:$AP$616,MATCH('PBI data'!$B3443,'3. GRI Pricing'!$A$16:$A$616,0),MATCH('PBI data'!$D3443,'3. GRI Pricing'!$A$16:$AP$16,0)),0)</f>
        <v>0</v>
      </c>
    </row>
    <row r="3444" spans="1:5" x14ac:dyDescent="0.25">
      <c r="B3444" s="1">
        <f t="shared" ca="1" si="502"/>
        <v>0</v>
      </c>
      <c r="C3444" s="384">
        <f t="shared" si="503"/>
        <v>45870</v>
      </c>
      <c r="D3444" s="384">
        <f t="shared" si="503"/>
        <v>45900</v>
      </c>
      <c r="E3444" s="385">
        <f ca="1">IFERROR(INDEX('3. GRI Pricing'!$A$16:$AP$616,MATCH('PBI data'!$B3444,'3. GRI Pricing'!$A$16:$A$616,0),MATCH('PBI data'!$D3444,'3. GRI Pricing'!$A$16:$AP$16,0)),0)</f>
        <v>0</v>
      </c>
    </row>
    <row r="3445" spans="1:5" x14ac:dyDescent="0.25">
      <c r="B3445" s="1">
        <f t="shared" ca="1" si="502"/>
        <v>0</v>
      </c>
      <c r="C3445" s="384">
        <f t="shared" si="503"/>
        <v>45901</v>
      </c>
      <c r="D3445" s="384">
        <f t="shared" si="503"/>
        <v>45930</v>
      </c>
      <c r="E3445" s="385">
        <f ca="1">IFERROR(INDEX('3. GRI Pricing'!$A$16:$AP$616,MATCH('PBI data'!$B3445,'3. GRI Pricing'!$A$16:$A$616,0),MATCH('PBI data'!$D3445,'3. GRI Pricing'!$A$16:$AP$16,0)),0)</f>
        <v>0</v>
      </c>
    </row>
    <row r="3446" spans="1:5" x14ac:dyDescent="0.25">
      <c r="A3446" s="381">
        <f>A3434+1</f>
        <v>288</v>
      </c>
      <c r="B3446" s="383">
        <f ca="1">OFFSET('3. GRI Pricing'!$A$16,'PBI data'!A3446,0)</f>
        <v>0</v>
      </c>
      <c r="C3446" s="384">
        <f t="shared" si="503"/>
        <v>45566</v>
      </c>
      <c r="D3446" s="384">
        <f t="shared" si="503"/>
        <v>45596</v>
      </c>
      <c r="E3446" s="385">
        <f ca="1">IFERROR(INDEX('3. GRI Pricing'!$A$16:$AP$616,MATCH('PBI data'!$B3446,'3. GRI Pricing'!$A$16:$A$616,0),MATCH('PBI data'!$D3446,'3. GRI Pricing'!$A$16:$AP$16,0)),0)</f>
        <v>0</v>
      </c>
    </row>
    <row r="3447" spans="1:5" x14ac:dyDescent="0.25">
      <c r="B3447" s="1">
        <f ca="1">B3446</f>
        <v>0</v>
      </c>
      <c r="C3447" s="384">
        <f t="shared" si="503"/>
        <v>45597</v>
      </c>
      <c r="D3447" s="384">
        <f t="shared" si="503"/>
        <v>45626</v>
      </c>
      <c r="E3447" s="385">
        <f ca="1">IFERROR(INDEX('3. GRI Pricing'!$A$16:$AP$616,MATCH('PBI data'!$B3447,'3. GRI Pricing'!$A$16:$A$616,0),MATCH('PBI data'!$D3447,'3. GRI Pricing'!$A$16:$AP$16,0)),0)</f>
        <v>0</v>
      </c>
    </row>
    <row r="3448" spans="1:5" x14ac:dyDescent="0.25">
      <c r="B3448" s="1">
        <f t="shared" ref="B3448:B3457" ca="1" si="504">B3447</f>
        <v>0</v>
      </c>
      <c r="C3448" s="384">
        <f t="shared" si="503"/>
        <v>45627</v>
      </c>
      <c r="D3448" s="384">
        <f t="shared" si="503"/>
        <v>45657</v>
      </c>
      <c r="E3448" s="385">
        <f ca="1">IFERROR(INDEX('3. GRI Pricing'!$A$16:$AP$616,MATCH('PBI data'!$B3448,'3. GRI Pricing'!$A$16:$A$616,0),MATCH('PBI data'!$D3448,'3. GRI Pricing'!$A$16:$AP$16,0)),0)</f>
        <v>0</v>
      </c>
    </row>
    <row r="3449" spans="1:5" x14ac:dyDescent="0.25">
      <c r="B3449" s="1">
        <f t="shared" ca="1" si="504"/>
        <v>0</v>
      </c>
      <c r="C3449" s="384">
        <f t="shared" si="503"/>
        <v>45658</v>
      </c>
      <c r="D3449" s="384">
        <f t="shared" si="503"/>
        <v>45688</v>
      </c>
      <c r="E3449" s="385">
        <f ca="1">IFERROR(INDEX('3. GRI Pricing'!$A$16:$AP$616,MATCH('PBI data'!$B3449,'3. GRI Pricing'!$A$16:$A$616,0),MATCH('PBI data'!$D3449,'3. GRI Pricing'!$A$16:$AP$16,0)),0)</f>
        <v>0</v>
      </c>
    </row>
    <row r="3450" spans="1:5" x14ac:dyDescent="0.25">
      <c r="B3450" s="1">
        <f t="shared" ca="1" si="504"/>
        <v>0</v>
      </c>
      <c r="C3450" s="384">
        <f t="shared" si="503"/>
        <v>45689</v>
      </c>
      <c r="D3450" s="384">
        <f t="shared" si="503"/>
        <v>45716</v>
      </c>
      <c r="E3450" s="385">
        <f ca="1">IFERROR(INDEX('3. GRI Pricing'!$A$16:$AP$616,MATCH('PBI data'!$B3450,'3. GRI Pricing'!$A$16:$A$616,0),MATCH('PBI data'!$D3450,'3. GRI Pricing'!$A$16:$AP$16,0)),0)</f>
        <v>0</v>
      </c>
    </row>
    <row r="3451" spans="1:5" x14ac:dyDescent="0.25">
      <c r="B3451" s="1">
        <f t="shared" ca="1" si="504"/>
        <v>0</v>
      </c>
      <c r="C3451" s="384">
        <f t="shared" si="503"/>
        <v>45717</v>
      </c>
      <c r="D3451" s="384">
        <f t="shared" si="503"/>
        <v>45747</v>
      </c>
      <c r="E3451" s="385">
        <f ca="1">IFERROR(INDEX('3. GRI Pricing'!$A$16:$AP$616,MATCH('PBI data'!$B3451,'3. GRI Pricing'!$A$16:$A$616,0),MATCH('PBI data'!$D3451,'3. GRI Pricing'!$A$16:$AP$16,0)),0)</f>
        <v>0</v>
      </c>
    </row>
    <row r="3452" spans="1:5" x14ac:dyDescent="0.25">
      <c r="B3452" s="1">
        <f t="shared" ca="1" si="504"/>
        <v>0</v>
      </c>
      <c r="C3452" s="384">
        <f t="shared" si="503"/>
        <v>45748</v>
      </c>
      <c r="D3452" s="384">
        <f t="shared" si="503"/>
        <v>45777</v>
      </c>
      <c r="E3452" s="385">
        <f ca="1">IFERROR(INDEX('3. GRI Pricing'!$A$16:$AP$616,MATCH('PBI data'!$B3452,'3. GRI Pricing'!$A$16:$A$616,0),MATCH('PBI data'!$D3452,'3. GRI Pricing'!$A$16:$AP$16,0)),0)</f>
        <v>0</v>
      </c>
    </row>
    <row r="3453" spans="1:5" x14ac:dyDescent="0.25">
      <c r="B3453" s="1">
        <f t="shared" ca="1" si="504"/>
        <v>0</v>
      </c>
      <c r="C3453" s="384">
        <f t="shared" si="503"/>
        <v>45778</v>
      </c>
      <c r="D3453" s="384">
        <f t="shared" si="503"/>
        <v>45808</v>
      </c>
      <c r="E3453" s="385">
        <f ca="1">IFERROR(INDEX('3. GRI Pricing'!$A$16:$AP$616,MATCH('PBI data'!$B3453,'3. GRI Pricing'!$A$16:$A$616,0),MATCH('PBI data'!$D3453,'3. GRI Pricing'!$A$16:$AP$16,0)),0)</f>
        <v>0</v>
      </c>
    </row>
    <row r="3454" spans="1:5" x14ac:dyDescent="0.25">
      <c r="B3454" s="1">
        <f t="shared" ca="1" si="504"/>
        <v>0</v>
      </c>
      <c r="C3454" s="384">
        <f t="shared" si="503"/>
        <v>45809</v>
      </c>
      <c r="D3454" s="384">
        <f t="shared" si="503"/>
        <v>45838</v>
      </c>
      <c r="E3454" s="385">
        <f ca="1">IFERROR(INDEX('3. GRI Pricing'!$A$16:$AP$616,MATCH('PBI data'!$B3454,'3. GRI Pricing'!$A$16:$A$616,0),MATCH('PBI data'!$D3454,'3. GRI Pricing'!$A$16:$AP$16,0)),0)</f>
        <v>0</v>
      </c>
    </row>
    <row r="3455" spans="1:5" x14ac:dyDescent="0.25">
      <c r="B3455" s="1">
        <f t="shared" ca="1" si="504"/>
        <v>0</v>
      </c>
      <c r="C3455" s="384">
        <f t="shared" ref="C3455:D3470" si="505">C3443</f>
        <v>45839</v>
      </c>
      <c r="D3455" s="384">
        <f t="shared" si="505"/>
        <v>45869</v>
      </c>
      <c r="E3455" s="385">
        <f ca="1">IFERROR(INDEX('3. GRI Pricing'!$A$16:$AP$616,MATCH('PBI data'!$B3455,'3. GRI Pricing'!$A$16:$A$616,0),MATCH('PBI data'!$D3455,'3. GRI Pricing'!$A$16:$AP$16,0)),0)</f>
        <v>0</v>
      </c>
    </row>
    <row r="3456" spans="1:5" x14ac:dyDescent="0.25">
      <c r="B3456" s="1">
        <f t="shared" ca="1" si="504"/>
        <v>0</v>
      </c>
      <c r="C3456" s="384">
        <f t="shared" si="505"/>
        <v>45870</v>
      </c>
      <c r="D3456" s="384">
        <f t="shared" si="505"/>
        <v>45900</v>
      </c>
      <c r="E3456" s="385">
        <f ca="1">IFERROR(INDEX('3. GRI Pricing'!$A$16:$AP$616,MATCH('PBI data'!$B3456,'3. GRI Pricing'!$A$16:$A$616,0),MATCH('PBI data'!$D3456,'3. GRI Pricing'!$A$16:$AP$16,0)),0)</f>
        <v>0</v>
      </c>
    </row>
    <row r="3457" spans="1:5" x14ac:dyDescent="0.25">
      <c r="B3457" s="1">
        <f t="shared" ca="1" si="504"/>
        <v>0</v>
      </c>
      <c r="C3457" s="384">
        <f t="shared" si="505"/>
        <v>45901</v>
      </c>
      <c r="D3457" s="384">
        <f t="shared" si="505"/>
        <v>45930</v>
      </c>
      <c r="E3457" s="385">
        <f ca="1">IFERROR(INDEX('3. GRI Pricing'!$A$16:$AP$616,MATCH('PBI data'!$B3457,'3. GRI Pricing'!$A$16:$A$616,0),MATCH('PBI data'!$D3457,'3. GRI Pricing'!$A$16:$AP$16,0)),0)</f>
        <v>0</v>
      </c>
    </row>
    <row r="3458" spans="1:5" x14ac:dyDescent="0.25">
      <c r="A3458" s="381">
        <f>A3446+1</f>
        <v>289</v>
      </c>
      <c r="B3458" s="383">
        <f ca="1">OFFSET('3. GRI Pricing'!$A$16,'PBI data'!A3458,0)</f>
        <v>0</v>
      </c>
      <c r="C3458" s="384">
        <f t="shared" si="505"/>
        <v>45566</v>
      </c>
      <c r="D3458" s="384">
        <f t="shared" si="505"/>
        <v>45596</v>
      </c>
      <c r="E3458" s="385">
        <f ca="1">IFERROR(INDEX('3. GRI Pricing'!$A$16:$AP$616,MATCH('PBI data'!$B3458,'3. GRI Pricing'!$A$16:$A$616,0),MATCH('PBI data'!$D3458,'3. GRI Pricing'!$A$16:$AP$16,0)),0)</f>
        <v>0</v>
      </c>
    </row>
    <row r="3459" spans="1:5" x14ac:dyDescent="0.25">
      <c r="B3459" s="1">
        <f ca="1">B3458</f>
        <v>0</v>
      </c>
      <c r="C3459" s="384">
        <f t="shared" si="505"/>
        <v>45597</v>
      </c>
      <c r="D3459" s="384">
        <f t="shared" si="505"/>
        <v>45626</v>
      </c>
      <c r="E3459" s="385">
        <f ca="1">IFERROR(INDEX('3. GRI Pricing'!$A$16:$AP$616,MATCH('PBI data'!$B3459,'3. GRI Pricing'!$A$16:$A$616,0),MATCH('PBI data'!$D3459,'3. GRI Pricing'!$A$16:$AP$16,0)),0)</f>
        <v>0</v>
      </c>
    </row>
    <row r="3460" spans="1:5" x14ac:dyDescent="0.25">
      <c r="B3460" s="1">
        <f t="shared" ref="B3460:B3469" ca="1" si="506">B3459</f>
        <v>0</v>
      </c>
      <c r="C3460" s="384">
        <f t="shared" si="505"/>
        <v>45627</v>
      </c>
      <c r="D3460" s="384">
        <f t="shared" si="505"/>
        <v>45657</v>
      </c>
      <c r="E3460" s="385">
        <f ca="1">IFERROR(INDEX('3. GRI Pricing'!$A$16:$AP$616,MATCH('PBI data'!$B3460,'3. GRI Pricing'!$A$16:$A$616,0),MATCH('PBI data'!$D3460,'3. GRI Pricing'!$A$16:$AP$16,0)),0)</f>
        <v>0</v>
      </c>
    </row>
    <row r="3461" spans="1:5" x14ac:dyDescent="0.25">
      <c r="B3461" s="1">
        <f t="shared" ca="1" si="506"/>
        <v>0</v>
      </c>
      <c r="C3461" s="384">
        <f t="shared" si="505"/>
        <v>45658</v>
      </c>
      <c r="D3461" s="384">
        <f t="shared" si="505"/>
        <v>45688</v>
      </c>
      <c r="E3461" s="385">
        <f ca="1">IFERROR(INDEX('3. GRI Pricing'!$A$16:$AP$616,MATCH('PBI data'!$B3461,'3. GRI Pricing'!$A$16:$A$616,0),MATCH('PBI data'!$D3461,'3. GRI Pricing'!$A$16:$AP$16,0)),0)</f>
        <v>0</v>
      </c>
    </row>
    <row r="3462" spans="1:5" x14ac:dyDescent="0.25">
      <c r="B3462" s="1">
        <f t="shared" ca="1" si="506"/>
        <v>0</v>
      </c>
      <c r="C3462" s="384">
        <f t="shared" si="505"/>
        <v>45689</v>
      </c>
      <c r="D3462" s="384">
        <f t="shared" si="505"/>
        <v>45716</v>
      </c>
      <c r="E3462" s="385">
        <f ca="1">IFERROR(INDEX('3. GRI Pricing'!$A$16:$AP$616,MATCH('PBI data'!$B3462,'3. GRI Pricing'!$A$16:$A$616,0),MATCH('PBI data'!$D3462,'3. GRI Pricing'!$A$16:$AP$16,0)),0)</f>
        <v>0</v>
      </c>
    </row>
    <row r="3463" spans="1:5" x14ac:dyDescent="0.25">
      <c r="B3463" s="1">
        <f t="shared" ca="1" si="506"/>
        <v>0</v>
      </c>
      <c r="C3463" s="384">
        <f t="shared" si="505"/>
        <v>45717</v>
      </c>
      <c r="D3463" s="384">
        <f t="shared" si="505"/>
        <v>45747</v>
      </c>
      <c r="E3463" s="385">
        <f ca="1">IFERROR(INDEX('3. GRI Pricing'!$A$16:$AP$616,MATCH('PBI data'!$B3463,'3. GRI Pricing'!$A$16:$A$616,0),MATCH('PBI data'!$D3463,'3. GRI Pricing'!$A$16:$AP$16,0)),0)</f>
        <v>0</v>
      </c>
    </row>
    <row r="3464" spans="1:5" x14ac:dyDescent="0.25">
      <c r="B3464" s="1">
        <f t="shared" ca="1" si="506"/>
        <v>0</v>
      </c>
      <c r="C3464" s="384">
        <f t="shared" si="505"/>
        <v>45748</v>
      </c>
      <c r="D3464" s="384">
        <f t="shared" si="505"/>
        <v>45777</v>
      </c>
      <c r="E3464" s="385">
        <f ca="1">IFERROR(INDEX('3. GRI Pricing'!$A$16:$AP$616,MATCH('PBI data'!$B3464,'3. GRI Pricing'!$A$16:$A$616,0),MATCH('PBI data'!$D3464,'3. GRI Pricing'!$A$16:$AP$16,0)),0)</f>
        <v>0</v>
      </c>
    </row>
    <row r="3465" spans="1:5" x14ac:dyDescent="0.25">
      <c r="B3465" s="1">
        <f t="shared" ca="1" si="506"/>
        <v>0</v>
      </c>
      <c r="C3465" s="384">
        <f t="shared" si="505"/>
        <v>45778</v>
      </c>
      <c r="D3465" s="384">
        <f t="shared" si="505"/>
        <v>45808</v>
      </c>
      <c r="E3465" s="385">
        <f ca="1">IFERROR(INDEX('3. GRI Pricing'!$A$16:$AP$616,MATCH('PBI data'!$B3465,'3. GRI Pricing'!$A$16:$A$616,0),MATCH('PBI data'!$D3465,'3. GRI Pricing'!$A$16:$AP$16,0)),0)</f>
        <v>0</v>
      </c>
    </row>
    <row r="3466" spans="1:5" x14ac:dyDescent="0.25">
      <c r="B3466" s="1">
        <f t="shared" ca="1" si="506"/>
        <v>0</v>
      </c>
      <c r="C3466" s="384">
        <f t="shared" si="505"/>
        <v>45809</v>
      </c>
      <c r="D3466" s="384">
        <f t="shared" si="505"/>
        <v>45838</v>
      </c>
      <c r="E3466" s="385">
        <f ca="1">IFERROR(INDEX('3. GRI Pricing'!$A$16:$AP$616,MATCH('PBI data'!$B3466,'3. GRI Pricing'!$A$16:$A$616,0),MATCH('PBI data'!$D3466,'3. GRI Pricing'!$A$16:$AP$16,0)),0)</f>
        <v>0</v>
      </c>
    </row>
    <row r="3467" spans="1:5" x14ac:dyDescent="0.25">
      <c r="B3467" s="1">
        <f t="shared" ca="1" si="506"/>
        <v>0</v>
      </c>
      <c r="C3467" s="384">
        <f t="shared" si="505"/>
        <v>45839</v>
      </c>
      <c r="D3467" s="384">
        <f t="shared" si="505"/>
        <v>45869</v>
      </c>
      <c r="E3467" s="385">
        <f ca="1">IFERROR(INDEX('3. GRI Pricing'!$A$16:$AP$616,MATCH('PBI data'!$B3467,'3. GRI Pricing'!$A$16:$A$616,0),MATCH('PBI data'!$D3467,'3. GRI Pricing'!$A$16:$AP$16,0)),0)</f>
        <v>0</v>
      </c>
    </row>
    <row r="3468" spans="1:5" x14ac:dyDescent="0.25">
      <c r="B3468" s="1">
        <f t="shared" ca="1" si="506"/>
        <v>0</v>
      </c>
      <c r="C3468" s="384">
        <f t="shared" si="505"/>
        <v>45870</v>
      </c>
      <c r="D3468" s="384">
        <f t="shared" si="505"/>
        <v>45900</v>
      </c>
      <c r="E3468" s="385">
        <f ca="1">IFERROR(INDEX('3. GRI Pricing'!$A$16:$AP$616,MATCH('PBI data'!$B3468,'3. GRI Pricing'!$A$16:$A$616,0),MATCH('PBI data'!$D3468,'3. GRI Pricing'!$A$16:$AP$16,0)),0)</f>
        <v>0</v>
      </c>
    </row>
    <row r="3469" spans="1:5" x14ac:dyDescent="0.25">
      <c r="B3469" s="1">
        <f t="shared" ca="1" si="506"/>
        <v>0</v>
      </c>
      <c r="C3469" s="384">
        <f t="shared" si="505"/>
        <v>45901</v>
      </c>
      <c r="D3469" s="384">
        <f t="shared" si="505"/>
        <v>45930</v>
      </c>
      <c r="E3469" s="385">
        <f ca="1">IFERROR(INDEX('3. GRI Pricing'!$A$16:$AP$616,MATCH('PBI data'!$B3469,'3. GRI Pricing'!$A$16:$A$616,0),MATCH('PBI data'!$D3469,'3. GRI Pricing'!$A$16:$AP$16,0)),0)</f>
        <v>0</v>
      </c>
    </row>
    <row r="3470" spans="1:5" x14ac:dyDescent="0.25">
      <c r="A3470" s="381">
        <f>A3458+1</f>
        <v>290</v>
      </c>
      <c r="B3470" s="383">
        <f ca="1">OFFSET('3. GRI Pricing'!$A$16,'PBI data'!A3470,0)</f>
        <v>0</v>
      </c>
      <c r="C3470" s="384">
        <f t="shared" si="505"/>
        <v>45566</v>
      </c>
      <c r="D3470" s="384">
        <f t="shared" si="505"/>
        <v>45596</v>
      </c>
      <c r="E3470" s="385">
        <f ca="1">IFERROR(INDEX('3. GRI Pricing'!$A$16:$AP$616,MATCH('PBI data'!$B3470,'3. GRI Pricing'!$A$16:$A$616,0),MATCH('PBI data'!$D3470,'3. GRI Pricing'!$A$16:$AP$16,0)),0)</f>
        <v>0</v>
      </c>
    </row>
    <row r="3471" spans="1:5" x14ac:dyDescent="0.25">
      <c r="B3471" s="1">
        <f ca="1">B3470</f>
        <v>0</v>
      </c>
      <c r="C3471" s="384">
        <f t="shared" ref="C3471:D3486" si="507">C3459</f>
        <v>45597</v>
      </c>
      <c r="D3471" s="384">
        <f t="shared" si="507"/>
        <v>45626</v>
      </c>
      <c r="E3471" s="385">
        <f ca="1">IFERROR(INDEX('3. GRI Pricing'!$A$16:$AP$616,MATCH('PBI data'!$B3471,'3. GRI Pricing'!$A$16:$A$616,0),MATCH('PBI data'!$D3471,'3. GRI Pricing'!$A$16:$AP$16,0)),0)</f>
        <v>0</v>
      </c>
    </row>
    <row r="3472" spans="1:5" x14ac:dyDescent="0.25">
      <c r="B3472" s="1">
        <f t="shared" ref="B3472:B3481" ca="1" si="508">B3471</f>
        <v>0</v>
      </c>
      <c r="C3472" s="384">
        <f t="shared" si="507"/>
        <v>45627</v>
      </c>
      <c r="D3472" s="384">
        <f t="shared" si="507"/>
        <v>45657</v>
      </c>
      <c r="E3472" s="385">
        <f ca="1">IFERROR(INDEX('3. GRI Pricing'!$A$16:$AP$616,MATCH('PBI data'!$B3472,'3. GRI Pricing'!$A$16:$A$616,0),MATCH('PBI data'!$D3472,'3. GRI Pricing'!$A$16:$AP$16,0)),0)</f>
        <v>0</v>
      </c>
    </row>
    <row r="3473" spans="1:5" x14ac:dyDescent="0.25">
      <c r="B3473" s="1">
        <f t="shared" ca="1" si="508"/>
        <v>0</v>
      </c>
      <c r="C3473" s="384">
        <f t="shared" si="507"/>
        <v>45658</v>
      </c>
      <c r="D3473" s="384">
        <f t="shared" si="507"/>
        <v>45688</v>
      </c>
      <c r="E3473" s="385">
        <f ca="1">IFERROR(INDEX('3. GRI Pricing'!$A$16:$AP$616,MATCH('PBI data'!$B3473,'3. GRI Pricing'!$A$16:$A$616,0),MATCH('PBI data'!$D3473,'3. GRI Pricing'!$A$16:$AP$16,0)),0)</f>
        <v>0</v>
      </c>
    </row>
    <row r="3474" spans="1:5" x14ac:dyDescent="0.25">
      <c r="B3474" s="1">
        <f t="shared" ca="1" si="508"/>
        <v>0</v>
      </c>
      <c r="C3474" s="384">
        <f t="shared" si="507"/>
        <v>45689</v>
      </c>
      <c r="D3474" s="384">
        <f t="shared" si="507"/>
        <v>45716</v>
      </c>
      <c r="E3474" s="385">
        <f ca="1">IFERROR(INDEX('3. GRI Pricing'!$A$16:$AP$616,MATCH('PBI data'!$B3474,'3. GRI Pricing'!$A$16:$A$616,0),MATCH('PBI data'!$D3474,'3. GRI Pricing'!$A$16:$AP$16,0)),0)</f>
        <v>0</v>
      </c>
    </row>
    <row r="3475" spans="1:5" x14ac:dyDescent="0.25">
      <c r="B3475" s="1">
        <f t="shared" ca="1" si="508"/>
        <v>0</v>
      </c>
      <c r="C3475" s="384">
        <f t="shared" si="507"/>
        <v>45717</v>
      </c>
      <c r="D3475" s="384">
        <f t="shared" si="507"/>
        <v>45747</v>
      </c>
      <c r="E3475" s="385">
        <f ca="1">IFERROR(INDEX('3. GRI Pricing'!$A$16:$AP$616,MATCH('PBI data'!$B3475,'3. GRI Pricing'!$A$16:$A$616,0),MATCH('PBI data'!$D3475,'3. GRI Pricing'!$A$16:$AP$16,0)),0)</f>
        <v>0</v>
      </c>
    </row>
    <row r="3476" spans="1:5" x14ac:dyDescent="0.25">
      <c r="B3476" s="1">
        <f t="shared" ca="1" si="508"/>
        <v>0</v>
      </c>
      <c r="C3476" s="384">
        <f t="shared" si="507"/>
        <v>45748</v>
      </c>
      <c r="D3476" s="384">
        <f t="shared" si="507"/>
        <v>45777</v>
      </c>
      <c r="E3476" s="385">
        <f ca="1">IFERROR(INDEX('3. GRI Pricing'!$A$16:$AP$616,MATCH('PBI data'!$B3476,'3. GRI Pricing'!$A$16:$A$616,0),MATCH('PBI data'!$D3476,'3. GRI Pricing'!$A$16:$AP$16,0)),0)</f>
        <v>0</v>
      </c>
    </row>
    <row r="3477" spans="1:5" x14ac:dyDescent="0.25">
      <c r="B3477" s="1">
        <f t="shared" ca="1" si="508"/>
        <v>0</v>
      </c>
      <c r="C3477" s="384">
        <f t="shared" si="507"/>
        <v>45778</v>
      </c>
      <c r="D3477" s="384">
        <f t="shared" si="507"/>
        <v>45808</v>
      </c>
      <c r="E3477" s="385">
        <f ca="1">IFERROR(INDEX('3. GRI Pricing'!$A$16:$AP$616,MATCH('PBI data'!$B3477,'3. GRI Pricing'!$A$16:$A$616,0),MATCH('PBI data'!$D3477,'3. GRI Pricing'!$A$16:$AP$16,0)),0)</f>
        <v>0</v>
      </c>
    </row>
    <row r="3478" spans="1:5" x14ac:dyDescent="0.25">
      <c r="B3478" s="1">
        <f t="shared" ca="1" si="508"/>
        <v>0</v>
      </c>
      <c r="C3478" s="384">
        <f t="shared" si="507"/>
        <v>45809</v>
      </c>
      <c r="D3478" s="384">
        <f t="shared" si="507"/>
        <v>45838</v>
      </c>
      <c r="E3478" s="385">
        <f ca="1">IFERROR(INDEX('3. GRI Pricing'!$A$16:$AP$616,MATCH('PBI data'!$B3478,'3. GRI Pricing'!$A$16:$A$616,0),MATCH('PBI data'!$D3478,'3. GRI Pricing'!$A$16:$AP$16,0)),0)</f>
        <v>0</v>
      </c>
    </row>
    <row r="3479" spans="1:5" x14ac:dyDescent="0.25">
      <c r="B3479" s="1">
        <f t="shared" ca="1" si="508"/>
        <v>0</v>
      </c>
      <c r="C3479" s="384">
        <f t="shared" si="507"/>
        <v>45839</v>
      </c>
      <c r="D3479" s="384">
        <f t="shared" si="507"/>
        <v>45869</v>
      </c>
      <c r="E3479" s="385">
        <f ca="1">IFERROR(INDEX('3. GRI Pricing'!$A$16:$AP$616,MATCH('PBI data'!$B3479,'3. GRI Pricing'!$A$16:$A$616,0),MATCH('PBI data'!$D3479,'3. GRI Pricing'!$A$16:$AP$16,0)),0)</f>
        <v>0</v>
      </c>
    </row>
    <row r="3480" spans="1:5" x14ac:dyDescent="0.25">
      <c r="B3480" s="1">
        <f t="shared" ca="1" si="508"/>
        <v>0</v>
      </c>
      <c r="C3480" s="384">
        <f t="shared" si="507"/>
        <v>45870</v>
      </c>
      <c r="D3480" s="384">
        <f t="shared" si="507"/>
        <v>45900</v>
      </c>
      <c r="E3480" s="385">
        <f ca="1">IFERROR(INDEX('3. GRI Pricing'!$A$16:$AP$616,MATCH('PBI data'!$B3480,'3. GRI Pricing'!$A$16:$A$616,0),MATCH('PBI data'!$D3480,'3. GRI Pricing'!$A$16:$AP$16,0)),0)</f>
        <v>0</v>
      </c>
    </row>
    <row r="3481" spans="1:5" x14ac:dyDescent="0.25">
      <c r="B3481" s="1">
        <f t="shared" ca="1" si="508"/>
        <v>0</v>
      </c>
      <c r="C3481" s="384">
        <f t="shared" si="507"/>
        <v>45901</v>
      </c>
      <c r="D3481" s="384">
        <f t="shared" si="507"/>
        <v>45930</v>
      </c>
      <c r="E3481" s="385">
        <f ca="1">IFERROR(INDEX('3. GRI Pricing'!$A$16:$AP$616,MATCH('PBI data'!$B3481,'3. GRI Pricing'!$A$16:$A$616,0),MATCH('PBI data'!$D3481,'3. GRI Pricing'!$A$16:$AP$16,0)),0)</f>
        <v>0</v>
      </c>
    </row>
    <row r="3482" spans="1:5" x14ac:dyDescent="0.25">
      <c r="A3482" s="381">
        <f>A3470+1</f>
        <v>291</v>
      </c>
      <c r="B3482" s="383">
        <f ca="1">OFFSET('3. GRI Pricing'!$A$16,'PBI data'!A3482,0)</f>
        <v>0</v>
      </c>
      <c r="C3482" s="384">
        <f t="shared" si="507"/>
        <v>45566</v>
      </c>
      <c r="D3482" s="384">
        <f t="shared" si="507"/>
        <v>45596</v>
      </c>
      <c r="E3482" s="385">
        <f ca="1">IFERROR(INDEX('3. GRI Pricing'!$A$16:$AP$616,MATCH('PBI data'!$B3482,'3. GRI Pricing'!$A$16:$A$616,0),MATCH('PBI data'!$D3482,'3. GRI Pricing'!$A$16:$AP$16,0)),0)</f>
        <v>0</v>
      </c>
    </row>
    <row r="3483" spans="1:5" x14ac:dyDescent="0.25">
      <c r="B3483" s="1">
        <f ca="1">B3482</f>
        <v>0</v>
      </c>
      <c r="C3483" s="384">
        <f t="shared" si="507"/>
        <v>45597</v>
      </c>
      <c r="D3483" s="384">
        <f t="shared" si="507"/>
        <v>45626</v>
      </c>
      <c r="E3483" s="385">
        <f ca="1">IFERROR(INDEX('3. GRI Pricing'!$A$16:$AP$616,MATCH('PBI data'!$B3483,'3. GRI Pricing'!$A$16:$A$616,0),MATCH('PBI data'!$D3483,'3. GRI Pricing'!$A$16:$AP$16,0)),0)</f>
        <v>0</v>
      </c>
    </row>
    <row r="3484" spans="1:5" x14ac:dyDescent="0.25">
      <c r="B3484" s="1">
        <f t="shared" ref="B3484:B3493" ca="1" si="509">B3483</f>
        <v>0</v>
      </c>
      <c r="C3484" s="384">
        <f t="shared" si="507"/>
        <v>45627</v>
      </c>
      <c r="D3484" s="384">
        <f t="shared" si="507"/>
        <v>45657</v>
      </c>
      <c r="E3484" s="385">
        <f ca="1">IFERROR(INDEX('3. GRI Pricing'!$A$16:$AP$616,MATCH('PBI data'!$B3484,'3. GRI Pricing'!$A$16:$A$616,0),MATCH('PBI data'!$D3484,'3. GRI Pricing'!$A$16:$AP$16,0)),0)</f>
        <v>0</v>
      </c>
    </row>
    <row r="3485" spans="1:5" x14ac:dyDescent="0.25">
      <c r="B3485" s="1">
        <f t="shared" ca="1" si="509"/>
        <v>0</v>
      </c>
      <c r="C3485" s="384">
        <f t="shared" si="507"/>
        <v>45658</v>
      </c>
      <c r="D3485" s="384">
        <f t="shared" si="507"/>
        <v>45688</v>
      </c>
      <c r="E3485" s="385">
        <f ca="1">IFERROR(INDEX('3. GRI Pricing'!$A$16:$AP$616,MATCH('PBI data'!$B3485,'3. GRI Pricing'!$A$16:$A$616,0),MATCH('PBI data'!$D3485,'3. GRI Pricing'!$A$16:$AP$16,0)),0)</f>
        <v>0</v>
      </c>
    </row>
    <row r="3486" spans="1:5" x14ac:dyDescent="0.25">
      <c r="B3486" s="1">
        <f t="shared" ca="1" si="509"/>
        <v>0</v>
      </c>
      <c r="C3486" s="384">
        <f t="shared" si="507"/>
        <v>45689</v>
      </c>
      <c r="D3486" s="384">
        <f t="shared" si="507"/>
        <v>45716</v>
      </c>
      <c r="E3486" s="385">
        <f ca="1">IFERROR(INDEX('3. GRI Pricing'!$A$16:$AP$616,MATCH('PBI data'!$B3486,'3. GRI Pricing'!$A$16:$A$616,0),MATCH('PBI data'!$D3486,'3. GRI Pricing'!$A$16:$AP$16,0)),0)</f>
        <v>0</v>
      </c>
    </row>
    <row r="3487" spans="1:5" x14ac:dyDescent="0.25">
      <c r="B3487" s="1">
        <f t="shared" ca="1" si="509"/>
        <v>0</v>
      </c>
      <c r="C3487" s="384">
        <f t="shared" ref="C3487:D3502" si="510">C3475</f>
        <v>45717</v>
      </c>
      <c r="D3487" s="384">
        <f t="shared" si="510"/>
        <v>45747</v>
      </c>
      <c r="E3487" s="385">
        <f ca="1">IFERROR(INDEX('3. GRI Pricing'!$A$16:$AP$616,MATCH('PBI data'!$B3487,'3. GRI Pricing'!$A$16:$A$616,0),MATCH('PBI data'!$D3487,'3. GRI Pricing'!$A$16:$AP$16,0)),0)</f>
        <v>0</v>
      </c>
    </row>
    <row r="3488" spans="1:5" x14ac:dyDescent="0.25">
      <c r="B3488" s="1">
        <f t="shared" ca="1" si="509"/>
        <v>0</v>
      </c>
      <c r="C3488" s="384">
        <f t="shared" si="510"/>
        <v>45748</v>
      </c>
      <c r="D3488" s="384">
        <f t="shared" si="510"/>
        <v>45777</v>
      </c>
      <c r="E3488" s="385">
        <f ca="1">IFERROR(INDEX('3. GRI Pricing'!$A$16:$AP$616,MATCH('PBI data'!$B3488,'3. GRI Pricing'!$A$16:$A$616,0),MATCH('PBI data'!$D3488,'3. GRI Pricing'!$A$16:$AP$16,0)),0)</f>
        <v>0</v>
      </c>
    </row>
    <row r="3489" spans="1:5" x14ac:dyDescent="0.25">
      <c r="B3489" s="1">
        <f t="shared" ca="1" si="509"/>
        <v>0</v>
      </c>
      <c r="C3489" s="384">
        <f t="shared" si="510"/>
        <v>45778</v>
      </c>
      <c r="D3489" s="384">
        <f t="shared" si="510"/>
        <v>45808</v>
      </c>
      <c r="E3489" s="385">
        <f ca="1">IFERROR(INDEX('3. GRI Pricing'!$A$16:$AP$616,MATCH('PBI data'!$B3489,'3. GRI Pricing'!$A$16:$A$616,0),MATCH('PBI data'!$D3489,'3. GRI Pricing'!$A$16:$AP$16,0)),0)</f>
        <v>0</v>
      </c>
    </row>
    <row r="3490" spans="1:5" x14ac:dyDescent="0.25">
      <c r="B3490" s="1">
        <f t="shared" ca="1" si="509"/>
        <v>0</v>
      </c>
      <c r="C3490" s="384">
        <f t="shared" si="510"/>
        <v>45809</v>
      </c>
      <c r="D3490" s="384">
        <f t="shared" si="510"/>
        <v>45838</v>
      </c>
      <c r="E3490" s="385">
        <f ca="1">IFERROR(INDEX('3. GRI Pricing'!$A$16:$AP$616,MATCH('PBI data'!$B3490,'3. GRI Pricing'!$A$16:$A$616,0),MATCH('PBI data'!$D3490,'3. GRI Pricing'!$A$16:$AP$16,0)),0)</f>
        <v>0</v>
      </c>
    </row>
    <row r="3491" spans="1:5" x14ac:dyDescent="0.25">
      <c r="B3491" s="1">
        <f t="shared" ca="1" si="509"/>
        <v>0</v>
      </c>
      <c r="C3491" s="384">
        <f t="shared" si="510"/>
        <v>45839</v>
      </c>
      <c r="D3491" s="384">
        <f t="shared" si="510"/>
        <v>45869</v>
      </c>
      <c r="E3491" s="385">
        <f ca="1">IFERROR(INDEX('3. GRI Pricing'!$A$16:$AP$616,MATCH('PBI data'!$B3491,'3. GRI Pricing'!$A$16:$A$616,0),MATCH('PBI data'!$D3491,'3. GRI Pricing'!$A$16:$AP$16,0)),0)</f>
        <v>0</v>
      </c>
    </row>
    <row r="3492" spans="1:5" x14ac:dyDescent="0.25">
      <c r="B3492" s="1">
        <f t="shared" ca="1" si="509"/>
        <v>0</v>
      </c>
      <c r="C3492" s="384">
        <f t="shared" si="510"/>
        <v>45870</v>
      </c>
      <c r="D3492" s="384">
        <f t="shared" si="510"/>
        <v>45900</v>
      </c>
      <c r="E3492" s="385">
        <f ca="1">IFERROR(INDEX('3. GRI Pricing'!$A$16:$AP$616,MATCH('PBI data'!$B3492,'3. GRI Pricing'!$A$16:$A$616,0),MATCH('PBI data'!$D3492,'3. GRI Pricing'!$A$16:$AP$16,0)),0)</f>
        <v>0</v>
      </c>
    </row>
    <row r="3493" spans="1:5" x14ac:dyDescent="0.25">
      <c r="B3493" s="1">
        <f t="shared" ca="1" si="509"/>
        <v>0</v>
      </c>
      <c r="C3493" s="384">
        <f t="shared" si="510"/>
        <v>45901</v>
      </c>
      <c r="D3493" s="384">
        <f t="shared" si="510"/>
        <v>45930</v>
      </c>
      <c r="E3493" s="385">
        <f ca="1">IFERROR(INDEX('3. GRI Pricing'!$A$16:$AP$616,MATCH('PBI data'!$B3493,'3. GRI Pricing'!$A$16:$A$616,0),MATCH('PBI data'!$D3493,'3. GRI Pricing'!$A$16:$AP$16,0)),0)</f>
        <v>0</v>
      </c>
    </row>
    <row r="3494" spans="1:5" x14ac:dyDescent="0.25">
      <c r="A3494" s="381">
        <f>A3482+1</f>
        <v>292</v>
      </c>
      <c r="B3494" s="383">
        <f ca="1">OFFSET('3. GRI Pricing'!$A$16,'PBI data'!A3494,0)</f>
        <v>0</v>
      </c>
      <c r="C3494" s="384">
        <f t="shared" si="510"/>
        <v>45566</v>
      </c>
      <c r="D3494" s="384">
        <f t="shared" si="510"/>
        <v>45596</v>
      </c>
      <c r="E3494" s="385">
        <f ca="1">IFERROR(INDEX('3. GRI Pricing'!$A$16:$AP$616,MATCH('PBI data'!$B3494,'3. GRI Pricing'!$A$16:$A$616,0),MATCH('PBI data'!$D3494,'3. GRI Pricing'!$A$16:$AP$16,0)),0)</f>
        <v>0</v>
      </c>
    </row>
    <row r="3495" spans="1:5" x14ac:dyDescent="0.25">
      <c r="B3495" s="1">
        <f ca="1">B3494</f>
        <v>0</v>
      </c>
      <c r="C3495" s="384">
        <f t="shared" si="510"/>
        <v>45597</v>
      </c>
      <c r="D3495" s="384">
        <f t="shared" si="510"/>
        <v>45626</v>
      </c>
      <c r="E3495" s="385">
        <f ca="1">IFERROR(INDEX('3. GRI Pricing'!$A$16:$AP$616,MATCH('PBI data'!$B3495,'3. GRI Pricing'!$A$16:$A$616,0),MATCH('PBI data'!$D3495,'3. GRI Pricing'!$A$16:$AP$16,0)),0)</f>
        <v>0</v>
      </c>
    </row>
    <row r="3496" spans="1:5" x14ac:dyDescent="0.25">
      <c r="B3496" s="1">
        <f t="shared" ref="B3496:B3505" ca="1" si="511">B3495</f>
        <v>0</v>
      </c>
      <c r="C3496" s="384">
        <f t="shared" si="510"/>
        <v>45627</v>
      </c>
      <c r="D3496" s="384">
        <f t="shared" si="510"/>
        <v>45657</v>
      </c>
      <c r="E3496" s="385">
        <f ca="1">IFERROR(INDEX('3. GRI Pricing'!$A$16:$AP$616,MATCH('PBI data'!$B3496,'3. GRI Pricing'!$A$16:$A$616,0),MATCH('PBI data'!$D3496,'3. GRI Pricing'!$A$16:$AP$16,0)),0)</f>
        <v>0</v>
      </c>
    </row>
    <row r="3497" spans="1:5" x14ac:dyDescent="0.25">
      <c r="B3497" s="1">
        <f t="shared" ca="1" si="511"/>
        <v>0</v>
      </c>
      <c r="C3497" s="384">
        <f t="shared" si="510"/>
        <v>45658</v>
      </c>
      <c r="D3497" s="384">
        <f t="shared" si="510"/>
        <v>45688</v>
      </c>
      <c r="E3497" s="385">
        <f ca="1">IFERROR(INDEX('3. GRI Pricing'!$A$16:$AP$616,MATCH('PBI data'!$B3497,'3. GRI Pricing'!$A$16:$A$616,0),MATCH('PBI data'!$D3497,'3. GRI Pricing'!$A$16:$AP$16,0)),0)</f>
        <v>0</v>
      </c>
    </row>
    <row r="3498" spans="1:5" x14ac:dyDescent="0.25">
      <c r="B3498" s="1">
        <f t="shared" ca="1" si="511"/>
        <v>0</v>
      </c>
      <c r="C3498" s="384">
        <f t="shared" si="510"/>
        <v>45689</v>
      </c>
      <c r="D3498" s="384">
        <f t="shared" si="510"/>
        <v>45716</v>
      </c>
      <c r="E3498" s="385">
        <f ca="1">IFERROR(INDEX('3. GRI Pricing'!$A$16:$AP$616,MATCH('PBI data'!$B3498,'3. GRI Pricing'!$A$16:$A$616,0),MATCH('PBI data'!$D3498,'3. GRI Pricing'!$A$16:$AP$16,0)),0)</f>
        <v>0</v>
      </c>
    </row>
    <row r="3499" spans="1:5" x14ac:dyDescent="0.25">
      <c r="B3499" s="1">
        <f t="shared" ca="1" si="511"/>
        <v>0</v>
      </c>
      <c r="C3499" s="384">
        <f t="shared" si="510"/>
        <v>45717</v>
      </c>
      <c r="D3499" s="384">
        <f t="shared" si="510"/>
        <v>45747</v>
      </c>
      <c r="E3499" s="385">
        <f ca="1">IFERROR(INDEX('3. GRI Pricing'!$A$16:$AP$616,MATCH('PBI data'!$B3499,'3. GRI Pricing'!$A$16:$A$616,0),MATCH('PBI data'!$D3499,'3. GRI Pricing'!$A$16:$AP$16,0)),0)</f>
        <v>0</v>
      </c>
    </row>
    <row r="3500" spans="1:5" x14ac:dyDescent="0.25">
      <c r="B3500" s="1">
        <f t="shared" ca="1" si="511"/>
        <v>0</v>
      </c>
      <c r="C3500" s="384">
        <f t="shared" si="510"/>
        <v>45748</v>
      </c>
      <c r="D3500" s="384">
        <f t="shared" si="510"/>
        <v>45777</v>
      </c>
      <c r="E3500" s="385">
        <f ca="1">IFERROR(INDEX('3. GRI Pricing'!$A$16:$AP$616,MATCH('PBI data'!$B3500,'3. GRI Pricing'!$A$16:$A$616,0),MATCH('PBI data'!$D3500,'3. GRI Pricing'!$A$16:$AP$16,0)),0)</f>
        <v>0</v>
      </c>
    </row>
    <row r="3501" spans="1:5" x14ac:dyDescent="0.25">
      <c r="B3501" s="1">
        <f t="shared" ca="1" si="511"/>
        <v>0</v>
      </c>
      <c r="C3501" s="384">
        <f t="shared" si="510"/>
        <v>45778</v>
      </c>
      <c r="D3501" s="384">
        <f t="shared" si="510"/>
        <v>45808</v>
      </c>
      <c r="E3501" s="385">
        <f ca="1">IFERROR(INDEX('3. GRI Pricing'!$A$16:$AP$616,MATCH('PBI data'!$B3501,'3. GRI Pricing'!$A$16:$A$616,0),MATCH('PBI data'!$D3501,'3. GRI Pricing'!$A$16:$AP$16,0)),0)</f>
        <v>0</v>
      </c>
    </row>
    <row r="3502" spans="1:5" x14ac:dyDescent="0.25">
      <c r="B3502" s="1">
        <f t="shared" ca="1" si="511"/>
        <v>0</v>
      </c>
      <c r="C3502" s="384">
        <f t="shared" si="510"/>
        <v>45809</v>
      </c>
      <c r="D3502" s="384">
        <f t="shared" si="510"/>
        <v>45838</v>
      </c>
      <c r="E3502" s="385">
        <f ca="1">IFERROR(INDEX('3. GRI Pricing'!$A$16:$AP$616,MATCH('PBI data'!$B3502,'3. GRI Pricing'!$A$16:$A$616,0),MATCH('PBI data'!$D3502,'3. GRI Pricing'!$A$16:$AP$16,0)),0)</f>
        <v>0</v>
      </c>
    </row>
    <row r="3503" spans="1:5" x14ac:dyDescent="0.25">
      <c r="B3503" s="1">
        <f t="shared" ca="1" si="511"/>
        <v>0</v>
      </c>
      <c r="C3503" s="384">
        <f t="shared" ref="C3503:D3518" si="512">C3491</f>
        <v>45839</v>
      </c>
      <c r="D3503" s="384">
        <f t="shared" si="512"/>
        <v>45869</v>
      </c>
      <c r="E3503" s="385">
        <f ca="1">IFERROR(INDEX('3. GRI Pricing'!$A$16:$AP$616,MATCH('PBI data'!$B3503,'3. GRI Pricing'!$A$16:$A$616,0),MATCH('PBI data'!$D3503,'3. GRI Pricing'!$A$16:$AP$16,0)),0)</f>
        <v>0</v>
      </c>
    </row>
    <row r="3504" spans="1:5" x14ac:dyDescent="0.25">
      <c r="B3504" s="1">
        <f t="shared" ca="1" si="511"/>
        <v>0</v>
      </c>
      <c r="C3504" s="384">
        <f t="shared" si="512"/>
        <v>45870</v>
      </c>
      <c r="D3504" s="384">
        <f t="shared" si="512"/>
        <v>45900</v>
      </c>
      <c r="E3504" s="385">
        <f ca="1">IFERROR(INDEX('3. GRI Pricing'!$A$16:$AP$616,MATCH('PBI data'!$B3504,'3. GRI Pricing'!$A$16:$A$616,0),MATCH('PBI data'!$D3504,'3. GRI Pricing'!$A$16:$AP$16,0)),0)</f>
        <v>0</v>
      </c>
    </row>
    <row r="3505" spans="1:5" x14ac:dyDescent="0.25">
      <c r="B3505" s="1">
        <f t="shared" ca="1" si="511"/>
        <v>0</v>
      </c>
      <c r="C3505" s="384">
        <f t="shared" si="512"/>
        <v>45901</v>
      </c>
      <c r="D3505" s="384">
        <f t="shared" si="512"/>
        <v>45930</v>
      </c>
      <c r="E3505" s="385">
        <f ca="1">IFERROR(INDEX('3. GRI Pricing'!$A$16:$AP$616,MATCH('PBI data'!$B3505,'3. GRI Pricing'!$A$16:$A$616,0),MATCH('PBI data'!$D3505,'3. GRI Pricing'!$A$16:$AP$16,0)),0)</f>
        <v>0</v>
      </c>
    </row>
    <row r="3506" spans="1:5" x14ac:dyDescent="0.25">
      <c r="A3506" s="381">
        <f>A3494+1</f>
        <v>293</v>
      </c>
      <c r="B3506" s="383">
        <f ca="1">OFFSET('3. GRI Pricing'!$A$16,'PBI data'!A3506,0)</f>
        <v>0</v>
      </c>
      <c r="C3506" s="384">
        <f t="shared" si="512"/>
        <v>45566</v>
      </c>
      <c r="D3506" s="384">
        <f t="shared" si="512"/>
        <v>45596</v>
      </c>
      <c r="E3506" s="385">
        <f ca="1">IFERROR(INDEX('3. GRI Pricing'!$A$16:$AP$616,MATCH('PBI data'!$B3506,'3. GRI Pricing'!$A$16:$A$616,0),MATCH('PBI data'!$D3506,'3. GRI Pricing'!$A$16:$AP$16,0)),0)</f>
        <v>0</v>
      </c>
    </row>
    <row r="3507" spans="1:5" x14ac:dyDescent="0.25">
      <c r="B3507" s="1">
        <f ca="1">B3506</f>
        <v>0</v>
      </c>
      <c r="C3507" s="384">
        <f t="shared" si="512"/>
        <v>45597</v>
      </c>
      <c r="D3507" s="384">
        <f t="shared" si="512"/>
        <v>45626</v>
      </c>
      <c r="E3507" s="385">
        <f ca="1">IFERROR(INDEX('3. GRI Pricing'!$A$16:$AP$616,MATCH('PBI data'!$B3507,'3. GRI Pricing'!$A$16:$A$616,0),MATCH('PBI data'!$D3507,'3. GRI Pricing'!$A$16:$AP$16,0)),0)</f>
        <v>0</v>
      </c>
    </row>
    <row r="3508" spans="1:5" x14ac:dyDescent="0.25">
      <c r="B3508" s="1">
        <f t="shared" ref="B3508:B3517" ca="1" si="513">B3507</f>
        <v>0</v>
      </c>
      <c r="C3508" s="384">
        <f t="shared" si="512"/>
        <v>45627</v>
      </c>
      <c r="D3508" s="384">
        <f t="shared" si="512"/>
        <v>45657</v>
      </c>
      <c r="E3508" s="385">
        <f ca="1">IFERROR(INDEX('3. GRI Pricing'!$A$16:$AP$616,MATCH('PBI data'!$B3508,'3. GRI Pricing'!$A$16:$A$616,0),MATCH('PBI data'!$D3508,'3. GRI Pricing'!$A$16:$AP$16,0)),0)</f>
        <v>0</v>
      </c>
    </row>
    <row r="3509" spans="1:5" x14ac:dyDescent="0.25">
      <c r="B3509" s="1">
        <f t="shared" ca="1" si="513"/>
        <v>0</v>
      </c>
      <c r="C3509" s="384">
        <f t="shared" si="512"/>
        <v>45658</v>
      </c>
      <c r="D3509" s="384">
        <f t="shared" si="512"/>
        <v>45688</v>
      </c>
      <c r="E3509" s="385">
        <f ca="1">IFERROR(INDEX('3. GRI Pricing'!$A$16:$AP$616,MATCH('PBI data'!$B3509,'3. GRI Pricing'!$A$16:$A$616,0),MATCH('PBI data'!$D3509,'3. GRI Pricing'!$A$16:$AP$16,0)),0)</f>
        <v>0</v>
      </c>
    </row>
    <row r="3510" spans="1:5" x14ac:dyDescent="0.25">
      <c r="B3510" s="1">
        <f t="shared" ca="1" si="513"/>
        <v>0</v>
      </c>
      <c r="C3510" s="384">
        <f t="shared" si="512"/>
        <v>45689</v>
      </c>
      <c r="D3510" s="384">
        <f t="shared" si="512"/>
        <v>45716</v>
      </c>
      <c r="E3510" s="385">
        <f ca="1">IFERROR(INDEX('3. GRI Pricing'!$A$16:$AP$616,MATCH('PBI data'!$B3510,'3. GRI Pricing'!$A$16:$A$616,0),MATCH('PBI data'!$D3510,'3. GRI Pricing'!$A$16:$AP$16,0)),0)</f>
        <v>0</v>
      </c>
    </row>
    <row r="3511" spans="1:5" x14ac:dyDescent="0.25">
      <c r="B3511" s="1">
        <f t="shared" ca="1" si="513"/>
        <v>0</v>
      </c>
      <c r="C3511" s="384">
        <f t="shared" si="512"/>
        <v>45717</v>
      </c>
      <c r="D3511" s="384">
        <f t="shared" si="512"/>
        <v>45747</v>
      </c>
      <c r="E3511" s="385">
        <f ca="1">IFERROR(INDEX('3. GRI Pricing'!$A$16:$AP$616,MATCH('PBI data'!$B3511,'3. GRI Pricing'!$A$16:$A$616,0),MATCH('PBI data'!$D3511,'3. GRI Pricing'!$A$16:$AP$16,0)),0)</f>
        <v>0</v>
      </c>
    </row>
    <row r="3512" spans="1:5" x14ac:dyDescent="0.25">
      <c r="B3512" s="1">
        <f t="shared" ca="1" si="513"/>
        <v>0</v>
      </c>
      <c r="C3512" s="384">
        <f t="shared" si="512"/>
        <v>45748</v>
      </c>
      <c r="D3512" s="384">
        <f t="shared" si="512"/>
        <v>45777</v>
      </c>
      <c r="E3512" s="385">
        <f ca="1">IFERROR(INDEX('3. GRI Pricing'!$A$16:$AP$616,MATCH('PBI data'!$B3512,'3. GRI Pricing'!$A$16:$A$616,0),MATCH('PBI data'!$D3512,'3. GRI Pricing'!$A$16:$AP$16,0)),0)</f>
        <v>0</v>
      </c>
    </row>
    <row r="3513" spans="1:5" x14ac:dyDescent="0.25">
      <c r="B3513" s="1">
        <f t="shared" ca="1" si="513"/>
        <v>0</v>
      </c>
      <c r="C3513" s="384">
        <f t="shared" si="512"/>
        <v>45778</v>
      </c>
      <c r="D3513" s="384">
        <f t="shared" si="512"/>
        <v>45808</v>
      </c>
      <c r="E3513" s="385">
        <f ca="1">IFERROR(INDEX('3. GRI Pricing'!$A$16:$AP$616,MATCH('PBI data'!$B3513,'3. GRI Pricing'!$A$16:$A$616,0),MATCH('PBI data'!$D3513,'3. GRI Pricing'!$A$16:$AP$16,0)),0)</f>
        <v>0</v>
      </c>
    </row>
    <row r="3514" spans="1:5" x14ac:dyDescent="0.25">
      <c r="B3514" s="1">
        <f t="shared" ca="1" si="513"/>
        <v>0</v>
      </c>
      <c r="C3514" s="384">
        <f t="shared" si="512"/>
        <v>45809</v>
      </c>
      <c r="D3514" s="384">
        <f t="shared" si="512"/>
        <v>45838</v>
      </c>
      <c r="E3514" s="385">
        <f ca="1">IFERROR(INDEX('3. GRI Pricing'!$A$16:$AP$616,MATCH('PBI data'!$B3514,'3. GRI Pricing'!$A$16:$A$616,0),MATCH('PBI data'!$D3514,'3. GRI Pricing'!$A$16:$AP$16,0)),0)</f>
        <v>0</v>
      </c>
    </row>
    <row r="3515" spans="1:5" x14ac:dyDescent="0.25">
      <c r="B3515" s="1">
        <f t="shared" ca="1" si="513"/>
        <v>0</v>
      </c>
      <c r="C3515" s="384">
        <f t="shared" si="512"/>
        <v>45839</v>
      </c>
      <c r="D3515" s="384">
        <f t="shared" si="512"/>
        <v>45869</v>
      </c>
      <c r="E3515" s="385">
        <f ca="1">IFERROR(INDEX('3. GRI Pricing'!$A$16:$AP$616,MATCH('PBI data'!$B3515,'3. GRI Pricing'!$A$16:$A$616,0),MATCH('PBI data'!$D3515,'3. GRI Pricing'!$A$16:$AP$16,0)),0)</f>
        <v>0</v>
      </c>
    </row>
    <row r="3516" spans="1:5" x14ac:dyDescent="0.25">
      <c r="B3516" s="1">
        <f t="shared" ca="1" si="513"/>
        <v>0</v>
      </c>
      <c r="C3516" s="384">
        <f t="shared" si="512"/>
        <v>45870</v>
      </c>
      <c r="D3516" s="384">
        <f t="shared" si="512"/>
        <v>45900</v>
      </c>
      <c r="E3516" s="385">
        <f ca="1">IFERROR(INDEX('3. GRI Pricing'!$A$16:$AP$616,MATCH('PBI data'!$B3516,'3. GRI Pricing'!$A$16:$A$616,0),MATCH('PBI data'!$D3516,'3. GRI Pricing'!$A$16:$AP$16,0)),0)</f>
        <v>0</v>
      </c>
    </row>
    <row r="3517" spans="1:5" x14ac:dyDescent="0.25">
      <c r="B3517" s="1">
        <f t="shared" ca="1" si="513"/>
        <v>0</v>
      </c>
      <c r="C3517" s="384">
        <f t="shared" si="512"/>
        <v>45901</v>
      </c>
      <c r="D3517" s="384">
        <f t="shared" si="512"/>
        <v>45930</v>
      </c>
      <c r="E3517" s="385">
        <f ca="1">IFERROR(INDEX('3. GRI Pricing'!$A$16:$AP$616,MATCH('PBI data'!$B3517,'3. GRI Pricing'!$A$16:$A$616,0),MATCH('PBI data'!$D3517,'3. GRI Pricing'!$A$16:$AP$16,0)),0)</f>
        <v>0</v>
      </c>
    </row>
    <row r="3518" spans="1:5" x14ac:dyDescent="0.25">
      <c r="A3518" s="381">
        <f>A3506+1</f>
        <v>294</v>
      </c>
      <c r="B3518" s="383">
        <f ca="1">OFFSET('3. GRI Pricing'!$A$16,'PBI data'!A3518,0)</f>
        <v>0</v>
      </c>
      <c r="C3518" s="384">
        <f t="shared" si="512"/>
        <v>45566</v>
      </c>
      <c r="D3518" s="384">
        <f t="shared" si="512"/>
        <v>45596</v>
      </c>
      <c r="E3518" s="385">
        <f ca="1">IFERROR(INDEX('3. GRI Pricing'!$A$16:$AP$616,MATCH('PBI data'!$B3518,'3. GRI Pricing'!$A$16:$A$616,0),MATCH('PBI data'!$D3518,'3. GRI Pricing'!$A$16:$AP$16,0)),0)</f>
        <v>0</v>
      </c>
    </row>
    <row r="3519" spans="1:5" x14ac:dyDescent="0.25">
      <c r="B3519" s="1">
        <f ca="1">B3518</f>
        <v>0</v>
      </c>
      <c r="C3519" s="384">
        <f t="shared" ref="C3519:D3534" si="514">C3507</f>
        <v>45597</v>
      </c>
      <c r="D3519" s="384">
        <f t="shared" si="514"/>
        <v>45626</v>
      </c>
      <c r="E3519" s="385">
        <f ca="1">IFERROR(INDEX('3. GRI Pricing'!$A$16:$AP$616,MATCH('PBI data'!$B3519,'3. GRI Pricing'!$A$16:$A$616,0),MATCH('PBI data'!$D3519,'3. GRI Pricing'!$A$16:$AP$16,0)),0)</f>
        <v>0</v>
      </c>
    </row>
    <row r="3520" spans="1:5" x14ac:dyDescent="0.25">
      <c r="B3520" s="1">
        <f t="shared" ref="B3520:B3529" ca="1" si="515">B3519</f>
        <v>0</v>
      </c>
      <c r="C3520" s="384">
        <f t="shared" si="514"/>
        <v>45627</v>
      </c>
      <c r="D3520" s="384">
        <f t="shared" si="514"/>
        <v>45657</v>
      </c>
      <c r="E3520" s="385">
        <f ca="1">IFERROR(INDEX('3. GRI Pricing'!$A$16:$AP$616,MATCH('PBI data'!$B3520,'3. GRI Pricing'!$A$16:$A$616,0),MATCH('PBI data'!$D3520,'3. GRI Pricing'!$A$16:$AP$16,0)),0)</f>
        <v>0</v>
      </c>
    </row>
    <row r="3521" spans="1:5" x14ac:dyDescent="0.25">
      <c r="B3521" s="1">
        <f t="shared" ca="1" si="515"/>
        <v>0</v>
      </c>
      <c r="C3521" s="384">
        <f t="shared" si="514"/>
        <v>45658</v>
      </c>
      <c r="D3521" s="384">
        <f t="shared" si="514"/>
        <v>45688</v>
      </c>
      <c r="E3521" s="385">
        <f ca="1">IFERROR(INDEX('3. GRI Pricing'!$A$16:$AP$616,MATCH('PBI data'!$B3521,'3. GRI Pricing'!$A$16:$A$616,0),MATCH('PBI data'!$D3521,'3. GRI Pricing'!$A$16:$AP$16,0)),0)</f>
        <v>0</v>
      </c>
    </row>
    <row r="3522" spans="1:5" x14ac:dyDescent="0.25">
      <c r="B3522" s="1">
        <f t="shared" ca="1" si="515"/>
        <v>0</v>
      </c>
      <c r="C3522" s="384">
        <f t="shared" si="514"/>
        <v>45689</v>
      </c>
      <c r="D3522" s="384">
        <f t="shared" si="514"/>
        <v>45716</v>
      </c>
      <c r="E3522" s="385">
        <f ca="1">IFERROR(INDEX('3. GRI Pricing'!$A$16:$AP$616,MATCH('PBI data'!$B3522,'3. GRI Pricing'!$A$16:$A$616,0),MATCH('PBI data'!$D3522,'3. GRI Pricing'!$A$16:$AP$16,0)),0)</f>
        <v>0</v>
      </c>
    </row>
    <row r="3523" spans="1:5" x14ac:dyDescent="0.25">
      <c r="B3523" s="1">
        <f t="shared" ca="1" si="515"/>
        <v>0</v>
      </c>
      <c r="C3523" s="384">
        <f t="shared" si="514"/>
        <v>45717</v>
      </c>
      <c r="D3523" s="384">
        <f t="shared" si="514"/>
        <v>45747</v>
      </c>
      <c r="E3523" s="385">
        <f ca="1">IFERROR(INDEX('3. GRI Pricing'!$A$16:$AP$616,MATCH('PBI data'!$B3523,'3. GRI Pricing'!$A$16:$A$616,0),MATCH('PBI data'!$D3523,'3. GRI Pricing'!$A$16:$AP$16,0)),0)</f>
        <v>0</v>
      </c>
    </row>
    <row r="3524" spans="1:5" x14ac:dyDescent="0.25">
      <c r="B3524" s="1">
        <f t="shared" ca="1" si="515"/>
        <v>0</v>
      </c>
      <c r="C3524" s="384">
        <f t="shared" si="514"/>
        <v>45748</v>
      </c>
      <c r="D3524" s="384">
        <f t="shared" si="514"/>
        <v>45777</v>
      </c>
      <c r="E3524" s="385">
        <f ca="1">IFERROR(INDEX('3. GRI Pricing'!$A$16:$AP$616,MATCH('PBI data'!$B3524,'3. GRI Pricing'!$A$16:$A$616,0),MATCH('PBI data'!$D3524,'3. GRI Pricing'!$A$16:$AP$16,0)),0)</f>
        <v>0</v>
      </c>
    </row>
    <row r="3525" spans="1:5" x14ac:dyDescent="0.25">
      <c r="B3525" s="1">
        <f t="shared" ca="1" si="515"/>
        <v>0</v>
      </c>
      <c r="C3525" s="384">
        <f t="shared" si="514"/>
        <v>45778</v>
      </c>
      <c r="D3525" s="384">
        <f t="shared" si="514"/>
        <v>45808</v>
      </c>
      <c r="E3525" s="385">
        <f ca="1">IFERROR(INDEX('3. GRI Pricing'!$A$16:$AP$616,MATCH('PBI data'!$B3525,'3. GRI Pricing'!$A$16:$A$616,0),MATCH('PBI data'!$D3525,'3. GRI Pricing'!$A$16:$AP$16,0)),0)</f>
        <v>0</v>
      </c>
    </row>
    <row r="3526" spans="1:5" x14ac:dyDescent="0.25">
      <c r="B3526" s="1">
        <f t="shared" ca="1" si="515"/>
        <v>0</v>
      </c>
      <c r="C3526" s="384">
        <f t="shared" si="514"/>
        <v>45809</v>
      </c>
      <c r="D3526" s="384">
        <f t="shared" si="514"/>
        <v>45838</v>
      </c>
      <c r="E3526" s="385">
        <f ca="1">IFERROR(INDEX('3. GRI Pricing'!$A$16:$AP$616,MATCH('PBI data'!$B3526,'3. GRI Pricing'!$A$16:$A$616,0),MATCH('PBI data'!$D3526,'3. GRI Pricing'!$A$16:$AP$16,0)),0)</f>
        <v>0</v>
      </c>
    </row>
    <row r="3527" spans="1:5" x14ac:dyDescent="0.25">
      <c r="B3527" s="1">
        <f t="shared" ca="1" si="515"/>
        <v>0</v>
      </c>
      <c r="C3527" s="384">
        <f t="shared" si="514"/>
        <v>45839</v>
      </c>
      <c r="D3527" s="384">
        <f t="shared" si="514"/>
        <v>45869</v>
      </c>
      <c r="E3527" s="385">
        <f ca="1">IFERROR(INDEX('3. GRI Pricing'!$A$16:$AP$616,MATCH('PBI data'!$B3527,'3. GRI Pricing'!$A$16:$A$616,0),MATCH('PBI data'!$D3527,'3. GRI Pricing'!$A$16:$AP$16,0)),0)</f>
        <v>0</v>
      </c>
    </row>
    <row r="3528" spans="1:5" x14ac:dyDescent="0.25">
      <c r="B3528" s="1">
        <f t="shared" ca="1" si="515"/>
        <v>0</v>
      </c>
      <c r="C3528" s="384">
        <f t="shared" si="514"/>
        <v>45870</v>
      </c>
      <c r="D3528" s="384">
        <f t="shared" si="514"/>
        <v>45900</v>
      </c>
      <c r="E3528" s="385">
        <f ca="1">IFERROR(INDEX('3. GRI Pricing'!$A$16:$AP$616,MATCH('PBI data'!$B3528,'3. GRI Pricing'!$A$16:$A$616,0),MATCH('PBI data'!$D3528,'3. GRI Pricing'!$A$16:$AP$16,0)),0)</f>
        <v>0</v>
      </c>
    </row>
    <row r="3529" spans="1:5" x14ac:dyDescent="0.25">
      <c r="B3529" s="1">
        <f t="shared" ca="1" si="515"/>
        <v>0</v>
      </c>
      <c r="C3529" s="384">
        <f t="shared" si="514"/>
        <v>45901</v>
      </c>
      <c r="D3529" s="384">
        <f t="shared" si="514"/>
        <v>45930</v>
      </c>
      <c r="E3529" s="385">
        <f ca="1">IFERROR(INDEX('3. GRI Pricing'!$A$16:$AP$616,MATCH('PBI data'!$B3529,'3. GRI Pricing'!$A$16:$A$616,0),MATCH('PBI data'!$D3529,'3. GRI Pricing'!$A$16:$AP$16,0)),0)</f>
        <v>0</v>
      </c>
    </row>
    <row r="3530" spans="1:5" x14ac:dyDescent="0.25">
      <c r="A3530" s="381">
        <f>A3518+1</f>
        <v>295</v>
      </c>
      <c r="B3530" s="383">
        <f ca="1">OFFSET('3. GRI Pricing'!$A$16,'PBI data'!A3530,0)</f>
        <v>0</v>
      </c>
      <c r="C3530" s="384">
        <f t="shared" si="514"/>
        <v>45566</v>
      </c>
      <c r="D3530" s="384">
        <f t="shared" si="514"/>
        <v>45596</v>
      </c>
      <c r="E3530" s="385">
        <f ca="1">IFERROR(INDEX('3. GRI Pricing'!$A$16:$AP$616,MATCH('PBI data'!$B3530,'3. GRI Pricing'!$A$16:$A$616,0),MATCH('PBI data'!$D3530,'3. GRI Pricing'!$A$16:$AP$16,0)),0)</f>
        <v>0</v>
      </c>
    </row>
    <row r="3531" spans="1:5" x14ac:dyDescent="0.25">
      <c r="B3531" s="1">
        <f ca="1">B3530</f>
        <v>0</v>
      </c>
      <c r="C3531" s="384">
        <f t="shared" si="514"/>
        <v>45597</v>
      </c>
      <c r="D3531" s="384">
        <f t="shared" si="514"/>
        <v>45626</v>
      </c>
      <c r="E3531" s="385">
        <f ca="1">IFERROR(INDEX('3. GRI Pricing'!$A$16:$AP$616,MATCH('PBI data'!$B3531,'3. GRI Pricing'!$A$16:$A$616,0),MATCH('PBI data'!$D3531,'3. GRI Pricing'!$A$16:$AP$16,0)),0)</f>
        <v>0</v>
      </c>
    </row>
    <row r="3532" spans="1:5" x14ac:dyDescent="0.25">
      <c r="B3532" s="1">
        <f t="shared" ref="B3532:B3541" ca="1" si="516">B3531</f>
        <v>0</v>
      </c>
      <c r="C3532" s="384">
        <f t="shared" si="514"/>
        <v>45627</v>
      </c>
      <c r="D3532" s="384">
        <f t="shared" si="514"/>
        <v>45657</v>
      </c>
      <c r="E3532" s="385">
        <f ca="1">IFERROR(INDEX('3. GRI Pricing'!$A$16:$AP$616,MATCH('PBI data'!$B3532,'3. GRI Pricing'!$A$16:$A$616,0),MATCH('PBI data'!$D3532,'3. GRI Pricing'!$A$16:$AP$16,0)),0)</f>
        <v>0</v>
      </c>
    </row>
    <row r="3533" spans="1:5" x14ac:dyDescent="0.25">
      <c r="B3533" s="1">
        <f t="shared" ca="1" si="516"/>
        <v>0</v>
      </c>
      <c r="C3533" s="384">
        <f t="shared" si="514"/>
        <v>45658</v>
      </c>
      <c r="D3533" s="384">
        <f t="shared" si="514"/>
        <v>45688</v>
      </c>
      <c r="E3533" s="385">
        <f ca="1">IFERROR(INDEX('3. GRI Pricing'!$A$16:$AP$616,MATCH('PBI data'!$B3533,'3. GRI Pricing'!$A$16:$A$616,0),MATCH('PBI data'!$D3533,'3. GRI Pricing'!$A$16:$AP$16,0)),0)</f>
        <v>0</v>
      </c>
    </row>
    <row r="3534" spans="1:5" x14ac:dyDescent="0.25">
      <c r="B3534" s="1">
        <f t="shared" ca="1" si="516"/>
        <v>0</v>
      </c>
      <c r="C3534" s="384">
        <f t="shared" si="514"/>
        <v>45689</v>
      </c>
      <c r="D3534" s="384">
        <f t="shared" si="514"/>
        <v>45716</v>
      </c>
      <c r="E3534" s="385">
        <f ca="1">IFERROR(INDEX('3. GRI Pricing'!$A$16:$AP$616,MATCH('PBI data'!$B3534,'3. GRI Pricing'!$A$16:$A$616,0),MATCH('PBI data'!$D3534,'3. GRI Pricing'!$A$16:$AP$16,0)),0)</f>
        <v>0</v>
      </c>
    </row>
    <row r="3535" spans="1:5" x14ac:dyDescent="0.25">
      <c r="B3535" s="1">
        <f t="shared" ca="1" si="516"/>
        <v>0</v>
      </c>
      <c r="C3535" s="384">
        <f t="shared" ref="C3535:D3550" si="517">C3523</f>
        <v>45717</v>
      </c>
      <c r="D3535" s="384">
        <f t="shared" si="517"/>
        <v>45747</v>
      </c>
      <c r="E3535" s="385">
        <f ca="1">IFERROR(INDEX('3. GRI Pricing'!$A$16:$AP$616,MATCH('PBI data'!$B3535,'3. GRI Pricing'!$A$16:$A$616,0),MATCH('PBI data'!$D3535,'3. GRI Pricing'!$A$16:$AP$16,0)),0)</f>
        <v>0</v>
      </c>
    </row>
    <row r="3536" spans="1:5" x14ac:dyDescent="0.25">
      <c r="B3536" s="1">
        <f t="shared" ca="1" si="516"/>
        <v>0</v>
      </c>
      <c r="C3536" s="384">
        <f t="shared" si="517"/>
        <v>45748</v>
      </c>
      <c r="D3536" s="384">
        <f t="shared" si="517"/>
        <v>45777</v>
      </c>
      <c r="E3536" s="385">
        <f ca="1">IFERROR(INDEX('3. GRI Pricing'!$A$16:$AP$616,MATCH('PBI data'!$B3536,'3. GRI Pricing'!$A$16:$A$616,0),MATCH('PBI data'!$D3536,'3. GRI Pricing'!$A$16:$AP$16,0)),0)</f>
        <v>0</v>
      </c>
    </row>
    <row r="3537" spans="1:5" x14ac:dyDescent="0.25">
      <c r="B3537" s="1">
        <f t="shared" ca="1" si="516"/>
        <v>0</v>
      </c>
      <c r="C3537" s="384">
        <f t="shared" si="517"/>
        <v>45778</v>
      </c>
      <c r="D3537" s="384">
        <f t="shared" si="517"/>
        <v>45808</v>
      </c>
      <c r="E3537" s="385">
        <f ca="1">IFERROR(INDEX('3. GRI Pricing'!$A$16:$AP$616,MATCH('PBI data'!$B3537,'3. GRI Pricing'!$A$16:$A$616,0),MATCH('PBI data'!$D3537,'3. GRI Pricing'!$A$16:$AP$16,0)),0)</f>
        <v>0</v>
      </c>
    </row>
    <row r="3538" spans="1:5" x14ac:dyDescent="0.25">
      <c r="B3538" s="1">
        <f t="shared" ca="1" si="516"/>
        <v>0</v>
      </c>
      <c r="C3538" s="384">
        <f t="shared" si="517"/>
        <v>45809</v>
      </c>
      <c r="D3538" s="384">
        <f t="shared" si="517"/>
        <v>45838</v>
      </c>
      <c r="E3538" s="385">
        <f ca="1">IFERROR(INDEX('3. GRI Pricing'!$A$16:$AP$616,MATCH('PBI data'!$B3538,'3. GRI Pricing'!$A$16:$A$616,0),MATCH('PBI data'!$D3538,'3. GRI Pricing'!$A$16:$AP$16,0)),0)</f>
        <v>0</v>
      </c>
    </row>
    <row r="3539" spans="1:5" x14ac:dyDescent="0.25">
      <c r="B3539" s="1">
        <f t="shared" ca="1" si="516"/>
        <v>0</v>
      </c>
      <c r="C3539" s="384">
        <f t="shared" si="517"/>
        <v>45839</v>
      </c>
      <c r="D3539" s="384">
        <f t="shared" si="517"/>
        <v>45869</v>
      </c>
      <c r="E3539" s="385">
        <f ca="1">IFERROR(INDEX('3. GRI Pricing'!$A$16:$AP$616,MATCH('PBI data'!$B3539,'3. GRI Pricing'!$A$16:$A$616,0),MATCH('PBI data'!$D3539,'3. GRI Pricing'!$A$16:$AP$16,0)),0)</f>
        <v>0</v>
      </c>
    </row>
    <row r="3540" spans="1:5" x14ac:dyDescent="0.25">
      <c r="B3540" s="1">
        <f t="shared" ca="1" si="516"/>
        <v>0</v>
      </c>
      <c r="C3540" s="384">
        <f t="shared" si="517"/>
        <v>45870</v>
      </c>
      <c r="D3540" s="384">
        <f t="shared" si="517"/>
        <v>45900</v>
      </c>
      <c r="E3540" s="385">
        <f ca="1">IFERROR(INDEX('3. GRI Pricing'!$A$16:$AP$616,MATCH('PBI data'!$B3540,'3. GRI Pricing'!$A$16:$A$616,0),MATCH('PBI data'!$D3540,'3. GRI Pricing'!$A$16:$AP$16,0)),0)</f>
        <v>0</v>
      </c>
    </row>
    <row r="3541" spans="1:5" x14ac:dyDescent="0.25">
      <c r="B3541" s="1">
        <f t="shared" ca="1" si="516"/>
        <v>0</v>
      </c>
      <c r="C3541" s="384">
        <f t="shared" si="517"/>
        <v>45901</v>
      </c>
      <c r="D3541" s="384">
        <f t="shared" si="517"/>
        <v>45930</v>
      </c>
      <c r="E3541" s="385">
        <f ca="1">IFERROR(INDEX('3. GRI Pricing'!$A$16:$AP$616,MATCH('PBI data'!$B3541,'3. GRI Pricing'!$A$16:$A$616,0),MATCH('PBI data'!$D3541,'3. GRI Pricing'!$A$16:$AP$16,0)),0)</f>
        <v>0</v>
      </c>
    </row>
    <row r="3542" spans="1:5" x14ac:dyDescent="0.25">
      <c r="A3542" s="381">
        <f>A3530+1</f>
        <v>296</v>
      </c>
      <c r="B3542" s="381">
        <f ca="1">OFFSET('3. GRI Pricing'!$A$16,'PBI data'!A3542,0)</f>
        <v>0</v>
      </c>
      <c r="C3542" s="384">
        <f t="shared" si="517"/>
        <v>45566</v>
      </c>
      <c r="D3542" s="384">
        <f t="shared" si="517"/>
        <v>45596</v>
      </c>
      <c r="E3542" s="385">
        <f ca="1">IFERROR(INDEX('3. GRI Pricing'!$A$16:$AP$616,MATCH('PBI data'!$B3542,'3. GRI Pricing'!$A$16:$A$616,0),MATCH('PBI data'!$D3542,'3. GRI Pricing'!$A$16:$AP$16,0)),0)</f>
        <v>0</v>
      </c>
    </row>
    <row r="3543" spans="1:5" x14ac:dyDescent="0.25">
      <c r="B3543" s="1">
        <f ca="1">B3542</f>
        <v>0</v>
      </c>
      <c r="C3543" s="384">
        <f t="shared" si="517"/>
        <v>45597</v>
      </c>
      <c r="D3543" s="384">
        <f t="shared" si="517"/>
        <v>45626</v>
      </c>
      <c r="E3543" s="385">
        <f ca="1">IFERROR(INDEX('3. GRI Pricing'!$A$16:$AP$616,MATCH('PBI data'!$B3543,'3. GRI Pricing'!$A$16:$A$616,0),MATCH('PBI data'!$D3543,'3. GRI Pricing'!$A$16:$AP$16,0)),0)</f>
        <v>0</v>
      </c>
    </row>
    <row r="3544" spans="1:5" x14ac:dyDescent="0.25">
      <c r="B3544" s="1">
        <f t="shared" ref="B3544:B3553" ca="1" si="518">B3543</f>
        <v>0</v>
      </c>
      <c r="C3544" s="384">
        <f t="shared" si="517"/>
        <v>45627</v>
      </c>
      <c r="D3544" s="384">
        <f t="shared" si="517"/>
        <v>45657</v>
      </c>
      <c r="E3544" s="385">
        <f ca="1">IFERROR(INDEX('3. GRI Pricing'!$A$16:$AP$616,MATCH('PBI data'!$B3544,'3. GRI Pricing'!$A$16:$A$616,0),MATCH('PBI data'!$D3544,'3. GRI Pricing'!$A$16:$AP$16,0)),0)</f>
        <v>0</v>
      </c>
    </row>
    <row r="3545" spans="1:5" x14ac:dyDescent="0.25">
      <c r="B3545" s="1">
        <f t="shared" ca="1" si="518"/>
        <v>0</v>
      </c>
      <c r="C3545" s="384">
        <f t="shared" si="517"/>
        <v>45658</v>
      </c>
      <c r="D3545" s="384">
        <f t="shared" si="517"/>
        <v>45688</v>
      </c>
      <c r="E3545" s="385">
        <f ca="1">IFERROR(INDEX('3. GRI Pricing'!$A$16:$AP$616,MATCH('PBI data'!$B3545,'3. GRI Pricing'!$A$16:$A$616,0),MATCH('PBI data'!$D3545,'3. GRI Pricing'!$A$16:$AP$16,0)),0)</f>
        <v>0</v>
      </c>
    </row>
    <row r="3546" spans="1:5" x14ac:dyDescent="0.25">
      <c r="B3546" s="1">
        <f t="shared" ca="1" si="518"/>
        <v>0</v>
      </c>
      <c r="C3546" s="384">
        <f t="shared" si="517"/>
        <v>45689</v>
      </c>
      <c r="D3546" s="384">
        <f t="shared" si="517"/>
        <v>45716</v>
      </c>
      <c r="E3546" s="385">
        <f ca="1">IFERROR(INDEX('3. GRI Pricing'!$A$16:$AP$616,MATCH('PBI data'!$B3546,'3. GRI Pricing'!$A$16:$A$616,0),MATCH('PBI data'!$D3546,'3. GRI Pricing'!$A$16:$AP$16,0)),0)</f>
        <v>0</v>
      </c>
    </row>
    <row r="3547" spans="1:5" x14ac:dyDescent="0.25">
      <c r="B3547" s="1">
        <f t="shared" ca="1" si="518"/>
        <v>0</v>
      </c>
      <c r="C3547" s="384">
        <f t="shared" si="517"/>
        <v>45717</v>
      </c>
      <c r="D3547" s="384">
        <f t="shared" si="517"/>
        <v>45747</v>
      </c>
      <c r="E3547" s="385">
        <f ca="1">IFERROR(INDEX('3. GRI Pricing'!$A$16:$AP$616,MATCH('PBI data'!$B3547,'3. GRI Pricing'!$A$16:$A$616,0),MATCH('PBI data'!$D3547,'3. GRI Pricing'!$A$16:$AP$16,0)),0)</f>
        <v>0</v>
      </c>
    </row>
    <row r="3548" spans="1:5" x14ac:dyDescent="0.25">
      <c r="B3548" s="1">
        <f t="shared" ca="1" si="518"/>
        <v>0</v>
      </c>
      <c r="C3548" s="384">
        <f t="shared" si="517"/>
        <v>45748</v>
      </c>
      <c r="D3548" s="384">
        <f t="shared" si="517"/>
        <v>45777</v>
      </c>
      <c r="E3548" s="385">
        <f ca="1">IFERROR(INDEX('3. GRI Pricing'!$A$16:$AP$616,MATCH('PBI data'!$B3548,'3. GRI Pricing'!$A$16:$A$616,0),MATCH('PBI data'!$D3548,'3. GRI Pricing'!$A$16:$AP$16,0)),0)</f>
        <v>0</v>
      </c>
    </row>
    <row r="3549" spans="1:5" x14ac:dyDescent="0.25">
      <c r="B3549" s="1">
        <f t="shared" ca="1" si="518"/>
        <v>0</v>
      </c>
      <c r="C3549" s="384">
        <f t="shared" si="517"/>
        <v>45778</v>
      </c>
      <c r="D3549" s="384">
        <f t="shared" si="517"/>
        <v>45808</v>
      </c>
      <c r="E3549" s="385">
        <f ca="1">IFERROR(INDEX('3. GRI Pricing'!$A$16:$AP$616,MATCH('PBI data'!$B3549,'3. GRI Pricing'!$A$16:$A$616,0),MATCH('PBI data'!$D3549,'3. GRI Pricing'!$A$16:$AP$16,0)),0)</f>
        <v>0</v>
      </c>
    </row>
    <row r="3550" spans="1:5" x14ac:dyDescent="0.25">
      <c r="B3550" s="1">
        <f t="shared" ca="1" si="518"/>
        <v>0</v>
      </c>
      <c r="C3550" s="384">
        <f t="shared" si="517"/>
        <v>45809</v>
      </c>
      <c r="D3550" s="384">
        <f t="shared" si="517"/>
        <v>45838</v>
      </c>
      <c r="E3550" s="385">
        <f ca="1">IFERROR(INDEX('3. GRI Pricing'!$A$16:$AP$616,MATCH('PBI data'!$B3550,'3. GRI Pricing'!$A$16:$A$616,0),MATCH('PBI data'!$D3550,'3. GRI Pricing'!$A$16:$AP$16,0)),0)</f>
        <v>0</v>
      </c>
    </row>
    <row r="3551" spans="1:5" x14ac:dyDescent="0.25">
      <c r="B3551" s="1">
        <f t="shared" ca="1" si="518"/>
        <v>0</v>
      </c>
      <c r="C3551" s="384">
        <f t="shared" ref="C3551:D3566" si="519">C3539</f>
        <v>45839</v>
      </c>
      <c r="D3551" s="384">
        <f t="shared" si="519"/>
        <v>45869</v>
      </c>
      <c r="E3551" s="385">
        <f ca="1">IFERROR(INDEX('3. GRI Pricing'!$A$16:$AP$616,MATCH('PBI data'!$B3551,'3. GRI Pricing'!$A$16:$A$616,0),MATCH('PBI data'!$D3551,'3. GRI Pricing'!$A$16:$AP$16,0)),0)</f>
        <v>0</v>
      </c>
    </row>
    <row r="3552" spans="1:5" x14ac:dyDescent="0.25">
      <c r="B3552" s="1">
        <f t="shared" ca="1" si="518"/>
        <v>0</v>
      </c>
      <c r="C3552" s="384">
        <f t="shared" si="519"/>
        <v>45870</v>
      </c>
      <c r="D3552" s="384">
        <f t="shared" si="519"/>
        <v>45900</v>
      </c>
      <c r="E3552" s="385">
        <f ca="1">IFERROR(INDEX('3. GRI Pricing'!$A$16:$AP$616,MATCH('PBI data'!$B3552,'3. GRI Pricing'!$A$16:$A$616,0),MATCH('PBI data'!$D3552,'3. GRI Pricing'!$A$16:$AP$16,0)),0)</f>
        <v>0</v>
      </c>
    </row>
    <row r="3553" spans="1:5" x14ac:dyDescent="0.25">
      <c r="B3553" s="1">
        <f t="shared" ca="1" si="518"/>
        <v>0</v>
      </c>
      <c r="C3553" s="384">
        <f t="shared" si="519"/>
        <v>45901</v>
      </c>
      <c r="D3553" s="384">
        <f t="shared" si="519"/>
        <v>45930</v>
      </c>
      <c r="E3553" s="385">
        <f ca="1">IFERROR(INDEX('3. GRI Pricing'!$A$16:$AP$616,MATCH('PBI data'!$B3553,'3. GRI Pricing'!$A$16:$A$616,0),MATCH('PBI data'!$D3553,'3. GRI Pricing'!$A$16:$AP$16,0)),0)</f>
        <v>0</v>
      </c>
    </row>
    <row r="3554" spans="1:5" x14ac:dyDescent="0.25">
      <c r="A3554" s="381">
        <f>A3542+1</f>
        <v>297</v>
      </c>
      <c r="B3554" s="383">
        <f ca="1">OFFSET('3. GRI Pricing'!$A$16,'PBI data'!A3554,0)</f>
        <v>0</v>
      </c>
      <c r="C3554" s="384">
        <f t="shared" si="519"/>
        <v>45566</v>
      </c>
      <c r="D3554" s="384">
        <f t="shared" si="519"/>
        <v>45596</v>
      </c>
      <c r="E3554" s="385">
        <f ca="1">IFERROR(INDEX('3. GRI Pricing'!$A$16:$AP$616,MATCH('PBI data'!$B3554,'3. GRI Pricing'!$A$16:$A$616,0),MATCH('PBI data'!$D3554,'3. GRI Pricing'!$A$16:$AP$16,0)),0)</f>
        <v>0</v>
      </c>
    </row>
    <row r="3555" spans="1:5" x14ac:dyDescent="0.25">
      <c r="B3555" s="1">
        <f ca="1">B3554</f>
        <v>0</v>
      </c>
      <c r="C3555" s="384">
        <f t="shared" si="519"/>
        <v>45597</v>
      </c>
      <c r="D3555" s="384">
        <f t="shared" si="519"/>
        <v>45626</v>
      </c>
      <c r="E3555" s="385">
        <f ca="1">IFERROR(INDEX('3. GRI Pricing'!$A$16:$AP$616,MATCH('PBI data'!$B3555,'3. GRI Pricing'!$A$16:$A$616,0),MATCH('PBI data'!$D3555,'3. GRI Pricing'!$A$16:$AP$16,0)),0)</f>
        <v>0</v>
      </c>
    </row>
    <row r="3556" spans="1:5" x14ac:dyDescent="0.25">
      <c r="B3556" s="1">
        <f t="shared" ref="B3556:B3565" ca="1" si="520">B3555</f>
        <v>0</v>
      </c>
      <c r="C3556" s="384">
        <f t="shared" si="519"/>
        <v>45627</v>
      </c>
      <c r="D3556" s="384">
        <f t="shared" si="519"/>
        <v>45657</v>
      </c>
      <c r="E3556" s="385">
        <f ca="1">IFERROR(INDEX('3. GRI Pricing'!$A$16:$AP$616,MATCH('PBI data'!$B3556,'3. GRI Pricing'!$A$16:$A$616,0),MATCH('PBI data'!$D3556,'3. GRI Pricing'!$A$16:$AP$16,0)),0)</f>
        <v>0</v>
      </c>
    </row>
    <row r="3557" spans="1:5" x14ac:dyDescent="0.25">
      <c r="B3557" s="1">
        <f t="shared" ca="1" si="520"/>
        <v>0</v>
      </c>
      <c r="C3557" s="384">
        <f t="shared" si="519"/>
        <v>45658</v>
      </c>
      <c r="D3557" s="384">
        <f t="shared" si="519"/>
        <v>45688</v>
      </c>
      <c r="E3557" s="385">
        <f ca="1">IFERROR(INDEX('3. GRI Pricing'!$A$16:$AP$616,MATCH('PBI data'!$B3557,'3. GRI Pricing'!$A$16:$A$616,0),MATCH('PBI data'!$D3557,'3. GRI Pricing'!$A$16:$AP$16,0)),0)</f>
        <v>0</v>
      </c>
    </row>
    <row r="3558" spans="1:5" x14ac:dyDescent="0.25">
      <c r="B3558" s="1">
        <f t="shared" ca="1" si="520"/>
        <v>0</v>
      </c>
      <c r="C3558" s="384">
        <f t="shared" si="519"/>
        <v>45689</v>
      </c>
      <c r="D3558" s="384">
        <f t="shared" si="519"/>
        <v>45716</v>
      </c>
      <c r="E3558" s="385">
        <f ca="1">IFERROR(INDEX('3. GRI Pricing'!$A$16:$AP$616,MATCH('PBI data'!$B3558,'3. GRI Pricing'!$A$16:$A$616,0),MATCH('PBI data'!$D3558,'3. GRI Pricing'!$A$16:$AP$16,0)),0)</f>
        <v>0</v>
      </c>
    </row>
    <row r="3559" spans="1:5" x14ac:dyDescent="0.25">
      <c r="B3559" s="1">
        <f t="shared" ca="1" si="520"/>
        <v>0</v>
      </c>
      <c r="C3559" s="384">
        <f t="shared" si="519"/>
        <v>45717</v>
      </c>
      <c r="D3559" s="384">
        <f t="shared" si="519"/>
        <v>45747</v>
      </c>
      <c r="E3559" s="385">
        <f ca="1">IFERROR(INDEX('3. GRI Pricing'!$A$16:$AP$616,MATCH('PBI data'!$B3559,'3. GRI Pricing'!$A$16:$A$616,0),MATCH('PBI data'!$D3559,'3. GRI Pricing'!$A$16:$AP$16,0)),0)</f>
        <v>0</v>
      </c>
    </row>
    <row r="3560" spans="1:5" x14ac:dyDescent="0.25">
      <c r="B3560" s="1">
        <f t="shared" ca="1" si="520"/>
        <v>0</v>
      </c>
      <c r="C3560" s="384">
        <f t="shared" si="519"/>
        <v>45748</v>
      </c>
      <c r="D3560" s="384">
        <f t="shared" si="519"/>
        <v>45777</v>
      </c>
      <c r="E3560" s="385">
        <f ca="1">IFERROR(INDEX('3. GRI Pricing'!$A$16:$AP$616,MATCH('PBI data'!$B3560,'3. GRI Pricing'!$A$16:$A$616,0),MATCH('PBI data'!$D3560,'3. GRI Pricing'!$A$16:$AP$16,0)),0)</f>
        <v>0</v>
      </c>
    </row>
    <row r="3561" spans="1:5" x14ac:dyDescent="0.25">
      <c r="B3561" s="1">
        <f t="shared" ca="1" si="520"/>
        <v>0</v>
      </c>
      <c r="C3561" s="384">
        <f t="shared" si="519"/>
        <v>45778</v>
      </c>
      <c r="D3561" s="384">
        <f t="shared" si="519"/>
        <v>45808</v>
      </c>
      <c r="E3561" s="385">
        <f ca="1">IFERROR(INDEX('3. GRI Pricing'!$A$16:$AP$616,MATCH('PBI data'!$B3561,'3. GRI Pricing'!$A$16:$A$616,0),MATCH('PBI data'!$D3561,'3. GRI Pricing'!$A$16:$AP$16,0)),0)</f>
        <v>0</v>
      </c>
    </row>
    <row r="3562" spans="1:5" x14ac:dyDescent="0.25">
      <c r="B3562" s="1">
        <f t="shared" ca="1" si="520"/>
        <v>0</v>
      </c>
      <c r="C3562" s="384">
        <f t="shared" si="519"/>
        <v>45809</v>
      </c>
      <c r="D3562" s="384">
        <f t="shared" si="519"/>
        <v>45838</v>
      </c>
      <c r="E3562" s="385">
        <f ca="1">IFERROR(INDEX('3. GRI Pricing'!$A$16:$AP$616,MATCH('PBI data'!$B3562,'3. GRI Pricing'!$A$16:$A$616,0),MATCH('PBI data'!$D3562,'3. GRI Pricing'!$A$16:$AP$16,0)),0)</f>
        <v>0</v>
      </c>
    </row>
    <row r="3563" spans="1:5" x14ac:dyDescent="0.25">
      <c r="B3563" s="1">
        <f t="shared" ca="1" si="520"/>
        <v>0</v>
      </c>
      <c r="C3563" s="384">
        <f t="shared" si="519"/>
        <v>45839</v>
      </c>
      <c r="D3563" s="384">
        <f t="shared" si="519"/>
        <v>45869</v>
      </c>
      <c r="E3563" s="385">
        <f ca="1">IFERROR(INDEX('3. GRI Pricing'!$A$16:$AP$616,MATCH('PBI data'!$B3563,'3. GRI Pricing'!$A$16:$A$616,0),MATCH('PBI data'!$D3563,'3. GRI Pricing'!$A$16:$AP$16,0)),0)</f>
        <v>0</v>
      </c>
    </row>
    <row r="3564" spans="1:5" x14ac:dyDescent="0.25">
      <c r="B3564" s="1">
        <f t="shared" ca="1" si="520"/>
        <v>0</v>
      </c>
      <c r="C3564" s="384">
        <f t="shared" si="519"/>
        <v>45870</v>
      </c>
      <c r="D3564" s="384">
        <f t="shared" si="519"/>
        <v>45900</v>
      </c>
      <c r="E3564" s="385">
        <f ca="1">IFERROR(INDEX('3. GRI Pricing'!$A$16:$AP$616,MATCH('PBI data'!$B3564,'3. GRI Pricing'!$A$16:$A$616,0),MATCH('PBI data'!$D3564,'3. GRI Pricing'!$A$16:$AP$16,0)),0)</f>
        <v>0</v>
      </c>
    </row>
    <row r="3565" spans="1:5" x14ac:dyDescent="0.25">
      <c r="B3565" s="1">
        <f t="shared" ca="1" si="520"/>
        <v>0</v>
      </c>
      <c r="C3565" s="384">
        <f t="shared" si="519"/>
        <v>45901</v>
      </c>
      <c r="D3565" s="384">
        <f t="shared" si="519"/>
        <v>45930</v>
      </c>
      <c r="E3565" s="385">
        <f ca="1">IFERROR(INDEX('3. GRI Pricing'!$A$16:$AP$616,MATCH('PBI data'!$B3565,'3. GRI Pricing'!$A$16:$A$616,0),MATCH('PBI data'!$D3565,'3. GRI Pricing'!$A$16:$AP$16,0)),0)</f>
        <v>0</v>
      </c>
    </row>
    <row r="3566" spans="1:5" x14ac:dyDescent="0.25">
      <c r="A3566" s="381">
        <f>A3554+1</f>
        <v>298</v>
      </c>
      <c r="B3566" s="383">
        <f ca="1">OFFSET('3. GRI Pricing'!$A$16,'PBI data'!A3566,0)</f>
        <v>0</v>
      </c>
      <c r="C3566" s="384">
        <f t="shared" si="519"/>
        <v>45566</v>
      </c>
      <c r="D3566" s="384">
        <f t="shared" si="519"/>
        <v>45596</v>
      </c>
      <c r="E3566" s="385">
        <f ca="1">IFERROR(INDEX('3. GRI Pricing'!$A$16:$AP$616,MATCH('PBI data'!$B3566,'3. GRI Pricing'!$A$16:$A$616,0),MATCH('PBI data'!$D3566,'3. GRI Pricing'!$A$16:$AP$16,0)),0)</f>
        <v>0</v>
      </c>
    </row>
    <row r="3567" spans="1:5" x14ac:dyDescent="0.25">
      <c r="B3567" s="1">
        <f ca="1">B3566</f>
        <v>0</v>
      </c>
      <c r="C3567" s="384">
        <f t="shared" ref="C3567:D3582" si="521">C3555</f>
        <v>45597</v>
      </c>
      <c r="D3567" s="384">
        <f t="shared" si="521"/>
        <v>45626</v>
      </c>
      <c r="E3567" s="385">
        <f ca="1">IFERROR(INDEX('3. GRI Pricing'!$A$16:$AP$616,MATCH('PBI data'!$B3567,'3. GRI Pricing'!$A$16:$A$616,0),MATCH('PBI data'!$D3567,'3. GRI Pricing'!$A$16:$AP$16,0)),0)</f>
        <v>0</v>
      </c>
    </row>
    <row r="3568" spans="1:5" x14ac:dyDescent="0.25">
      <c r="B3568" s="1">
        <f t="shared" ref="B3568:B3577" ca="1" si="522">B3567</f>
        <v>0</v>
      </c>
      <c r="C3568" s="384">
        <f t="shared" si="521"/>
        <v>45627</v>
      </c>
      <c r="D3568" s="384">
        <f t="shared" si="521"/>
        <v>45657</v>
      </c>
      <c r="E3568" s="385">
        <f ca="1">IFERROR(INDEX('3. GRI Pricing'!$A$16:$AP$616,MATCH('PBI data'!$B3568,'3. GRI Pricing'!$A$16:$A$616,0),MATCH('PBI data'!$D3568,'3. GRI Pricing'!$A$16:$AP$16,0)),0)</f>
        <v>0</v>
      </c>
    </row>
    <row r="3569" spans="1:5" x14ac:dyDescent="0.25">
      <c r="B3569" s="1">
        <f t="shared" ca="1" si="522"/>
        <v>0</v>
      </c>
      <c r="C3569" s="384">
        <f t="shared" si="521"/>
        <v>45658</v>
      </c>
      <c r="D3569" s="384">
        <f t="shared" si="521"/>
        <v>45688</v>
      </c>
      <c r="E3569" s="385">
        <f ca="1">IFERROR(INDEX('3. GRI Pricing'!$A$16:$AP$616,MATCH('PBI data'!$B3569,'3. GRI Pricing'!$A$16:$A$616,0),MATCH('PBI data'!$D3569,'3. GRI Pricing'!$A$16:$AP$16,0)),0)</f>
        <v>0</v>
      </c>
    </row>
    <row r="3570" spans="1:5" x14ac:dyDescent="0.25">
      <c r="B3570" s="1">
        <f t="shared" ca="1" si="522"/>
        <v>0</v>
      </c>
      <c r="C3570" s="384">
        <f t="shared" si="521"/>
        <v>45689</v>
      </c>
      <c r="D3570" s="384">
        <f t="shared" si="521"/>
        <v>45716</v>
      </c>
      <c r="E3570" s="385">
        <f ca="1">IFERROR(INDEX('3. GRI Pricing'!$A$16:$AP$616,MATCH('PBI data'!$B3570,'3. GRI Pricing'!$A$16:$A$616,0),MATCH('PBI data'!$D3570,'3. GRI Pricing'!$A$16:$AP$16,0)),0)</f>
        <v>0</v>
      </c>
    </row>
    <row r="3571" spans="1:5" x14ac:dyDescent="0.25">
      <c r="B3571" s="1">
        <f t="shared" ca="1" si="522"/>
        <v>0</v>
      </c>
      <c r="C3571" s="384">
        <f t="shared" si="521"/>
        <v>45717</v>
      </c>
      <c r="D3571" s="384">
        <f t="shared" si="521"/>
        <v>45747</v>
      </c>
      <c r="E3571" s="385">
        <f ca="1">IFERROR(INDEX('3. GRI Pricing'!$A$16:$AP$616,MATCH('PBI data'!$B3571,'3. GRI Pricing'!$A$16:$A$616,0),MATCH('PBI data'!$D3571,'3. GRI Pricing'!$A$16:$AP$16,0)),0)</f>
        <v>0</v>
      </c>
    </row>
    <row r="3572" spans="1:5" x14ac:dyDescent="0.25">
      <c r="B3572" s="1">
        <f t="shared" ca="1" si="522"/>
        <v>0</v>
      </c>
      <c r="C3572" s="384">
        <f t="shared" si="521"/>
        <v>45748</v>
      </c>
      <c r="D3572" s="384">
        <f t="shared" si="521"/>
        <v>45777</v>
      </c>
      <c r="E3572" s="385">
        <f ca="1">IFERROR(INDEX('3. GRI Pricing'!$A$16:$AP$616,MATCH('PBI data'!$B3572,'3. GRI Pricing'!$A$16:$A$616,0),MATCH('PBI data'!$D3572,'3. GRI Pricing'!$A$16:$AP$16,0)),0)</f>
        <v>0</v>
      </c>
    </row>
    <row r="3573" spans="1:5" x14ac:dyDescent="0.25">
      <c r="B3573" s="1">
        <f t="shared" ca="1" si="522"/>
        <v>0</v>
      </c>
      <c r="C3573" s="384">
        <f t="shared" si="521"/>
        <v>45778</v>
      </c>
      <c r="D3573" s="384">
        <f t="shared" si="521"/>
        <v>45808</v>
      </c>
      <c r="E3573" s="385">
        <f ca="1">IFERROR(INDEX('3. GRI Pricing'!$A$16:$AP$616,MATCH('PBI data'!$B3573,'3. GRI Pricing'!$A$16:$A$616,0),MATCH('PBI data'!$D3573,'3. GRI Pricing'!$A$16:$AP$16,0)),0)</f>
        <v>0</v>
      </c>
    </row>
    <row r="3574" spans="1:5" x14ac:dyDescent="0.25">
      <c r="B3574" s="1">
        <f t="shared" ca="1" si="522"/>
        <v>0</v>
      </c>
      <c r="C3574" s="384">
        <f t="shared" si="521"/>
        <v>45809</v>
      </c>
      <c r="D3574" s="384">
        <f t="shared" si="521"/>
        <v>45838</v>
      </c>
      <c r="E3574" s="385">
        <f ca="1">IFERROR(INDEX('3. GRI Pricing'!$A$16:$AP$616,MATCH('PBI data'!$B3574,'3. GRI Pricing'!$A$16:$A$616,0),MATCH('PBI data'!$D3574,'3. GRI Pricing'!$A$16:$AP$16,0)),0)</f>
        <v>0</v>
      </c>
    </row>
    <row r="3575" spans="1:5" x14ac:dyDescent="0.25">
      <c r="B3575" s="1">
        <f t="shared" ca="1" si="522"/>
        <v>0</v>
      </c>
      <c r="C3575" s="384">
        <f t="shared" si="521"/>
        <v>45839</v>
      </c>
      <c r="D3575" s="384">
        <f t="shared" si="521"/>
        <v>45869</v>
      </c>
      <c r="E3575" s="385">
        <f ca="1">IFERROR(INDEX('3. GRI Pricing'!$A$16:$AP$616,MATCH('PBI data'!$B3575,'3. GRI Pricing'!$A$16:$A$616,0),MATCH('PBI data'!$D3575,'3. GRI Pricing'!$A$16:$AP$16,0)),0)</f>
        <v>0</v>
      </c>
    </row>
    <row r="3576" spans="1:5" x14ac:dyDescent="0.25">
      <c r="B3576" s="1">
        <f t="shared" ca="1" si="522"/>
        <v>0</v>
      </c>
      <c r="C3576" s="384">
        <f t="shared" si="521"/>
        <v>45870</v>
      </c>
      <c r="D3576" s="384">
        <f t="shared" si="521"/>
        <v>45900</v>
      </c>
      <c r="E3576" s="385">
        <f ca="1">IFERROR(INDEX('3. GRI Pricing'!$A$16:$AP$616,MATCH('PBI data'!$B3576,'3. GRI Pricing'!$A$16:$A$616,0),MATCH('PBI data'!$D3576,'3. GRI Pricing'!$A$16:$AP$16,0)),0)</f>
        <v>0</v>
      </c>
    </row>
    <row r="3577" spans="1:5" x14ac:dyDescent="0.25">
      <c r="B3577" s="1">
        <f t="shared" ca="1" si="522"/>
        <v>0</v>
      </c>
      <c r="C3577" s="384">
        <f t="shared" si="521"/>
        <v>45901</v>
      </c>
      <c r="D3577" s="384">
        <f t="shared" si="521"/>
        <v>45930</v>
      </c>
      <c r="E3577" s="385">
        <f ca="1">IFERROR(INDEX('3. GRI Pricing'!$A$16:$AP$616,MATCH('PBI data'!$B3577,'3. GRI Pricing'!$A$16:$A$616,0),MATCH('PBI data'!$D3577,'3. GRI Pricing'!$A$16:$AP$16,0)),0)</f>
        <v>0</v>
      </c>
    </row>
    <row r="3578" spans="1:5" x14ac:dyDescent="0.25">
      <c r="A3578" s="381">
        <f>A3566+1</f>
        <v>299</v>
      </c>
      <c r="B3578" s="383">
        <f ca="1">OFFSET('3. GRI Pricing'!$A$16,'PBI data'!A3578,0)</f>
        <v>0</v>
      </c>
      <c r="C3578" s="384">
        <f t="shared" si="521"/>
        <v>45566</v>
      </c>
      <c r="D3578" s="384">
        <f t="shared" si="521"/>
        <v>45596</v>
      </c>
      <c r="E3578" s="385">
        <f ca="1">IFERROR(INDEX('3. GRI Pricing'!$A$16:$AP$616,MATCH('PBI data'!$B3578,'3. GRI Pricing'!$A$16:$A$616,0),MATCH('PBI data'!$D3578,'3. GRI Pricing'!$A$16:$AP$16,0)),0)</f>
        <v>0</v>
      </c>
    </row>
    <row r="3579" spans="1:5" x14ac:dyDescent="0.25">
      <c r="B3579" s="1">
        <f ca="1">B3578</f>
        <v>0</v>
      </c>
      <c r="C3579" s="384">
        <f t="shared" si="521"/>
        <v>45597</v>
      </c>
      <c r="D3579" s="384">
        <f t="shared" si="521"/>
        <v>45626</v>
      </c>
      <c r="E3579" s="385">
        <f ca="1">IFERROR(INDEX('3. GRI Pricing'!$A$16:$AP$616,MATCH('PBI data'!$B3579,'3. GRI Pricing'!$A$16:$A$616,0),MATCH('PBI data'!$D3579,'3. GRI Pricing'!$A$16:$AP$16,0)),0)</f>
        <v>0</v>
      </c>
    </row>
    <row r="3580" spans="1:5" x14ac:dyDescent="0.25">
      <c r="B3580" s="1">
        <f t="shared" ref="B3580:B3589" ca="1" si="523">B3579</f>
        <v>0</v>
      </c>
      <c r="C3580" s="384">
        <f t="shared" si="521"/>
        <v>45627</v>
      </c>
      <c r="D3580" s="384">
        <f t="shared" si="521"/>
        <v>45657</v>
      </c>
      <c r="E3580" s="385">
        <f ca="1">IFERROR(INDEX('3. GRI Pricing'!$A$16:$AP$616,MATCH('PBI data'!$B3580,'3. GRI Pricing'!$A$16:$A$616,0),MATCH('PBI data'!$D3580,'3. GRI Pricing'!$A$16:$AP$16,0)),0)</f>
        <v>0</v>
      </c>
    </row>
    <row r="3581" spans="1:5" x14ac:dyDescent="0.25">
      <c r="B3581" s="1">
        <f t="shared" ca="1" si="523"/>
        <v>0</v>
      </c>
      <c r="C3581" s="384">
        <f t="shared" si="521"/>
        <v>45658</v>
      </c>
      <c r="D3581" s="384">
        <f t="shared" si="521"/>
        <v>45688</v>
      </c>
      <c r="E3581" s="385">
        <f ca="1">IFERROR(INDEX('3. GRI Pricing'!$A$16:$AP$616,MATCH('PBI data'!$B3581,'3. GRI Pricing'!$A$16:$A$616,0),MATCH('PBI data'!$D3581,'3. GRI Pricing'!$A$16:$AP$16,0)),0)</f>
        <v>0</v>
      </c>
    </row>
    <row r="3582" spans="1:5" x14ac:dyDescent="0.25">
      <c r="B3582" s="1">
        <f t="shared" ca="1" si="523"/>
        <v>0</v>
      </c>
      <c r="C3582" s="384">
        <f t="shared" si="521"/>
        <v>45689</v>
      </c>
      <c r="D3582" s="384">
        <f t="shared" si="521"/>
        <v>45716</v>
      </c>
      <c r="E3582" s="385">
        <f ca="1">IFERROR(INDEX('3. GRI Pricing'!$A$16:$AP$616,MATCH('PBI data'!$B3582,'3. GRI Pricing'!$A$16:$A$616,0),MATCH('PBI data'!$D3582,'3. GRI Pricing'!$A$16:$AP$16,0)),0)</f>
        <v>0</v>
      </c>
    </row>
    <row r="3583" spans="1:5" x14ac:dyDescent="0.25">
      <c r="B3583" s="1">
        <f t="shared" ca="1" si="523"/>
        <v>0</v>
      </c>
      <c r="C3583" s="384">
        <f t="shared" ref="C3583:D3598" si="524">C3571</f>
        <v>45717</v>
      </c>
      <c r="D3583" s="384">
        <f t="shared" si="524"/>
        <v>45747</v>
      </c>
      <c r="E3583" s="385">
        <f ca="1">IFERROR(INDEX('3. GRI Pricing'!$A$16:$AP$616,MATCH('PBI data'!$B3583,'3. GRI Pricing'!$A$16:$A$616,0),MATCH('PBI data'!$D3583,'3. GRI Pricing'!$A$16:$AP$16,0)),0)</f>
        <v>0</v>
      </c>
    </row>
    <row r="3584" spans="1:5" x14ac:dyDescent="0.25">
      <c r="B3584" s="1">
        <f t="shared" ca="1" si="523"/>
        <v>0</v>
      </c>
      <c r="C3584" s="384">
        <f t="shared" si="524"/>
        <v>45748</v>
      </c>
      <c r="D3584" s="384">
        <f t="shared" si="524"/>
        <v>45777</v>
      </c>
      <c r="E3584" s="385">
        <f ca="1">IFERROR(INDEX('3. GRI Pricing'!$A$16:$AP$616,MATCH('PBI data'!$B3584,'3. GRI Pricing'!$A$16:$A$616,0),MATCH('PBI data'!$D3584,'3. GRI Pricing'!$A$16:$AP$16,0)),0)</f>
        <v>0</v>
      </c>
    </row>
    <row r="3585" spans="1:5" x14ac:dyDescent="0.25">
      <c r="B3585" s="1">
        <f t="shared" ca="1" si="523"/>
        <v>0</v>
      </c>
      <c r="C3585" s="384">
        <f t="shared" si="524"/>
        <v>45778</v>
      </c>
      <c r="D3585" s="384">
        <f t="shared" si="524"/>
        <v>45808</v>
      </c>
      <c r="E3585" s="385">
        <f ca="1">IFERROR(INDEX('3. GRI Pricing'!$A$16:$AP$616,MATCH('PBI data'!$B3585,'3. GRI Pricing'!$A$16:$A$616,0),MATCH('PBI data'!$D3585,'3. GRI Pricing'!$A$16:$AP$16,0)),0)</f>
        <v>0</v>
      </c>
    </row>
    <row r="3586" spans="1:5" x14ac:dyDescent="0.25">
      <c r="B3586" s="1">
        <f t="shared" ca="1" si="523"/>
        <v>0</v>
      </c>
      <c r="C3586" s="384">
        <f t="shared" si="524"/>
        <v>45809</v>
      </c>
      <c r="D3586" s="384">
        <f t="shared" si="524"/>
        <v>45838</v>
      </c>
      <c r="E3586" s="385">
        <f ca="1">IFERROR(INDEX('3. GRI Pricing'!$A$16:$AP$616,MATCH('PBI data'!$B3586,'3. GRI Pricing'!$A$16:$A$616,0),MATCH('PBI data'!$D3586,'3. GRI Pricing'!$A$16:$AP$16,0)),0)</f>
        <v>0</v>
      </c>
    </row>
    <row r="3587" spans="1:5" x14ac:dyDescent="0.25">
      <c r="B3587" s="1">
        <f t="shared" ca="1" si="523"/>
        <v>0</v>
      </c>
      <c r="C3587" s="384">
        <f t="shared" si="524"/>
        <v>45839</v>
      </c>
      <c r="D3587" s="384">
        <f t="shared" si="524"/>
        <v>45869</v>
      </c>
      <c r="E3587" s="385">
        <f ca="1">IFERROR(INDEX('3. GRI Pricing'!$A$16:$AP$616,MATCH('PBI data'!$B3587,'3. GRI Pricing'!$A$16:$A$616,0),MATCH('PBI data'!$D3587,'3. GRI Pricing'!$A$16:$AP$16,0)),0)</f>
        <v>0</v>
      </c>
    </row>
    <row r="3588" spans="1:5" x14ac:dyDescent="0.25">
      <c r="B3588" s="1">
        <f t="shared" ca="1" si="523"/>
        <v>0</v>
      </c>
      <c r="C3588" s="384">
        <f t="shared" si="524"/>
        <v>45870</v>
      </c>
      <c r="D3588" s="384">
        <f t="shared" si="524"/>
        <v>45900</v>
      </c>
      <c r="E3588" s="385">
        <f ca="1">IFERROR(INDEX('3. GRI Pricing'!$A$16:$AP$616,MATCH('PBI data'!$B3588,'3. GRI Pricing'!$A$16:$A$616,0),MATCH('PBI data'!$D3588,'3. GRI Pricing'!$A$16:$AP$16,0)),0)</f>
        <v>0</v>
      </c>
    </row>
    <row r="3589" spans="1:5" x14ac:dyDescent="0.25">
      <c r="B3589" s="1">
        <f t="shared" ca="1" si="523"/>
        <v>0</v>
      </c>
      <c r="C3589" s="384">
        <f t="shared" si="524"/>
        <v>45901</v>
      </c>
      <c r="D3589" s="384">
        <f t="shared" si="524"/>
        <v>45930</v>
      </c>
      <c r="E3589" s="385">
        <f ca="1">IFERROR(INDEX('3. GRI Pricing'!$A$16:$AP$616,MATCH('PBI data'!$B3589,'3. GRI Pricing'!$A$16:$A$616,0),MATCH('PBI data'!$D3589,'3. GRI Pricing'!$A$16:$AP$16,0)),0)</f>
        <v>0</v>
      </c>
    </row>
    <row r="3590" spans="1:5" x14ac:dyDescent="0.25">
      <c r="A3590" s="381">
        <f>A3578+1</f>
        <v>300</v>
      </c>
      <c r="B3590" s="383">
        <f ca="1">OFFSET('3. GRI Pricing'!$A$16,'PBI data'!A3590,0)</f>
        <v>0</v>
      </c>
      <c r="C3590" s="384">
        <f t="shared" si="524"/>
        <v>45566</v>
      </c>
      <c r="D3590" s="384">
        <f t="shared" si="524"/>
        <v>45596</v>
      </c>
      <c r="E3590" s="385">
        <f ca="1">IFERROR(INDEX('3. GRI Pricing'!$A$16:$AP$616,MATCH('PBI data'!$B3590,'3. GRI Pricing'!$A$16:$A$616,0),MATCH('PBI data'!$D3590,'3. GRI Pricing'!$A$16:$AP$16,0)),0)</f>
        <v>0</v>
      </c>
    </row>
    <row r="3591" spans="1:5" x14ac:dyDescent="0.25">
      <c r="B3591" s="1">
        <f ca="1">B3590</f>
        <v>0</v>
      </c>
      <c r="C3591" s="384">
        <f t="shared" si="524"/>
        <v>45597</v>
      </c>
      <c r="D3591" s="384">
        <f t="shared" si="524"/>
        <v>45626</v>
      </c>
      <c r="E3591" s="385">
        <f ca="1">IFERROR(INDEX('3. GRI Pricing'!$A$16:$AP$616,MATCH('PBI data'!$B3591,'3. GRI Pricing'!$A$16:$A$616,0),MATCH('PBI data'!$D3591,'3. GRI Pricing'!$A$16:$AP$16,0)),0)</f>
        <v>0</v>
      </c>
    </row>
    <row r="3592" spans="1:5" x14ac:dyDescent="0.25">
      <c r="B3592" s="1">
        <f t="shared" ref="B3592:B3601" ca="1" si="525">B3591</f>
        <v>0</v>
      </c>
      <c r="C3592" s="384">
        <f t="shared" si="524"/>
        <v>45627</v>
      </c>
      <c r="D3592" s="384">
        <f t="shared" si="524"/>
        <v>45657</v>
      </c>
      <c r="E3592" s="385">
        <f ca="1">IFERROR(INDEX('3. GRI Pricing'!$A$16:$AP$616,MATCH('PBI data'!$B3592,'3. GRI Pricing'!$A$16:$A$616,0),MATCH('PBI data'!$D3592,'3. GRI Pricing'!$A$16:$AP$16,0)),0)</f>
        <v>0</v>
      </c>
    </row>
    <row r="3593" spans="1:5" x14ac:dyDescent="0.25">
      <c r="B3593" s="1">
        <f t="shared" ca="1" si="525"/>
        <v>0</v>
      </c>
      <c r="C3593" s="384">
        <f t="shared" si="524"/>
        <v>45658</v>
      </c>
      <c r="D3593" s="384">
        <f t="shared" si="524"/>
        <v>45688</v>
      </c>
      <c r="E3593" s="385">
        <f ca="1">IFERROR(INDEX('3. GRI Pricing'!$A$16:$AP$616,MATCH('PBI data'!$B3593,'3. GRI Pricing'!$A$16:$A$616,0),MATCH('PBI data'!$D3593,'3. GRI Pricing'!$A$16:$AP$16,0)),0)</f>
        <v>0</v>
      </c>
    </row>
    <row r="3594" spans="1:5" x14ac:dyDescent="0.25">
      <c r="B3594" s="1">
        <f t="shared" ca="1" si="525"/>
        <v>0</v>
      </c>
      <c r="C3594" s="384">
        <f t="shared" si="524"/>
        <v>45689</v>
      </c>
      <c r="D3594" s="384">
        <f t="shared" si="524"/>
        <v>45716</v>
      </c>
      <c r="E3594" s="385">
        <f ca="1">IFERROR(INDEX('3. GRI Pricing'!$A$16:$AP$616,MATCH('PBI data'!$B3594,'3. GRI Pricing'!$A$16:$A$616,0),MATCH('PBI data'!$D3594,'3. GRI Pricing'!$A$16:$AP$16,0)),0)</f>
        <v>0</v>
      </c>
    </row>
    <row r="3595" spans="1:5" x14ac:dyDescent="0.25">
      <c r="B3595" s="1">
        <f t="shared" ca="1" si="525"/>
        <v>0</v>
      </c>
      <c r="C3595" s="384">
        <f t="shared" si="524"/>
        <v>45717</v>
      </c>
      <c r="D3595" s="384">
        <f t="shared" si="524"/>
        <v>45747</v>
      </c>
      <c r="E3595" s="385">
        <f ca="1">IFERROR(INDEX('3. GRI Pricing'!$A$16:$AP$616,MATCH('PBI data'!$B3595,'3. GRI Pricing'!$A$16:$A$616,0),MATCH('PBI data'!$D3595,'3. GRI Pricing'!$A$16:$AP$16,0)),0)</f>
        <v>0</v>
      </c>
    </row>
    <row r="3596" spans="1:5" x14ac:dyDescent="0.25">
      <c r="B3596" s="1">
        <f t="shared" ca="1" si="525"/>
        <v>0</v>
      </c>
      <c r="C3596" s="384">
        <f t="shared" si="524"/>
        <v>45748</v>
      </c>
      <c r="D3596" s="384">
        <f t="shared" si="524"/>
        <v>45777</v>
      </c>
      <c r="E3596" s="385">
        <f ca="1">IFERROR(INDEX('3. GRI Pricing'!$A$16:$AP$616,MATCH('PBI data'!$B3596,'3. GRI Pricing'!$A$16:$A$616,0),MATCH('PBI data'!$D3596,'3. GRI Pricing'!$A$16:$AP$16,0)),0)</f>
        <v>0</v>
      </c>
    </row>
    <row r="3597" spans="1:5" x14ac:dyDescent="0.25">
      <c r="B3597" s="1">
        <f t="shared" ca="1" si="525"/>
        <v>0</v>
      </c>
      <c r="C3597" s="384">
        <f t="shared" si="524"/>
        <v>45778</v>
      </c>
      <c r="D3597" s="384">
        <f t="shared" si="524"/>
        <v>45808</v>
      </c>
      <c r="E3597" s="385">
        <f ca="1">IFERROR(INDEX('3. GRI Pricing'!$A$16:$AP$616,MATCH('PBI data'!$B3597,'3. GRI Pricing'!$A$16:$A$616,0),MATCH('PBI data'!$D3597,'3. GRI Pricing'!$A$16:$AP$16,0)),0)</f>
        <v>0</v>
      </c>
    </row>
    <row r="3598" spans="1:5" x14ac:dyDescent="0.25">
      <c r="B3598" s="1">
        <f t="shared" ca="1" si="525"/>
        <v>0</v>
      </c>
      <c r="C3598" s="384">
        <f t="shared" si="524"/>
        <v>45809</v>
      </c>
      <c r="D3598" s="384">
        <f t="shared" si="524"/>
        <v>45838</v>
      </c>
      <c r="E3598" s="385">
        <f ca="1">IFERROR(INDEX('3. GRI Pricing'!$A$16:$AP$616,MATCH('PBI data'!$B3598,'3. GRI Pricing'!$A$16:$A$616,0),MATCH('PBI data'!$D3598,'3. GRI Pricing'!$A$16:$AP$16,0)),0)</f>
        <v>0</v>
      </c>
    </row>
    <row r="3599" spans="1:5" x14ac:dyDescent="0.25">
      <c r="B3599" s="1">
        <f t="shared" ca="1" si="525"/>
        <v>0</v>
      </c>
      <c r="C3599" s="384">
        <f t="shared" ref="C3599:D3614" si="526">C3587</f>
        <v>45839</v>
      </c>
      <c r="D3599" s="384">
        <f t="shared" si="526"/>
        <v>45869</v>
      </c>
      <c r="E3599" s="385">
        <f ca="1">IFERROR(INDEX('3. GRI Pricing'!$A$16:$AP$616,MATCH('PBI data'!$B3599,'3. GRI Pricing'!$A$16:$A$616,0),MATCH('PBI data'!$D3599,'3. GRI Pricing'!$A$16:$AP$16,0)),0)</f>
        <v>0</v>
      </c>
    </row>
    <row r="3600" spans="1:5" x14ac:dyDescent="0.25">
      <c r="B3600" s="1">
        <f t="shared" ca="1" si="525"/>
        <v>0</v>
      </c>
      <c r="C3600" s="384">
        <f t="shared" si="526"/>
        <v>45870</v>
      </c>
      <c r="D3600" s="384">
        <f t="shared" si="526"/>
        <v>45900</v>
      </c>
      <c r="E3600" s="385">
        <f ca="1">IFERROR(INDEX('3. GRI Pricing'!$A$16:$AP$616,MATCH('PBI data'!$B3600,'3. GRI Pricing'!$A$16:$A$616,0),MATCH('PBI data'!$D3600,'3. GRI Pricing'!$A$16:$AP$16,0)),0)</f>
        <v>0</v>
      </c>
    </row>
    <row r="3601" spans="1:5" x14ac:dyDescent="0.25">
      <c r="B3601" s="1">
        <f t="shared" ca="1" si="525"/>
        <v>0</v>
      </c>
      <c r="C3601" s="384">
        <f t="shared" si="526"/>
        <v>45901</v>
      </c>
      <c r="D3601" s="384">
        <f t="shared" si="526"/>
        <v>45930</v>
      </c>
      <c r="E3601" s="385">
        <f ca="1">IFERROR(INDEX('3. GRI Pricing'!$A$16:$AP$616,MATCH('PBI data'!$B3601,'3. GRI Pricing'!$A$16:$A$616,0),MATCH('PBI data'!$D3601,'3. GRI Pricing'!$A$16:$AP$16,0)),0)</f>
        <v>0</v>
      </c>
    </row>
    <row r="3602" spans="1:5" x14ac:dyDescent="0.25">
      <c r="A3602" s="381">
        <f>A3590+1</f>
        <v>301</v>
      </c>
      <c r="B3602" s="383">
        <f ca="1">OFFSET('3. GRI Pricing'!$A$16,'PBI data'!A3602,0)</f>
        <v>0</v>
      </c>
      <c r="C3602" s="384">
        <f t="shared" si="526"/>
        <v>45566</v>
      </c>
      <c r="D3602" s="384">
        <f t="shared" si="526"/>
        <v>45596</v>
      </c>
      <c r="E3602" s="385">
        <f ca="1">IFERROR(INDEX('3. GRI Pricing'!$A$16:$AP$616,MATCH('PBI data'!$B3602,'3. GRI Pricing'!$A$16:$A$616,0),MATCH('PBI data'!$D3602,'3. GRI Pricing'!$A$16:$AP$16,0)),0)</f>
        <v>0</v>
      </c>
    </row>
    <row r="3603" spans="1:5" x14ac:dyDescent="0.25">
      <c r="B3603" s="1">
        <f ca="1">B3602</f>
        <v>0</v>
      </c>
      <c r="C3603" s="384">
        <f t="shared" si="526"/>
        <v>45597</v>
      </c>
      <c r="D3603" s="384">
        <f t="shared" si="526"/>
        <v>45626</v>
      </c>
      <c r="E3603" s="385">
        <f ca="1">IFERROR(INDEX('3. GRI Pricing'!$A$16:$AP$616,MATCH('PBI data'!$B3603,'3. GRI Pricing'!$A$16:$A$616,0),MATCH('PBI data'!$D3603,'3. GRI Pricing'!$A$16:$AP$16,0)),0)</f>
        <v>0</v>
      </c>
    </row>
    <row r="3604" spans="1:5" x14ac:dyDescent="0.25">
      <c r="B3604" s="1">
        <f t="shared" ref="B3604:B3613" ca="1" si="527">B3603</f>
        <v>0</v>
      </c>
      <c r="C3604" s="384">
        <f t="shared" si="526"/>
        <v>45627</v>
      </c>
      <c r="D3604" s="384">
        <f t="shared" si="526"/>
        <v>45657</v>
      </c>
      <c r="E3604" s="385">
        <f ca="1">IFERROR(INDEX('3. GRI Pricing'!$A$16:$AP$616,MATCH('PBI data'!$B3604,'3. GRI Pricing'!$A$16:$A$616,0),MATCH('PBI data'!$D3604,'3. GRI Pricing'!$A$16:$AP$16,0)),0)</f>
        <v>0</v>
      </c>
    </row>
    <row r="3605" spans="1:5" x14ac:dyDescent="0.25">
      <c r="B3605" s="1">
        <f t="shared" ca="1" si="527"/>
        <v>0</v>
      </c>
      <c r="C3605" s="384">
        <f t="shared" si="526"/>
        <v>45658</v>
      </c>
      <c r="D3605" s="384">
        <f t="shared" si="526"/>
        <v>45688</v>
      </c>
      <c r="E3605" s="385">
        <f ca="1">IFERROR(INDEX('3. GRI Pricing'!$A$16:$AP$616,MATCH('PBI data'!$B3605,'3. GRI Pricing'!$A$16:$A$616,0),MATCH('PBI data'!$D3605,'3. GRI Pricing'!$A$16:$AP$16,0)),0)</f>
        <v>0</v>
      </c>
    </row>
    <row r="3606" spans="1:5" x14ac:dyDescent="0.25">
      <c r="B3606" s="1">
        <f t="shared" ca="1" si="527"/>
        <v>0</v>
      </c>
      <c r="C3606" s="384">
        <f t="shared" si="526"/>
        <v>45689</v>
      </c>
      <c r="D3606" s="384">
        <f t="shared" si="526"/>
        <v>45716</v>
      </c>
      <c r="E3606" s="385">
        <f ca="1">IFERROR(INDEX('3. GRI Pricing'!$A$16:$AP$616,MATCH('PBI data'!$B3606,'3. GRI Pricing'!$A$16:$A$616,0),MATCH('PBI data'!$D3606,'3. GRI Pricing'!$A$16:$AP$16,0)),0)</f>
        <v>0</v>
      </c>
    </row>
    <row r="3607" spans="1:5" x14ac:dyDescent="0.25">
      <c r="B3607" s="1">
        <f t="shared" ca="1" si="527"/>
        <v>0</v>
      </c>
      <c r="C3607" s="384">
        <f t="shared" si="526"/>
        <v>45717</v>
      </c>
      <c r="D3607" s="384">
        <f t="shared" si="526"/>
        <v>45747</v>
      </c>
      <c r="E3607" s="385">
        <f ca="1">IFERROR(INDEX('3. GRI Pricing'!$A$16:$AP$616,MATCH('PBI data'!$B3607,'3. GRI Pricing'!$A$16:$A$616,0),MATCH('PBI data'!$D3607,'3. GRI Pricing'!$A$16:$AP$16,0)),0)</f>
        <v>0</v>
      </c>
    </row>
    <row r="3608" spans="1:5" x14ac:dyDescent="0.25">
      <c r="B3608" s="1">
        <f t="shared" ca="1" si="527"/>
        <v>0</v>
      </c>
      <c r="C3608" s="384">
        <f t="shared" si="526"/>
        <v>45748</v>
      </c>
      <c r="D3608" s="384">
        <f t="shared" si="526"/>
        <v>45777</v>
      </c>
      <c r="E3608" s="385">
        <f ca="1">IFERROR(INDEX('3. GRI Pricing'!$A$16:$AP$616,MATCH('PBI data'!$B3608,'3. GRI Pricing'!$A$16:$A$616,0),MATCH('PBI data'!$D3608,'3. GRI Pricing'!$A$16:$AP$16,0)),0)</f>
        <v>0</v>
      </c>
    </row>
    <row r="3609" spans="1:5" x14ac:dyDescent="0.25">
      <c r="B3609" s="1">
        <f t="shared" ca="1" si="527"/>
        <v>0</v>
      </c>
      <c r="C3609" s="384">
        <f t="shared" si="526"/>
        <v>45778</v>
      </c>
      <c r="D3609" s="384">
        <f t="shared" si="526"/>
        <v>45808</v>
      </c>
      <c r="E3609" s="385">
        <f ca="1">IFERROR(INDEX('3. GRI Pricing'!$A$16:$AP$616,MATCH('PBI data'!$B3609,'3. GRI Pricing'!$A$16:$A$616,0),MATCH('PBI data'!$D3609,'3. GRI Pricing'!$A$16:$AP$16,0)),0)</f>
        <v>0</v>
      </c>
    </row>
    <row r="3610" spans="1:5" x14ac:dyDescent="0.25">
      <c r="B3610" s="1">
        <f t="shared" ca="1" si="527"/>
        <v>0</v>
      </c>
      <c r="C3610" s="384">
        <f t="shared" si="526"/>
        <v>45809</v>
      </c>
      <c r="D3610" s="384">
        <f t="shared" si="526"/>
        <v>45838</v>
      </c>
      <c r="E3610" s="385">
        <f ca="1">IFERROR(INDEX('3. GRI Pricing'!$A$16:$AP$616,MATCH('PBI data'!$B3610,'3. GRI Pricing'!$A$16:$A$616,0),MATCH('PBI data'!$D3610,'3. GRI Pricing'!$A$16:$AP$16,0)),0)</f>
        <v>0</v>
      </c>
    </row>
    <row r="3611" spans="1:5" x14ac:dyDescent="0.25">
      <c r="B3611" s="1">
        <f t="shared" ca="1" si="527"/>
        <v>0</v>
      </c>
      <c r="C3611" s="384">
        <f t="shared" si="526"/>
        <v>45839</v>
      </c>
      <c r="D3611" s="384">
        <f t="shared" si="526"/>
        <v>45869</v>
      </c>
      <c r="E3611" s="385">
        <f ca="1">IFERROR(INDEX('3. GRI Pricing'!$A$16:$AP$616,MATCH('PBI data'!$B3611,'3. GRI Pricing'!$A$16:$A$616,0),MATCH('PBI data'!$D3611,'3. GRI Pricing'!$A$16:$AP$16,0)),0)</f>
        <v>0</v>
      </c>
    </row>
    <row r="3612" spans="1:5" x14ac:dyDescent="0.25">
      <c r="B3612" s="1">
        <f t="shared" ca="1" si="527"/>
        <v>0</v>
      </c>
      <c r="C3612" s="384">
        <f t="shared" si="526"/>
        <v>45870</v>
      </c>
      <c r="D3612" s="384">
        <f t="shared" si="526"/>
        <v>45900</v>
      </c>
      <c r="E3612" s="385">
        <f ca="1">IFERROR(INDEX('3. GRI Pricing'!$A$16:$AP$616,MATCH('PBI data'!$B3612,'3. GRI Pricing'!$A$16:$A$616,0),MATCH('PBI data'!$D3612,'3. GRI Pricing'!$A$16:$AP$16,0)),0)</f>
        <v>0</v>
      </c>
    </row>
    <row r="3613" spans="1:5" x14ac:dyDescent="0.25">
      <c r="B3613" s="1">
        <f t="shared" ca="1" si="527"/>
        <v>0</v>
      </c>
      <c r="C3613" s="384">
        <f t="shared" si="526"/>
        <v>45901</v>
      </c>
      <c r="D3613" s="384">
        <f t="shared" si="526"/>
        <v>45930</v>
      </c>
      <c r="E3613" s="385">
        <f ca="1">IFERROR(INDEX('3. GRI Pricing'!$A$16:$AP$616,MATCH('PBI data'!$B3613,'3. GRI Pricing'!$A$16:$A$616,0),MATCH('PBI data'!$D3613,'3. GRI Pricing'!$A$16:$AP$16,0)),0)</f>
        <v>0</v>
      </c>
    </row>
    <row r="3614" spans="1:5" x14ac:dyDescent="0.25">
      <c r="A3614" s="381">
        <f>A3602+1</f>
        <v>302</v>
      </c>
      <c r="B3614" s="383">
        <f ca="1">OFFSET('3. GRI Pricing'!$A$16,'PBI data'!A3614,0)</f>
        <v>0</v>
      </c>
      <c r="C3614" s="384">
        <f t="shared" si="526"/>
        <v>45566</v>
      </c>
      <c r="D3614" s="384">
        <f t="shared" si="526"/>
        <v>45596</v>
      </c>
      <c r="E3614" s="385">
        <f ca="1">IFERROR(INDEX('3. GRI Pricing'!$A$16:$AP$616,MATCH('PBI data'!$B3614,'3. GRI Pricing'!$A$16:$A$616,0),MATCH('PBI data'!$D3614,'3. GRI Pricing'!$A$16:$AP$16,0)),0)</f>
        <v>0</v>
      </c>
    </row>
    <row r="3615" spans="1:5" x14ac:dyDescent="0.25">
      <c r="B3615" s="1">
        <f ca="1">B3614</f>
        <v>0</v>
      </c>
      <c r="C3615" s="384">
        <f t="shared" ref="C3615:D3630" si="528">C3603</f>
        <v>45597</v>
      </c>
      <c r="D3615" s="384">
        <f t="shared" si="528"/>
        <v>45626</v>
      </c>
      <c r="E3615" s="385">
        <f ca="1">IFERROR(INDEX('3. GRI Pricing'!$A$16:$AP$616,MATCH('PBI data'!$B3615,'3. GRI Pricing'!$A$16:$A$616,0),MATCH('PBI data'!$D3615,'3. GRI Pricing'!$A$16:$AP$16,0)),0)</f>
        <v>0</v>
      </c>
    </row>
    <row r="3616" spans="1:5" x14ac:dyDescent="0.25">
      <c r="B3616" s="1">
        <f t="shared" ref="B3616:B3625" ca="1" si="529">B3615</f>
        <v>0</v>
      </c>
      <c r="C3616" s="384">
        <f t="shared" si="528"/>
        <v>45627</v>
      </c>
      <c r="D3616" s="384">
        <f t="shared" si="528"/>
        <v>45657</v>
      </c>
      <c r="E3616" s="385">
        <f ca="1">IFERROR(INDEX('3. GRI Pricing'!$A$16:$AP$616,MATCH('PBI data'!$B3616,'3. GRI Pricing'!$A$16:$A$616,0),MATCH('PBI data'!$D3616,'3. GRI Pricing'!$A$16:$AP$16,0)),0)</f>
        <v>0</v>
      </c>
    </row>
    <row r="3617" spans="1:5" x14ac:dyDescent="0.25">
      <c r="B3617" s="1">
        <f t="shared" ca="1" si="529"/>
        <v>0</v>
      </c>
      <c r="C3617" s="384">
        <f t="shared" si="528"/>
        <v>45658</v>
      </c>
      <c r="D3617" s="384">
        <f t="shared" si="528"/>
        <v>45688</v>
      </c>
      <c r="E3617" s="385">
        <f ca="1">IFERROR(INDEX('3. GRI Pricing'!$A$16:$AP$616,MATCH('PBI data'!$B3617,'3. GRI Pricing'!$A$16:$A$616,0),MATCH('PBI data'!$D3617,'3. GRI Pricing'!$A$16:$AP$16,0)),0)</f>
        <v>0</v>
      </c>
    </row>
    <row r="3618" spans="1:5" x14ac:dyDescent="0.25">
      <c r="B3618" s="1">
        <f t="shared" ca="1" si="529"/>
        <v>0</v>
      </c>
      <c r="C3618" s="384">
        <f t="shared" si="528"/>
        <v>45689</v>
      </c>
      <c r="D3618" s="384">
        <f t="shared" si="528"/>
        <v>45716</v>
      </c>
      <c r="E3618" s="385">
        <f ca="1">IFERROR(INDEX('3. GRI Pricing'!$A$16:$AP$616,MATCH('PBI data'!$B3618,'3. GRI Pricing'!$A$16:$A$616,0),MATCH('PBI data'!$D3618,'3. GRI Pricing'!$A$16:$AP$16,0)),0)</f>
        <v>0</v>
      </c>
    </row>
    <row r="3619" spans="1:5" x14ac:dyDescent="0.25">
      <c r="B3619" s="1">
        <f t="shared" ca="1" si="529"/>
        <v>0</v>
      </c>
      <c r="C3619" s="384">
        <f t="shared" si="528"/>
        <v>45717</v>
      </c>
      <c r="D3619" s="384">
        <f t="shared" si="528"/>
        <v>45747</v>
      </c>
      <c r="E3619" s="385">
        <f ca="1">IFERROR(INDEX('3. GRI Pricing'!$A$16:$AP$616,MATCH('PBI data'!$B3619,'3. GRI Pricing'!$A$16:$A$616,0),MATCH('PBI data'!$D3619,'3. GRI Pricing'!$A$16:$AP$16,0)),0)</f>
        <v>0</v>
      </c>
    </row>
    <row r="3620" spans="1:5" x14ac:dyDescent="0.25">
      <c r="B3620" s="1">
        <f t="shared" ca="1" si="529"/>
        <v>0</v>
      </c>
      <c r="C3620" s="384">
        <f t="shared" si="528"/>
        <v>45748</v>
      </c>
      <c r="D3620" s="384">
        <f t="shared" si="528"/>
        <v>45777</v>
      </c>
      <c r="E3620" s="385">
        <f ca="1">IFERROR(INDEX('3. GRI Pricing'!$A$16:$AP$616,MATCH('PBI data'!$B3620,'3. GRI Pricing'!$A$16:$A$616,0),MATCH('PBI data'!$D3620,'3. GRI Pricing'!$A$16:$AP$16,0)),0)</f>
        <v>0</v>
      </c>
    </row>
    <row r="3621" spans="1:5" x14ac:dyDescent="0.25">
      <c r="B3621" s="1">
        <f t="shared" ca="1" si="529"/>
        <v>0</v>
      </c>
      <c r="C3621" s="384">
        <f t="shared" si="528"/>
        <v>45778</v>
      </c>
      <c r="D3621" s="384">
        <f t="shared" si="528"/>
        <v>45808</v>
      </c>
      <c r="E3621" s="385">
        <f ca="1">IFERROR(INDEX('3. GRI Pricing'!$A$16:$AP$616,MATCH('PBI data'!$B3621,'3. GRI Pricing'!$A$16:$A$616,0),MATCH('PBI data'!$D3621,'3. GRI Pricing'!$A$16:$AP$16,0)),0)</f>
        <v>0</v>
      </c>
    </row>
    <row r="3622" spans="1:5" x14ac:dyDescent="0.25">
      <c r="B3622" s="1">
        <f t="shared" ca="1" si="529"/>
        <v>0</v>
      </c>
      <c r="C3622" s="384">
        <f t="shared" si="528"/>
        <v>45809</v>
      </c>
      <c r="D3622" s="384">
        <f t="shared" si="528"/>
        <v>45838</v>
      </c>
      <c r="E3622" s="385">
        <f ca="1">IFERROR(INDEX('3. GRI Pricing'!$A$16:$AP$616,MATCH('PBI data'!$B3622,'3. GRI Pricing'!$A$16:$A$616,0),MATCH('PBI data'!$D3622,'3. GRI Pricing'!$A$16:$AP$16,0)),0)</f>
        <v>0</v>
      </c>
    </row>
    <row r="3623" spans="1:5" x14ac:dyDescent="0.25">
      <c r="B3623" s="1">
        <f t="shared" ca="1" si="529"/>
        <v>0</v>
      </c>
      <c r="C3623" s="384">
        <f t="shared" si="528"/>
        <v>45839</v>
      </c>
      <c r="D3623" s="384">
        <f t="shared" si="528"/>
        <v>45869</v>
      </c>
      <c r="E3623" s="385">
        <f ca="1">IFERROR(INDEX('3. GRI Pricing'!$A$16:$AP$616,MATCH('PBI data'!$B3623,'3. GRI Pricing'!$A$16:$A$616,0),MATCH('PBI data'!$D3623,'3. GRI Pricing'!$A$16:$AP$16,0)),0)</f>
        <v>0</v>
      </c>
    </row>
    <row r="3624" spans="1:5" x14ac:dyDescent="0.25">
      <c r="B3624" s="1">
        <f t="shared" ca="1" si="529"/>
        <v>0</v>
      </c>
      <c r="C3624" s="384">
        <f t="shared" si="528"/>
        <v>45870</v>
      </c>
      <c r="D3624" s="384">
        <f t="shared" si="528"/>
        <v>45900</v>
      </c>
      <c r="E3624" s="385">
        <f ca="1">IFERROR(INDEX('3. GRI Pricing'!$A$16:$AP$616,MATCH('PBI data'!$B3624,'3. GRI Pricing'!$A$16:$A$616,0),MATCH('PBI data'!$D3624,'3. GRI Pricing'!$A$16:$AP$16,0)),0)</f>
        <v>0</v>
      </c>
    </row>
    <row r="3625" spans="1:5" x14ac:dyDescent="0.25">
      <c r="B3625" s="1">
        <f t="shared" ca="1" si="529"/>
        <v>0</v>
      </c>
      <c r="C3625" s="384">
        <f t="shared" si="528"/>
        <v>45901</v>
      </c>
      <c r="D3625" s="384">
        <f t="shared" si="528"/>
        <v>45930</v>
      </c>
      <c r="E3625" s="385">
        <f ca="1">IFERROR(INDEX('3. GRI Pricing'!$A$16:$AP$616,MATCH('PBI data'!$B3625,'3. GRI Pricing'!$A$16:$A$616,0),MATCH('PBI data'!$D3625,'3. GRI Pricing'!$A$16:$AP$16,0)),0)</f>
        <v>0</v>
      </c>
    </row>
    <row r="3626" spans="1:5" x14ac:dyDescent="0.25">
      <c r="A3626" s="381">
        <f>A3614+1</f>
        <v>303</v>
      </c>
      <c r="B3626" s="383">
        <f ca="1">OFFSET('3. GRI Pricing'!$A$16,'PBI data'!A3626,0)</f>
        <v>0</v>
      </c>
      <c r="C3626" s="384">
        <f t="shared" si="528"/>
        <v>45566</v>
      </c>
      <c r="D3626" s="384">
        <f t="shared" si="528"/>
        <v>45596</v>
      </c>
      <c r="E3626" s="385">
        <f ca="1">IFERROR(INDEX('3. GRI Pricing'!$A$16:$AP$616,MATCH('PBI data'!$B3626,'3. GRI Pricing'!$A$16:$A$616,0),MATCH('PBI data'!$D3626,'3. GRI Pricing'!$A$16:$AP$16,0)),0)</f>
        <v>0</v>
      </c>
    </row>
    <row r="3627" spans="1:5" x14ac:dyDescent="0.25">
      <c r="B3627" s="1">
        <f ca="1">B3626</f>
        <v>0</v>
      </c>
      <c r="C3627" s="384">
        <f t="shared" si="528"/>
        <v>45597</v>
      </c>
      <c r="D3627" s="384">
        <f t="shared" si="528"/>
        <v>45626</v>
      </c>
      <c r="E3627" s="385">
        <f ca="1">IFERROR(INDEX('3. GRI Pricing'!$A$16:$AP$616,MATCH('PBI data'!$B3627,'3. GRI Pricing'!$A$16:$A$616,0),MATCH('PBI data'!$D3627,'3. GRI Pricing'!$A$16:$AP$16,0)),0)</f>
        <v>0</v>
      </c>
    </row>
    <row r="3628" spans="1:5" x14ac:dyDescent="0.25">
      <c r="B3628" s="1">
        <f t="shared" ref="B3628:B3637" ca="1" si="530">B3627</f>
        <v>0</v>
      </c>
      <c r="C3628" s="384">
        <f t="shared" si="528"/>
        <v>45627</v>
      </c>
      <c r="D3628" s="384">
        <f t="shared" si="528"/>
        <v>45657</v>
      </c>
      <c r="E3628" s="385">
        <f ca="1">IFERROR(INDEX('3. GRI Pricing'!$A$16:$AP$616,MATCH('PBI data'!$B3628,'3. GRI Pricing'!$A$16:$A$616,0),MATCH('PBI data'!$D3628,'3. GRI Pricing'!$A$16:$AP$16,0)),0)</f>
        <v>0</v>
      </c>
    </row>
    <row r="3629" spans="1:5" x14ac:dyDescent="0.25">
      <c r="B3629" s="1">
        <f t="shared" ca="1" si="530"/>
        <v>0</v>
      </c>
      <c r="C3629" s="384">
        <f t="shared" si="528"/>
        <v>45658</v>
      </c>
      <c r="D3629" s="384">
        <f t="shared" si="528"/>
        <v>45688</v>
      </c>
      <c r="E3629" s="385">
        <f ca="1">IFERROR(INDEX('3. GRI Pricing'!$A$16:$AP$616,MATCH('PBI data'!$B3629,'3. GRI Pricing'!$A$16:$A$616,0),MATCH('PBI data'!$D3629,'3. GRI Pricing'!$A$16:$AP$16,0)),0)</f>
        <v>0</v>
      </c>
    </row>
    <row r="3630" spans="1:5" x14ac:dyDescent="0.25">
      <c r="B3630" s="1">
        <f t="shared" ca="1" si="530"/>
        <v>0</v>
      </c>
      <c r="C3630" s="384">
        <f t="shared" si="528"/>
        <v>45689</v>
      </c>
      <c r="D3630" s="384">
        <f t="shared" si="528"/>
        <v>45716</v>
      </c>
      <c r="E3630" s="385">
        <f ca="1">IFERROR(INDEX('3. GRI Pricing'!$A$16:$AP$616,MATCH('PBI data'!$B3630,'3. GRI Pricing'!$A$16:$A$616,0),MATCH('PBI data'!$D3630,'3. GRI Pricing'!$A$16:$AP$16,0)),0)</f>
        <v>0</v>
      </c>
    </row>
    <row r="3631" spans="1:5" x14ac:dyDescent="0.25">
      <c r="B3631" s="1">
        <f t="shared" ca="1" si="530"/>
        <v>0</v>
      </c>
      <c r="C3631" s="384">
        <f t="shared" ref="C3631:D3646" si="531">C3619</f>
        <v>45717</v>
      </c>
      <c r="D3631" s="384">
        <f t="shared" si="531"/>
        <v>45747</v>
      </c>
      <c r="E3631" s="385">
        <f ca="1">IFERROR(INDEX('3. GRI Pricing'!$A$16:$AP$616,MATCH('PBI data'!$B3631,'3. GRI Pricing'!$A$16:$A$616,0),MATCH('PBI data'!$D3631,'3. GRI Pricing'!$A$16:$AP$16,0)),0)</f>
        <v>0</v>
      </c>
    </row>
    <row r="3632" spans="1:5" x14ac:dyDescent="0.25">
      <c r="B3632" s="1">
        <f t="shared" ca="1" si="530"/>
        <v>0</v>
      </c>
      <c r="C3632" s="384">
        <f t="shared" si="531"/>
        <v>45748</v>
      </c>
      <c r="D3632" s="384">
        <f t="shared" si="531"/>
        <v>45777</v>
      </c>
      <c r="E3632" s="385">
        <f ca="1">IFERROR(INDEX('3. GRI Pricing'!$A$16:$AP$616,MATCH('PBI data'!$B3632,'3. GRI Pricing'!$A$16:$A$616,0),MATCH('PBI data'!$D3632,'3. GRI Pricing'!$A$16:$AP$16,0)),0)</f>
        <v>0</v>
      </c>
    </row>
    <row r="3633" spans="1:5" x14ac:dyDescent="0.25">
      <c r="B3633" s="1">
        <f t="shared" ca="1" si="530"/>
        <v>0</v>
      </c>
      <c r="C3633" s="384">
        <f t="shared" si="531"/>
        <v>45778</v>
      </c>
      <c r="D3633" s="384">
        <f t="shared" si="531"/>
        <v>45808</v>
      </c>
      <c r="E3633" s="385">
        <f ca="1">IFERROR(INDEX('3. GRI Pricing'!$A$16:$AP$616,MATCH('PBI data'!$B3633,'3. GRI Pricing'!$A$16:$A$616,0),MATCH('PBI data'!$D3633,'3. GRI Pricing'!$A$16:$AP$16,0)),0)</f>
        <v>0</v>
      </c>
    </row>
    <row r="3634" spans="1:5" x14ac:dyDescent="0.25">
      <c r="B3634" s="1">
        <f t="shared" ca="1" si="530"/>
        <v>0</v>
      </c>
      <c r="C3634" s="384">
        <f t="shared" si="531"/>
        <v>45809</v>
      </c>
      <c r="D3634" s="384">
        <f t="shared" si="531"/>
        <v>45838</v>
      </c>
      <c r="E3634" s="385">
        <f ca="1">IFERROR(INDEX('3. GRI Pricing'!$A$16:$AP$616,MATCH('PBI data'!$B3634,'3. GRI Pricing'!$A$16:$A$616,0),MATCH('PBI data'!$D3634,'3. GRI Pricing'!$A$16:$AP$16,0)),0)</f>
        <v>0</v>
      </c>
    </row>
    <row r="3635" spans="1:5" x14ac:dyDescent="0.25">
      <c r="B3635" s="1">
        <f t="shared" ca="1" si="530"/>
        <v>0</v>
      </c>
      <c r="C3635" s="384">
        <f t="shared" si="531"/>
        <v>45839</v>
      </c>
      <c r="D3635" s="384">
        <f t="shared" si="531"/>
        <v>45869</v>
      </c>
      <c r="E3635" s="385">
        <f ca="1">IFERROR(INDEX('3. GRI Pricing'!$A$16:$AP$616,MATCH('PBI data'!$B3635,'3. GRI Pricing'!$A$16:$A$616,0),MATCH('PBI data'!$D3635,'3. GRI Pricing'!$A$16:$AP$16,0)),0)</f>
        <v>0</v>
      </c>
    </row>
    <row r="3636" spans="1:5" x14ac:dyDescent="0.25">
      <c r="B3636" s="1">
        <f t="shared" ca="1" si="530"/>
        <v>0</v>
      </c>
      <c r="C3636" s="384">
        <f t="shared" si="531"/>
        <v>45870</v>
      </c>
      <c r="D3636" s="384">
        <f t="shared" si="531"/>
        <v>45900</v>
      </c>
      <c r="E3636" s="385">
        <f ca="1">IFERROR(INDEX('3. GRI Pricing'!$A$16:$AP$616,MATCH('PBI data'!$B3636,'3. GRI Pricing'!$A$16:$A$616,0),MATCH('PBI data'!$D3636,'3. GRI Pricing'!$A$16:$AP$16,0)),0)</f>
        <v>0</v>
      </c>
    </row>
    <row r="3637" spans="1:5" x14ac:dyDescent="0.25">
      <c r="B3637" s="1">
        <f t="shared" ca="1" si="530"/>
        <v>0</v>
      </c>
      <c r="C3637" s="384">
        <f t="shared" si="531"/>
        <v>45901</v>
      </c>
      <c r="D3637" s="384">
        <f t="shared" si="531"/>
        <v>45930</v>
      </c>
      <c r="E3637" s="385">
        <f ca="1">IFERROR(INDEX('3. GRI Pricing'!$A$16:$AP$616,MATCH('PBI data'!$B3637,'3. GRI Pricing'!$A$16:$A$616,0),MATCH('PBI data'!$D3637,'3. GRI Pricing'!$A$16:$AP$16,0)),0)</f>
        <v>0</v>
      </c>
    </row>
    <row r="3638" spans="1:5" x14ac:dyDescent="0.25">
      <c r="A3638" s="381">
        <f>A3626+1</f>
        <v>304</v>
      </c>
      <c r="B3638" s="383">
        <f ca="1">OFFSET('3. GRI Pricing'!$A$16,'PBI data'!A3638,0)</f>
        <v>0</v>
      </c>
      <c r="C3638" s="384">
        <f t="shared" si="531"/>
        <v>45566</v>
      </c>
      <c r="D3638" s="384">
        <f t="shared" si="531"/>
        <v>45596</v>
      </c>
      <c r="E3638" s="385">
        <f ca="1">IFERROR(INDEX('3. GRI Pricing'!$A$16:$AP$616,MATCH('PBI data'!$B3638,'3. GRI Pricing'!$A$16:$A$616,0),MATCH('PBI data'!$D3638,'3. GRI Pricing'!$A$16:$AP$16,0)),0)</f>
        <v>0</v>
      </c>
    </row>
    <row r="3639" spans="1:5" x14ac:dyDescent="0.25">
      <c r="B3639" s="1">
        <f ca="1">B3638</f>
        <v>0</v>
      </c>
      <c r="C3639" s="384">
        <f t="shared" si="531"/>
        <v>45597</v>
      </c>
      <c r="D3639" s="384">
        <f t="shared" si="531"/>
        <v>45626</v>
      </c>
      <c r="E3639" s="385">
        <f ca="1">IFERROR(INDEX('3. GRI Pricing'!$A$16:$AP$616,MATCH('PBI data'!$B3639,'3. GRI Pricing'!$A$16:$A$616,0),MATCH('PBI data'!$D3639,'3. GRI Pricing'!$A$16:$AP$16,0)),0)</f>
        <v>0</v>
      </c>
    </row>
    <row r="3640" spans="1:5" x14ac:dyDescent="0.25">
      <c r="B3640" s="1">
        <f t="shared" ref="B3640:B3649" ca="1" si="532">B3639</f>
        <v>0</v>
      </c>
      <c r="C3640" s="384">
        <f t="shared" si="531"/>
        <v>45627</v>
      </c>
      <c r="D3640" s="384">
        <f t="shared" si="531"/>
        <v>45657</v>
      </c>
      <c r="E3640" s="385">
        <f ca="1">IFERROR(INDEX('3. GRI Pricing'!$A$16:$AP$616,MATCH('PBI data'!$B3640,'3. GRI Pricing'!$A$16:$A$616,0),MATCH('PBI data'!$D3640,'3. GRI Pricing'!$A$16:$AP$16,0)),0)</f>
        <v>0</v>
      </c>
    </row>
    <row r="3641" spans="1:5" x14ac:dyDescent="0.25">
      <c r="B3641" s="1">
        <f t="shared" ca="1" si="532"/>
        <v>0</v>
      </c>
      <c r="C3641" s="384">
        <f t="shared" si="531"/>
        <v>45658</v>
      </c>
      <c r="D3641" s="384">
        <f t="shared" si="531"/>
        <v>45688</v>
      </c>
      <c r="E3641" s="385">
        <f ca="1">IFERROR(INDEX('3. GRI Pricing'!$A$16:$AP$616,MATCH('PBI data'!$B3641,'3. GRI Pricing'!$A$16:$A$616,0),MATCH('PBI data'!$D3641,'3. GRI Pricing'!$A$16:$AP$16,0)),0)</f>
        <v>0</v>
      </c>
    </row>
    <row r="3642" spans="1:5" x14ac:dyDescent="0.25">
      <c r="B3642" s="1">
        <f t="shared" ca="1" si="532"/>
        <v>0</v>
      </c>
      <c r="C3642" s="384">
        <f t="shared" si="531"/>
        <v>45689</v>
      </c>
      <c r="D3642" s="384">
        <f t="shared" si="531"/>
        <v>45716</v>
      </c>
      <c r="E3642" s="385">
        <f ca="1">IFERROR(INDEX('3. GRI Pricing'!$A$16:$AP$616,MATCH('PBI data'!$B3642,'3. GRI Pricing'!$A$16:$A$616,0),MATCH('PBI data'!$D3642,'3. GRI Pricing'!$A$16:$AP$16,0)),0)</f>
        <v>0</v>
      </c>
    </row>
    <row r="3643" spans="1:5" x14ac:dyDescent="0.25">
      <c r="B3643" s="1">
        <f t="shared" ca="1" si="532"/>
        <v>0</v>
      </c>
      <c r="C3643" s="384">
        <f t="shared" si="531"/>
        <v>45717</v>
      </c>
      <c r="D3643" s="384">
        <f t="shared" si="531"/>
        <v>45747</v>
      </c>
      <c r="E3643" s="385">
        <f ca="1">IFERROR(INDEX('3. GRI Pricing'!$A$16:$AP$616,MATCH('PBI data'!$B3643,'3. GRI Pricing'!$A$16:$A$616,0),MATCH('PBI data'!$D3643,'3. GRI Pricing'!$A$16:$AP$16,0)),0)</f>
        <v>0</v>
      </c>
    </row>
    <row r="3644" spans="1:5" x14ac:dyDescent="0.25">
      <c r="B3644" s="1">
        <f t="shared" ca="1" si="532"/>
        <v>0</v>
      </c>
      <c r="C3644" s="384">
        <f t="shared" si="531"/>
        <v>45748</v>
      </c>
      <c r="D3644" s="384">
        <f t="shared" si="531"/>
        <v>45777</v>
      </c>
      <c r="E3644" s="385">
        <f ca="1">IFERROR(INDEX('3. GRI Pricing'!$A$16:$AP$616,MATCH('PBI data'!$B3644,'3. GRI Pricing'!$A$16:$A$616,0),MATCH('PBI data'!$D3644,'3. GRI Pricing'!$A$16:$AP$16,0)),0)</f>
        <v>0</v>
      </c>
    </row>
    <row r="3645" spans="1:5" x14ac:dyDescent="0.25">
      <c r="B3645" s="1">
        <f t="shared" ca="1" si="532"/>
        <v>0</v>
      </c>
      <c r="C3645" s="384">
        <f t="shared" si="531"/>
        <v>45778</v>
      </c>
      <c r="D3645" s="384">
        <f t="shared" si="531"/>
        <v>45808</v>
      </c>
      <c r="E3645" s="385">
        <f ca="1">IFERROR(INDEX('3. GRI Pricing'!$A$16:$AP$616,MATCH('PBI data'!$B3645,'3. GRI Pricing'!$A$16:$A$616,0),MATCH('PBI data'!$D3645,'3. GRI Pricing'!$A$16:$AP$16,0)),0)</f>
        <v>0</v>
      </c>
    </row>
    <row r="3646" spans="1:5" x14ac:dyDescent="0.25">
      <c r="B3646" s="1">
        <f t="shared" ca="1" si="532"/>
        <v>0</v>
      </c>
      <c r="C3646" s="384">
        <f t="shared" si="531"/>
        <v>45809</v>
      </c>
      <c r="D3646" s="384">
        <f t="shared" si="531"/>
        <v>45838</v>
      </c>
      <c r="E3646" s="385">
        <f ca="1">IFERROR(INDEX('3. GRI Pricing'!$A$16:$AP$616,MATCH('PBI data'!$B3646,'3. GRI Pricing'!$A$16:$A$616,0),MATCH('PBI data'!$D3646,'3. GRI Pricing'!$A$16:$AP$16,0)),0)</f>
        <v>0</v>
      </c>
    </row>
    <row r="3647" spans="1:5" x14ac:dyDescent="0.25">
      <c r="B3647" s="1">
        <f t="shared" ca="1" si="532"/>
        <v>0</v>
      </c>
      <c r="C3647" s="384">
        <f t="shared" ref="C3647:D3662" si="533">C3635</f>
        <v>45839</v>
      </c>
      <c r="D3647" s="384">
        <f t="shared" si="533"/>
        <v>45869</v>
      </c>
      <c r="E3647" s="385">
        <f ca="1">IFERROR(INDEX('3. GRI Pricing'!$A$16:$AP$616,MATCH('PBI data'!$B3647,'3. GRI Pricing'!$A$16:$A$616,0),MATCH('PBI data'!$D3647,'3. GRI Pricing'!$A$16:$AP$16,0)),0)</f>
        <v>0</v>
      </c>
    </row>
    <row r="3648" spans="1:5" x14ac:dyDescent="0.25">
      <c r="B3648" s="1">
        <f t="shared" ca="1" si="532"/>
        <v>0</v>
      </c>
      <c r="C3648" s="384">
        <f t="shared" si="533"/>
        <v>45870</v>
      </c>
      <c r="D3648" s="384">
        <f t="shared" si="533"/>
        <v>45900</v>
      </c>
      <c r="E3648" s="385">
        <f ca="1">IFERROR(INDEX('3. GRI Pricing'!$A$16:$AP$616,MATCH('PBI data'!$B3648,'3. GRI Pricing'!$A$16:$A$616,0),MATCH('PBI data'!$D3648,'3. GRI Pricing'!$A$16:$AP$16,0)),0)</f>
        <v>0</v>
      </c>
    </row>
    <row r="3649" spans="1:5" x14ac:dyDescent="0.25">
      <c r="B3649" s="1">
        <f t="shared" ca="1" si="532"/>
        <v>0</v>
      </c>
      <c r="C3649" s="384">
        <f t="shared" si="533"/>
        <v>45901</v>
      </c>
      <c r="D3649" s="384">
        <f t="shared" si="533"/>
        <v>45930</v>
      </c>
      <c r="E3649" s="385">
        <f ca="1">IFERROR(INDEX('3. GRI Pricing'!$A$16:$AP$616,MATCH('PBI data'!$B3649,'3. GRI Pricing'!$A$16:$A$616,0),MATCH('PBI data'!$D3649,'3. GRI Pricing'!$A$16:$AP$16,0)),0)</f>
        <v>0</v>
      </c>
    </row>
    <row r="3650" spans="1:5" x14ac:dyDescent="0.25">
      <c r="A3650" s="381">
        <f>A3638+1</f>
        <v>305</v>
      </c>
      <c r="B3650" s="383">
        <f ca="1">OFFSET('3. GRI Pricing'!$A$16,'PBI data'!A3650,0)</f>
        <v>0</v>
      </c>
      <c r="C3650" s="384">
        <f t="shared" si="533"/>
        <v>45566</v>
      </c>
      <c r="D3650" s="384">
        <f t="shared" si="533"/>
        <v>45596</v>
      </c>
      <c r="E3650" s="385">
        <f ca="1">IFERROR(INDEX('3. GRI Pricing'!$A$16:$AP$616,MATCH('PBI data'!$B3650,'3. GRI Pricing'!$A$16:$A$616,0),MATCH('PBI data'!$D3650,'3. GRI Pricing'!$A$16:$AP$16,0)),0)</f>
        <v>0</v>
      </c>
    </row>
    <row r="3651" spans="1:5" x14ac:dyDescent="0.25">
      <c r="B3651" s="1">
        <f ca="1">B3650</f>
        <v>0</v>
      </c>
      <c r="C3651" s="384">
        <f t="shared" si="533"/>
        <v>45597</v>
      </c>
      <c r="D3651" s="384">
        <f t="shared" si="533"/>
        <v>45626</v>
      </c>
      <c r="E3651" s="385">
        <f ca="1">IFERROR(INDEX('3. GRI Pricing'!$A$16:$AP$616,MATCH('PBI data'!$B3651,'3. GRI Pricing'!$A$16:$A$616,0),MATCH('PBI data'!$D3651,'3. GRI Pricing'!$A$16:$AP$16,0)),0)</f>
        <v>0</v>
      </c>
    </row>
    <row r="3652" spans="1:5" x14ac:dyDescent="0.25">
      <c r="B3652" s="1">
        <f t="shared" ref="B3652:B3661" ca="1" si="534">B3651</f>
        <v>0</v>
      </c>
      <c r="C3652" s="384">
        <f t="shared" si="533"/>
        <v>45627</v>
      </c>
      <c r="D3652" s="384">
        <f t="shared" si="533"/>
        <v>45657</v>
      </c>
      <c r="E3652" s="385">
        <f ca="1">IFERROR(INDEX('3. GRI Pricing'!$A$16:$AP$616,MATCH('PBI data'!$B3652,'3. GRI Pricing'!$A$16:$A$616,0),MATCH('PBI data'!$D3652,'3. GRI Pricing'!$A$16:$AP$16,0)),0)</f>
        <v>0</v>
      </c>
    </row>
    <row r="3653" spans="1:5" x14ac:dyDescent="0.25">
      <c r="B3653" s="1">
        <f t="shared" ca="1" si="534"/>
        <v>0</v>
      </c>
      <c r="C3653" s="384">
        <f t="shared" si="533"/>
        <v>45658</v>
      </c>
      <c r="D3653" s="384">
        <f t="shared" si="533"/>
        <v>45688</v>
      </c>
      <c r="E3653" s="385">
        <f ca="1">IFERROR(INDEX('3. GRI Pricing'!$A$16:$AP$616,MATCH('PBI data'!$B3653,'3. GRI Pricing'!$A$16:$A$616,0),MATCH('PBI data'!$D3653,'3. GRI Pricing'!$A$16:$AP$16,0)),0)</f>
        <v>0</v>
      </c>
    </row>
    <row r="3654" spans="1:5" x14ac:dyDescent="0.25">
      <c r="B3654" s="1">
        <f t="shared" ca="1" si="534"/>
        <v>0</v>
      </c>
      <c r="C3654" s="384">
        <f t="shared" si="533"/>
        <v>45689</v>
      </c>
      <c r="D3654" s="384">
        <f t="shared" si="533"/>
        <v>45716</v>
      </c>
      <c r="E3654" s="385">
        <f ca="1">IFERROR(INDEX('3. GRI Pricing'!$A$16:$AP$616,MATCH('PBI data'!$B3654,'3. GRI Pricing'!$A$16:$A$616,0),MATCH('PBI data'!$D3654,'3. GRI Pricing'!$A$16:$AP$16,0)),0)</f>
        <v>0</v>
      </c>
    </row>
    <row r="3655" spans="1:5" x14ac:dyDescent="0.25">
      <c r="B3655" s="1">
        <f t="shared" ca="1" si="534"/>
        <v>0</v>
      </c>
      <c r="C3655" s="384">
        <f t="shared" si="533"/>
        <v>45717</v>
      </c>
      <c r="D3655" s="384">
        <f t="shared" si="533"/>
        <v>45747</v>
      </c>
      <c r="E3655" s="385">
        <f ca="1">IFERROR(INDEX('3. GRI Pricing'!$A$16:$AP$616,MATCH('PBI data'!$B3655,'3. GRI Pricing'!$A$16:$A$616,0),MATCH('PBI data'!$D3655,'3. GRI Pricing'!$A$16:$AP$16,0)),0)</f>
        <v>0</v>
      </c>
    </row>
    <row r="3656" spans="1:5" x14ac:dyDescent="0.25">
      <c r="B3656" s="1">
        <f t="shared" ca="1" si="534"/>
        <v>0</v>
      </c>
      <c r="C3656" s="384">
        <f t="shared" si="533"/>
        <v>45748</v>
      </c>
      <c r="D3656" s="384">
        <f t="shared" si="533"/>
        <v>45777</v>
      </c>
      <c r="E3656" s="385">
        <f ca="1">IFERROR(INDEX('3. GRI Pricing'!$A$16:$AP$616,MATCH('PBI data'!$B3656,'3. GRI Pricing'!$A$16:$A$616,0),MATCH('PBI data'!$D3656,'3. GRI Pricing'!$A$16:$AP$16,0)),0)</f>
        <v>0</v>
      </c>
    </row>
    <row r="3657" spans="1:5" x14ac:dyDescent="0.25">
      <c r="B3657" s="1">
        <f t="shared" ca="1" si="534"/>
        <v>0</v>
      </c>
      <c r="C3657" s="384">
        <f t="shared" si="533"/>
        <v>45778</v>
      </c>
      <c r="D3657" s="384">
        <f t="shared" si="533"/>
        <v>45808</v>
      </c>
      <c r="E3657" s="385">
        <f ca="1">IFERROR(INDEX('3. GRI Pricing'!$A$16:$AP$616,MATCH('PBI data'!$B3657,'3. GRI Pricing'!$A$16:$A$616,0),MATCH('PBI data'!$D3657,'3. GRI Pricing'!$A$16:$AP$16,0)),0)</f>
        <v>0</v>
      </c>
    </row>
    <row r="3658" spans="1:5" x14ac:dyDescent="0.25">
      <c r="B3658" s="1">
        <f t="shared" ca="1" si="534"/>
        <v>0</v>
      </c>
      <c r="C3658" s="384">
        <f t="shared" si="533"/>
        <v>45809</v>
      </c>
      <c r="D3658" s="384">
        <f t="shared" si="533"/>
        <v>45838</v>
      </c>
      <c r="E3658" s="385">
        <f ca="1">IFERROR(INDEX('3. GRI Pricing'!$A$16:$AP$616,MATCH('PBI data'!$B3658,'3. GRI Pricing'!$A$16:$A$616,0),MATCH('PBI data'!$D3658,'3. GRI Pricing'!$A$16:$AP$16,0)),0)</f>
        <v>0</v>
      </c>
    </row>
    <row r="3659" spans="1:5" x14ac:dyDescent="0.25">
      <c r="B3659" s="1">
        <f t="shared" ca="1" si="534"/>
        <v>0</v>
      </c>
      <c r="C3659" s="384">
        <f t="shared" si="533"/>
        <v>45839</v>
      </c>
      <c r="D3659" s="384">
        <f t="shared" si="533"/>
        <v>45869</v>
      </c>
      <c r="E3659" s="385">
        <f ca="1">IFERROR(INDEX('3. GRI Pricing'!$A$16:$AP$616,MATCH('PBI data'!$B3659,'3. GRI Pricing'!$A$16:$A$616,0),MATCH('PBI data'!$D3659,'3. GRI Pricing'!$A$16:$AP$16,0)),0)</f>
        <v>0</v>
      </c>
    </row>
    <row r="3660" spans="1:5" x14ac:dyDescent="0.25">
      <c r="B3660" s="1">
        <f t="shared" ca="1" si="534"/>
        <v>0</v>
      </c>
      <c r="C3660" s="384">
        <f t="shared" si="533"/>
        <v>45870</v>
      </c>
      <c r="D3660" s="384">
        <f t="shared" si="533"/>
        <v>45900</v>
      </c>
      <c r="E3660" s="385">
        <f ca="1">IFERROR(INDEX('3. GRI Pricing'!$A$16:$AP$616,MATCH('PBI data'!$B3660,'3. GRI Pricing'!$A$16:$A$616,0),MATCH('PBI data'!$D3660,'3. GRI Pricing'!$A$16:$AP$16,0)),0)</f>
        <v>0</v>
      </c>
    </row>
    <row r="3661" spans="1:5" x14ac:dyDescent="0.25">
      <c r="B3661" s="1">
        <f t="shared" ca="1" si="534"/>
        <v>0</v>
      </c>
      <c r="C3661" s="384">
        <f t="shared" si="533"/>
        <v>45901</v>
      </c>
      <c r="D3661" s="384">
        <f t="shared" si="533"/>
        <v>45930</v>
      </c>
      <c r="E3661" s="385">
        <f ca="1">IFERROR(INDEX('3. GRI Pricing'!$A$16:$AP$616,MATCH('PBI data'!$B3661,'3. GRI Pricing'!$A$16:$A$616,0),MATCH('PBI data'!$D3661,'3. GRI Pricing'!$A$16:$AP$16,0)),0)</f>
        <v>0</v>
      </c>
    </row>
    <row r="3662" spans="1:5" x14ac:dyDescent="0.25">
      <c r="A3662" s="381">
        <f>A3650+1</f>
        <v>306</v>
      </c>
      <c r="B3662" s="383">
        <f ca="1">OFFSET('3. GRI Pricing'!$A$16,'PBI data'!A3662,0)</f>
        <v>0</v>
      </c>
      <c r="C3662" s="384">
        <f t="shared" si="533"/>
        <v>45566</v>
      </c>
      <c r="D3662" s="384">
        <f t="shared" si="533"/>
        <v>45596</v>
      </c>
      <c r="E3662" s="385">
        <f ca="1">IFERROR(INDEX('3. GRI Pricing'!$A$16:$AP$616,MATCH('PBI data'!$B3662,'3. GRI Pricing'!$A$16:$A$616,0),MATCH('PBI data'!$D3662,'3. GRI Pricing'!$A$16:$AP$16,0)),0)</f>
        <v>0</v>
      </c>
    </row>
    <row r="3663" spans="1:5" x14ac:dyDescent="0.25">
      <c r="B3663" s="1">
        <f ca="1">B3662</f>
        <v>0</v>
      </c>
      <c r="C3663" s="384">
        <f t="shared" ref="C3663:D3678" si="535">C3651</f>
        <v>45597</v>
      </c>
      <c r="D3663" s="384">
        <f t="shared" si="535"/>
        <v>45626</v>
      </c>
      <c r="E3663" s="385">
        <f ca="1">IFERROR(INDEX('3. GRI Pricing'!$A$16:$AP$616,MATCH('PBI data'!$B3663,'3. GRI Pricing'!$A$16:$A$616,0),MATCH('PBI data'!$D3663,'3. GRI Pricing'!$A$16:$AP$16,0)),0)</f>
        <v>0</v>
      </c>
    </row>
    <row r="3664" spans="1:5" x14ac:dyDescent="0.25">
      <c r="B3664" s="1">
        <f t="shared" ref="B3664:B3673" ca="1" si="536">B3663</f>
        <v>0</v>
      </c>
      <c r="C3664" s="384">
        <f t="shared" si="535"/>
        <v>45627</v>
      </c>
      <c r="D3664" s="384">
        <f t="shared" si="535"/>
        <v>45657</v>
      </c>
      <c r="E3664" s="385">
        <f ca="1">IFERROR(INDEX('3. GRI Pricing'!$A$16:$AP$616,MATCH('PBI data'!$B3664,'3. GRI Pricing'!$A$16:$A$616,0),MATCH('PBI data'!$D3664,'3. GRI Pricing'!$A$16:$AP$16,0)),0)</f>
        <v>0</v>
      </c>
    </row>
    <row r="3665" spans="1:5" x14ac:dyDescent="0.25">
      <c r="B3665" s="1">
        <f t="shared" ca="1" si="536"/>
        <v>0</v>
      </c>
      <c r="C3665" s="384">
        <f t="shared" si="535"/>
        <v>45658</v>
      </c>
      <c r="D3665" s="384">
        <f t="shared" si="535"/>
        <v>45688</v>
      </c>
      <c r="E3665" s="385">
        <f ca="1">IFERROR(INDEX('3. GRI Pricing'!$A$16:$AP$616,MATCH('PBI data'!$B3665,'3. GRI Pricing'!$A$16:$A$616,0),MATCH('PBI data'!$D3665,'3. GRI Pricing'!$A$16:$AP$16,0)),0)</f>
        <v>0</v>
      </c>
    </row>
    <row r="3666" spans="1:5" x14ac:dyDescent="0.25">
      <c r="B3666" s="1">
        <f t="shared" ca="1" si="536"/>
        <v>0</v>
      </c>
      <c r="C3666" s="384">
        <f t="shared" si="535"/>
        <v>45689</v>
      </c>
      <c r="D3666" s="384">
        <f t="shared" si="535"/>
        <v>45716</v>
      </c>
      <c r="E3666" s="385">
        <f ca="1">IFERROR(INDEX('3. GRI Pricing'!$A$16:$AP$616,MATCH('PBI data'!$B3666,'3. GRI Pricing'!$A$16:$A$616,0),MATCH('PBI data'!$D3666,'3. GRI Pricing'!$A$16:$AP$16,0)),0)</f>
        <v>0</v>
      </c>
    </row>
    <row r="3667" spans="1:5" x14ac:dyDescent="0.25">
      <c r="B3667" s="1">
        <f t="shared" ca="1" si="536"/>
        <v>0</v>
      </c>
      <c r="C3667" s="384">
        <f t="shared" si="535"/>
        <v>45717</v>
      </c>
      <c r="D3667" s="384">
        <f t="shared" si="535"/>
        <v>45747</v>
      </c>
      <c r="E3667" s="385">
        <f ca="1">IFERROR(INDEX('3. GRI Pricing'!$A$16:$AP$616,MATCH('PBI data'!$B3667,'3. GRI Pricing'!$A$16:$A$616,0),MATCH('PBI data'!$D3667,'3. GRI Pricing'!$A$16:$AP$16,0)),0)</f>
        <v>0</v>
      </c>
    </row>
    <row r="3668" spans="1:5" x14ac:dyDescent="0.25">
      <c r="B3668" s="1">
        <f t="shared" ca="1" si="536"/>
        <v>0</v>
      </c>
      <c r="C3668" s="384">
        <f t="shared" si="535"/>
        <v>45748</v>
      </c>
      <c r="D3668" s="384">
        <f t="shared" si="535"/>
        <v>45777</v>
      </c>
      <c r="E3668" s="385">
        <f ca="1">IFERROR(INDEX('3. GRI Pricing'!$A$16:$AP$616,MATCH('PBI data'!$B3668,'3. GRI Pricing'!$A$16:$A$616,0),MATCH('PBI data'!$D3668,'3. GRI Pricing'!$A$16:$AP$16,0)),0)</f>
        <v>0</v>
      </c>
    </row>
    <row r="3669" spans="1:5" x14ac:dyDescent="0.25">
      <c r="B3669" s="1">
        <f t="shared" ca="1" si="536"/>
        <v>0</v>
      </c>
      <c r="C3669" s="384">
        <f t="shared" si="535"/>
        <v>45778</v>
      </c>
      <c r="D3669" s="384">
        <f t="shared" si="535"/>
        <v>45808</v>
      </c>
      <c r="E3669" s="385">
        <f ca="1">IFERROR(INDEX('3. GRI Pricing'!$A$16:$AP$616,MATCH('PBI data'!$B3669,'3. GRI Pricing'!$A$16:$A$616,0),MATCH('PBI data'!$D3669,'3. GRI Pricing'!$A$16:$AP$16,0)),0)</f>
        <v>0</v>
      </c>
    </row>
    <row r="3670" spans="1:5" x14ac:dyDescent="0.25">
      <c r="B3670" s="1">
        <f t="shared" ca="1" si="536"/>
        <v>0</v>
      </c>
      <c r="C3670" s="384">
        <f t="shared" si="535"/>
        <v>45809</v>
      </c>
      <c r="D3670" s="384">
        <f t="shared" si="535"/>
        <v>45838</v>
      </c>
      <c r="E3670" s="385">
        <f ca="1">IFERROR(INDEX('3. GRI Pricing'!$A$16:$AP$616,MATCH('PBI data'!$B3670,'3. GRI Pricing'!$A$16:$A$616,0),MATCH('PBI data'!$D3670,'3. GRI Pricing'!$A$16:$AP$16,0)),0)</f>
        <v>0</v>
      </c>
    </row>
    <row r="3671" spans="1:5" x14ac:dyDescent="0.25">
      <c r="B3671" s="1">
        <f t="shared" ca="1" si="536"/>
        <v>0</v>
      </c>
      <c r="C3671" s="384">
        <f t="shared" si="535"/>
        <v>45839</v>
      </c>
      <c r="D3671" s="384">
        <f t="shared" si="535"/>
        <v>45869</v>
      </c>
      <c r="E3671" s="385">
        <f ca="1">IFERROR(INDEX('3. GRI Pricing'!$A$16:$AP$616,MATCH('PBI data'!$B3671,'3. GRI Pricing'!$A$16:$A$616,0),MATCH('PBI data'!$D3671,'3. GRI Pricing'!$A$16:$AP$16,0)),0)</f>
        <v>0</v>
      </c>
    </row>
    <row r="3672" spans="1:5" x14ac:dyDescent="0.25">
      <c r="B3672" s="1">
        <f t="shared" ca="1" si="536"/>
        <v>0</v>
      </c>
      <c r="C3672" s="384">
        <f t="shared" si="535"/>
        <v>45870</v>
      </c>
      <c r="D3672" s="384">
        <f t="shared" si="535"/>
        <v>45900</v>
      </c>
      <c r="E3672" s="385">
        <f ca="1">IFERROR(INDEX('3. GRI Pricing'!$A$16:$AP$616,MATCH('PBI data'!$B3672,'3. GRI Pricing'!$A$16:$A$616,0),MATCH('PBI data'!$D3672,'3. GRI Pricing'!$A$16:$AP$16,0)),0)</f>
        <v>0</v>
      </c>
    </row>
    <row r="3673" spans="1:5" x14ac:dyDescent="0.25">
      <c r="B3673" s="1">
        <f t="shared" ca="1" si="536"/>
        <v>0</v>
      </c>
      <c r="C3673" s="384">
        <f t="shared" si="535"/>
        <v>45901</v>
      </c>
      <c r="D3673" s="384">
        <f t="shared" si="535"/>
        <v>45930</v>
      </c>
      <c r="E3673" s="385">
        <f ca="1">IFERROR(INDEX('3. GRI Pricing'!$A$16:$AP$616,MATCH('PBI data'!$B3673,'3. GRI Pricing'!$A$16:$A$616,0),MATCH('PBI data'!$D3673,'3. GRI Pricing'!$A$16:$AP$16,0)),0)</f>
        <v>0</v>
      </c>
    </row>
    <row r="3674" spans="1:5" x14ac:dyDescent="0.25">
      <c r="A3674" s="381">
        <f>A3662+1</f>
        <v>307</v>
      </c>
      <c r="B3674" s="383">
        <f ca="1">OFFSET('3. GRI Pricing'!$A$16,'PBI data'!A3674,0)</f>
        <v>0</v>
      </c>
      <c r="C3674" s="384">
        <f t="shared" si="535"/>
        <v>45566</v>
      </c>
      <c r="D3674" s="384">
        <f t="shared" si="535"/>
        <v>45596</v>
      </c>
      <c r="E3674" s="385">
        <f ca="1">IFERROR(INDEX('3. GRI Pricing'!$A$16:$AP$616,MATCH('PBI data'!$B3674,'3. GRI Pricing'!$A$16:$A$616,0),MATCH('PBI data'!$D3674,'3. GRI Pricing'!$A$16:$AP$16,0)),0)</f>
        <v>0</v>
      </c>
    </row>
    <row r="3675" spans="1:5" x14ac:dyDescent="0.25">
      <c r="B3675" s="1">
        <f ca="1">B3674</f>
        <v>0</v>
      </c>
      <c r="C3675" s="384">
        <f t="shared" si="535"/>
        <v>45597</v>
      </c>
      <c r="D3675" s="384">
        <f t="shared" si="535"/>
        <v>45626</v>
      </c>
      <c r="E3675" s="385">
        <f ca="1">IFERROR(INDEX('3. GRI Pricing'!$A$16:$AP$616,MATCH('PBI data'!$B3675,'3. GRI Pricing'!$A$16:$A$616,0),MATCH('PBI data'!$D3675,'3. GRI Pricing'!$A$16:$AP$16,0)),0)</f>
        <v>0</v>
      </c>
    </row>
    <row r="3676" spans="1:5" x14ac:dyDescent="0.25">
      <c r="B3676" s="1">
        <f t="shared" ref="B3676:B3685" ca="1" si="537">B3675</f>
        <v>0</v>
      </c>
      <c r="C3676" s="384">
        <f t="shared" si="535"/>
        <v>45627</v>
      </c>
      <c r="D3676" s="384">
        <f t="shared" si="535"/>
        <v>45657</v>
      </c>
      <c r="E3676" s="385">
        <f ca="1">IFERROR(INDEX('3. GRI Pricing'!$A$16:$AP$616,MATCH('PBI data'!$B3676,'3. GRI Pricing'!$A$16:$A$616,0),MATCH('PBI data'!$D3676,'3. GRI Pricing'!$A$16:$AP$16,0)),0)</f>
        <v>0</v>
      </c>
    </row>
    <row r="3677" spans="1:5" x14ac:dyDescent="0.25">
      <c r="B3677" s="1">
        <f t="shared" ca="1" si="537"/>
        <v>0</v>
      </c>
      <c r="C3677" s="384">
        <f t="shared" si="535"/>
        <v>45658</v>
      </c>
      <c r="D3677" s="384">
        <f t="shared" si="535"/>
        <v>45688</v>
      </c>
      <c r="E3677" s="385">
        <f ca="1">IFERROR(INDEX('3. GRI Pricing'!$A$16:$AP$616,MATCH('PBI data'!$B3677,'3. GRI Pricing'!$A$16:$A$616,0),MATCH('PBI data'!$D3677,'3. GRI Pricing'!$A$16:$AP$16,0)),0)</f>
        <v>0</v>
      </c>
    </row>
    <row r="3678" spans="1:5" x14ac:dyDescent="0.25">
      <c r="B3678" s="1">
        <f t="shared" ca="1" si="537"/>
        <v>0</v>
      </c>
      <c r="C3678" s="384">
        <f t="shared" si="535"/>
        <v>45689</v>
      </c>
      <c r="D3678" s="384">
        <f t="shared" si="535"/>
        <v>45716</v>
      </c>
      <c r="E3678" s="385">
        <f ca="1">IFERROR(INDEX('3. GRI Pricing'!$A$16:$AP$616,MATCH('PBI data'!$B3678,'3. GRI Pricing'!$A$16:$A$616,0),MATCH('PBI data'!$D3678,'3. GRI Pricing'!$A$16:$AP$16,0)),0)</f>
        <v>0</v>
      </c>
    </row>
    <row r="3679" spans="1:5" x14ac:dyDescent="0.25">
      <c r="B3679" s="1">
        <f t="shared" ca="1" si="537"/>
        <v>0</v>
      </c>
      <c r="C3679" s="384">
        <f t="shared" ref="C3679:D3694" si="538">C3667</f>
        <v>45717</v>
      </c>
      <c r="D3679" s="384">
        <f t="shared" si="538"/>
        <v>45747</v>
      </c>
      <c r="E3679" s="385">
        <f ca="1">IFERROR(INDEX('3. GRI Pricing'!$A$16:$AP$616,MATCH('PBI data'!$B3679,'3. GRI Pricing'!$A$16:$A$616,0),MATCH('PBI data'!$D3679,'3. GRI Pricing'!$A$16:$AP$16,0)),0)</f>
        <v>0</v>
      </c>
    </row>
    <row r="3680" spans="1:5" x14ac:dyDescent="0.25">
      <c r="B3680" s="1">
        <f t="shared" ca="1" si="537"/>
        <v>0</v>
      </c>
      <c r="C3680" s="384">
        <f t="shared" si="538"/>
        <v>45748</v>
      </c>
      <c r="D3680" s="384">
        <f t="shared" si="538"/>
        <v>45777</v>
      </c>
      <c r="E3680" s="385">
        <f ca="1">IFERROR(INDEX('3. GRI Pricing'!$A$16:$AP$616,MATCH('PBI data'!$B3680,'3. GRI Pricing'!$A$16:$A$616,0),MATCH('PBI data'!$D3680,'3. GRI Pricing'!$A$16:$AP$16,0)),0)</f>
        <v>0</v>
      </c>
    </row>
    <row r="3681" spans="1:5" x14ac:dyDescent="0.25">
      <c r="B3681" s="1">
        <f t="shared" ca="1" si="537"/>
        <v>0</v>
      </c>
      <c r="C3681" s="384">
        <f t="shared" si="538"/>
        <v>45778</v>
      </c>
      <c r="D3681" s="384">
        <f t="shared" si="538"/>
        <v>45808</v>
      </c>
      <c r="E3681" s="385">
        <f ca="1">IFERROR(INDEX('3. GRI Pricing'!$A$16:$AP$616,MATCH('PBI data'!$B3681,'3. GRI Pricing'!$A$16:$A$616,0),MATCH('PBI data'!$D3681,'3. GRI Pricing'!$A$16:$AP$16,0)),0)</f>
        <v>0</v>
      </c>
    </row>
    <row r="3682" spans="1:5" x14ac:dyDescent="0.25">
      <c r="B3682" s="1">
        <f t="shared" ca="1" si="537"/>
        <v>0</v>
      </c>
      <c r="C3682" s="384">
        <f t="shared" si="538"/>
        <v>45809</v>
      </c>
      <c r="D3682" s="384">
        <f t="shared" si="538"/>
        <v>45838</v>
      </c>
      <c r="E3682" s="385">
        <f ca="1">IFERROR(INDEX('3. GRI Pricing'!$A$16:$AP$616,MATCH('PBI data'!$B3682,'3. GRI Pricing'!$A$16:$A$616,0),MATCH('PBI data'!$D3682,'3. GRI Pricing'!$A$16:$AP$16,0)),0)</f>
        <v>0</v>
      </c>
    </row>
    <row r="3683" spans="1:5" x14ac:dyDescent="0.25">
      <c r="B3683" s="1">
        <f t="shared" ca="1" si="537"/>
        <v>0</v>
      </c>
      <c r="C3683" s="384">
        <f t="shared" si="538"/>
        <v>45839</v>
      </c>
      <c r="D3683" s="384">
        <f t="shared" si="538"/>
        <v>45869</v>
      </c>
      <c r="E3683" s="385">
        <f ca="1">IFERROR(INDEX('3. GRI Pricing'!$A$16:$AP$616,MATCH('PBI data'!$B3683,'3. GRI Pricing'!$A$16:$A$616,0),MATCH('PBI data'!$D3683,'3. GRI Pricing'!$A$16:$AP$16,0)),0)</f>
        <v>0</v>
      </c>
    </row>
    <row r="3684" spans="1:5" x14ac:dyDescent="0.25">
      <c r="B3684" s="1">
        <f t="shared" ca="1" si="537"/>
        <v>0</v>
      </c>
      <c r="C3684" s="384">
        <f t="shared" si="538"/>
        <v>45870</v>
      </c>
      <c r="D3684" s="384">
        <f t="shared" si="538"/>
        <v>45900</v>
      </c>
      <c r="E3684" s="385">
        <f ca="1">IFERROR(INDEX('3. GRI Pricing'!$A$16:$AP$616,MATCH('PBI data'!$B3684,'3. GRI Pricing'!$A$16:$A$616,0),MATCH('PBI data'!$D3684,'3. GRI Pricing'!$A$16:$AP$16,0)),0)</f>
        <v>0</v>
      </c>
    </row>
    <row r="3685" spans="1:5" x14ac:dyDescent="0.25">
      <c r="B3685" s="1">
        <f t="shared" ca="1" si="537"/>
        <v>0</v>
      </c>
      <c r="C3685" s="384">
        <f t="shared" si="538"/>
        <v>45901</v>
      </c>
      <c r="D3685" s="384">
        <f t="shared" si="538"/>
        <v>45930</v>
      </c>
      <c r="E3685" s="385">
        <f ca="1">IFERROR(INDEX('3. GRI Pricing'!$A$16:$AP$616,MATCH('PBI data'!$B3685,'3. GRI Pricing'!$A$16:$A$616,0),MATCH('PBI data'!$D3685,'3. GRI Pricing'!$A$16:$AP$16,0)),0)</f>
        <v>0</v>
      </c>
    </row>
    <row r="3686" spans="1:5" x14ac:dyDescent="0.25">
      <c r="A3686" s="381">
        <f>A3674+1</f>
        <v>308</v>
      </c>
      <c r="B3686" s="383">
        <f ca="1">OFFSET('3. GRI Pricing'!$A$16,'PBI data'!A3686,0)</f>
        <v>0</v>
      </c>
      <c r="C3686" s="384">
        <f t="shared" si="538"/>
        <v>45566</v>
      </c>
      <c r="D3686" s="384">
        <f t="shared" si="538"/>
        <v>45596</v>
      </c>
      <c r="E3686" s="385">
        <f ca="1">IFERROR(INDEX('3. GRI Pricing'!$A$16:$AP$616,MATCH('PBI data'!$B3686,'3. GRI Pricing'!$A$16:$A$616,0),MATCH('PBI data'!$D3686,'3. GRI Pricing'!$A$16:$AP$16,0)),0)</f>
        <v>0</v>
      </c>
    </row>
    <row r="3687" spans="1:5" x14ac:dyDescent="0.25">
      <c r="B3687" s="1">
        <f ca="1">B3686</f>
        <v>0</v>
      </c>
      <c r="C3687" s="384">
        <f t="shared" si="538"/>
        <v>45597</v>
      </c>
      <c r="D3687" s="384">
        <f t="shared" si="538"/>
        <v>45626</v>
      </c>
      <c r="E3687" s="385">
        <f ca="1">IFERROR(INDEX('3. GRI Pricing'!$A$16:$AP$616,MATCH('PBI data'!$B3687,'3. GRI Pricing'!$A$16:$A$616,0),MATCH('PBI data'!$D3687,'3. GRI Pricing'!$A$16:$AP$16,0)),0)</f>
        <v>0</v>
      </c>
    </row>
    <row r="3688" spans="1:5" x14ac:dyDescent="0.25">
      <c r="B3688" s="1">
        <f t="shared" ref="B3688:B3697" ca="1" si="539">B3687</f>
        <v>0</v>
      </c>
      <c r="C3688" s="384">
        <f t="shared" si="538"/>
        <v>45627</v>
      </c>
      <c r="D3688" s="384">
        <f t="shared" si="538"/>
        <v>45657</v>
      </c>
      <c r="E3688" s="385">
        <f ca="1">IFERROR(INDEX('3. GRI Pricing'!$A$16:$AP$616,MATCH('PBI data'!$B3688,'3. GRI Pricing'!$A$16:$A$616,0),MATCH('PBI data'!$D3688,'3. GRI Pricing'!$A$16:$AP$16,0)),0)</f>
        <v>0</v>
      </c>
    </row>
    <row r="3689" spans="1:5" x14ac:dyDescent="0.25">
      <c r="B3689" s="1">
        <f t="shared" ca="1" si="539"/>
        <v>0</v>
      </c>
      <c r="C3689" s="384">
        <f t="shared" si="538"/>
        <v>45658</v>
      </c>
      <c r="D3689" s="384">
        <f t="shared" si="538"/>
        <v>45688</v>
      </c>
      <c r="E3689" s="385">
        <f ca="1">IFERROR(INDEX('3. GRI Pricing'!$A$16:$AP$616,MATCH('PBI data'!$B3689,'3. GRI Pricing'!$A$16:$A$616,0),MATCH('PBI data'!$D3689,'3. GRI Pricing'!$A$16:$AP$16,0)),0)</f>
        <v>0</v>
      </c>
    </row>
    <row r="3690" spans="1:5" x14ac:dyDescent="0.25">
      <c r="B3690" s="1">
        <f t="shared" ca="1" si="539"/>
        <v>0</v>
      </c>
      <c r="C3690" s="384">
        <f t="shared" si="538"/>
        <v>45689</v>
      </c>
      <c r="D3690" s="384">
        <f t="shared" si="538"/>
        <v>45716</v>
      </c>
      <c r="E3690" s="385">
        <f ca="1">IFERROR(INDEX('3. GRI Pricing'!$A$16:$AP$616,MATCH('PBI data'!$B3690,'3. GRI Pricing'!$A$16:$A$616,0),MATCH('PBI data'!$D3690,'3. GRI Pricing'!$A$16:$AP$16,0)),0)</f>
        <v>0</v>
      </c>
    </row>
    <row r="3691" spans="1:5" x14ac:dyDescent="0.25">
      <c r="B3691" s="1">
        <f t="shared" ca="1" si="539"/>
        <v>0</v>
      </c>
      <c r="C3691" s="384">
        <f t="shared" si="538"/>
        <v>45717</v>
      </c>
      <c r="D3691" s="384">
        <f t="shared" si="538"/>
        <v>45747</v>
      </c>
      <c r="E3691" s="385">
        <f ca="1">IFERROR(INDEX('3. GRI Pricing'!$A$16:$AP$616,MATCH('PBI data'!$B3691,'3. GRI Pricing'!$A$16:$A$616,0),MATCH('PBI data'!$D3691,'3. GRI Pricing'!$A$16:$AP$16,0)),0)</f>
        <v>0</v>
      </c>
    </row>
    <row r="3692" spans="1:5" x14ac:dyDescent="0.25">
      <c r="B3692" s="1">
        <f t="shared" ca="1" si="539"/>
        <v>0</v>
      </c>
      <c r="C3692" s="384">
        <f t="shared" si="538"/>
        <v>45748</v>
      </c>
      <c r="D3692" s="384">
        <f t="shared" si="538"/>
        <v>45777</v>
      </c>
      <c r="E3692" s="385">
        <f ca="1">IFERROR(INDEX('3. GRI Pricing'!$A$16:$AP$616,MATCH('PBI data'!$B3692,'3. GRI Pricing'!$A$16:$A$616,0),MATCH('PBI data'!$D3692,'3. GRI Pricing'!$A$16:$AP$16,0)),0)</f>
        <v>0</v>
      </c>
    </row>
    <row r="3693" spans="1:5" x14ac:dyDescent="0.25">
      <c r="B3693" s="1">
        <f t="shared" ca="1" si="539"/>
        <v>0</v>
      </c>
      <c r="C3693" s="384">
        <f t="shared" si="538"/>
        <v>45778</v>
      </c>
      <c r="D3693" s="384">
        <f t="shared" si="538"/>
        <v>45808</v>
      </c>
      <c r="E3693" s="385">
        <f ca="1">IFERROR(INDEX('3. GRI Pricing'!$A$16:$AP$616,MATCH('PBI data'!$B3693,'3. GRI Pricing'!$A$16:$A$616,0),MATCH('PBI data'!$D3693,'3. GRI Pricing'!$A$16:$AP$16,0)),0)</f>
        <v>0</v>
      </c>
    </row>
    <row r="3694" spans="1:5" x14ac:dyDescent="0.25">
      <c r="B3694" s="1">
        <f t="shared" ca="1" si="539"/>
        <v>0</v>
      </c>
      <c r="C3694" s="384">
        <f t="shared" si="538"/>
        <v>45809</v>
      </c>
      <c r="D3694" s="384">
        <f t="shared" si="538"/>
        <v>45838</v>
      </c>
      <c r="E3694" s="385">
        <f ca="1">IFERROR(INDEX('3. GRI Pricing'!$A$16:$AP$616,MATCH('PBI data'!$B3694,'3. GRI Pricing'!$A$16:$A$616,0),MATCH('PBI data'!$D3694,'3. GRI Pricing'!$A$16:$AP$16,0)),0)</f>
        <v>0</v>
      </c>
    </row>
    <row r="3695" spans="1:5" x14ac:dyDescent="0.25">
      <c r="B3695" s="1">
        <f t="shared" ca="1" si="539"/>
        <v>0</v>
      </c>
      <c r="C3695" s="384">
        <f t="shared" ref="C3695:D3710" si="540">C3683</f>
        <v>45839</v>
      </c>
      <c r="D3695" s="384">
        <f t="shared" si="540"/>
        <v>45869</v>
      </c>
      <c r="E3695" s="385">
        <f ca="1">IFERROR(INDEX('3. GRI Pricing'!$A$16:$AP$616,MATCH('PBI data'!$B3695,'3. GRI Pricing'!$A$16:$A$616,0),MATCH('PBI data'!$D3695,'3. GRI Pricing'!$A$16:$AP$16,0)),0)</f>
        <v>0</v>
      </c>
    </row>
    <row r="3696" spans="1:5" x14ac:dyDescent="0.25">
      <c r="B3696" s="1">
        <f t="shared" ca="1" si="539"/>
        <v>0</v>
      </c>
      <c r="C3696" s="384">
        <f t="shared" si="540"/>
        <v>45870</v>
      </c>
      <c r="D3696" s="384">
        <f t="shared" si="540"/>
        <v>45900</v>
      </c>
      <c r="E3696" s="385">
        <f ca="1">IFERROR(INDEX('3. GRI Pricing'!$A$16:$AP$616,MATCH('PBI data'!$B3696,'3. GRI Pricing'!$A$16:$A$616,0),MATCH('PBI data'!$D3696,'3. GRI Pricing'!$A$16:$AP$16,0)),0)</f>
        <v>0</v>
      </c>
    </row>
    <row r="3697" spans="1:5" x14ac:dyDescent="0.25">
      <c r="B3697" s="1">
        <f t="shared" ca="1" si="539"/>
        <v>0</v>
      </c>
      <c r="C3697" s="384">
        <f t="shared" si="540"/>
        <v>45901</v>
      </c>
      <c r="D3697" s="384">
        <f t="shared" si="540"/>
        <v>45930</v>
      </c>
      <c r="E3697" s="385">
        <f ca="1">IFERROR(INDEX('3. GRI Pricing'!$A$16:$AP$616,MATCH('PBI data'!$B3697,'3. GRI Pricing'!$A$16:$A$616,0),MATCH('PBI data'!$D3697,'3. GRI Pricing'!$A$16:$AP$16,0)),0)</f>
        <v>0</v>
      </c>
    </row>
    <row r="3698" spans="1:5" x14ac:dyDescent="0.25">
      <c r="A3698" s="381">
        <f>A3686+1</f>
        <v>309</v>
      </c>
      <c r="B3698" s="383">
        <f ca="1">OFFSET('3. GRI Pricing'!$A$16,'PBI data'!A3698,0)</f>
        <v>0</v>
      </c>
      <c r="C3698" s="384">
        <f t="shared" si="540"/>
        <v>45566</v>
      </c>
      <c r="D3698" s="384">
        <f t="shared" si="540"/>
        <v>45596</v>
      </c>
      <c r="E3698" s="385">
        <f ca="1">IFERROR(INDEX('3. GRI Pricing'!$A$16:$AP$616,MATCH('PBI data'!$B3698,'3. GRI Pricing'!$A$16:$A$616,0),MATCH('PBI data'!$D3698,'3. GRI Pricing'!$A$16:$AP$16,0)),0)</f>
        <v>0</v>
      </c>
    </row>
    <row r="3699" spans="1:5" x14ac:dyDescent="0.25">
      <c r="B3699" s="1">
        <f ca="1">B3698</f>
        <v>0</v>
      </c>
      <c r="C3699" s="384">
        <f t="shared" si="540"/>
        <v>45597</v>
      </c>
      <c r="D3699" s="384">
        <f t="shared" si="540"/>
        <v>45626</v>
      </c>
      <c r="E3699" s="385">
        <f ca="1">IFERROR(INDEX('3. GRI Pricing'!$A$16:$AP$616,MATCH('PBI data'!$B3699,'3. GRI Pricing'!$A$16:$A$616,0),MATCH('PBI data'!$D3699,'3. GRI Pricing'!$A$16:$AP$16,0)),0)</f>
        <v>0</v>
      </c>
    </row>
    <row r="3700" spans="1:5" x14ac:dyDescent="0.25">
      <c r="B3700" s="1">
        <f t="shared" ref="B3700:B3709" ca="1" si="541">B3699</f>
        <v>0</v>
      </c>
      <c r="C3700" s="384">
        <f t="shared" si="540"/>
        <v>45627</v>
      </c>
      <c r="D3700" s="384">
        <f t="shared" si="540"/>
        <v>45657</v>
      </c>
      <c r="E3700" s="385">
        <f ca="1">IFERROR(INDEX('3. GRI Pricing'!$A$16:$AP$616,MATCH('PBI data'!$B3700,'3. GRI Pricing'!$A$16:$A$616,0),MATCH('PBI data'!$D3700,'3. GRI Pricing'!$A$16:$AP$16,0)),0)</f>
        <v>0</v>
      </c>
    </row>
    <row r="3701" spans="1:5" x14ac:dyDescent="0.25">
      <c r="B3701" s="1">
        <f t="shared" ca="1" si="541"/>
        <v>0</v>
      </c>
      <c r="C3701" s="384">
        <f t="shared" si="540"/>
        <v>45658</v>
      </c>
      <c r="D3701" s="384">
        <f t="shared" si="540"/>
        <v>45688</v>
      </c>
      <c r="E3701" s="385">
        <f ca="1">IFERROR(INDEX('3. GRI Pricing'!$A$16:$AP$616,MATCH('PBI data'!$B3701,'3. GRI Pricing'!$A$16:$A$616,0),MATCH('PBI data'!$D3701,'3. GRI Pricing'!$A$16:$AP$16,0)),0)</f>
        <v>0</v>
      </c>
    </row>
    <row r="3702" spans="1:5" x14ac:dyDescent="0.25">
      <c r="B3702" s="1">
        <f t="shared" ca="1" si="541"/>
        <v>0</v>
      </c>
      <c r="C3702" s="384">
        <f t="shared" si="540"/>
        <v>45689</v>
      </c>
      <c r="D3702" s="384">
        <f t="shared" si="540"/>
        <v>45716</v>
      </c>
      <c r="E3702" s="385">
        <f ca="1">IFERROR(INDEX('3. GRI Pricing'!$A$16:$AP$616,MATCH('PBI data'!$B3702,'3. GRI Pricing'!$A$16:$A$616,0),MATCH('PBI data'!$D3702,'3. GRI Pricing'!$A$16:$AP$16,0)),0)</f>
        <v>0</v>
      </c>
    </row>
    <row r="3703" spans="1:5" x14ac:dyDescent="0.25">
      <c r="B3703" s="1">
        <f t="shared" ca="1" si="541"/>
        <v>0</v>
      </c>
      <c r="C3703" s="384">
        <f t="shared" si="540"/>
        <v>45717</v>
      </c>
      <c r="D3703" s="384">
        <f t="shared" si="540"/>
        <v>45747</v>
      </c>
      <c r="E3703" s="385">
        <f ca="1">IFERROR(INDEX('3. GRI Pricing'!$A$16:$AP$616,MATCH('PBI data'!$B3703,'3. GRI Pricing'!$A$16:$A$616,0),MATCH('PBI data'!$D3703,'3. GRI Pricing'!$A$16:$AP$16,0)),0)</f>
        <v>0</v>
      </c>
    </row>
    <row r="3704" spans="1:5" x14ac:dyDescent="0.25">
      <c r="B3704" s="1">
        <f t="shared" ca="1" si="541"/>
        <v>0</v>
      </c>
      <c r="C3704" s="384">
        <f t="shared" si="540"/>
        <v>45748</v>
      </c>
      <c r="D3704" s="384">
        <f t="shared" si="540"/>
        <v>45777</v>
      </c>
      <c r="E3704" s="385">
        <f ca="1">IFERROR(INDEX('3. GRI Pricing'!$A$16:$AP$616,MATCH('PBI data'!$B3704,'3. GRI Pricing'!$A$16:$A$616,0),MATCH('PBI data'!$D3704,'3. GRI Pricing'!$A$16:$AP$16,0)),0)</f>
        <v>0</v>
      </c>
    </row>
    <row r="3705" spans="1:5" x14ac:dyDescent="0.25">
      <c r="B3705" s="1">
        <f t="shared" ca="1" si="541"/>
        <v>0</v>
      </c>
      <c r="C3705" s="384">
        <f t="shared" si="540"/>
        <v>45778</v>
      </c>
      <c r="D3705" s="384">
        <f t="shared" si="540"/>
        <v>45808</v>
      </c>
      <c r="E3705" s="385">
        <f ca="1">IFERROR(INDEX('3. GRI Pricing'!$A$16:$AP$616,MATCH('PBI data'!$B3705,'3. GRI Pricing'!$A$16:$A$616,0),MATCH('PBI data'!$D3705,'3. GRI Pricing'!$A$16:$AP$16,0)),0)</f>
        <v>0</v>
      </c>
    </row>
    <row r="3706" spans="1:5" x14ac:dyDescent="0.25">
      <c r="B3706" s="1">
        <f t="shared" ca="1" si="541"/>
        <v>0</v>
      </c>
      <c r="C3706" s="384">
        <f t="shared" si="540"/>
        <v>45809</v>
      </c>
      <c r="D3706" s="384">
        <f t="shared" si="540"/>
        <v>45838</v>
      </c>
      <c r="E3706" s="385">
        <f ca="1">IFERROR(INDEX('3. GRI Pricing'!$A$16:$AP$616,MATCH('PBI data'!$B3706,'3. GRI Pricing'!$A$16:$A$616,0),MATCH('PBI data'!$D3706,'3. GRI Pricing'!$A$16:$AP$16,0)),0)</f>
        <v>0</v>
      </c>
    </row>
    <row r="3707" spans="1:5" x14ac:dyDescent="0.25">
      <c r="B3707" s="1">
        <f t="shared" ca="1" si="541"/>
        <v>0</v>
      </c>
      <c r="C3707" s="384">
        <f t="shared" si="540"/>
        <v>45839</v>
      </c>
      <c r="D3707" s="384">
        <f t="shared" si="540"/>
        <v>45869</v>
      </c>
      <c r="E3707" s="385">
        <f ca="1">IFERROR(INDEX('3. GRI Pricing'!$A$16:$AP$616,MATCH('PBI data'!$B3707,'3. GRI Pricing'!$A$16:$A$616,0),MATCH('PBI data'!$D3707,'3. GRI Pricing'!$A$16:$AP$16,0)),0)</f>
        <v>0</v>
      </c>
    </row>
    <row r="3708" spans="1:5" x14ac:dyDescent="0.25">
      <c r="B3708" s="1">
        <f t="shared" ca="1" si="541"/>
        <v>0</v>
      </c>
      <c r="C3708" s="384">
        <f t="shared" si="540"/>
        <v>45870</v>
      </c>
      <c r="D3708" s="384">
        <f t="shared" si="540"/>
        <v>45900</v>
      </c>
      <c r="E3708" s="385">
        <f ca="1">IFERROR(INDEX('3. GRI Pricing'!$A$16:$AP$616,MATCH('PBI data'!$B3708,'3. GRI Pricing'!$A$16:$A$616,0),MATCH('PBI data'!$D3708,'3. GRI Pricing'!$A$16:$AP$16,0)),0)</f>
        <v>0</v>
      </c>
    </row>
    <row r="3709" spans="1:5" x14ac:dyDescent="0.25">
      <c r="B3709" s="1">
        <f t="shared" ca="1" si="541"/>
        <v>0</v>
      </c>
      <c r="C3709" s="384">
        <f t="shared" si="540"/>
        <v>45901</v>
      </c>
      <c r="D3709" s="384">
        <f t="shared" si="540"/>
        <v>45930</v>
      </c>
      <c r="E3709" s="385">
        <f ca="1">IFERROR(INDEX('3. GRI Pricing'!$A$16:$AP$616,MATCH('PBI data'!$B3709,'3. GRI Pricing'!$A$16:$A$616,0),MATCH('PBI data'!$D3709,'3. GRI Pricing'!$A$16:$AP$16,0)),0)</f>
        <v>0</v>
      </c>
    </row>
    <row r="3710" spans="1:5" x14ac:dyDescent="0.25">
      <c r="A3710" s="381">
        <f>A3698+1</f>
        <v>310</v>
      </c>
      <c r="B3710" s="383">
        <f ca="1">OFFSET('3. GRI Pricing'!$A$16,'PBI data'!A3710,0)</f>
        <v>0</v>
      </c>
      <c r="C3710" s="384">
        <f t="shared" si="540"/>
        <v>45566</v>
      </c>
      <c r="D3710" s="384">
        <f t="shared" si="540"/>
        <v>45596</v>
      </c>
      <c r="E3710" s="385">
        <f ca="1">IFERROR(INDEX('3. GRI Pricing'!$A$16:$AP$616,MATCH('PBI data'!$B3710,'3. GRI Pricing'!$A$16:$A$616,0),MATCH('PBI data'!$D3710,'3. GRI Pricing'!$A$16:$AP$16,0)),0)</f>
        <v>0</v>
      </c>
    </row>
    <row r="3711" spans="1:5" x14ac:dyDescent="0.25">
      <c r="B3711" s="1">
        <f ca="1">B3710</f>
        <v>0</v>
      </c>
      <c r="C3711" s="384">
        <f t="shared" ref="C3711:D3726" si="542">C3699</f>
        <v>45597</v>
      </c>
      <c r="D3711" s="384">
        <f t="shared" si="542"/>
        <v>45626</v>
      </c>
      <c r="E3711" s="385">
        <f ca="1">IFERROR(INDEX('3. GRI Pricing'!$A$16:$AP$616,MATCH('PBI data'!$B3711,'3. GRI Pricing'!$A$16:$A$616,0),MATCH('PBI data'!$D3711,'3. GRI Pricing'!$A$16:$AP$16,0)),0)</f>
        <v>0</v>
      </c>
    </row>
    <row r="3712" spans="1:5" x14ac:dyDescent="0.25">
      <c r="B3712" s="1">
        <f t="shared" ref="B3712:B3721" ca="1" si="543">B3711</f>
        <v>0</v>
      </c>
      <c r="C3712" s="384">
        <f t="shared" si="542"/>
        <v>45627</v>
      </c>
      <c r="D3712" s="384">
        <f t="shared" si="542"/>
        <v>45657</v>
      </c>
      <c r="E3712" s="385">
        <f ca="1">IFERROR(INDEX('3. GRI Pricing'!$A$16:$AP$616,MATCH('PBI data'!$B3712,'3. GRI Pricing'!$A$16:$A$616,0),MATCH('PBI data'!$D3712,'3. GRI Pricing'!$A$16:$AP$16,0)),0)</f>
        <v>0</v>
      </c>
    </row>
    <row r="3713" spans="1:5" x14ac:dyDescent="0.25">
      <c r="B3713" s="1">
        <f t="shared" ca="1" si="543"/>
        <v>0</v>
      </c>
      <c r="C3713" s="384">
        <f t="shared" si="542"/>
        <v>45658</v>
      </c>
      <c r="D3713" s="384">
        <f t="shared" si="542"/>
        <v>45688</v>
      </c>
      <c r="E3713" s="385">
        <f ca="1">IFERROR(INDEX('3. GRI Pricing'!$A$16:$AP$616,MATCH('PBI data'!$B3713,'3. GRI Pricing'!$A$16:$A$616,0),MATCH('PBI data'!$D3713,'3. GRI Pricing'!$A$16:$AP$16,0)),0)</f>
        <v>0</v>
      </c>
    </row>
    <row r="3714" spans="1:5" x14ac:dyDescent="0.25">
      <c r="B3714" s="1">
        <f t="shared" ca="1" si="543"/>
        <v>0</v>
      </c>
      <c r="C3714" s="384">
        <f t="shared" si="542"/>
        <v>45689</v>
      </c>
      <c r="D3714" s="384">
        <f t="shared" si="542"/>
        <v>45716</v>
      </c>
      <c r="E3714" s="385">
        <f ca="1">IFERROR(INDEX('3. GRI Pricing'!$A$16:$AP$616,MATCH('PBI data'!$B3714,'3. GRI Pricing'!$A$16:$A$616,0),MATCH('PBI data'!$D3714,'3. GRI Pricing'!$A$16:$AP$16,0)),0)</f>
        <v>0</v>
      </c>
    </row>
    <row r="3715" spans="1:5" x14ac:dyDescent="0.25">
      <c r="B3715" s="1">
        <f t="shared" ca="1" si="543"/>
        <v>0</v>
      </c>
      <c r="C3715" s="384">
        <f t="shared" si="542"/>
        <v>45717</v>
      </c>
      <c r="D3715" s="384">
        <f t="shared" si="542"/>
        <v>45747</v>
      </c>
      <c r="E3715" s="385">
        <f ca="1">IFERROR(INDEX('3. GRI Pricing'!$A$16:$AP$616,MATCH('PBI data'!$B3715,'3. GRI Pricing'!$A$16:$A$616,0),MATCH('PBI data'!$D3715,'3. GRI Pricing'!$A$16:$AP$16,0)),0)</f>
        <v>0</v>
      </c>
    </row>
    <row r="3716" spans="1:5" x14ac:dyDescent="0.25">
      <c r="B3716" s="1">
        <f t="shared" ca="1" si="543"/>
        <v>0</v>
      </c>
      <c r="C3716" s="384">
        <f t="shared" si="542"/>
        <v>45748</v>
      </c>
      <c r="D3716" s="384">
        <f t="shared" si="542"/>
        <v>45777</v>
      </c>
      <c r="E3716" s="385">
        <f ca="1">IFERROR(INDEX('3. GRI Pricing'!$A$16:$AP$616,MATCH('PBI data'!$B3716,'3. GRI Pricing'!$A$16:$A$616,0),MATCH('PBI data'!$D3716,'3. GRI Pricing'!$A$16:$AP$16,0)),0)</f>
        <v>0</v>
      </c>
    </row>
    <row r="3717" spans="1:5" x14ac:dyDescent="0.25">
      <c r="B3717" s="1">
        <f t="shared" ca="1" si="543"/>
        <v>0</v>
      </c>
      <c r="C3717" s="384">
        <f t="shared" si="542"/>
        <v>45778</v>
      </c>
      <c r="D3717" s="384">
        <f t="shared" si="542"/>
        <v>45808</v>
      </c>
      <c r="E3717" s="385">
        <f ca="1">IFERROR(INDEX('3. GRI Pricing'!$A$16:$AP$616,MATCH('PBI data'!$B3717,'3. GRI Pricing'!$A$16:$A$616,0),MATCH('PBI data'!$D3717,'3. GRI Pricing'!$A$16:$AP$16,0)),0)</f>
        <v>0</v>
      </c>
    </row>
    <row r="3718" spans="1:5" x14ac:dyDescent="0.25">
      <c r="B3718" s="1">
        <f t="shared" ca="1" si="543"/>
        <v>0</v>
      </c>
      <c r="C3718" s="384">
        <f t="shared" si="542"/>
        <v>45809</v>
      </c>
      <c r="D3718" s="384">
        <f t="shared" si="542"/>
        <v>45838</v>
      </c>
      <c r="E3718" s="385">
        <f ca="1">IFERROR(INDEX('3. GRI Pricing'!$A$16:$AP$616,MATCH('PBI data'!$B3718,'3. GRI Pricing'!$A$16:$A$616,0),MATCH('PBI data'!$D3718,'3. GRI Pricing'!$A$16:$AP$16,0)),0)</f>
        <v>0</v>
      </c>
    </row>
    <row r="3719" spans="1:5" x14ac:dyDescent="0.25">
      <c r="B3719" s="1">
        <f t="shared" ca="1" si="543"/>
        <v>0</v>
      </c>
      <c r="C3719" s="384">
        <f t="shared" si="542"/>
        <v>45839</v>
      </c>
      <c r="D3719" s="384">
        <f t="shared" si="542"/>
        <v>45869</v>
      </c>
      <c r="E3719" s="385">
        <f ca="1">IFERROR(INDEX('3. GRI Pricing'!$A$16:$AP$616,MATCH('PBI data'!$B3719,'3. GRI Pricing'!$A$16:$A$616,0),MATCH('PBI data'!$D3719,'3. GRI Pricing'!$A$16:$AP$16,0)),0)</f>
        <v>0</v>
      </c>
    </row>
    <row r="3720" spans="1:5" x14ac:dyDescent="0.25">
      <c r="B3720" s="1">
        <f t="shared" ca="1" si="543"/>
        <v>0</v>
      </c>
      <c r="C3720" s="384">
        <f t="shared" si="542"/>
        <v>45870</v>
      </c>
      <c r="D3720" s="384">
        <f t="shared" si="542"/>
        <v>45900</v>
      </c>
      <c r="E3720" s="385">
        <f ca="1">IFERROR(INDEX('3. GRI Pricing'!$A$16:$AP$616,MATCH('PBI data'!$B3720,'3. GRI Pricing'!$A$16:$A$616,0),MATCH('PBI data'!$D3720,'3. GRI Pricing'!$A$16:$AP$16,0)),0)</f>
        <v>0</v>
      </c>
    </row>
    <row r="3721" spans="1:5" x14ac:dyDescent="0.25">
      <c r="B3721" s="1">
        <f t="shared" ca="1" si="543"/>
        <v>0</v>
      </c>
      <c r="C3721" s="384">
        <f t="shared" si="542"/>
        <v>45901</v>
      </c>
      <c r="D3721" s="384">
        <f t="shared" si="542"/>
        <v>45930</v>
      </c>
      <c r="E3721" s="385">
        <f ca="1">IFERROR(INDEX('3. GRI Pricing'!$A$16:$AP$616,MATCH('PBI data'!$B3721,'3. GRI Pricing'!$A$16:$A$616,0),MATCH('PBI data'!$D3721,'3. GRI Pricing'!$A$16:$AP$16,0)),0)</f>
        <v>0</v>
      </c>
    </row>
    <row r="3722" spans="1:5" x14ac:dyDescent="0.25">
      <c r="A3722" s="381">
        <f>A3710+1</f>
        <v>311</v>
      </c>
      <c r="B3722" s="383">
        <f ca="1">OFFSET('3. GRI Pricing'!$A$16,'PBI data'!A3722,0)</f>
        <v>0</v>
      </c>
      <c r="C3722" s="384">
        <f t="shared" si="542"/>
        <v>45566</v>
      </c>
      <c r="D3722" s="384">
        <f t="shared" si="542"/>
        <v>45596</v>
      </c>
      <c r="E3722" s="385">
        <f ca="1">IFERROR(INDEX('3. GRI Pricing'!$A$16:$AP$616,MATCH('PBI data'!$B3722,'3. GRI Pricing'!$A$16:$A$616,0),MATCH('PBI data'!$D3722,'3. GRI Pricing'!$A$16:$AP$16,0)),0)</f>
        <v>0</v>
      </c>
    </row>
    <row r="3723" spans="1:5" x14ac:dyDescent="0.25">
      <c r="B3723" s="1">
        <f ca="1">B3722</f>
        <v>0</v>
      </c>
      <c r="C3723" s="384">
        <f t="shared" si="542"/>
        <v>45597</v>
      </c>
      <c r="D3723" s="384">
        <f t="shared" si="542"/>
        <v>45626</v>
      </c>
      <c r="E3723" s="385">
        <f ca="1">IFERROR(INDEX('3. GRI Pricing'!$A$16:$AP$616,MATCH('PBI data'!$B3723,'3. GRI Pricing'!$A$16:$A$616,0),MATCH('PBI data'!$D3723,'3. GRI Pricing'!$A$16:$AP$16,0)),0)</f>
        <v>0</v>
      </c>
    </row>
    <row r="3724" spans="1:5" x14ac:dyDescent="0.25">
      <c r="B3724" s="1">
        <f t="shared" ref="B3724:B3733" ca="1" si="544">B3723</f>
        <v>0</v>
      </c>
      <c r="C3724" s="384">
        <f t="shared" si="542"/>
        <v>45627</v>
      </c>
      <c r="D3724" s="384">
        <f t="shared" si="542"/>
        <v>45657</v>
      </c>
      <c r="E3724" s="385">
        <f ca="1">IFERROR(INDEX('3. GRI Pricing'!$A$16:$AP$616,MATCH('PBI data'!$B3724,'3. GRI Pricing'!$A$16:$A$616,0),MATCH('PBI data'!$D3724,'3. GRI Pricing'!$A$16:$AP$16,0)),0)</f>
        <v>0</v>
      </c>
    </row>
    <row r="3725" spans="1:5" x14ac:dyDescent="0.25">
      <c r="B3725" s="1">
        <f t="shared" ca="1" si="544"/>
        <v>0</v>
      </c>
      <c r="C3725" s="384">
        <f t="shared" si="542"/>
        <v>45658</v>
      </c>
      <c r="D3725" s="384">
        <f t="shared" si="542"/>
        <v>45688</v>
      </c>
      <c r="E3725" s="385">
        <f ca="1">IFERROR(INDEX('3. GRI Pricing'!$A$16:$AP$616,MATCH('PBI data'!$B3725,'3. GRI Pricing'!$A$16:$A$616,0),MATCH('PBI data'!$D3725,'3. GRI Pricing'!$A$16:$AP$16,0)),0)</f>
        <v>0</v>
      </c>
    </row>
    <row r="3726" spans="1:5" x14ac:dyDescent="0.25">
      <c r="B3726" s="1">
        <f t="shared" ca="1" si="544"/>
        <v>0</v>
      </c>
      <c r="C3726" s="384">
        <f t="shared" si="542"/>
        <v>45689</v>
      </c>
      <c r="D3726" s="384">
        <f t="shared" si="542"/>
        <v>45716</v>
      </c>
      <c r="E3726" s="385">
        <f ca="1">IFERROR(INDEX('3. GRI Pricing'!$A$16:$AP$616,MATCH('PBI data'!$B3726,'3. GRI Pricing'!$A$16:$A$616,0),MATCH('PBI data'!$D3726,'3. GRI Pricing'!$A$16:$AP$16,0)),0)</f>
        <v>0</v>
      </c>
    </row>
    <row r="3727" spans="1:5" x14ac:dyDescent="0.25">
      <c r="B3727" s="1">
        <f t="shared" ca="1" si="544"/>
        <v>0</v>
      </c>
      <c r="C3727" s="384">
        <f t="shared" ref="C3727:D3742" si="545">C3715</f>
        <v>45717</v>
      </c>
      <c r="D3727" s="384">
        <f t="shared" si="545"/>
        <v>45747</v>
      </c>
      <c r="E3727" s="385">
        <f ca="1">IFERROR(INDEX('3. GRI Pricing'!$A$16:$AP$616,MATCH('PBI data'!$B3727,'3. GRI Pricing'!$A$16:$A$616,0),MATCH('PBI data'!$D3727,'3. GRI Pricing'!$A$16:$AP$16,0)),0)</f>
        <v>0</v>
      </c>
    </row>
    <row r="3728" spans="1:5" x14ac:dyDescent="0.25">
      <c r="B3728" s="1">
        <f t="shared" ca="1" si="544"/>
        <v>0</v>
      </c>
      <c r="C3728" s="384">
        <f t="shared" si="545"/>
        <v>45748</v>
      </c>
      <c r="D3728" s="384">
        <f t="shared" si="545"/>
        <v>45777</v>
      </c>
      <c r="E3728" s="385">
        <f ca="1">IFERROR(INDEX('3. GRI Pricing'!$A$16:$AP$616,MATCH('PBI data'!$B3728,'3. GRI Pricing'!$A$16:$A$616,0),MATCH('PBI data'!$D3728,'3. GRI Pricing'!$A$16:$AP$16,0)),0)</f>
        <v>0</v>
      </c>
    </row>
    <row r="3729" spans="1:5" x14ac:dyDescent="0.25">
      <c r="B3729" s="1">
        <f t="shared" ca="1" si="544"/>
        <v>0</v>
      </c>
      <c r="C3729" s="384">
        <f t="shared" si="545"/>
        <v>45778</v>
      </c>
      <c r="D3729" s="384">
        <f t="shared" si="545"/>
        <v>45808</v>
      </c>
      <c r="E3729" s="385">
        <f ca="1">IFERROR(INDEX('3. GRI Pricing'!$A$16:$AP$616,MATCH('PBI data'!$B3729,'3. GRI Pricing'!$A$16:$A$616,0),MATCH('PBI data'!$D3729,'3. GRI Pricing'!$A$16:$AP$16,0)),0)</f>
        <v>0</v>
      </c>
    </row>
    <row r="3730" spans="1:5" x14ac:dyDescent="0.25">
      <c r="B3730" s="1">
        <f t="shared" ca="1" si="544"/>
        <v>0</v>
      </c>
      <c r="C3730" s="384">
        <f t="shared" si="545"/>
        <v>45809</v>
      </c>
      <c r="D3730" s="384">
        <f t="shared" si="545"/>
        <v>45838</v>
      </c>
      <c r="E3730" s="385">
        <f ca="1">IFERROR(INDEX('3. GRI Pricing'!$A$16:$AP$616,MATCH('PBI data'!$B3730,'3. GRI Pricing'!$A$16:$A$616,0),MATCH('PBI data'!$D3730,'3. GRI Pricing'!$A$16:$AP$16,0)),0)</f>
        <v>0</v>
      </c>
    </row>
    <row r="3731" spans="1:5" x14ac:dyDescent="0.25">
      <c r="B3731" s="1">
        <f t="shared" ca="1" si="544"/>
        <v>0</v>
      </c>
      <c r="C3731" s="384">
        <f t="shared" si="545"/>
        <v>45839</v>
      </c>
      <c r="D3731" s="384">
        <f t="shared" si="545"/>
        <v>45869</v>
      </c>
      <c r="E3731" s="385">
        <f ca="1">IFERROR(INDEX('3. GRI Pricing'!$A$16:$AP$616,MATCH('PBI data'!$B3731,'3. GRI Pricing'!$A$16:$A$616,0),MATCH('PBI data'!$D3731,'3. GRI Pricing'!$A$16:$AP$16,0)),0)</f>
        <v>0</v>
      </c>
    </row>
    <row r="3732" spans="1:5" x14ac:dyDescent="0.25">
      <c r="B3732" s="1">
        <f t="shared" ca="1" si="544"/>
        <v>0</v>
      </c>
      <c r="C3732" s="384">
        <f t="shared" si="545"/>
        <v>45870</v>
      </c>
      <c r="D3732" s="384">
        <f t="shared" si="545"/>
        <v>45900</v>
      </c>
      <c r="E3732" s="385">
        <f ca="1">IFERROR(INDEX('3. GRI Pricing'!$A$16:$AP$616,MATCH('PBI data'!$B3732,'3. GRI Pricing'!$A$16:$A$616,0),MATCH('PBI data'!$D3732,'3. GRI Pricing'!$A$16:$AP$16,0)),0)</f>
        <v>0</v>
      </c>
    </row>
    <row r="3733" spans="1:5" x14ac:dyDescent="0.25">
      <c r="B3733" s="1">
        <f t="shared" ca="1" si="544"/>
        <v>0</v>
      </c>
      <c r="C3733" s="384">
        <f t="shared" si="545"/>
        <v>45901</v>
      </c>
      <c r="D3733" s="384">
        <f t="shared" si="545"/>
        <v>45930</v>
      </c>
      <c r="E3733" s="385">
        <f ca="1">IFERROR(INDEX('3. GRI Pricing'!$A$16:$AP$616,MATCH('PBI data'!$B3733,'3. GRI Pricing'!$A$16:$A$616,0),MATCH('PBI data'!$D3733,'3. GRI Pricing'!$A$16:$AP$16,0)),0)</f>
        <v>0</v>
      </c>
    </row>
    <row r="3734" spans="1:5" x14ac:dyDescent="0.25">
      <c r="A3734" s="381">
        <f>A3722+1</f>
        <v>312</v>
      </c>
      <c r="B3734" s="383">
        <f ca="1">OFFSET('3. GRI Pricing'!$A$16,'PBI data'!A3734,0)</f>
        <v>0</v>
      </c>
      <c r="C3734" s="384">
        <f t="shared" si="545"/>
        <v>45566</v>
      </c>
      <c r="D3734" s="384">
        <f t="shared" si="545"/>
        <v>45596</v>
      </c>
      <c r="E3734" s="385">
        <f ca="1">IFERROR(INDEX('3. GRI Pricing'!$A$16:$AP$616,MATCH('PBI data'!$B3734,'3. GRI Pricing'!$A$16:$A$616,0),MATCH('PBI data'!$D3734,'3. GRI Pricing'!$A$16:$AP$16,0)),0)</f>
        <v>0</v>
      </c>
    </row>
    <row r="3735" spans="1:5" x14ac:dyDescent="0.25">
      <c r="B3735" s="1">
        <f ca="1">B3734</f>
        <v>0</v>
      </c>
      <c r="C3735" s="384">
        <f t="shared" si="545"/>
        <v>45597</v>
      </c>
      <c r="D3735" s="384">
        <f t="shared" si="545"/>
        <v>45626</v>
      </c>
      <c r="E3735" s="385">
        <f ca="1">IFERROR(INDEX('3. GRI Pricing'!$A$16:$AP$616,MATCH('PBI data'!$B3735,'3. GRI Pricing'!$A$16:$A$616,0),MATCH('PBI data'!$D3735,'3. GRI Pricing'!$A$16:$AP$16,0)),0)</f>
        <v>0</v>
      </c>
    </row>
    <row r="3736" spans="1:5" x14ac:dyDescent="0.25">
      <c r="B3736" s="1">
        <f t="shared" ref="B3736:B3745" ca="1" si="546">B3735</f>
        <v>0</v>
      </c>
      <c r="C3736" s="384">
        <f t="shared" si="545"/>
        <v>45627</v>
      </c>
      <c r="D3736" s="384">
        <f t="shared" si="545"/>
        <v>45657</v>
      </c>
      <c r="E3736" s="385">
        <f ca="1">IFERROR(INDEX('3. GRI Pricing'!$A$16:$AP$616,MATCH('PBI data'!$B3736,'3. GRI Pricing'!$A$16:$A$616,0),MATCH('PBI data'!$D3736,'3. GRI Pricing'!$A$16:$AP$16,0)),0)</f>
        <v>0</v>
      </c>
    </row>
    <row r="3737" spans="1:5" x14ac:dyDescent="0.25">
      <c r="B3737" s="1">
        <f t="shared" ca="1" si="546"/>
        <v>0</v>
      </c>
      <c r="C3737" s="384">
        <f t="shared" si="545"/>
        <v>45658</v>
      </c>
      <c r="D3737" s="384">
        <f t="shared" si="545"/>
        <v>45688</v>
      </c>
      <c r="E3737" s="385">
        <f ca="1">IFERROR(INDEX('3. GRI Pricing'!$A$16:$AP$616,MATCH('PBI data'!$B3737,'3. GRI Pricing'!$A$16:$A$616,0),MATCH('PBI data'!$D3737,'3. GRI Pricing'!$A$16:$AP$16,0)),0)</f>
        <v>0</v>
      </c>
    </row>
    <row r="3738" spans="1:5" x14ac:dyDescent="0.25">
      <c r="B3738" s="1">
        <f t="shared" ca="1" si="546"/>
        <v>0</v>
      </c>
      <c r="C3738" s="384">
        <f t="shared" si="545"/>
        <v>45689</v>
      </c>
      <c r="D3738" s="384">
        <f t="shared" si="545"/>
        <v>45716</v>
      </c>
      <c r="E3738" s="385">
        <f ca="1">IFERROR(INDEX('3. GRI Pricing'!$A$16:$AP$616,MATCH('PBI data'!$B3738,'3. GRI Pricing'!$A$16:$A$616,0),MATCH('PBI data'!$D3738,'3. GRI Pricing'!$A$16:$AP$16,0)),0)</f>
        <v>0</v>
      </c>
    </row>
    <row r="3739" spans="1:5" x14ac:dyDescent="0.25">
      <c r="B3739" s="1">
        <f t="shared" ca="1" si="546"/>
        <v>0</v>
      </c>
      <c r="C3739" s="384">
        <f t="shared" si="545"/>
        <v>45717</v>
      </c>
      <c r="D3739" s="384">
        <f t="shared" si="545"/>
        <v>45747</v>
      </c>
      <c r="E3739" s="385">
        <f ca="1">IFERROR(INDEX('3. GRI Pricing'!$A$16:$AP$616,MATCH('PBI data'!$B3739,'3. GRI Pricing'!$A$16:$A$616,0),MATCH('PBI data'!$D3739,'3. GRI Pricing'!$A$16:$AP$16,0)),0)</f>
        <v>0</v>
      </c>
    </row>
    <row r="3740" spans="1:5" x14ac:dyDescent="0.25">
      <c r="B3740" s="1">
        <f t="shared" ca="1" si="546"/>
        <v>0</v>
      </c>
      <c r="C3740" s="384">
        <f t="shared" si="545"/>
        <v>45748</v>
      </c>
      <c r="D3740" s="384">
        <f t="shared" si="545"/>
        <v>45777</v>
      </c>
      <c r="E3740" s="385">
        <f ca="1">IFERROR(INDEX('3. GRI Pricing'!$A$16:$AP$616,MATCH('PBI data'!$B3740,'3. GRI Pricing'!$A$16:$A$616,0),MATCH('PBI data'!$D3740,'3. GRI Pricing'!$A$16:$AP$16,0)),0)</f>
        <v>0</v>
      </c>
    </row>
    <row r="3741" spans="1:5" x14ac:dyDescent="0.25">
      <c r="B3741" s="1">
        <f t="shared" ca="1" si="546"/>
        <v>0</v>
      </c>
      <c r="C3741" s="384">
        <f t="shared" si="545"/>
        <v>45778</v>
      </c>
      <c r="D3741" s="384">
        <f t="shared" si="545"/>
        <v>45808</v>
      </c>
      <c r="E3741" s="385">
        <f ca="1">IFERROR(INDEX('3. GRI Pricing'!$A$16:$AP$616,MATCH('PBI data'!$B3741,'3. GRI Pricing'!$A$16:$A$616,0),MATCH('PBI data'!$D3741,'3. GRI Pricing'!$A$16:$AP$16,0)),0)</f>
        <v>0</v>
      </c>
    </row>
    <row r="3742" spans="1:5" x14ac:dyDescent="0.25">
      <c r="B3742" s="1">
        <f t="shared" ca="1" si="546"/>
        <v>0</v>
      </c>
      <c r="C3742" s="384">
        <f t="shared" si="545"/>
        <v>45809</v>
      </c>
      <c r="D3742" s="384">
        <f t="shared" si="545"/>
        <v>45838</v>
      </c>
      <c r="E3742" s="385">
        <f ca="1">IFERROR(INDEX('3. GRI Pricing'!$A$16:$AP$616,MATCH('PBI data'!$B3742,'3. GRI Pricing'!$A$16:$A$616,0),MATCH('PBI data'!$D3742,'3. GRI Pricing'!$A$16:$AP$16,0)),0)</f>
        <v>0</v>
      </c>
    </row>
    <row r="3743" spans="1:5" x14ac:dyDescent="0.25">
      <c r="B3743" s="1">
        <f t="shared" ca="1" si="546"/>
        <v>0</v>
      </c>
      <c r="C3743" s="384">
        <f t="shared" ref="C3743:D3758" si="547">C3731</f>
        <v>45839</v>
      </c>
      <c r="D3743" s="384">
        <f t="shared" si="547"/>
        <v>45869</v>
      </c>
      <c r="E3743" s="385">
        <f ca="1">IFERROR(INDEX('3. GRI Pricing'!$A$16:$AP$616,MATCH('PBI data'!$B3743,'3. GRI Pricing'!$A$16:$A$616,0),MATCH('PBI data'!$D3743,'3. GRI Pricing'!$A$16:$AP$16,0)),0)</f>
        <v>0</v>
      </c>
    </row>
    <row r="3744" spans="1:5" x14ac:dyDescent="0.25">
      <c r="B3744" s="1">
        <f t="shared" ca="1" si="546"/>
        <v>0</v>
      </c>
      <c r="C3744" s="384">
        <f t="shared" si="547"/>
        <v>45870</v>
      </c>
      <c r="D3744" s="384">
        <f t="shared" si="547"/>
        <v>45900</v>
      </c>
      <c r="E3744" s="385">
        <f ca="1">IFERROR(INDEX('3. GRI Pricing'!$A$16:$AP$616,MATCH('PBI data'!$B3744,'3. GRI Pricing'!$A$16:$A$616,0),MATCH('PBI data'!$D3744,'3. GRI Pricing'!$A$16:$AP$16,0)),0)</f>
        <v>0</v>
      </c>
    </row>
    <row r="3745" spans="1:5" x14ac:dyDescent="0.25">
      <c r="B3745" s="1">
        <f t="shared" ca="1" si="546"/>
        <v>0</v>
      </c>
      <c r="C3745" s="384">
        <f t="shared" si="547"/>
        <v>45901</v>
      </c>
      <c r="D3745" s="384">
        <f t="shared" si="547"/>
        <v>45930</v>
      </c>
      <c r="E3745" s="385">
        <f ca="1">IFERROR(INDEX('3. GRI Pricing'!$A$16:$AP$616,MATCH('PBI data'!$B3745,'3. GRI Pricing'!$A$16:$A$616,0),MATCH('PBI data'!$D3745,'3. GRI Pricing'!$A$16:$AP$16,0)),0)</f>
        <v>0</v>
      </c>
    </row>
    <row r="3746" spans="1:5" x14ac:dyDescent="0.25">
      <c r="A3746" s="381">
        <f>A3734+1</f>
        <v>313</v>
      </c>
      <c r="B3746" s="383">
        <f ca="1">OFFSET('3. GRI Pricing'!$A$16,'PBI data'!A3746,0)</f>
        <v>0</v>
      </c>
      <c r="C3746" s="384">
        <f t="shared" si="547"/>
        <v>45566</v>
      </c>
      <c r="D3746" s="384">
        <f t="shared" si="547"/>
        <v>45596</v>
      </c>
      <c r="E3746" s="385">
        <f ca="1">IFERROR(INDEX('3. GRI Pricing'!$A$16:$AP$616,MATCH('PBI data'!$B3746,'3. GRI Pricing'!$A$16:$A$616,0),MATCH('PBI data'!$D3746,'3. GRI Pricing'!$A$16:$AP$16,0)),0)</f>
        <v>0</v>
      </c>
    </row>
    <row r="3747" spans="1:5" x14ac:dyDescent="0.25">
      <c r="B3747" s="1">
        <f ca="1">B3746</f>
        <v>0</v>
      </c>
      <c r="C3747" s="384">
        <f t="shared" si="547"/>
        <v>45597</v>
      </c>
      <c r="D3747" s="384">
        <f t="shared" si="547"/>
        <v>45626</v>
      </c>
      <c r="E3747" s="385">
        <f ca="1">IFERROR(INDEX('3. GRI Pricing'!$A$16:$AP$616,MATCH('PBI data'!$B3747,'3. GRI Pricing'!$A$16:$A$616,0),MATCH('PBI data'!$D3747,'3. GRI Pricing'!$A$16:$AP$16,0)),0)</f>
        <v>0</v>
      </c>
    </row>
    <row r="3748" spans="1:5" x14ac:dyDescent="0.25">
      <c r="B3748" s="1">
        <f t="shared" ref="B3748:B3757" ca="1" si="548">B3747</f>
        <v>0</v>
      </c>
      <c r="C3748" s="384">
        <f t="shared" si="547"/>
        <v>45627</v>
      </c>
      <c r="D3748" s="384">
        <f t="shared" si="547"/>
        <v>45657</v>
      </c>
      <c r="E3748" s="385">
        <f ca="1">IFERROR(INDEX('3. GRI Pricing'!$A$16:$AP$616,MATCH('PBI data'!$B3748,'3. GRI Pricing'!$A$16:$A$616,0),MATCH('PBI data'!$D3748,'3. GRI Pricing'!$A$16:$AP$16,0)),0)</f>
        <v>0</v>
      </c>
    </row>
    <row r="3749" spans="1:5" x14ac:dyDescent="0.25">
      <c r="B3749" s="1">
        <f t="shared" ca="1" si="548"/>
        <v>0</v>
      </c>
      <c r="C3749" s="384">
        <f t="shared" si="547"/>
        <v>45658</v>
      </c>
      <c r="D3749" s="384">
        <f t="shared" si="547"/>
        <v>45688</v>
      </c>
      <c r="E3749" s="385">
        <f ca="1">IFERROR(INDEX('3. GRI Pricing'!$A$16:$AP$616,MATCH('PBI data'!$B3749,'3. GRI Pricing'!$A$16:$A$616,0),MATCH('PBI data'!$D3749,'3. GRI Pricing'!$A$16:$AP$16,0)),0)</f>
        <v>0</v>
      </c>
    </row>
    <row r="3750" spans="1:5" x14ac:dyDescent="0.25">
      <c r="B3750" s="1">
        <f t="shared" ca="1" si="548"/>
        <v>0</v>
      </c>
      <c r="C3750" s="384">
        <f t="shared" si="547"/>
        <v>45689</v>
      </c>
      <c r="D3750" s="384">
        <f t="shared" si="547"/>
        <v>45716</v>
      </c>
      <c r="E3750" s="385">
        <f ca="1">IFERROR(INDEX('3. GRI Pricing'!$A$16:$AP$616,MATCH('PBI data'!$B3750,'3. GRI Pricing'!$A$16:$A$616,0),MATCH('PBI data'!$D3750,'3. GRI Pricing'!$A$16:$AP$16,0)),0)</f>
        <v>0</v>
      </c>
    </row>
    <row r="3751" spans="1:5" x14ac:dyDescent="0.25">
      <c r="B3751" s="1">
        <f t="shared" ca="1" si="548"/>
        <v>0</v>
      </c>
      <c r="C3751" s="384">
        <f t="shared" si="547"/>
        <v>45717</v>
      </c>
      <c r="D3751" s="384">
        <f t="shared" si="547"/>
        <v>45747</v>
      </c>
      <c r="E3751" s="385">
        <f ca="1">IFERROR(INDEX('3. GRI Pricing'!$A$16:$AP$616,MATCH('PBI data'!$B3751,'3. GRI Pricing'!$A$16:$A$616,0),MATCH('PBI data'!$D3751,'3. GRI Pricing'!$A$16:$AP$16,0)),0)</f>
        <v>0</v>
      </c>
    </row>
    <row r="3752" spans="1:5" x14ac:dyDescent="0.25">
      <c r="B3752" s="1">
        <f t="shared" ca="1" si="548"/>
        <v>0</v>
      </c>
      <c r="C3752" s="384">
        <f t="shared" si="547"/>
        <v>45748</v>
      </c>
      <c r="D3752" s="384">
        <f t="shared" si="547"/>
        <v>45777</v>
      </c>
      <c r="E3752" s="385">
        <f ca="1">IFERROR(INDEX('3. GRI Pricing'!$A$16:$AP$616,MATCH('PBI data'!$B3752,'3. GRI Pricing'!$A$16:$A$616,0),MATCH('PBI data'!$D3752,'3. GRI Pricing'!$A$16:$AP$16,0)),0)</f>
        <v>0</v>
      </c>
    </row>
    <row r="3753" spans="1:5" x14ac:dyDescent="0.25">
      <c r="B3753" s="1">
        <f t="shared" ca="1" si="548"/>
        <v>0</v>
      </c>
      <c r="C3753" s="384">
        <f t="shared" si="547"/>
        <v>45778</v>
      </c>
      <c r="D3753" s="384">
        <f t="shared" si="547"/>
        <v>45808</v>
      </c>
      <c r="E3753" s="385">
        <f ca="1">IFERROR(INDEX('3. GRI Pricing'!$A$16:$AP$616,MATCH('PBI data'!$B3753,'3. GRI Pricing'!$A$16:$A$616,0),MATCH('PBI data'!$D3753,'3. GRI Pricing'!$A$16:$AP$16,0)),0)</f>
        <v>0</v>
      </c>
    </row>
    <row r="3754" spans="1:5" x14ac:dyDescent="0.25">
      <c r="B3754" s="1">
        <f t="shared" ca="1" si="548"/>
        <v>0</v>
      </c>
      <c r="C3754" s="384">
        <f t="shared" si="547"/>
        <v>45809</v>
      </c>
      <c r="D3754" s="384">
        <f t="shared" si="547"/>
        <v>45838</v>
      </c>
      <c r="E3754" s="385">
        <f ca="1">IFERROR(INDEX('3. GRI Pricing'!$A$16:$AP$616,MATCH('PBI data'!$B3754,'3. GRI Pricing'!$A$16:$A$616,0),MATCH('PBI data'!$D3754,'3. GRI Pricing'!$A$16:$AP$16,0)),0)</f>
        <v>0</v>
      </c>
    </row>
    <row r="3755" spans="1:5" x14ac:dyDescent="0.25">
      <c r="B3755" s="1">
        <f t="shared" ca="1" si="548"/>
        <v>0</v>
      </c>
      <c r="C3755" s="384">
        <f t="shared" si="547"/>
        <v>45839</v>
      </c>
      <c r="D3755" s="384">
        <f t="shared" si="547"/>
        <v>45869</v>
      </c>
      <c r="E3755" s="385">
        <f ca="1">IFERROR(INDEX('3. GRI Pricing'!$A$16:$AP$616,MATCH('PBI data'!$B3755,'3. GRI Pricing'!$A$16:$A$616,0),MATCH('PBI data'!$D3755,'3. GRI Pricing'!$A$16:$AP$16,0)),0)</f>
        <v>0</v>
      </c>
    </row>
    <row r="3756" spans="1:5" x14ac:dyDescent="0.25">
      <c r="B3756" s="1">
        <f t="shared" ca="1" si="548"/>
        <v>0</v>
      </c>
      <c r="C3756" s="384">
        <f t="shared" si="547"/>
        <v>45870</v>
      </c>
      <c r="D3756" s="384">
        <f t="shared" si="547"/>
        <v>45900</v>
      </c>
      <c r="E3756" s="385">
        <f ca="1">IFERROR(INDEX('3. GRI Pricing'!$A$16:$AP$616,MATCH('PBI data'!$B3756,'3. GRI Pricing'!$A$16:$A$616,0),MATCH('PBI data'!$D3756,'3. GRI Pricing'!$A$16:$AP$16,0)),0)</f>
        <v>0</v>
      </c>
    </row>
    <row r="3757" spans="1:5" x14ac:dyDescent="0.25">
      <c r="B3757" s="1">
        <f t="shared" ca="1" si="548"/>
        <v>0</v>
      </c>
      <c r="C3757" s="384">
        <f t="shared" si="547"/>
        <v>45901</v>
      </c>
      <c r="D3757" s="384">
        <f t="shared" si="547"/>
        <v>45930</v>
      </c>
      <c r="E3757" s="385">
        <f ca="1">IFERROR(INDEX('3. GRI Pricing'!$A$16:$AP$616,MATCH('PBI data'!$B3757,'3. GRI Pricing'!$A$16:$A$616,0),MATCH('PBI data'!$D3757,'3. GRI Pricing'!$A$16:$AP$16,0)),0)</f>
        <v>0</v>
      </c>
    </row>
    <row r="3758" spans="1:5" x14ac:dyDescent="0.25">
      <c r="A3758" s="381">
        <f>A3746+1</f>
        <v>314</v>
      </c>
      <c r="B3758" s="383">
        <f ca="1">OFFSET('3. GRI Pricing'!$A$16,'PBI data'!A3758,0)</f>
        <v>0</v>
      </c>
      <c r="C3758" s="384">
        <f t="shared" si="547"/>
        <v>45566</v>
      </c>
      <c r="D3758" s="384">
        <f t="shared" si="547"/>
        <v>45596</v>
      </c>
      <c r="E3758" s="385">
        <f ca="1">IFERROR(INDEX('3. GRI Pricing'!$A$16:$AP$616,MATCH('PBI data'!$B3758,'3. GRI Pricing'!$A$16:$A$616,0),MATCH('PBI data'!$D3758,'3. GRI Pricing'!$A$16:$AP$16,0)),0)</f>
        <v>0</v>
      </c>
    </row>
    <row r="3759" spans="1:5" x14ac:dyDescent="0.25">
      <c r="B3759" s="1">
        <f ca="1">B3758</f>
        <v>0</v>
      </c>
      <c r="C3759" s="384">
        <f t="shared" ref="C3759:D3774" si="549">C3747</f>
        <v>45597</v>
      </c>
      <c r="D3759" s="384">
        <f t="shared" si="549"/>
        <v>45626</v>
      </c>
      <c r="E3759" s="385">
        <f ca="1">IFERROR(INDEX('3. GRI Pricing'!$A$16:$AP$616,MATCH('PBI data'!$B3759,'3. GRI Pricing'!$A$16:$A$616,0),MATCH('PBI data'!$D3759,'3. GRI Pricing'!$A$16:$AP$16,0)),0)</f>
        <v>0</v>
      </c>
    </row>
    <row r="3760" spans="1:5" x14ac:dyDescent="0.25">
      <c r="B3760" s="1">
        <f t="shared" ref="B3760:B3769" ca="1" si="550">B3759</f>
        <v>0</v>
      </c>
      <c r="C3760" s="384">
        <f t="shared" si="549"/>
        <v>45627</v>
      </c>
      <c r="D3760" s="384">
        <f t="shared" si="549"/>
        <v>45657</v>
      </c>
      <c r="E3760" s="385">
        <f ca="1">IFERROR(INDEX('3. GRI Pricing'!$A$16:$AP$616,MATCH('PBI data'!$B3760,'3. GRI Pricing'!$A$16:$A$616,0),MATCH('PBI data'!$D3760,'3. GRI Pricing'!$A$16:$AP$16,0)),0)</f>
        <v>0</v>
      </c>
    </row>
    <row r="3761" spans="1:5" x14ac:dyDescent="0.25">
      <c r="B3761" s="1">
        <f t="shared" ca="1" si="550"/>
        <v>0</v>
      </c>
      <c r="C3761" s="384">
        <f t="shared" si="549"/>
        <v>45658</v>
      </c>
      <c r="D3761" s="384">
        <f t="shared" si="549"/>
        <v>45688</v>
      </c>
      <c r="E3761" s="385">
        <f ca="1">IFERROR(INDEX('3. GRI Pricing'!$A$16:$AP$616,MATCH('PBI data'!$B3761,'3. GRI Pricing'!$A$16:$A$616,0),MATCH('PBI data'!$D3761,'3. GRI Pricing'!$A$16:$AP$16,0)),0)</f>
        <v>0</v>
      </c>
    </row>
    <row r="3762" spans="1:5" x14ac:dyDescent="0.25">
      <c r="B3762" s="1">
        <f t="shared" ca="1" si="550"/>
        <v>0</v>
      </c>
      <c r="C3762" s="384">
        <f t="shared" si="549"/>
        <v>45689</v>
      </c>
      <c r="D3762" s="384">
        <f t="shared" si="549"/>
        <v>45716</v>
      </c>
      <c r="E3762" s="385">
        <f ca="1">IFERROR(INDEX('3. GRI Pricing'!$A$16:$AP$616,MATCH('PBI data'!$B3762,'3. GRI Pricing'!$A$16:$A$616,0),MATCH('PBI data'!$D3762,'3. GRI Pricing'!$A$16:$AP$16,0)),0)</f>
        <v>0</v>
      </c>
    </row>
    <row r="3763" spans="1:5" x14ac:dyDescent="0.25">
      <c r="B3763" s="1">
        <f t="shared" ca="1" si="550"/>
        <v>0</v>
      </c>
      <c r="C3763" s="384">
        <f t="shared" si="549"/>
        <v>45717</v>
      </c>
      <c r="D3763" s="384">
        <f t="shared" si="549"/>
        <v>45747</v>
      </c>
      <c r="E3763" s="385">
        <f ca="1">IFERROR(INDEX('3. GRI Pricing'!$A$16:$AP$616,MATCH('PBI data'!$B3763,'3. GRI Pricing'!$A$16:$A$616,0),MATCH('PBI data'!$D3763,'3. GRI Pricing'!$A$16:$AP$16,0)),0)</f>
        <v>0</v>
      </c>
    </row>
    <row r="3764" spans="1:5" x14ac:dyDescent="0.25">
      <c r="B3764" s="1">
        <f t="shared" ca="1" si="550"/>
        <v>0</v>
      </c>
      <c r="C3764" s="384">
        <f t="shared" si="549"/>
        <v>45748</v>
      </c>
      <c r="D3764" s="384">
        <f t="shared" si="549"/>
        <v>45777</v>
      </c>
      <c r="E3764" s="385">
        <f ca="1">IFERROR(INDEX('3. GRI Pricing'!$A$16:$AP$616,MATCH('PBI data'!$B3764,'3. GRI Pricing'!$A$16:$A$616,0),MATCH('PBI data'!$D3764,'3. GRI Pricing'!$A$16:$AP$16,0)),0)</f>
        <v>0</v>
      </c>
    </row>
    <row r="3765" spans="1:5" x14ac:dyDescent="0.25">
      <c r="B3765" s="1">
        <f t="shared" ca="1" si="550"/>
        <v>0</v>
      </c>
      <c r="C3765" s="384">
        <f t="shared" si="549"/>
        <v>45778</v>
      </c>
      <c r="D3765" s="384">
        <f t="shared" si="549"/>
        <v>45808</v>
      </c>
      <c r="E3765" s="385">
        <f ca="1">IFERROR(INDEX('3. GRI Pricing'!$A$16:$AP$616,MATCH('PBI data'!$B3765,'3. GRI Pricing'!$A$16:$A$616,0),MATCH('PBI data'!$D3765,'3. GRI Pricing'!$A$16:$AP$16,0)),0)</f>
        <v>0</v>
      </c>
    </row>
    <row r="3766" spans="1:5" x14ac:dyDescent="0.25">
      <c r="B3766" s="1">
        <f t="shared" ca="1" si="550"/>
        <v>0</v>
      </c>
      <c r="C3766" s="384">
        <f t="shared" si="549"/>
        <v>45809</v>
      </c>
      <c r="D3766" s="384">
        <f t="shared" si="549"/>
        <v>45838</v>
      </c>
      <c r="E3766" s="385">
        <f ca="1">IFERROR(INDEX('3. GRI Pricing'!$A$16:$AP$616,MATCH('PBI data'!$B3766,'3. GRI Pricing'!$A$16:$A$616,0),MATCH('PBI data'!$D3766,'3. GRI Pricing'!$A$16:$AP$16,0)),0)</f>
        <v>0</v>
      </c>
    </row>
    <row r="3767" spans="1:5" x14ac:dyDescent="0.25">
      <c r="B3767" s="1">
        <f t="shared" ca="1" si="550"/>
        <v>0</v>
      </c>
      <c r="C3767" s="384">
        <f t="shared" si="549"/>
        <v>45839</v>
      </c>
      <c r="D3767" s="384">
        <f t="shared" si="549"/>
        <v>45869</v>
      </c>
      <c r="E3767" s="385">
        <f ca="1">IFERROR(INDEX('3. GRI Pricing'!$A$16:$AP$616,MATCH('PBI data'!$B3767,'3. GRI Pricing'!$A$16:$A$616,0),MATCH('PBI data'!$D3767,'3. GRI Pricing'!$A$16:$AP$16,0)),0)</f>
        <v>0</v>
      </c>
    </row>
    <row r="3768" spans="1:5" x14ac:dyDescent="0.25">
      <c r="B3768" s="1">
        <f t="shared" ca="1" si="550"/>
        <v>0</v>
      </c>
      <c r="C3768" s="384">
        <f t="shared" si="549"/>
        <v>45870</v>
      </c>
      <c r="D3768" s="384">
        <f t="shared" si="549"/>
        <v>45900</v>
      </c>
      <c r="E3768" s="385">
        <f ca="1">IFERROR(INDEX('3. GRI Pricing'!$A$16:$AP$616,MATCH('PBI data'!$B3768,'3. GRI Pricing'!$A$16:$A$616,0),MATCH('PBI data'!$D3768,'3. GRI Pricing'!$A$16:$AP$16,0)),0)</f>
        <v>0</v>
      </c>
    </row>
    <row r="3769" spans="1:5" x14ac:dyDescent="0.25">
      <c r="B3769" s="1">
        <f t="shared" ca="1" si="550"/>
        <v>0</v>
      </c>
      <c r="C3769" s="384">
        <f t="shared" si="549"/>
        <v>45901</v>
      </c>
      <c r="D3769" s="384">
        <f t="shared" si="549"/>
        <v>45930</v>
      </c>
      <c r="E3769" s="385">
        <f ca="1">IFERROR(INDEX('3. GRI Pricing'!$A$16:$AP$616,MATCH('PBI data'!$B3769,'3. GRI Pricing'!$A$16:$A$616,0),MATCH('PBI data'!$D3769,'3. GRI Pricing'!$A$16:$AP$16,0)),0)</f>
        <v>0</v>
      </c>
    </row>
    <row r="3770" spans="1:5" x14ac:dyDescent="0.25">
      <c r="A3770" s="381">
        <f>A3758+1</f>
        <v>315</v>
      </c>
      <c r="B3770" s="381">
        <f ca="1">OFFSET('3. GRI Pricing'!$A$16,'PBI data'!A3770,0)</f>
        <v>0</v>
      </c>
      <c r="C3770" s="384">
        <f t="shared" si="549"/>
        <v>45566</v>
      </c>
      <c r="D3770" s="384">
        <f t="shared" si="549"/>
        <v>45596</v>
      </c>
      <c r="E3770" s="385">
        <f ca="1">IFERROR(INDEX('3. GRI Pricing'!$A$16:$AP$616,MATCH('PBI data'!$B3770,'3. GRI Pricing'!$A$16:$A$616,0),MATCH('PBI data'!$D3770,'3. GRI Pricing'!$A$16:$AP$16,0)),0)</f>
        <v>0</v>
      </c>
    </row>
    <row r="3771" spans="1:5" x14ac:dyDescent="0.25">
      <c r="B3771" s="1">
        <f ca="1">B3770</f>
        <v>0</v>
      </c>
      <c r="C3771" s="384">
        <f t="shared" si="549"/>
        <v>45597</v>
      </c>
      <c r="D3771" s="384">
        <f t="shared" si="549"/>
        <v>45626</v>
      </c>
      <c r="E3771" s="385">
        <f ca="1">IFERROR(INDEX('3. GRI Pricing'!$A$16:$AP$616,MATCH('PBI data'!$B3771,'3. GRI Pricing'!$A$16:$A$616,0),MATCH('PBI data'!$D3771,'3. GRI Pricing'!$A$16:$AP$16,0)),0)</f>
        <v>0</v>
      </c>
    </row>
    <row r="3772" spans="1:5" x14ac:dyDescent="0.25">
      <c r="B3772" s="1">
        <f t="shared" ref="B3772:B3781" ca="1" si="551">B3771</f>
        <v>0</v>
      </c>
      <c r="C3772" s="384">
        <f t="shared" si="549"/>
        <v>45627</v>
      </c>
      <c r="D3772" s="384">
        <f t="shared" si="549"/>
        <v>45657</v>
      </c>
      <c r="E3772" s="385">
        <f ca="1">IFERROR(INDEX('3. GRI Pricing'!$A$16:$AP$616,MATCH('PBI data'!$B3772,'3. GRI Pricing'!$A$16:$A$616,0),MATCH('PBI data'!$D3772,'3. GRI Pricing'!$A$16:$AP$16,0)),0)</f>
        <v>0</v>
      </c>
    </row>
    <row r="3773" spans="1:5" x14ac:dyDescent="0.25">
      <c r="B3773" s="1">
        <f t="shared" ca="1" si="551"/>
        <v>0</v>
      </c>
      <c r="C3773" s="384">
        <f t="shared" si="549"/>
        <v>45658</v>
      </c>
      <c r="D3773" s="384">
        <f t="shared" si="549"/>
        <v>45688</v>
      </c>
      <c r="E3773" s="385">
        <f ca="1">IFERROR(INDEX('3. GRI Pricing'!$A$16:$AP$616,MATCH('PBI data'!$B3773,'3. GRI Pricing'!$A$16:$A$616,0),MATCH('PBI data'!$D3773,'3. GRI Pricing'!$A$16:$AP$16,0)),0)</f>
        <v>0</v>
      </c>
    </row>
    <row r="3774" spans="1:5" x14ac:dyDescent="0.25">
      <c r="B3774" s="1">
        <f t="shared" ca="1" si="551"/>
        <v>0</v>
      </c>
      <c r="C3774" s="384">
        <f t="shared" si="549"/>
        <v>45689</v>
      </c>
      <c r="D3774" s="384">
        <f t="shared" si="549"/>
        <v>45716</v>
      </c>
      <c r="E3774" s="385">
        <f ca="1">IFERROR(INDEX('3. GRI Pricing'!$A$16:$AP$616,MATCH('PBI data'!$B3774,'3. GRI Pricing'!$A$16:$A$616,0),MATCH('PBI data'!$D3774,'3. GRI Pricing'!$A$16:$AP$16,0)),0)</f>
        <v>0</v>
      </c>
    </row>
    <row r="3775" spans="1:5" x14ac:dyDescent="0.25">
      <c r="B3775" s="1">
        <f t="shared" ca="1" si="551"/>
        <v>0</v>
      </c>
      <c r="C3775" s="384">
        <f t="shared" ref="C3775:D3790" si="552">C3763</f>
        <v>45717</v>
      </c>
      <c r="D3775" s="384">
        <f t="shared" si="552"/>
        <v>45747</v>
      </c>
      <c r="E3775" s="385">
        <f ca="1">IFERROR(INDEX('3. GRI Pricing'!$A$16:$AP$616,MATCH('PBI data'!$B3775,'3. GRI Pricing'!$A$16:$A$616,0),MATCH('PBI data'!$D3775,'3. GRI Pricing'!$A$16:$AP$16,0)),0)</f>
        <v>0</v>
      </c>
    </row>
    <row r="3776" spans="1:5" x14ac:dyDescent="0.25">
      <c r="B3776" s="1">
        <f t="shared" ca="1" si="551"/>
        <v>0</v>
      </c>
      <c r="C3776" s="384">
        <f t="shared" si="552"/>
        <v>45748</v>
      </c>
      <c r="D3776" s="384">
        <f t="shared" si="552"/>
        <v>45777</v>
      </c>
      <c r="E3776" s="385">
        <f ca="1">IFERROR(INDEX('3. GRI Pricing'!$A$16:$AP$616,MATCH('PBI data'!$B3776,'3. GRI Pricing'!$A$16:$A$616,0),MATCH('PBI data'!$D3776,'3. GRI Pricing'!$A$16:$AP$16,0)),0)</f>
        <v>0</v>
      </c>
    </row>
    <row r="3777" spans="1:5" x14ac:dyDescent="0.25">
      <c r="B3777" s="1">
        <f t="shared" ca="1" si="551"/>
        <v>0</v>
      </c>
      <c r="C3777" s="384">
        <f t="shared" si="552"/>
        <v>45778</v>
      </c>
      <c r="D3777" s="384">
        <f t="shared" si="552"/>
        <v>45808</v>
      </c>
      <c r="E3777" s="385">
        <f ca="1">IFERROR(INDEX('3. GRI Pricing'!$A$16:$AP$616,MATCH('PBI data'!$B3777,'3. GRI Pricing'!$A$16:$A$616,0),MATCH('PBI data'!$D3777,'3. GRI Pricing'!$A$16:$AP$16,0)),0)</f>
        <v>0</v>
      </c>
    </row>
    <row r="3778" spans="1:5" x14ac:dyDescent="0.25">
      <c r="B3778" s="1">
        <f t="shared" ca="1" si="551"/>
        <v>0</v>
      </c>
      <c r="C3778" s="384">
        <f t="shared" si="552"/>
        <v>45809</v>
      </c>
      <c r="D3778" s="384">
        <f t="shared" si="552"/>
        <v>45838</v>
      </c>
      <c r="E3778" s="385">
        <f ca="1">IFERROR(INDEX('3. GRI Pricing'!$A$16:$AP$616,MATCH('PBI data'!$B3778,'3. GRI Pricing'!$A$16:$A$616,0),MATCH('PBI data'!$D3778,'3. GRI Pricing'!$A$16:$AP$16,0)),0)</f>
        <v>0</v>
      </c>
    </row>
    <row r="3779" spans="1:5" x14ac:dyDescent="0.25">
      <c r="B3779" s="1">
        <f t="shared" ca="1" si="551"/>
        <v>0</v>
      </c>
      <c r="C3779" s="384">
        <f t="shared" si="552"/>
        <v>45839</v>
      </c>
      <c r="D3779" s="384">
        <f t="shared" si="552"/>
        <v>45869</v>
      </c>
      <c r="E3779" s="385">
        <f ca="1">IFERROR(INDEX('3. GRI Pricing'!$A$16:$AP$616,MATCH('PBI data'!$B3779,'3. GRI Pricing'!$A$16:$A$616,0),MATCH('PBI data'!$D3779,'3. GRI Pricing'!$A$16:$AP$16,0)),0)</f>
        <v>0</v>
      </c>
    </row>
    <row r="3780" spans="1:5" x14ac:dyDescent="0.25">
      <c r="B3780" s="1">
        <f t="shared" ca="1" si="551"/>
        <v>0</v>
      </c>
      <c r="C3780" s="384">
        <f t="shared" si="552"/>
        <v>45870</v>
      </c>
      <c r="D3780" s="384">
        <f t="shared" si="552"/>
        <v>45900</v>
      </c>
      <c r="E3780" s="385">
        <f ca="1">IFERROR(INDEX('3. GRI Pricing'!$A$16:$AP$616,MATCH('PBI data'!$B3780,'3. GRI Pricing'!$A$16:$A$616,0),MATCH('PBI data'!$D3780,'3. GRI Pricing'!$A$16:$AP$16,0)),0)</f>
        <v>0</v>
      </c>
    </row>
    <row r="3781" spans="1:5" x14ac:dyDescent="0.25">
      <c r="B3781" s="1">
        <f t="shared" ca="1" si="551"/>
        <v>0</v>
      </c>
      <c r="C3781" s="384">
        <f t="shared" si="552"/>
        <v>45901</v>
      </c>
      <c r="D3781" s="384">
        <f t="shared" si="552"/>
        <v>45930</v>
      </c>
      <c r="E3781" s="385">
        <f ca="1">IFERROR(INDEX('3. GRI Pricing'!$A$16:$AP$616,MATCH('PBI data'!$B3781,'3. GRI Pricing'!$A$16:$A$616,0),MATCH('PBI data'!$D3781,'3. GRI Pricing'!$A$16:$AP$16,0)),0)</f>
        <v>0</v>
      </c>
    </row>
    <row r="3782" spans="1:5" x14ac:dyDescent="0.25">
      <c r="A3782" s="381">
        <f>A3770+1</f>
        <v>316</v>
      </c>
      <c r="B3782" s="383">
        <f ca="1">OFFSET('3. GRI Pricing'!$A$16,'PBI data'!A3782,0)</f>
        <v>0</v>
      </c>
      <c r="C3782" s="384">
        <f t="shared" si="552"/>
        <v>45566</v>
      </c>
      <c r="D3782" s="384">
        <f t="shared" si="552"/>
        <v>45596</v>
      </c>
      <c r="E3782" s="385">
        <f ca="1">IFERROR(INDEX('3. GRI Pricing'!$A$16:$AP$616,MATCH('PBI data'!$B3782,'3. GRI Pricing'!$A$16:$A$616,0),MATCH('PBI data'!$D3782,'3. GRI Pricing'!$A$16:$AP$16,0)),0)</f>
        <v>0</v>
      </c>
    </row>
    <row r="3783" spans="1:5" x14ac:dyDescent="0.25">
      <c r="B3783" s="1">
        <f ca="1">B3782</f>
        <v>0</v>
      </c>
      <c r="C3783" s="384">
        <f t="shared" si="552"/>
        <v>45597</v>
      </c>
      <c r="D3783" s="384">
        <f t="shared" si="552"/>
        <v>45626</v>
      </c>
      <c r="E3783" s="385">
        <f ca="1">IFERROR(INDEX('3. GRI Pricing'!$A$16:$AP$616,MATCH('PBI data'!$B3783,'3. GRI Pricing'!$A$16:$A$616,0),MATCH('PBI data'!$D3783,'3. GRI Pricing'!$A$16:$AP$16,0)),0)</f>
        <v>0</v>
      </c>
    </row>
    <row r="3784" spans="1:5" x14ac:dyDescent="0.25">
      <c r="B3784" s="1">
        <f t="shared" ref="B3784:B3793" ca="1" si="553">B3783</f>
        <v>0</v>
      </c>
      <c r="C3784" s="384">
        <f t="shared" si="552"/>
        <v>45627</v>
      </c>
      <c r="D3784" s="384">
        <f t="shared" si="552"/>
        <v>45657</v>
      </c>
      <c r="E3784" s="385">
        <f ca="1">IFERROR(INDEX('3. GRI Pricing'!$A$16:$AP$616,MATCH('PBI data'!$B3784,'3. GRI Pricing'!$A$16:$A$616,0),MATCH('PBI data'!$D3784,'3. GRI Pricing'!$A$16:$AP$16,0)),0)</f>
        <v>0</v>
      </c>
    </row>
    <row r="3785" spans="1:5" x14ac:dyDescent="0.25">
      <c r="B3785" s="1">
        <f t="shared" ca="1" si="553"/>
        <v>0</v>
      </c>
      <c r="C3785" s="384">
        <f t="shared" si="552"/>
        <v>45658</v>
      </c>
      <c r="D3785" s="384">
        <f t="shared" si="552"/>
        <v>45688</v>
      </c>
      <c r="E3785" s="385">
        <f ca="1">IFERROR(INDEX('3. GRI Pricing'!$A$16:$AP$616,MATCH('PBI data'!$B3785,'3. GRI Pricing'!$A$16:$A$616,0),MATCH('PBI data'!$D3785,'3. GRI Pricing'!$A$16:$AP$16,0)),0)</f>
        <v>0</v>
      </c>
    </row>
    <row r="3786" spans="1:5" x14ac:dyDescent="0.25">
      <c r="B3786" s="1">
        <f t="shared" ca="1" si="553"/>
        <v>0</v>
      </c>
      <c r="C3786" s="384">
        <f t="shared" si="552"/>
        <v>45689</v>
      </c>
      <c r="D3786" s="384">
        <f t="shared" si="552"/>
        <v>45716</v>
      </c>
      <c r="E3786" s="385">
        <f ca="1">IFERROR(INDEX('3. GRI Pricing'!$A$16:$AP$616,MATCH('PBI data'!$B3786,'3. GRI Pricing'!$A$16:$A$616,0),MATCH('PBI data'!$D3786,'3. GRI Pricing'!$A$16:$AP$16,0)),0)</f>
        <v>0</v>
      </c>
    </row>
    <row r="3787" spans="1:5" x14ac:dyDescent="0.25">
      <c r="B3787" s="1">
        <f t="shared" ca="1" si="553"/>
        <v>0</v>
      </c>
      <c r="C3787" s="384">
        <f t="shared" si="552"/>
        <v>45717</v>
      </c>
      <c r="D3787" s="384">
        <f t="shared" si="552"/>
        <v>45747</v>
      </c>
      <c r="E3787" s="385">
        <f ca="1">IFERROR(INDEX('3. GRI Pricing'!$A$16:$AP$616,MATCH('PBI data'!$B3787,'3. GRI Pricing'!$A$16:$A$616,0),MATCH('PBI data'!$D3787,'3. GRI Pricing'!$A$16:$AP$16,0)),0)</f>
        <v>0</v>
      </c>
    </row>
    <row r="3788" spans="1:5" x14ac:dyDescent="0.25">
      <c r="B3788" s="1">
        <f t="shared" ca="1" si="553"/>
        <v>0</v>
      </c>
      <c r="C3788" s="384">
        <f t="shared" si="552"/>
        <v>45748</v>
      </c>
      <c r="D3788" s="384">
        <f t="shared" si="552"/>
        <v>45777</v>
      </c>
      <c r="E3788" s="385">
        <f ca="1">IFERROR(INDEX('3. GRI Pricing'!$A$16:$AP$616,MATCH('PBI data'!$B3788,'3. GRI Pricing'!$A$16:$A$616,0),MATCH('PBI data'!$D3788,'3. GRI Pricing'!$A$16:$AP$16,0)),0)</f>
        <v>0</v>
      </c>
    </row>
    <row r="3789" spans="1:5" x14ac:dyDescent="0.25">
      <c r="B3789" s="1">
        <f t="shared" ca="1" si="553"/>
        <v>0</v>
      </c>
      <c r="C3789" s="384">
        <f t="shared" si="552"/>
        <v>45778</v>
      </c>
      <c r="D3789" s="384">
        <f t="shared" si="552"/>
        <v>45808</v>
      </c>
      <c r="E3789" s="385">
        <f ca="1">IFERROR(INDEX('3. GRI Pricing'!$A$16:$AP$616,MATCH('PBI data'!$B3789,'3. GRI Pricing'!$A$16:$A$616,0),MATCH('PBI data'!$D3789,'3. GRI Pricing'!$A$16:$AP$16,0)),0)</f>
        <v>0</v>
      </c>
    </row>
    <row r="3790" spans="1:5" x14ac:dyDescent="0.25">
      <c r="B3790" s="1">
        <f t="shared" ca="1" si="553"/>
        <v>0</v>
      </c>
      <c r="C3790" s="384">
        <f t="shared" si="552"/>
        <v>45809</v>
      </c>
      <c r="D3790" s="384">
        <f t="shared" si="552"/>
        <v>45838</v>
      </c>
      <c r="E3790" s="385">
        <f ca="1">IFERROR(INDEX('3. GRI Pricing'!$A$16:$AP$616,MATCH('PBI data'!$B3790,'3. GRI Pricing'!$A$16:$A$616,0),MATCH('PBI data'!$D3790,'3. GRI Pricing'!$A$16:$AP$16,0)),0)</f>
        <v>0</v>
      </c>
    </row>
    <row r="3791" spans="1:5" x14ac:dyDescent="0.25">
      <c r="B3791" s="1">
        <f t="shared" ca="1" si="553"/>
        <v>0</v>
      </c>
      <c r="C3791" s="384">
        <f t="shared" ref="C3791:D3806" si="554">C3779</f>
        <v>45839</v>
      </c>
      <c r="D3791" s="384">
        <f t="shared" si="554"/>
        <v>45869</v>
      </c>
      <c r="E3791" s="385">
        <f ca="1">IFERROR(INDEX('3. GRI Pricing'!$A$16:$AP$616,MATCH('PBI data'!$B3791,'3. GRI Pricing'!$A$16:$A$616,0),MATCH('PBI data'!$D3791,'3. GRI Pricing'!$A$16:$AP$16,0)),0)</f>
        <v>0</v>
      </c>
    </row>
    <row r="3792" spans="1:5" x14ac:dyDescent="0.25">
      <c r="B3792" s="1">
        <f t="shared" ca="1" si="553"/>
        <v>0</v>
      </c>
      <c r="C3792" s="384">
        <f t="shared" si="554"/>
        <v>45870</v>
      </c>
      <c r="D3792" s="384">
        <f t="shared" si="554"/>
        <v>45900</v>
      </c>
      <c r="E3792" s="385">
        <f ca="1">IFERROR(INDEX('3. GRI Pricing'!$A$16:$AP$616,MATCH('PBI data'!$B3792,'3. GRI Pricing'!$A$16:$A$616,0),MATCH('PBI data'!$D3792,'3. GRI Pricing'!$A$16:$AP$16,0)),0)</f>
        <v>0</v>
      </c>
    </row>
    <row r="3793" spans="1:5" x14ac:dyDescent="0.25">
      <c r="B3793" s="1">
        <f t="shared" ca="1" si="553"/>
        <v>0</v>
      </c>
      <c r="C3793" s="384">
        <f t="shared" si="554"/>
        <v>45901</v>
      </c>
      <c r="D3793" s="384">
        <f t="shared" si="554"/>
        <v>45930</v>
      </c>
      <c r="E3793" s="385">
        <f ca="1">IFERROR(INDEX('3. GRI Pricing'!$A$16:$AP$616,MATCH('PBI data'!$B3793,'3. GRI Pricing'!$A$16:$A$616,0),MATCH('PBI data'!$D3793,'3. GRI Pricing'!$A$16:$AP$16,0)),0)</f>
        <v>0</v>
      </c>
    </row>
    <row r="3794" spans="1:5" x14ac:dyDescent="0.25">
      <c r="A3794" s="381">
        <f>A3782+1</f>
        <v>317</v>
      </c>
      <c r="B3794" s="383">
        <f ca="1">OFFSET('3. GRI Pricing'!$A$16,'PBI data'!A3794,0)</f>
        <v>0</v>
      </c>
      <c r="C3794" s="384">
        <f t="shared" si="554"/>
        <v>45566</v>
      </c>
      <c r="D3794" s="384">
        <f t="shared" si="554"/>
        <v>45596</v>
      </c>
      <c r="E3794" s="385">
        <f ca="1">IFERROR(INDEX('3. GRI Pricing'!$A$16:$AP$616,MATCH('PBI data'!$B3794,'3. GRI Pricing'!$A$16:$A$616,0),MATCH('PBI data'!$D3794,'3. GRI Pricing'!$A$16:$AP$16,0)),0)</f>
        <v>0</v>
      </c>
    </row>
    <row r="3795" spans="1:5" x14ac:dyDescent="0.25">
      <c r="B3795" s="1">
        <f ca="1">B3794</f>
        <v>0</v>
      </c>
      <c r="C3795" s="384">
        <f t="shared" si="554"/>
        <v>45597</v>
      </c>
      <c r="D3795" s="384">
        <f t="shared" si="554"/>
        <v>45626</v>
      </c>
      <c r="E3795" s="385">
        <f ca="1">IFERROR(INDEX('3. GRI Pricing'!$A$16:$AP$616,MATCH('PBI data'!$B3795,'3. GRI Pricing'!$A$16:$A$616,0),MATCH('PBI data'!$D3795,'3. GRI Pricing'!$A$16:$AP$16,0)),0)</f>
        <v>0</v>
      </c>
    </row>
    <row r="3796" spans="1:5" x14ac:dyDescent="0.25">
      <c r="B3796" s="1">
        <f t="shared" ref="B3796:B3805" ca="1" si="555">B3795</f>
        <v>0</v>
      </c>
      <c r="C3796" s="384">
        <f t="shared" si="554"/>
        <v>45627</v>
      </c>
      <c r="D3796" s="384">
        <f t="shared" si="554"/>
        <v>45657</v>
      </c>
      <c r="E3796" s="385">
        <f ca="1">IFERROR(INDEX('3. GRI Pricing'!$A$16:$AP$616,MATCH('PBI data'!$B3796,'3. GRI Pricing'!$A$16:$A$616,0),MATCH('PBI data'!$D3796,'3. GRI Pricing'!$A$16:$AP$16,0)),0)</f>
        <v>0</v>
      </c>
    </row>
    <row r="3797" spans="1:5" x14ac:dyDescent="0.25">
      <c r="B3797" s="1">
        <f t="shared" ca="1" si="555"/>
        <v>0</v>
      </c>
      <c r="C3797" s="384">
        <f t="shared" si="554"/>
        <v>45658</v>
      </c>
      <c r="D3797" s="384">
        <f t="shared" si="554"/>
        <v>45688</v>
      </c>
      <c r="E3797" s="385">
        <f ca="1">IFERROR(INDEX('3. GRI Pricing'!$A$16:$AP$616,MATCH('PBI data'!$B3797,'3. GRI Pricing'!$A$16:$A$616,0),MATCH('PBI data'!$D3797,'3. GRI Pricing'!$A$16:$AP$16,0)),0)</f>
        <v>0</v>
      </c>
    </row>
    <row r="3798" spans="1:5" x14ac:dyDescent="0.25">
      <c r="B3798" s="1">
        <f t="shared" ca="1" si="555"/>
        <v>0</v>
      </c>
      <c r="C3798" s="384">
        <f t="shared" si="554"/>
        <v>45689</v>
      </c>
      <c r="D3798" s="384">
        <f t="shared" si="554"/>
        <v>45716</v>
      </c>
      <c r="E3798" s="385">
        <f ca="1">IFERROR(INDEX('3. GRI Pricing'!$A$16:$AP$616,MATCH('PBI data'!$B3798,'3. GRI Pricing'!$A$16:$A$616,0),MATCH('PBI data'!$D3798,'3. GRI Pricing'!$A$16:$AP$16,0)),0)</f>
        <v>0</v>
      </c>
    </row>
    <row r="3799" spans="1:5" x14ac:dyDescent="0.25">
      <c r="B3799" s="1">
        <f t="shared" ca="1" si="555"/>
        <v>0</v>
      </c>
      <c r="C3799" s="384">
        <f t="shared" si="554"/>
        <v>45717</v>
      </c>
      <c r="D3799" s="384">
        <f t="shared" si="554"/>
        <v>45747</v>
      </c>
      <c r="E3799" s="385">
        <f ca="1">IFERROR(INDEX('3. GRI Pricing'!$A$16:$AP$616,MATCH('PBI data'!$B3799,'3. GRI Pricing'!$A$16:$A$616,0),MATCH('PBI data'!$D3799,'3. GRI Pricing'!$A$16:$AP$16,0)),0)</f>
        <v>0</v>
      </c>
    </row>
    <row r="3800" spans="1:5" x14ac:dyDescent="0.25">
      <c r="B3800" s="1">
        <f t="shared" ca="1" si="555"/>
        <v>0</v>
      </c>
      <c r="C3800" s="384">
        <f t="shared" si="554"/>
        <v>45748</v>
      </c>
      <c r="D3800" s="384">
        <f t="shared" si="554"/>
        <v>45777</v>
      </c>
      <c r="E3800" s="385">
        <f ca="1">IFERROR(INDEX('3. GRI Pricing'!$A$16:$AP$616,MATCH('PBI data'!$B3800,'3. GRI Pricing'!$A$16:$A$616,0),MATCH('PBI data'!$D3800,'3. GRI Pricing'!$A$16:$AP$16,0)),0)</f>
        <v>0</v>
      </c>
    </row>
    <row r="3801" spans="1:5" x14ac:dyDescent="0.25">
      <c r="B3801" s="1">
        <f t="shared" ca="1" si="555"/>
        <v>0</v>
      </c>
      <c r="C3801" s="384">
        <f t="shared" si="554"/>
        <v>45778</v>
      </c>
      <c r="D3801" s="384">
        <f t="shared" si="554"/>
        <v>45808</v>
      </c>
      <c r="E3801" s="385">
        <f ca="1">IFERROR(INDEX('3. GRI Pricing'!$A$16:$AP$616,MATCH('PBI data'!$B3801,'3. GRI Pricing'!$A$16:$A$616,0),MATCH('PBI data'!$D3801,'3. GRI Pricing'!$A$16:$AP$16,0)),0)</f>
        <v>0</v>
      </c>
    </row>
    <row r="3802" spans="1:5" x14ac:dyDescent="0.25">
      <c r="B3802" s="1">
        <f t="shared" ca="1" si="555"/>
        <v>0</v>
      </c>
      <c r="C3802" s="384">
        <f t="shared" si="554"/>
        <v>45809</v>
      </c>
      <c r="D3802" s="384">
        <f t="shared" si="554"/>
        <v>45838</v>
      </c>
      <c r="E3802" s="385">
        <f ca="1">IFERROR(INDEX('3. GRI Pricing'!$A$16:$AP$616,MATCH('PBI data'!$B3802,'3. GRI Pricing'!$A$16:$A$616,0),MATCH('PBI data'!$D3802,'3. GRI Pricing'!$A$16:$AP$16,0)),0)</f>
        <v>0</v>
      </c>
    </row>
    <row r="3803" spans="1:5" x14ac:dyDescent="0.25">
      <c r="B3803" s="1">
        <f t="shared" ca="1" si="555"/>
        <v>0</v>
      </c>
      <c r="C3803" s="384">
        <f t="shared" si="554"/>
        <v>45839</v>
      </c>
      <c r="D3803" s="384">
        <f t="shared" si="554"/>
        <v>45869</v>
      </c>
      <c r="E3803" s="385">
        <f ca="1">IFERROR(INDEX('3. GRI Pricing'!$A$16:$AP$616,MATCH('PBI data'!$B3803,'3. GRI Pricing'!$A$16:$A$616,0),MATCH('PBI data'!$D3803,'3. GRI Pricing'!$A$16:$AP$16,0)),0)</f>
        <v>0</v>
      </c>
    </row>
    <row r="3804" spans="1:5" x14ac:dyDescent="0.25">
      <c r="B3804" s="1">
        <f t="shared" ca="1" si="555"/>
        <v>0</v>
      </c>
      <c r="C3804" s="384">
        <f t="shared" si="554"/>
        <v>45870</v>
      </c>
      <c r="D3804" s="384">
        <f t="shared" si="554"/>
        <v>45900</v>
      </c>
      <c r="E3804" s="385">
        <f ca="1">IFERROR(INDEX('3. GRI Pricing'!$A$16:$AP$616,MATCH('PBI data'!$B3804,'3. GRI Pricing'!$A$16:$A$616,0),MATCH('PBI data'!$D3804,'3. GRI Pricing'!$A$16:$AP$16,0)),0)</f>
        <v>0</v>
      </c>
    </row>
    <row r="3805" spans="1:5" x14ac:dyDescent="0.25">
      <c r="B3805" s="1">
        <f t="shared" ca="1" si="555"/>
        <v>0</v>
      </c>
      <c r="C3805" s="384">
        <f t="shared" si="554"/>
        <v>45901</v>
      </c>
      <c r="D3805" s="384">
        <f t="shared" si="554"/>
        <v>45930</v>
      </c>
      <c r="E3805" s="385">
        <f ca="1">IFERROR(INDEX('3. GRI Pricing'!$A$16:$AP$616,MATCH('PBI data'!$B3805,'3. GRI Pricing'!$A$16:$A$616,0),MATCH('PBI data'!$D3805,'3. GRI Pricing'!$A$16:$AP$16,0)),0)</f>
        <v>0</v>
      </c>
    </row>
    <row r="3806" spans="1:5" x14ac:dyDescent="0.25">
      <c r="A3806" s="381">
        <f>A3794+1</f>
        <v>318</v>
      </c>
      <c r="B3806" s="383">
        <f ca="1">OFFSET('3. GRI Pricing'!$A$16,'PBI data'!A3806,0)</f>
        <v>0</v>
      </c>
      <c r="C3806" s="384">
        <f t="shared" si="554"/>
        <v>45566</v>
      </c>
      <c r="D3806" s="384">
        <f t="shared" si="554"/>
        <v>45596</v>
      </c>
      <c r="E3806" s="385">
        <f ca="1">IFERROR(INDEX('3. GRI Pricing'!$A$16:$AP$616,MATCH('PBI data'!$B3806,'3. GRI Pricing'!$A$16:$A$616,0),MATCH('PBI data'!$D3806,'3. GRI Pricing'!$A$16:$AP$16,0)),0)</f>
        <v>0</v>
      </c>
    </row>
    <row r="3807" spans="1:5" x14ac:dyDescent="0.25">
      <c r="B3807" s="1">
        <f ca="1">B3806</f>
        <v>0</v>
      </c>
      <c r="C3807" s="384">
        <f t="shared" ref="C3807:D3822" si="556">C3795</f>
        <v>45597</v>
      </c>
      <c r="D3807" s="384">
        <f t="shared" si="556"/>
        <v>45626</v>
      </c>
      <c r="E3807" s="385">
        <f ca="1">IFERROR(INDEX('3. GRI Pricing'!$A$16:$AP$616,MATCH('PBI data'!$B3807,'3. GRI Pricing'!$A$16:$A$616,0),MATCH('PBI data'!$D3807,'3. GRI Pricing'!$A$16:$AP$16,0)),0)</f>
        <v>0</v>
      </c>
    </row>
    <row r="3808" spans="1:5" x14ac:dyDescent="0.25">
      <c r="B3808" s="1">
        <f t="shared" ref="B3808:B3817" ca="1" si="557">B3807</f>
        <v>0</v>
      </c>
      <c r="C3808" s="384">
        <f t="shared" si="556"/>
        <v>45627</v>
      </c>
      <c r="D3808" s="384">
        <f t="shared" si="556"/>
        <v>45657</v>
      </c>
      <c r="E3808" s="385">
        <f ca="1">IFERROR(INDEX('3. GRI Pricing'!$A$16:$AP$616,MATCH('PBI data'!$B3808,'3. GRI Pricing'!$A$16:$A$616,0),MATCH('PBI data'!$D3808,'3. GRI Pricing'!$A$16:$AP$16,0)),0)</f>
        <v>0</v>
      </c>
    </row>
    <row r="3809" spans="1:5" x14ac:dyDescent="0.25">
      <c r="B3809" s="1">
        <f t="shared" ca="1" si="557"/>
        <v>0</v>
      </c>
      <c r="C3809" s="384">
        <f t="shared" si="556"/>
        <v>45658</v>
      </c>
      <c r="D3809" s="384">
        <f t="shared" si="556"/>
        <v>45688</v>
      </c>
      <c r="E3809" s="385">
        <f ca="1">IFERROR(INDEX('3. GRI Pricing'!$A$16:$AP$616,MATCH('PBI data'!$B3809,'3. GRI Pricing'!$A$16:$A$616,0),MATCH('PBI data'!$D3809,'3. GRI Pricing'!$A$16:$AP$16,0)),0)</f>
        <v>0</v>
      </c>
    </row>
    <row r="3810" spans="1:5" x14ac:dyDescent="0.25">
      <c r="B3810" s="1">
        <f t="shared" ca="1" si="557"/>
        <v>0</v>
      </c>
      <c r="C3810" s="384">
        <f t="shared" si="556"/>
        <v>45689</v>
      </c>
      <c r="D3810" s="384">
        <f t="shared" si="556"/>
        <v>45716</v>
      </c>
      <c r="E3810" s="385">
        <f ca="1">IFERROR(INDEX('3. GRI Pricing'!$A$16:$AP$616,MATCH('PBI data'!$B3810,'3. GRI Pricing'!$A$16:$A$616,0),MATCH('PBI data'!$D3810,'3. GRI Pricing'!$A$16:$AP$16,0)),0)</f>
        <v>0</v>
      </c>
    </row>
    <row r="3811" spans="1:5" x14ac:dyDescent="0.25">
      <c r="B3811" s="1">
        <f t="shared" ca="1" si="557"/>
        <v>0</v>
      </c>
      <c r="C3811" s="384">
        <f t="shared" si="556"/>
        <v>45717</v>
      </c>
      <c r="D3811" s="384">
        <f t="shared" si="556"/>
        <v>45747</v>
      </c>
      <c r="E3811" s="385">
        <f ca="1">IFERROR(INDEX('3. GRI Pricing'!$A$16:$AP$616,MATCH('PBI data'!$B3811,'3. GRI Pricing'!$A$16:$A$616,0),MATCH('PBI data'!$D3811,'3. GRI Pricing'!$A$16:$AP$16,0)),0)</f>
        <v>0</v>
      </c>
    </row>
    <row r="3812" spans="1:5" x14ac:dyDescent="0.25">
      <c r="B3812" s="1">
        <f t="shared" ca="1" si="557"/>
        <v>0</v>
      </c>
      <c r="C3812" s="384">
        <f t="shared" si="556"/>
        <v>45748</v>
      </c>
      <c r="D3812" s="384">
        <f t="shared" si="556"/>
        <v>45777</v>
      </c>
      <c r="E3812" s="385">
        <f ca="1">IFERROR(INDEX('3. GRI Pricing'!$A$16:$AP$616,MATCH('PBI data'!$B3812,'3. GRI Pricing'!$A$16:$A$616,0),MATCH('PBI data'!$D3812,'3. GRI Pricing'!$A$16:$AP$16,0)),0)</f>
        <v>0</v>
      </c>
    </row>
    <row r="3813" spans="1:5" x14ac:dyDescent="0.25">
      <c r="B3813" s="1">
        <f t="shared" ca="1" si="557"/>
        <v>0</v>
      </c>
      <c r="C3813" s="384">
        <f t="shared" si="556"/>
        <v>45778</v>
      </c>
      <c r="D3813" s="384">
        <f t="shared" si="556"/>
        <v>45808</v>
      </c>
      <c r="E3813" s="385">
        <f ca="1">IFERROR(INDEX('3. GRI Pricing'!$A$16:$AP$616,MATCH('PBI data'!$B3813,'3. GRI Pricing'!$A$16:$A$616,0),MATCH('PBI data'!$D3813,'3. GRI Pricing'!$A$16:$AP$16,0)),0)</f>
        <v>0</v>
      </c>
    </row>
    <row r="3814" spans="1:5" x14ac:dyDescent="0.25">
      <c r="B3814" s="1">
        <f t="shared" ca="1" si="557"/>
        <v>0</v>
      </c>
      <c r="C3814" s="384">
        <f t="shared" si="556"/>
        <v>45809</v>
      </c>
      <c r="D3814" s="384">
        <f t="shared" si="556"/>
        <v>45838</v>
      </c>
      <c r="E3814" s="385">
        <f ca="1">IFERROR(INDEX('3. GRI Pricing'!$A$16:$AP$616,MATCH('PBI data'!$B3814,'3. GRI Pricing'!$A$16:$A$616,0),MATCH('PBI data'!$D3814,'3. GRI Pricing'!$A$16:$AP$16,0)),0)</f>
        <v>0</v>
      </c>
    </row>
    <row r="3815" spans="1:5" x14ac:dyDescent="0.25">
      <c r="B3815" s="1">
        <f t="shared" ca="1" si="557"/>
        <v>0</v>
      </c>
      <c r="C3815" s="384">
        <f t="shared" si="556"/>
        <v>45839</v>
      </c>
      <c r="D3815" s="384">
        <f t="shared" si="556"/>
        <v>45869</v>
      </c>
      <c r="E3815" s="385">
        <f ca="1">IFERROR(INDEX('3. GRI Pricing'!$A$16:$AP$616,MATCH('PBI data'!$B3815,'3. GRI Pricing'!$A$16:$A$616,0),MATCH('PBI data'!$D3815,'3. GRI Pricing'!$A$16:$AP$16,0)),0)</f>
        <v>0</v>
      </c>
    </row>
    <row r="3816" spans="1:5" x14ac:dyDescent="0.25">
      <c r="B3816" s="1">
        <f t="shared" ca="1" si="557"/>
        <v>0</v>
      </c>
      <c r="C3816" s="384">
        <f t="shared" si="556"/>
        <v>45870</v>
      </c>
      <c r="D3816" s="384">
        <f t="shared" si="556"/>
        <v>45900</v>
      </c>
      <c r="E3816" s="385">
        <f ca="1">IFERROR(INDEX('3. GRI Pricing'!$A$16:$AP$616,MATCH('PBI data'!$B3816,'3. GRI Pricing'!$A$16:$A$616,0),MATCH('PBI data'!$D3816,'3. GRI Pricing'!$A$16:$AP$16,0)),0)</f>
        <v>0</v>
      </c>
    </row>
    <row r="3817" spans="1:5" x14ac:dyDescent="0.25">
      <c r="B3817" s="1">
        <f t="shared" ca="1" si="557"/>
        <v>0</v>
      </c>
      <c r="C3817" s="384">
        <f t="shared" si="556"/>
        <v>45901</v>
      </c>
      <c r="D3817" s="384">
        <f t="shared" si="556"/>
        <v>45930</v>
      </c>
      <c r="E3817" s="385">
        <f ca="1">IFERROR(INDEX('3. GRI Pricing'!$A$16:$AP$616,MATCH('PBI data'!$B3817,'3. GRI Pricing'!$A$16:$A$616,0),MATCH('PBI data'!$D3817,'3. GRI Pricing'!$A$16:$AP$16,0)),0)</f>
        <v>0</v>
      </c>
    </row>
    <row r="3818" spans="1:5" x14ac:dyDescent="0.25">
      <c r="A3818" s="381">
        <f>A3806+1</f>
        <v>319</v>
      </c>
      <c r="B3818" s="383">
        <f ca="1">OFFSET('3. GRI Pricing'!$A$16,'PBI data'!A3818,0)</f>
        <v>0</v>
      </c>
      <c r="C3818" s="384">
        <f t="shared" si="556"/>
        <v>45566</v>
      </c>
      <c r="D3818" s="384">
        <f t="shared" si="556"/>
        <v>45596</v>
      </c>
      <c r="E3818" s="385">
        <f ca="1">IFERROR(INDEX('3. GRI Pricing'!$A$16:$AP$616,MATCH('PBI data'!$B3818,'3. GRI Pricing'!$A$16:$A$616,0),MATCH('PBI data'!$D3818,'3. GRI Pricing'!$A$16:$AP$16,0)),0)</f>
        <v>0</v>
      </c>
    </row>
    <row r="3819" spans="1:5" x14ac:dyDescent="0.25">
      <c r="B3819" s="1">
        <f ca="1">B3818</f>
        <v>0</v>
      </c>
      <c r="C3819" s="384">
        <f t="shared" si="556"/>
        <v>45597</v>
      </c>
      <c r="D3819" s="384">
        <f t="shared" si="556"/>
        <v>45626</v>
      </c>
      <c r="E3819" s="385">
        <f ca="1">IFERROR(INDEX('3. GRI Pricing'!$A$16:$AP$616,MATCH('PBI data'!$B3819,'3. GRI Pricing'!$A$16:$A$616,0),MATCH('PBI data'!$D3819,'3. GRI Pricing'!$A$16:$AP$16,0)),0)</f>
        <v>0</v>
      </c>
    </row>
    <row r="3820" spans="1:5" x14ac:dyDescent="0.25">
      <c r="B3820" s="1">
        <f t="shared" ref="B3820:B3829" ca="1" si="558">B3819</f>
        <v>0</v>
      </c>
      <c r="C3820" s="384">
        <f t="shared" si="556"/>
        <v>45627</v>
      </c>
      <c r="D3820" s="384">
        <f t="shared" si="556"/>
        <v>45657</v>
      </c>
      <c r="E3820" s="385">
        <f ca="1">IFERROR(INDEX('3. GRI Pricing'!$A$16:$AP$616,MATCH('PBI data'!$B3820,'3. GRI Pricing'!$A$16:$A$616,0),MATCH('PBI data'!$D3820,'3. GRI Pricing'!$A$16:$AP$16,0)),0)</f>
        <v>0</v>
      </c>
    </row>
    <row r="3821" spans="1:5" x14ac:dyDescent="0.25">
      <c r="B3821" s="1">
        <f t="shared" ca="1" si="558"/>
        <v>0</v>
      </c>
      <c r="C3821" s="384">
        <f t="shared" si="556"/>
        <v>45658</v>
      </c>
      <c r="D3821" s="384">
        <f t="shared" si="556"/>
        <v>45688</v>
      </c>
      <c r="E3821" s="385">
        <f ca="1">IFERROR(INDEX('3. GRI Pricing'!$A$16:$AP$616,MATCH('PBI data'!$B3821,'3. GRI Pricing'!$A$16:$A$616,0),MATCH('PBI data'!$D3821,'3. GRI Pricing'!$A$16:$AP$16,0)),0)</f>
        <v>0</v>
      </c>
    </row>
    <row r="3822" spans="1:5" x14ac:dyDescent="0.25">
      <c r="B3822" s="1">
        <f t="shared" ca="1" si="558"/>
        <v>0</v>
      </c>
      <c r="C3822" s="384">
        <f t="shared" si="556"/>
        <v>45689</v>
      </c>
      <c r="D3822" s="384">
        <f t="shared" si="556"/>
        <v>45716</v>
      </c>
      <c r="E3822" s="385">
        <f ca="1">IFERROR(INDEX('3. GRI Pricing'!$A$16:$AP$616,MATCH('PBI data'!$B3822,'3. GRI Pricing'!$A$16:$A$616,0),MATCH('PBI data'!$D3822,'3. GRI Pricing'!$A$16:$AP$16,0)),0)</f>
        <v>0</v>
      </c>
    </row>
    <row r="3823" spans="1:5" x14ac:dyDescent="0.25">
      <c r="B3823" s="1">
        <f t="shared" ca="1" si="558"/>
        <v>0</v>
      </c>
      <c r="C3823" s="384">
        <f t="shared" ref="C3823:D3838" si="559">C3811</f>
        <v>45717</v>
      </c>
      <c r="D3823" s="384">
        <f t="shared" si="559"/>
        <v>45747</v>
      </c>
      <c r="E3823" s="385">
        <f ca="1">IFERROR(INDEX('3. GRI Pricing'!$A$16:$AP$616,MATCH('PBI data'!$B3823,'3. GRI Pricing'!$A$16:$A$616,0),MATCH('PBI data'!$D3823,'3. GRI Pricing'!$A$16:$AP$16,0)),0)</f>
        <v>0</v>
      </c>
    </row>
    <row r="3824" spans="1:5" x14ac:dyDescent="0.25">
      <c r="B3824" s="1">
        <f t="shared" ca="1" si="558"/>
        <v>0</v>
      </c>
      <c r="C3824" s="384">
        <f t="shared" si="559"/>
        <v>45748</v>
      </c>
      <c r="D3824" s="384">
        <f t="shared" si="559"/>
        <v>45777</v>
      </c>
      <c r="E3824" s="385">
        <f ca="1">IFERROR(INDEX('3. GRI Pricing'!$A$16:$AP$616,MATCH('PBI data'!$B3824,'3. GRI Pricing'!$A$16:$A$616,0),MATCH('PBI data'!$D3824,'3. GRI Pricing'!$A$16:$AP$16,0)),0)</f>
        <v>0</v>
      </c>
    </row>
    <row r="3825" spans="1:5" x14ac:dyDescent="0.25">
      <c r="B3825" s="1">
        <f t="shared" ca="1" si="558"/>
        <v>0</v>
      </c>
      <c r="C3825" s="384">
        <f t="shared" si="559"/>
        <v>45778</v>
      </c>
      <c r="D3825" s="384">
        <f t="shared" si="559"/>
        <v>45808</v>
      </c>
      <c r="E3825" s="385">
        <f ca="1">IFERROR(INDEX('3. GRI Pricing'!$A$16:$AP$616,MATCH('PBI data'!$B3825,'3. GRI Pricing'!$A$16:$A$616,0),MATCH('PBI data'!$D3825,'3. GRI Pricing'!$A$16:$AP$16,0)),0)</f>
        <v>0</v>
      </c>
    </row>
    <row r="3826" spans="1:5" x14ac:dyDescent="0.25">
      <c r="B3826" s="1">
        <f t="shared" ca="1" si="558"/>
        <v>0</v>
      </c>
      <c r="C3826" s="384">
        <f t="shared" si="559"/>
        <v>45809</v>
      </c>
      <c r="D3826" s="384">
        <f t="shared" si="559"/>
        <v>45838</v>
      </c>
      <c r="E3826" s="385">
        <f ca="1">IFERROR(INDEX('3. GRI Pricing'!$A$16:$AP$616,MATCH('PBI data'!$B3826,'3. GRI Pricing'!$A$16:$A$616,0),MATCH('PBI data'!$D3826,'3. GRI Pricing'!$A$16:$AP$16,0)),0)</f>
        <v>0</v>
      </c>
    </row>
    <row r="3827" spans="1:5" x14ac:dyDescent="0.25">
      <c r="B3827" s="1">
        <f t="shared" ca="1" si="558"/>
        <v>0</v>
      </c>
      <c r="C3827" s="384">
        <f t="shared" si="559"/>
        <v>45839</v>
      </c>
      <c r="D3827" s="384">
        <f t="shared" si="559"/>
        <v>45869</v>
      </c>
      <c r="E3827" s="385">
        <f ca="1">IFERROR(INDEX('3. GRI Pricing'!$A$16:$AP$616,MATCH('PBI data'!$B3827,'3. GRI Pricing'!$A$16:$A$616,0),MATCH('PBI data'!$D3827,'3. GRI Pricing'!$A$16:$AP$16,0)),0)</f>
        <v>0</v>
      </c>
    </row>
    <row r="3828" spans="1:5" x14ac:dyDescent="0.25">
      <c r="B3828" s="1">
        <f t="shared" ca="1" si="558"/>
        <v>0</v>
      </c>
      <c r="C3828" s="384">
        <f t="shared" si="559"/>
        <v>45870</v>
      </c>
      <c r="D3828" s="384">
        <f t="shared" si="559"/>
        <v>45900</v>
      </c>
      <c r="E3828" s="385">
        <f ca="1">IFERROR(INDEX('3. GRI Pricing'!$A$16:$AP$616,MATCH('PBI data'!$B3828,'3. GRI Pricing'!$A$16:$A$616,0),MATCH('PBI data'!$D3828,'3. GRI Pricing'!$A$16:$AP$16,0)),0)</f>
        <v>0</v>
      </c>
    </row>
    <row r="3829" spans="1:5" x14ac:dyDescent="0.25">
      <c r="B3829" s="1">
        <f t="shared" ca="1" si="558"/>
        <v>0</v>
      </c>
      <c r="C3829" s="384">
        <f t="shared" si="559"/>
        <v>45901</v>
      </c>
      <c r="D3829" s="384">
        <f t="shared" si="559"/>
        <v>45930</v>
      </c>
      <c r="E3829" s="385">
        <f ca="1">IFERROR(INDEX('3. GRI Pricing'!$A$16:$AP$616,MATCH('PBI data'!$B3829,'3. GRI Pricing'!$A$16:$A$616,0),MATCH('PBI data'!$D3829,'3. GRI Pricing'!$A$16:$AP$16,0)),0)</f>
        <v>0</v>
      </c>
    </row>
    <row r="3830" spans="1:5" x14ac:dyDescent="0.25">
      <c r="A3830" s="381">
        <f>A3818+1</f>
        <v>320</v>
      </c>
      <c r="B3830" s="383">
        <f ca="1">OFFSET('3. GRI Pricing'!$A$16,'PBI data'!A3830,0)</f>
        <v>0</v>
      </c>
      <c r="C3830" s="384">
        <f t="shared" si="559"/>
        <v>45566</v>
      </c>
      <c r="D3830" s="384">
        <f t="shared" si="559"/>
        <v>45596</v>
      </c>
      <c r="E3830" s="385">
        <f ca="1">IFERROR(INDEX('3. GRI Pricing'!$A$16:$AP$616,MATCH('PBI data'!$B3830,'3. GRI Pricing'!$A$16:$A$616,0),MATCH('PBI data'!$D3830,'3. GRI Pricing'!$A$16:$AP$16,0)),0)</f>
        <v>0</v>
      </c>
    </row>
    <row r="3831" spans="1:5" x14ac:dyDescent="0.25">
      <c r="B3831" s="1">
        <f ca="1">B3830</f>
        <v>0</v>
      </c>
      <c r="C3831" s="384">
        <f t="shared" si="559"/>
        <v>45597</v>
      </c>
      <c r="D3831" s="384">
        <f t="shared" si="559"/>
        <v>45626</v>
      </c>
      <c r="E3831" s="385">
        <f ca="1">IFERROR(INDEX('3. GRI Pricing'!$A$16:$AP$616,MATCH('PBI data'!$B3831,'3. GRI Pricing'!$A$16:$A$616,0),MATCH('PBI data'!$D3831,'3. GRI Pricing'!$A$16:$AP$16,0)),0)</f>
        <v>0</v>
      </c>
    </row>
    <row r="3832" spans="1:5" x14ac:dyDescent="0.25">
      <c r="B3832" s="1">
        <f t="shared" ref="B3832:B3841" ca="1" si="560">B3831</f>
        <v>0</v>
      </c>
      <c r="C3832" s="384">
        <f t="shared" si="559"/>
        <v>45627</v>
      </c>
      <c r="D3832" s="384">
        <f t="shared" si="559"/>
        <v>45657</v>
      </c>
      <c r="E3832" s="385">
        <f ca="1">IFERROR(INDEX('3. GRI Pricing'!$A$16:$AP$616,MATCH('PBI data'!$B3832,'3. GRI Pricing'!$A$16:$A$616,0),MATCH('PBI data'!$D3832,'3. GRI Pricing'!$A$16:$AP$16,0)),0)</f>
        <v>0</v>
      </c>
    </row>
    <row r="3833" spans="1:5" x14ac:dyDescent="0.25">
      <c r="B3833" s="1">
        <f t="shared" ca="1" si="560"/>
        <v>0</v>
      </c>
      <c r="C3833" s="384">
        <f t="shared" si="559"/>
        <v>45658</v>
      </c>
      <c r="D3833" s="384">
        <f t="shared" si="559"/>
        <v>45688</v>
      </c>
      <c r="E3833" s="385">
        <f ca="1">IFERROR(INDEX('3. GRI Pricing'!$A$16:$AP$616,MATCH('PBI data'!$B3833,'3. GRI Pricing'!$A$16:$A$616,0),MATCH('PBI data'!$D3833,'3. GRI Pricing'!$A$16:$AP$16,0)),0)</f>
        <v>0</v>
      </c>
    </row>
    <row r="3834" spans="1:5" x14ac:dyDescent="0.25">
      <c r="B3834" s="1">
        <f t="shared" ca="1" si="560"/>
        <v>0</v>
      </c>
      <c r="C3834" s="384">
        <f t="shared" si="559"/>
        <v>45689</v>
      </c>
      <c r="D3834" s="384">
        <f t="shared" si="559"/>
        <v>45716</v>
      </c>
      <c r="E3834" s="385">
        <f ca="1">IFERROR(INDEX('3. GRI Pricing'!$A$16:$AP$616,MATCH('PBI data'!$B3834,'3. GRI Pricing'!$A$16:$A$616,0),MATCH('PBI data'!$D3834,'3. GRI Pricing'!$A$16:$AP$16,0)),0)</f>
        <v>0</v>
      </c>
    </row>
    <row r="3835" spans="1:5" x14ac:dyDescent="0.25">
      <c r="B3835" s="1">
        <f t="shared" ca="1" si="560"/>
        <v>0</v>
      </c>
      <c r="C3835" s="384">
        <f t="shared" si="559"/>
        <v>45717</v>
      </c>
      <c r="D3835" s="384">
        <f t="shared" si="559"/>
        <v>45747</v>
      </c>
      <c r="E3835" s="385">
        <f ca="1">IFERROR(INDEX('3. GRI Pricing'!$A$16:$AP$616,MATCH('PBI data'!$B3835,'3. GRI Pricing'!$A$16:$A$616,0),MATCH('PBI data'!$D3835,'3. GRI Pricing'!$A$16:$AP$16,0)),0)</f>
        <v>0</v>
      </c>
    </row>
    <row r="3836" spans="1:5" x14ac:dyDescent="0.25">
      <c r="B3836" s="1">
        <f t="shared" ca="1" si="560"/>
        <v>0</v>
      </c>
      <c r="C3836" s="384">
        <f t="shared" si="559"/>
        <v>45748</v>
      </c>
      <c r="D3836" s="384">
        <f t="shared" si="559"/>
        <v>45777</v>
      </c>
      <c r="E3836" s="385">
        <f ca="1">IFERROR(INDEX('3. GRI Pricing'!$A$16:$AP$616,MATCH('PBI data'!$B3836,'3. GRI Pricing'!$A$16:$A$616,0),MATCH('PBI data'!$D3836,'3. GRI Pricing'!$A$16:$AP$16,0)),0)</f>
        <v>0</v>
      </c>
    </row>
    <row r="3837" spans="1:5" x14ac:dyDescent="0.25">
      <c r="B3837" s="1">
        <f t="shared" ca="1" si="560"/>
        <v>0</v>
      </c>
      <c r="C3837" s="384">
        <f t="shared" si="559"/>
        <v>45778</v>
      </c>
      <c r="D3837" s="384">
        <f t="shared" si="559"/>
        <v>45808</v>
      </c>
      <c r="E3837" s="385">
        <f ca="1">IFERROR(INDEX('3. GRI Pricing'!$A$16:$AP$616,MATCH('PBI data'!$B3837,'3. GRI Pricing'!$A$16:$A$616,0),MATCH('PBI data'!$D3837,'3. GRI Pricing'!$A$16:$AP$16,0)),0)</f>
        <v>0</v>
      </c>
    </row>
    <row r="3838" spans="1:5" x14ac:dyDescent="0.25">
      <c r="B3838" s="1">
        <f t="shared" ca="1" si="560"/>
        <v>0</v>
      </c>
      <c r="C3838" s="384">
        <f t="shared" si="559"/>
        <v>45809</v>
      </c>
      <c r="D3838" s="384">
        <f t="shared" si="559"/>
        <v>45838</v>
      </c>
      <c r="E3838" s="385">
        <f ca="1">IFERROR(INDEX('3. GRI Pricing'!$A$16:$AP$616,MATCH('PBI data'!$B3838,'3. GRI Pricing'!$A$16:$A$616,0),MATCH('PBI data'!$D3838,'3. GRI Pricing'!$A$16:$AP$16,0)),0)</f>
        <v>0</v>
      </c>
    </row>
    <row r="3839" spans="1:5" x14ac:dyDescent="0.25">
      <c r="B3839" s="1">
        <f t="shared" ca="1" si="560"/>
        <v>0</v>
      </c>
      <c r="C3839" s="384">
        <f t="shared" ref="C3839:D3854" si="561">C3827</f>
        <v>45839</v>
      </c>
      <c r="D3839" s="384">
        <f t="shared" si="561"/>
        <v>45869</v>
      </c>
      <c r="E3839" s="385">
        <f ca="1">IFERROR(INDEX('3. GRI Pricing'!$A$16:$AP$616,MATCH('PBI data'!$B3839,'3. GRI Pricing'!$A$16:$A$616,0),MATCH('PBI data'!$D3839,'3. GRI Pricing'!$A$16:$AP$16,0)),0)</f>
        <v>0</v>
      </c>
    </row>
    <row r="3840" spans="1:5" x14ac:dyDescent="0.25">
      <c r="B3840" s="1">
        <f t="shared" ca="1" si="560"/>
        <v>0</v>
      </c>
      <c r="C3840" s="384">
        <f t="shared" si="561"/>
        <v>45870</v>
      </c>
      <c r="D3840" s="384">
        <f t="shared" si="561"/>
        <v>45900</v>
      </c>
      <c r="E3840" s="385">
        <f ca="1">IFERROR(INDEX('3. GRI Pricing'!$A$16:$AP$616,MATCH('PBI data'!$B3840,'3. GRI Pricing'!$A$16:$A$616,0),MATCH('PBI data'!$D3840,'3. GRI Pricing'!$A$16:$AP$16,0)),0)</f>
        <v>0</v>
      </c>
    </row>
    <row r="3841" spans="1:5" x14ac:dyDescent="0.25">
      <c r="B3841" s="1">
        <f t="shared" ca="1" si="560"/>
        <v>0</v>
      </c>
      <c r="C3841" s="384">
        <f t="shared" si="561"/>
        <v>45901</v>
      </c>
      <c r="D3841" s="384">
        <f t="shared" si="561"/>
        <v>45930</v>
      </c>
      <c r="E3841" s="385">
        <f ca="1">IFERROR(INDEX('3. GRI Pricing'!$A$16:$AP$616,MATCH('PBI data'!$B3841,'3. GRI Pricing'!$A$16:$A$616,0),MATCH('PBI data'!$D3841,'3. GRI Pricing'!$A$16:$AP$16,0)),0)</f>
        <v>0</v>
      </c>
    </row>
    <row r="3842" spans="1:5" x14ac:dyDescent="0.25">
      <c r="A3842" s="381">
        <f>A3830+1</f>
        <v>321</v>
      </c>
      <c r="B3842" s="383">
        <f ca="1">OFFSET('3. GRI Pricing'!$A$16,'PBI data'!A3842,0)</f>
        <v>0</v>
      </c>
      <c r="C3842" s="384">
        <f t="shared" si="561"/>
        <v>45566</v>
      </c>
      <c r="D3842" s="384">
        <f t="shared" si="561"/>
        <v>45596</v>
      </c>
      <c r="E3842" s="385">
        <f ca="1">IFERROR(INDEX('3. GRI Pricing'!$A$16:$AP$616,MATCH('PBI data'!$B3842,'3. GRI Pricing'!$A$16:$A$616,0),MATCH('PBI data'!$D3842,'3. GRI Pricing'!$A$16:$AP$16,0)),0)</f>
        <v>0</v>
      </c>
    </row>
    <row r="3843" spans="1:5" x14ac:dyDescent="0.25">
      <c r="B3843" s="1">
        <f ca="1">B3842</f>
        <v>0</v>
      </c>
      <c r="C3843" s="384">
        <f t="shared" si="561"/>
        <v>45597</v>
      </c>
      <c r="D3843" s="384">
        <f t="shared" si="561"/>
        <v>45626</v>
      </c>
      <c r="E3843" s="385">
        <f ca="1">IFERROR(INDEX('3. GRI Pricing'!$A$16:$AP$616,MATCH('PBI data'!$B3843,'3. GRI Pricing'!$A$16:$A$616,0),MATCH('PBI data'!$D3843,'3. GRI Pricing'!$A$16:$AP$16,0)),0)</f>
        <v>0</v>
      </c>
    </row>
    <row r="3844" spans="1:5" x14ac:dyDescent="0.25">
      <c r="B3844" s="1">
        <f t="shared" ref="B3844:B3853" ca="1" si="562">B3843</f>
        <v>0</v>
      </c>
      <c r="C3844" s="384">
        <f t="shared" si="561"/>
        <v>45627</v>
      </c>
      <c r="D3844" s="384">
        <f t="shared" si="561"/>
        <v>45657</v>
      </c>
      <c r="E3844" s="385">
        <f ca="1">IFERROR(INDEX('3. GRI Pricing'!$A$16:$AP$616,MATCH('PBI data'!$B3844,'3. GRI Pricing'!$A$16:$A$616,0),MATCH('PBI data'!$D3844,'3. GRI Pricing'!$A$16:$AP$16,0)),0)</f>
        <v>0</v>
      </c>
    </row>
    <row r="3845" spans="1:5" x14ac:dyDescent="0.25">
      <c r="B3845" s="1">
        <f t="shared" ca="1" si="562"/>
        <v>0</v>
      </c>
      <c r="C3845" s="384">
        <f t="shared" si="561"/>
        <v>45658</v>
      </c>
      <c r="D3845" s="384">
        <f t="shared" si="561"/>
        <v>45688</v>
      </c>
      <c r="E3845" s="385">
        <f ca="1">IFERROR(INDEX('3. GRI Pricing'!$A$16:$AP$616,MATCH('PBI data'!$B3845,'3. GRI Pricing'!$A$16:$A$616,0),MATCH('PBI data'!$D3845,'3. GRI Pricing'!$A$16:$AP$16,0)),0)</f>
        <v>0</v>
      </c>
    </row>
    <row r="3846" spans="1:5" x14ac:dyDescent="0.25">
      <c r="B3846" s="1">
        <f t="shared" ca="1" si="562"/>
        <v>0</v>
      </c>
      <c r="C3846" s="384">
        <f t="shared" si="561"/>
        <v>45689</v>
      </c>
      <c r="D3846" s="384">
        <f t="shared" si="561"/>
        <v>45716</v>
      </c>
      <c r="E3846" s="385">
        <f ca="1">IFERROR(INDEX('3. GRI Pricing'!$A$16:$AP$616,MATCH('PBI data'!$B3846,'3. GRI Pricing'!$A$16:$A$616,0),MATCH('PBI data'!$D3846,'3. GRI Pricing'!$A$16:$AP$16,0)),0)</f>
        <v>0</v>
      </c>
    </row>
    <row r="3847" spans="1:5" x14ac:dyDescent="0.25">
      <c r="B3847" s="1">
        <f t="shared" ca="1" si="562"/>
        <v>0</v>
      </c>
      <c r="C3847" s="384">
        <f t="shared" si="561"/>
        <v>45717</v>
      </c>
      <c r="D3847" s="384">
        <f t="shared" si="561"/>
        <v>45747</v>
      </c>
      <c r="E3847" s="385">
        <f ca="1">IFERROR(INDEX('3. GRI Pricing'!$A$16:$AP$616,MATCH('PBI data'!$B3847,'3. GRI Pricing'!$A$16:$A$616,0),MATCH('PBI data'!$D3847,'3. GRI Pricing'!$A$16:$AP$16,0)),0)</f>
        <v>0</v>
      </c>
    </row>
    <row r="3848" spans="1:5" x14ac:dyDescent="0.25">
      <c r="B3848" s="1">
        <f t="shared" ca="1" si="562"/>
        <v>0</v>
      </c>
      <c r="C3848" s="384">
        <f t="shared" si="561"/>
        <v>45748</v>
      </c>
      <c r="D3848" s="384">
        <f t="shared" si="561"/>
        <v>45777</v>
      </c>
      <c r="E3848" s="385">
        <f ca="1">IFERROR(INDEX('3. GRI Pricing'!$A$16:$AP$616,MATCH('PBI data'!$B3848,'3. GRI Pricing'!$A$16:$A$616,0),MATCH('PBI data'!$D3848,'3. GRI Pricing'!$A$16:$AP$16,0)),0)</f>
        <v>0</v>
      </c>
    </row>
    <row r="3849" spans="1:5" x14ac:dyDescent="0.25">
      <c r="B3849" s="1">
        <f t="shared" ca="1" si="562"/>
        <v>0</v>
      </c>
      <c r="C3849" s="384">
        <f t="shared" si="561"/>
        <v>45778</v>
      </c>
      <c r="D3849" s="384">
        <f t="shared" si="561"/>
        <v>45808</v>
      </c>
      <c r="E3849" s="385">
        <f ca="1">IFERROR(INDEX('3. GRI Pricing'!$A$16:$AP$616,MATCH('PBI data'!$B3849,'3. GRI Pricing'!$A$16:$A$616,0),MATCH('PBI data'!$D3849,'3. GRI Pricing'!$A$16:$AP$16,0)),0)</f>
        <v>0</v>
      </c>
    </row>
    <row r="3850" spans="1:5" x14ac:dyDescent="0.25">
      <c r="B3850" s="1">
        <f t="shared" ca="1" si="562"/>
        <v>0</v>
      </c>
      <c r="C3850" s="384">
        <f t="shared" si="561"/>
        <v>45809</v>
      </c>
      <c r="D3850" s="384">
        <f t="shared" si="561"/>
        <v>45838</v>
      </c>
      <c r="E3850" s="385">
        <f ca="1">IFERROR(INDEX('3. GRI Pricing'!$A$16:$AP$616,MATCH('PBI data'!$B3850,'3. GRI Pricing'!$A$16:$A$616,0),MATCH('PBI data'!$D3850,'3. GRI Pricing'!$A$16:$AP$16,0)),0)</f>
        <v>0</v>
      </c>
    </row>
    <row r="3851" spans="1:5" x14ac:dyDescent="0.25">
      <c r="B3851" s="1">
        <f t="shared" ca="1" si="562"/>
        <v>0</v>
      </c>
      <c r="C3851" s="384">
        <f t="shared" si="561"/>
        <v>45839</v>
      </c>
      <c r="D3851" s="384">
        <f t="shared" si="561"/>
        <v>45869</v>
      </c>
      <c r="E3851" s="385">
        <f ca="1">IFERROR(INDEX('3. GRI Pricing'!$A$16:$AP$616,MATCH('PBI data'!$B3851,'3. GRI Pricing'!$A$16:$A$616,0),MATCH('PBI data'!$D3851,'3. GRI Pricing'!$A$16:$AP$16,0)),0)</f>
        <v>0</v>
      </c>
    </row>
    <row r="3852" spans="1:5" x14ac:dyDescent="0.25">
      <c r="B3852" s="1">
        <f t="shared" ca="1" si="562"/>
        <v>0</v>
      </c>
      <c r="C3852" s="384">
        <f t="shared" si="561"/>
        <v>45870</v>
      </c>
      <c r="D3852" s="384">
        <f t="shared" si="561"/>
        <v>45900</v>
      </c>
      <c r="E3852" s="385">
        <f ca="1">IFERROR(INDEX('3. GRI Pricing'!$A$16:$AP$616,MATCH('PBI data'!$B3852,'3. GRI Pricing'!$A$16:$A$616,0),MATCH('PBI data'!$D3852,'3. GRI Pricing'!$A$16:$AP$16,0)),0)</f>
        <v>0</v>
      </c>
    </row>
    <row r="3853" spans="1:5" x14ac:dyDescent="0.25">
      <c r="B3853" s="1">
        <f t="shared" ca="1" si="562"/>
        <v>0</v>
      </c>
      <c r="C3853" s="384">
        <f t="shared" si="561"/>
        <v>45901</v>
      </c>
      <c r="D3853" s="384">
        <f t="shared" si="561"/>
        <v>45930</v>
      </c>
      <c r="E3853" s="385">
        <f ca="1">IFERROR(INDEX('3. GRI Pricing'!$A$16:$AP$616,MATCH('PBI data'!$B3853,'3. GRI Pricing'!$A$16:$A$616,0),MATCH('PBI data'!$D3853,'3. GRI Pricing'!$A$16:$AP$16,0)),0)</f>
        <v>0</v>
      </c>
    </row>
    <row r="3854" spans="1:5" x14ac:dyDescent="0.25">
      <c r="A3854" s="381">
        <f>A3842+1</f>
        <v>322</v>
      </c>
      <c r="B3854" s="383">
        <f ca="1">OFFSET('3. GRI Pricing'!$A$16,'PBI data'!A3854,0)</f>
        <v>0</v>
      </c>
      <c r="C3854" s="384">
        <f t="shared" si="561"/>
        <v>45566</v>
      </c>
      <c r="D3854" s="384">
        <f t="shared" si="561"/>
        <v>45596</v>
      </c>
      <c r="E3854" s="385">
        <f ca="1">IFERROR(INDEX('3. GRI Pricing'!$A$16:$AP$616,MATCH('PBI data'!$B3854,'3. GRI Pricing'!$A$16:$A$616,0),MATCH('PBI data'!$D3854,'3. GRI Pricing'!$A$16:$AP$16,0)),0)</f>
        <v>0</v>
      </c>
    </row>
    <row r="3855" spans="1:5" x14ac:dyDescent="0.25">
      <c r="B3855" s="1">
        <f ca="1">B3854</f>
        <v>0</v>
      </c>
      <c r="C3855" s="384">
        <f t="shared" ref="C3855:D3870" si="563">C3843</f>
        <v>45597</v>
      </c>
      <c r="D3855" s="384">
        <f t="shared" si="563"/>
        <v>45626</v>
      </c>
      <c r="E3855" s="385">
        <f ca="1">IFERROR(INDEX('3. GRI Pricing'!$A$16:$AP$616,MATCH('PBI data'!$B3855,'3. GRI Pricing'!$A$16:$A$616,0),MATCH('PBI data'!$D3855,'3. GRI Pricing'!$A$16:$AP$16,0)),0)</f>
        <v>0</v>
      </c>
    </row>
    <row r="3856" spans="1:5" x14ac:dyDescent="0.25">
      <c r="B3856" s="1">
        <f t="shared" ref="B3856:B3865" ca="1" si="564">B3855</f>
        <v>0</v>
      </c>
      <c r="C3856" s="384">
        <f t="shared" si="563"/>
        <v>45627</v>
      </c>
      <c r="D3856" s="384">
        <f t="shared" si="563"/>
        <v>45657</v>
      </c>
      <c r="E3856" s="385">
        <f ca="1">IFERROR(INDEX('3. GRI Pricing'!$A$16:$AP$616,MATCH('PBI data'!$B3856,'3. GRI Pricing'!$A$16:$A$616,0),MATCH('PBI data'!$D3856,'3. GRI Pricing'!$A$16:$AP$16,0)),0)</f>
        <v>0</v>
      </c>
    </row>
    <row r="3857" spans="1:5" x14ac:dyDescent="0.25">
      <c r="B3857" s="1">
        <f t="shared" ca="1" si="564"/>
        <v>0</v>
      </c>
      <c r="C3857" s="384">
        <f t="shared" si="563"/>
        <v>45658</v>
      </c>
      <c r="D3857" s="384">
        <f t="shared" si="563"/>
        <v>45688</v>
      </c>
      <c r="E3857" s="385">
        <f ca="1">IFERROR(INDEX('3. GRI Pricing'!$A$16:$AP$616,MATCH('PBI data'!$B3857,'3. GRI Pricing'!$A$16:$A$616,0),MATCH('PBI data'!$D3857,'3. GRI Pricing'!$A$16:$AP$16,0)),0)</f>
        <v>0</v>
      </c>
    </row>
    <row r="3858" spans="1:5" x14ac:dyDescent="0.25">
      <c r="B3858" s="1">
        <f t="shared" ca="1" si="564"/>
        <v>0</v>
      </c>
      <c r="C3858" s="384">
        <f t="shared" si="563"/>
        <v>45689</v>
      </c>
      <c r="D3858" s="384">
        <f t="shared" si="563"/>
        <v>45716</v>
      </c>
      <c r="E3858" s="385">
        <f ca="1">IFERROR(INDEX('3. GRI Pricing'!$A$16:$AP$616,MATCH('PBI data'!$B3858,'3. GRI Pricing'!$A$16:$A$616,0),MATCH('PBI data'!$D3858,'3. GRI Pricing'!$A$16:$AP$16,0)),0)</f>
        <v>0</v>
      </c>
    </row>
    <row r="3859" spans="1:5" x14ac:dyDescent="0.25">
      <c r="B3859" s="1">
        <f t="shared" ca="1" si="564"/>
        <v>0</v>
      </c>
      <c r="C3859" s="384">
        <f t="shared" si="563"/>
        <v>45717</v>
      </c>
      <c r="D3859" s="384">
        <f t="shared" si="563"/>
        <v>45747</v>
      </c>
      <c r="E3859" s="385">
        <f ca="1">IFERROR(INDEX('3. GRI Pricing'!$A$16:$AP$616,MATCH('PBI data'!$B3859,'3. GRI Pricing'!$A$16:$A$616,0),MATCH('PBI data'!$D3859,'3. GRI Pricing'!$A$16:$AP$16,0)),0)</f>
        <v>0</v>
      </c>
    </row>
    <row r="3860" spans="1:5" x14ac:dyDescent="0.25">
      <c r="B3860" s="1">
        <f t="shared" ca="1" si="564"/>
        <v>0</v>
      </c>
      <c r="C3860" s="384">
        <f t="shared" si="563"/>
        <v>45748</v>
      </c>
      <c r="D3860" s="384">
        <f t="shared" si="563"/>
        <v>45777</v>
      </c>
      <c r="E3860" s="385">
        <f ca="1">IFERROR(INDEX('3. GRI Pricing'!$A$16:$AP$616,MATCH('PBI data'!$B3860,'3. GRI Pricing'!$A$16:$A$616,0),MATCH('PBI data'!$D3860,'3. GRI Pricing'!$A$16:$AP$16,0)),0)</f>
        <v>0</v>
      </c>
    </row>
    <row r="3861" spans="1:5" x14ac:dyDescent="0.25">
      <c r="B3861" s="1">
        <f t="shared" ca="1" si="564"/>
        <v>0</v>
      </c>
      <c r="C3861" s="384">
        <f t="shared" si="563"/>
        <v>45778</v>
      </c>
      <c r="D3861" s="384">
        <f t="shared" si="563"/>
        <v>45808</v>
      </c>
      <c r="E3861" s="385">
        <f ca="1">IFERROR(INDEX('3. GRI Pricing'!$A$16:$AP$616,MATCH('PBI data'!$B3861,'3. GRI Pricing'!$A$16:$A$616,0),MATCH('PBI data'!$D3861,'3. GRI Pricing'!$A$16:$AP$16,0)),0)</f>
        <v>0</v>
      </c>
    </row>
    <row r="3862" spans="1:5" x14ac:dyDescent="0.25">
      <c r="B3862" s="1">
        <f t="shared" ca="1" si="564"/>
        <v>0</v>
      </c>
      <c r="C3862" s="384">
        <f t="shared" si="563"/>
        <v>45809</v>
      </c>
      <c r="D3862" s="384">
        <f t="shared" si="563"/>
        <v>45838</v>
      </c>
      <c r="E3862" s="385">
        <f ca="1">IFERROR(INDEX('3. GRI Pricing'!$A$16:$AP$616,MATCH('PBI data'!$B3862,'3. GRI Pricing'!$A$16:$A$616,0),MATCH('PBI data'!$D3862,'3. GRI Pricing'!$A$16:$AP$16,0)),0)</f>
        <v>0</v>
      </c>
    </row>
    <row r="3863" spans="1:5" x14ac:dyDescent="0.25">
      <c r="B3863" s="1">
        <f t="shared" ca="1" si="564"/>
        <v>0</v>
      </c>
      <c r="C3863" s="384">
        <f t="shared" si="563"/>
        <v>45839</v>
      </c>
      <c r="D3863" s="384">
        <f t="shared" si="563"/>
        <v>45869</v>
      </c>
      <c r="E3863" s="385">
        <f ca="1">IFERROR(INDEX('3. GRI Pricing'!$A$16:$AP$616,MATCH('PBI data'!$B3863,'3. GRI Pricing'!$A$16:$A$616,0),MATCH('PBI data'!$D3863,'3. GRI Pricing'!$A$16:$AP$16,0)),0)</f>
        <v>0</v>
      </c>
    </row>
    <row r="3864" spans="1:5" x14ac:dyDescent="0.25">
      <c r="B3864" s="1">
        <f t="shared" ca="1" si="564"/>
        <v>0</v>
      </c>
      <c r="C3864" s="384">
        <f t="shared" si="563"/>
        <v>45870</v>
      </c>
      <c r="D3864" s="384">
        <f t="shared" si="563"/>
        <v>45900</v>
      </c>
      <c r="E3864" s="385">
        <f ca="1">IFERROR(INDEX('3. GRI Pricing'!$A$16:$AP$616,MATCH('PBI data'!$B3864,'3. GRI Pricing'!$A$16:$A$616,0),MATCH('PBI data'!$D3864,'3. GRI Pricing'!$A$16:$AP$16,0)),0)</f>
        <v>0</v>
      </c>
    </row>
    <row r="3865" spans="1:5" x14ac:dyDescent="0.25">
      <c r="B3865" s="1">
        <f t="shared" ca="1" si="564"/>
        <v>0</v>
      </c>
      <c r="C3865" s="384">
        <f t="shared" si="563"/>
        <v>45901</v>
      </c>
      <c r="D3865" s="384">
        <f t="shared" si="563"/>
        <v>45930</v>
      </c>
      <c r="E3865" s="385">
        <f ca="1">IFERROR(INDEX('3. GRI Pricing'!$A$16:$AP$616,MATCH('PBI data'!$B3865,'3. GRI Pricing'!$A$16:$A$616,0),MATCH('PBI data'!$D3865,'3. GRI Pricing'!$A$16:$AP$16,0)),0)</f>
        <v>0</v>
      </c>
    </row>
    <row r="3866" spans="1:5" x14ac:dyDescent="0.25">
      <c r="A3866" s="381">
        <f>A3854+1</f>
        <v>323</v>
      </c>
      <c r="B3866" s="383">
        <f ca="1">OFFSET('3. GRI Pricing'!$A$16,'PBI data'!A3866,0)</f>
        <v>0</v>
      </c>
      <c r="C3866" s="384">
        <f t="shared" si="563"/>
        <v>45566</v>
      </c>
      <c r="D3866" s="384">
        <f t="shared" si="563"/>
        <v>45596</v>
      </c>
      <c r="E3866" s="385">
        <f ca="1">IFERROR(INDEX('3. GRI Pricing'!$A$16:$AP$616,MATCH('PBI data'!$B3866,'3. GRI Pricing'!$A$16:$A$616,0),MATCH('PBI data'!$D3866,'3. GRI Pricing'!$A$16:$AP$16,0)),0)</f>
        <v>0</v>
      </c>
    </row>
    <row r="3867" spans="1:5" x14ac:dyDescent="0.25">
      <c r="B3867" s="1">
        <f ca="1">B3866</f>
        <v>0</v>
      </c>
      <c r="C3867" s="384">
        <f t="shared" si="563"/>
        <v>45597</v>
      </c>
      <c r="D3867" s="384">
        <f t="shared" si="563"/>
        <v>45626</v>
      </c>
      <c r="E3867" s="385">
        <f ca="1">IFERROR(INDEX('3. GRI Pricing'!$A$16:$AP$616,MATCH('PBI data'!$B3867,'3. GRI Pricing'!$A$16:$A$616,0),MATCH('PBI data'!$D3867,'3. GRI Pricing'!$A$16:$AP$16,0)),0)</f>
        <v>0</v>
      </c>
    </row>
    <row r="3868" spans="1:5" x14ac:dyDescent="0.25">
      <c r="B3868" s="1">
        <f t="shared" ref="B3868:B3877" ca="1" si="565">B3867</f>
        <v>0</v>
      </c>
      <c r="C3868" s="384">
        <f t="shared" si="563"/>
        <v>45627</v>
      </c>
      <c r="D3868" s="384">
        <f t="shared" si="563"/>
        <v>45657</v>
      </c>
      <c r="E3868" s="385">
        <f ca="1">IFERROR(INDEX('3. GRI Pricing'!$A$16:$AP$616,MATCH('PBI data'!$B3868,'3. GRI Pricing'!$A$16:$A$616,0),MATCH('PBI data'!$D3868,'3. GRI Pricing'!$A$16:$AP$16,0)),0)</f>
        <v>0</v>
      </c>
    </row>
    <row r="3869" spans="1:5" x14ac:dyDescent="0.25">
      <c r="B3869" s="1">
        <f t="shared" ca="1" si="565"/>
        <v>0</v>
      </c>
      <c r="C3869" s="384">
        <f t="shared" si="563"/>
        <v>45658</v>
      </c>
      <c r="D3869" s="384">
        <f t="shared" si="563"/>
        <v>45688</v>
      </c>
      <c r="E3869" s="385">
        <f ca="1">IFERROR(INDEX('3. GRI Pricing'!$A$16:$AP$616,MATCH('PBI data'!$B3869,'3. GRI Pricing'!$A$16:$A$616,0),MATCH('PBI data'!$D3869,'3. GRI Pricing'!$A$16:$AP$16,0)),0)</f>
        <v>0</v>
      </c>
    </row>
    <row r="3870" spans="1:5" x14ac:dyDescent="0.25">
      <c r="B3870" s="1">
        <f t="shared" ca="1" si="565"/>
        <v>0</v>
      </c>
      <c r="C3870" s="384">
        <f t="shared" si="563"/>
        <v>45689</v>
      </c>
      <c r="D3870" s="384">
        <f t="shared" si="563"/>
        <v>45716</v>
      </c>
      <c r="E3870" s="385">
        <f ca="1">IFERROR(INDEX('3. GRI Pricing'!$A$16:$AP$616,MATCH('PBI data'!$B3870,'3. GRI Pricing'!$A$16:$A$616,0),MATCH('PBI data'!$D3870,'3. GRI Pricing'!$A$16:$AP$16,0)),0)</f>
        <v>0</v>
      </c>
    </row>
    <row r="3871" spans="1:5" x14ac:dyDescent="0.25">
      <c r="B3871" s="1">
        <f t="shared" ca="1" si="565"/>
        <v>0</v>
      </c>
      <c r="C3871" s="384">
        <f t="shared" ref="C3871:D3886" si="566">C3859</f>
        <v>45717</v>
      </c>
      <c r="D3871" s="384">
        <f t="shared" si="566"/>
        <v>45747</v>
      </c>
      <c r="E3871" s="385">
        <f ca="1">IFERROR(INDEX('3. GRI Pricing'!$A$16:$AP$616,MATCH('PBI data'!$B3871,'3. GRI Pricing'!$A$16:$A$616,0),MATCH('PBI data'!$D3871,'3. GRI Pricing'!$A$16:$AP$16,0)),0)</f>
        <v>0</v>
      </c>
    </row>
    <row r="3872" spans="1:5" x14ac:dyDescent="0.25">
      <c r="B3872" s="1">
        <f t="shared" ca="1" si="565"/>
        <v>0</v>
      </c>
      <c r="C3872" s="384">
        <f t="shared" si="566"/>
        <v>45748</v>
      </c>
      <c r="D3872" s="384">
        <f t="shared" si="566"/>
        <v>45777</v>
      </c>
      <c r="E3872" s="385">
        <f ca="1">IFERROR(INDEX('3. GRI Pricing'!$A$16:$AP$616,MATCH('PBI data'!$B3872,'3. GRI Pricing'!$A$16:$A$616,0),MATCH('PBI data'!$D3872,'3. GRI Pricing'!$A$16:$AP$16,0)),0)</f>
        <v>0</v>
      </c>
    </row>
    <row r="3873" spans="1:5" x14ac:dyDescent="0.25">
      <c r="B3873" s="1">
        <f t="shared" ca="1" si="565"/>
        <v>0</v>
      </c>
      <c r="C3873" s="384">
        <f t="shared" si="566"/>
        <v>45778</v>
      </c>
      <c r="D3873" s="384">
        <f t="shared" si="566"/>
        <v>45808</v>
      </c>
      <c r="E3873" s="385">
        <f ca="1">IFERROR(INDEX('3. GRI Pricing'!$A$16:$AP$616,MATCH('PBI data'!$B3873,'3. GRI Pricing'!$A$16:$A$616,0),MATCH('PBI data'!$D3873,'3. GRI Pricing'!$A$16:$AP$16,0)),0)</f>
        <v>0</v>
      </c>
    </row>
    <row r="3874" spans="1:5" x14ac:dyDescent="0.25">
      <c r="B3874" s="1">
        <f t="shared" ca="1" si="565"/>
        <v>0</v>
      </c>
      <c r="C3874" s="384">
        <f t="shared" si="566"/>
        <v>45809</v>
      </c>
      <c r="D3874" s="384">
        <f t="shared" si="566"/>
        <v>45838</v>
      </c>
      <c r="E3874" s="385">
        <f ca="1">IFERROR(INDEX('3. GRI Pricing'!$A$16:$AP$616,MATCH('PBI data'!$B3874,'3. GRI Pricing'!$A$16:$A$616,0),MATCH('PBI data'!$D3874,'3. GRI Pricing'!$A$16:$AP$16,0)),0)</f>
        <v>0</v>
      </c>
    </row>
    <row r="3875" spans="1:5" x14ac:dyDescent="0.25">
      <c r="B3875" s="1">
        <f t="shared" ca="1" si="565"/>
        <v>0</v>
      </c>
      <c r="C3875" s="384">
        <f t="shared" si="566"/>
        <v>45839</v>
      </c>
      <c r="D3875" s="384">
        <f t="shared" si="566"/>
        <v>45869</v>
      </c>
      <c r="E3875" s="385">
        <f ca="1">IFERROR(INDEX('3. GRI Pricing'!$A$16:$AP$616,MATCH('PBI data'!$B3875,'3. GRI Pricing'!$A$16:$A$616,0),MATCH('PBI data'!$D3875,'3. GRI Pricing'!$A$16:$AP$16,0)),0)</f>
        <v>0</v>
      </c>
    </row>
    <row r="3876" spans="1:5" x14ac:dyDescent="0.25">
      <c r="B3876" s="1">
        <f t="shared" ca="1" si="565"/>
        <v>0</v>
      </c>
      <c r="C3876" s="384">
        <f t="shared" si="566"/>
        <v>45870</v>
      </c>
      <c r="D3876" s="384">
        <f t="shared" si="566"/>
        <v>45900</v>
      </c>
      <c r="E3876" s="385">
        <f ca="1">IFERROR(INDEX('3. GRI Pricing'!$A$16:$AP$616,MATCH('PBI data'!$B3876,'3. GRI Pricing'!$A$16:$A$616,0),MATCH('PBI data'!$D3876,'3. GRI Pricing'!$A$16:$AP$16,0)),0)</f>
        <v>0</v>
      </c>
    </row>
    <row r="3877" spans="1:5" x14ac:dyDescent="0.25">
      <c r="B3877" s="1">
        <f t="shared" ca="1" si="565"/>
        <v>0</v>
      </c>
      <c r="C3877" s="384">
        <f t="shared" si="566"/>
        <v>45901</v>
      </c>
      <c r="D3877" s="384">
        <f t="shared" si="566"/>
        <v>45930</v>
      </c>
      <c r="E3877" s="385">
        <f ca="1">IFERROR(INDEX('3. GRI Pricing'!$A$16:$AP$616,MATCH('PBI data'!$B3877,'3. GRI Pricing'!$A$16:$A$616,0),MATCH('PBI data'!$D3877,'3. GRI Pricing'!$A$16:$AP$16,0)),0)</f>
        <v>0</v>
      </c>
    </row>
    <row r="3878" spans="1:5" x14ac:dyDescent="0.25">
      <c r="A3878" s="381">
        <f>A3866+1</f>
        <v>324</v>
      </c>
      <c r="B3878" s="383">
        <f ca="1">OFFSET('3. GRI Pricing'!$A$16,'PBI data'!A3878,0)</f>
        <v>0</v>
      </c>
      <c r="C3878" s="384">
        <f t="shared" si="566"/>
        <v>45566</v>
      </c>
      <c r="D3878" s="384">
        <f t="shared" si="566"/>
        <v>45596</v>
      </c>
      <c r="E3878" s="385">
        <f ca="1">IFERROR(INDEX('3. GRI Pricing'!$A$16:$AP$616,MATCH('PBI data'!$B3878,'3. GRI Pricing'!$A$16:$A$616,0),MATCH('PBI data'!$D3878,'3. GRI Pricing'!$A$16:$AP$16,0)),0)</f>
        <v>0</v>
      </c>
    </row>
    <row r="3879" spans="1:5" x14ac:dyDescent="0.25">
      <c r="B3879" s="1">
        <f ca="1">B3878</f>
        <v>0</v>
      </c>
      <c r="C3879" s="384">
        <f t="shared" si="566"/>
        <v>45597</v>
      </c>
      <c r="D3879" s="384">
        <f t="shared" si="566"/>
        <v>45626</v>
      </c>
      <c r="E3879" s="385">
        <f ca="1">IFERROR(INDEX('3. GRI Pricing'!$A$16:$AP$616,MATCH('PBI data'!$B3879,'3. GRI Pricing'!$A$16:$A$616,0),MATCH('PBI data'!$D3879,'3. GRI Pricing'!$A$16:$AP$16,0)),0)</f>
        <v>0</v>
      </c>
    </row>
    <row r="3880" spans="1:5" x14ac:dyDescent="0.25">
      <c r="B3880" s="1">
        <f t="shared" ref="B3880:B3889" ca="1" si="567">B3879</f>
        <v>0</v>
      </c>
      <c r="C3880" s="384">
        <f t="shared" si="566"/>
        <v>45627</v>
      </c>
      <c r="D3880" s="384">
        <f t="shared" si="566"/>
        <v>45657</v>
      </c>
      <c r="E3880" s="385">
        <f ca="1">IFERROR(INDEX('3. GRI Pricing'!$A$16:$AP$616,MATCH('PBI data'!$B3880,'3. GRI Pricing'!$A$16:$A$616,0),MATCH('PBI data'!$D3880,'3. GRI Pricing'!$A$16:$AP$16,0)),0)</f>
        <v>0</v>
      </c>
    </row>
    <row r="3881" spans="1:5" x14ac:dyDescent="0.25">
      <c r="B3881" s="1">
        <f t="shared" ca="1" si="567"/>
        <v>0</v>
      </c>
      <c r="C3881" s="384">
        <f t="shared" si="566"/>
        <v>45658</v>
      </c>
      <c r="D3881" s="384">
        <f t="shared" si="566"/>
        <v>45688</v>
      </c>
      <c r="E3881" s="385">
        <f ca="1">IFERROR(INDEX('3. GRI Pricing'!$A$16:$AP$616,MATCH('PBI data'!$B3881,'3. GRI Pricing'!$A$16:$A$616,0),MATCH('PBI data'!$D3881,'3. GRI Pricing'!$A$16:$AP$16,0)),0)</f>
        <v>0</v>
      </c>
    </row>
    <row r="3882" spans="1:5" x14ac:dyDescent="0.25">
      <c r="B3882" s="1">
        <f t="shared" ca="1" si="567"/>
        <v>0</v>
      </c>
      <c r="C3882" s="384">
        <f t="shared" si="566"/>
        <v>45689</v>
      </c>
      <c r="D3882" s="384">
        <f t="shared" si="566"/>
        <v>45716</v>
      </c>
      <c r="E3882" s="385">
        <f ca="1">IFERROR(INDEX('3. GRI Pricing'!$A$16:$AP$616,MATCH('PBI data'!$B3882,'3. GRI Pricing'!$A$16:$A$616,0),MATCH('PBI data'!$D3882,'3. GRI Pricing'!$A$16:$AP$16,0)),0)</f>
        <v>0</v>
      </c>
    </row>
    <row r="3883" spans="1:5" x14ac:dyDescent="0.25">
      <c r="B3883" s="1">
        <f t="shared" ca="1" si="567"/>
        <v>0</v>
      </c>
      <c r="C3883" s="384">
        <f t="shared" si="566"/>
        <v>45717</v>
      </c>
      <c r="D3883" s="384">
        <f t="shared" si="566"/>
        <v>45747</v>
      </c>
      <c r="E3883" s="385">
        <f ca="1">IFERROR(INDEX('3. GRI Pricing'!$A$16:$AP$616,MATCH('PBI data'!$B3883,'3. GRI Pricing'!$A$16:$A$616,0),MATCH('PBI data'!$D3883,'3. GRI Pricing'!$A$16:$AP$16,0)),0)</f>
        <v>0</v>
      </c>
    </row>
    <row r="3884" spans="1:5" x14ac:dyDescent="0.25">
      <c r="B3884" s="1">
        <f t="shared" ca="1" si="567"/>
        <v>0</v>
      </c>
      <c r="C3884" s="384">
        <f t="shared" si="566"/>
        <v>45748</v>
      </c>
      <c r="D3884" s="384">
        <f t="shared" si="566"/>
        <v>45777</v>
      </c>
      <c r="E3884" s="385">
        <f ca="1">IFERROR(INDEX('3. GRI Pricing'!$A$16:$AP$616,MATCH('PBI data'!$B3884,'3. GRI Pricing'!$A$16:$A$616,0),MATCH('PBI data'!$D3884,'3. GRI Pricing'!$A$16:$AP$16,0)),0)</f>
        <v>0</v>
      </c>
    </row>
    <row r="3885" spans="1:5" x14ac:dyDescent="0.25">
      <c r="B3885" s="1">
        <f t="shared" ca="1" si="567"/>
        <v>0</v>
      </c>
      <c r="C3885" s="384">
        <f t="shared" si="566"/>
        <v>45778</v>
      </c>
      <c r="D3885" s="384">
        <f t="shared" si="566"/>
        <v>45808</v>
      </c>
      <c r="E3885" s="385">
        <f ca="1">IFERROR(INDEX('3. GRI Pricing'!$A$16:$AP$616,MATCH('PBI data'!$B3885,'3. GRI Pricing'!$A$16:$A$616,0),MATCH('PBI data'!$D3885,'3. GRI Pricing'!$A$16:$AP$16,0)),0)</f>
        <v>0</v>
      </c>
    </row>
    <row r="3886" spans="1:5" x14ac:dyDescent="0.25">
      <c r="B3886" s="1">
        <f t="shared" ca="1" si="567"/>
        <v>0</v>
      </c>
      <c r="C3886" s="384">
        <f t="shared" si="566"/>
        <v>45809</v>
      </c>
      <c r="D3886" s="384">
        <f t="shared" si="566"/>
        <v>45838</v>
      </c>
      <c r="E3886" s="385">
        <f ca="1">IFERROR(INDEX('3. GRI Pricing'!$A$16:$AP$616,MATCH('PBI data'!$B3886,'3. GRI Pricing'!$A$16:$A$616,0),MATCH('PBI data'!$D3886,'3. GRI Pricing'!$A$16:$AP$16,0)),0)</f>
        <v>0</v>
      </c>
    </row>
    <row r="3887" spans="1:5" x14ac:dyDescent="0.25">
      <c r="B3887" s="1">
        <f t="shared" ca="1" si="567"/>
        <v>0</v>
      </c>
      <c r="C3887" s="384">
        <f t="shared" ref="C3887:D3902" si="568">C3875</f>
        <v>45839</v>
      </c>
      <c r="D3887" s="384">
        <f t="shared" si="568"/>
        <v>45869</v>
      </c>
      <c r="E3887" s="385">
        <f ca="1">IFERROR(INDEX('3. GRI Pricing'!$A$16:$AP$616,MATCH('PBI data'!$B3887,'3. GRI Pricing'!$A$16:$A$616,0),MATCH('PBI data'!$D3887,'3. GRI Pricing'!$A$16:$AP$16,0)),0)</f>
        <v>0</v>
      </c>
    </row>
    <row r="3888" spans="1:5" x14ac:dyDescent="0.25">
      <c r="B3888" s="1">
        <f t="shared" ca="1" si="567"/>
        <v>0</v>
      </c>
      <c r="C3888" s="384">
        <f t="shared" si="568"/>
        <v>45870</v>
      </c>
      <c r="D3888" s="384">
        <f t="shared" si="568"/>
        <v>45900</v>
      </c>
      <c r="E3888" s="385">
        <f ca="1">IFERROR(INDEX('3. GRI Pricing'!$A$16:$AP$616,MATCH('PBI data'!$B3888,'3. GRI Pricing'!$A$16:$A$616,0),MATCH('PBI data'!$D3888,'3. GRI Pricing'!$A$16:$AP$16,0)),0)</f>
        <v>0</v>
      </c>
    </row>
    <row r="3889" spans="1:5" x14ac:dyDescent="0.25">
      <c r="B3889" s="1">
        <f t="shared" ca="1" si="567"/>
        <v>0</v>
      </c>
      <c r="C3889" s="384">
        <f t="shared" si="568"/>
        <v>45901</v>
      </c>
      <c r="D3889" s="384">
        <f t="shared" si="568"/>
        <v>45930</v>
      </c>
      <c r="E3889" s="385">
        <f ca="1">IFERROR(INDEX('3. GRI Pricing'!$A$16:$AP$616,MATCH('PBI data'!$B3889,'3. GRI Pricing'!$A$16:$A$616,0),MATCH('PBI data'!$D3889,'3. GRI Pricing'!$A$16:$AP$16,0)),0)</f>
        <v>0</v>
      </c>
    </row>
    <row r="3890" spans="1:5" x14ac:dyDescent="0.25">
      <c r="A3890" s="381">
        <f>A3878+1</f>
        <v>325</v>
      </c>
      <c r="B3890" s="383">
        <f ca="1">OFFSET('3. GRI Pricing'!$A$16,'PBI data'!A3890,0)</f>
        <v>0</v>
      </c>
      <c r="C3890" s="384">
        <f t="shared" si="568"/>
        <v>45566</v>
      </c>
      <c r="D3890" s="384">
        <f t="shared" si="568"/>
        <v>45596</v>
      </c>
      <c r="E3890" s="385">
        <f ca="1">IFERROR(INDEX('3. GRI Pricing'!$A$16:$AP$616,MATCH('PBI data'!$B3890,'3. GRI Pricing'!$A$16:$A$616,0),MATCH('PBI data'!$D3890,'3. GRI Pricing'!$A$16:$AP$16,0)),0)</f>
        <v>0</v>
      </c>
    </row>
    <row r="3891" spans="1:5" x14ac:dyDescent="0.25">
      <c r="B3891" s="1">
        <f ca="1">B3890</f>
        <v>0</v>
      </c>
      <c r="C3891" s="384">
        <f t="shared" si="568"/>
        <v>45597</v>
      </c>
      <c r="D3891" s="384">
        <f t="shared" si="568"/>
        <v>45626</v>
      </c>
      <c r="E3891" s="385">
        <f ca="1">IFERROR(INDEX('3. GRI Pricing'!$A$16:$AP$616,MATCH('PBI data'!$B3891,'3. GRI Pricing'!$A$16:$A$616,0),MATCH('PBI data'!$D3891,'3. GRI Pricing'!$A$16:$AP$16,0)),0)</f>
        <v>0</v>
      </c>
    </row>
    <row r="3892" spans="1:5" x14ac:dyDescent="0.25">
      <c r="B3892" s="1">
        <f t="shared" ref="B3892:B3901" ca="1" si="569">B3891</f>
        <v>0</v>
      </c>
      <c r="C3892" s="384">
        <f t="shared" si="568"/>
        <v>45627</v>
      </c>
      <c r="D3892" s="384">
        <f t="shared" si="568"/>
        <v>45657</v>
      </c>
      <c r="E3892" s="385">
        <f ca="1">IFERROR(INDEX('3. GRI Pricing'!$A$16:$AP$616,MATCH('PBI data'!$B3892,'3. GRI Pricing'!$A$16:$A$616,0),MATCH('PBI data'!$D3892,'3. GRI Pricing'!$A$16:$AP$16,0)),0)</f>
        <v>0</v>
      </c>
    </row>
    <row r="3893" spans="1:5" x14ac:dyDescent="0.25">
      <c r="B3893" s="1">
        <f t="shared" ca="1" si="569"/>
        <v>0</v>
      </c>
      <c r="C3893" s="384">
        <f t="shared" si="568"/>
        <v>45658</v>
      </c>
      <c r="D3893" s="384">
        <f t="shared" si="568"/>
        <v>45688</v>
      </c>
      <c r="E3893" s="385">
        <f ca="1">IFERROR(INDEX('3. GRI Pricing'!$A$16:$AP$616,MATCH('PBI data'!$B3893,'3. GRI Pricing'!$A$16:$A$616,0),MATCH('PBI data'!$D3893,'3. GRI Pricing'!$A$16:$AP$16,0)),0)</f>
        <v>0</v>
      </c>
    </row>
    <row r="3894" spans="1:5" x14ac:dyDescent="0.25">
      <c r="B3894" s="1">
        <f t="shared" ca="1" si="569"/>
        <v>0</v>
      </c>
      <c r="C3894" s="384">
        <f t="shared" si="568"/>
        <v>45689</v>
      </c>
      <c r="D3894" s="384">
        <f t="shared" si="568"/>
        <v>45716</v>
      </c>
      <c r="E3894" s="385">
        <f ca="1">IFERROR(INDEX('3. GRI Pricing'!$A$16:$AP$616,MATCH('PBI data'!$B3894,'3. GRI Pricing'!$A$16:$A$616,0),MATCH('PBI data'!$D3894,'3. GRI Pricing'!$A$16:$AP$16,0)),0)</f>
        <v>0</v>
      </c>
    </row>
    <row r="3895" spans="1:5" x14ac:dyDescent="0.25">
      <c r="B3895" s="1">
        <f t="shared" ca="1" si="569"/>
        <v>0</v>
      </c>
      <c r="C3895" s="384">
        <f t="shared" si="568"/>
        <v>45717</v>
      </c>
      <c r="D3895" s="384">
        <f t="shared" si="568"/>
        <v>45747</v>
      </c>
      <c r="E3895" s="385">
        <f ca="1">IFERROR(INDEX('3. GRI Pricing'!$A$16:$AP$616,MATCH('PBI data'!$B3895,'3. GRI Pricing'!$A$16:$A$616,0),MATCH('PBI data'!$D3895,'3. GRI Pricing'!$A$16:$AP$16,0)),0)</f>
        <v>0</v>
      </c>
    </row>
    <row r="3896" spans="1:5" x14ac:dyDescent="0.25">
      <c r="B3896" s="1">
        <f t="shared" ca="1" si="569"/>
        <v>0</v>
      </c>
      <c r="C3896" s="384">
        <f t="shared" si="568"/>
        <v>45748</v>
      </c>
      <c r="D3896" s="384">
        <f t="shared" si="568"/>
        <v>45777</v>
      </c>
      <c r="E3896" s="385">
        <f ca="1">IFERROR(INDEX('3. GRI Pricing'!$A$16:$AP$616,MATCH('PBI data'!$B3896,'3. GRI Pricing'!$A$16:$A$616,0),MATCH('PBI data'!$D3896,'3. GRI Pricing'!$A$16:$AP$16,0)),0)</f>
        <v>0</v>
      </c>
    </row>
    <row r="3897" spans="1:5" x14ac:dyDescent="0.25">
      <c r="B3897" s="1">
        <f t="shared" ca="1" si="569"/>
        <v>0</v>
      </c>
      <c r="C3897" s="384">
        <f t="shared" si="568"/>
        <v>45778</v>
      </c>
      <c r="D3897" s="384">
        <f t="shared" si="568"/>
        <v>45808</v>
      </c>
      <c r="E3897" s="385">
        <f ca="1">IFERROR(INDEX('3. GRI Pricing'!$A$16:$AP$616,MATCH('PBI data'!$B3897,'3. GRI Pricing'!$A$16:$A$616,0),MATCH('PBI data'!$D3897,'3. GRI Pricing'!$A$16:$AP$16,0)),0)</f>
        <v>0</v>
      </c>
    </row>
    <row r="3898" spans="1:5" x14ac:dyDescent="0.25">
      <c r="B3898" s="1">
        <f t="shared" ca="1" si="569"/>
        <v>0</v>
      </c>
      <c r="C3898" s="384">
        <f t="shared" si="568"/>
        <v>45809</v>
      </c>
      <c r="D3898" s="384">
        <f t="shared" si="568"/>
        <v>45838</v>
      </c>
      <c r="E3898" s="385">
        <f ca="1">IFERROR(INDEX('3. GRI Pricing'!$A$16:$AP$616,MATCH('PBI data'!$B3898,'3. GRI Pricing'!$A$16:$A$616,0),MATCH('PBI data'!$D3898,'3. GRI Pricing'!$A$16:$AP$16,0)),0)</f>
        <v>0</v>
      </c>
    </row>
    <row r="3899" spans="1:5" x14ac:dyDescent="0.25">
      <c r="B3899" s="1">
        <f t="shared" ca="1" si="569"/>
        <v>0</v>
      </c>
      <c r="C3899" s="384">
        <f t="shared" si="568"/>
        <v>45839</v>
      </c>
      <c r="D3899" s="384">
        <f t="shared" si="568"/>
        <v>45869</v>
      </c>
      <c r="E3899" s="385">
        <f ca="1">IFERROR(INDEX('3. GRI Pricing'!$A$16:$AP$616,MATCH('PBI data'!$B3899,'3. GRI Pricing'!$A$16:$A$616,0),MATCH('PBI data'!$D3899,'3. GRI Pricing'!$A$16:$AP$16,0)),0)</f>
        <v>0</v>
      </c>
    </row>
    <row r="3900" spans="1:5" x14ac:dyDescent="0.25">
      <c r="B3900" s="1">
        <f t="shared" ca="1" si="569"/>
        <v>0</v>
      </c>
      <c r="C3900" s="384">
        <f t="shared" si="568"/>
        <v>45870</v>
      </c>
      <c r="D3900" s="384">
        <f t="shared" si="568"/>
        <v>45900</v>
      </c>
      <c r="E3900" s="385">
        <f ca="1">IFERROR(INDEX('3. GRI Pricing'!$A$16:$AP$616,MATCH('PBI data'!$B3900,'3. GRI Pricing'!$A$16:$A$616,0),MATCH('PBI data'!$D3900,'3. GRI Pricing'!$A$16:$AP$16,0)),0)</f>
        <v>0</v>
      </c>
    </row>
    <row r="3901" spans="1:5" x14ac:dyDescent="0.25">
      <c r="B3901" s="1">
        <f t="shared" ca="1" si="569"/>
        <v>0</v>
      </c>
      <c r="C3901" s="384">
        <f t="shared" si="568"/>
        <v>45901</v>
      </c>
      <c r="D3901" s="384">
        <f t="shared" si="568"/>
        <v>45930</v>
      </c>
      <c r="E3901" s="385">
        <f ca="1">IFERROR(INDEX('3. GRI Pricing'!$A$16:$AP$616,MATCH('PBI data'!$B3901,'3. GRI Pricing'!$A$16:$A$616,0),MATCH('PBI data'!$D3901,'3. GRI Pricing'!$A$16:$AP$16,0)),0)</f>
        <v>0</v>
      </c>
    </row>
    <row r="3902" spans="1:5" x14ac:dyDescent="0.25">
      <c r="A3902" s="381">
        <f>A3890+1</f>
        <v>326</v>
      </c>
      <c r="B3902" s="383">
        <f ca="1">OFFSET('3. GRI Pricing'!$A$16,'PBI data'!A3902,0)</f>
        <v>0</v>
      </c>
      <c r="C3902" s="384">
        <f t="shared" si="568"/>
        <v>45566</v>
      </c>
      <c r="D3902" s="384">
        <f t="shared" si="568"/>
        <v>45596</v>
      </c>
      <c r="E3902" s="385">
        <f ca="1">IFERROR(INDEX('3. GRI Pricing'!$A$16:$AP$616,MATCH('PBI data'!$B3902,'3. GRI Pricing'!$A$16:$A$616,0),MATCH('PBI data'!$D3902,'3. GRI Pricing'!$A$16:$AP$16,0)),0)</f>
        <v>0</v>
      </c>
    </row>
    <row r="3903" spans="1:5" x14ac:dyDescent="0.25">
      <c r="B3903" s="1">
        <f ca="1">B3902</f>
        <v>0</v>
      </c>
      <c r="C3903" s="384">
        <f t="shared" ref="C3903:D3918" si="570">C3891</f>
        <v>45597</v>
      </c>
      <c r="D3903" s="384">
        <f t="shared" si="570"/>
        <v>45626</v>
      </c>
      <c r="E3903" s="385">
        <f ca="1">IFERROR(INDEX('3. GRI Pricing'!$A$16:$AP$616,MATCH('PBI data'!$B3903,'3. GRI Pricing'!$A$16:$A$616,0),MATCH('PBI data'!$D3903,'3. GRI Pricing'!$A$16:$AP$16,0)),0)</f>
        <v>0</v>
      </c>
    </row>
    <row r="3904" spans="1:5" x14ac:dyDescent="0.25">
      <c r="B3904" s="1">
        <f t="shared" ref="B3904:B3913" ca="1" si="571">B3903</f>
        <v>0</v>
      </c>
      <c r="C3904" s="384">
        <f t="shared" si="570"/>
        <v>45627</v>
      </c>
      <c r="D3904" s="384">
        <f t="shared" si="570"/>
        <v>45657</v>
      </c>
      <c r="E3904" s="385">
        <f ca="1">IFERROR(INDEX('3. GRI Pricing'!$A$16:$AP$616,MATCH('PBI data'!$B3904,'3. GRI Pricing'!$A$16:$A$616,0),MATCH('PBI data'!$D3904,'3. GRI Pricing'!$A$16:$AP$16,0)),0)</f>
        <v>0</v>
      </c>
    </row>
    <row r="3905" spans="1:5" x14ac:dyDescent="0.25">
      <c r="B3905" s="1">
        <f t="shared" ca="1" si="571"/>
        <v>0</v>
      </c>
      <c r="C3905" s="384">
        <f t="shared" si="570"/>
        <v>45658</v>
      </c>
      <c r="D3905" s="384">
        <f t="shared" si="570"/>
        <v>45688</v>
      </c>
      <c r="E3905" s="385">
        <f ca="1">IFERROR(INDEX('3. GRI Pricing'!$A$16:$AP$616,MATCH('PBI data'!$B3905,'3. GRI Pricing'!$A$16:$A$616,0),MATCH('PBI data'!$D3905,'3. GRI Pricing'!$A$16:$AP$16,0)),0)</f>
        <v>0</v>
      </c>
    </row>
    <row r="3906" spans="1:5" x14ac:dyDescent="0.25">
      <c r="B3906" s="1">
        <f t="shared" ca="1" si="571"/>
        <v>0</v>
      </c>
      <c r="C3906" s="384">
        <f t="shared" si="570"/>
        <v>45689</v>
      </c>
      <c r="D3906" s="384">
        <f t="shared" si="570"/>
        <v>45716</v>
      </c>
      <c r="E3906" s="385">
        <f ca="1">IFERROR(INDEX('3. GRI Pricing'!$A$16:$AP$616,MATCH('PBI data'!$B3906,'3. GRI Pricing'!$A$16:$A$616,0),MATCH('PBI data'!$D3906,'3. GRI Pricing'!$A$16:$AP$16,0)),0)</f>
        <v>0</v>
      </c>
    </row>
    <row r="3907" spans="1:5" x14ac:dyDescent="0.25">
      <c r="B3907" s="1">
        <f t="shared" ca="1" si="571"/>
        <v>0</v>
      </c>
      <c r="C3907" s="384">
        <f t="shared" si="570"/>
        <v>45717</v>
      </c>
      <c r="D3907" s="384">
        <f t="shared" si="570"/>
        <v>45747</v>
      </c>
      <c r="E3907" s="385">
        <f ca="1">IFERROR(INDEX('3. GRI Pricing'!$A$16:$AP$616,MATCH('PBI data'!$B3907,'3. GRI Pricing'!$A$16:$A$616,0),MATCH('PBI data'!$D3907,'3. GRI Pricing'!$A$16:$AP$16,0)),0)</f>
        <v>0</v>
      </c>
    </row>
    <row r="3908" spans="1:5" x14ac:dyDescent="0.25">
      <c r="B3908" s="1">
        <f t="shared" ca="1" si="571"/>
        <v>0</v>
      </c>
      <c r="C3908" s="384">
        <f t="shared" si="570"/>
        <v>45748</v>
      </c>
      <c r="D3908" s="384">
        <f t="shared" si="570"/>
        <v>45777</v>
      </c>
      <c r="E3908" s="385">
        <f ca="1">IFERROR(INDEX('3. GRI Pricing'!$A$16:$AP$616,MATCH('PBI data'!$B3908,'3. GRI Pricing'!$A$16:$A$616,0),MATCH('PBI data'!$D3908,'3. GRI Pricing'!$A$16:$AP$16,0)),0)</f>
        <v>0</v>
      </c>
    </row>
    <row r="3909" spans="1:5" x14ac:dyDescent="0.25">
      <c r="B3909" s="1">
        <f t="shared" ca="1" si="571"/>
        <v>0</v>
      </c>
      <c r="C3909" s="384">
        <f t="shared" si="570"/>
        <v>45778</v>
      </c>
      <c r="D3909" s="384">
        <f t="shared" si="570"/>
        <v>45808</v>
      </c>
      <c r="E3909" s="385">
        <f ca="1">IFERROR(INDEX('3. GRI Pricing'!$A$16:$AP$616,MATCH('PBI data'!$B3909,'3. GRI Pricing'!$A$16:$A$616,0),MATCH('PBI data'!$D3909,'3. GRI Pricing'!$A$16:$AP$16,0)),0)</f>
        <v>0</v>
      </c>
    </row>
    <row r="3910" spans="1:5" x14ac:dyDescent="0.25">
      <c r="B3910" s="1">
        <f t="shared" ca="1" si="571"/>
        <v>0</v>
      </c>
      <c r="C3910" s="384">
        <f t="shared" si="570"/>
        <v>45809</v>
      </c>
      <c r="D3910" s="384">
        <f t="shared" si="570"/>
        <v>45838</v>
      </c>
      <c r="E3910" s="385">
        <f ca="1">IFERROR(INDEX('3. GRI Pricing'!$A$16:$AP$616,MATCH('PBI data'!$B3910,'3. GRI Pricing'!$A$16:$A$616,0),MATCH('PBI data'!$D3910,'3. GRI Pricing'!$A$16:$AP$16,0)),0)</f>
        <v>0</v>
      </c>
    </row>
    <row r="3911" spans="1:5" x14ac:dyDescent="0.25">
      <c r="B3911" s="1">
        <f t="shared" ca="1" si="571"/>
        <v>0</v>
      </c>
      <c r="C3911" s="384">
        <f t="shared" si="570"/>
        <v>45839</v>
      </c>
      <c r="D3911" s="384">
        <f t="shared" si="570"/>
        <v>45869</v>
      </c>
      <c r="E3911" s="385">
        <f ca="1">IFERROR(INDEX('3. GRI Pricing'!$A$16:$AP$616,MATCH('PBI data'!$B3911,'3. GRI Pricing'!$A$16:$A$616,0),MATCH('PBI data'!$D3911,'3. GRI Pricing'!$A$16:$AP$16,0)),0)</f>
        <v>0</v>
      </c>
    </row>
    <row r="3912" spans="1:5" x14ac:dyDescent="0.25">
      <c r="B3912" s="1">
        <f t="shared" ca="1" si="571"/>
        <v>0</v>
      </c>
      <c r="C3912" s="384">
        <f t="shared" si="570"/>
        <v>45870</v>
      </c>
      <c r="D3912" s="384">
        <f t="shared" si="570"/>
        <v>45900</v>
      </c>
      <c r="E3912" s="385">
        <f ca="1">IFERROR(INDEX('3. GRI Pricing'!$A$16:$AP$616,MATCH('PBI data'!$B3912,'3. GRI Pricing'!$A$16:$A$616,0),MATCH('PBI data'!$D3912,'3. GRI Pricing'!$A$16:$AP$16,0)),0)</f>
        <v>0</v>
      </c>
    </row>
    <row r="3913" spans="1:5" x14ac:dyDescent="0.25">
      <c r="B3913" s="1">
        <f t="shared" ca="1" si="571"/>
        <v>0</v>
      </c>
      <c r="C3913" s="384">
        <f t="shared" si="570"/>
        <v>45901</v>
      </c>
      <c r="D3913" s="384">
        <f t="shared" si="570"/>
        <v>45930</v>
      </c>
      <c r="E3913" s="385">
        <f ca="1">IFERROR(INDEX('3. GRI Pricing'!$A$16:$AP$616,MATCH('PBI data'!$B3913,'3. GRI Pricing'!$A$16:$A$616,0),MATCH('PBI data'!$D3913,'3. GRI Pricing'!$A$16:$AP$16,0)),0)</f>
        <v>0</v>
      </c>
    </row>
    <row r="3914" spans="1:5" x14ac:dyDescent="0.25">
      <c r="A3914" s="381">
        <f>A3902+1</f>
        <v>327</v>
      </c>
      <c r="B3914" s="383">
        <f ca="1">OFFSET('3. GRI Pricing'!$A$16,'PBI data'!A3914,0)</f>
        <v>0</v>
      </c>
      <c r="C3914" s="384">
        <f t="shared" si="570"/>
        <v>45566</v>
      </c>
      <c r="D3914" s="384">
        <f t="shared" si="570"/>
        <v>45596</v>
      </c>
      <c r="E3914" s="385">
        <f ca="1">IFERROR(INDEX('3. GRI Pricing'!$A$16:$AP$616,MATCH('PBI data'!$B3914,'3. GRI Pricing'!$A$16:$A$616,0),MATCH('PBI data'!$D3914,'3. GRI Pricing'!$A$16:$AP$16,0)),0)</f>
        <v>0</v>
      </c>
    </row>
    <row r="3915" spans="1:5" x14ac:dyDescent="0.25">
      <c r="B3915" s="1">
        <f ca="1">B3914</f>
        <v>0</v>
      </c>
      <c r="C3915" s="384">
        <f t="shared" si="570"/>
        <v>45597</v>
      </c>
      <c r="D3915" s="384">
        <f t="shared" si="570"/>
        <v>45626</v>
      </c>
      <c r="E3915" s="385">
        <f ca="1">IFERROR(INDEX('3. GRI Pricing'!$A$16:$AP$616,MATCH('PBI data'!$B3915,'3. GRI Pricing'!$A$16:$A$616,0),MATCH('PBI data'!$D3915,'3. GRI Pricing'!$A$16:$AP$16,0)),0)</f>
        <v>0</v>
      </c>
    </row>
    <row r="3916" spans="1:5" x14ac:dyDescent="0.25">
      <c r="B3916" s="1">
        <f t="shared" ref="B3916:B3925" ca="1" si="572">B3915</f>
        <v>0</v>
      </c>
      <c r="C3916" s="384">
        <f t="shared" si="570"/>
        <v>45627</v>
      </c>
      <c r="D3916" s="384">
        <f t="shared" si="570"/>
        <v>45657</v>
      </c>
      <c r="E3916" s="385">
        <f ca="1">IFERROR(INDEX('3. GRI Pricing'!$A$16:$AP$616,MATCH('PBI data'!$B3916,'3. GRI Pricing'!$A$16:$A$616,0),MATCH('PBI data'!$D3916,'3. GRI Pricing'!$A$16:$AP$16,0)),0)</f>
        <v>0</v>
      </c>
    </row>
    <row r="3917" spans="1:5" x14ac:dyDescent="0.25">
      <c r="B3917" s="1">
        <f t="shared" ca="1" si="572"/>
        <v>0</v>
      </c>
      <c r="C3917" s="384">
        <f t="shared" si="570"/>
        <v>45658</v>
      </c>
      <c r="D3917" s="384">
        <f t="shared" si="570"/>
        <v>45688</v>
      </c>
      <c r="E3917" s="385">
        <f ca="1">IFERROR(INDEX('3. GRI Pricing'!$A$16:$AP$616,MATCH('PBI data'!$B3917,'3. GRI Pricing'!$A$16:$A$616,0),MATCH('PBI data'!$D3917,'3. GRI Pricing'!$A$16:$AP$16,0)),0)</f>
        <v>0</v>
      </c>
    </row>
    <row r="3918" spans="1:5" x14ac:dyDescent="0.25">
      <c r="B3918" s="1">
        <f t="shared" ca="1" si="572"/>
        <v>0</v>
      </c>
      <c r="C3918" s="384">
        <f t="shared" si="570"/>
        <v>45689</v>
      </c>
      <c r="D3918" s="384">
        <f t="shared" si="570"/>
        <v>45716</v>
      </c>
      <c r="E3918" s="385">
        <f ca="1">IFERROR(INDEX('3. GRI Pricing'!$A$16:$AP$616,MATCH('PBI data'!$B3918,'3. GRI Pricing'!$A$16:$A$616,0),MATCH('PBI data'!$D3918,'3. GRI Pricing'!$A$16:$AP$16,0)),0)</f>
        <v>0</v>
      </c>
    </row>
    <row r="3919" spans="1:5" x14ac:dyDescent="0.25">
      <c r="B3919" s="1">
        <f t="shared" ca="1" si="572"/>
        <v>0</v>
      </c>
      <c r="C3919" s="384">
        <f t="shared" ref="C3919:D3934" si="573">C3907</f>
        <v>45717</v>
      </c>
      <c r="D3919" s="384">
        <f t="shared" si="573"/>
        <v>45747</v>
      </c>
      <c r="E3919" s="385">
        <f ca="1">IFERROR(INDEX('3. GRI Pricing'!$A$16:$AP$616,MATCH('PBI data'!$B3919,'3. GRI Pricing'!$A$16:$A$616,0),MATCH('PBI data'!$D3919,'3. GRI Pricing'!$A$16:$AP$16,0)),0)</f>
        <v>0</v>
      </c>
    </row>
    <row r="3920" spans="1:5" x14ac:dyDescent="0.25">
      <c r="B3920" s="1">
        <f t="shared" ca="1" si="572"/>
        <v>0</v>
      </c>
      <c r="C3920" s="384">
        <f t="shared" si="573"/>
        <v>45748</v>
      </c>
      <c r="D3920" s="384">
        <f t="shared" si="573"/>
        <v>45777</v>
      </c>
      <c r="E3920" s="385">
        <f ca="1">IFERROR(INDEX('3. GRI Pricing'!$A$16:$AP$616,MATCH('PBI data'!$B3920,'3. GRI Pricing'!$A$16:$A$616,0),MATCH('PBI data'!$D3920,'3. GRI Pricing'!$A$16:$AP$16,0)),0)</f>
        <v>0</v>
      </c>
    </row>
    <row r="3921" spans="1:5" x14ac:dyDescent="0.25">
      <c r="B3921" s="1">
        <f t="shared" ca="1" si="572"/>
        <v>0</v>
      </c>
      <c r="C3921" s="384">
        <f t="shared" si="573"/>
        <v>45778</v>
      </c>
      <c r="D3921" s="384">
        <f t="shared" si="573"/>
        <v>45808</v>
      </c>
      <c r="E3921" s="385">
        <f ca="1">IFERROR(INDEX('3. GRI Pricing'!$A$16:$AP$616,MATCH('PBI data'!$B3921,'3. GRI Pricing'!$A$16:$A$616,0),MATCH('PBI data'!$D3921,'3. GRI Pricing'!$A$16:$AP$16,0)),0)</f>
        <v>0</v>
      </c>
    </row>
    <row r="3922" spans="1:5" x14ac:dyDescent="0.25">
      <c r="B3922" s="1">
        <f t="shared" ca="1" si="572"/>
        <v>0</v>
      </c>
      <c r="C3922" s="384">
        <f t="shared" si="573"/>
        <v>45809</v>
      </c>
      <c r="D3922" s="384">
        <f t="shared" si="573"/>
        <v>45838</v>
      </c>
      <c r="E3922" s="385">
        <f ca="1">IFERROR(INDEX('3. GRI Pricing'!$A$16:$AP$616,MATCH('PBI data'!$B3922,'3. GRI Pricing'!$A$16:$A$616,0),MATCH('PBI data'!$D3922,'3. GRI Pricing'!$A$16:$AP$16,0)),0)</f>
        <v>0</v>
      </c>
    </row>
    <row r="3923" spans="1:5" x14ac:dyDescent="0.25">
      <c r="B3923" s="1">
        <f t="shared" ca="1" si="572"/>
        <v>0</v>
      </c>
      <c r="C3923" s="384">
        <f t="shared" si="573"/>
        <v>45839</v>
      </c>
      <c r="D3923" s="384">
        <f t="shared" si="573"/>
        <v>45869</v>
      </c>
      <c r="E3923" s="385">
        <f ca="1">IFERROR(INDEX('3. GRI Pricing'!$A$16:$AP$616,MATCH('PBI data'!$B3923,'3. GRI Pricing'!$A$16:$A$616,0),MATCH('PBI data'!$D3923,'3. GRI Pricing'!$A$16:$AP$16,0)),0)</f>
        <v>0</v>
      </c>
    </row>
    <row r="3924" spans="1:5" x14ac:dyDescent="0.25">
      <c r="B3924" s="1">
        <f t="shared" ca="1" si="572"/>
        <v>0</v>
      </c>
      <c r="C3924" s="384">
        <f t="shared" si="573"/>
        <v>45870</v>
      </c>
      <c r="D3924" s="384">
        <f t="shared" si="573"/>
        <v>45900</v>
      </c>
      <c r="E3924" s="385">
        <f ca="1">IFERROR(INDEX('3. GRI Pricing'!$A$16:$AP$616,MATCH('PBI data'!$B3924,'3. GRI Pricing'!$A$16:$A$616,0),MATCH('PBI data'!$D3924,'3. GRI Pricing'!$A$16:$AP$16,0)),0)</f>
        <v>0</v>
      </c>
    </row>
    <row r="3925" spans="1:5" x14ac:dyDescent="0.25">
      <c r="B3925" s="1">
        <f t="shared" ca="1" si="572"/>
        <v>0</v>
      </c>
      <c r="C3925" s="384">
        <f t="shared" si="573"/>
        <v>45901</v>
      </c>
      <c r="D3925" s="384">
        <f t="shared" si="573"/>
        <v>45930</v>
      </c>
      <c r="E3925" s="385">
        <f ca="1">IFERROR(INDEX('3. GRI Pricing'!$A$16:$AP$616,MATCH('PBI data'!$B3925,'3. GRI Pricing'!$A$16:$A$616,0),MATCH('PBI data'!$D3925,'3. GRI Pricing'!$A$16:$AP$16,0)),0)</f>
        <v>0</v>
      </c>
    </row>
    <row r="3926" spans="1:5" x14ac:dyDescent="0.25">
      <c r="A3926" s="381">
        <f>A3914+1</f>
        <v>328</v>
      </c>
      <c r="B3926" s="383">
        <f ca="1">OFFSET('3. GRI Pricing'!$A$16,'PBI data'!A3926,0)</f>
        <v>0</v>
      </c>
      <c r="C3926" s="384">
        <f t="shared" si="573"/>
        <v>45566</v>
      </c>
      <c r="D3926" s="384">
        <f t="shared" si="573"/>
        <v>45596</v>
      </c>
      <c r="E3926" s="385">
        <f ca="1">IFERROR(INDEX('3. GRI Pricing'!$A$16:$AP$616,MATCH('PBI data'!$B3926,'3. GRI Pricing'!$A$16:$A$616,0),MATCH('PBI data'!$D3926,'3. GRI Pricing'!$A$16:$AP$16,0)),0)</f>
        <v>0</v>
      </c>
    </row>
    <row r="3927" spans="1:5" x14ac:dyDescent="0.25">
      <c r="B3927" s="1">
        <f ca="1">B3926</f>
        <v>0</v>
      </c>
      <c r="C3927" s="384">
        <f t="shared" si="573"/>
        <v>45597</v>
      </c>
      <c r="D3927" s="384">
        <f t="shared" si="573"/>
        <v>45626</v>
      </c>
      <c r="E3927" s="385">
        <f ca="1">IFERROR(INDEX('3. GRI Pricing'!$A$16:$AP$616,MATCH('PBI data'!$B3927,'3. GRI Pricing'!$A$16:$A$616,0),MATCH('PBI data'!$D3927,'3. GRI Pricing'!$A$16:$AP$16,0)),0)</f>
        <v>0</v>
      </c>
    </row>
    <row r="3928" spans="1:5" x14ac:dyDescent="0.25">
      <c r="B3928" s="1">
        <f t="shared" ref="B3928:B3937" ca="1" si="574">B3927</f>
        <v>0</v>
      </c>
      <c r="C3928" s="384">
        <f t="shared" si="573"/>
        <v>45627</v>
      </c>
      <c r="D3928" s="384">
        <f t="shared" si="573"/>
        <v>45657</v>
      </c>
      <c r="E3928" s="385">
        <f ca="1">IFERROR(INDEX('3. GRI Pricing'!$A$16:$AP$616,MATCH('PBI data'!$B3928,'3. GRI Pricing'!$A$16:$A$616,0),MATCH('PBI data'!$D3928,'3. GRI Pricing'!$A$16:$AP$16,0)),0)</f>
        <v>0</v>
      </c>
    </row>
    <row r="3929" spans="1:5" x14ac:dyDescent="0.25">
      <c r="B3929" s="1">
        <f t="shared" ca="1" si="574"/>
        <v>0</v>
      </c>
      <c r="C3929" s="384">
        <f t="shared" si="573"/>
        <v>45658</v>
      </c>
      <c r="D3929" s="384">
        <f t="shared" si="573"/>
        <v>45688</v>
      </c>
      <c r="E3929" s="385">
        <f ca="1">IFERROR(INDEX('3. GRI Pricing'!$A$16:$AP$616,MATCH('PBI data'!$B3929,'3. GRI Pricing'!$A$16:$A$616,0),MATCH('PBI data'!$D3929,'3. GRI Pricing'!$A$16:$AP$16,0)),0)</f>
        <v>0</v>
      </c>
    </row>
    <row r="3930" spans="1:5" x14ac:dyDescent="0.25">
      <c r="B3930" s="1">
        <f t="shared" ca="1" si="574"/>
        <v>0</v>
      </c>
      <c r="C3930" s="384">
        <f t="shared" si="573"/>
        <v>45689</v>
      </c>
      <c r="D3930" s="384">
        <f t="shared" si="573"/>
        <v>45716</v>
      </c>
      <c r="E3930" s="385">
        <f ca="1">IFERROR(INDEX('3. GRI Pricing'!$A$16:$AP$616,MATCH('PBI data'!$B3930,'3. GRI Pricing'!$A$16:$A$616,0),MATCH('PBI data'!$D3930,'3. GRI Pricing'!$A$16:$AP$16,0)),0)</f>
        <v>0</v>
      </c>
    </row>
    <row r="3931" spans="1:5" x14ac:dyDescent="0.25">
      <c r="B3931" s="1">
        <f t="shared" ca="1" si="574"/>
        <v>0</v>
      </c>
      <c r="C3931" s="384">
        <f t="shared" si="573"/>
        <v>45717</v>
      </c>
      <c r="D3931" s="384">
        <f t="shared" si="573"/>
        <v>45747</v>
      </c>
      <c r="E3931" s="385">
        <f ca="1">IFERROR(INDEX('3. GRI Pricing'!$A$16:$AP$616,MATCH('PBI data'!$B3931,'3. GRI Pricing'!$A$16:$A$616,0),MATCH('PBI data'!$D3931,'3. GRI Pricing'!$A$16:$AP$16,0)),0)</f>
        <v>0</v>
      </c>
    </row>
    <row r="3932" spans="1:5" x14ac:dyDescent="0.25">
      <c r="B3932" s="1">
        <f t="shared" ca="1" si="574"/>
        <v>0</v>
      </c>
      <c r="C3932" s="384">
        <f t="shared" si="573"/>
        <v>45748</v>
      </c>
      <c r="D3932" s="384">
        <f t="shared" si="573"/>
        <v>45777</v>
      </c>
      <c r="E3932" s="385">
        <f ca="1">IFERROR(INDEX('3. GRI Pricing'!$A$16:$AP$616,MATCH('PBI data'!$B3932,'3. GRI Pricing'!$A$16:$A$616,0),MATCH('PBI data'!$D3932,'3. GRI Pricing'!$A$16:$AP$16,0)),0)</f>
        <v>0</v>
      </c>
    </row>
    <row r="3933" spans="1:5" x14ac:dyDescent="0.25">
      <c r="B3933" s="1">
        <f t="shared" ca="1" si="574"/>
        <v>0</v>
      </c>
      <c r="C3933" s="384">
        <f t="shared" si="573"/>
        <v>45778</v>
      </c>
      <c r="D3933" s="384">
        <f t="shared" si="573"/>
        <v>45808</v>
      </c>
      <c r="E3933" s="385">
        <f ca="1">IFERROR(INDEX('3. GRI Pricing'!$A$16:$AP$616,MATCH('PBI data'!$B3933,'3. GRI Pricing'!$A$16:$A$616,0),MATCH('PBI data'!$D3933,'3. GRI Pricing'!$A$16:$AP$16,0)),0)</f>
        <v>0</v>
      </c>
    </row>
    <row r="3934" spans="1:5" x14ac:dyDescent="0.25">
      <c r="B3934" s="1">
        <f t="shared" ca="1" si="574"/>
        <v>0</v>
      </c>
      <c r="C3934" s="384">
        <f t="shared" si="573"/>
        <v>45809</v>
      </c>
      <c r="D3934" s="384">
        <f t="shared" si="573"/>
        <v>45838</v>
      </c>
      <c r="E3934" s="385">
        <f ca="1">IFERROR(INDEX('3. GRI Pricing'!$A$16:$AP$616,MATCH('PBI data'!$B3934,'3. GRI Pricing'!$A$16:$A$616,0),MATCH('PBI data'!$D3934,'3. GRI Pricing'!$A$16:$AP$16,0)),0)</f>
        <v>0</v>
      </c>
    </row>
    <row r="3935" spans="1:5" x14ac:dyDescent="0.25">
      <c r="B3935" s="1">
        <f t="shared" ca="1" si="574"/>
        <v>0</v>
      </c>
      <c r="C3935" s="384">
        <f t="shared" ref="C3935:D3950" si="575">C3923</f>
        <v>45839</v>
      </c>
      <c r="D3935" s="384">
        <f t="shared" si="575"/>
        <v>45869</v>
      </c>
      <c r="E3935" s="385">
        <f ca="1">IFERROR(INDEX('3. GRI Pricing'!$A$16:$AP$616,MATCH('PBI data'!$B3935,'3. GRI Pricing'!$A$16:$A$616,0),MATCH('PBI data'!$D3935,'3. GRI Pricing'!$A$16:$AP$16,0)),0)</f>
        <v>0</v>
      </c>
    </row>
    <row r="3936" spans="1:5" x14ac:dyDescent="0.25">
      <c r="B3936" s="1">
        <f t="shared" ca="1" si="574"/>
        <v>0</v>
      </c>
      <c r="C3936" s="384">
        <f t="shared" si="575"/>
        <v>45870</v>
      </c>
      <c r="D3936" s="384">
        <f t="shared" si="575"/>
        <v>45900</v>
      </c>
      <c r="E3936" s="385">
        <f ca="1">IFERROR(INDEX('3. GRI Pricing'!$A$16:$AP$616,MATCH('PBI data'!$B3936,'3. GRI Pricing'!$A$16:$A$616,0),MATCH('PBI data'!$D3936,'3. GRI Pricing'!$A$16:$AP$16,0)),0)</f>
        <v>0</v>
      </c>
    </row>
    <row r="3937" spans="1:5" x14ac:dyDescent="0.25">
      <c r="B3937" s="1">
        <f t="shared" ca="1" si="574"/>
        <v>0</v>
      </c>
      <c r="C3937" s="384">
        <f t="shared" si="575"/>
        <v>45901</v>
      </c>
      <c r="D3937" s="384">
        <f t="shared" si="575"/>
        <v>45930</v>
      </c>
      <c r="E3937" s="385">
        <f ca="1">IFERROR(INDEX('3. GRI Pricing'!$A$16:$AP$616,MATCH('PBI data'!$B3937,'3. GRI Pricing'!$A$16:$A$616,0),MATCH('PBI data'!$D3937,'3. GRI Pricing'!$A$16:$AP$16,0)),0)</f>
        <v>0</v>
      </c>
    </row>
    <row r="3938" spans="1:5" x14ac:dyDescent="0.25">
      <c r="A3938" s="381">
        <f>A3926+1</f>
        <v>329</v>
      </c>
      <c r="B3938" s="383">
        <f ca="1">OFFSET('3. GRI Pricing'!$A$16,'PBI data'!A3938,0)</f>
        <v>0</v>
      </c>
      <c r="C3938" s="384">
        <f t="shared" si="575"/>
        <v>45566</v>
      </c>
      <c r="D3938" s="384">
        <f t="shared" si="575"/>
        <v>45596</v>
      </c>
      <c r="E3938" s="385">
        <f ca="1">IFERROR(INDEX('3. GRI Pricing'!$A$16:$AP$616,MATCH('PBI data'!$B3938,'3. GRI Pricing'!$A$16:$A$616,0),MATCH('PBI data'!$D3938,'3. GRI Pricing'!$A$16:$AP$16,0)),0)</f>
        <v>0</v>
      </c>
    </row>
    <row r="3939" spans="1:5" x14ac:dyDescent="0.25">
      <c r="B3939" s="1">
        <f ca="1">B3938</f>
        <v>0</v>
      </c>
      <c r="C3939" s="384">
        <f t="shared" si="575"/>
        <v>45597</v>
      </c>
      <c r="D3939" s="384">
        <f t="shared" si="575"/>
        <v>45626</v>
      </c>
      <c r="E3939" s="385">
        <f ca="1">IFERROR(INDEX('3. GRI Pricing'!$A$16:$AP$616,MATCH('PBI data'!$B3939,'3. GRI Pricing'!$A$16:$A$616,0),MATCH('PBI data'!$D3939,'3. GRI Pricing'!$A$16:$AP$16,0)),0)</f>
        <v>0</v>
      </c>
    </row>
    <row r="3940" spans="1:5" x14ac:dyDescent="0.25">
      <c r="B3940" s="1">
        <f t="shared" ref="B3940:B3949" ca="1" si="576">B3939</f>
        <v>0</v>
      </c>
      <c r="C3940" s="384">
        <f t="shared" si="575"/>
        <v>45627</v>
      </c>
      <c r="D3940" s="384">
        <f t="shared" si="575"/>
        <v>45657</v>
      </c>
      <c r="E3940" s="385">
        <f ca="1">IFERROR(INDEX('3. GRI Pricing'!$A$16:$AP$616,MATCH('PBI data'!$B3940,'3. GRI Pricing'!$A$16:$A$616,0),MATCH('PBI data'!$D3940,'3. GRI Pricing'!$A$16:$AP$16,0)),0)</f>
        <v>0</v>
      </c>
    </row>
    <row r="3941" spans="1:5" x14ac:dyDescent="0.25">
      <c r="B3941" s="1">
        <f t="shared" ca="1" si="576"/>
        <v>0</v>
      </c>
      <c r="C3941" s="384">
        <f t="shared" si="575"/>
        <v>45658</v>
      </c>
      <c r="D3941" s="384">
        <f t="shared" si="575"/>
        <v>45688</v>
      </c>
      <c r="E3941" s="385">
        <f ca="1">IFERROR(INDEX('3. GRI Pricing'!$A$16:$AP$616,MATCH('PBI data'!$B3941,'3. GRI Pricing'!$A$16:$A$616,0),MATCH('PBI data'!$D3941,'3. GRI Pricing'!$A$16:$AP$16,0)),0)</f>
        <v>0</v>
      </c>
    </row>
    <row r="3942" spans="1:5" x14ac:dyDescent="0.25">
      <c r="B3942" s="1">
        <f t="shared" ca="1" si="576"/>
        <v>0</v>
      </c>
      <c r="C3942" s="384">
        <f t="shared" si="575"/>
        <v>45689</v>
      </c>
      <c r="D3942" s="384">
        <f t="shared" si="575"/>
        <v>45716</v>
      </c>
      <c r="E3942" s="385">
        <f ca="1">IFERROR(INDEX('3. GRI Pricing'!$A$16:$AP$616,MATCH('PBI data'!$B3942,'3. GRI Pricing'!$A$16:$A$616,0),MATCH('PBI data'!$D3942,'3. GRI Pricing'!$A$16:$AP$16,0)),0)</f>
        <v>0</v>
      </c>
    </row>
    <row r="3943" spans="1:5" x14ac:dyDescent="0.25">
      <c r="B3943" s="1">
        <f t="shared" ca="1" si="576"/>
        <v>0</v>
      </c>
      <c r="C3943" s="384">
        <f t="shared" si="575"/>
        <v>45717</v>
      </c>
      <c r="D3943" s="384">
        <f t="shared" si="575"/>
        <v>45747</v>
      </c>
      <c r="E3943" s="385">
        <f ca="1">IFERROR(INDEX('3. GRI Pricing'!$A$16:$AP$616,MATCH('PBI data'!$B3943,'3. GRI Pricing'!$A$16:$A$616,0),MATCH('PBI data'!$D3943,'3. GRI Pricing'!$A$16:$AP$16,0)),0)</f>
        <v>0</v>
      </c>
    </row>
    <row r="3944" spans="1:5" x14ac:dyDescent="0.25">
      <c r="B3944" s="1">
        <f t="shared" ca="1" si="576"/>
        <v>0</v>
      </c>
      <c r="C3944" s="384">
        <f t="shared" si="575"/>
        <v>45748</v>
      </c>
      <c r="D3944" s="384">
        <f t="shared" si="575"/>
        <v>45777</v>
      </c>
      <c r="E3944" s="385">
        <f ca="1">IFERROR(INDEX('3. GRI Pricing'!$A$16:$AP$616,MATCH('PBI data'!$B3944,'3. GRI Pricing'!$A$16:$A$616,0),MATCH('PBI data'!$D3944,'3. GRI Pricing'!$A$16:$AP$16,0)),0)</f>
        <v>0</v>
      </c>
    </row>
    <row r="3945" spans="1:5" x14ac:dyDescent="0.25">
      <c r="B3945" s="1">
        <f t="shared" ca="1" si="576"/>
        <v>0</v>
      </c>
      <c r="C3945" s="384">
        <f t="shared" si="575"/>
        <v>45778</v>
      </c>
      <c r="D3945" s="384">
        <f t="shared" si="575"/>
        <v>45808</v>
      </c>
      <c r="E3945" s="385">
        <f ca="1">IFERROR(INDEX('3. GRI Pricing'!$A$16:$AP$616,MATCH('PBI data'!$B3945,'3. GRI Pricing'!$A$16:$A$616,0),MATCH('PBI data'!$D3945,'3. GRI Pricing'!$A$16:$AP$16,0)),0)</f>
        <v>0</v>
      </c>
    </row>
    <row r="3946" spans="1:5" x14ac:dyDescent="0.25">
      <c r="B3946" s="1">
        <f t="shared" ca="1" si="576"/>
        <v>0</v>
      </c>
      <c r="C3946" s="384">
        <f t="shared" si="575"/>
        <v>45809</v>
      </c>
      <c r="D3946" s="384">
        <f t="shared" si="575"/>
        <v>45838</v>
      </c>
      <c r="E3946" s="385">
        <f ca="1">IFERROR(INDEX('3. GRI Pricing'!$A$16:$AP$616,MATCH('PBI data'!$B3946,'3. GRI Pricing'!$A$16:$A$616,0),MATCH('PBI data'!$D3946,'3. GRI Pricing'!$A$16:$AP$16,0)),0)</f>
        <v>0</v>
      </c>
    </row>
    <row r="3947" spans="1:5" x14ac:dyDescent="0.25">
      <c r="B3947" s="1">
        <f t="shared" ca="1" si="576"/>
        <v>0</v>
      </c>
      <c r="C3947" s="384">
        <f t="shared" si="575"/>
        <v>45839</v>
      </c>
      <c r="D3947" s="384">
        <f t="shared" si="575"/>
        <v>45869</v>
      </c>
      <c r="E3947" s="385">
        <f ca="1">IFERROR(INDEX('3. GRI Pricing'!$A$16:$AP$616,MATCH('PBI data'!$B3947,'3. GRI Pricing'!$A$16:$A$616,0),MATCH('PBI data'!$D3947,'3. GRI Pricing'!$A$16:$AP$16,0)),0)</f>
        <v>0</v>
      </c>
    </row>
    <row r="3948" spans="1:5" x14ac:dyDescent="0.25">
      <c r="B3948" s="1">
        <f t="shared" ca="1" si="576"/>
        <v>0</v>
      </c>
      <c r="C3948" s="384">
        <f t="shared" si="575"/>
        <v>45870</v>
      </c>
      <c r="D3948" s="384">
        <f t="shared" si="575"/>
        <v>45900</v>
      </c>
      <c r="E3948" s="385">
        <f ca="1">IFERROR(INDEX('3. GRI Pricing'!$A$16:$AP$616,MATCH('PBI data'!$B3948,'3. GRI Pricing'!$A$16:$A$616,0),MATCH('PBI data'!$D3948,'3. GRI Pricing'!$A$16:$AP$16,0)),0)</f>
        <v>0</v>
      </c>
    </row>
    <row r="3949" spans="1:5" x14ac:dyDescent="0.25">
      <c r="B3949" s="1">
        <f t="shared" ca="1" si="576"/>
        <v>0</v>
      </c>
      <c r="C3949" s="384">
        <f t="shared" si="575"/>
        <v>45901</v>
      </c>
      <c r="D3949" s="384">
        <f t="shared" si="575"/>
        <v>45930</v>
      </c>
      <c r="E3949" s="385">
        <f ca="1">IFERROR(INDEX('3. GRI Pricing'!$A$16:$AP$616,MATCH('PBI data'!$B3949,'3. GRI Pricing'!$A$16:$A$616,0),MATCH('PBI data'!$D3949,'3. GRI Pricing'!$A$16:$AP$16,0)),0)</f>
        <v>0</v>
      </c>
    </row>
    <row r="3950" spans="1:5" x14ac:dyDescent="0.25">
      <c r="A3950" s="381">
        <f>A3938+1</f>
        <v>330</v>
      </c>
      <c r="B3950" s="383">
        <f ca="1">OFFSET('3. GRI Pricing'!$A$16,'PBI data'!A3950,0)</f>
        <v>0</v>
      </c>
      <c r="C3950" s="384">
        <f t="shared" si="575"/>
        <v>45566</v>
      </c>
      <c r="D3950" s="384">
        <f t="shared" si="575"/>
        <v>45596</v>
      </c>
      <c r="E3950" s="385">
        <f ca="1">IFERROR(INDEX('3. GRI Pricing'!$A$16:$AP$616,MATCH('PBI data'!$B3950,'3. GRI Pricing'!$A$16:$A$616,0),MATCH('PBI data'!$D3950,'3. GRI Pricing'!$A$16:$AP$16,0)),0)</f>
        <v>0</v>
      </c>
    </row>
    <row r="3951" spans="1:5" x14ac:dyDescent="0.25">
      <c r="B3951" s="1">
        <f ca="1">B3950</f>
        <v>0</v>
      </c>
      <c r="C3951" s="384">
        <f t="shared" ref="C3951:D3966" si="577">C3939</f>
        <v>45597</v>
      </c>
      <c r="D3951" s="384">
        <f t="shared" si="577"/>
        <v>45626</v>
      </c>
      <c r="E3951" s="385">
        <f ca="1">IFERROR(INDEX('3. GRI Pricing'!$A$16:$AP$616,MATCH('PBI data'!$B3951,'3. GRI Pricing'!$A$16:$A$616,0),MATCH('PBI data'!$D3951,'3. GRI Pricing'!$A$16:$AP$16,0)),0)</f>
        <v>0</v>
      </c>
    </row>
    <row r="3952" spans="1:5" x14ac:dyDescent="0.25">
      <c r="B3952" s="1">
        <f t="shared" ref="B3952:B3961" ca="1" si="578">B3951</f>
        <v>0</v>
      </c>
      <c r="C3952" s="384">
        <f t="shared" si="577"/>
        <v>45627</v>
      </c>
      <c r="D3952" s="384">
        <f t="shared" si="577"/>
        <v>45657</v>
      </c>
      <c r="E3952" s="385">
        <f ca="1">IFERROR(INDEX('3. GRI Pricing'!$A$16:$AP$616,MATCH('PBI data'!$B3952,'3. GRI Pricing'!$A$16:$A$616,0),MATCH('PBI data'!$D3952,'3. GRI Pricing'!$A$16:$AP$16,0)),0)</f>
        <v>0</v>
      </c>
    </row>
    <row r="3953" spans="1:5" x14ac:dyDescent="0.25">
      <c r="B3953" s="1">
        <f t="shared" ca="1" si="578"/>
        <v>0</v>
      </c>
      <c r="C3953" s="384">
        <f t="shared" si="577"/>
        <v>45658</v>
      </c>
      <c r="D3953" s="384">
        <f t="shared" si="577"/>
        <v>45688</v>
      </c>
      <c r="E3953" s="385">
        <f ca="1">IFERROR(INDEX('3. GRI Pricing'!$A$16:$AP$616,MATCH('PBI data'!$B3953,'3. GRI Pricing'!$A$16:$A$616,0),MATCH('PBI data'!$D3953,'3. GRI Pricing'!$A$16:$AP$16,0)),0)</f>
        <v>0</v>
      </c>
    </row>
    <row r="3954" spans="1:5" x14ac:dyDescent="0.25">
      <c r="B3954" s="1">
        <f t="shared" ca="1" si="578"/>
        <v>0</v>
      </c>
      <c r="C3954" s="384">
        <f t="shared" si="577"/>
        <v>45689</v>
      </c>
      <c r="D3954" s="384">
        <f t="shared" si="577"/>
        <v>45716</v>
      </c>
      <c r="E3954" s="385">
        <f ca="1">IFERROR(INDEX('3. GRI Pricing'!$A$16:$AP$616,MATCH('PBI data'!$B3954,'3. GRI Pricing'!$A$16:$A$616,0),MATCH('PBI data'!$D3954,'3. GRI Pricing'!$A$16:$AP$16,0)),0)</f>
        <v>0</v>
      </c>
    </row>
    <row r="3955" spans="1:5" x14ac:dyDescent="0.25">
      <c r="B3955" s="1">
        <f t="shared" ca="1" si="578"/>
        <v>0</v>
      </c>
      <c r="C3955" s="384">
        <f t="shared" si="577"/>
        <v>45717</v>
      </c>
      <c r="D3955" s="384">
        <f t="shared" si="577"/>
        <v>45747</v>
      </c>
      <c r="E3955" s="385">
        <f ca="1">IFERROR(INDEX('3. GRI Pricing'!$A$16:$AP$616,MATCH('PBI data'!$B3955,'3. GRI Pricing'!$A$16:$A$616,0),MATCH('PBI data'!$D3955,'3. GRI Pricing'!$A$16:$AP$16,0)),0)</f>
        <v>0</v>
      </c>
    </row>
    <row r="3956" spans="1:5" x14ac:dyDescent="0.25">
      <c r="B3956" s="1">
        <f t="shared" ca="1" si="578"/>
        <v>0</v>
      </c>
      <c r="C3956" s="384">
        <f t="shared" si="577"/>
        <v>45748</v>
      </c>
      <c r="D3956" s="384">
        <f t="shared" si="577"/>
        <v>45777</v>
      </c>
      <c r="E3956" s="385">
        <f ca="1">IFERROR(INDEX('3. GRI Pricing'!$A$16:$AP$616,MATCH('PBI data'!$B3956,'3. GRI Pricing'!$A$16:$A$616,0),MATCH('PBI data'!$D3956,'3. GRI Pricing'!$A$16:$AP$16,0)),0)</f>
        <v>0</v>
      </c>
    </row>
    <row r="3957" spans="1:5" x14ac:dyDescent="0.25">
      <c r="B3957" s="1">
        <f t="shared" ca="1" si="578"/>
        <v>0</v>
      </c>
      <c r="C3957" s="384">
        <f t="shared" si="577"/>
        <v>45778</v>
      </c>
      <c r="D3957" s="384">
        <f t="shared" si="577"/>
        <v>45808</v>
      </c>
      <c r="E3957" s="385">
        <f ca="1">IFERROR(INDEX('3. GRI Pricing'!$A$16:$AP$616,MATCH('PBI data'!$B3957,'3. GRI Pricing'!$A$16:$A$616,0),MATCH('PBI data'!$D3957,'3. GRI Pricing'!$A$16:$AP$16,0)),0)</f>
        <v>0</v>
      </c>
    </row>
    <row r="3958" spans="1:5" x14ac:dyDescent="0.25">
      <c r="B3958" s="1">
        <f t="shared" ca="1" si="578"/>
        <v>0</v>
      </c>
      <c r="C3958" s="384">
        <f t="shared" si="577"/>
        <v>45809</v>
      </c>
      <c r="D3958" s="384">
        <f t="shared" si="577"/>
        <v>45838</v>
      </c>
      <c r="E3958" s="385">
        <f ca="1">IFERROR(INDEX('3. GRI Pricing'!$A$16:$AP$616,MATCH('PBI data'!$B3958,'3. GRI Pricing'!$A$16:$A$616,0),MATCH('PBI data'!$D3958,'3. GRI Pricing'!$A$16:$AP$16,0)),0)</f>
        <v>0</v>
      </c>
    </row>
    <row r="3959" spans="1:5" x14ac:dyDescent="0.25">
      <c r="B3959" s="1">
        <f t="shared" ca="1" si="578"/>
        <v>0</v>
      </c>
      <c r="C3959" s="384">
        <f t="shared" si="577"/>
        <v>45839</v>
      </c>
      <c r="D3959" s="384">
        <f t="shared" si="577"/>
        <v>45869</v>
      </c>
      <c r="E3959" s="385">
        <f ca="1">IFERROR(INDEX('3. GRI Pricing'!$A$16:$AP$616,MATCH('PBI data'!$B3959,'3. GRI Pricing'!$A$16:$A$616,0),MATCH('PBI data'!$D3959,'3. GRI Pricing'!$A$16:$AP$16,0)),0)</f>
        <v>0</v>
      </c>
    </row>
    <row r="3960" spans="1:5" x14ac:dyDescent="0.25">
      <c r="B3960" s="1">
        <f t="shared" ca="1" si="578"/>
        <v>0</v>
      </c>
      <c r="C3960" s="384">
        <f t="shared" si="577"/>
        <v>45870</v>
      </c>
      <c r="D3960" s="384">
        <f t="shared" si="577"/>
        <v>45900</v>
      </c>
      <c r="E3960" s="385">
        <f ca="1">IFERROR(INDEX('3. GRI Pricing'!$A$16:$AP$616,MATCH('PBI data'!$B3960,'3. GRI Pricing'!$A$16:$A$616,0),MATCH('PBI data'!$D3960,'3. GRI Pricing'!$A$16:$AP$16,0)),0)</f>
        <v>0</v>
      </c>
    </row>
    <row r="3961" spans="1:5" x14ac:dyDescent="0.25">
      <c r="B3961" s="1">
        <f t="shared" ca="1" si="578"/>
        <v>0</v>
      </c>
      <c r="C3961" s="384">
        <f t="shared" si="577"/>
        <v>45901</v>
      </c>
      <c r="D3961" s="384">
        <f t="shared" si="577"/>
        <v>45930</v>
      </c>
      <c r="E3961" s="385">
        <f ca="1">IFERROR(INDEX('3. GRI Pricing'!$A$16:$AP$616,MATCH('PBI data'!$B3961,'3. GRI Pricing'!$A$16:$A$616,0),MATCH('PBI data'!$D3961,'3. GRI Pricing'!$A$16:$AP$16,0)),0)</f>
        <v>0</v>
      </c>
    </row>
    <row r="3962" spans="1:5" x14ac:dyDescent="0.25">
      <c r="A3962" s="381">
        <f>A3950+1</f>
        <v>331</v>
      </c>
      <c r="B3962" s="383">
        <f ca="1">OFFSET('3. GRI Pricing'!$A$16,'PBI data'!A3962,0)</f>
        <v>0</v>
      </c>
      <c r="C3962" s="384">
        <f t="shared" si="577"/>
        <v>45566</v>
      </c>
      <c r="D3962" s="384">
        <f t="shared" si="577"/>
        <v>45596</v>
      </c>
      <c r="E3962" s="385">
        <f ca="1">IFERROR(INDEX('3. GRI Pricing'!$A$16:$AP$616,MATCH('PBI data'!$B3962,'3. GRI Pricing'!$A$16:$A$616,0),MATCH('PBI data'!$D3962,'3. GRI Pricing'!$A$16:$AP$16,0)),0)</f>
        <v>0</v>
      </c>
    </row>
    <row r="3963" spans="1:5" x14ac:dyDescent="0.25">
      <c r="B3963" s="1">
        <f ca="1">B3962</f>
        <v>0</v>
      </c>
      <c r="C3963" s="384">
        <f t="shared" si="577"/>
        <v>45597</v>
      </c>
      <c r="D3963" s="384">
        <f t="shared" si="577"/>
        <v>45626</v>
      </c>
      <c r="E3963" s="385">
        <f ca="1">IFERROR(INDEX('3. GRI Pricing'!$A$16:$AP$616,MATCH('PBI data'!$B3963,'3. GRI Pricing'!$A$16:$A$616,0),MATCH('PBI data'!$D3963,'3. GRI Pricing'!$A$16:$AP$16,0)),0)</f>
        <v>0</v>
      </c>
    </row>
    <row r="3964" spans="1:5" x14ac:dyDescent="0.25">
      <c r="B3964" s="1">
        <f t="shared" ref="B3964:B3973" ca="1" si="579">B3963</f>
        <v>0</v>
      </c>
      <c r="C3964" s="384">
        <f t="shared" si="577"/>
        <v>45627</v>
      </c>
      <c r="D3964" s="384">
        <f t="shared" si="577"/>
        <v>45657</v>
      </c>
      <c r="E3964" s="385">
        <f ca="1">IFERROR(INDEX('3. GRI Pricing'!$A$16:$AP$616,MATCH('PBI data'!$B3964,'3. GRI Pricing'!$A$16:$A$616,0),MATCH('PBI data'!$D3964,'3. GRI Pricing'!$A$16:$AP$16,0)),0)</f>
        <v>0</v>
      </c>
    </row>
    <row r="3965" spans="1:5" x14ac:dyDescent="0.25">
      <c r="B3965" s="1">
        <f t="shared" ca="1" si="579"/>
        <v>0</v>
      </c>
      <c r="C3965" s="384">
        <f t="shared" si="577"/>
        <v>45658</v>
      </c>
      <c r="D3965" s="384">
        <f t="shared" si="577"/>
        <v>45688</v>
      </c>
      <c r="E3965" s="385">
        <f ca="1">IFERROR(INDEX('3. GRI Pricing'!$A$16:$AP$616,MATCH('PBI data'!$B3965,'3. GRI Pricing'!$A$16:$A$616,0),MATCH('PBI data'!$D3965,'3. GRI Pricing'!$A$16:$AP$16,0)),0)</f>
        <v>0</v>
      </c>
    </row>
    <row r="3966" spans="1:5" x14ac:dyDescent="0.25">
      <c r="B3966" s="1">
        <f t="shared" ca="1" si="579"/>
        <v>0</v>
      </c>
      <c r="C3966" s="384">
        <f t="shared" si="577"/>
        <v>45689</v>
      </c>
      <c r="D3966" s="384">
        <f t="shared" si="577"/>
        <v>45716</v>
      </c>
      <c r="E3966" s="385">
        <f ca="1">IFERROR(INDEX('3. GRI Pricing'!$A$16:$AP$616,MATCH('PBI data'!$B3966,'3. GRI Pricing'!$A$16:$A$616,0),MATCH('PBI data'!$D3966,'3. GRI Pricing'!$A$16:$AP$16,0)),0)</f>
        <v>0</v>
      </c>
    </row>
    <row r="3967" spans="1:5" x14ac:dyDescent="0.25">
      <c r="B3967" s="1">
        <f t="shared" ca="1" si="579"/>
        <v>0</v>
      </c>
      <c r="C3967" s="384">
        <f t="shared" ref="C3967:D3982" si="580">C3955</f>
        <v>45717</v>
      </c>
      <c r="D3967" s="384">
        <f t="shared" si="580"/>
        <v>45747</v>
      </c>
      <c r="E3967" s="385">
        <f ca="1">IFERROR(INDEX('3. GRI Pricing'!$A$16:$AP$616,MATCH('PBI data'!$B3967,'3. GRI Pricing'!$A$16:$A$616,0),MATCH('PBI data'!$D3967,'3. GRI Pricing'!$A$16:$AP$16,0)),0)</f>
        <v>0</v>
      </c>
    </row>
    <row r="3968" spans="1:5" x14ac:dyDescent="0.25">
      <c r="B3968" s="1">
        <f t="shared" ca="1" si="579"/>
        <v>0</v>
      </c>
      <c r="C3968" s="384">
        <f t="shared" si="580"/>
        <v>45748</v>
      </c>
      <c r="D3968" s="384">
        <f t="shared" si="580"/>
        <v>45777</v>
      </c>
      <c r="E3968" s="385">
        <f ca="1">IFERROR(INDEX('3. GRI Pricing'!$A$16:$AP$616,MATCH('PBI data'!$B3968,'3. GRI Pricing'!$A$16:$A$616,0),MATCH('PBI data'!$D3968,'3. GRI Pricing'!$A$16:$AP$16,0)),0)</f>
        <v>0</v>
      </c>
    </row>
    <row r="3969" spans="1:5" x14ac:dyDescent="0.25">
      <c r="B3969" s="1">
        <f t="shared" ca="1" si="579"/>
        <v>0</v>
      </c>
      <c r="C3969" s="384">
        <f t="shared" si="580"/>
        <v>45778</v>
      </c>
      <c r="D3969" s="384">
        <f t="shared" si="580"/>
        <v>45808</v>
      </c>
      <c r="E3969" s="385">
        <f ca="1">IFERROR(INDEX('3. GRI Pricing'!$A$16:$AP$616,MATCH('PBI data'!$B3969,'3. GRI Pricing'!$A$16:$A$616,0),MATCH('PBI data'!$D3969,'3. GRI Pricing'!$A$16:$AP$16,0)),0)</f>
        <v>0</v>
      </c>
    </row>
    <row r="3970" spans="1:5" x14ac:dyDescent="0.25">
      <c r="B3970" s="1">
        <f t="shared" ca="1" si="579"/>
        <v>0</v>
      </c>
      <c r="C3970" s="384">
        <f t="shared" si="580"/>
        <v>45809</v>
      </c>
      <c r="D3970" s="384">
        <f t="shared" si="580"/>
        <v>45838</v>
      </c>
      <c r="E3970" s="385">
        <f ca="1">IFERROR(INDEX('3. GRI Pricing'!$A$16:$AP$616,MATCH('PBI data'!$B3970,'3. GRI Pricing'!$A$16:$A$616,0),MATCH('PBI data'!$D3970,'3. GRI Pricing'!$A$16:$AP$16,0)),0)</f>
        <v>0</v>
      </c>
    </row>
    <row r="3971" spans="1:5" x14ac:dyDescent="0.25">
      <c r="B3971" s="1">
        <f t="shared" ca="1" si="579"/>
        <v>0</v>
      </c>
      <c r="C3971" s="384">
        <f t="shared" si="580"/>
        <v>45839</v>
      </c>
      <c r="D3971" s="384">
        <f t="shared" si="580"/>
        <v>45869</v>
      </c>
      <c r="E3971" s="385">
        <f ca="1">IFERROR(INDEX('3. GRI Pricing'!$A$16:$AP$616,MATCH('PBI data'!$B3971,'3. GRI Pricing'!$A$16:$A$616,0),MATCH('PBI data'!$D3971,'3. GRI Pricing'!$A$16:$AP$16,0)),0)</f>
        <v>0</v>
      </c>
    </row>
    <row r="3972" spans="1:5" x14ac:dyDescent="0.25">
      <c r="B3972" s="1">
        <f t="shared" ca="1" si="579"/>
        <v>0</v>
      </c>
      <c r="C3972" s="384">
        <f t="shared" si="580"/>
        <v>45870</v>
      </c>
      <c r="D3972" s="384">
        <f t="shared" si="580"/>
        <v>45900</v>
      </c>
      <c r="E3972" s="385">
        <f ca="1">IFERROR(INDEX('3. GRI Pricing'!$A$16:$AP$616,MATCH('PBI data'!$B3972,'3. GRI Pricing'!$A$16:$A$616,0),MATCH('PBI data'!$D3972,'3. GRI Pricing'!$A$16:$AP$16,0)),0)</f>
        <v>0</v>
      </c>
    </row>
    <row r="3973" spans="1:5" x14ac:dyDescent="0.25">
      <c r="B3973" s="1">
        <f t="shared" ca="1" si="579"/>
        <v>0</v>
      </c>
      <c r="C3973" s="384">
        <f t="shared" si="580"/>
        <v>45901</v>
      </c>
      <c r="D3973" s="384">
        <f t="shared" si="580"/>
        <v>45930</v>
      </c>
      <c r="E3973" s="385">
        <f ca="1">IFERROR(INDEX('3. GRI Pricing'!$A$16:$AP$616,MATCH('PBI data'!$B3973,'3. GRI Pricing'!$A$16:$A$616,0),MATCH('PBI data'!$D3973,'3. GRI Pricing'!$A$16:$AP$16,0)),0)</f>
        <v>0</v>
      </c>
    </row>
    <row r="3974" spans="1:5" x14ac:dyDescent="0.25">
      <c r="A3974" s="381">
        <f>A3962+1</f>
        <v>332</v>
      </c>
      <c r="B3974" s="383">
        <f ca="1">OFFSET('3. GRI Pricing'!$A$16,'PBI data'!A3974,0)</f>
        <v>0</v>
      </c>
      <c r="C3974" s="384">
        <f t="shared" si="580"/>
        <v>45566</v>
      </c>
      <c r="D3974" s="384">
        <f t="shared" si="580"/>
        <v>45596</v>
      </c>
      <c r="E3974" s="385">
        <f ca="1">IFERROR(INDEX('3. GRI Pricing'!$A$16:$AP$616,MATCH('PBI data'!$B3974,'3. GRI Pricing'!$A$16:$A$616,0),MATCH('PBI data'!$D3974,'3. GRI Pricing'!$A$16:$AP$16,0)),0)</f>
        <v>0</v>
      </c>
    </row>
    <row r="3975" spans="1:5" x14ac:dyDescent="0.25">
      <c r="B3975" s="1">
        <f ca="1">B3974</f>
        <v>0</v>
      </c>
      <c r="C3975" s="384">
        <f t="shared" si="580"/>
        <v>45597</v>
      </c>
      <c r="D3975" s="384">
        <f t="shared" si="580"/>
        <v>45626</v>
      </c>
      <c r="E3975" s="385">
        <f ca="1">IFERROR(INDEX('3. GRI Pricing'!$A$16:$AP$616,MATCH('PBI data'!$B3975,'3. GRI Pricing'!$A$16:$A$616,0),MATCH('PBI data'!$D3975,'3. GRI Pricing'!$A$16:$AP$16,0)),0)</f>
        <v>0</v>
      </c>
    </row>
    <row r="3976" spans="1:5" x14ac:dyDescent="0.25">
      <c r="B3976" s="1">
        <f t="shared" ref="B3976:B3985" ca="1" si="581">B3975</f>
        <v>0</v>
      </c>
      <c r="C3976" s="384">
        <f t="shared" si="580"/>
        <v>45627</v>
      </c>
      <c r="D3976" s="384">
        <f t="shared" si="580"/>
        <v>45657</v>
      </c>
      <c r="E3976" s="385">
        <f ca="1">IFERROR(INDEX('3. GRI Pricing'!$A$16:$AP$616,MATCH('PBI data'!$B3976,'3. GRI Pricing'!$A$16:$A$616,0),MATCH('PBI data'!$D3976,'3. GRI Pricing'!$A$16:$AP$16,0)),0)</f>
        <v>0</v>
      </c>
    </row>
    <row r="3977" spans="1:5" x14ac:dyDescent="0.25">
      <c r="B3977" s="1">
        <f t="shared" ca="1" si="581"/>
        <v>0</v>
      </c>
      <c r="C3977" s="384">
        <f t="shared" si="580"/>
        <v>45658</v>
      </c>
      <c r="D3977" s="384">
        <f t="shared" si="580"/>
        <v>45688</v>
      </c>
      <c r="E3977" s="385">
        <f ca="1">IFERROR(INDEX('3. GRI Pricing'!$A$16:$AP$616,MATCH('PBI data'!$B3977,'3. GRI Pricing'!$A$16:$A$616,0),MATCH('PBI data'!$D3977,'3. GRI Pricing'!$A$16:$AP$16,0)),0)</f>
        <v>0</v>
      </c>
    </row>
    <row r="3978" spans="1:5" x14ac:dyDescent="0.25">
      <c r="B3978" s="1">
        <f t="shared" ca="1" si="581"/>
        <v>0</v>
      </c>
      <c r="C3978" s="384">
        <f t="shared" si="580"/>
        <v>45689</v>
      </c>
      <c r="D3978" s="384">
        <f t="shared" si="580"/>
        <v>45716</v>
      </c>
      <c r="E3978" s="385">
        <f ca="1">IFERROR(INDEX('3. GRI Pricing'!$A$16:$AP$616,MATCH('PBI data'!$B3978,'3. GRI Pricing'!$A$16:$A$616,0),MATCH('PBI data'!$D3978,'3. GRI Pricing'!$A$16:$AP$16,0)),0)</f>
        <v>0</v>
      </c>
    </row>
    <row r="3979" spans="1:5" x14ac:dyDescent="0.25">
      <c r="B3979" s="1">
        <f t="shared" ca="1" si="581"/>
        <v>0</v>
      </c>
      <c r="C3979" s="384">
        <f t="shared" si="580"/>
        <v>45717</v>
      </c>
      <c r="D3979" s="384">
        <f t="shared" si="580"/>
        <v>45747</v>
      </c>
      <c r="E3979" s="385">
        <f ca="1">IFERROR(INDEX('3. GRI Pricing'!$A$16:$AP$616,MATCH('PBI data'!$B3979,'3. GRI Pricing'!$A$16:$A$616,0),MATCH('PBI data'!$D3979,'3. GRI Pricing'!$A$16:$AP$16,0)),0)</f>
        <v>0</v>
      </c>
    </row>
    <row r="3980" spans="1:5" x14ac:dyDescent="0.25">
      <c r="B3980" s="1">
        <f t="shared" ca="1" si="581"/>
        <v>0</v>
      </c>
      <c r="C3980" s="384">
        <f t="shared" si="580"/>
        <v>45748</v>
      </c>
      <c r="D3980" s="384">
        <f t="shared" si="580"/>
        <v>45777</v>
      </c>
      <c r="E3980" s="385">
        <f ca="1">IFERROR(INDEX('3. GRI Pricing'!$A$16:$AP$616,MATCH('PBI data'!$B3980,'3. GRI Pricing'!$A$16:$A$616,0),MATCH('PBI data'!$D3980,'3. GRI Pricing'!$A$16:$AP$16,0)),0)</f>
        <v>0</v>
      </c>
    </row>
    <row r="3981" spans="1:5" x14ac:dyDescent="0.25">
      <c r="B3981" s="1">
        <f t="shared" ca="1" si="581"/>
        <v>0</v>
      </c>
      <c r="C3981" s="384">
        <f t="shared" si="580"/>
        <v>45778</v>
      </c>
      <c r="D3981" s="384">
        <f t="shared" si="580"/>
        <v>45808</v>
      </c>
      <c r="E3981" s="385">
        <f ca="1">IFERROR(INDEX('3. GRI Pricing'!$A$16:$AP$616,MATCH('PBI data'!$B3981,'3. GRI Pricing'!$A$16:$A$616,0),MATCH('PBI data'!$D3981,'3. GRI Pricing'!$A$16:$AP$16,0)),0)</f>
        <v>0</v>
      </c>
    </row>
    <row r="3982" spans="1:5" x14ac:dyDescent="0.25">
      <c r="B3982" s="1">
        <f t="shared" ca="1" si="581"/>
        <v>0</v>
      </c>
      <c r="C3982" s="384">
        <f t="shared" si="580"/>
        <v>45809</v>
      </c>
      <c r="D3982" s="384">
        <f t="shared" si="580"/>
        <v>45838</v>
      </c>
      <c r="E3982" s="385">
        <f ca="1">IFERROR(INDEX('3. GRI Pricing'!$A$16:$AP$616,MATCH('PBI data'!$B3982,'3. GRI Pricing'!$A$16:$A$616,0),MATCH('PBI data'!$D3982,'3. GRI Pricing'!$A$16:$AP$16,0)),0)</f>
        <v>0</v>
      </c>
    </row>
    <row r="3983" spans="1:5" x14ac:dyDescent="0.25">
      <c r="B3983" s="1">
        <f t="shared" ca="1" si="581"/>
        <v>0</v>
      </c>
      <c r="C3983" s="384">
        <f t="shared" ref="C3983:D3998" si="582">C3971</f>
        <v>45839</v>
      </c>
      <c r="D3983" s="384">
        <f t="shared" si="582"/>
        <v>45869</v>
      </c>
      <c r="E3983" s="385">
        <f ca="1">IFERROR(INDEX('3. GRI Pricing'!$A$16:$AP$616,MATCH('PBI data'!$B3983,'3. GRI Pricing'!$A$16:$A$616,0),MATCH('PBI data'!$D3983,'3. GRI Pricing'!$A$16:$AP$16,0)),0)</f>
        <v>0</v>
      </c>
    </row>
    <row r="3984" spans="1:5" x14ac:dyDescent="0.25">
      <c r="B3984" s="1">
        <f t="shared" ca="1" si="581"/>
        <v>0</v>
      </c>
      <c r="C3984" s="384">
        <f t="shared" si="582"/>
        <v>45870</v>
      </c>
      <c r="D3984" s="384">
        <f t="shared" si="582"/>
        <v>45900</v>
      </c>
      <c r="E3984" s="385">
        <f ca="1">IFERROR(INDEX('3. GRI Pricing'!$A$16:$AP$616,MATCH('PBI data'!$B3984,'3. GRI Pricing'!$A$16:$A$616,0),MATCH('PBI data'!$D3984,'3. GRI Pricing'!$A$16:$AP$16,0)),0)</f>
        <v>0</v>
      </c>
    </row>
    <row r="3985" spans="1:5" x14ac:dyDescent="0.25">
      <c r="B3985" s="1">
        <f t="shared" ca="1" si="581"/>
        <v>0</v>
      </c>
      <c r="C3985" s="384">
        <f t="shared" si="582"/>
        <v>45901</v>
      </c>
      <c r="D3985" s="384">
        <f t="shared" si="582"/>
        <v>45930</v>
      </c>
      <c r="E3985" s="385">
        <f ca="1">IFERROR(INDEX('3. GRI Pricing'!$A$16:$AP$616,MATCH('PBI data'!$B3985,'3. GRI Pricing'!$A$16:$A$616,0),MATCH('PBI data'!$D3985,'3. GRI Pricing'!$A$16:$AP$16,0)),0)</f>
        <v>0</v>
      </c>
    </row>
    <row r="3986" spans="1:5" x14ac:dyDescent="0.25">
      <c r="A3986" s="381">
        <f>A3974+1</f>
        <v>333</v>
      </c>
      <c r="B3986" s="383">
        <f ca="1">OFFSET('3. GRI Pricing'!$A$16,'PBI data'!A3986,0)</f>
        <v>0</v>
      </c>
      <c r="C3986" s="384">
        <f t="shared" si="582"/>
        <v>45566</v>
      </c>
      <c r="D3986" s="384">
        <f t="shared" si="582"/>
        <v>45596</v>
      </c>
      <c r="E3986" s="385">
        <f ca="1">IFERROR(INDEX('3. GRI Pricing'!$A$16:$AP$616,MATCH('PBI data'!$B3986,'3. GRI Pricing'!$A$16:$A$616,0),MATCH('PBI data'!$D3986,'3. GRI Pricing'!$A$16:$AP$16,0)),0)</f>
        <v>0</v>
      </c>
    </row>
    <row r="3987" spans="1:5" x14ac:dyDescent="0.25">
      <c r="B3987" s="1">
        <f ca="1">B3986</f>
        <v>0</v>
      </c>
      <c r="C3987" s="384">
        <f t="shared" si="582"/>
        <v>45597</v>
      </c>
      <c r="D3987" s="384">
        <f t="shared" si="582"/>
        <v>45626</v>
      </c>
      <c r="E3987" s="385">
        <f ca="1">IFERROR(INDEX('3. GRI Pricing'!$A$16:$AP$616,MATCH('PBI data'!$B3987,'3. GRI Pricing'!$A$16:$A$616,0),MATCH('PBI data'!$D3987,'3. GRI Pricing'!$A$16:$AP$16,0)),0)</f>
        <v>0</v>
      </c>
    </row>
    <row r="3988" spans="1:5" x14ac:dyDescent="0.25">
      <c r="B3988" s="1">
        <f t="shared" ref="B3988:B3997" ca="1" si="583">B3987</f>
        <v>0</v>
      </c>
      <c r="C3988" s="384">
        <f t="shared" si="582"/>
        <v>45627</v>
      </c>
      <c r="D3988" s="384">
        <f t="shared" si="582"/>
        <v>45657</v>
      </c>
      <c r="E3988" s="385">
        <f ca="1">IFERROR(INDEX('3. GRI Pricing'!$A$16:$AP$616,MATCH('PBI data'!$B3988,'3. GRI Pricing'!$A$16:$A$616,0),MATCH('PBI data'!$D3988,'3. GRI Pricing'!$A$16:$AP$16,0)),0)</f>
        <v>0</v>
      </c>
    </row>
    <row r="3989" spans="1:5" x14ac:dyDescent="0.25">
      <c r="B3989" s="1">
        <f t="shared" ca="1" si="583"/>
        <v>0</v>
      </c>
      <c r="C3989" s="384">
        <f t="shared" si="582"/>
        <v>45658</v>
      </c>
      <c r="D3989" s="384">
        <f t="shared" si="582"/>
        <v>45688</v>
      </c>
      <c r="E3989" s="385">
        <f ca="1">IFERROR(INDEX('3. GRI Pricing'!$A$16:$AP$616,MATCH('PBI data'!$B3989,'3. GRI Pricing'!$A$16:$A$616,0),MATCH('PBI data'!$D3989,'3. GRI Pricing'!$A$16:$AP$16,0)),0)</f>
        <v>0</v>
      </c>
    </row>
    <row r="3990" spans="1:5" x14ac:dyDescent="0.25">
      <c r="B3990" s="1">
        <f t="shared" ca="1" si="583"/>
        <v>0</v>
      </c>
      <c r="C3990" s="384">
        <f t="shared" si="582"/>
        <v>45689</v>
      </c>
      <c r="D3990" s="384">
        <f t="shared" si="582"/>
        <v>45716</v>
      </c>
      <c r="E3990" s="385">
        <f ca="1">IFERROR(INDEX('3. GRI Pricing'!$A$16:$AP$616,MATCH('PBI data'!$B3990,'3. GRI Pricing'!$A$16:$A$616,0),MATCH('PBI data'!$D3990,'3. GRI Pricing'!$A$16:$AP$16,0)),0)</f>
        <v>0</v>
      </c>
    </row>
    <row r="3991" spans="1:5" x14ac:dyDescent="0.25">
      <c r="B3991" s="1">
        <f t="shared" ca="1" si="583"/>
        <v>0</v>
      </c>
      <c r="C3991" s="384">
        <f t="shared" si="582"/>
        <v>45717</v>
      </c>
      <c r="D3991" s="384">
        <f t="shared" si="582"/>
        <v>45747</v>
      </c>
      <c r="E3991" s="385">
        <f ca="1">IFERROR(INDEX('3. GRI Pricing'!$A$16:$AP$616,MATCH('PBI data'!$B3991,'3. GRI Pricing'!$A$16:$A$616,0),MATCH('PBI data'!$D3991,'3. GRI Pricing'!$A$16:$AP$16,0)),0)</f>
        <v>0</v>
      </c>
    </row>
    <row r="3992" spans="1:5" x14ac:dyDescent="0.25">
      <c r="B3992" s="1">
        <f t="shared" ca="1" si="583"/>
        <v>0</v>
      </c>
      <c r="C3992" s="384">
        <f t="shared" si="582"/>
        <v>45748</v>
      </c>
      <c r="D3992" s="384">
        <f t="shared" si="582"/>
        <v>45777</v>
      </c>
      <c r="E3992" s="385">
        <f ca="1">IFERROR(INDEX('3. GRI Pricing'!$A$16:$AP$616,MATCH('PBI data'!$B3992,'3. GRI Pricing'!$A$16:$A$616,0),MATCH('PBI data'!$D3992,'3. GRI Pricing'!$A$16:$AP$16,0)),0)</f>
        <v>0</v>
      </c>
    </row>
    <row r="3993" spans="1:5" x14ac:dyDescent="0.25">
      <c r="B3993" s="1">
        <f t="shared" ca="1" si="583"/>
        <v>0</v>
      </c>
      <c r="C3993" s="384">
        <f t="shared" si="582"/>
        <v>45778</v>
      </c>
      <c r="D3993" s="384">
        <f t="shared" si="582"/>
        <v>45808</v>
      </c>
      <c r="E3993" s="385">
        <f ca="1">IFERROR(INDEX('3. GRI Pricing'!$A$16:$AP$616,MATCH('PBI data'!$B3993,'3. GRI Pricing'!$A$16:$A$616,0),MATCH('PBI data'!$D3993,'3. GRI Pricing'!$A$16:$AP$16,0)),0)</f>
        <v>0</v>
      </c>
    </row>
    <row r="3994" spans="1:5" x14ac:dyDescent="0.25">
      <c r="B3994" s="1">
        <f t="shared" ca="1" si="583"/>
        <v>0</v>
      </c>
      <c r="C3994" s="384">
        <f t="shared" si="582"/>
        <v>45809</v>
      </c>
      <c r="D3994" s="384">
        <f t="shared" si="582"/>
        <v>45838</v>
      </c>
      <c r="E3994" s="385">
        <f ca="1">IFERROR(INDEX('3. GRI Pricing'!$A$16:$AP$616,MATCH('PBI data'!$B3994,'3. GRI Pricing'!$A$16:$A$616,0),MATCH('PBI data'!$D3994,'3. GRI Pricing'!$A$16:$AP$16,0)),0)</f>
        <v>0</v>
      </c>
    </row>
    <row r="3995" spans="1:5" x14ac:dyDescent="0.25">
      <c r="B3995" s="1">
        <f t="shared" ca="1" si="583"/>
        <v>0</v>
      </c>
      <c r="C3995" s="384">
        <f t="shared" si="582"/>
        <v>45839</v>
      </c>
      <c r="D3995" s="384">
        <f t="shared" si="582"/>
        <v>45869</v>
      </c>
      <c r="E3995" s="385">
        <f ca="1">IFERROR(INDEX('3. GRI Pricing'!$A$16:$AP$616,MATCH('PBI data'!$B3995,'3. GRI Pricing'!$A$16:$A$616,0),MATCH('PBI data'!$D3995,'3. GRI Pricing'!$A$16:$AP$16,0)),0)</f>
        <v>0</v>
      </c>
    </row>
    <row r="3996" spans="1:5" x14ac:dyDescent="0.25">
      <c r="B3996" s="1">
        <f t="shared" ca="1" si="583"/>
        <v>0</v>
      </c>
      <c r="C3996" s="384">
        <f t="shared" si="582"/>
        <v>45870</v>
      </c>
      <c r="D3996" s="384">
        <f t="shared" si="582"/>
        <v>45900</v>
      </c>
      <c r="E3996" s="385">
        <f ca="1">IFERROR(INDEX('3. GRI Pricing'!$A$16:$AP$616,MATCH('PBI data'!$B3996,'3. GRI Pricing'!$A$16:$A$616,0),MATCH('PBI data'!$D3996,'3. GRI Pricing'!$A$16:$AP$16,0)),0)</f>
        <v>0</v>
      </c>
    </row>
    <row r="3997" spans="1:5" x14ac:dyDescent="0.25">
      <c r="B3997" s="1">
        <f t="shared" ca="1" si="583"/>
        <v>0</v>
      </c>
      <c r="C3997" s="384">
        <f t="shared" si="582"/>
        <v>45901</v>
      </c>
      <c r="D3997" s="384">
        <f t="shared" si="582"/>
        <v>45930</v>
      </c>
      <c r="E3997" s="385">
        <f ca="1">IFERROR(INDEX('3. GRI Pricing'!$A$16:$AP$616,MATCH('PBI data'!$B3997,'3. GRI Pricing'!$A$16:$A$616,0),MATCH('PBI data'!$D3997,'3. GRI Pricing'!$A$16:$AP$16,0)),0)</f>
        <v>0</v>
      </c>
    </row>
    <row r="3998" spans="1:5" x14ac:dyDescent="0.25">
      <c r="A3998" s="381">
        <f>A3986+1</f>
        <v>334</v>
      </c>
      <c r="B3998" s="381">
        <f ca="1">OFFSET('3. GRI Pricing'!$A$16,'PBI data'!A3998,0)</f>
        <v>0</v>
      </c>
      <c r="C3998" s="384">
        <f t="shared" si="582"/>
        <v>45566</v>
      </c>
      <c r="D3998" s="384">
        <f t="shared" si="582"/>
        <v>45596</v>
      </c>
      <c r="E3998" s="385">
        <f ca="1">IFERROR(INDEX('3. GRI Pricing'!$A$16:$AP$616,MATCH('PBI data'!$B3998,'3. GRI Pricing'!$A$16:$A$616,0),MATCH('PBI data'!$D3998,'3. GRI Pricing'!$A$16:$AP$16,0)),0)</f>
        <v>0</v>
      </c>
    </row>
    <row r="3999" spans="1:5" x14ac:dyDescent="0.25">
      <c r="B3999" s="1">
        <f ca="1">B3998</f>
        <v>0</v>
      </c>
      <c r="C3999" s="384">
        <f t="shared" ref="C3999:D4014" si="584">C3987</f>
        <v>45597</v>
      </c>
      <c r="D3999" s="384">
        <f t="shared" si="584"/>
        <v>45626</v>
      </c>
      <c r="E3999" s="385">
        <f ca="1">IFERROR(INDEX('3. GRI Pricing'!$A$16:$AP$616,MATCH('PBI data'!$B3999,'3. GRI Pricing'!$A$16:$A$616,0),MATCH('PBI data'!$D3999,'3. GRI Pricing'!$A$16:$AP$16,0)),0)</f>
        <v>0</v>
      </c>
    </row>
    <row r="4000" spans="1:5" x14ac:dyDescent="0.25">
      <c r="B4000" s="1">
        <f t="shared" ref="B4000:B4009" ca="1" si="585">B3999</f>
        <v>0</v>
      </c>
      <c r="C4000" s="384">
        <f t="shared" si="584"/>
        <v>45627</v>
      </c>
      <c r="D4000" s="384">
        <f t="shared" si="584"/>
        <v>45657</v>
      </c>
      <c r="E4000" s="385">
        <f ca="1">IFERROR(INDEX('3. GRI Pricing'!$A$16:$AP$616,MATCH('PBI data'!$B4000,'3. GRI Pricing'!$A$16:$A$616,0),MATCH('PBI data'!$D4000,'3. GRI Pricing'!$A$16:$AP$16,0)),0)</f>
        <v>0</v>
      </c>
    </row>
    <row r="4001" spans="1:5" x14ac:dyDescent="0.25">
      <c r="B4001" s="1">
        <f t="shared" ca="1" si="585"/>
        <v>0</v>
      </c>
      <c r="C4001" s="384">
        <f t="shared" si="584"/>
        <v>45658</v>
      </c>
      <c r="D4001" s="384">
        <f t="shared" si="584"/>
        <v>45688</v>
      </c>
      <c r="E4001" s="385">
        <f ca="1">IFERROR(INDEX('3. GRI Pricing'!$A$16:$AP$616,MATCH('PBI data'!$B4001,'3. GRI Pricing'!$A$16:$A$616,0),MATCH('PBI data'!$D4001,'3. GRI Pricing'!$A$16:$AP$16,0)),0)</f>
        <v>0</v>
      </c>
    </row>
    <row r="4002" spans="1:5" x14ac:dyDescent="0.25">
      <c r="B4002" s="1">
        <f t="shared" ca="1" si="585"/>
        <v>0</v>
      </c>
      <c r="C4002" s="384">
        <f t="shared" si="584"/>
        <v>45689</v>
      </c>
      <c r="D4002" s="384">
        <f t="shared" si="584"/>
        <v>45716</v>
      </c>
      <c r="E4002" s="385">
        <f ca="1">IFERROR(INDEX('3. GRI Pricing'!$A$16:$AP$616,MATCH('PBI data'!$B4002,'3. GRI Pricing'!$A$16:$A$616,0),MATCH('PBI data'!$D4002,'3. GRI Pricing'!$A$16:$AP$16,0)),0)</f>
        <v>0</v>
      </c>
    </row>
    <row r="4003" spans="1:5" x14ac:dyDescent="0.25">
      <c r="B4003" s="1">
        <f t="shared" ca="1" si="585"/>
        <v>0</v>
      </c>
      <c r="C4003" s="384">
        <f t="shared" si="584"/>
        <v>45717</v>
      </c>
      <c r="D4003" s="384">
        <f t="shared" si="584"/>
        <v>45747</v>
      </c>
      <c r="E4003" s="385">
        <f ca="1">IFERROR(INDEX('3. GRI Pricing'!$A$16:$AP$616,MATCH('PBI data'!$B4003,'3. GRI Pricing'!$A$16:$A$616,0),MATCH('PBI data'!$D4003,'3. GRI Pricing'!$A$16:$AP$16,0)),0)</f>
        <v>0</v>
      </c>
    </row>
    <row r="4004" spans="1:5" x14ac:dyDescent="0.25">
      <c r="B4004" s="1">
        <f t="shared" ca="1" si="585"/>
        <v>0</v>
      </c>
      <c r="C4004" s="384">
        <f t="shared" si="584"/>
        <v>45748</v>
      </c>
      <c r="D4004" s="384">
        <f t="shared" si="584"/>
        <v>45777</v>
      </c>
      <c r="E4004" s="385">
        <f ca="1">IFERROR(INDEX('3. GRI Pricing'!$A$16:$AP$616,MATCH('PBI data'!$B4004,'3. GRI Pricing'!$A$16:$A$616,0),MATCH('PBI data'!$D4004,'3. GRI Pricing'!$A$16:$AP$16,0)),0)</f>
        <v>0</v>
      </c>
    </row>
    <row r="4005" spans="1:5" x14ac:dyDescent="0.25">
      <c r="B4005" s="1">
        <f t="shared" ca="1" si="585"/>
        <v>0</v>
      </c>
      <c r="C4005" s="384">
        <f t="shared" si="584"/>
        <v>45778</v>
      </c>
      <c r="D4005" s="384">
        <f t="shared" si="584"/>
        <v>45808</v>
      </c>
      <c r="E4005" s="385">
        <f ca="1">IFERROR(INDEX('3. GRI Pricing'!$A$16:$AP$616,MATCH('PBI data'!$B4005,'3. GRI Pricing'!$A$16:$A$616,0),MATCH('PBI data'!$D4005,'3. GRI Pricing'!$A$16:$AP$16,0)),0)</f>
        <v>0</v>
      </c>
    </row>
    <row r="4006" spans="1:5" x14ac:dyDescent="0.25">
      <c r="B4006" s="1">
        <f t="shared" ca="1" si="585"/>
        <v>0</v>
      </c>
      <c r="C4006" s="384">
        <f t="shared" si="584"/>
        <v>45809</v>
      </c>
      <c r="D4006" s="384">
        <f t="shared" si="584"/>
        <v>45838</v>
      </c>
      <c r="E4006" s="385">
        <f ca="1">IFERROR(INDEX('3. GRI Pricing'!$A$16:$AP$616,MATCH('PBI data'!$B4006,'3. GRI Pricing'!$A$16:$A$616,0),MATCH('PBI data'!$D4006,'3. GRI Pricing'!$A$16:$AP$16,0)),0)</f>
        <v>0</v>
      </c>
    </row>
    <row r="4007" spans="1:5" x14ac:dyDescent="0.25">
      <c r="B4007" s="1">
        <f t="shared" ca="1" si="585"/>
        <v>0</v>
      </c>
      <c r="C4007" s="384">
        <f t="shared" si="584"/>
        <v>45839</v>
      </c>
      <c r="D4007" s="384">
        <f t="shared" si="584"/>
        <v>45869</v>
      </c>
      <c r="E4007" s="385">
        <f ca="1">IFERROR(INDEX('3. GRI Pricing'!$A$16:$AP$616,MATCH('PBI data'!$B4007,'3. GRI Pricing'!$A$16:$A$616,0),MATCH('PBI data'!$D4007,'3. GRI Pricing'!$A$16:$AP$16,0)),0)</f>
        <v>0</v>
      </c>
    </row>
    <row r="4008" spans="1:5" x14ac:dyDescent="0.25">
      <c r="B4008" s="1">
        <f t="shared" ca="1" si="585"/>
        <v>0</v>
      </c>
      <c r="C4008" s="384">
        <f t="shared" si="584"/>
        <v>45870</v>
      </c>
      <c r="D4008" s="384">
        <f t="shared" si="584"/>
        <v>45900</v>
      </c>
      <c r="E4008" s="385">
        <f ca="1">IFERROR(INDEX('3. GRI Pricing'!$A$16:$AP$616,MATCH('PBI data'!$B4008,'3. GRI Pricing'!$A$16:$A$616,0),MATCH('PBI data'!$D4008,'3. GRI Pricing'!$A$16:$AP$16,0)),0)</f>
        <v>0</v>
      </c>
    </row>
    <row r="4009" spans="1:5" x14ac:dyDescent="0.25">
      <c r="B4009" s="1">
        <f t="shared" ca="1" si="585"/>
        <v>0</v>
      </c>
      <c r="C4009" s="384">
        <f t="shared" si="584"/>
        <v>45901</v>
      </c>
      <c r="D4009" s="384">
        <f t="shared" si="584"/>
        <v>45930</v>
      </c>
      <c r="E4009" s="385">
        <f ca="1">IFERROR(INDEX('3. GRI Pricing'!$A$16:$AP$616,MATCH('PBI data'!$B4009,'3. GRI Pricing'!$A$16:$A$616,0),MATCH('PBI data'!$D4009,'3. GRI Pricing'!$A$16:$AP$16,0)),0)</f>
        <v>0</v>
      </c>
    </row>
    <row r="4010" spans="1:5" x14ac:dyDescent="0.25">
      <c r="A4010" s="381">
        <f>A3998+1</f>
        <v>335</v>
      </c>
      <c r="B4010" s="383">
        <f ca="1">OFFSET('3. GRI Pricing'!$A$16,'PBI data'!A4010,0)</f>
        <v>0</v>
      </c>
      <c r="C4010" s="384">
        <f t="shared" si="584"/>
        <v>45566</v>
      </c>
      <c r="D4010" s="384">
        <f t="shared" si="584"/>
        <v>45596</v>
      </c>
      <c r="E4010" s="385">
        <f ca="1">IFERROR(INDEX('3. GRI Pricing'!$A$16:$AP$616,MATCH('PBI data'!$B4010,'3. GRI Pricing'!$A$16:$A$616,0),MATCH('PBI data'!$D4010,'3. GRI Pricing'!$A$16:$AP$16,0)),0)</f>
        <v>0</v>
      </c>
    </row>
    <row r="4011" spans="1:5" x14ac:dyDescent="0.25">
      <c r="B4011" s="1">
        <f ca="1">B4010</f>
        <v>0</v>
      </c>
      <c r="C4011" s="384">
        <f t="shared" si="584"/>
        <v>45597</v>
      </c>
      <c r="D4011" s="384">
        <f t="shared" si="584"/>
        <v>45626</v>
      </c>
      <c r="E4011" s="385">
        <f ca="1">IFERROR(INDEX('3. GRI Pricing'!$A$16:$AP$616,MATCH('PBI data'!$B4011,'3. GRI Pricing'!$A$16:$A$616,0),MATCH('PBI data'!$D4011,'3. GRI Pricing'!$A$16:$AP$16,0)),0)</f>
        <v>0</v>
      </c>
    </row>
    <row r="4012" spans="1:5" x14ac:dyDescent="0.25">
      <c r="B4012" s="1">
        <f t="shared" ref="B4012:B4021" ca="1" si="586">B4011</f>
        <v>0</v>
      </c>
      <c r="C4012" s="384">
        <f t="shared" si="584"/>
        <v>45627</v>
      </c>
      <c r="D4012" s="384">
        <f t="shared" si="584"/>
        <v>45657</v>
      </c>
      <c r="E4012" s="385">
        <f ca="1">IFERROR(INDEX('3. GRI Pricing'!$A$16:$AP$616,MATCH('PBI data'!$B4012,'3. GRI Pricing'!$A$16:$A$616,0),MATCH('PBI data'!$D4012,'3. GRI Pricing'!$A$16:$AP$16,0)),0)</f>
        <v>0</v>
      </c>
    </row>
    <row r="4013" spans="1:5" x14ac:dyDescent="0.25">
      <c r="B4013" s="1">
        <f t="shared" ca="1" si="586"/>
        <v>0</v>
      </c>
      <c r="C4013" s="384">
        <f t="shared" si="584"/>
        <v>45658</v>
      </c>
      <c r="D4013" s="384">
        <f t="shared" si="584"/>
        <v>45688</v>
      </c>
      <c r="E4013" s="385">
        <f ca="1">IFERROR(INDEX('3. GRI Pricing'!$A$16:$AP$616,MATCH('PBI data'!$B4013,'3. GRI Pricing'!$A$16:$A$616,0),MATCH('PBI data'!$D4013,'3. GRI Pricing'!$A$16:$AP$16,0)),0)</f>
        <v>0</v>
      </c>
    </row>
    <row r="4014" spans="1:5" x14ac:dyDescent="0.25">
      <c r="B4014" s="1">
        <f t="shared" ca="1" si="586"/>
        <v>0</v>
      </c>
      <c r="C4014" s="384">
        <f t="shared" si="584"/>
        <v>45689</v>
      </c>
      <c r="D4014" s="384">
        <f t="shared" si="584"/>
        <v>45716</v>
      </c>
      <c r="E4014" s="385">
        <f ca="1">IFERROR(INDEX('3. GRI Pricing'!$A$16:$AP$616,MATCH('PBI data'!$B4014,'3. GRI Pricing'!$A$16:$A$616,0),MATCH('PBI data'!$D4014,'3. GRI Pricing'!$A$16:$AP$16,0)),0)</f>
        <v>0</v>
      </c>
    </row>
    <row r="4015" spans="1:5" x14ac:dyDescent="0.25">
      <c r="B4015" s="1">
        <f t="shared" ca="1" si="586"/>
        <v>0</v>
      </c>
      <c r="C4015" s="384">
        <f t="shared" ref="C4015:D4030" si="587">C4003</f>
        <v>45717</v>
      </c>
      <c r="D4015" s="384">
        <f t="shared" si="587"/>
        <v>45747</v>
      </c>
      <c r="E4015" s="385">
        <f ca="1">IFERROR(INDEX('3. GRI Pricing'!$A$16:$AP$616,MATCH('PBI data'!$B4015,'3. GRI Pricing'!$A$16:$A$616,0),MATCH('PBI data'!$D4015,'3. GRI Pricing'!$A$16:$AP$16,0)),0)</f>
        <v>0</v>
      </c>
    </row>
    <row r="4016" spans="1:5" x14ac:dyDescent="0.25">
      <c r="B4016" s="1">
        <f t="shared" ca="1" si="586"/>
        <v>0</v>
      </c>
      <c r="C4016" s="384">
        <f t="shared" si="587"/>
        <v>45748</v>
      </c>
      <c r="D4016" s="384">
        <f t="shared" si="587"/>
        <v>45777</v>
      </c>
      <c r="E4016" s="385">
        <f ca="1">IFERROR(INDEX('3. GRI Pricing'!$A$16:$AP$616,MATCH('PBI data'!$B4016,'3. GRI Pricing'!$A$16:$A$616,0),MATCH('PBI data'!$D4016,'3. GRI Pricing'!$A$16:$AP$16,0)),0)</f>
        <v>0</v>
      </c>
    </row>
    <row r="4017" spans="1:5" x14ac:dyDescent="0.25">
      <c r="B4017" s="1">
        <f t="shared" ca="1" si="586"/>
        <v>0</v>
      </c>
      <c r="C4017" s="384">
        <f t="shared" si="587"/>
        <v>45778</v>
      </c>
      <c r="D4017" s="384">
        <f t="shared" si="587"/>
        <v>45808</v>
      </c>
      <c r="E4017" s="385">
        <f ca="1">IFERROR(INDEX('3. GRI Pricing'!$A$16:$AP$616,MATCH('PBI data'!$B4017,'3. GRI Pricing'!$A$16:$A$616,0),MATCH('PBI data'!$D4017,'3. GRI Pricing'!$A$16:$AP$16,0)),0)</f>
        <v>0</v>
      </c>
    </row>
    <row r="4018" spans="1:5" x14ac:dyDescent="0.25">
      <c r="B4018" s="1">
        <f t="shared" ca="1" si="586"/>
        <v>0</v>
      </c>
      <c r="C4018" s="384">
        <f t="shared" si="587"/>
        <v>45809</v>
      </c>
      <c r="D4018" s="384">
        <f t="shared" si="587"/>
        <v>45838</v>
      </c>
      <c r="E4018" s="385">
        <f ca="1">IFERROR(INDEX('3. GRI Pricing'!$A$16:$AP$616,MATCH('PBI data'!$B4018,'3. GRI Pricing'!$A$16:$A$616,0),MATCH('PBI data'!$D4018,'3. GRI Pricing'!$A$16:$AP$16,0)),0)</f>
        <v>0</v>
      </c>
    </row>
    <row r="4019" spans="1:5" x14ac:dyDescent="0.25">
      <c r="B4019" s="1">
        <f t="shared" ca="1" si="586"/>
        <v>0</v>
      </c>
      <c r="C4019" s="384">
        <f t="shared" si="587"/>
        <v>45839</v>
      </c>
      <c r="D4019" s="384">
        <f t="shared" si="587"/>
        <v>45869</v>
      </c>
      <c r="E4019" s="385">
        <f ca="1">IFERROR(INDEX('3. GRI Pricing'!$A$16:$AP$616,MATCH('PBI data'!$B4019,'3. GRI Pricing'!$A$16:$A$616,0),MATCH('PBI data'!$D4019,'3. GRI Pricing'!$A$16:$AP$16,0)),0)</f>
        <v>0</v>
      </c>
    </row>
    <row r="4020" spans="1:5" x14ac:dyDescent="0.25">
      <c r="B4020" s="1">
        <f t="shared" ca="1" si="586"/>
        <v>0</v>
      </c>
      <c r="C4020" s="384">
        <f t="shared" si="587"/>
        <v>45870</v>
      </c>
      <c r="D4020" s="384">
        <f t="shared" si="587"/>
        <v>45900</v>
      </c>
      <c r="E4020" s="385">
        <f ca="1">IFERROR(INDEX('3. GRI Pricing'!$A$16:$AP$616,MATCH('PBI data'!$B4020,'3. GRI Pricing'!$A$16:$A$616,0),MATCH('PBI data'!$D4020,'3. GRI Pricing'!$A$16:$AP$16,0)),0)</f>
        <v>0</v>
      </c>
    </row>
    <row r="4021" spans="1:5" x14ac:dyDescent="0.25">
      <c r="B4021" s="1">
        <f t="shared" ca="1" si="586"/>
        <v>0</v>
      </c>
      <c r="C4021" s="384">
        <f t="shared" si="587"/>
        <v>45901</v>
      </c>
      <c r="D4021" s="384">
        <f t="shared" si="587"/>
        <v>45930</v>
      </c>
      <c r="E4021" s="385">
        <f ca="1">IFERROR(INDEX('3. GRI Pricing'!$A$16:$AP$616,MATCH('PBI data'!$B4021,'3. GRI Pricing'!$A$16:$A$616,0),MATCH('PBI data'!$D4021,'3. GRI Pricing'!$A$16:$AP$16,0)),0)</f>
        <v>0</v>
      </c>
    </row>
    <row r="4022" spans="1:5" x14ac:dyDescent="0.25">
      <c r="A4022" s="381">
        <f>A4010+1</f>
        <v>336</v>
      </c>
      <c r="B4022" s="383">
        <f ca="1">OFFSET('3. GRI Pricing'!$A$16,'PBI data'!A4022,0)</f>
        <v>0</v>
      </c>
      <c r="C4022" s="384">
        <f t="shared" si="587"/>
        <v>45566</v>
      </c>
      <c r="D4022" s="384">
        <f t="shared" si="587"/>
        <v>45596</v>
      </c>
      <c r="E4022" s="385">
        <f ca="1">IFERROR(INDEX('3. GRI Pricing'!$A$16:$AP$616,MATCH('PBI data'!$B4022,'3. GRI Pricing'!$A$16:$A$616,0),MATCH('PBI data'!$D4022,'3. GRI Pricing'!$A$16:$AP$16,0)),0)</f>
        <v>0</v>
      </c>
    </row>
    <row r="4023" spans="1:5" x14ac:dyDescent="0.25">
      <c r="B4023" s="1">
        <f ca="1">B4022</f>
        <v>0</v>
      </c>
      <c r="C4023" s="384">
        <f t="shared" si="587"/>
        <v>45597</v>
      </c>
      <c r="D4023" s="384">
        <f t="shared" si="587"/>
        <v>45626</v>
      </c>
      <c r="E4023" s="385">
        <f ca="1">IFERROR(INDEX('3. GRI Pricing'!$A$16:$AP$616,MATCH('PBI data'!$B4023,'3. GRI Pricing'!$A$16:$A$616,0),MATCH('PBI data'!$D4023,'3. GRI Pricing'!$A$16:$AP$16,0)),0)</f>
        <v>0</v>
      </c>
    </row>
    <row r="4024" spans="1:5" x14ac:dyDescent="0.25">
      <c r="B4024" s="1">
        <f t="shared" ref="B4024:B4033" ca="1" si="588">B4023</f>
        <v>0</v>
      </c>
      <c r="C4024" s="384">
        <f t="shared" si="587"/>
        <v>45627</v>
      </c>
      <c r="D4024" s="384">
        <f t="shared" si="587"/>
        <v>45657</v>
      </c>
      <c r="E4024" s="385">
        <f ca="1">IFERROR(INDEX('3. GRI Pricing'!$A$16:$AP$616,MATCH('PBI data'!$B4024,'3. GRI Pricing'!$A$16:$A$616,0),MATCH('PBI data'!$D4024,'3. GRI Pricing'!$A$16:$AP$16,0)),0)</f>
        <v>0</v>
      </c>
    </row>
    <row r="4025" spans="1:5" x14ac:dyDescent="0.25">
      <c r="B4025" s="1">
        <f t="shared" ca="1" si="588"/>
        <v>0</v>
      </c>
      <c r="C4025" s="384">
        <f t="shared" si="587"/>
        <v>45658</v>
      </c>
      <c r="D4025" s="384">
        <f t="shared" si="587"/>
        <v>45688</v>
      </c>
      <c r="E4025" s="385">
        <f ca="1">IFERROR(INDEX('3. GRI Pricing'!$A$16:$AP$616,MATCH('PBI data'!$B4025,'3. GRI Pricing'!$A$16:$A$616,0),MATCH('PBI data'!$D4025,'3. GRI Pricing'!$A$16:$AP$16,0)),0)</f>
        <v>0</v>
      </c>
    </row>
    <row r="4026" spans="1:5" x14ac:dyDescent="0.25">
      <c r="B4026" s="1">
        <f t="shared" ca="1" si="588"/>
        <v>0</v>
      </c>
      <c r="C4026" s="384">
        <f t="shared" si="587"/>
        <v>45689</v>
      </c>
      <c r="D4026" s="384">
        <f t="shared" si="587"/>
        <v>45716</v>
      </c>
      <c r="E4026" s="385">
        <f ca="1">IFERROR(INDEX('3. GRI Pricing'!$A$16:$AP$616,MATCH('PBI data'!$B4026,'3. GRI Pricing'!$A$16:$A$616,0),MATCH('PBI data'!$D4026,'3. GRI Pricing'!$A$16:$AP$16,0)),0)</f>
        <v>0</v>
      </c>
    </row>
    <row r="4027" spans="1:5" x14ac:dyDescent="0.25">
      <c r="B4027" s="1">
        <f t="shared" ca="1" si="588"/>
        <v>0</v>
      </c>
      <c r="C4027" s="384">
        <f t="shared" si="587"/>
        <v>45717</v>
      </c>
      <c r="D4027" s="384">
        <f t="shared" si="587"/>
        <v>45747</v>
      </c>
      <c r="E4027" s="385">
        <f ca="1">IFERROR(INDEX('3. GRI Pricing'!$A$16:$AP$616,MATCH('PBI data'!$B4027,'3. GRI Pricing'!$A$16:$A$616,0),MATCH('PBI data'!$D4027,'3. GRI Pricing'!$A$16:$AP$16,0)),0)</f>
        <v>0</v>
      </c>
    </row>
    <row r="4028" spans="1:5" x14ac:dyDescent="0.25">
      <c r="B4028" s="1">
        <f t="shared" ca="1" si="588"/>
        <v>0</v>
      </c>
      <c r="C4028" s="384">
        <f t="shared" si="587"/>
        <v>45748</v>
      </c>
      <c r="D4028" s="384">
        <f t="shared" si="587"/>
        <v>45777</v>
      </c>
      <c r="E4028" s="385">
        <f ca="1">IFERROR(INDEX('3. GRI Pricing'!$A$16:$AP$616,MATCH('PBI data'!$B4028,'3. GRI Pricing'!$A$16:$A$616,0),MATCH('PBI data'!$D4028,'3. GRI Pricing'!$A$16:$AP$16,0)),0)</f>
        <v>0</v>
      </c>
    </row>
    <row r="4029" spans="1:5" x14ac:dyDescent="0.25">
      <c r="B4029" s="1">
        <f t="shared" ca="1" si="588"/>
        <v>0</v>
      </c>
      <c r="C4029" s="384">
        <f t="shared" si="587"/>
        <v>45778</v>
      </c>
      <c r="D4029" s="384">
        <f t="shared" si="587"/>
        <v>45808</v>
      </c>
      <c r="E4029" s="385">
        <f ca="1">IFERROR(INDEX('3. GRI Pricing'!$A$16:$AP$616,MATCH('PBI data'!$B4029,'3. GRI Pricing'!$A$16:$A$616,0),MATCH('PBI data'!$D4029,'3. GRI Pricing'!$A$16:$AP$16,0)),0)</f>
        <v>0</v>
      </c>
    </row>
    <row r="4030" spans="1:5" x14ac:dyDescent="0.25">
      <c r="B4030" s="1">
        <f t="shared" ca="1" si="588"/>
        <v>0</v>
      </c>
      <c r="C4030" s="384">
        <f t="shared" si="587"/>
        <v>45809</v>
      </c>
      <c r="D4030" s="384">
        <f t="shared" si="587"/>
        <v>45838</v>
      </c>
      <c r="E4030" s="385">
        <f ca="1">IFERROR(INDEX('3. GRI Pricing'!$A$16:$AP$616,MATCH('PBI data'!$B4030,'3. GRI Pricing'!$A$16:$A$616,0),MATCH('PBI data'!$D4030,'3. GRI Pricing'!$A$16:$AP$16,0)),0)</f>
        <v>0</v>
      </c>
    </row>
    <row r="4031" spans="1:5" x14ac:dyDescent="0.25">
      <c r="B4031" s="1">
        <f t="shared" ca="1" si="588"/>
        <v>0</v>
      </c>
      <c r="C4031" s="384">
        <f t="shared" ref="C4031:D4046" si="589">C4019</f>
        <v>45839</v>
      </c>
      <c r="D4031" s="384">
        <f t="shared" si="589"/>
        <v>45869</v>
      </c>
      <c r="E4031" s="385">
        <f ca="1">IFERROR(INDEX('3. GRI Pricing'!$A$16:$AP$616,MATCH('PBI data'!$B4031,'3. GRI Pricing'!$A$16:$A$616,0),MATCH('PBI data'!$D4031,'3. GRI Pricing'!$A$16:$AP$16,0)),0)</f>
        <v>0</v>
      </c>
    </row>
    <row r="4032" spans="1:5" x14ac:dyDescent="0.25">
      <c r="B4032" s="1">
        <f t="shared" ca="1" si="588"/>
        <v>0</v>
      </c>
      <c r="C4032" s="384">
        <f t="shared" si="589"/>
        <v>45870</v>
      </c>
      <c r="D4032" s="384">
        <f t="shared" si="589"/>
        <v>45900</v>
      </c>
      <c r="E4032" s="385">
        <f ca="1">IFERROR(INDEX('3. GRI Pricing'!$A$16:$AP$616,MATCH('PBI data'!$B4032,'3. GRI Pricing'!$A$16:$A$616,0),MATCH('PBI data'!$D4032,'3. GRI Pricing'!$A$16:$AP$16,0)),0)</f>
        <v>0</v>
      </c>
    </row>
    <row r="4033" spans="1:5" x14ac:dyDescent="0.25">
      <c r="B4033" s="1">
        <f t="shared" ca="1" si="588"/>
        <v>0</v>
      </c>
      <c r="C4033" s="384">
        <f t="shared" si="589"/>
        <v>45901</v>
      </c>
      <c r="D4033" s="384">
        <f t="shared" si="589"/>
        <v>45930</v>
      </c>
      <c r="E4033" s="385">
        <f ca="1">IFERROR(INDEX('3. GRI Pricing'!$A$16:$AP$616,MATCH('PBI data'!$B4033,'3. GRI Pricing'!$A$16:$A$616,0),MATCH('PBI data'!$D4033,'3. GRI Pricing'!$A$16:$AP$16,0)),0)</f>
        <v>0</v>
      </c>
    </row>
    <row r="4034" spans="1:5" x14ac:dyDescent="0.25">
      <c r="A4034" s="381">
        <f>A4022+1</f>
        <v>337</v>
      </c>
      <c r="B4034" s="383">
        <f ca="1">OFFSET('3. GRI Pricing'!$A$16,'PBI data'!A4034,0)</f>
        <v>0</v>
      </c>
      <c r="C4034" s="384">
        <f t="shared" si="589"/>
        <v>45566</v>
      </c>
      <c r="D4034" s="384">
        <f t="shared" si="589"/>
        <v>45596</v>
      </c>
      <c r="E4034" s="385">
        <f ca="1">IFERROR(INDEX('3. GRI Pricing'!$A$16:$AP$616,MATCH('PBI data'!$B4034,'3. GRI Pricing'!$A$16:$A$616,0),MATCH('PBI data'!$D4034,'3. GRI Pricing'!$A$16:$AP$16,0)),0)</f>
        <v>0</v>
      </c>
    </row>
    <row r="4035" spans="1:5" x14ac:dyDescent="0.25">
      <c r="B4035" s="1">
        <f ca="1">B4034</f>
        <v>0</v>
      </c>
      <c r="C4035" s="384">
        <f t="shared" si="589"/>
        <v>45597</v>
      </c>
      <c r="D4035" s="384">
        <f t="shared" si="589"/>
        <v>45626</v>
      </c>
      <c r="E4035" s="385">
        <f ca="1">IFERROR(INDEX('3. GRI Pricing'!$A$16:$AP$616,MATCH('PBI data'!$B4035,'3. GRI Pricing'!$A$16:$A$616,0),MATCH('PBI data'!$D4035,'3. GRI Pricing'!$A$16:$AP$16,0)),0)</f>
        <v>0</v>
      </c>
    </row>
    <row r="4036" spans="1:5" x14ac:dyDescent="0.25">
      <c r="B4036" s="1">
        <f t="shared" ref="B4036:B4045" ca="1" si="590">B4035</f>
        <v>0</v>
      </c>
      <c r="C4036" s="384">
        <f t="shared" si="589"/>
        <v>45627</v>
      </c>
      <c r="D4036" s="384">
        <f t="shared" si="589"/>
        <v>45657</v>
      </c>
      <c r="E4036" s="385">
        <f ca="1">IFERROR(INDEX('3. GRI Pricing'!$A$16:$AP$616,MATCH('PBI data'!$B4036,'3. GRI Pricing'!$A$16:$A$616,0),MATCH('PBI data'!$D4036,'3. GRI Pricing'!$A$16:$AP$16,0)),0)</f>
        <v>0</v>
      </c>
    </row>
    <row r="4037" spans="1:5" x14ac:dyDescent="0.25">
      <c r="B4037" s="1">
        <f t="shared" ca="1" si="590"/>
        <v>0</v>
      </c>
      <c r="C4037" s="384">
        <f t="shared" si="589"/>
        <v>45658</v>
      </c>
      <c r="D4037" s="384">
        <f t="shared" si="589"/>
        <v>45688</v>
      </c>
      <c r="E4037" s="385">
        <f ca="1">IFERROR(INDEX('3. GRI Pricing'!$A$16:$AP$616,MATCH('PBI data'!$B4037,'3. GRI Pricing'!$A$16:$A$616,0),MATCH('PBI data'!$D4037,'3. GRI Pricing'!$A$16:$AP$16,0)),0)</f>
        <v>0</v>
      </c>
    </row>
    <row r="4038" spans="1:5" x14ac:dyDescent="0.25">
      <c r="B4038" s="1">
        <f t="shared" ca="1" si="590"/>
        <v>0</v>
      </c>
      <c r="C4038" s="384">
        <f t="shared" si="589"/>
        <v>45689</v>
      </c>
      <c r="D4038" s="384">
        <f t="shared" si="589"/>
        <v>45716</v>
      </c>
      <c r="E4038" s="385">
        <f ca="1">IFERROR(INDEX('3. GRI Pricing'!$A$16:$AP$616,MATCH('PBI data'!$B4038,'3. GRI Pricing'!$A$16:$A$616,0),MATCH('PBI data'!$D4038,'3. GRI Pricing'!$A$16:$AP$16,0)),0)</f>
        <v>0</v>
      </c>
    </row>
    <row r="4039" spans="1:5" x14ac:dyDescent="0.25">
      <c r="B4039" s="1">
        <f t="shared" ca="1" si="590"/>
        <v>0</v>
      </c>
      <c r="C4039" s="384">
        <f t="shared" si="589"/>
        <v>45717</v>
      </c>
      <c r="D4039" s="384">
        <f t="shared" si="589"/>
        <v>45747</v>
      </c>
      <c r="E4039" s="385">
        <f ca="1">IFERROR(INDEX('3. GRI Pricing'!$A$16:$AP$616,MATCH('PBI data'!$B4039,'3. GRI Pricing'!$A$16:$A$616,0),MATCH('PBI data'!$D4039,'3. GRI Pricing'!$A$16:$AP$16,0)),0)</f>
        <v>0</v>
      </c>
    </row>
    <row r="4040" spans="1:5" x14ac:dyDescent="0.25">
      <c r="B4040" s="1">
        <f t="shared" ca="1" si="590"/>
        <v>0</v>
      </c>
      <c r="C4040" s="384">
        <f t="shared" si="589"/>
        <v>45748</v>
      </c>
      <c r="D4040" s="384">
        <f t="shared" si="589"/>
        <v>45777</v>
      </c>
      <c r="E4040" s="385">
        <f ca="1">IFERROR(INDEX('3. GRI Pricing'!$A$16:$AP$616,MATCH('PBI data'!$B4040,'3. GRI Pricing'!$A$16:$A$616,0),MATCH('PBI data'!$D4040,'3. GRI Pricing'!$A$16:$AP$16,0)),0)</f>
        <v>0</v>
      </c>
    </row>
    <row r="4041" spans="1:5" x14ac:dyDescent="0.25">
      <c r="B4041" s="1">
        <f t="shared" ca="1" si="590"/>
        <v>0</v>
      </c>
      <c r="C4041" s="384">
        <f t="shared" si="589"/>
        <v>45778</v>
      </c>
      <c r="D4041" s="384">
        <f t="shared" si="589"/>
        <v>45808</v>
      </c>
      <c r="E4041" s="385">
        <f ca="1">IFERROR(INDEX('3. GRI Pricing'!$A$16:$AP$616,MATCH('PBI data'!$B4041,'3. GRI Pricing'!$A$16:$A$616,0),MATCH('PBI data'!$D4041,'3. GRI Pricing'!$A$16:$AP$16,0)),0)</f>
        <v>0</v>
      </c>
    </row>
    <row r="4042" spans="1:5" x14ac:dyDescent="0.25">
      <c r="B4042" s="1">
        <f t="shared" ca="1" si="590"/>
        <v>0</v>
      </c>
      <c r="C4042" s="384">
        <f t="shared" si="589"/>
        <v>45809</v>
      </c>
      <c r="D4042" s="384">
        <f t="shared" si="589"/>
        <v>45838</v>
      </c>
      <c r="E4042" s="385">
        <f ca="1">IFERROR(INDEX('3. GRI Pricing'!$A$16:$AP$616,MATCH('PBI data'!$B4042,'3. GRI Pricing'!$A$16:$A$616,0),MATCH('PBI data'!$D4042,'3. GRI Pricing'!$A$16:$AP$16,0)),0)</f>
        <v>0</v>
      </c>
    </row>
    <row r="4043" spans="1:5" x14ac:dyDescent="0.25">
      <c r="B4043" s="1">
        <f t="shared" ca="1" si="590"/>
        <v>0</v>
      </c>
      <c r="C4043" s="384">
        <f t="shared" si="589"/>
        <v>45839</v>
      </c>
      <c r="D4043" s="384">
        <f t="shared" si="589"/>
        <v>45869</v>
      </c>
      <c r="E4043" s="385">
        <f ca="1">IFERROR(INDEX('3. GRI Pricing'!$A$16:$AP$616,MATCH('PBI data'!$B4043,'3. GRI Pricing'!$A$16:$A$616,0),MATCH('PBI data'!$D4043,'3. GRI Pricing'!$A$16:$AP$16,0)),0)</f>
        <v>0</v>
      </c>
    </row>
    <row r="4044" spans="1:5" x14ac:dyDescent="0.25">
      <c r="B4044" s="1">
        <f t="shared" ca="1" si="590"/>
        <v>0</v>
      </c>
      <c r="C4044" s="384">
        <f t="shared" si="589"/>
        <v>45870</v>
      </c>
      <c r="D4044" s="384">
        <f t="shared" si="589"/>
        <v>45900</v>
      </c>
      <c r="E4044" s="385">
        <f ca="1">IFERROR(INDEX('3. GRI Pricing'!$A$16:$AP$616,MATCH('PBI data'!$B4044,'3. GRI Pricing'!$A$16:$A$616,0),MATCH('PBI data'!$D4044,'3. GRI Pricing'!$A$16:$AP$16,0)),0)</f>
        <v>0</v>
      </c>
    </row>
    <row r="4045" spans="1:5" x14ac:dyDescent="0.25">
      <c r="B4045" s="1">
        <f t="shared" ca="1" si="590"/>
        <v>0</v>
      </c>
      <c r="C4045" s="384">
        <f t="shared" si="589"/>
        <v>45901</v>
      </c>
      <c r="D4045" s="384">
        <f t="shared" si="589"/>
        <v>45930</v>
      </c>
      <c r="E4045" s="385">
        <f ca="1">IFERROR(INDEX('3. GRI Pricing'!$A$16:$AP$616,MATCH('PBI data'!$B4045,'3. GRI Pricing'!$A$16:$A$616,0),MATCH('PBI data'!$D4045,'3. GRI Pricing'!$A$16:$AP$16,0)),0)</f>
        <v>0</v>
      </c>
    </row>
    <row r="4046" spans="1:5" x14ac:dyDescent="0.25">
      <c r="A4046" s="381">
        <f>A4034+1</f>
        <v>338</v>
      </c>
      <c r="B4046" s="383">
        <f ca="1">OFFSET('3. GRI Pricing'!$A$16,'PBI data'!A4046,0)</f>
        <v>0</v>
      </c>
      <c r="C4046" s="384">
        <f t="shared" si="589"/>
        <v>45566</v>
      </c>
      <c r="D4046" s="384">
        <f t="shared" si="589"/>
        <v>45596</v>
      </c>
      <c r="E4046" s="385">
        <f ca="1">IFERROR(INDEX('3. GRI Pricing'!$A$16:$AP$616,MATCH('PBI data'!$B4046,'3. GRI Pricing'!$A$16:$A$616,0),MATCH('PBI data'!$D4046,'3. GRI Pricing'!$A$16:$AP$16,0)),0)</f>
        <v>0</v>
      </c>
    </row>
    <row r="4047" spans="1:5" x14ac:dyDescent="0.25">
      <c r="B4047" s="1">
        <f ca="1">B4046</f>
        <v>0</v>
      </c>
      <c r="C4047" s="384">
        <f t="shared" ref="C4047:D4062" si="591">C4035</f>
        <v>45597</v>
      </c>
      <c r="D4047" s="384">
        <f t="shared" si="591"/>
        <v>45626</v>
      </c>
      <c r="E4047" s="385">
        <f ca="1">IFERROR(INDEX('3. GRI Pricing'!$A$16:$AP$616,MATCH('PBI data'!$B4047,'3. GRI Pricing'!$A$16:$A$616,0),MATCH('PBI data'!$D4047,'3. GRI Pricing'!$A$16:$AP$16,0)),0)</f>
        <v>0</v>
      </c>
    </row>
    <row r="4048" spans="1:5" x14ac:dyDescent="0.25">
      <c r="B4048" s="1">
        <f t="shared" ref="B4048:B4057" ca="1" si="592">B4047</f>
        <v>0</v>
      </c>
      <c r="C4048" s="384">
        <f t="shared" si="591"/>
        <v>45627</v>
      </c>
      <c r="D4048" s="384">
        <f t="shared" si="591"/>
        <v>45657</v>
      </c>
      <c r="E4048" s="385">
        <f ca="1">IFERROR(INDEX('3. GRI Pricing'!$A$16:$AP$616,MATCH('PBI data'!$B4048,'3. GRI Pricing'!$A$16:$A$616,0),MATCH('PBI data'!$D4048,'3. GRI Pricing'!$A$16:$AP$16,0)),0)</f>
        <v>0</v>
      </c>
    </row>
    <row r="4049" spans="1:5" x14ac:dyDescent="0.25">
      <c r="B4049" s="1">
        <f t="shared" ca="1" si="592"/>
        <v>0</v>
      </c>
      <c r="C4049" s="384">
        <f t="shared" si="591"/>
        <v>45658</v>
      </c>
      <c r="D4049" s="384">
        <f t="shared" si="591"/>
        <v>45688</v>
      </c>
      <c r="E4049" s="385">
        <f ca="1">IFERROR(INDEX('3. GRI Pricing'!$A$16:$AP$616,MATCH('PBI data'!$B4049,'3. GRI Pricing'!$A$16:$A$616,0),MATCH('PBI data'!$D4049,'3. GRI Pricing'!$A$16:$AP$16,0)),0)</f>
        <v>0</v>
      </c>
    </row>
    <row r="4050" spans="1:5" x14ac:dyDescent="0.25">
      <c r="B4050" s="1">
        <f t="shared" ca="1" si="592"/>
        <v>0</v>
      </c>
      <c r="C4050" s="384">
        <f t="shared" si="591"/>
        <v>45689</v>
      </c>
      <c r="D4050" s="384">
        <f t="shared" si="591"/>
        <v>45716</v>
      </c>
      <c r="E4050" s="385">
        <f ca="1">IFERROR(INDEX('3. GRI Pricing'!$A$16:$AP$616,MATCH('PBI data'!$B4050,'3. GRI Pricing'!$A$16:$A$616,0),MATCH('PBI data'!$D4050,'3. GRI Pricing'!$A$16:$AP$16,0)),0)</f>
        <v>0</v>
      </c>
    </row>
    <row r="4051" spans="1:5" x14ac:dyDescent="0.25">
      <c r="B4051" s="1">
        <f t="shared" ca="1" si="592"/>
        <v>0</v>
      </c>
      <c r="C4051" s="384">
        <f t="shared" si="591"/>
        <v>45717</v>
      </c>
      <c r="D4051" s="384">
        <f t="shared" si="591"/>
        <v>45747</v>
      </c>
      <c r="E4051" s="385">
        <f ca="1">IFERROR(INDEX('3. GRI Pricing'!$A$16:$AP$616,MATCH('PBI data'!$B4051,'3. GRI Pricing'!$A$16:$A$616,0),MATCH('PBI data'!$D4051,'3. GRI Pricing'!$A$16:$AP$16,0)),0)</f>
        <v>0</v>
      </c>
    </row>
    <row r="4052" spans="1:5" x14ac:dyDescent="0.25">
      <c r="B4052" s="1">
        <f t="shared" ca="1" si="592"/>
        <v>0</v>
      </c>
      <c r="C4052" s="384">
        <f t="shared" si="591"/>
        <v>45748</v>
      </c>
      <c r="D4052" s="384">
        <f t="shared" si="591"/>
        <v>45777</v>
      </c>
      <c r="E4052" s="385">
        <f ca="1">IFERROR(INDEX('3. GRI Pricing'!$A$16:$AP$616,MATCH('PBI data'!$B4052,'3. GRI Pricing'!$A$16:$A$616,0),MATCH('PBI data'!$D4052,'3. GRI Pricing'!$A$16:$AP$16,0)),0)</f>
        <v>0</v>
      </c>
    </row>
    <row r="4053" spans="1:5" x14ac:dyDescent="0.25">
      <c r="B4053" s="1">
        <f t="shared" ca="1" si="592"/>
        <v>0</v>
      </c>
      <c r="C4053" s="384">
        <f t="shared" si="591"/>
        <v>45778</v>
      </c>
      <c r="D4053" s="384">
        <f t="shared" si="591"/>
        <v>45808</v>
      </c>
      <c r="E4053" s="385">
        <f ca="1">IFERROR(INDEX('3. GRI Pricing'!$A$16:$AP$616,MATCH('PBI data'!$B4053,'3. GRI Pricing'!$A$16:$A$616,0),MATCH('PBI data'!$D4053,'3. GRI Pricing'!$A$16:$AP$16,0)),0)</f>
        <v>0</v>
      </c>
    </row>
    <row r="4054" spans="1:5" x14ac:dyDescent="0.25">
      <c r="B4054" s="1">
        <f t="shared" ca="1" si="592"/>
        <v>0</v>
      </c>
      <c r="C4054" s="384">
        <f t="shared" si="591"/>
        <v>45809</v>
      </c>
      <c r="D4054" s="384">
        <f t="shared" si="591"/>
        <v>45838</v>
      </c>
      <c r="E4054" s="385">
        <f ca="1">IFERROR(INDEX('3. GRI Pricing'!$A$16:$AP$616,MATCH('PBI data'!$B4054,'3. GRI Pricing'!$A$16:$A$616,0),MATCH('PBI data'!$D4054,'3. GRI Pricing'!$A$16:$AP$16,0)),0)</f>
        <v>0</v>
      </c>
    </row>
    <row r="4055" spans="1:5" x14ac:dyDescent="0.25">
      <c r="B4055" s="1">
        <f t="shared" ca="1" si="592"/>
        <v>0</v>
      </c>
      <c r="C4055" s="384">
        <f t="shared" si="591"/>
        <v>45839</v>
      </c>
      <c r="D4055" s="384">
        <f t="shared" si="591"/>
        <v>45869</v>
      </c>
      <c r="E4055" s="385">
        <f ca="1">IFERROR(INDEX('3. GRI Pricing'!$A$16:$AP$616,MATCH('PBI data'!$B4055,'3. GRI Pricing'!$A$16:$A$616,0),MATCH('PBI data'!$D4055,'3. GRI Pricing'!$A$16:$AP$16,0)),0)</f>
        <v>0</v>
      </c>
    </row>
    <row r="4056" spans="1:5" x14ac:dyDescent="0.25">
      <c r="B4056" s="1">
        <f t="shared" ca="1" si="592"/>
        <v>0</v>
      </c>
      <c r="C4056" s="384">
        <f t="shared" si="591"/>
        <v>45870</v>
      </c>
      <c r="D4056" s="384">
        <f t="shared" si="591"/>
        <v>45900</v>
      </c>
      <c r="E4056" s="385">
        <f ca="1">IFERROR(INDEX('3. GRI Pricing'!$A$16:$AP$616,MATCH('PBI data'!$B4056,'3. GRI Pricing'!$A$16:$A$616,0),MATCH('PBI data'!$D4056,'3. GRI Pricing'!$A$16:$AP$16,0)),0)</f>
        <v>0</v>
      </c>
    </row>
    <row r="4057" spans="1:5" x14ac:dyDescent="0.25">
      <c r="B4057" s="1">
        <f t="shared" ca="1" si="592"/>
        <v>0</v>
      </c>
      <c r="C4057" s="384">
        <f t="shared" si="591"/>
        <v>45901</v>
      </c>
      <c r="D4057" s="384">
        <f t="shared" si="591"/>
        <v>45930</v>
      </c>
      <c r="E4057" s="385">
        <f ca="1">IFERROR(INDEX('3. GRI Pricing'!$A$16:$AP$616,MATCH('PBI data'!$B4057,'3. GRI Pricing'!$A$16:$A$616,0),MATCH('PBI data'!$D4057,'3. GRI Pricing'!$A$16:$AP$16,0)),0)</f>
        <v>0</v>
      </c>
    </row>
    <row r="4058" spans="1:5" x14ac:dyDescent="0.25">
      <c r="A4058" s="381">
        <f>A4046+1</f>
        <v>339</v>
      </c>
      <c r="B4058" s="383">
        <f ca="1">OFFSET('3. GRI Pricing'!$A$16,'PBI data'!A4058,0)</f>
        <v>0</v>
      </c>
      <c r="C4058" s="384">
        <f t="shared" si="591"/>
        <v>45566</v>
      </c>
      <c r="D4058" s="384">
        <f t="shared" si="591"/>
        <v>45596</v>
      </c>
      <c r="E4058" s="385">
        <f ca="1">IFERROR(INDEX('3. GRI Pricing'!$A$16:$AP$616,MATCH('PBI data'!$B4058,'3. GRI Pricing'!$A$16:$A$616,0),MATCH('PBI data'!$D4058,'3. GRI Pricing'!$A$16:$AP$16,0)),0)</f>
        <v>0</v>
      </c>
    </row>
    <row r="4059" spans="1:5" x14ac:dyDescent="0.25">
      <c r="B4059" s="1">
        <f ca="1">B4058</f>
        <v>0</v>
      </c>
      <c r="C4059" s="384">
        <f t="shared" si="591"/>
        <v>45597</v>
      </c>
      <c r="D4059" s="384">
        <f t="shared" si="591"/>
        <v>45626</v>
      </c>
      <c r="E4059" s="385">
        <f ca="1">IFERROR(INDEX('3. GRI Pricing'!$A$16:$AP$616,MATCH('PBI data'!$B4059,'3. GRI Pricing'!$A$16:$A$616,0),MATCH('PBI data'!$D4059,'3. GRI Pricing'!$A$16:$AP$16,0)),0)</f>
        <v>0</v>
      </c>
    </row>
    <row r="4060" spans="1:5" x14ac:dyDescent="0.25">
      <c r="B4060" s="1">
        <f t="shared" ref="B4060:B4069" ca="1" si="593">B4059</f>
        <v>0</v>
      </c>
      <c r="C4060" s="384">
        <f t="shared" si="591"/>
        <v>45627</v>
      </c>
      <c r="D4060" s="384">
        <f t="shared" si="591"/>
        <v>45657</v>
      </c>
      <c r="E4060" s="385">
        <f ca="1">IFERROR(INDEX('3. GRI Pricing'!$A$16:$AP$616,MATCH('PBI data'!$B4060,'3. GRI Pricing'!$A$16:$A$616,0),MATCH('PBI data'!$D4060,'3. GRI Pricing'!$A$16:$AP$16,0)),0)</f>
        <v>0</v>
      </c>
    </row>
    <row r="4061" spans="1:5" x14ac:dyDescent="0.25">
      <c r="B4061" s="1">
        <f t="shared" ca="1" si="593"/>
        <v>0</v>
      </c>
      <c r="C4061" s="384">
        <f t="shared" si="591"/>
        <v>45658</v>
      </c>
      <c r="D4061" s="384">
        <f t="shared" si="591"/>
        <v>45688</v>
      </c>
      <c r="E4061" s="385">
        <f ca="1">IFERROR(INDEX('3. GRI Pricing'!$A$16:$AP$616,MATCH('PBI data'!$B4061,'3. GRI Pricing'!$A$16:$A$616,0),MATCH('PBI data'!$D4061,'3. GRI Pricing'!$A$16:$AP$16,0)),0)</f>
        <v>0</v>
      </c>
    </row>
    <row r="4062" spans="1:5" x14ac:dyDescent="0.25">
      <c r="B4062" s="1">
        <f t="shared" ca="1" si="593"/>
        <v>0</v>
      </c>
      <c r="C4062" s="384">
        <f t="shared" si="591"/>
        <v>45689</v>
      </c>
      <c r="D4062" s="384">
        <f t="shared" si="591"/>
        <v>45716</v>
      </c>
      <c r="E4062" s="385">
        <f ca="1">IFERROR(INDEX('3. GRI Pricing'!$A$16:$AP$616,MATCH('PBI data'!$B4062,'3. GRI Pricing'!$A$16:$A$616,0),MATCH('PBI data'!$D4062,'3. GRI Pricing'!$A$16:$AP$16,0)),0)</f>
        <v>0</v>
      </c>
    </row>
    <row r="4063" spans="1:5" x14ac:dyDescent="0.25">
      <c r="B4063" s="1">
        <f t="shared" ca="1" si="593"/>
        <v>0</v>
      </c>
      <c r="C4063" s="384">
        <f t="shared" ref="C4063:D4078" si="594">C4051</f>
        <v>45717</v>
      </c>
      <c r="D4063" s="384">
        <f t="shared" si="594"/>
        <v>45747</v>
      </c>
      <c r="E4063" s="385">
        <f ca="1">IFERROR(INDEX('3. GRI Pricing'!$A$16:$AP$616,MATCH('PBI data'!$B4063,'3. GRI Pricing'!$A$16:$A$616,0),MATCH('PBI data'!$D4063,'3. GRI Pricing'!$A$16:$AP$16,0)),0)</f>
        <v>0</v>
      </c>
    </row>
    <row r="4064" spans="1:5" x14ac:dyDescent="0.25">
      <c r="B4064" s="1">
        <f t="shared" ca="1" si="593"/>
        <v>0</v>
      </c>
      <c r="C4064" s="384">
        <f t="shared" si="594"/>
        <v>45748</v>
      </c>
      <c r="D4064" s="384">
        <f t="shared" si="594"/>
        <v>45777</v>
      </c>
      <c r="E4064" s="385">
        <f ca="1">IFERROR(INDEX('3. GRI Pricing'!$A$16:$AP$616,MATCH('PBI data'!$B4064,'3. GRI Pricing'!$A$16:$A$616,0),MATCH('PBI data'!$D4064,'3. GRI Pricing'!$A$16:$AP$16,0)),0)</f>
        <v>0</v>
      </c>
    </row>
    <row r="4065" spans="1:5" x14ac:dyDescent="0.25">
      <c r="B4065" s="1">
        <f t="shared" ca="1" si="593"/>
        <v>0</v>
      </c>
      <c r="C4065" s="384">
        <f t="shared" si="594"/>
        <v>45778</v>
      </c>
      <c r="D4065" s="384">
        <f t="shared" si="594"/>
        <v>45808</v>
      </c>
      <c r="E4065" s="385">
        <f ca="1">IFERROR(INDEX('3. GRI Pricing'!$A$16:$AP$616,MATCH('PBI data'!$B4065,'3. GRI Pricing'!$A$16:$A$616,0),MATCH('PBI data'!$D4065,'3. GRI Pricing'!$A$16:$AP$16,0)),0)</f>
        <v>0</v>
      </c>
    </row>
    <row r="4066" spans="1:5" x14ac:dyDescent="0.25">
      <c r="B4066" s="1">
        <f t="shared" ca="1" si="593"/>
        <v>0</v>
      </c>
      <c r="C4066" s="384">
        <f t="shared" si="594"/>
        <v>45809</v>
      </c>
      <c r="D4066" s="384">
        <f t="shared" si="594"/>
        <v>45838</v>
      </c>
      <c r="E4066" s="385">
        <f ca="1">IFERROR(INDEX('3. GRI Pricing'!$A$16:$AP$616,MATCH('PBI data'!$B4066,'3. GRI Pricing'!$A$16:$A$616,0),MATCH('PBI data'!$D4066,'3. GRI Pricing'!$A$16:$AP$16,0)),0)</f>
        <v>0</v>
      </c>
    </row>
    <row r="4067" spans="1:5" x14ac:dyDescent="0.25">
      <c r="B4067" s="1">
        <f t="shared" ca="1" si="593"/>
        <v>0</v>
      </c>
      <c r="C4067" s="384">
        <f t="shared" si="594"/>
        <v>45839</v>
      </c>
      <c r="D4067" s="384">
        <f t="shared" si="594"/>
        <v>45869</v>
      </c>
      <c r="E4067" s="385">
        <f ca="1">IFERROR(INDEX('3. GRI Pricing'!$A$16:$AP$616,MATCH('PBI data'!$B4067,'3. GRI Pricing'!$A$16:$A$616,0),MATCH('PBI data'!$D4067,'3. GRI Pricing'!$A$16:$AP$16,0)),0)</f>
        <v>0</v>
      </c>
    </row>
    <row r="4068" spans="1:5" x14ac:dyDescent="0.25">
      <c r="B4068" s="1">
        <f t="shared" ca="1" si="593"/>
        <v>0</v>
      </c>
      <c r="C4068" s="384">
        <f t="shared" si="594"/>
        <v>45870</v>
      </c>
      <c r="D4068" s="384">
        <f t="shared" si="594"/>
        <v>45900</v>
      </c>
      <c r="E4068" s="385">
        <f ca="1">IFERROR(INDEX('3. GRI Pricing'!$A$16:$AP$616,MATCH('PBI data'!$B4068,'3. GRI Pricing'!$A$16:$A$616,0),MATCH('PBI data'!$D4068,'3. GRI Pricing'!$A$16:$AP$16,0)),0)</f>
        <v>0</v>
      </c>
    </row>
    <row r="4069" spans="1:5" x14ac:dyDescent="0.25">
      <c r="B4069" s="1">
        <f t="shared" ca="1" si="593"/>
        <v>0</v>
      </c>
      <c r="C4069" s="384">
        <f t="shared" si="594"/>
        <v>45901</v>
      </c>
      <c r="D4069" s="384">
        <f t="shared" si="594"/>
        <v>45930</v>
      </c>
      <c r="E4069" s="385">
        <f ca="1">IFERROR(INDEX('3. GRI Pricing'!$A$16:$AP$616,MATCH('PBI data'!$B4069,'3. GRI Pricing'!$A$16:$A$616,0),MATCH('PBI data'!$D4069,'3. GRI Pricing'!$A$16:$AP$16,0)),0)</f>
        <v>0</v>
      </c>
    </row>
    <row r="4070" spans="1:5" x14ac:dyDescent="0.25">
      <c r="A4070" s="381">
        <f>A4058+1</f>
        <v>340</v>
      </c>
      <c r="B4070" s="383">
        <f ca="1">OFFSET('3. GRI Pricing'!$A$16,'PBI data'!A4070,0)</f>
        <v>0</v>
      </c>
      <c r="C4070" s="384">
        <f t="shared" si="594"/>
        <v>45566</v>
      </c>
      <c r="D4070" s="384">
        <f t="shared" si="594"/>
        <v>45596</v>
      </c>
      <c r="E4070" s="385">
        <f ca="1">IFERROR(INDEX('3. GRI Pricing'!$A$16:$AP$616,MATCH('PBI data'!$B4070,'3. GRI Pricing'!$A$16:$A$616,0),MATCH('PBI data'!$D4070,'3. GRI Pricing'!$A$16:$AP$16,0)),0)</f>
        <v>0</v>
      </c>
    </row>
    <row r="4071" spans="1:5" x14ac:dyDescent="0.25">
      <c r="B4071" s="1">
        <f ca="1">B4070</f>
        <v>0</v>
      </c>
      <c r="C4071" s="384">
        <f t="shared" si="594"/>
        <v>45597</v>
      </c>
      <c r="D4071" s="384">
        <f t="shared" si="594"/>
        <v>45626</v>
      </c>
      <c r="E4071" s="385">
        <f ca="1">IFERROR(INDEX('3. GRI Pricing'!$A$16:$AP$616,MATCH('PBI data'!$B4071,'3. GRI Pricing'!$A$16:$A$616,0),MATCH('PBI data'!$D4071,'3. GRI Pricing'!$A$16:$AP$16,0)),0)</f>
        <v>0</v>
      </c>
    </row>
    <row r="4072" spans="1:5" x14ac:dyDescent="0.25">
      <c r="B4072" s="1">
        <f t="shared" ref="B4072:B4081" ca="1" si="595">B4071</f>
        <v>0</v>
      </c>
      <c r="C4072" s="384">
        <f t="shared" si="594"/>
        <v>45627</v>
      </c>
      <c r="D4072" s="384">
        <f t="shared" si="594"/>
        <v>45657</v>
      </c>
      <c r="E4072" s="385">
        <f ca="1">IFERROR(INDEX('3. GRI Pricing'!$A$16:$AP$616,MATCH('PBI data'!$B4072,'3. GRI Pricing'!$A$16:$A$616,0),MATCH('PBI data'!$D4072,'3. GRI Pricing'!$A$16:$AP$16,0)),0)</f>
        <v>0</v>
      </c>
    </row>
    <row r="4073" spans="1:5" x14ac:dyDescent="0.25">
      <c r="B4073" s="1">
        <f t="shared" ca="1" si="595"/>
        <v>0</v>
      </c>
      <c r="C4073" s="384">
        <f t="shared" si="594"/>
        <v>45658</v>
      </c>
      <c r="D4073" s="384">
        <f t="shared" si="594"/>
        <v>45688</v>
      </c>
      <c r="E4073" s="385">
        <f ca="1">IFERROR(INDEX('3. GRI Pricing'!$A$16:$AP$616,MATCH('PBI data'!$B4073,'3. GRI Pricing'!$A$16:$A$616,0),MATCH('PBI data'!$D4073,'3. GRI Pricing'!$A$16:$AP$16,0)),0)</f>
        <v>0</v>
      </c>
    </row>
    <row r="4074" spans="1:5" x14ac:dyDescent="0.25">
      <c r="B4074" s="1">
        <f t="shared" ca="1" si="595"/>
        <v>0</v>
      </c>
      <c r="C4074" s="384">
        <f t="shared" si="594"/>
        <v>45689</v>
      </c>
      <c r="D4074" s="384">
        <f t="shared" si="594"/>
        <v>45716</v>
      </c>
      <c r="E4074" s="385">
        <f ca="1">IFERROR(INDEX('3. GRI Pricing'!$A$16:$AP$616,MATCH('PBI data'!$B4074,'3. GRI Pricing'!$A$16:$A$616,0),MATCH('PBI data'!$D4074,'3. GRI Pricing'!$A$16:$AP$16,0)),0)</f>
        <v>0</v>
      </c>
    </row>
    <row r="4075" spans="1:5" x14ac:dyDescent="0.25">
      <c r="B4075" s="1">
        <f t="shared" ca="1" si="595"/>
        <v>0</v>
      </c>
      <c r="C4075" s="384">
        <f t="shared" si="594"/>
        <v>45717</v>
      </c>
      <c r="D4075" s="384">
        <f t="shared" si="594"/>
        <v>45747</v>
      </c>
      <c r="E4075" s="385">
        <f ca="1">IFERROR(INDEX('3. GRI Pricing'!$A$16:$AP$616,MATCH('PBI data'!$B4075,'3. GRI Pricing'!$A$16:$A$616,0),MATCH('PBI data'!$D4075,'3. GRI Pricing'!$A$16:$AP$16,0)),0)</f>
        <v>0</v>
      </c>
    </row>
    <row r="4076" spans="1:5" x14ac:dyDescent="0.25">
      <c r="B4076" s="1">
        <f t="shared" ca="1" si="595"/>
        <v>0</v>
      </c>
      <c r="C4076" s="384">
        <f t="shared" si="594"/>
        <v>45748</v>
      </c>
      <c r="D4076" s="384">
        <f t="shared" si="594"/>
        <v>45777</v>
      </c>
      <c r="E4076" s="385">
        <f ca="1">IFERROR(INDEX('3. GRI Pricing'!$A$16:$AP$616,MATCH('PBI data'!$B4076,'3. GRI Pricing'!$A$16:$A$616,0),MATCH('PBI data'!$D4076,'3. GRI Pricing'!$A$16:$AP$16,0)),0)</f>
        <v>0</v>
      </c>
    </row>
    <row r="4077" spans="1:5" x14ac:dyDescent="0.25">
      <c r="B4077" s="1">
        <f t="shared" ca="1" si="595"/>
        <v>0</v>
      </c>
      <c r="C4077" s="384">
        <f t="shared" si="594"/>
        <v>45778</v>
      </c>
      <c r="D4077" s="384">
        <f t="shared" si="594"/>
        <v>45808</v>
      </c>
      <c r="E4077" s="385">
        <f ca="1">IFERROR(INDEX('3. GRI Pricing'!$A$16:$AP$616,MATCH('PBI data'!$B4077,'3. GRI Pricing'!$A$16:$A$616,0),MATCH('PBI data'!$D4077,'3. GRI Pricing'!$A$16:$AP$16,0)),0)</f>
        <v>0</v>
      </c>
    </row>
    <row r="4078" spans="1:5" x14ac:dyDescent="0.25">
      <c r="B4078" s="1">
        <f t="shared" ca="1" si="595"/>
        <v>0</v>
      </c>
      <c r="C4078" s="384">
        <f t="shared" si="594"/>
        <v>45809</v>
      </c>
      <c r="D4078" s="384">
        <f t="shared" si="594"/>
        <v>45838</v>
      </c>
      <c r="E4078" s="385">
        <f ca="1">IFERROR(INDEX('3. GRI Pricing'!$A$16:$AP$616,MATCH('PBI data'!$B4078,'3. GRI Pricing'!$A$16:$A$616,0),MATCH('PBI data'!$D4078,'3. GRI Pricing'!$A$16:$AP$16,0)),0)</f>
        <v>0</v>
      </c>
    </row>
    <row r="4079" spans="1:5" x14ac:dyDescent="0.25">
      <c r="B4079" s="1">
        <f t="shared" ca="1" si="595"/>
        <v>0</v>
      </c>
      <c r="C4079" s="384">
        <f t="shared" ref="C4079:D4094" si="596">C4067</f>
        <v>45839</v>
      </c>
      <c r="D4079" s="384">
        <f t="shared" si="596"/>
        <v>45869</v>
      </c>
      <c r="E4079" s="385">
        <f ca="1">IFERROR(INDEX('3. GRI Pricing'!$A$16:$AP$616,MATCH('PBI data'!$B4079,'3. GRI Pricing'!$A$16:$A$616,0),MATCH('PBI data'!$D4079,'3. GRI Pricing'!$A$16:$AP$16,0)),0)</f>
        <v>0</v>
      </c>
    </row>
    <row r="4080" spans="1:5" x14ac:dyDescent="0.25">
      <c r="B4080" s="1">
        <f t="shared" ca="1" si="595"/>
        <v>0</v>
      </c>
      <c r="C4080" s="384">
        <f t="shared" si="596"/>
        <v>45870</v>
      </c>
      <c r="D4080" s="384">
        <f t="shared" si="596"/>
        <v>45900</v>
      </c>
      <c r="E4080" s="385">
        <f ca="1">IFERROR(INDEX('3. GRI Pricing'!$A$16:$AP$616,MATCH('PBI data'!$B4080,'3. GRI Pricing'!$A$16:$A$616,0),MATCH('PBI data'!$D4080,'3. GRI Pricing'!$A$16:$AP$16,0)),0)</f>
        <v>0</v>
      </c>
    </row>
    <row r="4081" spans="1:5" x14ac:dyDescent="0.25">
      <c r="B4081" s="1">
        <f t="shared" ca="1" si="595"/>
        <v>0</v>
      </c>
      <c r="C4081" s="384">
        <f t="shared" si="596"/>
        <v>45901</v>
      </c>
      <c r="D4081" s="384">
        <f t="shared" si="596"/>
        <v>45930</v>
      </c>
      <c r="E4081" s="385">
        <f ca="1">IFERROR(INDEX('3. GRI Pricing'!$A$16:$AP$616,MATCH('PBI data'!$B4081,'3. GRI Pricing'!$A$16:$A$616,0),MATCH('PBI data'!$D4081,'3. GRI Pricing'!$A$16:$AP$16,0)),0)</f>
        <v>0</v>
      </c>
    </row>
    <row r="4082" spans="1:5" x14ac:dyDescent="0.25">
      <c r="A4082" s="381">
        <f>A4070+1</f>
        <v>341</v>
      </c>
      <c r="B4082" s="383">
        <f ca="1">OFFSET('3. GRI Pricing'!$A$16,'PBI data'!A4082,0)</f>
        <v>0</v>
      </c>
      <c r="C4082" s="384">
        <f t="shared" si="596"/>
        <v>45566</v>
      </c>
      <c r="D4082" s="384">
        <f t="shared" si="596"/>
        <v>45596</v>
      </c>
      <c r="E4082" s="385">
        <f ca="1">IFERROR(INDEX('3. GRI Pricing'!$A$16:$AP$616,MATCH('PBI data'!$B4082,'3. GRI Pricing'!$A$16:$A$616,0),MATCH('PBI data'!$D4082,'3. GRI Pricing'!$A$16:$AP$16,0)),0)</f>
        <v>0</v>
      </c>
    </row>
    <row r="4083" spans="1:5" x14ac:dyDescent="0.25">
      <c r="B4083" s="1">
        <f ca="1">B4082</f>
        <v>0</v>
      </c>
      <c r="C4083" s="384">
        <f t="shared" si="596"/>
        <v>45597</v>
      </c>
      <c r="D4083" s="384">
        <f t="shared" si="596"/>
        <v>45626</v>
      </c>
      <c r="E4083" s="385">
        <f ca="1">IFERROR(INDEX('3. GRI Pricing'!$A$16:$AP$616,MATCH('PBI data'!$B4083,'3. GRI Pricing'!$A$16:$A$616,0),MATCH('PBI data'!$D4083,'3. GRI Pricing'!$A$16:$AP$16,0)),0)</f>
        <v>0</v>
      </c>
    </row>
    <row r="4084" spans="1:5" x14ac:dyDescent="0.25">
      <c r="B4084" s="1">
        <f t="shared" ref="B4084:B4093" ca="1" si="597">B4083</f>
        <v>0</v>
      </c>
      <c r="C4084" s="384">
        <f t="shared" si="596"/>
        <v>45627</v>
      </c>
      <c r="D4084" s="384">
        <f t="shared" si="596"/>
        <v>45657</v>
      </c>
      <c r="E4084" s="385">
        <f ca="1">IFERROR(INDEX('3. GRI Pricing'!$A$16:$AP$616,MATCH('PBI data'!$B4084,'3. GRI Pricing'!$A$16:$A$616,0),MATCH('PBI data'!$D4084,'3. GRI Pricing'!$A$16:$AP$16,0)),0)</f>
        <v>0</v>
      </c>
    </row>
    <row r="4085" spans="1:5" x14ac:dyDescent="0.25">
      <c r="B4085" s="1">
        <f t="shared" ca="1" si="597"/>
        <v>0</v>
      </c>
      <c r="C4085" s="384">
        <f t="shared" si="596"/>
        <v>45658</v>
      </c>
      <c r="D4085" s="384">
        <f t="shared" si="596"/>
        <v>45688</v>
      </c>
      <c r="E4085" s="385">
        <f ca="1">IFERROR(INDEX('3. GRI Pricing'!$A$16:$AP$616,MATCH('PBI data'!$B4085,'3. GRI Pricing'!$A$16:$A$616,0),MATCH('PBI data'!$D4085,'3. GRI Pricing'!$A$16:$AP$16,0)),0)</f>
        <v>0</v>
      </c>
    </row>
    <row r="4086" spans="1:5" x14ac:dyDescent="0.25">
      <c r="B4086" s="1">
        <f t="shared" ca="1" si="597"/>
        <v>0</v>
      </c>
      <c r="C4086" s="384">
        <f t="shared" si="596"/>
        <v>45689</v>
      </c>
      <c r="D4086" s="384">
        <f t="shared" si="596"/>
        <v>45716</v>
      </c>
      <c r="E4086" s="385">
        <f ca="1">IFERROR(INDEX('3. GRI Pricing'!$A$16:$AP$616,MATCH('PBI data'!$B4086,'3. GRI Pricing'!$A$16:$A$616,0),MATCH('PBI data'!$D4086,'3. GRI Pricing'!$A$16:$AP$16,0)),0)</f>
        <v>0</v>
      </c>
    </row>
    <row r="4087" spans="1:5" x14ac:dyDescent="0.25">
      <c r="B4087" s="1">
        <f t="shared" ca="1" si="597"/>
        <v>0</v>
      </c>
      <c r="C4087" s="384">
        <f t="shared" si="596"/>
        <v>45717</v>
      </c>
      <c r="D4087" s="384">
        <f t="shared" si="596"/>
        <v>45747</v>
      </c>
      <c r="E4087" s="385">
        <f ca="1">IFERROR(INDEX('3. GRI Pricing'!$A$16:$AP$616,MATCH('PBI data'!$B4087,'3. GRI Pricing'!$A$16:$A$616,0),MATCH('PBI data'!$D4087,'3. GRI Pricing'!$A$16:$AP$16,0)),0)</f>
        <v>0</v>
      </c>
    </row>
    <row r="4088" spans="1:5" x14ac:dyDescent="0.25">
      <c r="B4088" s="1">
        <f t="shared" ca="1" si="597"/>
        <v>0</v>
      </c>
      <c r="C4088" s="384">
        <f t="shared" si="596"/>
        <v>45748</v>
      </c>
      <c r="D4088" s="384">
        <f t="shared" si="596"/>
        <v>45777</v>
      </c>
      <c r="E4088" s="385">
        <f ca="1">IFERROR(INDEX('3. GRI Pricing'!$A$16:$AP$616,MATCH('PBI data'!$B4088,'3. GRI Pricing'!$A$16:$A$616,0),MATCH('PBI data'!$D4088,'3. GRI Pricing'!$A$16:$AP$16,0)),0)</f>
        <v>0</v>
      </c>
    </row>
    <row r="4089" spans="1:5" x14ac:dyDescent="0.25">
      <c r="B4089" s="1">
        <f t="shared" ca="1" si="597"/>
        <v>0</v>
      </c>
      <c r="C4089" s="384">
        <f t="shared" si="596"/>
        <v>45778</v>
      </c>
      <c r="D4089" s="384">
        <f t="shared" si="596"/>
        <v>45808</v>
      </c>
      <c r="E4089" s="385">
        <f ca="1">IFERROR(INDEX('3. GRI Pricing'!$A$16:$AP$616,MATCH('PBI data'!$B4089,'3. GRI Pricing'!$A$16:$A$616,0),MATCH('PBI data'!$D4089,'3. GRI Pricing'!$A$16:$AP$16,0)),0)</f>
        <v>0</v>
      </c>
    </row>
    <row r="4090" spans="1:5" x14ac:dyDescent="0.25">
      <c r="B4090" s="1">
        <f t="shared" ca="1" si="597"/>
        <v>0</v>
      </c>
      <c r="C4090" s="384">
        <f t="shared" si="596"/>
        <v>45809</v>
      </c>
      <c r="D4090" s="384">
        <f t="shared" si="596"/>
        <v>45838</v>
      </c>
      <c r="E4090" s="385">
        <f ca="1">IFERROR(INDEX('3. GRI Pricing'!$A$16:$AP$616,MATCH('PBI data'!$B4090,'3. GRI Pricing'!$A$16:$A$616,0),MATCH('PBI data'!$D4090,'3. GRI Pricing'!$A$16:$AP$16,0)),0)</f>
        <v>0</v>
      </c>
    </row>
    <row r="4091" spans="1:5" x14ac:dyDescent="0.25">
      <c r="B4091" s="1">
        <f t="shared" ca="1" si="597"/>
        <v>0</v>
      </c>
      <c r="C4091" s="384">
        <f t="shared" si="596"/>
        <v>45839</v>
      </c>
      <c r="D4091" s="384">
        <f t="shared" si="596"/>
        <v>45869</v>
      </c>
      <c r="E4091" s="385">
        <f ca="1">IFERROR(INDEX('3. GRI Pricing'!$A$16:$AP$616,MATCH('PBI data'!$B4091,'3. GRI Pricing'!$A$16:$A$616,0),MATCH('PBI data'!$D4091,'3. GRI Pricing'!$A$16:$AP$16,0)),0)</f>
        <v>0</v>
      </c>
    </row>
    <row r="4092" spans="1:5" x14ac:dyDescent="0.25">
      <c r="B4092" s="1">
        <f t="shared" ca="1" si="597"/>
        <v>0</v>
      </c>
      <c r="C4092" s="384">
        <f t="shared" si="596"/>
        <v>45870</v>
      </c>
      <c r="D4092" s="384">
        <f t="shared" si="596"/>
        <v>45900</v>
      </c>
      <c r="E4092" s="385">
        <f ca="1">IFERROR(INDEX('3. GRI Pricing'!$A$16:$AP$616,MATCH('PBI data'!$B4092,'3. GRI Pricing'!$A$16:$A$616,0),MATCH('PBI data'!$D4092,'3. GRI Pricing'!$A$16:$AP$16,0)),0)</f>
        <v>0</v>
      </c>
    </row>
    <row r="4093" spans="1:5" x14ac:dyDescent="0.25">
      <c r="B4093" s="1">
        <f t="shared" ca="1" si="597"/>
        <v>0</v>
      </c>
      <c r="C4093" s="384">
        <f t="shared" si="596"/>
        <v>45901</v>
      </c>
      <c r="D4093" s="384">
        <f t="shared" si="596"/>
        <v>45930</v>
      </c>
      <c r="E4093" s="385">
        <f ca="1">IFERROR(INDEX('3. GRI Pricing'!$A$16:$AP$616,MATCH('PBI data'!$B4093,'3. GRI Pricing'!$A$16:$A$616,0),MATCH('PBI data'!$D4093,'3. GRI Pricing'!$A$16:$AP$16,0)),0)</f>
        <v>0</v>
      </c>
    </row>
    <row r="4094" spans="1:5" x14ac:dyDescent="0.25">
      <c r="A4094" s="381">
        <f>A4082+1</f>
        <v>342</v>
      </c>
      <c r="B4094" s="383">
        <f ca="1">OFFSET('3. GRI Pricing'!$A$16,'PBI data'!A4094,0)</f>
        <v>0</v>
      </c>
      <c r="C4094" s="384">
        <f t="shared" si="596"/>
        <v>45566</v>
      </c>
      <c r="D4094" s="384">
        <f t="shared" si="596"/>
        <v>45596</v>
      </c>
      <c r="E4094" s="385">
        <f ca="1">IFERROR(INDEX('3. GRI Pricing'!$A$16:$AP$616,MATCH('PBI data'!$B4094,'3. GRI Pricing'!$A$16:$A$616,0),MATCH('PBI data'!$D4094,'3. GRI Pricing'!$A$16:$AP$16,0)),0)</f>
        <v>0</v>
      </c>
    </row>
    <row r="4095" spans="1:5" x14ac:dyDescent="0.25">
      <c r="B4095" s="1">
        <f ca="1">B4094</f>
        <v>0</v>
      </c>
      <c r="C4095" s="384">
        <f t="shared" ref="C4095:D4110" si="598">C4083</f>
        <v>45597</v>
      </c>
      <c r="D4095" s="384">
        <f t="shared" si="598"/>
        <v>45626</v>
      </c>
      <c r="E4095" s="385">
        <f ca="1">IFERROR(INDEX('3. GRI Pricing'!$A$16:$AP$616,MATCH('PBI data'!$B4095,'3. GRI Pricing'!$A$16:$A$616,0),MATCH('PBI data'!$D4095,'3. GRI Pricing'!$A$16:$AP$16,0)),0)</f>
        <v>0</v>
      </c>
    </row>
    <row r="4096" spans="1:5" x14ac:dyDescent="0.25">
      <c r="B4096" s="1">
        <f t="shared" ref="B4096:B4105" ca="1" si="599">B4095</f>
        <v>0</v>
      </c>
      <c r="C4096" s="384">
        <f t="shared" si="598"/>
        <v>45627</v>
      </c>
      <c r="D4096" s="384">
        <f t="shared" si="598"/>
        <v>45657</v>
      </c>
      <c r="E4096" s="385">
        <f ca="1">IFERROR(INDEX('3. GRI Pricing'!$A$16:$AP$616,MATCH('PBI data'!$B4096,'3. GRI Pricing'!$A$16:$A$616,0),MATCH('PBI data'!$D4096,'3. GRI Pricing'!$A$16:$AP$16,0)),0)</f>
        <v>0</v>
      </c>
    </row>
    <row r="4097" spans="1:5" x14ac:dyDescent="0.25">
      <c r="B4097" s="1">
        <f t="shared" ca="1" si="599"/>
        <v>0</v>
      </c>
      <c r="C4097" s="384">
        <f t="shared" si="598"/>
        <v>45658</v>
      </c>
      <c r="D4097" s="384">
        <f t="shared" si="598"/>
        <v>45688</v>
      </c>
      <c r="E4097" s="385">
        <f ca="1">IFERROR(INDEX('3. GRI Pricing'!$A$16:$AP$616,MATCH('PBI data'!$B4097,'3. GRI Pricing'!$A$16:$A$616,0),MATCH('PBI data'!$D4097,'3. GRI Pricing'!$A$16:$AP$16,0)),0)</f>
        <v>0</v>
      </c>
    </row>
    <row r="4098" spans="1:5" x14ac:dyDescent="0.25">
      <c r="B4098" s="1">
        <f t="shared" ca="1" si="599"/>
        <v>0</v>
      </c>
      <c r="C4098" s="384">
        <f t="shared" si="598"/>
        <v>45689</v>
      </c>
      <c r="D4098" s="384">
        <f t="shared" si="598"/>
        <v>45716</v>
      </c>
      <c r="E4098" s="385">
        <f ca="1">IFERROR(INDEX('3. GRI Pricing'!$A$16:$AP$616,MATCH('PBI data'!$B4098,'3. GRI Pricing'!$A$16:$A$616,0),MATCH('PBI data'!$D4098,'3. GRI Pricing'!$A$16:$AP$16,0)),0)</f>
        <v>0</v>
      </c>
    </row>
    <row r="4099" spans="1:5" x14ac:dyDescent="0.25">
      <c r="B4099" s="1">
        <f t="shared" ca="1" si="599"/>
        <v>0</v>
      </c>
      <c r="C4099" s="384">
        <f t="shared" si="598"/>
        <v>45717</v>
      </c>
      <c r="D4099" s="384">
        <f t="shared" si="598"/>
        <v>45747</v>
      </c>
      <c r="E4099" s="385">
        <f ca="1">IFERROR(INDEX('3. GRI Pricing'!$A$16:$AP$616,MATCH('PBI data'!$B4099,'3. GRI Pricing'!$A$16:$A$616,0),MATCH('PBI data'!$D4099,'3. GRI Pricing'!$A$16:$AP$16,0)),0)</f>
        <v>0</v>
      </c>
    </row>
    <row r="4100" spans="1:5" x14ac:dyDescent="0.25">
      <c r="B4100" s="1">
        <f t="shared" ca="1" si="599"/>
        <v>0</v>
      </c>
      <c r="C4100" s="384">
        <f t="shared" si="598"/>
        <v>45748</v>
      </c>
      <c r="D4100" s="384">
        <f t="shared" si="598"/>
        <v>45777</v>
      </c>
      <c r="E4100" s="385">
        <f ca="1">IFERROR(INDEX('3. GRI Pricing'!$A$16:$AP$616,MATCH('PBI data'!$B4100,'3. GRI Pricing'!$A$16:$A$616,0),MATCH('PBI data'!$D4100,'3. GRI Pricing'!$A$16:$AP$16,0)),0)</f>
        <v>0</v>
      </c>
    </row>
    <row r="4101" spans="1:5" x14ac:dyDescent="0.25">
      <c r="B4101" s="1">
        <f t="shared" ca="1" si="599"/>
        <v>0</v>
      </c>
      <c r="C4101" s="384">
        <f t="shared" si="598"/>
        <v>45778</v>
      </c>
      <c r="D4101" s="384">
        <f t="shared" si="598"/>
        <v>45808</v>
      </c>
      <c r="E4101" s="385">
        <f ca="1">IFERROR(INDEX('3. GRI Pricing'!$A$16:$AP$616,MATCH('PBI data'!$B4101,'3. GRI Pricing'!$A$16:$A$616,0),MATCH('PBI data'!$D4101,'3. GRI Pricing'!$A$16:$AP$16,0)),0)</f>
        <v>0</v>
      </c>
    </row>
    <row r="4102" spans="1:5" x14ac:dyDescent="0.25">
      <c r="B4102" s="1">
        <f t="shared" ca="1" si="599"/>
        <v>0</v>
      </c>
      <c r="C4102" s="384">
        <f t="shared" si="598"/>
        <v>45809</v>
      </c>
      <c r="D4102" s="384">
        <f t="shared" si="598"/>
        <v>45838</v>
      </c>
      <c r="E4102" s="385">
        <f ca="1">IFERROR(INDEX('3. GRI Pricing'!$A$16:$AP$616,MATCH('PBI data'!$B4102,'3. GRI Pricing'!$A$16:$A$616,0),MATCH('PBI data'!$D4102,'3. GRI Pricing'!$A$16:$AP$16,0)),0)</f>
        <v>0</v>
      </c>
    </row>
    <row r="4103" spans="1:5" x14ac:dyDescent="0.25">
      <c r="B4103" s="1">
        <f t="shared" ca="1" si="599"/>
        <v>0</v>
      </c>
      <c r="C4103" s="384">
        <f t="shared" si="598"/>
        <v>45839</v>
      </c>
      <c r="D4103" s="384">
        <f t="shared" si="598"/>
        <v>45869</v>
      </c>
      <c r="E4103" s="385">
        <f ca="1">IFERROR(INDEX('3. GRI Pricing'!$A$16:$AP$616,MATCH('PBI data'!$B4103,'3. GRI Pricing'!$A$16:$A$616,0),MATCH('PBI data'!$D4103,'3. GRI Pricing'!$A$16:$AP$16,0)),0)</f>
        <v>0</v>
      </c>
    </row>
    <row r="4104" spans="1:5" x14ac:dyDescent="0.25">
      <c r="B4104" s="1">
        <f t="shared" ca="1" si="599"/>
        <v>0</v>
      </c>
      <c r="C4104" s="384">
        <f t="shared" si="598"/>
        <v>45870</v>
      </c>
      <c r="D4104" s="384">
        <f t="shared" si="598"/>
        <v>45900</v>
      </c>
      <c r="E4104" s="385">
        <f ca="1">IFERROR(INDEX('3. GRI Pricing'!$A$16:$AP$616,MATCH('PBI data'!$B4104,'3. GRI Pricing'!$A$16:$A$616,0),MATCH('PBI data'!$D4104,'3. GRI Pricing'!$A$16:$AP$16,0)),0)</f>
        <v>0</v>
      </c>
    </row>
    <row r="4105" spans="1:5" x14ac:dyDescent="0.25">
      <c r="B4105" s="1">
        <f t="shared" ca="1" si="599"/>
        <v>0</v>
      </c>
      <c r="C4105" s="384">
        <f t="shared" si="598"/>
        <v>45901</v>
      </c>
      <c r="D4105" s="384">
        <f t="shared" si="598"/>
        <v>45930</v>
      </c>
      <c r="E4105" s="385">
        <f ca="1">IFERROR(INDEX('3. GRI Pricing'!$A$16:$AP$616,MATCH('PBI data'!$B4105,'3. GRI Pricing'!$A$16:$A$616,0),MATCH('PBI data'!$D4105,'3. GRI Pricing'!$A$16:$AP$16,0)),0)</f>
        <v>0</v>
      </c>
    </row>
    <row r="4106" spans="1:5" x14ac:dyDescent="0.25">
      <c r="A4106" s="381">
        <f>A4094+1</f>
        <v>343</v>
      </c>
      <c r="B4106" s="383">
        <f ca="1">OFFSET('3. GRI Pricing'!$A$16,'PBI data'!A4106,0)</f>
        <v>0</v>
      </c>
      <c r="C4106" s="384">
        <f t="shared" si="598"/>
        <v>45566</v>
      </c>
      <c r="D4106" s="384">
        <f t="shared" si="598"/>
        <v>45596</v>
      </c>
      <c r="E4106" s="385">
        <f ca="1">IFERROR(INDEX('3. GRI Pricing'!$A$16:$AP$616,MATCH('PBI data'!$B4106,'3. GRI Pricing'!$A$16:$A$616,0),MATCH('PBI data'!$D4106,'3. GRI Pricing'!$A$16:$AP$16,0)),0)</f>
        <v>0</v>
      </c>
    </row>
    <row r="4107" spans="1:5" x14ac:dyDescent="0.25">
      <c r="B4107" s="1">
        <f ca="1">B4106</f>
        <v>0</v>
      </c>
      <c r="C4107" s="384">
        <f t="shared" si="598"/>
        <v>45597</v>
      </c>
      <c r="D4107" s="384">
        <f t="shared" si="598"/>
        <v>45626</v>
      </c>
      <c r="E4107" s="385">
        <f ca="1">IFERROR(INDEX('3. GRI Pricing'!$A$16:$AP$616,MATCH('PBI data'!$B4107,'3. GRI Pricing'!$A$16:$A$616,0),MATCH('PBI data'!$D4107,'3. GRI Pricing'!$A$16:$AP$16,0)),0)</f>
        <v>0</v>
      </c>
    </row>
    <row r="4108" spans="1:5" x14ac:dyDescent="0.25">
      <c r="B4108" s="1">
        <f t="shared" ref="B4108:B4117" ca="1" si="600">B4107</f>
        <v>0</v>
      </c>
      <c r="C4108" s="384">
        <f t="shared" si="598"/>
        <v>45627</v>
      </c>
      <c r="D4108" s="384">
        <f t="shared" si="598"/>
        <v>45657</v>
      </c>
      <c r="E4108" s="385">
        <f ca="1">IFERROR(INDEX('3. GRI Pricing'!$A$16:$AP$616,MATCH('PBI data'!$B4108,'3. GRI Pricing'!$A$16:$A$616,0),MATCH('PBI data'!$D4108,'3. GRI Pricing'!$A$16:$AP$16,0)),0)</f>
        <v>0</v>
      </c>
    </row>
    <row r="4109" spans="1:5" x14ac:dyDescent="0.25">
      <c r="B4109" s="1">
        <f t="shared" ca="1" si="600"/>
        <v>0</v>
      </c>
      <c r="C4109" s="384">
        <f t="shared" si="598"/>
        <v>45658</v>
      </c>
      <c r="D4109" s="384">
        <f t="shared" si="598"/>
        <v>45688</v>
      </c>
      <c r="E4109" s="385">
        <f ca="1">IFERROR(INDEX('3. GRI Pricing'!$A$16:$AP$616,MATCH('PBI data'!$B4109,'3. GRI Pricing'!$A$16:$A$616,0),MATCH('PBI data'!$D4109,'3. GRI Pricing'!$A$16:$AP$16,0)),0)</f>
        <v>0</v>
      </c>
    </row>
    <row r="4110" spans="1:5" x14ac:dyDescent="0.25">
      <c r="B4110" s="1">
        <f t="shared" ca="1" si="600"/>
        <v>0</v>
      </c>
      <c r="C4110" s="384">
        <f t="shared" si="598"/>
        <v>45689</v>
      </c>
      <c r="D4110" s="384">
        <f t="shared" si="598"/>
        <v>45716</v>
      </c>
      <c r="E4110" s="385">
        <f ca="1">IFERROR(INDEX('3. GRI Pricing'!$A$16:$AP$616,MATCH('PBI data'!$B4110,'3. GRI Pricing'!$A$16:$A$616,0),MATCH('PBI data'!$D4110,'3. GRI Pricing'!$A$16:$AP$16,0)),0)</f>
        <v>0</v>
      </c>
    </row>
    <row r="4111" spans="1:5" x14ac:dyDescent="0.25">
      <c r="B4111" s="1">
        <f t="shared" ca="1" si="600"/>
        <v>0</v>
      </c>
      <c r="C4111" s="384">
        <f t="shared" ref="C4111:D4126" si="601">C4099</f>
        <v>45717</v>
      </c>
      <c r="D4111" s="384">
        <f t="shared" si="601"/>
        <v>45747</v>
      </c>
      <c r="E4111" s="385">
        <f ca="1">IFERROR(INDEX('3. GRI Pricing'!$A$16:$AP$616,MATCH('PBI data'!$B4111,'3. GRI Pricing'!$A$16:$A$616,0),MATCH('PBI data'!$D4111,'3. GRI Pricing'!$A$16:$AP$16,0)),0)</f>
        <v>0</v>
      </c>
    </row>
    <row r="4112" spans="1:5" x14ac:dyDescent="0.25">
      <c r="B4112" s="1">
        <f t="shared" ca="1" si="600"/>
        <v>0</v>
      </c>
      <c r="C4112" s="384">
        <f t="shared" si="601"/>
        <v>45748</v>
      </c>
      <c r="D4112" s="384">
        <f t="shared" si="601"/>
        <v>45777</v>
      </c>
      <c r="E4112" s="385">
        <f ca="1">IFERROR(INDEX('3. GRI Pricing'!$A$16:$AP$616,MATCH('PBI data'!$B4112,'3. GRI Pricing'!$A$16:$A$616,0),MATCH('PBI data'!$D4112,'3. GRI Pricing'!$A$16:$AP$16,0)),0)</f>
        <v>0</v>
      </c>
    </row>
    <row r="4113" spans="1:5" x14ac:dyDescent="0.25">
      <c r="B4113" s="1">
        <f t="shared" ca="1" si="600"/>
        <v>0</v>
      </c>
      <c r="C4113" s="384">
        <f t="shared" si="601"/>
        <v>45778</v>
      </c>
      <c r="D4113" s="384">
        <f t="shared" si="601"/>
        <v>45808</v>
      </c>
      <c r="E4113" s="385">
        <f ca="1">IFERROR(INDEX('3. GRI Pricing'!$A$16:$AP$616,MATCH('PBI data'!$B4113,'3. GRI Pricing'!$A$16:$A$616,0),MATCH('PBI data'!$D4113,'3. GRI Pricing'!$A$16:$AP$16,0)),0)</f>
        <v>0</v>
      </c>
    </row>
    <row r="4114" spans="1:5" x14ac:dyDescent="0.25">
      <c r="B4114" s="1">
        <f t="shared" ca="1" si="600"/>
        <v>0</v>
      </c>
      <c r="C4114" s="384">
        <f t="shared" si="601"/>
        <v>45809</v>
      </c>
      <c r="D4114" s="384">
        <f t="shared" si="601"/>
        <v>45838</v>
      </c>
      <c r="E4114" s="385">
        <f ca="1">IFERROR(INDEX('3. GRI Pricing'!$A$16:$AP$616,MATCH('PBI data'!$B4114,'3. GRI Pricing'!$A$16:$A$616,0),MATCH('PBI data'!$D4114,'3. GRI Pricing'!$A$16:$AP$16,0)),0)</f>
        <v>0</v>
      </c>
    </row>
    <row r="4115" spans="1:5" x14ac:dyDescent="0.25">
      <c r="B4115" s="1">
        <f t="shared" ca="1" si="600"/>
        <v>0</v>
      </c>
      <c r="C4115" s="384">
        <f t="shared" si="601"/>
        <v>45839</v>
      </c>
      <c r="D4115" s="384">
        <f t="shared" si="601"/>
        <v>45869</v>
      </c>
      <c r="E4115" s="385">
        <f ca="1">IFERROR(INDEX('3. GRI Pricing'!$A$16:$AP$616,MATCH('PBI data'!$B4115,'3. GRI Pricing'!$A$16:$A$616,0),MATCH('PBI data'!$D4115,'3. GRI Pricing'!$A$16:$AP$16,0)),0)</f>
        <v>0</v>
      </c>
    </row>
    <row r="4116" spans="1:5" x14ac:dyDescent="0.25">
      <c r="B4116" s="1">
        <f t="shared" ca="1" si="600"/>
        <v>0</v>
      </c>
      <c r="C4116" s="384">
        <f t="shared" si="601"/>
        <v>45870</v>
      </c>
      <c r="D4116" s="384">
        <f t="shared" si="601"/>
        <v>45900</v>
      </c>
      <c r="E4116" s="385">
        <f ca="1">IFERROR(INDEX('3. GRI Pricing'!$A$16:$AP$616,MATCH('PBI data'!$B4116,'3. GRI Pricing'!$A$16:$A$616,0),MATCH('PBI data'!$D4116,'3. GRI Pricing'!$A$16:$AP$16,0)),0)</f>
        <v>0</v>
      </c>
    </row>
    <row r="4117" spans="1:5" x14ac:dyDescent="0.25">
      <c r="B4117" s="1">
        <f t="shared" ca="1" si="600"/>
        <v>0</v>
      </c>
      <c r="C4117" s="384">
        <f t="shared" si="601"/>
        <v>45901</v>
      </c>
      <c r="D4117" s="384">
        <f t="shared" si="601"/>
        <v>45930</v>
      </c>
      <c r="E4117" s="385">
        <f ca="1">IFERROR(INDEX('3. GRI Pricing'!$A$16:$AP$616,MATCH('PBI data'!$B4117,'3. GRI Pricing'!$A$16:$A$616,0),MATCH('PBI data'!$D4117,'3. GRI Pricing'!$A$16:$AP$16,0)),0)</f>
        <v>0</v>
      </c>
    </row>
    <row r="4118" spans="1:5" x14ac:dyDescent="0.25">
      <c r="A4118" s="381">
        <f>A4106+1</f>
        <v>344</v>
      </c>
      <c r="B4118" s="383">
        <f ca="1">OFFSET('3. GRI Pricing'!$A$16,'PBI data'!A4118,0)</f>
        <v>0</v>
      </c>
      <c r="C4118" s="384">
        <f t="shared" si="601"/>
        <v>45566</v>
      </c>
      <c r="D4118" s="384">
        <f t="shared" si="601"/>
        <v>45596</v>
      </c>
      <c r="E4118" s="385">
        <f ca="1">IFERROR(INDEX('3. GRI Pricing'!$A$16:$AP$616,MATCH('PBI data'!$B4118,'3. GRI Pricing'!$A$16:$A$616,0),MATCH('PBI data'!$D4118,'3. GRI Pricing'!$A$16:$AP$16,0)),0)</f>
        <v>0</v>
      </c>
    </row>
    <row r="4119" spans="1:5" x14ac:dyDescent="0.25">
      <c r="B4119" s="1">
        <f ca="1">B4118</f>
        <v>0</v>
      </c>
      <c r="C4119" s="384">
        <f t="shared" si="601"/>
        <v>45597</v>
      </c>
      <c r="D4119" s="384">
        <f t="shared" si="601"/>
        <v>45626</v>
      </c>
      <c r="E4119" s="385">
        <f ca="1">IFERROR(INDEX('3. GRI Pricing'!$A$16:$AP$616,MATCH('PBI data'!$B4119,'3. GRI Pricing'!$A$16:$A$616,0),MATCH('PBI data'!$D4119,'3. GRI Pricing'!$A$16:$AP$16,0)),0)</f>
        <v>0</v>
      </c>
    </row>
    <row r="4120" spans="1:5" x14ac:dyDescent="0.25">
      <c r="B4120" s="1">
        <f t="shared" ref="B4120:B4129" ca="1" si="602">B4119</f>
        <v>0</v>
      </c>
      <c r="C4120" s="384">
        <f t="shared" si="601"/>
        <v>45627</v>
      </c>
      <c r="D4120" s="384">
        <f t="shared" si="601"/>
        <v>45657</v>
      </c>
      <c r="E4120" s="385">
        <f ca="1">IFERROR(INDEX('3. GRI Pricing'!$A$16:$AP$616,MATCH('PBI data'!$B4120,'3. GRI Pricing'!$A$16:$A$616,0),MATCH('PBI data'!$D4120,'3. GRI Pricing'!$A$16:$AP$16,0)),0)</f>
        <v>0</v>
      </c>
    </row>
    <row r="4121" spans="1:5" x14ac:dyDescent="0.25">
      <c r="B4121" s="1">
        <f t="shared" ca="1" si="602"/>
        <v>0</v>
      </c>
      <c r="C4121" s="384">
        <f t="shared" si="601"/>
        <v>45658</v>
      </c>
      <c r="D4121" s="384">
        <f t="shared" si="601"/>
        <v>45688</v>
      </c>
      <c r="E4121" s="385">
        <f ca="1">IFERROR(INDEX('3. GRI Pricing'!$A$16:$AP$616,MATCH('PBI data'!$B4121,'3. GRI Pricing'!$A$16:$A$616,0),MATCH('PBI data'!$D4121,'3. GRI Pricing'!$A$16:$AP$16,0)),0)</f>
        <v>0</v>
      </c>
    </row>
    <row r="4122" spans="1:5" x14ac:dyDescent="0.25">
      <c r="B4122" s="1">
        <f t="shared" ca="1" si="602"/>
        <v>0</v>
      </c>
      <c r="C4122" s="384">
        <f t="shared" si="601"/>
        <v>45689</v>
      </c>
      <c r="D4122" s="384">
        <f t="shared" si="601"/>
        <v>45716</v>
      </c>
      <c r="E4122" s="385">
        <f ca="1">IFERROR(INDEX('3. GRI Pricing'!$A$16:$AP$616,MATCH('PBI data'!$B4122,'3. GRI Pricing'!$A$16:$A$616,0),MATCH('PBI data'!$D4122,'3. GRI Pricing'!$A$16:$AP$16,0)),0)</f>
        <v>0</v>
      </c>
    </row>
    <row r="4123" spans="1:5" x14ac:dyDescent="0.25">
      <c r="B4123" s="1">
        <f t="shared" ca="1" si="602"/>
        <v>0</v>
      </c>
      <c r="C4123" s="384">
        <f t="shared" si="601"/>
        <v>45717</v>
      </c>
      <c r="D4123" s="384">
        <f t="shared" si="601"/>
        <v>45747</v>
      </c>
      <c r="E4123" s="385">
        <f ca="1">IFERROR(INDEX('3. GRI Pricing'!$A$16:$AP$616,MATCH('PBI data'!$B4123,'3. GRI Pricing'!$A$16:$A$616,0),MATCH('PBI data'!$D4123,'3. GRI Pricing'!$A$16:$AP$16,0)),0)</f>
        <v>0</v>
      </c>
    </row>
    <row r="4124" spans="1:5" x14ac:dyDescent="0.25">
      <c r="B4124" s="1">
        <f t="shared" ca="1" si="602"/>
        <v>0</v>
      </c>
      <c r="C4124" s="384">
        <f t="shared" si="601"/>
        <v>45748</v>
      </c>
      <c r="D4124" s="384">
        <f t="shared" si="601"/>
        <v>45777</v>
      </c>
      <c r="E4124" s="385">
        <f ca="1">IFERROR(INDEX('3. GRI Pricing'!$A$16:$AP$616,MATCH('PBI data'!$B4124,'3. GRI Pricing'!$A$16:$A$616,0),MATCH('PBI data'!$D4124,'3. GRI Pricing'!$A$16:$AP$16,0)),0)</f>
        <v>0</v>
      </c>
    </row>
    <row r="4125" spans="1:5" x14ac:dyDescent="0.25">
      <c r="B4125" s="1">
        <f t="shared" ca="1" si="602"/>
        <v>0</v>
      </c>
      <c r="C4125" s="384">
        <f t="shared" si="601"/>
        <v>45778</v>
      </c>
      <c r="D4125" s="384">
        <f t="shared" si="601"/>
        <v>45808</v>
      </c>
      <c r="E4125" s="385">
        <f ca="1">IFERROR(INDEX('3. GRI Pricing'!$A$16:$AP$616,MATCH('PBI data'!$B4125,'3. GRI Pricing'!$A$16:$A$616,0),MATCH('PBI data'!$D4125,'3. GRI Pricing'!$A$16:$AP$16,0)),0)</f>
        <v>0</v>
      </c>
    </row>
    <row r="4126" spans="1:5" x14ac:dyDescent="0.25">
      <c r="B4126" s="1">
        <f t="shared" ca="1" si="602"/>
        <v>0</v>
      </c>
      <c r="C4126" s="384">
        <f t="shared" si="601"/>
        <v>45809</v>
      </c>
      <c r="D4126" s="384">
        <f t="shared" si="601"/>
        <v>45838</v>
      </c>
      <c r="E4126" s="385">
        <f ca="1">IFERROR(INDEX('3. GRI Pricing'!$A$16:$AP$616,MATCH('PBI data'!$B4126,'3. GRI Pricing'!$A$16:$A$616,0),MATCH('PBI data'!$D4126,'3. GRI Pricing'!$A$16:$AP$16,0)),0)</f>
        <v>0</v>
      </c>
    </row>
    <row r="4127" spans="1:5" x14ac:dyDescent="0.25">
      <c r="B4127" s="1">
        <f t="shared" ca="1" si="602"/>
        <v>0</v>
      </c>
      <c r="C4127" s="384">
        <f t="shared" ref="C4127:D4142" si="603">C4115</f>
        <v>45839</v>
      </c>
      <c r="D4127" s="384">
        <f t="shared" si="603"/>
        <v>45869</v>
      </c>
      <c r="E4127" s="385">
        <f ca="1">IFERROR(INDEX('3. GRI Pricing'!$A$16:$AP$616,MATCH('PBI data'!$B4127,'3. GRI Pricing'!$A$16:$A$616,0),MATCH('PBI data'!$D4127,'3. GRI Pricing'!$A$16:$AP$16,0)),0)</f>
        <v>0</v>
      </c>
    </row>
    <row r="4128" spans="1:5" x14ac:dyDescent="0.25">
      <c r="B4128" s="1">
        <f t="shared" ca="1" si="602"/>
        <v>0</v>
      </c>
      <c r="C4128" s="384">
        <f t="shared" si="603"/>
        <v>45870</v>
      </c>
      <c r="D4128" s="384">
        <f t="shared" si="603"/>
        <v>45900</v>
      </c>
      <c r="E4128" s="385">
        <f ca="1">IFERROR(INDEX('3. GRI Pricing'!$A$16:$AP$616,MATCH('PBI data'!$B4128,'3. GRI Pricing'!$A$16:$A$616,0),MATCH('PBI data'!$D4128,'3. GRI Pricing'!$A$16:$AP$16,0)),0)</f>
        <v>0</v>
      </c>
    </row>
    <row r="4129" spans="1:5" x14ac:dyDescent="0.25">
      <c r="B4129" s="1">
        <f t="shared" ca="1" si="602"/>
        <v>0</v>
      </c>
      <c r="C4129" s="384">
        <f t="shared" si="603"/>
        <v>45901</v>
      </c>
      <c r="D4129" s="384">
        <f t="shared" si="603"/>
        <v>45930</v>
      </c>
      <c r="E4129" s="385">
        <f ca="1">IFERROR(INDEX('3. GRI Pricing'!$A$16:$AP$616,MATCH('PBI data'!$B4129,'3. GRI Pricing'!$A$16:$A$616,0),MATCH('PBI data'!$D4129,'3. GRI Pricing'!$A$16:$AP$16,0)),0)</f>
        <v>0</v>
      </c>
    </row>
    <row r="4130" spans="1:5" x14ac:dyDescent="0.25">
      <c r="A4130" s="381">
        <f>A4118+1</f>
        <v>345</v>
      </c>
      <c r="B4130" s="383">
        <f ca="1">OFFSET('3. GRI Pricing'!$A$16,'PBI data'!A4130,0)</f>
        <v>0</v>
      </c>
      <c r="C4130" s="384">
        <f t="shared" si="603"/>
        <v>45566</v>
      </c>
      <c r="D4130" s="384">
        <f t="shared" si="603"/>
        <v>45596</v>
      </c>
      <c r="E4130" s="385">
        <f ca="1">IFERROR(INDEX('3. GRI Pricing'!$A$16:$AP$616,MATCH('PBI data'!$B4130,'3. GRI Pricing'!$A$16:$A$616,0),MATCH('PBI data'!$D4130,'3. GRI Pricing'!$A$16:$AP$16,0)),0)</f>
        <v>0</v>
      </c>
    </row>
    <row r="4131" spans="1:5" x14ac:dyDescent="0.25">
      <c r="B4131" s="1">
        <f ca="1">B4130</f>
        <v>0</v>
      </c>
      <c r="C4131" s="384">
        <f t="shared" si="603"/>
        <v>45597</v>
      </c>
      <c r="D4131" s="384">
        <f t="shared" si="603"/>
        <v>45626</v>
      </c>
      <c r="E4131" s="385">
        <f ca="1">IFERROR(INDEX('3. GRI Pricing'!$A$16:$AP$616,MATCH('PBI data'!$B4131,'3. GRI Pricing'!$A$16:$A$616,0),MATCH('PBI data'!$D4131,'3. GRI Pricing'!$A$16:$AP$16,0)),0)</f>
        <v>0</v>
      </c>
    </row>
    <row r="4132" spans="1:5" x14ac:dyDescent="0.25">
      <c r="B4132" s="1">
        <f t="shared" ref="B4132:B4141" ca="1" si="604">B4131</f>
        <v>0</v>
      </c>
      <c r="C4132" s="384">
        <f t="shared" si="603"/>
        <v>45627</v>
      </c>
      <c r="D4132" s="384">
        <f t="shared" si="603"/>
        <v>45657</v>
      </c>
      <c r="E4132" s="385">
        <f ca="1">IFERROR(INDEX('3. GRI Pricing'!$A$16:$AP$616,MATCH('PBI data'!$B4132,'3. GRI Pricing'!$A$16:$A$616,0),MATCH('PBI data'!$D4132,'3. GRI Pricing'!$A$16:$AP$16,0)),0)</f>
        <v>0</v>
      </c>
    </row>
    <row r="4133" spans="1:5" x14ac:dyDescent="0.25">
      <c r="B4133" s="1">
        <f t="shared" ca="1" si="604"/>
        <v>0</v>
      </c>
      <c r="C4133" s="384">
        <f t="shared" si="603"/>
        <v>45658</v>
      </c>
      <c r="D4133" s="384">
        <f t="shared" si="603"/>
        <v>45688</v>
      </c>
      <c r="E4133" s="385">
        <f ca="1">IFERROR(INDEX('3. GRI Pricing'!$A$16:$AP$616,MATCH('PBI data'!$B4133,'3. GRI Pricing'!$A$16:$A$616,0),MATCH('PBI data'!$D4133,'3. GRI Pricing'!$A$16:$AP$16,0)),0)</f>
        <v>0</v>
      </c>
    </row>
    <row r="4134" spans="1:5" x14ac:dyDescent="0.25">
      <c r="B4134" s="1">
        <f t="shared" ca="1" si="604"/>
        <v>0</v>
      </c>
      <c r="C4134" s="384">
        <f t="shared" si="603"/>
        <v>45689</v>
      </c>
      <c r="D4134" s="384">
        <f t="shared" si="603"/>
        <v>45716</v>
      </c>
      <c r="E4134" s="385">
        <f ca="1">IFERROR(INDEX('3. GRI Pricing'!$A$16:$AP$616,MATCH('PBI data'!$B4134,'3. GRI Pricing'!$A$16:$A$616,0),MATCH('PBI data'!$D4134,'3. GRI Pricing'!$A$16:$AP$16,0)),0)</f>
        <v>0</v>
      </c>
    </row>
    <row r="4135" spans="1:5" x14ac:dyDescent="0.25">
      <c r="B4135" s="1">
        <f t="shared" ca="1" si="604"/>
        <v>0</v>
      </c>
      <c r="C4135" s="384">
        <f t="shared" si="603"/>
        <v>45717</v>
      </c>
      <c r="D4135" s="384">
        <f t="shared" si="603"/>
        <v>45747</v>
      </c>
      <c r="E4135" s="385">
        <f ca="1">IFERROR(INDEX('3. GRI Pricing'!$A$16:$AP$616,MATCH('PBI data'!$B4135,'3. GRI Pricing'!$A$16:$A$616,0),MATCH('PBI data'!$D4135,'3. GRI Pricing'!$A$16:$AP$16,0)),0)</f>
        <v>0</v>
      </c>
    </row>
    <row r="4136" spans="1:5" x14ac:dyDescent="0.25">
      <c r="B4136" s="1">
        <f t="shared" ca="1" si="604"/>
        <v>0</v>
      </c>
      <c r="C4136" s="384">
        <f t="shared" si="603"/>
        <v>45748</v>
      </c>
      <c r="D4136" s="384">
        <f t="shared" si="603"/>
        <v>45777</v>
      </c>
      <c r="E4136" s="385">
        <f ca="1">IFERROR(INDEX('3. GRI Pricing'!$A$16:$AP$616,MATCH('PBI data'!$B4136,'3. GRI Pricing'!$A$16:$A$616,0),MATCH('PBI data'!$D4136,'3. GRI Pricing'!$A$16:$AP$16,0)),0)</f>
        <v>0</v>
      </c>
    </row>
    <row r="4137" spans="1:5" x14ac:dyDescent="0.25">
      <c r="B4137" s="1">
        <f t="shared" ca="1" si="604"/>
        <v>0</v>
      </c>
      <c r="C4137" s="384">
        <f t="shared" si="603"/>
        <v>45778</v>
      </c>
      <c r="D4137" s="384">
        <f t="shared" si="603"/>
        <v>45808</v>
      </c>
      <c r="E4137" s="385">
        <f ca="1">IFERROR(INDEX('3. GRI Pricing'!$A$16:$AP$616,MATCH('PBI data'!$B4137,'3. GRI Pricing'!$A$16:$A$616,0),MATCH('PBI data'!$D4137,'3. GRI Pricing'!$A$16:$AP$16,0)),0)</f>
        <v>0</v>
      </c>
    </row>
    <row r="4138" spans="1:5" x14ac:dyDescent="0.25">
      <c r="B4138" s="1">
        <f t="shared" ca="1" si="604"/>
        <v>0</v>
      </c>
      <c r="C4138" s="384">
        <f t="shared" si="603"/>
        <v>45809</v>
      </c>
      <c r="D4138" s="384">
        <f t="shared" si="603"/>
        <v>45838</v>
      </c>
      <c r="E4138" s="385">
        <f ca="1">IFERROR(INDEX('3. GRI Pricing'!$A$16:$AP$616,MATCH('PBI data'!$B4138,'3. GRI Pricing'!$A$16:$A$616,0),MATCH('PBI data'!$D4138,'3. GRI Pricing'!$A$16:$AP$16,0)),0)</f>
        <v>0</v>
      </c>
    </row>
    <row r="4139" spans="1:5" x14ac:dyDescent="0.25">
      <c r="B4139" s="1">
        <f t="shared" ca="1" si="604"/>
        <v>0</v>
      </c>
      <c r="C4139" s="384">
        <f t="shared" si="603"/>
        <v>45839</v>
      </c>
      <c r="D4139" s="384">
        <f t="shared" si="603"/>
        <v>45869</v>
      </c>
      <c r="E4139" s="385">
        <f ca="1">IFERROR(INDEX('3. GRI Pricing'!$A$16:$AP$616,MATCH('PBI data'!$B4139,'3. GRI Pricing'!$A$16:$A$616,0),MATCH('PBI data'!$D4139,'3. GRI Pricing'!$A$16:$AP$16,0)),0)</f>
        <v>0</v>
      </c>
    </row>
    <row r="4140" spans="1:5" x14ac:dyDescent="0.25">
      <c r="B4140" s="1">
        <f t="shared" ca="1" si="604"/>
        <v>0</v>
      </c>
      <c r="C4140" s="384">
        <f t="shared" si="603"/>
        <v>45870</v>
      </c>
      <c r="D4140" s="384">
        <f t="shared" si="603"/>
        <v>45900</v>
      </c>
      <c r="E4140" s="385">
        <f ca="1">IFERROR(INDEX('3. GRI Pricing'!$A$16:$AP$616,MATCH('PBI data'!$B4140,'3. GRI Pricing'!$A$16:$A$616,0),MATCH('PBI data'!$D4140,'3. GRI Pricing'!$A$16:$AP$16,0)),0)</f>
        <v>0</v>
      </c>
    </row>
    <row r="4141" spans="1:5" x14ac:dyDescent="0.25">
      <c r="B4141" s="1">
        <f t="shared" ca="1" si="604"/>
        <v>0</v>
      </c>
      <c r="C4141" s="384">
        <f t="shared" si="603"/>
        <v>45901</v>
      </c>
      <c r="D4141" s="384">
        <f t="shared" si="603"/>
        <v>45930</v>
      </c>
      <c r="E4141" s="385">
        <f ca="1">IFERROR(INDEX('3. GRI Pricing'!$A$16:$AP$616,MATCH('PBI data'!$B4141,'3. GRI Pricing'!$A$16:$A$616,0),MATCH('PBI data'!$D4141,'3. GRI Pricing'!$A$16:$AP$16,0)),0)</f>
        <v>0</v>
      </c>
    </row>
    <row r="4142" spans="1:5" x14ac:dyDescent="0.25">
      <c r="A4142" s="381">
        <f>A4130+1</f>
        <v>346</v>
      </c>
      <c r="B4142" s="383">
        <f ca="1">OFFSET('3. GRI Pricing'!$A$16,'PBI data'!A4142,0)</f>
        <v>0</v>
      </c>
      <c r="C4142" s="384">
        <f t="shared" si="603"/>
        <v>45566</v>
      </c>
      <c r="D4142" s="384">
        <f t="shared" si="603"/>
        <v>45596</v>
      </c>
      <c r="E4142" s="385">
        <f ca="1">IFERROR(INDEX('3. GRI Pricing'!$A$16:$AP$616,MATCH('PBI data'!$B4142,'3. GRI Pricing'!$A$16:$A$616,0),MATCH('PBI data'!$D4142,'3. GRI Pricing'!$A$16:$AP$16,0)),0)</f>
        <v>0</v>
      </c>
    </row>
    <row r="4143" spans="1:5" x14ac:dyDescent="0.25">
      <c r="B4143" s="1">
        <f ca="1">B4142</f>
        <v>0</v>
      </c>
      <c r="C4143" s="384">
        <f t="shared" ref="C4143:D4158" si="605">C4131</f>
        <v>45597</v>
      </c>
      <c r="D4143" s="384">
        <f t="shared" si="605"/>
        <v>45626</v>
      </c>
      <c r="E4143" s="385">
        <f ca="1">IFERROR(INDEX('3. GRI Pricing'!$A$16:$AP$616,MATCH('PBI data'!$B4143,'3. GRI Pricing'!$A$16:$A$616,0),MATCH('PBI data'!$D4143,'3. GRI Pricing'!$A$16:$AP$16,0)),0)</f>
        <v>0</v>
      </c>
    </row>
    <row r="4144" spans="1:5" x14ac:dyDescent="0.25">
      <c r="B4144" s="1">
        <f t="shared" ref="B4144:B4153" ca="1" si="606">B4143</f>
        <v>0</v>
      </c>
      <c r="C4144" s="384">
        <f t="shared" si="605"/>
        <v>45627</v>
      </c>
      <c r="D4144" s="384">
        <f t="shared" si="605"/>
        <v>45657</v>
      </c>
      <c r="E4144" s="385">
        <f ca="1">IFERROR(INDEX('3. GRI Pricing'!$A$16:$AP$616,MATCH('PBI data'!$B4144,'3. GRI Pricing'!$A$16:$A$616,0),MATCH('PBI data'!$D4144,'3. GRI Pricing'!$A$16:$AP$16,0)),0)</f>
        <v>0</v>
      </c>
    </row>
    <row r="4145" spans="1:5" x14ac:dyDescent="0.25">
      <c r="B4145" s="1">
        <f t="shared" ca="1" si="606"/>
        <v>0</v>
      </c>
      <c r="C4145" s="384">
        <f t="shared" si="605"/>
        <v>45658</v>
      </c>
      <c r="D4145" s="384">
        <f t="shared" si="605"/>
        <v>45688</v>
      </c>
      <c r="E4145" s="385">
        <f ca="1">IFERROR(INDEX('3. GRI Pricing'!$A$16:$AP$616,MATCH('PBI data'!$B4145,'3. GRI Pricing'!$A$16:$A$616,0),MATCH('PBI data'!$D4145,'3. GRI Pricing'!$A$16:$AP$16,0)),0)</f>
        <v>0</v>
      </c>
    </row>
    <row r="4146" spans="1:5" x14ac:dyDescent="0.25">
      <c r="B4146" s="1">
        <f t="shared" ca="1" si="606"/>
        <v>0</v>
      </c>
      <c r="C4146" s="384">
        <f t="shared" si="605"/>
        <v>45689</v>
      </c>
      <c r="D4146" s="384">
        <f t="shared" si="605"/>
        <v>45716</v>
      </c>
      <c r="E4146" s="385">
        <f ca="1">IFERROR(INDEX('3. GRI Pricing'!$A$16:$AP$616,MATCH('PBI data'!$B4146,'3. GRI Pricing'!$A$16:$A$616,0),MATCH('PBI data'!$D4146,'3. GRI Pricing'!$A$16:$AP$16,0)),0)</f>
        <v>0</v>
      </c>
    </row>
    <row r="4147" spans="1:5" x14ac:dyDescent="0.25">
      <c r="B4147" s="1">
        <f t="shared" ca="1" si="606"/>
        <v>0</v>
      </c>
      <c r="C4147" s="384">
        <f t="shared" si="605"/>
        <v>45717</v>
      </c>
      <c r="D4147" s="384">
        <f t="shared" si="605"/>
        <v>45747</v>
      </c>
      <c r="E4147" s="385">
        <f ca="1">IFERROR(INDEX('3. GRI Pricing'!$A$16:$AP$616,MATCH('PBI data'!$B4147,'3. GRI Pricing'!$A$16:$A$616,0),MATCH('PBI data'!$D4147,'3. GRI Pricing'!$A$16:$AP$16,0)),0)</f>
        <v>0</v>
      </c>
    </row>
    <row r="4148" spans="1:5" x14ac:dyDescent="0.25">
      <c r="B4148" s="1">
        <f t="shared" ca="1" si="606"/>
        <v>0</v>
      </c>
      <c r="C4148" s="384">
        <f t="shared" si="605"/>
        <v>45748</v>
      </c>
      <c r="D4148" s="384">
        <f t="shared" si="605"/>
        <v>45777</v>
      </c>
      <c r="E4148" s="385">
        <f ca="1">IFERROR(INDEX('3. GRI Pricing'!$A$16:$AP$616,MATCH('PBI data'!$B4148,'3. GRI Pricing'!$A$16:$A$616,0),MATCH('PBI data'!$D4148,'3. GRI Pricing'!$A$16:$AP$16,0)),0)</f>
        <v>0</v>
      </c>
    </row>
    <row r="4149" spans="1:5" x14ac:dyDescent="0.25">
      <c r="B4149" s="1">
        <f t="shared" ca="1" si="606"/>
        <v>0</v>
      </c>
      <c r="C4149" s="384">
        <f t="shared" si="605"/>
        <v>45778</v>
      </c>
      <c r="D4149" s="384">
        <f t="shared" si="605"/>
        <v>45808</v>
      </c>
      <c r="E4149" s="385">
        <f ca="1">IFERROR(INDEX('3. GRI Pricing'!$A$16:$AP$616,MATCH('PBI data'!$B4149,'3. GRI Pricing'!$A$16:$A$616,0),MATCH('PBI data'!$D4149,'3. GRI Pricing'!$A$16:$AP$16,0)),0)</f>
        <v>0</v>
      </c>
    </row>
    <row r="4150" spans="1:5" x14ac:dyDescent="0.25">
      <c r="B4150" s="1">
        <f t="shared" ca="1" si="606"/>
        <v>0</v>
      </c>
      <c r="C4150" s="384">
        <f t="shared" si="605"/>
        <v>45809</v>
      </c>
      <c r="D4150" s="384">
        <f t="shared" si="605"/>
        <v>45838</v>
      </c>
      <c r="E4150" s="385">
        <f ca="1">IFERROR(INDEX('3. GRI Pricing'!$A$16:$AP$616,MATCH('PBI data'!$B4150,'3. GRI Pricing'!$A$16:$A$616,0),MATCH('PBI data'!$D4150,'3. GRI Pricing'!$A$16:$AP$16,0)),0)</f>
        <v>0</v>
      </c>
    </row>
    <row r="4151" spans="1:5" x14ac:dyDescent="0.25">
      <c r="B4151" s="1">
        <f t="shared" ca="1" si="606"/>
        <v>0</v>
      </c>
      <c r="C4151" s="384">
        <f t="shared" si="605"/>
        <v>45839</v>
      </c>
      <c r="D4151" s="384">
        <f t="shared" si="605"/>
        <v>45869</v>
      </c>
      <c r="E4151" s="385">
        <f ca="1">IFERROR(INDEX('3. GRI Pricing'!$A$16:$AP$616,MATCH('PBI data'!$B4151,'3. GRI Pricing'!$A$16:$A$616,0),MATCH('PBI data'!$D4151,'3. GRI Pricing'!$A$16:$AP$16,0)),0)</f>
        <v>0</v>
      </c>
    </row>
    <row r="4152" spans="1:5" x14ac:dyDescent="0.25">
      <c r="B4152" s="1">
        <f t="shared" ca="1" si="606"/>
        <v>0</v>
      </c>
      <c r="C4152" s="384">
        <f t="shared" si="605"/>
        <v>45870</v>
      </c>
      <c r="D4152" s="384">
        <f t="shared" si="605"/>
        <v>45900</v>
      </c>
      <c r="E4152" s="385">
        <f ca="1">IFERROR(INDEX('3. GRI Pricing'!$A$16:$AP$616,MATCH('PBI data'!$B4152,'3. GRI Pricing'!$A$16:$A$616,0),MATCH('PBI data'!$D4152,'3. GRI Pricing'!$A$16:$AP$16,0)),0)</f>
        <v>0</v>
      </c>
    </row>
    <row r="4153" spans="1:5" x14ac:dyDescent="0.25">
      <c r="B4153" s="1">
        <f t="shared" ca="1" si="606"/>
        <v>0</v>
      </c>
      <c r="C4153" s="384">
        <f t="shared" si="605"/>
        <v>45901</v>
      </c>
      <c r="D4153" s="384">
        <f t="shared" si="605"/>
        <v>45930</v>
      </c>
      <c r="E4153" s="385">
        <f ca="1">IFERROR(INDEX('3. GRI Pricing'!$A$16:$AP$616,MATCH('PBI data'!$B4153,'3. GRI Pricing'!$A$16:$A$616,0),MATCH('PBI data'!$D4153,'3. GRI Pricing'!$A$16:$AP$16,0)),0)</f>
        <v>0</v>
      </c>
    </row>
    <row r="4154" spans="1:5" x14ac:dyDescent="0.25">
      <c r="A4154" s="381">
        <f>A4142+1</f>
        <v>347</v>
      </c>
      <c r="B4154" s="383">
        <f ca="1">OFFSET('3. GRI Pricing'!$A$16,'PBI data'!A4154,0)</f>
        <v>0</v>
      </c>
      <c r="C4154" s="384">
        <f t="shared" si="605"/>
        <v>45566</v>
      </c>
      <c r="D4154" s="384">
        <f t="shared" si="605"/>
        <v>45596</v>
      </c>
      <c r="E4154" s="385">
        <f ca="1">IFERROR(INDEX('3. GRI Pricing'!$A$16:$AP$616,MATCH('PBI data'!$B4154,'3. GRI Pricing'!$A$16:$A$616,0),MATCH('PBI data'!$D4154,'3. GRI Pricing'!$A$16:$AP$16,0)),0)</f>
        <v>0</v>
      </c>
    </row>
    <row r="4155" spans="1:5" x14ac:dyDescent="0.25">
      <c r="B4155" s="1">
        <f ca="1">B4154</f>
        <v>0</v>
      </c>
      <c r="C4155" s="384">
        <f t="shared" si="605"/>
        <v>45597</v>
      </c>
      <c r="D4155" s="384">
        <f t="shared" si="605"/>
        <v>45626</v>
      </c>
      <c r="E4155" s="385">
        <f ca="1">IFERROR(INDEX('3. GRI Pricing'!$A$16:$AP$616,MATCH('PBI data'!$B4155,'3. GRI Pricing'!$A$16:$A$616,0),MATCH('PBI data'!$D4155,'3. GRI Pricing'!$A$16:$AP$16,0)),0)</f>
        <v>0</v>
      </c>
    </row>
    <row r="4156" spans="1:5" x14ac:dyDescent="0.25">
      <c r="B4156" s="1">
        <f t="shared" ref="B4156:B4165" ca="1" si="607">B4155</f>
        <v>0</v>
      </c>
      <c r="C4156" s="384">
        <f t="shared" si="605"/>
        <v>45627</v>
      </c>
      <c r="D4156" s="384">
        <f t="shared" si="605"/>
        <v>45657</v>
      </c>
      <c r="E4156" s="385">
        <f ca="1">IFERROR(INDEX('3. GRI Pricing'!$A$16:$AP$616,MATCH('PBI data'!$B4156,'3. GRI Pricing'!$A$16:$A$616,0),MATCH('PBI data'!$D4156,'3. GRI Pricing'!$A$16:$AP$16,0)),0)</f>
        <v>0</v>
      </c>
    </row>
    <row r="4157" spans="1:5" x14ac:dyDescent="0.25">
      <c r="B4157" s="1">
        <f t="shared" ca="1" si="607"/>
        <v>0</v>
      </c>
      <c r="C4157" s="384">
        <f t="shared" si="605"/>
        <v>45658</v>
      </c>
      <c r="D4157" s="384">
        <f t="shared" si="605"/>
        <v>45688</v>
      </c>
      <c r="E4157" s="385">
        <f ca="1">IFERROR(INDEX('3. GRI Pricing'!$A$16:$AP$616,MATCH('PBI data'!$B4157,'3. GRI Pricing'!$A$16:$A$616,0),MATCH('PBI data'!$D4157,'3. GRI Pricing'!$A$16:$AP$16,0)),0)</f>
        <v>0</v>
      </c>
    </row>
    <row r="4158" spans="1:5" x14ac:dyDescent="0.25">
      <c r="B4158" s="1">
        <f t="shared" ca="1" si="607"/>
        <v>0</v>
      </c>
      <c r="C4158" s="384">
        <f t="shared" si="605"/>
        <v>45689</v>
      </c>
      <c r="D4158" s="384">
        <f t="shared" si="605"/>
        <v>45716</v>
      </c>
      <c r="E4158" s="385">
        <f ca="1">IFERROR(INDEX('3. GRI Pricing'!$A$16:$AP$616,MATCH('PBI data'!$B4158,'3. GRI Pricing'!$A$16:$A$616,0),MATCH('PBI data'!$D4158,'3. GRI Pricing'!$A$16:$AP$16,0)),0)</f>
        <v>0</v>
      </c>
    </row>
    <row r="4159" spans="1:5" x14ac:dyDescent="0.25">
      <c r="B4159" s="1">
        <f t="shared" ca="1" si="607"/>
        <v>0</v>
      </c>
      <c r="C4159" s="384">
        <f t="shared" ref="C4159:D4174" si="608">C4147</f>
        <v>45717</v>
      </c>
      <c r="D4159" s="384">
        <f t="shared" si="608"/>
        <v>45747</v>
      </c>
      <c r="E4159" s="385">
        <f ca="1">IFERROR(INDEX('3. GRI Pricing'!$A$16:$AP$616,MATCH('PBI data'!$B4159,'3. GRI Pricing'!$A$16:$A$616,0),MATCH('PBI data'!$D4159,'3. GRI Pricing'!$A$16:$AP$16,0)),0)</f>
        <v>0</v>
      </c>
    </row>
    <row r="4160" spans="1:5" x14ac:dyDescent="0.25">
      <c r="B4160" s="1">
        <f t="shared" ca="1" si="607"/>
        <v>0</v>
      </c>
      <c r="C4160" s="384">
        <f t="shared" si="608"/>
        <v>45748</v>
      </c>
      <c r="D4160" s="384">
        <f t="shared" si="608"/>
        <v>45777</v>
      </c>
      <c r="E4160" s="385">
        <f ca="1">IFERROR(INDEX('3. GRI Pricing'!$A$16:$AP$616,MATCH('PBI data'!$B4160,'3. GRI Pricing'!$A$16:$A$616,0),MATCH('PBI data'!$D4160,'3. GRI Pricing'!$A$16:$AP$16,0)),0)</f>
        <v>0</v>
      </c>
    </row>
    <row r="4161" spans="1:5" x14ac:dyDescent="0.25">
      <c r="B4161" s="1">
        <f t="shared" ca="1" si="607"/>
        <v>0</v>
      </c>
      <c r="C4161" s="384">
        <f t="shared" si="608"/>
        <v>45778</v>
      </c>
      <c r="D4161" s="384">
        <f t="shared" si="608"/>
        <v>45808</v>
      </c>
      <c r="E4161" s="385">
        <f ca="1">IFERROR(INDEX('3. GRI Pricing'!$A$16:$AP$616,MATCH('PBI data'!$B4161,'3. GRI Pricing'!$A$16:$A$616,0),MATCH('PBI data'!$D4161,'3. GRI Pricing'!$A$16:$AP$16,0)),0)</f>
        <v>0</v>
      </c>
    </row>
    <row r="4162" spans="1:5" x14ac:dyDescent="0.25">
      <c r="B4162" s="1">
        <f t="shared" ca="1" si="607"/>
        <v>0</v>
      </c>
      <c r="C4162" s="384">
        <f t="shared" si="608"/>
        <v>45809</v>
      </c>
      <c r="D4162" s="384">
        <f t="shared" si="608"/>
        <v>45838</v>
      </c>
      <c r="E4162" s="385">
        <f ca="1">IFERROR(INDEX('3. GRI Pricing'!$A$16:$AP$616,MATCH('PBI data'!$B4162,'3. GRI Pricing'!$A$16:$A$616,0),MATCH('PBI data'!$D4162,'3. GRI Pricing'!$A$16:$AP$16,0)),0)</f>
        <v>0</v>
      </c>
    </row>
    <row r="4163" spans="1:5" x14ac:dyDescent="0.25">
      <c r="B4163" s="1">
        <f t="shared" ca="1" si="607"/>
        <v>0</v>
      </c>
      <c r="C4163" s="384">
        <f t="shared" si="608"/>
        <v>45839</v>
      </c>
      <c r="D4163" s="384">
        <f t="shared" si="608"/>
        <v>45869</v>
      </c>
      <c r="E4163" s="385">
        <f ca="1">IFERROR(INDEX('3. GRI Pricing'!$A$16:$AP$616,MATCH('PBI data'!$B4163,'3. GRI Pricing'!$A$16:$A$616,0),MATCH('PBI data'!$D4163,'3. GRI Pricing'!$A$16:$AP$16,0)),0)</f>
        <v>0</v>
      </c>
    </row>
    <row r="4164" spans="1:5" x14ac:dyDescent="0.25">
      <c r="B4164" s="1">
        <f t="shared" ca="1" si="607"/>
        <v>0</v>
      </c>
      <c r="C4164" s="384">
        <f t="shared" si="608"/>
        <v>45870</v>
      </c>
      <c r="D4164" s="384">
        <f t="shared" si="608"/>
        <v>45900</v>
      </c>
      <c r="E4164" s="385">
        <f ca="1">IFERROR(INDEX('3. GRI Pricing'!$A$16:$AP$616,MATCH('PBI data'!$B4164,'3. GRI Pricing'!$A$16:$A$616,0),MATCH('PBI data'!$D4164,'3. GRI Pricing'!$A$16:$AP$16,0)),0)</f>
        <v>0</v>
      </c>
    </row>
    <row r="4165" spans="1:5" x14ac:dyDescent="0.25">
      <c r="B4165" s="1">
        <f t="shared" ca="1" si="607"/>
        <v>0</v>
      </c>
      <c r="C4165" s="384">
        <f t="shared" si="608"/>
        <v>45901</v>
      </c>
      <c r="D4165" s="384">
        <f t="shared" si="608"/>
        <v>45930</v>
      </c>
      <c r="E4165" s="385">
        <f ca="1">IFERROR(INDEX('3. GRI Pricing'!$A$16:$AP$616,MATCH('PBI data'!$B4165,'3. GRI Pricing'!$A$16:$A$616,0),MATCH('PBI data'!$D4165,'3. GRI Pricing'!$A$16:$AP$16,0)),0)</f>
        <v>0</v>
      </c>
    </row>
    <row r="4166" spans="1:5" x14ac:dyDescent="0.25">
      <c r="A4166" s="381">
        <f>A4154+1</f>
        <v>348</v>
      </c>
      <c r="B4166" s="383">
        <f ca="1">OFFSET('3. GRI Pricing'!$A$16,'PBI data'!A4166,0)</f>
        <v>0</v>
      </c>
      <c r="C4166" s="384">
        <f t="shared" si="608"/>
        <v>45566</v>
      </c>
      <c r="D4166" s="384">
        <f t="shared" si="608"/>
        <v>45596</v>
      </c>
      <c r="E4166" s="385">
        <f ca="1">IFERROR(INDEX('3. GRI Pricing'!$A$16:$AP$616,MATCH('PBI data'!$B4166,'3. GRI Pricing'!$A$16:$A$616,0),MATCH('PBI data'!$D4166,'3. GRI Pricing'!$A$16:$AP$16,0)),0)</f>
        <v>0</v>
      </c>
    </row>
    <row r="4167" spans="1:5" x14ac:dyDescent="0.25">
      <c r="B4167" s="1">
        <f ca="1">B4166</f>
        <v>0</v>
      </c>
      <c r="C4167" s="384">
        <f t="shared" si="608"/>
        <v>45597</v>
      </c>
      <c r="D4167" s="384">
        <f t="shared" si="608"/>
        <v>45626</v>
      </c>
      <c r="E4167" s="385">
        <f ca="1">IFERROR(INDEX('3. GRI Pricing'!$A$16:$AP$616,MATCH('PBI data'!$B4167,'3. GRI Pricing'!$A$16:$A$616,0),MATCH('PBI data'!$D4167,'3. GRI Pricing'!$A$16:$AP$16,0)),0)</f>
        <v>0</v>
      </c>
    </row>
    <row r="4168" spans="1:5" x14ac:dyDescent="0.25">
      <c r="B4168" s="1">
        <f t="shared" ref="B4168:B4177" ca="1" si="609">B4167</f>
        <v>0</v>
      </c>
      <c r="C4168" s="384">
        <f t="shared" si="608"/>
        <v>45627</v>
      </c>
      <c r="D4168" s="384">
        <f t="shared" si="608"/>
        <v>45657</v>
      </c>
      <c r="E4168" s="385">
        <f ca="1">IFERROR(INDEX('3. GRI Pricing'!$A$16:$AP$616,MATCH('PBI data'!$B4168,'3. GRI Pricing'!$A$16:$A$616,0),MATCH('PBI data'!$D4168,'3. GRI Pricing'!$A$16:$AP$16,0)),0)</f>
        <v>0</v>
      </c>
    </row>
    <row r="4169" spans="1:5" x14ac:dyDescent="0.25">
      <c r="B4169" s="1">
        <f t="shared" ca="1" si="609"/>
        <v>0</v>
      </c>
      <c r="C4169" s="384">
        <f t="shared" si="608"/>
        <v>45658</v>
      </c>
      <c r="D4169" s="384">
        <f t="shared" si="608"/>
        <v>45688</v>
      </c>
      <c r="E4169" s="385">
        <f ca="1">IFERROR(INDEX('3. GRI Pricing'!$A$16:$AP$616,MATCH('PBI data'!$B4169,'3. GRI Pricing'!$A$16:$A$616,0),MATCH('PBI data'!$D4169,'3. GRI Pricing'!$A$16:$AP$16,0)),0)</f>
        <v>0</v>
      </c>
    </row>
    <row r="4170" spans="1:5" x14ac:dyDescent="0.25">
      <c r="B4170" s="1">
        <f t="shared" ca="1" si="609"/>
        <v>0</v>
      </c>
      <c r="C4170" s="384">
        <f t="shared" si="608"/>
        <v>45689</v>
      </c>
      <c r="D4170" s="384">
        <f t="shared" si="608"/>
        <v>45716</v>
      </c>
      <c r="E4170" s="385">
        <f ca="1">IFERROR(INDEX('3. GRI Pricing'!$A$16:$AP$616,MATCH('PBI data'!$B4170,'3. GRI Pricing'!$A$16:$A$616,0),MATCH('PBI data'!$D4170,'3. GRI Pricing'!$A$16:$AP$16,0)),0)</f>
        <v>0</v>
      </c>
    </row>
    <row r="4171" spans="1:5" x14ac:dyDescent="0.25">
      <c r="B4171" s="1">
        <f t="shared" ca="1" si="609"/>
        <v>0</v>
      </c>
      <c r="C4171" s="384">
        <f t="shared" si="608"/>
        <v>45717</v>
      </c>
      <c r="D4171" s="384">
        <f t="shared" si="608"/>
        <v>45747</v>
      </c>
      <c r="E4171" s="385">
        <f ca="1">IFERROR(INDEX('3. GRI Pricing'!$A$16:$AP$616,MATCH('PBI data'!$B4171,'3. GRI Pricing'!$A$16:$A$616,0),MATCH('PBI data'!$D4171,'3. GRI Pricing'!$A$16:$AP$16,0)),0)</f>
        <v>0</v>
      </c>
    </row>
    <row r="4172" spans="1:5" x14ac:dyDescent="0.25">
      <c r="B4172" s="1">
        <f t="shared" ca="1" si="609"/>
        <v>0</v>
      </c>
      <c r="C4172" s="384">
        <f t="shared" si="608"/>
        <v>45748</v>
      </c>
      <c r="D4172" s="384">
        <f t="shared" si="608"/>
        <v>45777</v>
      </c>
      <c r="E4172" s="385">
        <f ca="1">IFERROR(INDEX('3. GRI Pricing'!$A$16:$AP$616,MATCH('PBI data'!$B4172,'3. GRI Pricing'!$A$16:$A$616,0),MATCH('PBI data'!$D4172,'3. GRI Pricing'!$A$16:$AP$16,0)),0)</f>
        <v>0</v>
      </c>
    </row>
    <row r="4173" spans="1:5" x14ac:dyDescent="0.25">
      <c r="B4173" s="1">
        <f t="shared" ca="1" si="609"/>
        <v>0</v>
      </c>
      <c r="C4173" s="384">
        <f t="shared" si="608"/>
        <v>45778</v>
      </c>
      <c r="D4173" s="384">
        <f t="shared" si="608"/>
        <v>45808</v>
      </c>
      <c r="E4173" s="385">
        <f ca="1">IFERROR(INDEX('3. GRI Pricing'!$A$16:$AP$616,MATCH('PBI data'!$B4173,'3. GRI Pricing'!$A$16:$A$616,0),MATCH('PBI data'!$D4173,'3. GRI Pricing'!$A$16:$AP$16,0)),0)</f>
        <v>0</v>
      </c>
    </row>
    <row r="4174" spans="1:5" x14ac:dyDescent="0.25">
      <c r="B4174" s="1">
        <f t="shared" ca="1" si="609"/>
        <v>0</v>
      </c>
      <c r="C4174" s="384">
        <f t="shared" si="608"/>
        <v>45809</v>
      </c>
      <c r="D4174" s="384">
        <f t="shared" si="608"/>
        <v>45838</v>
      </c>
      <c r="E4174" s="385">
        <f ca="1">IFERROR(INDEX('3. GRI Pricing'!$A$16:$AP$616,MATCH('PBI data'!$B4174,'3. GRI Pricing'!$A$16:$A$616,0),MATCH('PBI data'!$D4174,'3. GRI Pricing'!$A$16:$AP$16,0)),0)</f>
        <v>0</v>
      </c>
    </row>
    <row r="4175" spans="1:5" x14ac:dyDescent="0.25">
      <c r="B4175" s="1">
        <f t="shared" ca="1" si="609"/>
        <v>0</v>
      </c>
      <c r="C4175" s="384">
        <f t="shared" ref="C4175:D4190" si="610">C4163</f>
        <v>45839</v>
      </c>
      <c r="D4175" s="384">
        <f t="shared" si="610"/>
        <v>45869</v>
      </c>
      <c r="E4175" s="385">
        <f ca="1">IFERROR(INDEX('3. GRI Pricing'!$A$16:$AP$616,MATCH('PBI data'!$B4175,'3. GRI Pricing'!$A$16:$A$616,0),MATCH('PBI data'!$D4175,'3. GRI Pricing'!$A$16:$AP$16,0)),0)</f>
        <v>0</v>
      </c>
    </row>
    <row r="4176" spans="1:5" x14ac:dyDescent="0.25">
      <c r="B4176" s="1">
        <f t="shared" ca="1" si="609"/>
        <v>0</v>
      </c>
      <c r="C4176" s="384">
        <f t="shared" si="610"/>
        <v>45870</v>
      </c>
      <c r="D4176" s="384">
        <f t="shared" si="610"/>
        <v>45900</v>
      </c>
      <c r="E4176" s="385">
        <f ca="1">IFERROR(INDEX('3. GRI Pricing'!$A$16:$AP$616,MATCH('PBI data'!$B4176,'3. GRI Pricing'!$A$16:$A$616,0),MATCH('PBI data'!$D4176,'3. GRI Pricing'!$A$16:$AP$16,0)),0)</f>
        <v>0</v>
      </c>
    </row>
    <row r="4177" spans="1:5" x14ac:dyDescent="0.25">
      <c r="B4177" s="1">
        <f t="shared" ca="1" si="609"/>
        <v>0</v>
      </c>
      <c r="C4177" s="384">
        <f t="shared" si="610"/>
        <v>45901</v>
      </c>
      <c r="D4177" s="384">
        <f t="shared" si="610"/>
        <v>45930</v>
      </c>
      <c r="E4177" s="385">
        <f ca="1">IFERROR(INDEX('3. GRI Pricing'!$A$16:$AP$616,MATCH('PBI data'!$B4177,'3. GRI Pricing'!$A$16:$A$616,0),MATCH('PBI data'!$D4177,'3. GRI Pricing'!$A$16:$AP$16,0)),0)</f>
        <v>0</v>
      </c>
    </row>
    <row r="4178" spans="1:5" x14ac:dyDescent="0.25">
      <c r="A4178" s="381">
        <f>A4166+1</f>
        <v>349</v>
      </c>
      <c r="B4178" s="383">
        <f ca="1">OFFSET('3. GRI Pricing'!$A$16,'PBI data'!A4178,0)</f>
        <v>0</v>
      </c>
      <c r="C4178" s="384">
        <f t="shared" si="610"/>
        <v>45566</v>
      </c>
      <c r="D4178" s="384">
        <f t="shared" si="610"/>
        <v>45596</v>
      </c>
      <c r="E4178" s="385">
        <f ca="1">IFERROR(INDEX('3. GRI Pricing'!$A$16:$AP$616,MATCH('PBI data'!$B4178,'3. GRI Pricing'!$A$16:$A$616,0),MATCH('PBI data'!$D4178,'3. GRI Pricing'!$A$16:$AP$16,0)),0)</f>
        <v>0</v>
      </c>
    </row>
    <row r="4179" spans="1:5" x14ac:dyDescent="0.25">
      <c r="B4179" s="1">
        <f ca="1">B4178</f>
        <v>0</v>
      </c>
      <c r="C4179" s="384">
        <f t="shared" si="610"/>
        <v>45597</v>
      </c>
      <c r="D4179" s="384">
        <f t="shared" si="610"/>
        <v>45626</v>
      </c>
      <c r="E4179" s="385">
        <f ca="1">IFERROR(INDEX('3. GRI Pricing'!$A$16:$AP$616,MATCH('PBI data'!$B4179,'3. GRI Pricing'!$A$16:$A$616,0),MATCH('PBI data'!$D4179,'3. GRI Pricing'!$A$16:$AP$16,0)),0)</f>
        <v>0</v>
      </c>
    </row>
    <row r="4180" spans="1:5" x14ac:dyDescent="0.25">
      <c r="B4180" s="1">
        <f t="shared" ref="B4180:B4189" ca="1" si="611">B4179</f>
        <v>0</v>
      </c>
      <c r="C4180" s="384">
        <f t="shared" si="610"/>
        <v>45627</v>
      </c>
      <c r="D4180" s="384">
        <f t="shared" si="610"/>
        <v>45657</v>
      </c>
      <c r="E4180" s="385">
        <f ca="1">IFERROR(INDEX('3. GRI Pricing'!$A$16:$AP$616,MATCH('PBI data'!$B4180,'3. GRI Pricing'!$A$16:$A$616,0),MATCH('PBI data'!$D4180,'3. GRI Pricing'!$A$16:$AP$16,0)),0)</f>
        <v>0</v>
      </c>
    </row>
    <row r="4181" spans="1:5" x14ac:dyDescent="0.25">
      <c r="B4181" s="1">
        <f t="shared" ca="1" si="611"/>
        <v>0</v>
      </c>
      <c r="C4181" s="384">
        <f t="shared" si="610"/>
        <v>45658</v>
      </c>
      <c r="D4181" s="384">
        <f t="shared" si="610"/>
        <v>45688</v>
      </c>
      <c r="E4181" s="385">
        <f ca="1">IFERROR(INDEX('3. GRI Pricing'!$A$16:$AP$616,MATCH('PBI data'!$B4181,'3. GRI Pricing'!$A$16:$A$616,0),MATCH('PBI data'!$D4181,'3. GRI Pricing'!$A$16:$AP$16,0)),0)</f>
        <v>0</v>
      </c>
    </row>
    <row r="4182" spans="1:5" x14ac:dyDescent="0.25">
      <c r="B4182" s="1">
        <f t="shared" ca="1" si="611"/>
        <v>0</v>
      </c>
      <c r="C4182" s="384">
        <f t="shared" si="610"/>
        <v>45689</v>
      </c>
      <c r="D4182" s="384">
        <f t="shared" si="610"/>
        <v>45716</v>
      </c>
      <c r="E4182" s="385">
        <f ca="1">IFERROR(INDEX('3. GRI Pricing'!$A$16:$AP$616,MATCH('PBI data'!$B4182,'3. GRI Pricing'!$A$16:$A$616,0),MATCH('PBI data'!$D4182,'3. GRI Pricing'!$A$16:$AP$16,0)),0)</f>
        <v>0</v>
      </c>
    </row>
    <row r="4183" spans="1:5" x14ac:dyDescent="0.25">
      <c r="B4183" s="1">
        <f t="shared" ca="1" si="611"/>
        <v>0</v>
      </c>
      <c r="C4183" s="384">
        <f t="shared" si="610"/>
        <v>45717</v>
      </c>
      <c r="D4183" s="384">
        <f t="shared" si="610"/>
        <v>45747</v>
      </c>
      <c r="E4183" s="385">
        <f ca="1">IFERROR(INDEX('3. GRI Pricing'!$A$16:$AP$616,MATCH('PBI data'!$B4183,'3. GRI Pricing'!$A$16:$A$616,0),MATCH('PBI data'!$D4183,'3. GRI Pricing'!$A$16:$AP$16,0)),0)</f>
        <v>0</v>
      </c>
    </row>
    <row r="4184" spans="1:5" x14ac:dyDescent="0.25">
      <c r="B4184" s="1">
        <f t="shared" ca="1" si="611"/>
        <v>0</v>
      </c>
      <c r="C4184" s="384">
        <f t="shared" si="610"/>
        <v>45748</v>
      </c>
      <c r="D4184" s="384">
        <f t="shared" si="610"/>
        <v>45777</v>
      </c>
      <c r="E4184" s="385">
        <f ca="1">IFERROR(INDEX('3. GRI Pricing'!$A$16:$AP$616,MATCH('PBI data'!$B4184,'3. GRI Pricing'!$A$16:$A$616,0),MATCH('PBI data'!$D4184,'3. GRI Pricing'!$A$16:$AP$16,0)),0)</f>
        <v>0</v>
      </c>
    </row>
    <row r="4185" spans="1:5" x14ac:dyDescent="0.25">
      <c r="B4185" s="1">
        <f t="shared" ca="1" si="611"/>
        <v>0</v>
      </c>
      <c r="C4185" s="384">
        <f t="shared" si="610"/>
        <v>45778</v>
      </c>
      <c r="D4185" s="384">
        <f t="shared" si="610"/>
        <v>45808</v>
      </c>
      <c r="E4185" s="385">
        <f ca="1">IFERROR(INDEX('3. GRI Pricing'!$A$16:$AP$616,MATCH('PBI data'!$B4185,'3. GRI Pricing'!$A$16:$A$616,0),MATCH('PBI data'!$D4185,'3. GRI Pricing'!$A$16:$AP$16,0)),0)</f>
        <v>0</v>
      </c>
    </row>
    <row r="4186" spans="1:5" x14ac:dyDescent="0.25">
      <c r="B4186" s="1">
        <f t="shared" ca="1" si="611"/>
        <v>0</v>
      </c>
      <c r="C4186" s="384">
        <f t="shared" si="610"/>
        <v>45809</v>
      </c>
      <c r="D4186" s="384">
        <f t="shared" si="610"/>
        <v>45838</v>
      </c>
      <c r="E4186" s="385">
        <f ca="1">IFERROR(INDEX('3. GRI Pricing'!$A$16:$AP$616,MATCH('PBI data'!$B4186,'3. GRI Pricing'!$A$16:$A$616,0),MATCH('PBI data'!$D4186,'3. GRI Pricing'!$A$16:$AP$16,0)),0)</f>
        <v>0</v>
      </c>
    </row>
    <row r="4187" spans="1:5" x14ac:dyDescent="0.25">
      <c r="B4187" s="1">
        <f t="shared" ca="1" si="611"/>
        <v>0</v>
      </c>
      <c r="C4187" s="384">
        <f t="shared" si="610"/>
        <v>45839</v>
      </c>
      <c r="D4187" s="384">
        <f t="shared" si="610"/>
        <v>45869</v>
      </c>
      <c r="E4187" s="385">
        <f ca="1">IFERROR(INDEX('3. GRI Pricing'!$A$16:$AP$616,MATCH('PBI data'!$B4187,'3. GRI Pricing'!$A$16:$A$616,0),MATCH('PBI data'!$D4187,'3. GRI Pricing'!$A$16:$AP$16,0)),0)</f>
        <v>0</v>
      </c>
    </row>
    <row r="4188" spans="1:5" x14ac:dyDescent="0.25">
      <c r="B4188" s="1">
        <f t="shared" ca="1" si="611"/>
        <v>0</v>
      </c>
      <c r="C4188" s="384">
        <f t="shared" si="610"/>
        <v>45870</v>
      </c>
      <c r="D4188" s="384">
        <f t="shared" si="610"/>
        <v>45900</v>
      </c>
      <c r="E4188" s="385">
        <f ca="1">IFERROR(INDEX('3. GRI Pricing'!$A$16:$AP$616,MATCH('PBI data'!$B4188,'3. GRI Pricing'!$A$16:$A$616,0),MATCH('PBI data'!$D4188,'3. GRI Pricing'!$A$16:$AP$16,0)),0)</f>
        <v>0</v>
      </c>
    </row>
    <row r="4189" spans="1:5" x14ac:dyDescent="0.25">
      <c r="B4189" s="1">
        <f t="shared" ca="1" si="611"/>
        <v>0</v>
      </c>
      <c r="C4189" s="384">
        <f t="shared" si="610"/>
        <v>45901</v>
      </c>
      <c r="D4189" s="384">
        <f t="shared" si="610"/>
        <v>45930</v>
      </c>
      <c r="E4189" s="385">
        <f ca="1">IFERROR(INDEX('3. GRI Pricing'!$A$16:$AP$616,MATCH('PBI data'!$B4189,'3. GRI Pricing'!$A$16:$A$616,0),MATCH('PBI data'!$D4189,'3. GRI Pricing'!$A$16:$AP$16,0)),0)</f>
        <v>0</v>
      </c>
    </row>
    <row r="4190" spans="1:5" x14ac:dyDescent="0.25">
      <c r="A4190" s="381">
        <f>A4178+1</f>
        <v>350</v>
      </c>
      <c r="B4190" s="383">
        <f ca="1">OFFSET('3. GRI Pricing'!$A$16,'PBI data'!A4190,0)</f>
        <v>0</v>
      </c>
      <c r="C4190" s="384">
        <f t="shared" si="610"/>
        <v>45566</v>
      </c>
      <c r="D4190" s="384">
        <f t="shared" si="610"/>
        <v>45596</v>
      </c>
      <c r="E4190" s="385">
        <f ca="1">IFERROR(INDEX('3. GRI Pricing'!$A$16:$AP$616,MATCH('PBI data'!$B4190,'3. GRI Pricing'!$A$16:$A$616,0),MATCH('PBI data'!$D4190,'3. GRI Pricing'!$A$16:$AP$16,0)),0)</f>
        <v>0</v>
      </c>
    </row>
    <row r="4191" spans="1:5" x14ac:dyDescent="0.25">
      <c r="B4191" s="1">
        <f ca="1">B4190</f>
        <v>0</v>
      </c>
      <c r="C4191" s="384">
        <f t="shared" ref="C4191:D4206" si="612">C4179</f>
        <v>45597</v>
      </c>
      <c r="D4191" s="384">
        <f t="shared" si="612"/>
        <v>45626</v>
      </c>
      <c r="E4191" s="385">
        <f ca="1">IFERROR(INDEX('3. GRI Pricing'!$A$16:$AP$616,MATCH('PBI data'!$B4191,'3. GRI Pricing'!$A$16:$A$616,0),MATCH('PBI data'!$D4191,'3. GRI Pricing'!$A$16:$AP$16,0)),0)</f>
        <v>0</v>
      </c>
    </row>
    <row r="4192" spans="1:5" x14ac:dyDescent="0.25">
      <c r="B4192" s="1">
        <f t="shared" ref="B4192:B4201" ca="1" si="613">B4191</f>
        <v>0</v>
      </c>
      <c r="C4192" s="384">
        <f t="shared" si="612"/>
        <v>45627</v>
      </c>
      <c r="D4192" s="384">
        <f t="shared" si="612"/>
        <v>45657</v>
      </c>
      <c r="E4192" s="385">
        <f ca="1">IFERROR(INDEX('3. GRI Pricing'!$A$16:$AP$616,MATCH('PBI data'!$B4192,'3. GRI Pricing'!$A$16:$A$616,0),MATCH('PBI data'!$D4192,'3. GRI Pricing'!$A$16:$AP$16,0)),0)</f>
        <v>0</v>
      </c>
    </row>
    <row r="4193" spans="1:5" x14ac:dyDescent="0.25">
      <c r="B4193" s="1">
        <f t="shared" ca="1" si="613"/>
        <v>0</v>
      </c>
      <c r="C4193" s="384">
        <f t="shared" si="612"/>
        <v>45658</v>
      </c>
      <c r="D4193" s="384">
        <f t="shared" si="612"/>
        <v>45688</v>
      </c>
      <c r="E4193" s="385">
        <f ca="1">IFERROR(INDEX('3. GRI Pricing'!$A$16:$AP$616,MATCH('PBI data'!$B4193,'3. GRI Pricing'!$A$16:$A$616,0),MATCH('PBI data'!$D4193,'3. GRI Pricing'!$A$16:$AP$16,0)),0)</f>
        <v>0</v>
      </c>
    </row>
    <row r="4194" spans="1:5" x14ac:dyDescent="0.25">
      <c r="B4194" s="1">
        <f t="shared" ca="1" si="613"/>
        <v>0</v>
      </c>
      <c r="C4194" s="384">
        <f t="shared" si="612"/>
        <v>45689</v>
      </c>
      <c r="D4194" s="384">
        <f t="shared" si="612"/>
        <v>45716</v>
      </c>
      <c r="E4194" s="385">
        <f ca="1">IFERROR(INDEX('3. GRI Pricing'!$A$16:$AP$616,MATCH('PBI data'!$B4194,'3. GRI Pricing'!$A$16:$A$616,0),MATCH('PBI data'!$D4194,'3. GRI Pricing'!$A$16:$AP$16,0)),0)</f>
        <v>0</v>
      </c>
    </row>
    <row r="4195" spans="1:5" x14ac:dyDescent="0.25">
      <c r="B4195" s="1">
        <f t="shared" ca="1" si="613"/>
        <v>0</v>
      </c>
      <c r="C4195" s="384">
        <f t="shared" si="612"/>
        <v>45717</v>
      </c>
      <c r="D4195" s="384">
        <f t="shared" si="612"/>
        <v>45747</v>
      </c>
      <c r="E4195" s="385">
        <f ca="1">IFERROR(INDEX('3. GRI Pricing'!$A$16:$AP$616,MATCH('PBI data'!$B4195,'3. GRI Pricing'!$A$16:$A$616,0),MATCH('PBI data'!$D4195,'3. GRI Pricing'!$A$16:$AP$16,0)),0)</f>
        <v>0</v>
      </c>
    </row>
    <row r="4196" spans="1:5" x14ac:dyDescent="0.25">
      <c r="B4196" s="1">
        <f t="shared" ca="1" si="613"/>
        <v>0</v>
      </c>
      <c r="C4196" s="384">
        <f t="shared" si="612"/>
        <v>45748</v>
      </c>
      <c r="D4196" s="384">
        <f t="shared" si="612"/>
        <v>45777</v>
      </c>
      <c r="E4196" s="385">
        <f ca="1">IFERROR(INDEX('3. GRI Pricing'!$A$16:$AP$616,MATCH('PBI data'!$B4196,'3. GRI Pricing'!$A$16:$A$616,0),MATCH('PBI data'!$D4196,'3. GRI Pricing'!$A$16:$AP$16,0)),0)</f>
        <v>0</v>
      </c>
    </row>
    <row r="4197" spans="1:5" x14ac:dyDescent="0.25">
      <c r="B4197" s="1">
        <f t="shared" ca="1" si="613"/>
        <v>0</v>
      </c>
      <c r="C4197" s="384">
        <f t="shared" si="612"/>
        <v>45778</v>
      </c>
      <c r="D4197" s="384">
        <f t="shared" si="612"/>
        <v>45808</v>
      </c>
      <c r="E4197" s="385">
        <f ca="1">IFERROR(INDEX('3. GRI Pricing'!$A$16:$AP$616,MATCH('PBI data'!$B4197,'3. GRI Pricing'!$A$16:$A$616,0),MATCH('PBI data'!$D4197,'3. GRI Pricing'!$A$16:$AP$16,0)),0)</f>
        <v>0</v>
      </c>
    </row>
    <row r="4198" spans="1:5" x14ac:dyDescent="0.25">
      <c r="B4198" s="1">
        <f t="shared" ca="1" si="613"/>
        <v>0</v>
      </c>
      <c r="C4198" s="384">
        <f t="shared" si="612"/>
        <v>45809</v>
      </c>
      <c r="D4198" s="384">
        <f t="shared" si="612"/>
        <v>45838</v>
      </c>
      <c r="E4198" s="385">
        <f ca="1">IFERROR(INDEX('3. GRI Pricing'!$A$16:$AP$616,MATCH('PBI data'!$B4198,'3. GRI Pricing'!$A$16:$A$616,0),MATCH('PBI data'!$D4198,'3. GRI Pricing'!$A$16:$AP$16,0)),0)</f>
        <v>0</v>
      </c>
    </row>
    <row r="4199" spans="1:5" x14ac:dyDescent="0.25">
      <c r="B4199" s="1">
        <f t="shared" ca="1" si="613"/>
        <v>0</v>
      </c>
      <c r="C4199" s="384">
        <f t="shared" si="612"/>
        <v>45839</v>
      </c>
      <c r="D4199" s="384">
        <f t="shared" si="612"/>
        <v>45869</v>
      </c>
      <c r="E4199" s="385">
        <f ca="1">IFERROR(INDEX('3. GRI Pricing'!$A$16:$AP$616,MATCH('PBI data'!$B4199,'3. GRI Pricing'!$A$16:$A$616,0),MATCH('PBI data'!$D4199,'3. GRI Pricing'!$A$16:$AP$16,0)),0)</f>
        <v>0</v>
      </c>
    </row>
    <row r="4200" spans="1:5" x14ac:dyDescent="0.25">
      <c r="B4200" s="1">
        <f t="shared" ca="1" si="613"/>
        <v>0</v>
      </c>
      <c r="C4200" s="384">
        <f t="shared" si="612"/>
        <v>45870</v>
      </c>
      <c r="D4200" s="384">
        <f t="shared" si="612"/>
        <v>45900</v>
      </c>
      <c r="E4200" s="385">
        <f ca="1">IFERROR(INDEX('3. GRI Pricing'!$A$16:$AP$616,MATCH('PBI data'!$B4200,'3. GRI Pricing'!$A$16:$A$616,0),MATCH('PBI data'!$D4200,'3. GRI Pricing'!$A$16:$AP$16,0)),0)</f>
        <v>0</v>
      </c>
    </row>
    <row r="4201" spans="1:5" x14ac:dyDescent="0.25">
      <c r="B4201" s="1">
        <f t="shared" ca="1" si="613"/>
        <v>0</v>
      </c>
      <c r="C4201" s="384">
        <f t="shared" si="612"/>
        <v>45901</v>
      </c>
      <c r="D4201" s="384">
        <f t="shared" si="612"/>
        <v>45930</v>
      </c>
      <c r="E4201" s="385">
        <f ca="1">IFERROR(INDEX('3. GRI Pricing'!$A$16:$AP$616,MATCH('PBI data'!$B4201,'3. GRI Pricing'!$A$16:$A$616,0),MATCH('PBI data'!$D4201,'3. GRI Pricing'!$A$16:$AP$16,0)),0)</f>
        <v>0</v>
      </c>
    </row>
    <row r="4202" spans="1:5" x14ac:dyDescent="0.25">
      <c r="A4202" s="381">
        <f>A4190+1</f>
        <v>351</v>
      </c>
      <c r="B4202" s="383">
        <f ca="1">OFFSET('3. GRI Pricing'!$A$16,'PBI data'!A4202,0)</f>
        <v>0</v>
      </c>
      <c r="C4202" s="384">
        <f t="shared" si="612"/>
        <v>45566</v>
      </c>
      <c r="D4202" s="384">
        <f t="shared" si="612"/>
        <v>45596</v>
      </c>
      <c r="E4202" s="385">
        <f ca="1">IFERROR(INDEX('3. GRI Pricing'!$A$16:$AP$616,MATCH('PBI data'!$B4202,'3. GRI Pricing'!$A$16:$A$616,0),MATCH('PBI data'!$D4202,'3. GRI Pricing'!$A$16:$AP$16,0)),0)</f>
        <v>0</v>
      </c>
    </row>
    <row r="4203" spans="1:5" x14ac:dyDescent="0.25">
      <c r="B4203" s="1">
        <f ca="1">B4202</f>
        <v>0</v>
      </c>
      <c r="C4203" s="384">
        <f t="shared" si="612"/>
        <v>45597</v>
      </c>
      <c r="D4203" s="384">
        <f t="shared" si="612"/>
        <v>45626</v>
      </c>
      <c r="E4203" s="385">
        <f ca="1">IFERROR(INDEX('3. GRI Pricing'!$A$16:$AP$616,MATCH('PBI data'!$B4203,'3. GRI Pricing'!$A$16:$A$616,0),MATCH('PBI data'!$D4203,'3. GRI Pricing'!$A$16:$AP$16,0)),0)</f>
        <v>0</v>
      </c>
    </row>
    <row r="4204" spans="1:5" x14ac:dyDescent="0.25">
      <c r="B4204" s="1">
        <f t="shared" ref="B4204:B4213" ca="1" si="614">B4203</f>
        <v>0</v>
      </c>
      <c r="C4204" s="384">
        <f t="shared" si="612"/>
        <v>45627</v>
      </c>
      <c r="D4204" s="384">
        <f t="shared" si="612"/>
        <v>45657</v>
      </c>
      <c r="E4204" s="385">
        <f ca="1">IFERROR(INDEX('3. GRI Pricing'!$A$16:$AP$616,MATCH('PBI data'!$B4204,'3. GRI Pricing'!$A$16:$A$616,0),MATCH('PBI data'!$D4204,'3. GRI Pricing'!$A$16:$AP$16,0)),0)</f>
        <v>0</v>
      </c>
    </row>
    <row r="4205" spans="1:5" x14ac:dyDescent="0.25">
      <c r="B4205" s="1">
        <f t="shared" ca="1" si="614"/>
        <v>0</v>
      </c>
      <c r="C4205" s="384">
        <f t="shared" si="612"/>
        <v>45658</v>
      </c>
      <c r="D4205" s="384">
        <f t="shared" si="612"/>
        <v>45688</v>
      </c>
      <c r="E4205" s="385">
        <f ca="1">IFERROR(INDEX('3. GRI Pricing'!$A$16:$AP$616,MATCH('PBI data'!$B4205,'3. GRI Pricing'!$A$16:$A$616,0),MATCH('PBI data'!$D4205,'3. GRI Pricing'!$A$16:$AP$16,0)),0)</f>
        <v>0</v>
      </c>
    </row>
    <row r="4206" spans="1:5" x14ac:dyDescent="0.25">
      <c r="B4206" s="1">
        <f t="shared" ca="1" si="614"/>
        <v>0</v>
      </c>
      <c r="C4206" s="384">
        <f t="shared" si="612"/>
        <v>45689</v>
      </c>
      <c r="D4206" s="384">
        <f t="shared" si="612"/>
        <v>45716</v>
      </c>
      <c r="E4206" s="385">
        <f ca="1">IFERROR(INDEX('3. GRI Pricing'!$A$16:$AP$616,MATCH('PBI data'!$B4206,'3. GRI Pricing'!$A$16:$A$616,0),MATCH('PBI data'!$D4206,'3. GRI Pricing'!$A$16:$AP$16,0)),0)</f>
        <v>0</v>
      </c>
    </row>
    <row r="4207" spans="1:5" x14ac:dyDescent="0.25">
      <c r="B4207" s="1">
        <f t="shared" ca="1" si="614"/>
        <v>0</v>
      </c>
      <c r="C4207" s="384">
        <f t="shared" ref="C4207:D4222" si="615">C4195</f>
        <v>45717</v>
      </c>
      <c r="D4207" s="384">
        <f t="shared" si="615"/>
        <v>45747</v>
      </c>
      <c r="E4207" s="385">
        <f ca="1">IFERROR(INDEX('3. GRI Pricing'!$A$16:$AP$616,MATCH('PBI data'!$B4207,'3. GRI Pricing'!$A$16:$A$616,0),MATCH('PBI data'!$D4207,'3. GRI Pricing'!$A$16:$AP$16,0)),0)</f>
        <v>0</v>
      </c>
    </row>
    <row r="4208" spans="1:5" x14ac:dyDescent="0.25">
      <c r="B4208" s="1">
        <f t="shared" ca="1" si="614"/>
        <v>0</v>
      </c>
      <c r="C4208" s="384">
        <f t="shared" si="615"/>
        <v>45748</v>
      </c>
      <c r="D4208" s="384">
        <f t="shared" si="615"/>
        <v>45777</v>
      </c>
      <c r="E4208" s="385">
        <f ca="1">IFERROR(INDEX('3. GRI Pricing'!$A$16:$AP$616,MATCH('PBI data'!$B4208,'3. GRI Pricing'!$A$16:$A$616,0),MATCH('PBI data'!$D4208,'3. GRI Pricing'!$A$16:$AP$16,0)),0)</f>
        <v>0</v>
      </c>
    </row>
    <row r="4209" spans="1:5" x14ac:dyDescent="0.25">
      <c r="B4209" s="1">
        <f t="shared" ca="1" si="614"/>
        <v>0</v>
      </c>
      <c r="C4209" s="384">
        <f t="shared" si="615"/>
        <v>45778</v>
      </c>
      <c r="D4209" s="384">
        <f t="shared" si="615"/>
        <v>45808</v>
      </c>
      <c r="E4209" s="385">
        <f ca="1">IFERROR(INDEX('3. GRI Pricing'!$A$16:$AP$616,MATCH('PBI data'!$B4209,'3. GRI Pricing'!$A$16:$A$616,0),MATCH('PBI data'!$D4209,'3. GRI Pricing'!$A$16:$AP$16,0)),0)</f>
        <v>0</v>
      </c>
    </row>
    <row r="4210" spans="1:5" x14ac:dyDescent="0.25">
      <c r="B4210" s="1">
        <f t="shared" ca="1" si="614"/>
        <v>0</v>
      </c>
      <c r="C4210" s="384">
        <f t="shared" si="615"/>
        <v>45809</v>
      </c>
      <c r="D4210" s="384">
        <f t="shared" si="615"/>
        <v>45838</v>
      </c>
      <c r="E4210" s="385">
        <f ca="1">IFERROR(INDEX('3. GRI Pricing'!$A$16:$AP$616,MATCH('PBI data'!$B4210,'3. GRI Pricing'!$A$16:$A$616,0),MATCH('PBI data'!$D4210,'3. GRI Pricing'!$A$16:$AP$16,0)),0)</f>
        <v>0</v>
      </c>
    </row>
    <row r="4211" spans="1:5" x14ac:dyDescent="0.25">
      <c r="B4211" s="1">
        <f t="shared" ca="1" si="614"/>
        <v>0</v>
      </c>
      <c r="C4211" s="384">
        <f t="shared" si="615"/>
        <v>45839</v>
      </c>
      <c r="D4211" s="384">
        <f t="shared" si="615"/>
        <v>45869</v>
      </c>
      <c r="E4211" s="385">
        <f ca="1">IFERROR(INDEX('3. GRI Pricing'!$A$16:$AP$616,MATCH('PBI data'!$B4211,'3. GRI Pricing'!$A$16:$A$616,0),MATCH('PBI data'!$D4211,'3. GRI Pricing'!$A$16:$AP$16,0)),0)</f>
        <v>0</v>
      </c>
    </row>
    <row r="4212" spans="1:5" x14ac:dyDescent="0.25">
      <c r="B4212" s="1">
        <f t="shared" ca="1" si="614"/>
        <v>0</v>
      </c>
      <c r="C4212" s="384">
        <f t="shared" si="615"/>
        <v>45870</v>
      </c>
      <c r="D4212" s="384">
        <f t="shared" si="615"/>
        <v>45900</v>
      </c>
      <c r="E4212" s="385">
        <f ca="1">IFERROR(INDEX('3. GRI Pricing'!$A$16:$AP$616,MATCH('PBI data'!$B4212,'3. GRI Pricing'!$A$16:$A$616,0),MATCH('PBI data'!$D4212,'3. GRI Pricing'!$A$16:$AP$16,0)),0)</f>
        <v>0</v>
      </c>
    </row>
    <row r="4213" spans="1:5" x14ac:dyDescent="0.25">
      <c r="B4213" s="1">
        <f t="shared" ca="1" si="614"/>
        <v>0</v>
      </c>
      <c r="C4213" s="384">
        <f t="shared" si="615"/>
        <v>45901</v>
      </c>
      <c r="D4213" s="384">
        <f t="shared" si="615"/>
        <v>45930</v>
      </c>
      <c r="E4213" s="385">
        <f ca="1">IFERROR(INDEX('3. GRI Pricing'!$A$16:$AP$616,MATCH('PBI data'!$B4213,'3. GRI Pricing'!$A$16:$A$616,0),MATCH('PBI data'!$D4213,'3. GRI Pricing'!$A$16:$AP$16,0)),0)</f>
        <v>0</v>
      </c>
    </row>
    <row r="4214" spans="1:5" x14ac:dyDescent="0.25">
      <c r="A4214" s="381">
        <f>A4202+1</f>
        <v>352</v>
      </c>
      <c r="B4214" s="383">
        <f ca="1">OFFSET('3. GRI Pricing'!$A$16,'PBI data'!A4214,0)</f>
        <v>0</v>
      </c>
      <c r="C4214" s="384">
        <f t="shared" si="615"/>
        <v>45566</v>
      </c>
      <c r="D4214" s="384">
        <f t="shared" si="615"/>
        <v>45596</v>
      </c>
      <c r="E4214" s="385">
        <f ca="1">IFERROR(INDEX('3. GRI Pricing'!$A$16:$AP$616,MATCH('PBI data'!$B4214,'3. GRI Pricing'!$A$16:$A$616,0),MATCH('PBI data'!$D4214,'3. GRI Pricing'!$A$16:$AP$16,0)),0)</f>
        <v>0</v>
      </c>
    </row>
    <row r="4215" spans="1:5" x14ac:dyDescent="0.25">
      <c r="B4215" s="1">
        <f ca="1">B4214</f>
        <v>0</v>
      </c>
      <c r="C4215" s="384">
        <f t="shared" si="615"/>
        <v>45597</v>
      </c>
      <c r="D4215" s="384">
        <f t="shared" si="615"/>
        <v>45626</v>
      </c>
      <c r="E4215" s="385">
        <f ca="1">IFERROR(INDEX('3. GRI Pricing'!$A$16:$AP$616,MATCH('PBI data'!$B4215,'3. GRI Pricing'!$A$16:$A$616,0),MATCH('PBI data'!$D4215,'3. GRI Pricing'!$A$16:$AP$16,0)),0)</f>
        <v>0</v>
      </c>
    </row>
    <row r="4216" spans="1:5" x14ac:dyDescent="0.25">
      <c r="B4216" s="1">
        <f t="shared" ref="B4216:B4225" ca="1" si="616">B4215</f>
        <v>0</v>
      </c>
      <c r="C4216" s="384">
        <f t="shared" si="615"/>
        <v>45627</v>
      </c>
      <c r="D4216" s="384">
        <f t="shared" si="615"/>
        <v>45657</v>
      </c>
      <c r="E4216" s="385">
        <f ca="1">IFERROR(INDEX('3. GRI Pricing'!$A$16:$AP$616,MATCH('PBI data'!$B4216,'3. GRI Pricing'!$A$16:$A$616,0),MATCH('PBI data'!$D4216,'3. GRI Pricing'!$A$16:$AP$16,0)),0)</f>
        <v>0</v>
      </c>
    </row>
    <row r="4217" spans="1:5" x14ac:dyDescent="0.25">
      <c r="B4217" s="1">
        <f t="shared" ca="1" si="616"/>
        <v>0</v>
      </c>
      <c r="C4217" s="384">
        <f t="shared" si="615"/>
        <v>45658</v>
      </c>
      <c r="D4217" s="384">
        <f t="shared" si="615"/>
        <v>45688</v>
      </c>
      <c r="E4217" s="385">
        <f ca="1">IFERROR(INDEX('3. GRI Pricing'!$A$16:$AP$616,MATCH('PBI data'!$B4217,'3. GRI Pricing'!$A$16:$A$616,0),MATCH('PBI data'!$D4217,'3. GRI Pricing'!$A$16:$AP$16,0)),0)</f>
        <v>0</v>
      </c>
    </row>
    <row r="4218" spans="1:5" x14ac:dyDescent="0.25">
      <c r="B4218" s="1">
        <f t="shared" ca="1" si="616"/>
        <v>0</v>
      </c>
      <c r="C4218" s="384">
        <f t="shared" si="615"/>
        <v>45689</v>
      </c>
      <c r="D4218" s="384">
        <f t="shared" si="615"/>
        <v>45716</v>
      </c>
      <c r="E4218" s="385">
        <f ca="1">IFERROR(INDEX('3. GRI Pricing'!$A$16:$AP$616,MATCH('PBI data'!$B4218,'3. GRI Pricing'!$A$16:$A$616,0),MATCH('PBI data'!$D4218,'3. GRI Pricing'!$A$16:$AP$16,0)),0)</f>
        <v>0</v>
      </c>
    </row>
    <row r="4219" spans="1:5" x14ac:dyDescent="0.25">
      <c r="B4219" s="1">
        <f t="shared" ca="1" si="616"/>
        <v>0</v>
      </c>
      <c r="C4219" s="384">
        <f t="shared" si="615"/>
        <v>45717</v>
      </c>
      <c r="D4219" s="384">
        <f t="shared" si="615"/>
        <v>45747</v>
      </c>
      <c r="E4219" s="385">
        <f ca="1">IFERROR(INDEX('3. GRI Pricing'!$A$16:$AP$616,MATCH('PBI data'!$B4219,'3. GRI Pricing'!$A$16:$A$616,0),MATCH('PBI data'!$D4219,'3. GRI Pricing'!$A$16:$AP$16,0)),0)</f>
        <v>0</v>
      </c>
    </row>
    <row r="4220" spans="1:5" x14ac:dyDescent="0.25">
      <c r="B4220" s="1">
        <f t="shared" ca="1" si="616"/>
        <v>0</v>
      </c>
      <c r="C4220" s="384">
        <f t="shared" si="615"/>
        <v>45748</v>
      </c>
      <c r="D4220" s="384">
        <f t="shared" si="615"/>
        <v>45777</v>
      </c>
      <c r="E4220" s="385">
        <f ca="1">IFERROR(INDEX('3. GRI Pricing'!$A$16:$AP$616,MATCH('PBI data'!$B4220,'3. GRI Pricing'!$A$16:$A$616,0),MATCH('PBI data'!$D4220,'3. GRI Pricing'!$A$16:$AP$16,0)),0)</f>
        <v>0</v>
      </c>
    </row>
    <row r="4221" spans="1:5" x14ac:dyDescent="0.25">
      <c r="B4221" s="1">
        <f t="shared" ca="1" si="616"/>
        <v>0</v>
      </c>
      <c r="C4221" s="384">
        <f t="shared" si="615"/>
        <v>45778</v>
      </c>
      <c r="D4221" s="384">
        <f t="shared" si="615"/>
        <v>45808</v>
      </c>
      <c r="E4221" s="385">
        <f ca="1">IFERROR(INDEX('3. GRI Pricing'!$A$16:$AP$616,MATCH('PBI data'!$B4221,'3. GRI Pricing'!$A$16:$A$616,0),MATCH('PBI data'!$D4221,'3. GRI Pricing'!$A$16:$AP$16,0)),0)</f>
        <v>0</v>
      </c>
    </row>
    <row r="4222" spans="1:5" x14ac:dyDescent="0.25">
      <c r="B4222" s="1">
        <f t="shared" ca="1" si="616"/>
        <v>0</v>
      </c>
      <c r="C4222" s="384">
        <f t="shared" si="615"/>
        <v>45809</v>
      </c>
      <c r="D4222" s="384">
        <f t="shared" si="615"/>
        <v>45838</v>
      </c>
      <c r="E4222" s="385">
        <f ca="1">IFERROR(INDEX('3. GRI Pricing'!$A$16:$AP$616,MATCH('PBI data'!$B4222,'3. GRI Pricing'!$A$16:$A$616,0),MATCH('PBI data'!$D4222,'3. GRI Pricing'!$A$16:$AP$16,0)),0)</f>
        <v>0</v>
      </c>
    </row>
    <row r="4223" spans="1:5" x14ac:dyDescent="0.25">
      <c r="B4223" s="1">
        <f t="shared" ca="1" si="616"/>
        <v>0</v>
      </c>
      <c r="C4223" s="384">
        <f t="shared" ref="C4223:D4238" si="617">C4211</f>
        <v>45839</v>
      </c>
      <c r="D4223" s="384">
        <f t="shared" si="617"/>
        <v>45869</v>
      </c>
      <c r="E4223" s="385">
        <f ca="1">IFERROR(INDEX('3. GRI Pricing'!$A$16:$AP$616,MATCH('PBI data'!$B4223,'3. GRI Pricing'!$A$16:$A$616,0),MATCH('PBI data'!$D4223,'3. GRI Pricing'!$A$16:$AP$16,0)),0)</f>
        <v>0</v>
      </c>
    </row>
    <row r="4224" spans="1:5" x14ac:dyDescent="0.25">
      <c r="B4224" s="1">
        <f t="shared" ca="1" si="616"/>
        <v>0</v>
      </c>
      <c r="C4224" s="384">
        <f t="shared" si="617"/>
        <v>45870</v>
      </c>
      <c r="D4224" s="384">
        <f t="shared" si="617"/>
        <v>45900</v>
      </c>
      <c r="E4224" s="385">
        <f ca="1">IFERROR(INDEX('3. GRI Pricing'!$A$16:$AP$616,MATCH('PBI data'!$B4224,'3. GRI Pricing'!$A$16:$A$616,0),MATCH('PBI data'!$D4224,'3. GRI Pricing'!$A$16:$AP$16,0)),0)</f>
        <v>0</v>
      </c>
    </row>
    <row r="4225" spans="1:5" x14ac:dyDescent="0.25">
      <c r="B4225" s="1">
        <f t="shared" ca="1" si="616"/>
        <v>0</v>
      </c>
      <c r="C4225" s="384">
        <f t="shared" si="617"/>
        <v>45901</v>
      </c>
      <c r="D4225" s="384">
        <f t="shared" si="617"/>
        <v>45930</v>
      </c>
      <c r="E4225" s="385">
        <f ca="1">IFERROR(INDEX('3. GRI Pricing'!$A$16:$AP$616,MATCH('PBI data'!$B4225,'3. GRI Pricing'!$A$16:$A$616,0),MATCH('PBI data'!$D4225,'3. GRI Pricing'!$A$16:$AP$16,0)),0)</f>
        <v>0</v>
      </c>
    </row>
    <row r="4226" spans="1:5" x14ac:dyDescent="0.25">
      <c r="A4226" s="381">
        <f>A4214+1</f>
        <v>353</v>
      </c>
      <c r="B4226" s="381">
        <f ca="1">OFFSET('3. GRI Pricing'!$A$16,'PBI data'!A4226,0)</f>
        <v>0</v>
      </c>
      <c r="C4226" s="384">
        <f t="shared" si="617"/>
        <v>45566</v>
      </c>
      <c r="D4226" s="384">
        <f t="shared" si="617"/>
        <v>45596</v>
      </c>
      <c r="E4226" s="385">
        <f ca="1">IFERROR(INDEX('3. GRI Pricing'!$A$16:$AP$616,MATCH('PBI data'!$B4226,'3. GRI Pricing'!$A$16:$A$616,0),MATCH('PBI data'!$D4226,'3. GRI Pricing'!$A$16:$AP$16,0)),0)</f>
        <v>0</v>
      </c>
    </row>
    <row r="4227" spans="1:5" x14ac:dyDescent="0.25">
      <c r="B4227" s="1">
        <f ca="1">B4226</f>
        <v>0</v>
      </c>
      <c r="C4227" s="384">
        <f t="shared" si="617"/>
        <v>45597</v>
      </c>
      <c r="D4227" s="384">
        <f t="shared" si="617"/>
        <v>45626</v>
      </c>
      <c r="E4227" s="385">
        <f ca="1">IFERROR(INDEX('3. GRI Pricing'!$A$16:$AP$616,MATCH('PBI data'!$B4227,'3. GRI Pricing'!$A$16:$A$616,0),MATCH('PBI data'!$D4227,'3. GRI Pricing'!$A$16:$AP$16,0)),0)</f>
        <v>0</v>
      </c>
    </row>
    <row r="4228" spans="1:5" x14ac:dyDescent="0.25">
      <c r="B4228" s="1">
        <f t="shared" ref="B4228:B4237" ca="1" si="618">B4227</f>
        <v>0</v>
      </c>
      <c r="C4228" s="384">
        <f t="shared" si="617"/>
        <v>45627</v>
      </c>
      <c r="D4228" s="384">
        <f t="shared" si="617"/>
        <v>45657</v>
      </c>
      <c r="E4228" s="385">
        <f ca="1">IFERROR(INDEX('3. GRI Pricing'!$A$16:$AP$616,MATCH('PBI data'!$B4228,'3. GRI Pricing'!$A$16:$A$616,0),MATCH('PBI data'!$D4228,'3. GRI Pricing'!$A$16:$AP$16,0)),0)</f>
        <v>0</v>
      </c>
    </row>
    <row r="4229" spans="1:5" x14ac:dyDescent="0.25">
      <c r="B4229" s="1">
        <f t="shared" ca="1" si="618"/>
        <v>0</v>
      </c>
      <c r="C4229" s="384">
        <f t="shared" si="617"/>
        <v>45658</v>
      </c>
      <c r="D4229" s="384">
        <f t="shared" si="617"/>
        <v>45688</v>
      </c>
      <c r="E4229" s="385">
        <f ca="1">IFERROR(INDEX('3. GRI Pricing'!$A$16:$AP$616,MATCH('PBI data'!$B4229,'3. GRI Pricing'!$A$16:$A$616,0),MATCH('PBI data'!$D4229,'3. GRI Pricing'!$A$16:$AP$16,0)),0)</f>
        <v>0</v>
      </c>
    </row>
    <row r="4230" spans="1:5" x14ac:dyDescent="0.25">
      <c r="B4230" s="1">
        <f t="shared" ca="1" si="618"/>
        <v>0</v>
      </c>
      <c r="C4230" s="384">
        <f t="shared" si="617"/>
        <v>45689</v>
      </c>
      <c r="D4230" s="384">
        <f t="shared" si="617"/>
        <v>45716</v>
      </c>
      <c r="E4230" s="385">
        <f ca="1">IFERROR(INDEX('3. GRI Pricing'!$A$16:$AP$616,MATCH('PBI data'!$B4230,'3. GRI Pricing'!$A$16:$A$616,0),MATCH('PBI data'!$D4230,'3. GRI Pricing'!$A$16:$AP$16,0)),0)</f>
        <v>0</v>
      </c>
    </row>
    <row r="4231" spans="1:5" x14ac:dyDescent="0.25">
      <c r="B4231" s="1">
        <f t="shared" ca="1" si="618"/>
        <v>0</v>
      </c>
      <c r="C4231" s="384">
        <f t="shared" si="617"/>
        <v>45717</v>
      </c>
      <c r="D4231" s="384">
        <f t="shared" si="617"/>
        <v>45747</v>
      </c>
      <c r="E4231" s="385">
        <f ca="1">IFERROR(INDEX('3. GRI Pricing'!$A$16:$AP$616,MATCH('PBI data'!$B4231,'3. GRI Pricing'!$A$16:$A$616,0),MATCH('PBI data'!$D4231,'3. GRI Pricing'!$A$16:$AP$16,0)),0)</f>
        <v>0</v>
      </c>
    </row>
    <row r="4232" spans="1:5" x14ac:dyDescent="0.25">
      <c r="B4232" s="1">
        <f t="shared" ca="1" si="618"/>
        <v>0</v>
      </c>
      <c r="C4232" s="384">
        <f t="shared" si="617"/>
        <v>45748</v>
      </c>
      <c r="D4232" s="384">
        <f t="shared" si="617"/>
        <v>45777</v>
      </c>
      <c r="E4232" s="385">
        <f ca="1">IFERROR(INDEX('3. GRI Pricing'!$A$16:$AP$616,MATCH('PBI data'!$B4232,'3. GRI Pricing'!$A$16:$A$616,0),MATCH('PBI data'!$D4232,'3. GRI Pricing'!$A$16:$AP$16,0)),0)</f>
        <v>0</v>
      </c>
    </row>
    <row r="4233" spans="1:5" x14ac:dyDescent="0.25">
      <c r="B4233" s="1">
        <f t="shared" ca="1" si="618"/>
        <v>0</v>
      </c>
      <c r="C4233" s="384">
        <f t="shared" si="617"/>
        <v>45778</v>
      </c>
      <c r="D4233" s="384">
        <f t="shared" si="617"/>
        <v>45808</v>
      </c>
      <c r="E4233" s="385">
        <f ca="1">IFERROR(INDEX('3. GRI Pricing'!$A$16:$AP$616,MATCH('PBI data'!$B4233,'3. GRI Pricing'!$A$16:$A$616,0),MATCH('PBI data'!$D4233,'3. GRI Pricing'!$A$16:$AP$16,0)),0)</f>
        <v>0</v>
      </c>
    </row>
    <row r="4234" spans="1:5" x14ac:dyDescent="0.25">
      <c r="B4234" s="1">
        <f t="shared" ca="1" si="618"/>
        <v>0</v>
      </c>
      <c r="C4234" s="384">
        <f t="shared" si="617"/>
        <v>45809</v>
      </c>
      <c r="D4234" s="384">
        <f t="shared" si="617"/>
        <v>45838</v>
      </c>
      <c r="E4234" s="385">
        <f ca="1">IFERROR(INDEX('3. GRI Pricing'!$A$16:$AP$616,MATCH('PBI data'!$B4234,'3. GRI Pricing'!$A$16:$A$616,0),MATCH('PBI data'!$D4234,'3. GRI Pricing'!$A$16:$AP$16,0)),0)</f>
        <v>0</v>
      </c>
    </row>
    <row r="4235" spans="1:5" x14ac:dyDescent="0.25">
      <c r="B4235" s="1">
        <f t="shared" ca="1" si="618"/>
        <v>0</v>
      </c>
      <c r="C4235" s="384">
        <f t="shared" si="617"/>
        <v>45839</v>
      </c>
      <c r="D4235" s="384">
        <f t="shared" si="617"/>
        <v>45869</v>
      </c>
      <c r="E4235" s="385">
        <f ca="1">IFERROR(INDEX('3. GRI Pricing'!$A$16:$AP$616,MATCH('PBI data'!$B4235,'3. GRI Pricing'!$A$16:$A$616,0),MATCH('PBI data'!$D4235,'3. GRI Pricing'!$A$16:$AP$16,0)),0)</f>
        <v>0</v>
      </c>
    </row>
    <row r="4236" spans="1:5" x14ac:dyDescent="0.25">
      <c r="B4236" s="1">
        <f t="shared" ca="1" si="618"/>
        <v>0</v>
      </c>
      <c r="C4236" s="384">
        <f t="shared" si="617"/>
        <v>45870</v>
      </c>
      <c r="D4236" s="384">
        <f t="shared" si="617"/>
        <v>45900</v>
      </c>
      <c r="E4236" s="385">
        <f ca="1">IFERROR(INDEX('3. GRI Pricing'!$A$16:$AP$616,MATCH('PBI data'!$B4236,'3. GRI Pricing'!$A$16:$A$616,0),MATCH('PBI data'!$D4236,'3. GRI Pricing'!$A$16:$AP$16,0)),0)</f>
        <v>0</v>
      </c>
    </row>
    <row r="4237" spans="1:5" x14ac:dyDescent="0.25">
      <c r="B4237" s="1">
        <f t="shared" ca="1" si="618"/>
        <v>0</v>
      </c>
      <c r="C4237" s="384">
        <f t="shared" si="617"/>
        <v>45901</v>
      </c>
      <c r="D4237" s="384">
        <f t="shared" si="617"/>
        <v>45930</v>
      </c>
      <c r="E4237" s="385">
        <f ca="1">IFERROR(INDEX('3. GRI Pricing'!$A$16:$AP$616,MATCH('PBI data'!$B4237,'3. GRI Pricing'!$A$16:$A$616,0),MATCH('PBI data'!$D4237,'3. GRI Pricing'!$A$16:$AP$16,0)),0)</f>
        <v>0</v>
      </c>
    </row>
    <row r="4238" spans="1:5" x14ac:dyDescent="0.25">
      <c r="A4238" s="381">
        <f>A4226+1</f>
        <v>354</v>
      </c>
      <c r="B4238" s="383">
        <f ca="1">OFFSET('3. GRI Pricing'!$A$16,'PBI data'!A4238,0)</f>
        <v>0</v>
      </c>
      <c r="C4238" s="384">
        <f t="shared" si="617"/>
        <v>45566</v>
      </c>
      <c r="D4238" s="384">
        <f t="shared" si="617"/>
        <v>45596</v>
      </c>
      <c r="E4238" s="385">
        <f ca="1">IFERROR(INDEX('3. GRI Pricing'!$A$16:$AP$616,MATCH('PBI data'!$B4238,'3. GRI Pricing'!$A$16:$A$616,0),MATCH('PBI data'!$D4238,'3. GRI Pricing'!$A$16:$AP$16,0)),0)</f>
        <v>0</v>
      </c>
    </row>
    <row r="4239" spans="1:5" x14ac:dyDescent="0.25">
      <c r="B4239" s="1">
        <f ca="1">B4238</f>
        <v>0</v>
      </c>
      <c r="C4239" s="384">
        <f t="shared" ref="C4239:D4254" si="619">C4227</f>
        <v>45597</v>
      </c>
      <c r="D4239" s="384">
        <f t="shared" si="619"/>
        <v>45626</v>
      </c>
      <c r="E4239" s="385">
        <f ca="1">IFERROR(INDEX('3. GRI Pricing'!$A$16:$AP$616,MATCH('PBI data'!$B4239,'3. GRI Pricing'!$A$16:$A$616,0),MATCH('PBI data'!$D4239,'3. GRI Pricing'!$A$16:$AP$16,0)),0)</f>
        <v>0</v>
      </c>
    </row>
    <row r="4240" spans="1:5" x14ac:dyDescent="0.25">
      <c r="B4240" s="1">
        <f t="shared" ref="B4240:B4249" ca="1" si="620">B4239</f>
        <v>0</v>
      </c>
      <c r="C4240" s="384">
        <f t="shared" si="619"/>
        <v>45627</v>
      </c>
      <c r="D4240" s="384">
        <f t="shared" si="619"/>
        <v>45657</v>
      </c>
      <c r="E4240" s="385">
        <f ca="1">IFERROR(INDEX('3. GRI Pricing'!$A$16:$AP$616,MATCH('PBI data'!$B4240,'3. GRI Pricing'!$A$16:$A$616,0),MATCH('PBI data'!$D4240,'3. GRI Pricing'!$A$16:$AP$16,0)),0)</f>
        <v>0</v>
      </c>
    </row>
    <row r="4241" spans="1:5" x14ac:dyDescent="0.25">
      <c r="B4241" s="1">
        <f t="shared" ca="1" si="620"/>
        <v>0</v>
      </c>
      <c r="C4241" s="384">
        <f t="shared" si="619"/>
        <v>45658</v>
      </c>
      <c r="D4241" s="384">
        <f t="shared" si="619"/>
        <v>45688</v>
      </c>
      <c r="E4241" s="385">
        <f ca="1">IFERROR(INDEX('3. GRI Pricing'!$A$16:$AP$616,MATCH('PBI data'!$B4241,'3. GRI Pricing'!$A$16:$A$616,0),MATCH('PBI data'!$D4241,'3. GRI Pricing'!$A$16:$AP$16,0)),0)</f>
        <v>0</v>
      </c>
    </row>
    <row r="4242" spans="1:5" x14ac:dyDescent="0.25">
      <c r="B4242" s="1">
        <f t="shared" ca="1" si="620"/>
        <v>0</v>
      </c>
      <c r="C4242" s="384">
        <f t="shared" si="619"/>
        <v>45689</v>
      </c>
      <c r="D4242" s="384">
        <f t="shared" si="619"/>
        <v>45716</v>
      </c>
      <c r="E4242" s="385">
        <f ca="1">IFERROR(INDEX('3. GRI Pricing'!$A$16:$AP$616,MATCH('PBI data'!$B4242,'3. GRI Pricing'!$A$16:$A$616,0),MATCH('PBI data'!$D4242,'3. GRI Pricing'!$A$16:$AP$16,0)),0)</f>
        <v>0</v>
      </c>
    </row>
    <row r="4243" spans="1:5" x14ac:dyDescent="0.25">
      <c r="B4243" s="1">
        <f t="shared" ca="1" si="620"/>
        <v>0</v>
      </c>
      <c r="C4243" s="384">
        <f t="shared" si="619"/>
        <v>45717</v>
      </c>
      <c r="D4243" s="384">
        <f t="shared" si="619"/>
        <v>45747</v>
      </c>
      <c r="E4243" s="385">
        <f ca="1">IFERROR(INDEX('3. GRI Pricing'!$A$16:$AP$616,MATCH('PBI data'!$B4243,'3. GRI Pricing'!$A$16:$A$616,0),MATCH('PBI data'!$D4243,'3. GRI Pricing'!$A$16:$AP$16,0)),0)</f>
        <v>0</v>
      </c>
    </row>
    <row r="4244" spans="1:5" x14ac:dyDescent="0.25">
      <c r="B4244" s="1">
        <f t="shared" ca="1" si="620"/>
        <v>0</v>
      </c>
      <c r="C4244" s="384">
        <f t="shared" si="619"/>
        <v>45748</v>
      </c>
      <c r="D4244" s="384">
        <f t="shared" si="619"/>
        <v>45777</v>
      </c>
      <c r="E4244" s="385">
        <f ca="1">IFERROR(INDEX('3. GRI Pricing'!$A$16:$AP$616,MATCH('PBI data'!$B4244,'3. GRI Pricing'!$A$16:$A$616,0),MATCH('PBI data'!$D4244,'3. GRI Pricing'!$A$16:$AP$16,0)),0)</f>
        <v>0</v>
      </c>
    </row>
    <row r="4245" spans="1:5" x14ac:dyDescent="0.25">
      <c r="B4245" s="1">
        <f t="shared" ca="1" si="620"/>
        <v>0</v>
      </c>
      <c r="C4245" s="384">
        <f t="shared" si="619"/>
        <v>45778</v>
      </c>
      <c r="D4245" s="384">
        <f t="shared" si="619"/>
        <v>45808</v>
      </c>
      <c r="E4245" s="385">
        <f ca="1">IFERROR(INDEX('3. GRI Pricing'!$A$16:$AP$616,MATCH('PBI data'!$B4245,'3. GRI Pricing'!$A$16:$A$616,0),MATCH('PBI data'!$D4245,'3. GRI Pricing'!$A$16:$AP$16,0)),0)</f>
        <v>0</v>
      </c>
    </row>
    <row r="4246" spans="1:5" x14ac:dyDescent="0.25">
      <c r="B4246" s="1">
        <f t="shared" ca="1" si="620"/>
        <v>0</v>
      </c>
      <c r="C4246" s="384">
        <f t="shared" si="619"/>
        <v>45809</v>
      </c>
      <c r="D4246" s="384">
        <f t="shared" si="619"/>
        <v>45838</v>
      </c>
      <c r="E4246" s="385">
        <f ca="1">IFERROR(INDEX('3. GRI Pricing'!$A$16:$AP$616,MATCH('PBI data'!$B4246,'3. GRI Pricing'!$A$16:$A$616,0),MATCH('PBI data'!$D4246,'3. GRI Pricing'!$A$16:$AP$16,0)),0)</f>
        <v>0</v>
      </c>
    </row>
    <row r="4247" spans="1:5" x14ac:dyDescent="0.25">
      <c r="B4247" s="1">
        <f t="shared" ca="1" si="620"/>
        <v>0</v>
      </c>
      <c r="C4247" s="384">
        <f t="shared" si="619"/>
        <v>45839</v>
      </c>
      <c r="D4247" s="384">
        <f t="shared" si="619"/>
        <v>45869</v>
      </c>
      <c r="E4247" s="385">
        <f ca="1">IFERROR(INDEX('3. GRI Pricing'!$A$16:$AP$616,MATCH('PBI data'!$B4247,'3. GRI Pricing'!$A$16:$A$616,0),MATCH('PBI data'!$D4247,'3. GRI Pricing'!$A$16:$AP$16,0)),0)</f>
        <v>0</v>
      </c>
    </row>
    <row r="4248" spans="1:5" x14ac:dyDescent="0.25">
      <c r="B4248" s="1">
        <f t="shared" ca="1" si="620"/>
        <v>0</v>
      </c>
      <c r="C4248" s="384">
        <f t="shared" si="619"/>
        <v>45870</v>
      </c>
      <c r="D4248" s="384">
        <f t="shared" si="619"/>
        <v>45900</v>
      </c>
      <c r="E4248" s="385">
        <f ca="1">IFERROR(INDEX('3. GRI Pricing'!$A$16:$AP$616,MATCH('PBI data'!$B4248,'3. GRI Pricing'!$A$16:$A$616,0),MATCH('PBI data'!$D4248,'3. GRI Pricing'!$A$16:$AP$16,0)),0)</f>
        <v>0</v>
      </c>
    </row>
    <row r="4249" spans="1:5" x14ac:dyDescent="0.25">
      <c r="B4249" s="1">
        <f t="shared" ca="1" si="620"/>
        <v>0</v>
      </c>
      <c r="C4249" s="384">
        <f t="shared" si="619"/>
        <v>45901</v>
      </c>
      <c r="D4249" s="384">
        <f t="shared" si="619"/>
        <v>45930</v>
      </c>
      <c r="E4249" s="385">
        <f ca="1">IFERROR(INDEX('3. GRI Pricing'!$A$16:$AP$616,MATCH('PBI data'!$B4249,'3. GRI Pricing'!$A$16:$A$616,0),MATCH('PBI data'!$D4249,'3. GRI Pricing'!$A$16:$AP$16,0)),0)</f>
        <v>0</v>
      </c>
    </row>
    <row r="4250" spans="1:5" x14ac:dyDescent="0.25">
      <c r="A4250" s="381">
        <f>A4238+1</f>
        <v>355</v>
      </c>
      <c r="B4250" s="383">
        <f ca="1">OFFSET('3. GRI Pricing'!$A$16,'PBI data'!A4250,0)</f>
        <v>0</v>
      </c>
      <c r="C4250" s="384">
        <f t="shared" si="619"/>
        <v>45566</v>
      </c>
      <c r="D4250" s="384">
        <f t="shared" si="619"/>
        <v>45596</v>
      </c>
      <c r="E4250" s="385">
        <f ca="1">IFERROR(INDEX('3. GRI Pricing'!$A$16:$AP$616,MATCH('PBI data'!$B4250,'3. GRI Pricing'!$A$16:$A$616,0),MATCH('PBI data'!$D4250,'3. GRI Pricing'!$A$16:$AP$16,0)),0)</f>
        <v>0</v>
      </c>
    </row>
    <row r="4251" spans="1:5" x14ac:dyDescent="0.25">
      <c r="B4251" s="1">
        <f ca="1">B4250</f>
        <v>0</v>
      </c>
      <c r="C4251" s="384">
        <f t="shared" si="619"/>
        <v>45597</v>
      </c>
      <c r="D4251" s="384">
        <f t="shared" si="619"/>
        <v>45626</v>
      </c>
      <c r="E4251" s="385">
        <f ca="1">IFERROR(INDEX('3. GRI Pricing'!$A$16:$AP$616,MATCH('PBI data'!$B4251,'3. GRI Pricing'!$A$16:$A$616,0),MATCH('PBI data'!$D4251,'3. GRI Pricing'!$A$16:$AP$16,0)),0)</f>
        <v>0</v>
      </c>
    </row>
    <row r="4252" spans="1:5" x14ac:dyDescent="0.25">
      <c r="B4252" s="1">
        <f t="shared" ref="B4252:B4261" ca="1" si="621">B4251</f>
        <v>0</v>
      </c>
      <c r="C4252" s="384">
        <f t="shared" si="619"/>
        <v>45627</v>
      </c>
      <c r="D4252" s="384">
        <f t="shared" si="619"/>
        <v>45657</v>
      </c>
      <c r="E4252" s="385">
        <f ca="1">IFERROR(INDEX('3. GRI Pricing'!$A$16:$AP$616,MATCH('PBI data'!$B4252,'3. GRI Pricing'!$A$16:$A$616,0),MATCH('PBI data'!$D4252,'3. GRI Pricing'!$A$16:$AP$16,0)),0)</f>
        <v>0</v>
      </c>
    </row>
    <row r="4253" spans="1:5" x14ac:dyDescent="0.25">
      <c r="B4253" s="1">
        <f t="shared" ca="1" si="621"/>
        <v>0</v>
      </c>
      <c r="C4253" s="384">
        <f t="shared" si="619"/>
        <v>45658</v>
      </c>
      <c r="D4253" s="384">
        <f t="shared" si="619"/>
        <v>45688</v>
      </c>
      <c r="E4253" s="385">
        <f ca="1">IFERROR(INDEX('3. GRI Pricing'!$A$16:$AP$616,MATCH('PBI data'!$B4253,'3. GRI Pricing'!$A$16:$A$616,0),MATCH('PBI data'!$D4253,'3. GRI Pricing'!$A$16:$AP$16,0)),0)</f>
        <v>0</v>
      </c>
    </row>
    <row r="4254" spans="1:5" x14ac:dyDescent="0.25">
      <c r="B4254" s="1">
        <f t="shared" ca="1" si="621"/>
        <v>0</v>
      </c>
      <c r="C4254" s="384">
        <f t="shared" si="619"/>
        <v>45689</v>
      </c>
      <c r="D4254" s="384">
        <f t="shared" si="619"/>
        <v>45716</v>
      </c>
      <c r="E4254" s="385">
        <f ca="1">IFERROR(INDEX('3. GRI Pricing'!$A$16:$AP$616,MATCH('PBI data'!$B4254,'3. GRI Pricing'!$A$16:$A$616,0),MATCH('PBI data'!$D4254,'3. GRI Pricing'!$A$16:$AP$16,0)),0)</f>
        <v>0</v>
      </c>
    </row>
    <row r="4255" spans="1:5" x14ac:dyDescent="0.25">
      <c r="B4255" s="1">
        <f t="shared" ca="1" si="621"/>
        <v>0</v>
      </c>
      <c r="C4255" s="384">
        <f t="shared" ref="C4255:D4270" si="622">C4243</f>
        <v>45717</v>
      </c>
      <c r="D4255" s="384">
        <f t="shared" si="622"/>
        <v>45747</v>
      </c>
      <c r="E4255" s="385">
        <f ca="1">IFERROR(INDEX('3. GRI Pricing'!$A$16:$AP$616,MATCH('PBI data'!$B4255,'3. GRI Pricing'!$A$16:$A$616,0),MATCH('PBI data'!$D4255,'3. GRI Pricing'!$A$16:$AP$16,0)),0)</f>
        <v>0</v>
      </c>
    </row>
    <row r="4256" spans="1:5" x14ac:dyDescent="0.25">
      <c r="B4256" s="1">
        <f t="shared" ca="1" si="621"/>
        <v>0</v>
      </c>
      <c r="C4256" s="384">
        <f t="shared" si="622"/>
        <v>45748</v>
      </c>
      <c r="D4256" s="384">
        <f t="shared" si="622"/>
        <v>45777</v>
      </c>
      <c r="E4256" s="385">
        <f ca="1">IFERROR(INDEX('3. GRI Pricing'!$A$16:$AP$616,MATCH('PBI data'!$B4256,'3. GRI Pricing'!$A$16:$A$616,0),MATCH('PBI data'!$D4256,'3. GRI Pricing'!$A$16:$AP$16,0)),0)</f>
        <v>0</v>
      </c>
    </row>
    <row r="4257" spans="1:5" x14ac:dyDescent="0.25">
      <c r="B4257" s="1">
        <f t="shared" ca="1" si="621"/>
        <v>0</v>
      </c>
      <c r="C4257" s="384">
        <f t="shared" si="622"/>
        <v>45778</v>
      </c>
      <c r="D4257" s="384">
        <f t="shared" si="622"/>
        <v>45808</v>
      </c>
      <c r="E4257" s="385">
        <f ca="1">IFERROR(INDEX('3. GRI Pricing'!$A$16:$AP$616,MATCH('PBI data'!$B4257,'3. GRI Pricing'!$A$16:$A$616,0),MATCH('PBI data'!$D4257,'3. GRI Pricing'!$A$16:$AP$16,0)),0)</f>
        <v>0</v>
      </c>
    </row>
    <row r="4258" spans="1:5" x14ac:dyDescent="0.25">
      <c r="B4258" s="1">
        <f t="shared" ca="1" si="621"/>
        <v>0</v>
      </c>
      <c r="C4258" s="384">
        <f t="shared" si="622"/>
        <v>45809</v>
      </c>
      <c r="D4258" s="384">
        <f t="shared" si="622"/>
        <v>45838</v>
      </c>
      <c r="E4258" s="385">
        <f ca="1">IFERROR(INDEX('3. GRI Pricing'!$A$16:$AP$616,MATCH('PBI data'!$B4258,'3. GRI Pricing'!$A$16:$A$616,0),MATCH('PBI data'!$D4258,'3. GRI Pricing'!$A$16:$AP$16,0)),0)</f>
        <v>0</v>
      </c>
    </row>
    <row r="4259" spans="1:5" x14ac:dyDescent="0.25">
      <c r="B4259" s="1">
        <f t="shared" ca="1" si="621"/>
        <v>0</v>
      </c>
      <c r="C4259" s="384">
        <f t="shared" si="622"/>
        <v>45839</v>
      </c>
      <c r="D4259" s="384">
        <f t="shared" si="622"/>
        <v>45869</v>
      </c>
      <c r="E4259" s="385">
        <f ca="1">IFERROR(INDEX('3. GRI Pricing'!$A$16:$AP$616,MATCH('PBI data'!$B4259,'3. GRI Pricing'!$A$16:$A$616,0),MATCH('PBI data'!$D4259,'3. GRI Pricing'!$A$16:$AP$16,0)),0)</f>
        <v>0</v>
      </c>
    </row>
    <row r="4260" spans="1:5" x14ac:dyDescent="0.25">
      <c r="B4260" s="1">
        <f t="shared" ca="1" si="621"/>
        <v>0</v>
      </c>
      <c r="C4260" s="384">
        <f t="shared" si="622"/>
        <v>45870</v>
      </c>
      <c r="D4260" s="384">
        <f t="shared" si="622"/>
        <v>45900</v>
      </c>
      <c r="E4260" s="385">
        <f ca="1">IFERROR(INDEX('3. GRI Pricing'!$A$16:$AP$616,MATCH('PBI data'!$B4260,'3. GRI Pricing'!$A$16:$A$616,0),MATCH('PBI data'!$D4260,'3. GRI Pricing'!$A$16:$AP$16,0)),0)</f>
        <v>0</v>
      </c>
    </row>
    <row r="4261" spans="1:5" x14ac:dyDescent="0.25">
      <c r="B4261" s="1">
        <f t="shared" ca="1" si="621"/>
        <v>0</v>
      </c>
      <c r="C4261" s="384">
        <f t="shared" si="622"/>
        <v>45901</v>
      </c>
      <c r="D4261" s="384">
        <f t="shared" si="622"/>
        <v>45930</v>
      </c>
      <c r="E4261" s="385">
        <f ca="1">IFERROR(INDEX('3. GRI Pricing'!$A$16:$AP$616,MATCH('PBI data'!$B4261,'3. GRI Pricing'!$A$16:$A$616,0),MATCH('PBI data'!$D4261,'3. GRI Pricing'!$A$16:$AP$16,0)),0)</f>
        <v>0</v>
      </c>
    </row>
    <row r="4262" spans="1:5" x14ac:dyDescent="0.25">
      <c r="A4262" s="381">
        <f>A4250+1</f>
        <v>356</v>
      </c>
      <c r="B4262" s="383">
        <f ca="1">OFFSET('3. GRI Pricing'!$A$16,'PBI data'!A4262,0)</f>
        <v>0</v>
      </c>
      <c r="C4262" s="384">
        <f t="shared" si="622"/>
        <v>45566</v>
      </c>
      <c r="D4262" s="384">
        <f t="shared" si="622"/>
        <v>45596</v>
      </c>
      <c r="E4262" s="385">
        <f ca="1">IFERROR(INDEX('3. GRI Pricing'!$A$16:$AP$616,MATCH('PBI data'!$B4262,'3. GRI Pricing'!$A$16:$A$616,0),MATCH('PBI data'!$D4262,'3. GRI Pricing'!$A$16:$AP$16,0)),0)</f>
        <v>0</v>
      </c>
    </row>
    <row r="4263" spans="1:5" x14ac:dyDescent="0.25">
      <c r="B4263" s="1">
        <f ca="1">B4262</f>
        <v>0</v>
      </c>
      <c r="C4263" s="384">
        <f t="shared" si="622"/>
        <v>45597</v>
      </c>
      <c r="D4263" s="384">
        <f t="shared" si="622"/>
        <v>45626</v>
      </c>
      <c r="E4263" s="385">
        <f ca="1">IFERROR(INDEX('3. GRI Pricing'!$A$16:$AP$616,MATCH('PBI data'!$B4263,'3. GRI Pricing'!$A$16:$A$616,0),MATCH('PBI data'!$D4263,'3. GRI Pricing'!$A$16:$AP$16,0)),0)</f>
        <v>0</v>
      </c>
    </row>
    <row r="4264" spans="1:5" x14ac:dyDescent="0.25">
      <c r="B4264" s="1">
        <f t="shared" ref="B4264:B4273" ca="1" si="623">B4263</f>
        <v>0</v>
      </c>
      <c r="C4264" s="384">
        <f t="shared" si="622"/>
        <v>45627</v>
      </c>
      <c r="D4264" s="384">
        <f t="shared" si="622"/>
        <v>45657</v>
      </c>
      <c r="E4264" s="385">
        <f ca="1">IFERROR(INDEX('3. GRI Pricing'!$A$16:$AP$616,MATCH('PBI data'!$B4264,'3. GRI Pricing'!$A$16:$A$616,0),MATCH('PBI data'!$D4264,'3. GRI Pricing'!$A$16:$AP$16,0)),0)</f>
        <v>0</v>
      </c>
    </row>
    <row r="4265" spans="1:5" x14ac:dyDescent="0.25">
      <c r="B4265" s="1">
        <f t="shared" ca="1" si="623"/>
        <v>0</v>
      </c>
      <c r="C4265" s="384">
        <f t="shared" si="622"/>
        <v>45658</v>
      </c>
      <c r="D4265" s="384">
        <f t="shared" si="622"/>
        <v>45688</v>
      </c>
      <c r="E4265" s="385">
        <f ca="1">IFERROR(INDEX('3. GRI Pricing'!$A$16:$AP$616,MATCH('PBI data'!$B4265,'3. GRI Pricing'!$A$16:$A$616,0),MATCH('PBI data'!$D4265,'3. GRI Pricing'!$A$16:$AP$16,0)),0)</f>
        <v>0</v>
      </c>
    </row>
    <row r="4266" spans="1:5" x14ac:dyDescent="0.25">
      <c r="B4266" s="1">
        <f t="shared" ca="1" si="623"/>
        <v>0</v>
      </c>
      <c r="C4266" s="384">
        <f t="shared" si="622"/>
        <v>45689</v>
      </c>
      <c r="D4266" s="384">
        <f t="shared" si="622"/>
        <v>45716</v>
      </c>
      <c r="E4266" s="385">
        <f ca="1">IFERROR(INDEX('3. GRI Pricing'!$A$16:$AP$616,MATCH('PBI data'!$B4266,'3. GRI Pricing'!$A$16:$A$616,0),MATCH('PBI data'!$D4266,'3. GRI Pricing'!$A$16:$AP$16,0)),0)</f>
        <v>0</v>
      </c>
    </row>
    <row r="4267" spans="1:5" x14ac:dyDescent="0.25">
      <c r="B4267" s="1">
        <f t="shared" ca="1" si="623"/>
        <v>0</v>
      </c>
      <c r="C4267" s="384">
        <f t="shared" si="622"/>
        <v>45717</v>
      </c>
      <c r="D4267" s="384">
        <f t="shared" si="622"/>
        <v>45747</v>
      </c>
      <c r="E4267" s="385">
        <f ca="1">IFERROR(INDEX('3. GRI Pricing'!$A$16:$AP$616,MATCH('PBI data'!$B4267,'3. GRI Pricing'!$A$16:$A$616,0),MATCH('PBI data'!$D4267,'3. GRI Pricing'!$A$16:$AP$16,0)),0)</f>
        <v>0</v>
      </c>
    </row>
    <row r="4268" spans="1:5" x14ac:dyDescent="0.25">
      <c r="B4268" s="1">
        <f t="shared" ca="1" si="623"/>
        <v>0</v>
      </c>
      <c r="C4268" s="384">
        <f t="shared" si="622"/>
        <v>45748</v>
      </c>
      <c r="D4268" s="384">
        <f t="shared" si="622"/>
        <v>45777</v>
      </c>
      <c r="E4268" s="385">
        <f ca="1">IFERROR(INDEX('3. GRI Pricing'!$A$16:$AP$616,MATCH('PBI data'!$B4268,'3. GRI Pricing'!$A$16:$A$616,0),MATCH('PBI data'!$D4268,'3. GRI Pricing'!$A$16:$AP$16,0)),0)</f>
        <v>0</v>
      </c>
    </row>
    <row r="4269" spans="1:5" x14ac:dyDescent="0.25">
      <c r="B4269" s="1">
        <f t="shared" ca="1" si="623"/>
        <v>0</v>
      </c>
      <c r="C4269" s="384">
        <f t="shared" si="622"/>
        <v>45778</v>
      </c>
      <c r="D4269" s="384">
        <f t="shared" si="622"/>
        <v>45808</v>
      </c>
      <c r="E4269" s="385">
        <f ca="1">IFERROR(INDEX('3. GRI Pricing'!$A$16:$AP$616,MATCH('PBI data'!$B4269,'3. GRI Pricing'!$A$16:$A$616,0),MATCH('PBI data'!$D4269,'3. GRI Pricing'!$A$16:$AP$16,0)),0)</f>
        <v>0</v>
      </c>
    </row>
    <row r="4270" spans="1:5" x14ac:dyDescent="0.25">
      <c r="B4270" s="1">
        <f t="shared" ca="1" si="623"/>
        <v>0</v>
      </c>
      <c r="C4270" s="384">
        <f t="shared" si="622"/>
        <v>45809</v>
      </c>
      <c r="D4270" s="384">
        <f t="shared" si="622"/>
        <v>45838</v>
      </c>
      <c r="E4270" s="385">
        <f ca="1">IFERROR(INDEX('3. GRI Pricing'!$A$16:$AP$616,MATCH('PBI data'!$B4270,'3. GRI Pricing'!$A$16:$A$616,0),MATCH('PBI data'!$D4270,'3. GRI Pricing'!$A$16:$AP$16,0)),0)</f>
        <v>0</v>
      </c>
    </row>
    <row r="4271" spans="1:5" x14ac:dyDescent="0.25">
      <c r="B4271" s="1">
        <f t="shared" ca="1" si="623"/>
        <v>0</v>
      </c>
      <c r="C4271" s="384">
        <f t="shared" ref="C4271:D4286" si="624">C4259</f>
        <v>45839</v>
      </c>
      <c r="D4271" s="384">
        <f t="shared" si="624"/>
        <v>45869</v>
      </c>
      <c r="E4271" s="385">
        <f ca="1">IFERROR(INDEX('3. GRI Pricing'!$A$16:$AP$616,MATCH('PBI data'!$B4271,'3. GRI Pricing'!$A$16:$A$616,0),MATCH('PBI data'!$D4271,'3. GRI Pricing'!$A$16:$AP$16,0)),0)</f>
        <v>0</v>
      </c>
    </row>
    <row r="4272" spans="1:5" x14ac:dyDescent="0.25">
      <c r="B4272" s="1">
        <f t="shared" ca="1" si="623"/>
        <v>0</v>
      </c>
      <c r="C4272" s="384">
        <f t="shared" si="624"/>
        <v>45870</v>
      </c>
      <c r="D4272" s="384">
        <f t="shared" si="624"/>
        <v>45900</v>
      </c>
      <c r="E4272" s="385">
        <f ca="1">IFERROR(INDEX('3. GRI Pricing'!$A$16:$AP$616,MATCH('PBI data'!$B4272,'3. GRI Pricing'!$A$16:$A$616,0),MATCH('PBI data'!$D4272,'3. GRI Pricing'!$A$16:$AP$16,0)),0)</f>
        <v>0</v>
      </c>
    </row>
    <row r="4273" spans="1:5" x14ac:dyDescent="0.25">
      <c r="B4273" s="1">
        <f t="shared" ca="1" si="623"/>
        <v>0</v>
      </c>
      <c r="C4273" s="384">
        <f t="shared" si="624"/>
        <v>45901</v>
      </c>
      <c r="D4273" s="384">
        <f t="shared" si="624"/>
        <v>45930</v>
      </c>
      <c r="E4273" s="385">
        <f ca="1">IFERROR(INDEX('3. GRI Pricing'!$A$16:$AP$616,MATCH('PBI data'!$B4273,'3. GRI Pricing'!$A$16:$A$616,0),MATCH('PBI data'!$D4273,'3. GRI Pricing'!$A$16:$AP$16,0)),0)</f>
        <v>0</v>
      </c>
    </row>
    <row r="4274" spans="1:5" x14ac:dyDescent="0.25">
      <c r="A4274" s="381">
        <f>A4262+1</f>
        <v>357</v>
      </c>
      <c r="B4274" s="383">
        <f ca="1">OFFSET('3. GRI Pricing'!$A$16,'PBI data'!A4274,0)</f>
        <v>0</v>
      </c>
      <c r="C4274" s="384">
        <f t="shared" si="624"/>
        <v>45566</v>
      </c>
      <c r="D4274" s="384">
        <f t="shared" si="624"/>
        <v>45596</v>
      </c>
      <c r="E4274" s="385">
        <f ca="1">IFERROR(INDEX('3. GRI Pricing'!$A$16:$AP$616,MATCH('PBI data'!$B4274,'3. GRI Pricing'!$A$16:$A$616,0),MATCH('PBI data'!$D4274,'3. GRI Pricing'!$A$16:$AP$16,0)),0)</f>
        <v>0</v>
      </c>
    </row>
    <row r="4275" spans="1:5" x14ac:dyDescent="0.25">
      <c r="B4275" s="1">
        <f ca="1">B4274</f>
        <v>0</v>
      </c>
      <c r="C4275" s="384">
        <f t="shared" si="624"/>
        <v>45597</v>
      </c>
      <c r="D4275" s="384">
        <f t="shared" si="624"/>
        <v>45626</v>
      </c>
      <c r="E4275" s="385">
        <f ca="1">IFERROR(INDEX('3. GRI Pricing'!$A$16:$AP$616,MATCH('PBI data'!$B4275,'3. GRI Pricing'!$A$16:$A$616,0),MATCH('PBI data'!$D4275,'3. GRI Pricing'!$A$16:$AP$16,0)),0)</f>
        <v>0</v>
      </c>
    </row>
    <row r="4276" spans="1:5" x14ac:dyDescent="0.25">
      <c r="B4276" s="1">
        <f t="shared" ref="B4276:B4285" ca="1" si="625">B4275</f>
        <v>0</v>
      </c>
      <c r="C4276" s="384">
        <f t="shared" si="624"/>
        <v>45627</v>
      </c>
      <c r="D4276" s="384">
        <f t="shared" si="624"/>
        <v>45657</v>
      </c>
      <c r="E4276" s="385">
        <f ca="1">IFERROR(INDEX('3. GRI Pricing'!$A$16:$AP$616,MATCH('PBI data'!$B4276,'3. GRI Pricing'!$A$16:$A$616,0),MATCH('PBI data'!$D4276,'3. GRI Pricing'!$A$16:$AP$16,0)),0)</f>
        <v>0</v>
      </c>
    </row>
    <row r="4277" spans="1:5" x14ac:dyDescent="0.25">
      <c r="B4277" s="1">
        <f t="shared" ca="1" si="625"/>
        <v>0</v>
      </c>
      <c r="C4277" s="384">
        <f t="shared" si="624"/>
        <v>45658</v>
      </c>
      <c r="D4277" s="384">
        <f t="shared" si="624"/>
        <v>45688</v>
      </c>
      <c r="E4277" s="385">
        <f ca="1">IFERROR(INDEX('3. GRI Pricing'!$A$16:$AP$616,MATCH('PBI data'!$B4277,'3. GRI Pricing'!$A$16:$A$616,0),MATCH('PBI data'!$D4277,'3. GRI Pricing'!$A$16:$AP$16,0)),0)</f>
        <v>0</v>
      </c>
    </row>
    <row r="4278" spans="1:5" x14ac:dyDescent="0.25">
      <c r="B4278" s="1">
        <f t="shared" ca="1" si="625"/>
        <v>0</v>
      </c>
      <c r="C4278" s="384">
        <f t="shared" si="624"/>
        <v>45689</v>
      </c>
      <c r="D4278" s="384">
        <f t="shared" si="624"/>
        <v>45716</v>
      </c>
      <c r="E4278" s="385">
        <f ca="1">IFERROR(INDEX('3. GRI Pricing'!$A$16:$AP$616,MATCH('PBI data'!$B4278,'3. GRI Pricing'!$A$16:$A$616,0),MATCH('PBI data'!$D4278,'3. GRI Pricing'!$A$16:$AP$16,0)),0)</f>
        <v>0</v>
      </c>
    </row>
    <row r="4279" spans="1:5" x14ac:dyDescent="0.25">
      <c r="B4279" s="1">
        <f t="shared" ca="1" si="625"/>
        <v>0</v>
      </c>
      <c r="C4279" s="384">
        <f t="shared" si="624"/>
        <v>45717</v>
      </c>
      <c r="D4279" s="384">
        <f t="shared" si="624"/>
        <v>45747</v>
      </c>
      <c r="E4279" s="385">
        <f ca="1">IFERROR(INDEX('3. GRI Pricing'!$A$16:$AP$616,MATCH('PBI data'!$B4279,'3. GRI Pricing'!$A$16:$A$616,0),MATCH('PBI data'!$D4279,'3. GRI Pricing'!$A$16:$AP$16,0)),0)</f>
        <v>0</v>
      </c>
    </row>
    <row r="4280" spans="1:5" x14ac:dyDescent="0.25">
      <c r="B4280" s="1">
        <f t="shared" ca="1" si="625"/>
        <v>0</v>
      </c>
      <c r="C4280" s="384">
        <f t="shared" si="624"/>
        <v>45748</v>
      </c>
      <c r="D4280" s="384">
        <f t="shared" si="624"/>
        <v>45777</v>
      </c>
      <c r="E4280" s="385">
        <f ca="1">IFERROR(INDEX('3. GRI Pricing'!$A$16:$AP$616,MATCH('PBI data'!$B4280,'3. GRI Pricing'!$A$16:$A$616,0),MATCH('PBI data'!$D4280,'3. GRI Pricing'!$A$16:$AP$16,0)),0)</f>
        <v>0</v>
      </c>
    </row>
    <row r="4281" spans="1:5" x14ac:dyDescent="0.25">
      <c r="B4281" s="1">
        <f t="shared" ca="1" si="625"/>
        <v>0</v>
      </c>
      <c r="C4281" s="384">
        <f t="shared" si="624"/>
        <v>45778</v>
      </c>
      <c r="D4281" s="384">
        <f t="shared" si="624"/>
        <v>45808</v>
      </c>
      <c r="E4281" s="385">
        <f ca="1">IFERROR(INDEX('3. GRI Pricing'!$A$16:$AP$616,MATCH('PBI data'!$B4281,'3. GRI Pricing'!$A$16:$A$616,0),MATCH('PBI data'!$D4281,'3. GRI Pricing'!$A$16:$AP$16,0)),0)</f>
        <v>0</v>
      </c>
    </row>
    <row r="4282" spans="1:5" x14ac:dyDescent="0.25">
      <c r="B4282" s="1">
        <f t="shared" ca="1" si="625"/>
        <v>0</v>
      </c>
      <c r="C4282" s="384">
        <f t="shared" si="624"/>
        <v>45809</v>
      </c>
      <c r="D4282" s="384">
        <f t="shared" si="624"/>
        <v>45838</v>
      </c>
      <c r="E4282" s="385">
        <f ca="1">IFERROR(INDEX('3. GRI Pricing'!$A$16:$AP$616,MATCH('PBI data'!$B4282,'3. GRI Pricing'!$A$16:$A$616,0),MATCH('PBI data'!$D4282,'3. GRI Pricing'!$A$16:$AP$16,0)),0)</f>
        <v>0</v>
      </c>
    </row>
    <row r="4283" spans="1:5" x14ac:dyDescent="0.25">
      <c r="B4283" s="1">
        <f t="shared" ca="1" si="625"/>
        <v>0</v>
      </c>
      <c r="C4283" s="384">
        <f t="shared" si="624"/>
        <v>45839</v>
      </c>
      <c r="D4283" s="384">
        <f t="shared" si="624"/>
        <v>45869</v>
      </c>
      <c r="E4283" s="385">
        <f ca="1">IFERROR(INDEX('3. GRI Pricing'!$A$16:$AP$616,MATCH('PBI data'!$B4283,'3. GRI Pricing'!$A$16:$A$616,0),MATCH('PBI data'!$D4283,'3. GRI Pricing'!$A$16:$AP$16,0)),0)</f>
        <v>0</v>
      </c>
    </row>
    <row r="4284" spans="1:5" x14ac:dyDescent="0.25">
      <c r="B4284" s="1">
        <f t="shared" ca="1" si="625"/>
        <v>0</v>
      </c>
      <c r="C4284" s="384">
        <f t="shared" si="624"/>
        <v>45870</v>
      </c>
      <c r="D4284" s="384">
        <f t="shared" si="624"/>
        <v>45900</v>
      </c>
      <c r="E4284" s="385">
        <f ca="1">IFERROR(INDEX('3. GRI Pricing'!$A$16:$AP$616,MATCH('PBI data'!$B4284,'3. GRI Pricing'!$A$16:$A$616,0),MATCH('PBI data'!$D4284,'3. GRI Pricing'!$A$16:$AP$16,0)),0)</f>
        <v>0</v>
      </c>
    </row>
    <row r="4285" spans="1:5" x14ac:dyDescent="0.25">
      <c r="B4285" s="1">
        <f t="shared" ca="1" si="625"/>
        <v>0</v>
      </c>
      <c r="C4285" s="384">
        <f t="shared" si="624"/>
        <v>45901</v>
      </c>
      <c r="D4285" s="384">
        <f t="shared" si="624"/>
        <v>45930</v>
      </c>
      <c r="E4285" s="385">
        <f ca="1">IFERROR(INDEX('3. GRI Pricing'!$A$16:$AP$616,MATCH('PBI data'!$B4285,'3. GRI Pricing'!$A$16:$A$616,0),MATCH('PBI data'!$D4285,'3. GRI Pricing'!$A$16:$AP$16,0)),0)</f>
        <v>0</v>
      </c>
    </row>
    <row r="4286" spans="1:5" x14ac:dyDescent="0.25">
      <c r="A4286" s="381">
        <f>A4274+1</f>
        <v>358</v>
      </c>
      <c r="B4286" s="383">
        <f ca="1">OFFSET('3. GRI Pricing'!$A$16,'PBI data'!A4286,0)</f>
        <v>0</v>
      </c>
      <c r="C4286" s="384">
        <f t="shared" si="624"/>
        <v>45566</v>
      </c>
      <c r="D4286" s="384">
        <f t="shared" si="624"/>
        <v>45596</v>
      </c>
      <c r="E4286" s="385">
        <f ca="1">IFERROR(INDEX('3. GRI Pricing'!$A$16:$AP$616,MATCH('PBI data'!$B4286,'3. GRI Pricing'!$A$16:$A$616,0),MATCH('PBI data'!$D4286,'3. GRI Pricing'!$A$16:$AP$16,0)),0)</f>
        <v>0</v>
      </c>
    </row>
    <row r="4287" spans="1:5" x14ac:dyDescent="0.25">
      <c r="B4287" s="1">
        <f ca="1">B4286</f>
        <v>0</v>
      </c>
      <c r="C4287" s="384">
        <f t="shared" ref="C4287:D4302" si="626">C4275</f>
        <v>45597</v>
      </c>
      <c r="D4287" s="384">
        <f t="shared" si="626"/>
        <v>45626</v>
      </c>
      <c r="E4287" s="385">
        <f ca="1">IFERROR(INDEX('3. GRI Pricing'!$A$16:$AP$616,MATCH('PBI data'!$B4287,'3. GRI Pricing'!$A$16:$A$616,0),MATCH('PBI data'!$D4287,'3. GRI Pricing'!$A$16:$AP$16,0)),0)</f>
        <v>0</v>
      </c>
    </row>
    <row r="4288" spans="1:5" x14ac:dyDescent="0.25">
      <c r="B4288" s="1">
        <f t="shared" ref="B4288:B4297" ca="1" si="627">B4287</f>
        <v>0</v>
      </c>
      <c r="C4288" s="384">
        <f t="shared" si="626"/>
        <v>45627</v>
      </c>
      <c r="D4288" s="384">
        <f t="shared" si="626"/>
        <v>45657</v>
      </c>
      <c r="E4288" s="385">
        <f ca="1">IFERROR(INDEX('3. GRI Pricing'!$A$16:$AP$616,MATCH('PBI data'!$B4288,'3. GRI Pricing'!$A$16:$A$616,0),MATCH('PBI data'!$D4288,'3. GRI Pricing'!$A$16:$AP$16,0)),0)</f>
        <v>0</v>
      </c>
    </row>
    <row r="4289" spans="1:5" x14ac:dyDescent="0.25">
      <c r="B4289" s="1">
        <f t="shared" ca="1" si="627"/>
        <v>0</v>
      </c>
      <c r="C4289" s="384">
        <f t="shared" si="626"/>
        <v>45658</v>
      </c>
      <c r="D4289" s="384">
        <f t="shared" si="626"/>
        <v>45688</v>
      </c>
      <c r="E4289" s="385">
        <f ca="1">IFERROR(INDEX('3. GRI Pricing'!$A$16:$AP$616,MATCH('PBI data'!$B4289,'3. GRI Pricing'!$A$16:$A$616,0),MATCH('PBI data'!$D4289,'3. GRI Pricing'!$A$16:$AP$16,0)),0)</f>
        <v>0</v>
      </c>
    </row>
    <row r="4290" spans="1:5" x14ac:dyDescent="0.25">
      <c r="B4290" s="1">
        <f t="shared" ca="1" si="627"/>
        <v>0</v>
      </c>
      <c r="C4290" s="384">
        <f t="shared" si="626"/>
        <v>45689</v>
      </c>
      <c r="D4290" s="384">
        <f t="shared" si="626"/>
        <v>45716</v>
      </c>
      <c r="E4290" s="385">
        <f ca="1">IFERROR(INDEX('3. GRI Pricing'!$A$16:$AP$616,MATCH('PBI data'!$B4290,'3. GRI Pricing'!$A$16:$A$616,0),MATCH('PBI data'!$D4290,'3. GRI Pricing'!$A$16:$AP$16,0)),0)</f>
        <v>0</v>
      </c>
    </row>
    <row r="4291" spans="1:5" x14ac:dyDescent="0.25">
      <c r="B4291" s="1">
        <f t="shared" ca="1" si="627"/>
        <v>0</v>
      </c>
      <c r="C4291" s="384">
        <f t="shared" si="626"/>
        <v>45717</v>
      </c>
      <c r="D4291" s="384">
        <f t="shared" si="626"/>
        <v>45747</v>
      </c>
      <c r="E4291" s="385">
        <f ca="1">IFERROR(INDEX('3. GRI Pricing'!$A$16:$AP$616,MATCH('PBI data'!$B4291,'3. GRI Pricing'!$A$16:$A$616,0),MATCH('PBI data'!$D4291,'3. GRI Pricing'!$A$16:$AP$16,0)),0)</f>
        <v>0</v>
      </c>
    </row>
    <row r="4292" spans="1:5" x14ac:dyDescent="0.25">
      <c r="B4292" s="1">
        <f t="shared" ca="1" si="627"/>
        <v>0</v>
      </c>
      <c r="C4292" s="384">
        <f t="shared" si="626"/>
        <v>45748</v>
      </c>
      <c r="D4292" s="384">
        <f t="shared" si="626"/>
        <v>45777</v>
      </c>
      <c r="E4292" s="385">
        <f ca="1">IFERROR(INDEX('3. GRI Pricing'!$A$16:$AP$616,MATCH('PBI data'!$B4292,'3. GRI Pricing'!$A$16:$A$616,0),MATCH('PBI data'!$D4292,'3. GRI Pricing'!$A$16:$AP$16,0)),0)</f>
        <v>0</v>
      </c>
    </row>
    <row r="4293" spans="1:5" x14ac:dyDescent="0.25">
      <c r="B4293" s="1">
        <f t="shared" ca="1" si="627"/>
        <v>0</v>
      </c>
      <c r="C4293" s="384">
        <f t="shared" si="626"/>
        <v>45778</v>
      </c>
      <c r="D4293" s="384">
        <f t="shared" si="626"/>
        <v>45808</v>
      </c>
      <c r="E4293" s="385">
        <f ca="1">IFERROR(INDEX('3. GRI Pricing'!$A$16:$AP$616,MATCH('PBI data'!$B4293,'3. GRI Pricing'!$A$16:$A$616,0),MATCH('PBI data'!$D4293,'3. GRI Pricing'!$A$16:$AP$16,0)),0)</f>
        <v>0</v>
      </c>
    </row>
    <row r="4294" spans="1:5" x14ac:dyDescent="0.25">
      <c r="B4294" s="1">
        <f t="shared" ca="1" si="627"/>
        <v>0</v>
      </c>
      <c r="C4294" s="384">
        <f t="shared" si="626"/>
        <v>45809</v>
      </c>
      <c r="D4294" s="384">
        <f t="shared" si="626"/>
        <v>45838</v>
      </c>
      <c r="E4294" s="385">
        <f ca="1">IFERROR(INDEX('3. GRI Pricing'!$A$16:$AP$616,MATCH('PBI data'!$B4294,'3. GRI Pricing'!$A$16:$A$616,0),MATCH('PBI data'!$D4294,'3. GRI Pricing'!$A$16:$AP$16,0)),0)</f>
        <v>0</v>
      </c>
    </row>
    <row r="4295" spans="1:5" x14ac:dyDescent="0.25">
      <c r="B4295" s="1">
        <f t="shared" ca="1" si="627"/>
        <v>0</v>
      </c>
      <c r="C4295" s="384">
        <f t="shared" si="626"/>
        <v>45839</v>
      </c>
      <c r="D4295" s="384">
        <f t="shared" si="626"/>
        <v>45869</v>
      </c>
      <c r="E4295" s="385">
        <f ca="1">IFERROR(INDEX('3. GRI Pricing'!$A$16:$AP$616,MATCH('PBI data'!$B4295,'3. GRI Pricing'!$A$16:$A$616,0),MATCH('PBI data'!$D4295,'3. GRI Pricing'!$A$16:$AP$16,0)),0)</f>
        <v>0</v>
      </c>
    </row>
    <row r="4296" spans="1:5" x14ac:dyDescent="0.25">
      <c r="B4296" s="1">
        <f t="shared" ca="1" si="627"/>
        <v>0</v>
      </c>
      <c r="C4296" s="384">
        <f t="shared" si="626"/>
        <v>45870</v>
      </c>
      <c r="D4296" s="384">
        <f t="shared" si="626"/>
        <v>45900</v>
      </c>
      <c r="E4296" s="385">
        <f ca="1">IFERROR(INDEX('3. GRI Pricing'!$A$16:$AP$616,MATCH('PBI data'!$B4296,'3. GRI Pricing'!$A$16:$A$616,0),MATCH('PBI data'!$D4296,'3. GRI Pricing'!$A$16:$AP$16,0)),0)</f>
        <v>0</v>
      </c>
    </row>
    <row r="4297" spans="1:5" x14ac:dyDescent="0.25">
      <c r="B4297" s="1">
        <f t="shared" ca="1" si="627"/>
        <v>0</v>
      </c>
      <c r="C4297" s="384">
        <f t="shared" si="626"/>
        <v>45901</v>
      </c>
      <c r="D4297" s="384">
        <f t="shared" si="626"/>
        <v>45930</v>
      </c>
      <c r="E4297" s="385">
        <f ca="1">IFERROR(INDEX('3. GRI Pricing'!$A$16:$AP$616,MATCH('PBI data'!$B4297,'3. GRI Pricing'!$A$16:$A$616,0),MATCH('PBI data'!$D4297,'3. GRI Pricing'!$A$16:$AP$16,0)),0)</f>
        <v>0</v>
      </c>
    </row>
    <row r="4298" spans="1:5" x14ac:dyDescent="0.25">
      <c r="A4298" s="381">
        <f>A4286+1</f>
        <v>359</v>
      </c>
      <c r="B4298" s="383">
        <f ca="1">OFFSET('3. GRI Pricing'!$A$16,'PBI data'!A4298,0)</f>
        <v>0</v>
      </c>
      <c r="C4298" s="384">
        <f t="shared" si="626"/>
        <v>45566</v>
      </c>
      <c r="D4298" s="384">
        <f t="shared" si="626"/>
        <v>45596</v>
      </c>
      <c r="E4298" s="385">
        <f ca="1">IFERROR(INDEX('3. GRI Pricing'!$A$16:$AP$616,MATCH('PBI data'!$B4298,'3. GRI Pricing'!$A$16:$A$616,0),MATCH('PBI data'!$D4298,'3. GRI Pricing'!$A$16:$AP$16,0)),0)</f>
        <v>0</v>
      </c>
    </row>
    <row r="4299" spans="1:5" x14ac:dyDescent="0.25">
      <c r="B4299" s="1">
        <f ca="1">B4298</f>
        <v>0</v>
      </c>
      <c r="C4299" s="384">
        <f t="shared" si="626"/>
        <v>45597</v>
      </c>
      <c r="D4299" s="384">
        <f t="shared" si="626"/>
        <v>45626</v>
      </c>
      <c r="E4299" s="385">
        <f ca="1">IFERROR(INDEX('3. GRI Pricing'!$A$16:$AP$616,MATCH('PBI data'!$B4299,'3. GRI Pricing'!$A$16:$A$616,0),MATCH('PBI data'!$D4299,'3. GRI Pricing'!$A$16:$AP$16,0)),0)</f>
        <v>0</v>
      </c>
    </row>
    <row r="4300" spans="1:5" x14ac:dyDescent="0.25">
      <c r="B4300" s="1">
        <f t="shared" ref="B4300:B4309" ca="1" si="628">B4299</f>
        <v>0</v>
      </c>
      <c r="C4300" s="384">
        <f t="shared" si="626"/>
        <v>45627</v>
      </c>
      <c r="D4300" s="384">
        <f t="shared" si="626"/>
        <v>45657</v>
      </c>
      <c r="E4300" s="385">
        <f ca="1">IFERROR(INDEX('3. GRI Pricing'!$A$16:$AP$616,MATCH('PBI data'!$B4300,'3. GRI Pricing'!$A$16:$A$616,0),MATCH('PBI data'!$D4300,'3. GRI Pricing'!$A$16:$AP$16,0)),0)</f>
        <v>0</v>
      </c>
    </row>
    <row r="4301" spans="1:5" x14ac:dyDescent="0.25">
      <c r="B4301" s="1">
        <f t="shared" ca="1" si="628"/>
        <v>0</v>
      </c>
      <c r="C4301" s="384">
        <f t="shared" si="626"/>
        <v>45658</v>
      </c>
      <c r="D4301" s="384">
        <f t="shared" si="626"/>
        <v>45688</v>
      </c>
      <c r="E4301" s="385">
        <f ca="1">IFERROR(INDEX('3. GRI Pricing'!$A$16:$AP$616,MATCH('PBI data'!$B4301,'3. GRI Pricing'!$A$16:$A$616,0),MATCH('PBI data'!$D4301,'3. GRI Pricing'!$A$16:$AP$16,0)),0)</f>
        <v>0</v>
      </c>
    </row>
    <row r="4302" spans="1:5" x14ac:dyDescent="0.25">
      <c r="B4302" s="1">
        <f t="shared" ca="1" si="628"/>
        <v>0</v>
      </c>
      <c r="C4302" s="384">
        <f t="shared" si="626"/>
        <v>45689</v>
      </c>
      <c r="D4302" s="384">
        <f t="shared" si="626"/>
        <v>45716</v>
      </c>
      <c r="E4302" s="385">
        <f ca="1">IFERROR(INDEX('3. GRI Pricing'!$A$16:$AP$616,MATCH('PBI data'!$B4302,'3. GRI Pricing'!$A$16:$A$616,0),MATCH('PBI data'!$D4302,'3. GRI Pricing'!$A$16:$AP$16,0)),0)</f>
        <v>0</v>
      </c>
    </row>
    <row r="4303" spans="1:5" x14ac:dyDescent="0.25">
      <c r="B4303" s="1">
        <f t="shared" ca="1" si="628"/>
        <v>0</v>
      </c>
      <c r="C4303" s="384">
        <f t="shared" ref="C4303:D4318" si="629">C4291</f>
        <v>45717</v>
      </c>
      <c r="D4303" s="384">
        <f t="shared" si="629"/>
        <v>45747</v>
      </c>
      <c r="E4303" s="385">
        <f ca="1">IFERROR(INDEX('3. GRI Pricing'!$A$16:$AP$616,MATCH('PBI data'!$B4303,'3. GRI Pricing'!$A$16:$A$616,0),MATCH('PBI data'!$D4303,'3. GRI Pricing'!$A$16:$AP$16,0)),0)</f>
        <v>0</v>
      </c>
    </row>
    <row r="4304" spans="1:5" x14ac:dyDescent="0.25">
      <c r="B4304" s="1">
        <f t="shared" ca="1" si="628"/>
        <v>0</v>
      </c>
      <c r="C4304" s="384">
        <f t="shared" si="629"/>
        <v>45748</v>
      </c>
      <c r="D4304" s="384">
        <f t="shared" si="629"/>
        <v>45777</v>
      </c>
      <c r="E4304" s="385">
        <f ca="1">IFERROR(INDEX('3. GRI Pricing'!$A$16:$AP$616,MATCH('PBI data'!$B4304,'3. GRI Pricing'!$A$16:$A$616,0),MATCH('PBI data'!$D4304,'3. GRI Pricing'!$A$16:$AP$16,0)),0)</f>
        <v>0</v>
      </c>
    </row>
    <row r="4305" spans="1:5" x14ac:dyDescent="0.25">
      <c r="B4305" s="1">
        <f t="shared" ca="1" si="628"/>
        <v>0</v>
      </c>
      <c r="C4305" s="384">
        <f t="shared" si="629"/>
        <v>45778</v>
      </c>
      <c r="D4305" s="384">
        <f t="shared" si="629"/>
        <v>45808</v>
      </c>
      <c r="E4305" s="385">
        <f ca="1">IFERROR(INDEX('3. GRI Pricing'!$A$16:$AP$616,MATCH('PBI data'!$B4305,'3. GRI Pricing'!$A$16:$A$616,0),MATCH('PBI data'!$D4305,'3. GRI Pricing'!$A$16:$AP$16,0)),0)</f>
        <v>0</v>
      </c>
    </row>
    <row r="4306" spans="1:5" x14ac:dyDescent="0.25">
      <c r="B4306" s="1">
        <f t="shared" ca="1" si="628"/>
        <v>0</v>
      </c>
      <c r="C4306" s="384">
        <f t="shared" si="629"/>
        <v>45809</v>
      </c>
      <c r="D4306" s="384">
        <f t="shared" si="629"/>
        <v>45838</v>
      </c>
      <c r="E4306" s="385">
        <f ca="1">IFERROR(INDEX('3. GRI Pricing'!$A$16:$AP$616,MATCH('PBI data'!$B4306,'3. GRI Pricing'!$A$16:$A$616,0),MATCH('PBI data'!$D4306,'3. GRI Pricing'!$A$16:$AP$16,0)),0)</f>
        <v>0</v>
      </c>
    </row>
    <row r="4307" spans="1:5" x14ac:dyDescent="0.25">
      <c r="B4307" s="1">
        <f t="shared" ca="1" si="628"/>
        <v>0</v>
      </c>
      <c r="C4307" s="384">
        <f t="shared" si="629"/>
        <v>45839</v>
      </c>
      <c r="D4307" s="384">
        <f t="shared" si="629"/>
        <v>45869</v>
      </c>
      <c r="E4307" s="385">
        <f ca="1">IFERROR(INDEX('3. GRI Pricing'!$A$16:$AP$616,MATCH('PBI data'!$B4307,'3. GRI Pricing'!$A$16:$A$616,0),MATCH('PBI data'!$D4307,'3. GRI Pricing'!$A$16:$AP$16,0)),0)</f>
        <v>0</v>
      </c>
    </row>
    <row r="4308" spans="1:5" x14ac:dyDescent="0.25">
      <c r="B4308" s="1">
        <f t="shared" ca="1" si="628"/>
        <v>0</v>
      </c>
      <c r="C4308" s="384">
        <f t="shared" si="629"/>
        <v>45870</v>
      </c>
      <c r="D4308" s="384">
        <f t="shared" si="629"/>
        <v>45900</v>
      </c>
      <c r="E4308" s="385">
        <f ca="1">IFERROR(INDEX('3. GRI Pricing'!$A$16:$AP$616,MATCH('PBI data'!$B4308,'3. GRI Pricing'!$A$16:$A$616,0),MATCH('PBI data'!$D4308,'3. GRI Pricing'!$A$16:$AP$16,0)),0)</f>
        <v>0</v>
      </c>
    </row>
    <row r="4309" spans="1:5" x14ac:dyDescent="0.25">
      <c r="B4309" s="1">
        <f t="shared" ca="1" si="628"/>
        <v>0</v>
      </c>
      <c r="C4309" s="384">
        <f t="shared" si="629"/>
        <v>45901</v>
      </c>
      <c r="D4309" s="384">
        <f t="shared" si="629"/>
        <v>45930</v>
      </c>
      <c r="E4309" s="385">
        <f ca="1">IFERROR(INDEX('3. GRI Pricing'!$A$16:$AP$616,MATCH('PBI data'!$B4309,'3. GRI Pricing'!$A$16:$A$616,0),MATCH('PBI data'!$D4309,'3. GRI Pricing'!$A$16:$AP$16,0)),0)</f>
        <v>0</v>
      </c>
    </row>
    <row r="4310" spans="1:5" x14ac:dyDescent="0.25">
      <c r="A4310" s="381">
        <f>A4298+1</f>
        <v>360</v>
      </c>
      <c r="B4310" s="383">
        <f ca="1">OFFSET('3. GRI Pricing'!$A$16,'PBI data'!A4310,0)</f>
        <v>0</v>
      </c>
      <c r="C4310" s="384">
        <f t="shared" si="629"/>
        <v>45566</v>
      </c>
      <c r="D4310" s="384">
        <f t="shared" si="629"/>
        <v>45596</v>
      </c>
      <c r="E4310" s="385">
        <f ca="1">IFERROR(INDEX('3. GRI Pricing'!$A$16:$AP$616,MATCH('PBI data'!$B4310,'3. GRI Pricing'!$A$16:$A$616,0),MATCH('PBI data'!$D4310,'3. GRI Pricing'!$A$16:$AP$16,0)),0)</f>
        <v>0</v>
      </c>
    </row>
    <row r="4311" spans="1:5" x14ac:dyDescent="0.25">
      <c r="B4311" s="1">
        <f ca="1">B4310</f>
        <v>0</v>
      </c>
      <c r="C4311" s="384">
        <f t="shared" si="629"/>
        <v>45597</v>
      </c>
      <c r="D4311" s="384">
        <f t="shared" si="629"/>
        <v>45626</v>
      </c>
      <c r="E4311" s="385">
        <f ca="1">IFERROR(INDEX('3. GRI Pricing'!$A$16:$AP$616,MATCH('PBI data'!$B4311,'3. GRI Pricing'!$A$16:$A$616,0),MATCH('PBI data'!$D4311,'3. GRI Pricing'!$A$16:$AP$16,0)),0)</f>
        <v>0</v>
      </c>
    </row>
    <row r="4312" spans="1:5" x14ac:dyDescent="0.25">
      <c r="B4312" s="1">
        <f t="shared" ref="B4312:B4321" ca="1" si="630">B4311</f>
        <v>0</v>
      </c>
      <c r="C4312" s="384">
        <f t="shared" si="629"/>
        <v>45627</v>
      </c>
      <c r="D4312" s="384">
        <f t="shared" si="629"/>
        <v>45657</v>
      </c>
      <c r="E4312" s="385">
        <f ca="1">IFERROR(INDEX('3. GRI Pricing'!$A$16:$AP$616,MATCH('PBI data'!$B4312,'3. GRI Pricing'!$A$16:$A$616,0),MATCH('PBI data'!$D4312,'3. GRI Pricing'!$A$16:$AP$16,0)),0)</f>
        <v>0</v>
      </c>
    </row>
    <row r="4313" spans="1:5" x14ac:dyDescent="0.25">
      <c r="B4313" s="1">
        <f t="shared" ca="1" si="630"/>
        <v>0</v>
      </c>
      <c r="C4313" s="384">
        <f t="shared" si="629"/>
        <v>45658</v>
      </c>
      <c r="D4313" s="384">
        <f t="shared" si="629"/>
        <v>45688</v>
      </c>
      <c r="E4313" s="385">
        <f ca="1">IFERROR(INDEX('3. GRI Pricing'!$A$16:$AP$616,MATCH('PBI data'!$B4313,'3. GRI Pricing'!$A$16:$A$616,0),MATCH('PBI data'!$D4313,'3. GRI Pricing'!$A$16:$AP$16,0)),0)</f>
        <v>0</v>
      </c>
    </row>
    <row r="4314" spans="1:5" x14ac:dyDescent="0.25">
      <c r="B4314" s="1">
        <f t="shared" ca="1" si="630"/>
        <v>0</v>
      </c>
      <c r="C4314" s="384">
        <f t="shared" si="629"/>
        <v>45689</v>
      </c>
      <c r="D4314" s="384">
        <f t="shared" si="629"/>
        <v>45716</v>
      </c>
      <c r="E4314" s="385">
        <f ca="1">IFERROR(INDEX('3. GRI Pricing'!$A$16:$AP$616,MATCH('PBI data'!$B4314,'3. GRI Pricing'!$A$16:$A$616,0),MATCH('PBI data'!$D4314,'3. GRI Pricing'!$A$16:$AP$16,0)),0)</f>
        <v>0</v>
      </c>
    </row>
    <row r="4315" spans="1:5" x14ac:dyDescent="0.25">
      <c r="B4315" s="1">
        <f t="shared" ca="1" si="630"/>
        <v>0</v>
      </c>
      <c r="C4315" s="384">
        <f t="shared" si="629"/>
        <v>45717</v>
      </c>
      <c r="D4315" s="384">
        <f t="shared" si="629"/>
        <v>45747</v>
      </c>
      <c r="E4315" s="385">
        <f ca="1">IFERROR(INDEX('3. GRI Pricing'!$A$16:$AP$616,MATCH('PBI data'!$B4315,'3. GRI Pricing'!$A$16:$A$616,0),MATCH('PBI data'!$D4315,'3. GRI Pricing'!$A$16:$AP$16,0)),0)</f>
        <v>0</v>
      </c>
    </row>
    <row r="4316" spans="1:5" x14ac:dyDescent="0.25">
      <c r="B4316" s="1">
        <f t="shared" ca="1" si="630"/>
        <v>0</v>
      </c>
      <c r="C4316" s="384">
        <f t="shared" si="629"/>
        <v>45748</v>
      </c>
      <c r="D4316" s="384">
        <f t="shared" si="629"/>
        <v>45777</v>
      </c>
      <c r="E4316" s="385">
        <f ca="1">IFERROR(INDEX('3. GRI Pricing'!$A$16:$AP$616,MATCH('PBI data'!$B4316,'3. GRI Pricing'!$A$16:$A$616,0),MATCH('PBI data'!$D4316,'3. GRI Pricing'!$A$16:$AP$16,0)),0)</f>
        <v>0</v>
      </c>
    </row>
    <row r="4317" spans="1:5" x14ac:dyDescent="0.25">
      <c r="B4317" s="1">
        <f t="shared" ca="1" si="630"/>
        <v>0</v>
      </c>
      <c r="C4317" s="384">
        <f t="shared" si="629"/>
        <v>45778</v>
      </c>
      <c r="D4317" s="384">
        <f t="shared" si="629"/>
        <v>45808</v>
      </c>
      <c r="E4317" s="385">
        <f ca="1">IFERROR(INDEX('3. GRI Pricing'!$A$16:$AP$616,MATCH('PBI data'!$B4317,'3. GRI Pricing'!$A$16:$A$616,0),MATCH('PBI data'!$D4317,'3. GRI Pricing'!$A$16:$AP$16,0)),0)</f>
        <v>0</v>
      </c>
    </row>
    <row r="4318" spans="1:5" x14ac:dyDescent="0.25">
      <c r="B4318" s="1">
        <f t="shared" ca="1" si="630"/>
        <v>0</v>
      </c>
      <c r="C4318" s="384">
        <f t="shared" si="629"/>
        <v>45809</v>
      </c>
      <c r="D4318" s="384">
        <f t="shared" si="629"/>
        <v>45838</v>
      </c>
      <c r="E4318" s="385">
        <f ca="1">IFERROR(INDEX('3. GRI Pricing'!$A$16:$AP$616,MATCH('PBI data'!$B4318,'3. GRI Pricing'!$A$16:$A$616,0),MATCH('PBI data'!$D4318,'3. GRI Pricing'!$A$16:$AP$16,0)),0)</f>
        <v>0</v>
      </c>
    </row>
    <row r="4319" spans="1:5" x14ac:dyDescent="0.25">
      <c r="B4319" s="1">
        <f t="shared" ca="1" si="630"/>
        <v>0</v>
      </c>
      <c r="C4319" s="384">
        <f t="shared" ref="C4319:D4334" si="631">C4307</f>
        <v>45839</v>
      </c>
      <c r="D4319" s="384">
        <f t="shared" si="631"/>
        <v>45869</v>
      </c>
      <c r="E4319" s="385">
        <f ca="1">IFERROR(INDEX('3. GRI Pricing'!$A$16:$AP$616,MATCH('PBI data'!$B4319,'3. GRI Pricing'!$A$16:$A$616,0),MATCH('PBI data'!$D4319,'3. GRI Pricing'!$A$16:$AP$16,0)),0)</f>
        <v>0</v>
      </c>
    </row>
    <row r="4320" spans="1:5" x14ac:dyDescent="0.25">
      <c r="B4320" s="1">
        <f t="shared" ca="1" si="630"/>
        <v>0</v>
      </c>
      <c r="C4320" s="384">
        <f t="shared" si="631"/>
        <v>45870</v>
      </c>
      <c r="D4320" s="384">
        <f t="shared" si="631"/>
        <v>45900</v>
      </c>
      <c r="E4320" s="385">
        <f ca="1">IFERROR(INDEX('3. GRI Pricing'!$A$16:$AP$616,MATCH('PBI data'!$B4320,'3. GRI Pricing'!$A$16:$A$616,0),MATCH('PBI data'!$D4320,'3. GRI Pricing'!$A$16:$AP$16,0)),0)</f>
        <v>0</v>
      </c>
    </row>
    <row r="4321" spans="1:5" x14ac:dyDescent="0.25">
      <c r="B4321" s="1">
        <f t="shared" ca="1" si="630"/>
        <v>0</v>
      </c>
      <c r="C4321" s="384">
        <f t="shared" si="631"/>
        <v>45901</v>
      </c>
      <c r="D4321" s="384">
        <f t="shared" si="631"/>
        <v>45930</v>
      </c>
      <c r="E4321" s="385">
        <f ca="1">IFERROR(INDEX('3. GRI Pricing'!$A$16:$AP$616,MATCH('PBI data'!$B4321,'3. GRI Pricing'!$A$16:$A$616,0),MATCH('PBI data'!$D4321,'3. GRI Pricing'!$A$16:$AP$16,0)),0)</f>
        <v>0</v>
      </c>
    </row>
    <row r="4322" spans="1:5" x14ac:dyDescent="0.25">
      <c r="A4322" s="381">
        <f>A4310+1</f>
        <v>361</v>
      </c>
      <c r="B4322" s="383">
        <f ca="1">OFFSET('3. GRI Pricing'!$A$16,'PBI data'!A4322,0)</f>
        <v>0</v>
      </c>
      <c r="C4322" s="384">
        <f t="shared" si="631"/>
        <v>45566</v>
      </c>
      <c r="D4322" s="384">
        <f t="shared" si="631"/>
        <v>45596</v>
      </c>
      <c r="E4322" s="385">
        <f ca="1">IFERROR(INDEX('3. GRI Pricing'!$A$16:$AP$616,MATCH('PBI data'!$B4322,'3. GRI Pricing'!$A$16:$A$616,0),MATCH('PBI data'!$D4322,'3. GRI Pricing'!$A$16:$AP$16,0)),0)</f>
        <v>0</v>
      </c>
    </row>
    <row r="4323" spans="1:5" x14ac:dyDescent="0.25">
      <c r="B4323" s="1">
        <f ca="1">B4322</f>
        <v>0</v>
      </c>
      <c r="C4323" s="384">
        <f t="shared" si="631"/>
        <v>45597</v>
      </c>
      <c r="D4323" s="384">
        <f t="shared" si="631"/>
        <v>45626</v>
      </c>
      <c r="E4323" s="385">
        <f ca="1">IFERROR(INDEX('3. GRI Pricing'!$A$16:$AP$616,MATCH('PBI data'!$B4323,'3. GRI Pricing'!$A$16:$A$616,0),MATCH('PBI data'!$D4323,'3. GRI Pricing'!$A$16:$AP$16,0)),0)</f>
        <v>0</v>
      </c>
    </row>
    <row r="4324" spans="1:5" x14ac:dyDescent="0.25">
      <c r="B4324" s="1">
        <f t="shared" ref="B4324:B4333" ca="1" si="632">B4323</f>
        <v>0</v>
      </c>
      <c r="C4324" s="384">
        <f t="shared" si="631"/>
        <v>45627</v>
      </c>
      <c r="D4324" s="384">
        <f t="shared" si="631"/>
        <v>45657</v>
      </c>
      <c r="E4324" s="385">
        <f ca="1">IFERROR(INDEX('3. GRI Pricing'!$A$16:$AP$616,MATCH('PBI data'!$B4324,'3. GRI Pricing'!$A$16:$A$616,0),MATCH('PBI data'!$D4324,'3. GRI Pricing'!$A$16:$AP$16,0)),0)</f>
        <v>0</v>
      </c>
    </row>
    <row r="4325" spans="1:5" x14ac:dyDescent="0.25">
      <c r="B4325" s="1">
        <f t="shared" ca="1" si="632"/>
        <v>0</v>
      </c>
      <c r="C4325" s="384">
        <f t="shared" si="631"/>
        <v>45658</v>
      </c>
      <c r="D4325" s="384">
        <f t="shared" si="631"/>
        <v>45688</v>
      </c>
      <c r="E4325" s="385">
        <f ca="1">IFERROR(INDEX('3. GRI Pricing'!$A$16:$AP$616,MATCH('PBI data'!$B4325,'3. GRI Pricing'!$A$16:$A$616,0),MATCH('PBI data'!$D4325,'3. GRI Pricing'!$A$16:$AP$16,0)),0)</f>
        <v>0</v>
      </c>
    </row>
    <row r="4326" spans="1:5" x14ac:dyDescent="0.25">
      <c r="B4326" s="1">
        <f t="shared" ca="1" si="632"/>
        <v>0</v>
      </c>
      <c r="C4326" s="384">
        <f t="shared" si="631"/>
        <v>45689</v>
      </c>
      <c r="D4326" s="384">
        <f t="shared" si="631"/>
        <v>45716</v>
      </c>
      <c r="E4326" s="385">
        <f ca="1">IFERROR(INDEX('3. GRI Pricing'!$A$16:$AP$616,MATCH('PBI data'!$B4326,'3. GRI Pricing'!$A$16:$A$616,0),MATCH('PBI data'!$D4326,'3. GRI Pricing'!$A$16:$AP$16,0)),0)</f>
        <v>0</v>
      </c>
    </row>
    <row r="4327" spans="1:5" x14ac:dyDescent="0.25">
      <c r="B4327" s="1">
        <f t="shared" ca="1" si="632"/>
        <v>0</v>
      </c>
      <c r="C4327" s="384">
        <f t="shared" si="631"/>
        <v>45717</v>
      </c>
      <c r="D4327" s="384">
        <f t="shared" si="631"/>
        <v>45747</v>
      </c>
      <c r="E4327" s="385">
        <f ca="1">IFERROR(INDEX('3. GRI Pricing'!$A$16:$AP$616,MATCH('PBI data'!$B4327,'3. GRI Pricing'!$A$16:$A$616,0),MATCH('PBI data'!$D4327,'3. GRI Pricing'!$A$16:$AP$16,0)),0)</f>
        <v>0</v>
      </c>
    </row>
    <row r="4328" spans="1:5" x14ac:dyDescent="0.25">
      <c r="B4328" s="1">
        <f t="shared" ca="1" si="632"/>
        <v>0</v>
      </c>
      <c r="C4328" s="384">
        <f t="shared" si="631"/>
        <v>45748</v>
      </c>
      <c r="D4328" s="384">
        <f t="shared" si="631"/>
        <v>45777</v>
      </c>
      <c r="E4328" s="385">
        <f ca="1">IFERROR(INDEX('3. GRI Pricing'!$A$16:$AP$616,MATCH('PBI data'!$B4328,'3. GRI Pricing'!$A$16:$A$616,0),MATCH('PBI data'!$D4328,'3. GRI Pricing'!$A$16:$AP$16,0)),0)</f>
        <v>0</v>
      </c>
    </row>
    <row r="4329" spans="1:5" x14ac:dyDescent="0.25">
      <c r="B4329" s="1">
        <f t="shared" ca="1" si="632"/>
        <v>0</v>
      </c>
      <c r="C4329" s="384">
        <f t="shared" si="631"/>
        <v>45778</v>
      </c>
      <c r="D4329" s="384">
        <f t="shared" si="631"/>
        <v>45808</v>
      </c>
      <c r="E4329" s="385">
        <f ca="1">IFERROR(INDEX('3. GRI Pricing'!$A$16:$AP$616,MATCH('PBI data'!$B4329,'3. GRI Pricing'!$A$16:$A$616,0),MATCH('PBI data'!$D4329,'3. GRI Pricing'!$A$16:$AP$16,0)),0)</f>
        <v>0</v>
      </c>
    </row>
    <row r="4330" spans="1:5" x14ac:dyDescent="0.25">
      <c r="B4330" s="1">
        <f t="shared" ca="1" si="632"/>
        <v>0</v>
      </c>
      <c r="C4330" s="384">
        <f t="shared" si="631"/>
        <v>45809</v>
      </c>
      <c r="D4330" s="384">
        <f t="shared" si="631"/>
        <v>45838</v>
      </c>
      <c r="E4330" s="385">
        <f ca="1">IFERROR(INDEX('3. GRI Pricing'!$A$16:$AP$616,MATCH('PBI data'!$B4330,'3. GRI Pricing'!$A$16:$A$616,0),MATCH('PBI data'!$D4330,'3. GRI Pricing'!$A$16:$AP$16,0)),0)</f>
        <v>0</v>
      </c>
    </row>
    <row r="4331" spans="1:5" x14ac:dyDescent="0.25">
      <c r="B4331" s="1">
        <f t="shared" ca="1" si="632"/>
        <v>0</v>
      </c>
      <c r="C4331" s="384">
        <f t="shared" si="631"/>
        <v>45839</v>
      </c>
      <c r="D4331" s="384">
        <f t="shared" si="631"/>
        <v>45869</v>
      </c>
      <c r="E4331" s="385">
        <f ca="1">IFERROR(INDEX('3. GRI Pricing'!$A$16:$AP$616,MATCH('PBI data'!$B4331,'3. GRI Pricing'!$A$16:$A$616,0),MATCH('PBI data'!$D4331,'3. GRI Pricing'!$A$16:$AP$16,0)),0)</f>
        <v>0</v>
      </c>
    </row>
    <row r="4332" spans="1:5" x14ac:dyDescent="0.25">
      <c r="B4332" s="1">
        <f t="shared" ca="1" si="632"/>
        <v>0</v>
      </c>
      <c r="C4332" s="384">
        <f t="shared" si="631"/>
        <v>45870</v>
      </c>
      <c r="D4332" s="384">
        <f t="shared" si="631"/>
        <v>45900</v>
      </c>
      <c r="E4332" s="385">
        <f ca="1">IFERROR(INDEX('3. GRI Pricing'!$A$16:$AP$616,MATCH('PBI data'!$B4332,'3. GRI Pricing'!$A$16:$A$616,0),MATCH('PBI data'!$D4332,'3. GRI Pricing'!$A$16:$AP$16,0)),0)</f>
        <v>0</v>
      </c>
    </row>
    <row r="4333" spans="1:5" x14ac:dyDescent="0.25">
      <c r="B4333" s="1">
        <f t="shared" ca="1" si="632"/>
        <v>0</v>
      </c>
      <c r="C4333" s="384">
        <f t="shared" si="631"/>
        <v>45901</v>
      </c>
      <c r="D4333" s="384">
        <f t="shared" si="631"/>
        <v>45930</v>
      </c>
      <c r="E4333" s="385">
        <f ca="1">IFERROR(INDEX('3. GRI Pricing'!$A$16:$AP$616,MATCH('PBI data'!$B4333,'3. GRI Pricing'!$A$16:$A$616,0),MATCH('PBI data'!$D4333,'3. GRI Pricing'!$A$16:$AP$16,0)),0)</f>
        <v>0</v>
      </c>
    </row>
    <row r="4334" spans="1:5" x14ac:dyDescent="0.25">
      <c r="A4334" s="381">
        <f>A4322+1</f>
        <v>362</v>
      </c>
      <c r="B4334" s="383">
        <f ca="1">OFFSET('3. GRI Pricing'!$A$16,'PBI data'!A4334,0)</f>
        <v>0</v>
      </c>
      <c r="C4334" s="384">
        <f t="shared" si="631"/>
        <v>45566</v>
      </c>
      <c r="D4334" s="384">
        <f t="shared" si="631"/>
        <v>45596</v>
      </c>
      <c r="E4334" s="385">
        <f ca="1">IFERROR(INDEX('3. GRI Pricing'!$A$16:$AP$616,MATCH('PBI data'!$B4334,'3. GRI Pricing'!$A$16:$A$616,0),MATCH('PBI data'!$D4334,'3. GRI Pricing'!$A$16:$AP$16,0)),0)</f>
        <v>0</v>
      </c>
    </row>
    <row r="4335" spans="1:5" x14ac:dyDescent="0.25">
      <c r="B4335" s="1">
        <f ca="1">B4334</f>
        <v>0</v>
      </c>
      <c r="C4335" s="384">
        <f t="shared" ref="C4335:D4350" si="633">C4323</f>
        <v>45597</v>
      </c>
      <c r="D4335" s="384">
        <f t="shared" si="633"/>
        <v>45626</v>
      </c>
      <c r="E4335" s="385">
        <f ca="1">IFERROR(INDEX('3. GRI Pricing'!$A$16:$AP$616,MATCH('PBI data'!$B4335,'3. GRI Pricing'!$A$16:$A$616,0),MATCH('PBI data'!$D4335,'3. GRI Pricing'!$A$16:$AP$16,0)),0)</f>
        <v>0</v>
      </c>
    </row>
    <row r="4336" spans="1:5" x14ac:dyDescent="0.25">
      <c r="B4336" s="1">
        <f t="shared" ref="B4336:B4345" ca="1" si="634">B4335</f>
        <v>0</v>
      </c>
      <c r="C4336" s="384">
        <f t="shared" si="633"/>
        <v>45627</v>
      </c>
      <c r="D4336" s="384">
        <f t="shared" si="633"/>
        <v>45657</v>
      </c>
      <c r="E4336" s="385">
        <f ca="1">IFERROR(INDEX('3. GRI Pricing'!$A$16:$AP$616,MATCH('PBI data'!$B4336,'3. GRI Pricing'!$A$16:$A$616,0),MATCH('PBI data'!$D4336,'3. GRI Pricing'!$A$16:$AP$16,0)),0)</f>
        <v>0</v>
      </c>
    </row>
    <row r="4337" spans="1:5" x14ac:dyDescent="0.25">
      <c r="B4337" s="1">
        <f t="shared" ca="1" si="634"/>
        <v>0</v>
      </c>
      <c r="C4337" s="384">
        <f t="shared" si="633"/>
        <v>45658</v>
      </c>
      <c r="D4337" s="384">
        <f t="shared" si="633"/>
        <v>45688</v>
      </c>
      <c r="E4337" s="385">
        <f ca="1">IFERROR(INDEX('3. GRI Pricing'!$A$16:$AP$616,MATCH('PBI data'!$B4337,'3. GRI Pricing'!$A$16:$A$616,0),MATCH('PBI data'!$D4337,'3. GRI Pricing'!$A$16:$AP$16,0)),0)</f>
        <v>0</v>
      </c>
    </row>
    <row r="4338" spans="1:5" x14ac:dyDescent="0.25">
      <c r="B4338" s="1">
        <f t="shared" ca="1" si="634"/>
        <v>0</v>
      </c>
      <c r="C4338" s="384">
        <f t="shared" si="633"/>
        <v>45689</v>
      </c>
      <c r="D4338" s="384">
        <f t="shared" si="633"/>
        <v>45716</v>
      </c>
      <c r="E4338" s="385">
        <f ca="1">IFERROR(INDEX('3. GRI Pricing'!$A$16:$AP$616,MATCH('PBI data'!$B4338,'3. GRI Pricing'!$A$16:$A$616,0),MATCH('PBI data'!$D4338,'3. GRI Pricing'!$A$16:$AP$16,0)),0)</f>
        <v>0</v>
      </c>
    </row>
    <row r="4339" spans="1:5" x14ac:dyDescent="0.25">
      <c r="B4339" s="1">
        <f t="shared" ca="1" si="634"/>
        <v>0</v>
      </c>
      <c r="C4339" s="384">
        <f t="shared" si="633"/>
        <v>45717</v>
      </c>
      <c r="D4339" s="384">
        <f t="shared" si="633"/>
        <v>45747</v>
      </c>
      <c r="E4339" s="385">
        <f ca="1">IFERROR(INDEX('3. GRI Pricing'!$A$16:$AP$616,MATCH('PBI data'!$B4339,'3. GRI Pricing'!$A$16:$A$616,0),MATCH('PBI data'!$D4339,'3. GRI Pricing'!$A$16:$AP$16,0)),0)</f>
        <v>0</v>
      </c>
    </row>
    <row r="4340" spans="1:5" x14ac:dyDescent="0.25">
      <c r="B4340" s="1">
        <f t="shared" ca="1" si="634"/>
        <v>0</v>
      </c>
      <c r="C4340" s="384">
        <f t="shared" si="633"/>
        <v>45748</v>
      </c>
      <c r="D4340" s="384">
        <f t="shared" si="633"/>
        <v>45777</v>
      </c>
      <c r="E4340" s="385">
        <f ca="1">IFERROR(INDEX('3. GRI Pricing'!$A$16:$AP$616,MATCH('PBI data'!$B4340,'3. GRI Pricing'!$A$16:$A$616,0),MATCH('PBI data'!$D4340,'3. GRI Pricing'!$A$16:$AP$16,0)),0)</f>
        <v>0</v>
      </c>
    </row>
    <row r="4341" spans="1:5" x14ac:dyDescent="0.25">
      <c r="B4341" s="1">
        <f t="shared" ca="1" si="634"/>
        <v>0</v>
      </c>
      <c r="C4341" s="384">
        <f t="shared" si="633"/>
        <v>45778</v>
      </c>
      <c r="D4341" s="384">
        <f t="shared" si="633"/>
        <v>45808</v>
      </c>
      <c r="E4341" s="385">
        <f ca="1">IFERROR(INDEX('3. GRI Pricing'!$A$16:$AP$616,MATCH('PBI data'!$B4341,'3. GRI Pricing'!$A$16:$A$616,0),MATCH('PBI data'!$D4341,'3. GRI Pricing'!$A$16:$AP$16,0)),0)</f>
        <v>0</v>
      </c>
    </row>
    <row r="4342" spans="1:5" x14ac:dyDescent="0.25">
      <c r="B4342" s="1">
        <f t="shared" ca="1" si="634"/>
        <v>0</v>
      </c>
      <c r="C4342" s="384">
        <f t="shared" si="633"/>
        <v>45809</v>
      </c>
      <c r="D4342" s="384">
        <f t="shared" si="633"/>
        <v>45838</v>
      </c>
      <c r="E4342" s="385">
        <f ca="1">IFERROR(INDEX('3. GRI Pricing'!$A$16:$AP$616,MATCH('PBI data'!$B4342,'3. GRI Pricing'!$A$16:$A$616,0),MATCH('PBI data'!$D4342,'3. GRI Pricing'!$A$16:$AP$16,0)),0)</f>
        <v>0</v>
      </c>
    </row>
    <row r="4343" spans="1:5" x14ac:dyDescent="0.25">
      <c r="B4343" s="1">
        <f t="shared" ca="1" si="634"/>
        <v>0</v>
      </c>
      <c r="C4343" s="384">
        <f t="shared" si="633"/>
        <v>45839</v>
      </c>
      <c r="D4343" s="384">
        <f t="shared" si="633"/>
        <v>45869</v>
      </c>
      <c r="E4343" s="385">
        <f ca="1">IFERROR(INDEX('3. GRI Pricing'!$A$16:$AP$616,MATCH('PBI data'!$B4343,'3. GRI Pricing'!$A$16:$A$616,0),MATCH('PBI data'!$D4343,'3. GRI Pricing'!$A$16:$AP$16,0)),0)</f>
        <v>0</v>
      </c>
    </row>
    <row r="4344" spans="1:5" x14ac:dyDescent="0.25">
      <c r="B4344" s="1">
        <f t="shared" ca="1" si="634"/>
        <v>0</v>
      </c>
      <c r="C4344" s="384">
        <f t="shared" si="633"/>
        <v>45870</v>
      </c>
      <c r="D4344" s="384">
        <f t="shared" si="633"/>
        <v>45900</v>
      </c>
      <c r="E4344" s="385">
        <f ca="1">IFERROR(INDEX('3. GRI Pricing'!$A$16:$AP$616,MATCH('PBI data'!$B4344,'3. GRI Pricing'!$A$16:$A$616,0),MATCH('PBI data'!$D4344,'3. GRI Pricing'!$A$16:$AP$16,0)),0)</f>
        <v>0</v>
      </c>
    </row>
    <row r="4345" spans="1:5" x14ac:dyDescent="0.25">
      <c r="B4345" s="1">
        <f t="shared" ca="1" si="634"/>
        <v>0</v>
      </c>
      <c r="C4345" s="384">
        <f t="shared" si="633"/>
        <v>45901</v>
      </c>
      <c r="D4345" s="384">
        <f t="shared" si="633"/>
        <v>45930</v>
      </c>
      <c r="E4345" s="385">
        <f ca="1">IFERROR(INDEX('3. GRI Pricing'!$A$16:$AP$616,MATCH('PBI data'!$B4345,'3. GRI Pricing'!$A$16:$A$616,0),MATCH('PBI data'!$D4345,'3. GRI Pricing'!$A$16:$AP$16,0)),0)</f>
        <v>0</v>
      </c>
    </row>
    <row r="4346" spans="1:5" x14ac:dyDescent="0.25">
      <c r="A4346" s="381">
        <f>A4334+1</f>
        <v>363</v>
      </c>
      <c r="B4346" s="383">
        <f ca="1">OFFSET('3. GRI Pricing'!$A$16,'PBI data'!A4346,0)</f>
        <v>0</v>
      </c>
      <c r="C4346" s="384">
        <f t="shared" si="633"/>
        <v>45566</v>
      </c>
      <c r="D4346" s="384">
        <f t="shared" si="633"/>
        <v>45596</v>
      </c>
      <c r="E4346" s="385">
        <f ca="1">IFERROR(INDEX('3. GRI Pricing'!$A$16:$AP$616,MATCH('PBI data'!$B4346,'3. GRI Pricing'!$A$16:$A$616,0),MATCH('PBI data'!$D4346,'3. GRI Pricing'!$A$16:$AP$16,0)),0)</f>
        <v>0</v>
      </c>
    </row>
    <row r="4347" spans="1:5" x14ac:dyDescent="0.25">
      <c r="B4347" s="1">
        <f ca="1">B4346</f>
        <v>0</v>
      </c>
      <c r="C4347" s="384">
        <f t="shared" si="633"/>
        <v>45597</v>
      </c>
      <c r="D4347" s="384">
        <f t="shared" si="633"/>
        <v>45626</v>
      </c>
      <c r="E4347" s="385">
        <f ca="1">IFERROR(INDEX('3. GRI Pricing'!$A$16:$AP$616,MATCH('PBI data'!$B4347,'3. GRI Pricing'!$A$16:$A$616,0),MATCH('PBI data'!$D4347,'3. GRI Pricing'!$A$16:$AP$16,0)),0)</f>
        <v>0</v>
      </c>
    </row>
    <row r="4348" spans="1:5" x14ac:dyDescent="0.25">
      <c r="B4348" s="1">
        <f t="shared" ref="B4348:B4357" ca="1" si="635">B4347</f>
        <v>0</v>
      </c>
      <c r="C4348" s="384">
        <f t="shared" si="633"/>
        <v>45627</v>
      </c>
      <c r="D4348" s="384">
        <f t="shared" si="633"/>
        <v>45657</v>
      </c>
      <c r="E4348" s="385">
        <f ca="1">IFERROR(INDEX('3. GRI Pricing'!$A$16:$AP$616,MATCH('PBI data'!$B4348,'3. GRI Pricing'!$A$16:$A$616,0),MATCH('PBI data'!$D4348,'3. GRI Pricing'!$A$16:$AP$16,0)),0)</f>
        <v>0</v>
      </c>
    </row>
    <row r="4349" spans="1:5" x14ac:dyDescent="0.25">
      <c r="B4349" s="1">
        <f t="shared" ca="1" si="635"/>
        <v>0</v>
      </c>
      <c r="C4349" s="384">
        <f t="shared" si="633"/>
        <v>45658</v>
      </c>
      <c r="D4349" s="384">
        <f t="shared" si="633"/>
        <v>45688</v>
      </c>
      <c r="E4349" s="385">
        <f ca="1">IFERROR(INDEX('3. GRI Pricing'!$A$16:$AP$616,MATCH('PBI data'!$B4349,'3. GRI Pricing'!$A$16:$A$616,0),MATCH('PBI data'!$D4349,'3. GRI Pricing'!$A$16:$AP$16,0)),0)</f>
        <v>0</v>
      </c>
    </row>
    <row r="4350" spans="1:5" x14ac:dyDescent="0.25">
      <c r="B4350" s="1">
        <f t="shared" ca="1" si="635"/>
        <v>0</v>
      </c>
      <c r="C4350" s="384">
        <f t="shared" si="633"/>
        <v>45689</v>
      </c>
      <c r="D4350" s="384">
        <f t="shared" si="633"/>
        <v>45716</v>
      </c>
      <c r="E4350" s="385">
        <f ca="1">IFERROR(INDEX('3. GRI Pricing'!$A$16:$AP$616,MATCH('PBI data'!$B4350,'3. GRI Pricing'!$A$16:$A$616,0),MATCH('PBI data'!$D4350,'3. GRI Pricing'!$A$16:$AP$16,0)),0)</f>
        <v>0</v>
      </c>
    </row>
    <row r="4351" spans="1:5" x14ac:dyDescent="0.25">
      <c r="B4351" s="1">
        <f t="shared" ca="1" si="635"/>
        <v>0</v>
      </c>
      <c r="C4351" s="384">
        <f t="shared" ref="C4351:D4366" si="636">C4339</f>
        <v>45717</v>
      </c>
      <c r="D4351" s="384">
        <f t="shared" si="636"/>
        <v>45747</v>
      </c>
      <c r="E4351" s="385">
        <f ca="1">IFERROR(INDEX('3. GRI Pricing'!$A$16:$AP$616,MATCH('PBI data'!$B4351,'3. GRI Pricing'!$A$16:$A$616,0),MATCH('PBI data'!$D4351,'3. GRI Pricing'!$A$16:$AP$16,0)),0)</f>
        <v>0</v>
      </c>
    </row>
    <row r="4352" spans="1:5" x14ac:dyDescent="0.25">
      <c r="B4352" s="1">
        <f t="shared" ca="1" si="635"/>
        <v>0</v>
      </c>
      <c r="C4352" s="384">
        <f t="shared" si="636"/>
        <v>45748</v>
      </c>
      <c r="D4352" s="384">
        <f t="shared" si="636"/>
        <v>45777</v>
      </c>
      <c r="E4352" s="385">
        <f ca="1">IFERROR(INDEX('3. GRI Pricing'!$A$16:$AP$616,MATCH('PBI data'!$B4352,'3. GRI Pricing'!$A$16:$A$616,0),MATCH('PBI data'!$D4352,'3. GRI Pricing'!$A$16:$AP$16,0)),0)</f>
        <v>0</v>
      </c>
    </row>
    <row r="4353" spans="1:5" x14ac:dyDescent="0.25">
      <c r="B4353" s="1">
        <f t="shared" ca="1" si="635"/>
        <v>0</v>
      </c>
      <c r="C4353" s="384">
        <f t="shared" si="636"/>
        <v>45778</v>
      </c>
      <c r="D4353" s="384">
        <f t="shared" si="636"/>
        <v>45808</v>
      </c>
      <c r="E4353" s="385">
        <f ca="1">IFERROR(INDEX('3. GRI Pricing'!$A$16:$AP$616,MATCH('PBI data'!$B4353,'3. GRI Pricing'!$A$16:$A$616,0),MATCH('PBI data'!$D4353,'3. GRI Pricing'!$A$16:$AP$16,0)),0)</f>
        <v>0</v>
      </c>
    </row>
    <row r="4354" spans="1:5" x14ac:dyDescent="0.25">
      <c r="B4354" s="1">
        <f t="shared" ca="1" si="635"/>
        <v>0</v>
      </c>
      <c r="C4354" s="384">
        <f t="shared" si="636"/>
        <v>45809</v>
      </c>
      <c r="D4354" s="384">
        <f t="shared" si="636"/>
        <v>45838</v>
      </c>
      <c r="E4354" s="385">
        <f ca="1">IFERROR(INDEX('3. GRI Pricing'!$A$16:$AP$616,MATCH('PBI data'!$B4354,'3. GRI Pricing'!$A$16:$A$616,0),MATCH('PBI data'!$D4354,'3. GRI Pricing'!$A$16:$AP$16,0)),0)</f>
        <v>0</v>
      </c>
    </row>
    <row r="4355" spans="1:5" x14ac:dyDescent="0.25">
      <c r="B4355" s="1">
        <f t="shared" ca="1" si="635"/>
        <v>0</v>
      </c>
      <c r="C4355" s="384">
        <f t="shared" si="636"/>
        <v>45839</v>
      </c>
      <c r="D4355" s="384">
        <f t="shared" si="636"/>
        <v>45869</v>
      </c>
      <c r="E4355" s="385">
        <f ca="1">IFERROR(INDEX('3. GRI Pricing'!$A$16:$AP$616,MATCH('PBI data'!$B4355,'3. GRI Pricing'!$A$16:$A$616,0),MATCH('PBI data'!$D4355,'3. GRI Pricing'!$A$16:$AP$16,0)),0)</f>
        <v>0</v>
      </c>
    </row>
    <row r="4356" spans="1:5" x14ac:dyDescent="0.25">
      <c r="B4356" s="1">
        <f t="shared" ca="1" si="635"/>
        <v>0</v>
      </c>
      <c r="C4356" s="384">
        <f t="shared" si="636"/>
        <v>45870</v>
      </c>
      <c r="D4356" s="384">
        <f t="shared" si="636"/>
        <v>45900</v>
      </c>
      <c r="E4356" s="385">
        <f ca="1">IFERROR(INDEX('3. GRI Pricing'!$A$16:$AP$616,MATCH('PBI data'!$B4356,'3. GRI Pricing'!$A$16:$A$616,0),MATCH('PBI data'!$D4356,'3. GRI Pricing'!$A$16:$AP$16,0)),0)</f>
        <v>0</v>
      </c>
    </row>
    <row r="4357" spans="1:5" x14ac:dyDescent="0.25">
      <c r="B4357" s="1">
        <f t="shared" ca="1" si="635"/>
        <v>0</v>
      </c>
      <c r="C4357" s="384">
        <f t="shared" si="636"/>
        <v>45901</v>
      </c>
      <c r="D4357" s="384">
        <f t="shared" si="636"/>
        <v>45930</v>
      </c>
      <c r="E4357" s="385">
        <f ca="1">IFERROR(INDEX('3. GRI Pricing'!$A$16:$AP$616,MATCH('PBI data'!$B4357,'3. GRI Pricing'!$A$16:$A$616,0),MATCH('PBI data'!$D4357,'3. GRI Pricing'!$A$16:$AP$16,0)),0)</f>
        <v>0</v>
      </c>
    </row>
    <row r="4358" spans="1:5" x14ac:dyDescent="0.25">
      <c r="A4358" s="381">
        <f>A4346+1</f>
        <v>364</v>
      </c>
      <c r="B4358" s="383">
        <f ca="1">OFFSET('3. GRI Pricing'!$A$16,'PBI data'!A4358,0)</f>
        <v>0</v>
      </c>
      <c r="C4358" s="384">
        <f t="shared" si="636"/>
        <v>45566</v>
      </c>
      <c r="D4358" s="384">
        <f t="shared" si="636"/>
        <v>45596</v>
      </c>
      <c r="E4358" s="385">
        <f ca="1">IFERROR(INDEX('3. GRI Pricing'!$A$16:$AP$616,MATCH('PBI data'!$B4358,'3. GRI Pricing'!$A$16:$A$616,0),MATCH('PBI data'!$D4358,'3. GRI Pricing'!$A$16:$AP$16,0)),0)</f>
        <v>0</v>
      </c>
    </row>
    <row r="4359" spans="1:5" x14ac:dyDescent="0.25">
      <c r="B4359" s="1">
        <f ca="1">B4358</f>
        <v>0</v>
      </c>
      <c r="C4359" s="384">
        <f t="shared" si="636"/>
        <v>45597</v>
      </c>
      <c r="D4359" s="384">
        <f t="shared" si="636"/>
        <v>45626</v>
      </c>
      <c r="E4359" s="385">
        <f ca="1">IFERROR(INDEX('3. GRI Pricing'!$A$16:$AP$616,MATCH('PBI data'!$B4359,'3. GRI Pricing'!$A$16:$A$616,0),MATCH('PBI data'!$D4359,'3. GRI Pricing'!$A$16:$AP$16,0)),0)</f>
        <v>0</v>
      </c>
    </row>
    <row r="4360" spans="1:5" x14ac:dyDescent="0.25">
      <c r="B4360" s="1">
        <f t="shared" ref="B4360:B4369" ca="1" si="637">B4359</f>
        <v>0</v>
      </c>
      <c r="C4360" s="384">
        <f t="shared" si="636"/>
        <v>45627</v>
      </c>
      <c r="D4360" s="384">
        <f t="shared" si="636"/>
        <v>45657</v>
      </c>
      <c r="E4360" s="385">
        <f ca="1">IFERROR(INDEX('3. GRI Pricing'!$A$16:$AP$616,MATCH('PBI data'!$B4360,'3. GRI Pricing'!$A$16:$A$616,0),MATCH('PBI data'!$D4360,'3. GRI Pricing'!$A$16:$AP$16,0)),0)</f>
        <v>0</v>
      </c>
    </row>
    <row r="4361" spans="1:5" x14ac:dyDescent="0.25">
      <c r="B4361" s="1">
        <f t="shared" ca="1" si="637"/>
        <v>0</v>
      </c>
      <c r="C4361" s="384">
        <f t="shared" si="636"/>
        <v>45658</v>
      </c>
      <c r="D4361" s="384">
        <f t="shared" si="636"/>
        <v>45688</v>
      </c>
      <c r="E4361" s="385">
        <f ca="1">IFERROR(INDEX('3. GRI Pricing'!$A$16:$AP$616,MATCH('PBI data'!$B4361,'3. GRI Pricing'!$A$16:$A$616,0),MATCH('PBI data'!$D4361,'3. GRI Pricing'!$A$16:$AP$16,0)),0)</f>
        <v>0</v>
      </c>
    </row>
    <row r="4362" spans="1:5" x14ac:dyDescent="0.25">
      <c r="B4362" s="1">
        <f t="shared" ca="1" si="637"/>
        <v>0</v>
      </c>
      <c r="C4362" s="384">
        <f t="shared" si="636"/>
        <v>45689</v>
      </c>
      <c r="D4362" s="384">
        <f t="shared" si="636"/>
        <v>45716</v>
      </c>
      <c r="E4362" s="385">
        <f ca="1">IFERROR(INDEX('3. GRI Pricing'!$A$16:$AP$616,MATCH('PBI data'!$B4362,'3. GRI Pricing'!$A$16:$A$616,0),MATCH('PBI data'!$D4362,'3. GRI Pricing'!$A$16:$AP$16,0)),0)</f>
        <v>0</v>
      </c>
    </row>
    <row r="4363" spans="1:5" x14ac:dyDescent="0.25">
      <c r="B4363" s="1">
        <f t="shared" ca="1" si="637"/>
        <v>0</v>
      </c>
      <c r="C4363" s="384">
        <f t="shared" si="636"/>
        <v>45717</v>
      </c>
      <c r="D4363" s="384">
        <f t="shared" si="636"/>
        <v>45747</v>
      </c>
      <c r="E4363" s="385">
        <f ca="1">IFERROR(INDEX('3. GRI Pricing'!$A$16:$AP$616,MATCH('PBI data'!$B4363,'3. GRI Pricing'!$A$16:$A$616,0),MATCH('PBI data'!$D4363,'3. GRI Pricing'!$A$16:$AP$16,0)),0)</f>
        <v>0</v>
      </c>
    </row>
    <row r="4364" spans="1:5" x14ac:dyDescent="0.25">
      <c r="B4364" s="1">
        <f t="shared" ca="1" si="637"/>
        <v>0</v>
      </c>
      <c r="C4364" s="384">
        <f t="shared" si="636"/>
        <v>45748</v>
      </c>
      <c r="D4364" s="384">
        <f t="shared" si="636"/>
        <v>45777</v>
      </c>
      <c r="E4364" s="385">
        <f ca="1">IFERROR(INDEX('3. GRI Pricing'!$A$16:$AP$616,MATCH('PBI data'!$B4364,'3. GRI Pricing'!$A$16:$A$616,0),MATCH('PBI data'!$D4364,'3. GRI Pricing'!$A$16:$AP$16,0)),0)</f>
        <v>0</v>
      </c>
    </row>
    <row r="4365" spans="1:5" x14ac:dyDescent="0.25">
      <c r="B4365" s="1">
        <f t="shared" ca="1" si="637"/>
        <v>0</v>
      </c>
      <c r="C4365" s="384">
        <f t="shared" si="636"/>
        <v>45778</v>
      </c>
      <c r="D4365" s="384">
        <f t="shared" si="636"/>
        <v>45808</v>
      </c>
      <c r="E4365" s="385">
        <f ca="1">IFERROR(INDEX('3. GRI Pricing'!$A$16:$AP$616,MATCH('PBI data'!$B4365,'3. GRI Pricing'!$A$16:$A$616,0),MATCH('PBI data'!$D4365,'3. GRI Pricing'!$A$16:$AP$16,0)),0)</f>
        <v>0</v>
      </c>
    </row>
    <row r="4366" spans="1:5" x14ac:dyDescent="0.25">
      <c r="B4366" s="1">
        <f t="shared" ca="1" si="637"/>
        <v>0</v>
      </c>
      <c r="C4366" s="384">
        <f t="shared" si="636"/>
        <v>45809</v>
      </c>
      <c r="D4366" s="384">
        <f t="shared" si="636"/>
        <v>45838</v>
      </c>
      <c r="E4366" s="385">
        <f ca="1">IFERROR(INDEX('3. GRI Pricing'!$A$16:$AP$616,MATCH('PBI data'!$B4366,'3. GRI Pricing'!$A$16:$A$616,0),MATCH('PBI data'!$D4366,'3. GRI Pricing'!$A$16:$AP$16,0)),0)</f>
        <v>0</v>
      </c>
    </row>
    <row r="4367" spans="1:5" x14ac:dyDescent="0.25">
      <c r="B4367" s="1">
        <f t="shared" ca="1" si="637"/>
        <v>0</v>
      </c>
      <c r="C4367" s="384">
        <f t="shared" ref="C4367:D4382" si="638">C4355</f>
        <v>45839</v>
      </c>
      <c r="D4367" s="384">
        <f t="shared" si="638"/>
        <v>45869</v>
      </c>
      <c r="E4367" s="385">
        <f ca="1">IFERROR(INDEX('3. GRI Pricing'!$A$16:$AP$616,MATCH('PBI data'!$B4367,'3. GRI Pricing'!$A$16:$A$616,0),MATCH('PBI data'!$D4367,'3. GRI Pricing'!$A$16:$AP$16,0)),0)</f>
        <v>0</v>
      </c>
    </row>
    <row r="4368" spans="1:5" x14ac:dyDescent="0.25">
      <c r="B4368" s="1">
        <f t="shared" ca="1" si="637"/>
        <v>0</v>
      </c>
      <c r="C4368" s="384">
        <f t="shared" si="638"/>
        <v>45870</v>
      </c>
      <c r="D4368" s="384">
        <f t="shared" si="638"/>
        <v>45900</v>
      </c>
      <c r="E4368" s="385">
        <f ca="1">IFERROR(INDEX('3. GRI Pricing'!$A$16:$AP$616,MATCH('PBI data'!$B4368,'3. GRI Pricing'!$A$16:$A$616,0),MATCH('PBI data'!$D4368,'3. GRI Pricing'!$A$16:$AP$16,0)),0)</f>
        <v>0</v>
      </c>
    </row>
    <row r="4369" spans="1:5" x14ac:dyDescent="0.25">
      <c r="B4369" s="1">
        <f t="shared" ca="1" si="637"/>
        <v>0</v>
      </c>
      <c r="C4369" s="384">
        <f t="shared" si="638"/>
        <v>45901</v>
      </c>
      <c r="D4369" s="384">
        <f t="shared" si="638"/>
        <v>45930</v>
      </c>
      <c r="E4369" s="385">
        <f ca="1">IFERROR(INDEX('3. GRI Pricing'!$A$16:$AP$616,MATCH('PBI data'!$B4369,'3. GRI Pricing'!$A$16:$A$616,0),MATCH('PBI data'!$D4369,'3. GRI Pricing'!$A$16:$AP$16,0)),0)</f>
        <v>0</v>
      </c>
    </row>
    <row r="4370" spans="1:5" x14ac:dyDescent="0.25">
      <c r="A4370" s="381">
        <f>A4358+1</f>
        <v>365</v>
      </c>
      <c r="B4370" s="383">
        <f ca="1">OFFSET('3. GRI Pricing'!$A$16,'PBI data'!A4370,0)</f>
        <v>0</v>
      </c>
      <c r="C4370" s="384">
        <f t="shared" si="638"/>
        <v>45566</v>
      </c>
      <c r="D4370" s="384">
        <f t="shared" si="638"/>
        <v>45596</v>
      </c>
      <c r="E4370" s="385">
        <f ca="1">IFERROR(INDEX('3. GRI Pricing'!$A$16:$AP$616,MATCH('PBI data'!$B4370,'3. GRI Pricing'!$A$16:$A$616,0),MATCH('PBI data'!$D4370,'3. GRI Pricing'!$A$16:$AP$16,0)),0)</f>
        <v>0</v>
      </c>
    </row>
    <row r="4371" spans="1:5" x14ac:dyDescent="0.25">
      <c r="B4371" s="1">
        <f ca="1">B4370</f>
        <v>0</v>
      </c>
      <c r="C4371" s="384">
        <f t="shared" si="638"/>
        <v>45597</v>
      </c>
      <c r="D4371" s="384">
        <f t="shared" si="638"/>
        <v>45626</v>
      </c>
      <c r="E4371" s="385">
        <f ca="1">IFERROR(INDEX('3. GRI Pricing'!$A$16:$AP$616,MATCH('PBI data'!$B4371,'3. GRI Pricing'!$A$16:$A$616,0),MATCH('PBI data'!$D4371,'3. GRI Pricing'!$A$16:$AP$16,0)),0)</f>
        <v>0</v>
      </c>
    </row>
    <row r="4372" spans="1:5" x14ac:dyDescent="0.25">
      <c r="B4372" s="1">
        <f t="shared" ref="B4372:B4381" ca="1" si="639">B4371</f>
        <v>0</v>
      </c>
      <c r="C4372" s="384">
        <f t="shared" si="638"/>
        <v>45627</v>
      </c>
      <c r="D4372" s="384">
        <f t="shared" si="638"/>
        <v>45657</v>
      </c>
      <c r="E4372" s="385">
        <f ca="1">IFERROR(INDEX('3. GRI Pricing'!$A$16:$AP$616,MATCH('PBI data'!$B4372,'3. GRI Pricing'!$A$16:$A$616,0),MATCH('PBI data'!$D4372,'3. GRI Pricing'!$A$16:$AP$16,0)),0)</f>
        <v>0</v>
      </c>
    </row>
    <row r="4373" spans="1:5" x14ac:dyDescent="0.25">
      <c r="B4373" s="1">
        <f t="shared" ca="1" si="639"/>
        <v>0</v>
      </c>
      <c r="C4373" s="384">
        <f t="shared" si="638"/>
        <v>45658</v>
      </c>
      <c r="D4373" s="384">
        <f t="shared" si="638"/>
        <v>45688</v>
      </c>
      <c r="E4373" s="385">
        <f ca="1">IFERROR(INDEX('3. GRI Pricing'!$A$16:$AP$616,MATCH('PBI data'!$B4373,'3. GRI Pricing'!$A$16:$A$616,0),MATCH('PBI data'!$D4373,'3. GRI Pricing'!$A$16:$AP$16,0)),0)</f>
        <v>0</v>
      </c>
    </row>
    <row r="4374" spans="1:5" x14ac:dyDescent="0.25">
      <c r="B4374" s="1">
        <f t="shared" ca="1" si="639"/>
        <v>0</v>
      </c>
      <c r="C4374" s="384">
        <f t="shared" si="638"/>
        <v>45689</v>
      </c>
      <c r="D4374" s="384">
        <f t="shared" si="638"/>
        <v>45716</v>
      </c>
      <c r="E4374" s="385">
        <f ca="1">IFERROR(INDEX('3. GRI Pricing'!$A$16:$AP$616,MATCH('PBI data'!$B4374,'3. GRI Pricing'!$A$16:$A$616,0),MATCH('PBI data'!$D4374,'3. GRI Pricing'!$A$16:$AP$16,0)),0)</f>
        <v>0</v>
      </c>
    </row>
    <row r="4375" spans="1:5" x14ac:dyDescent="0.25">
      <c r="B4375" s="1">
        <f t="shared" ca="1" si="639"/>
        <v>0</v>
      </c>
      <c r="C4375" s="384">
        <f t="shared" si="638"/>
        <v>45717</v>
      </c>
      <c r="D4375" s="384">
        <f t="shared" si="638"/>
        <v>45747</v>
      </c>
      <c r="E4375" s="385">
        <f ca="1">IFERROR(INDEX('3. GRI Pricing'!$A$16:$AP$616,MATCH('PBI data'!$B4375,'3. GRI Pricing'!$A$16:$A$616,0),MATCH('PBI data'!$D4375,'3. GRI Pricing'!$A$16:$AP$16,0)),0)</f>
        <v>0</v>
      </c>
    </row>
    <row r="4376" spans="1:5" x14ac:dyDescent="0.25">
      <c r="B4376" s="1">
        <f t="shared" ca="1" si="639"/>
        <v>0</v>
      </c>
      <c r="C4376" s="384">
        <f t="shared" si="638"/>
        <v>45748</v>
      </c>
      <c r="D4376" s="384">
        <f t="shared" si="638"/>
        <v>45777</v>
      </c>
      <c r="E4376" s="385">
        <f ca="1">IFERROR(INDEX('3. GRI Pricing'!$A$16:$AP$616,MATCH('PBI data'!$B4376,'3. GRI Pricing'!$A$16:$A$616,0),MATCH('PBI data'!$D4376,'3. GRI Pricing'!$A$16:$AP$16,0)),0)</f>
        <v>0</v>
      </c>
    </row>
    <row r="4377" spans="1:5" x14ac:dyDescent="0.25">
      <c r="B4377" s="1">
        <f t="shared" ca="1" si="639"/>
        <v>0</v>
      </c>
      <c r="C4377" s="384">
        <f t="shared" si="638"/>
        <v>45778</v>
      </c>
      <c r="D4377" s="384">
        <f t="shared" si="638"/>
        <v>45808</v>
      </c>
      <c r="E4377" s="385">
        <f ca="1">IFERROR(INDEX('3. GRI Pricing'!$A$16:$AP$616,MATCH('PBI data'!$B4377,'3. GRI Pricing'!$A$16:$A$616,0),MATCH('PBI data'!$D4377,'3. GRI Pricing'!$A$16:$AP$16,0)),0)</f>
        <v>0</v>
      </c>
    </row>
    <row r="4378" spans="1:5" x14ac:dyDescent="0.25">
      <c r="B4378" s="1">
        <f t="shared" ca="1" si="639"/>
        <v>0</v>
      </c>
      <c r="C4378" s="384">
        <f t="shared" si="638"/>
        <v>45809</v>
      </c>
      <c r="D4378" s="384">
        <f t="shared" si="638"/>
        <v>45838</v>
      </c>
      <c r="E4378" s="385">
        <f ca="1">IFERROR(INDEX('3. GRI Pricing'!$A$16:$AP$616,MATCH('PBI data'!$B4378,'3. GRI Pricing'!$A$16:$A$616,0),MATCH('PBI data'!$D4378,'3. GRI Pricing'!$A$16:$AP$16,0)),0)</f>
        <v>0</v>
      </c>
    </row>
    <row r="4379" spans="1:5" x14ac:dyDescent="0.25">
      <c r="B4379" s="1">
        <f t="shared" ca="1" si="639"/>
        <v>0</v>
      </c>
      <c r="C4379" s="384">
        <f t="shared" si="638"/>
        <v>45839</v>
      </c>
      <c r="D4379" s="384">
        <f t="shared" si="638"/>
        <v>45869</v>
      </c>
      <c r="E4379" s="385">
        <f ca="1">IFERROR(INDEX('3. GRI Pricing'!$A$16:$AP$616,MATCH('PBI data'!$B4379,'3. GRI Pricing'!$A$16:$A$616,0),MATCH('PBI data'!$D4379,'3. GRI Pricing'!$A$16:$AP$16,0)),0)</f>
        <v>0</v>
      </c>
    </row>
    <row r="4380" spans="1:5" x14ac:dyDescent="0.25">
      <c r="B4380" s="1">
        <f t="shared" ca="1" si="639"/>
        <v>0</v>
      </c>
      <c r="C4380" s="384">
        <f t="shared" si="638"/>
        <v>45870</v>
      </c>
      <c r="D4380" s="384">
        <f t="shared" si="638"/>
        <v>45900</v>
      </c>
      <c r="E4380" s="385">
        <f ca="1">IFERROR(INDEX('3. GRI Pricing'!$A$16:$AP$616,MATCH('PBI data'!$B4380,'3. GRI Pricing'!$A$16:$A$616,0),MATCH('PBI data'!$D4380,'3. GRI Pricing'!$A$16:$AP$16,0)),0)</f>
        <v>0</v>
      </c>
    </row>
    <row r="4381" spans="1:5" x14ac:dyDescent="0.25">
      <c r="B4381" s="1">
        <f t="shared" ca="1" si="639"/>
        <v>0</v>
      </c>
      <c r="C4381" s="384">
        <f t="shared" si="638"/>
        <v>45901</v>
      </c>
      <c r="D4381" s="384">
        <f t="shared" si="638"/>
        <v>45930</v>
      </c>
      <c r="E4381" s="385">
        <f ca="1">IFERROR(INDEX('3. GRI Pricing'!$A$16:$AP$616,MATCH('PBI data'!$B4381,'3. GRI Pricing'!$A$16:$A$616,0),MATCH('PBI data'!$D4381,'3. GRI Pricing'!$A$16:$AP$16,0)),0)</f>
        <v>0</v>
      </c>
    </row>
    <row r="4382" spans="1:5" x14ac:dyDescent="0.25">
      <c r="A4382" s="381">
        <f>A4370+1</f>
        <v>366</v>
      </c>
      <c r="B4382" s="383">
        <f ca="1">OFFSET('3. GRI Pricing'!$A$16,'PBI data'!A4382,0)</f>
        <v>0</v>
      </c>
      <c r="C4382" s="384">
        <f t="shared" si="638"/>
        <v>45566</v>
      </c>
      <c r="D4382" s="384">
        <f t="shared" si="638"/>
        <v>45596</v>
      </c>
      <c r="E4382" s="385">
        <f ca="1">IFERROR(INDEX('3. GRI Pricing'!$A$16:$AP$616,MATCH('PBI data'!$B4382,'3. GRI Pricing'!$A$16:$A$616,0),MATCH('PBI data'!$D4382,'3. GRI Pricing'!$A$16:$AP$16,0)),0)</f>
        <v>0</v>
      </c>
    </row>
    <row r="4383" spans="1:5" x14ac:dyDescent="0.25">
      <c r="B4383" s="1">
        <f ca="1">B4382</f>
        <v>0</v>
      </c>
      <c r="C4383" s="384">
        <f t="shared" ref="C4383:D4398" si="640">C4371</f>
        <v>45597</v>
      </c>
      <c r="D4383" s="384">
        <f t="shared" si="640"/>
        <v>45626</v>
      </c>
      <c r="E4383" s="385">
        <f ca="1">IFERROR(INDEX('3. GRI Pricing'!$A$16:$AP$616,MATCH('PBI data'!$B4383,'3. GRI Pricing'!$A$16:$A$616,0),MATCH('PBI data'!$D4383,'3. GRI Pricing'!$A$16:$AP$16,0)),0)</f>
        <v>0</v>
      </c>
    </row>
    <row r="4384" spans="1:5" x14ac:dyDescent="0.25">
      <c r="B4384" s="1">
        <f t="shared" ref="B4384:B4393" ca="1" si="641">B4383</f>
        <v>0</v>
      </c>
      <c r="C4384" s="384">
        <f t="shared" si="640"/>
        <v>45627</v>
      </c>
      <c r="D4384" s="384">
        <f t="shared" si="640"/>
        <v>45657</v>
      </c>
      <c r="E4384" s="385">
        <f ca="1">IFERROR(INDEX('3. GRI Pricing'!$A$16:$AP$616,MATCH('PBI data'!$B4384,'3. GRI Pricing'!$A$16:$A$616,0),MATCH('PBI data'!$D4384,'3. GRI Pricing'!$A$16:$AP$16,0)),0)</f>
        <v>0</v>
      </c>
    </row>
    <row r="4385" spans="1:5" x14ac:dyDescent="0.25">
      <c r="B4385" s="1">
        <f t="shared" ca="1" si="641"/>
        <v>0</v>
      </c>
      <c r="C4385" s="384">
        <f t="shared" si="640"/>
        <v>45658</v>
      </c>
      <c r="D4385" s="384">
        <f t="shared" si="640"/>
        <v>45688</v>
      </c>
      <c r="E4385" s="385">
        <f ca="1">IFERROR(INDEX('3. GRI Pricing'!$A$16:$AP$616,MATCH('PBI data'!$B4385,'3. GRI Pricing'!$A$16:$A$616,0),MATCH('PBI data'!$D4385,'3. GRI Pricing'!$A$16:$AP$16,0)),0)</f>
        <v>0</v>
      </c>
    </row>
    <row r="4386" spans="1:5" x14ac:dyDescent="0.25">
      <c r="B4386" s="1">
        <f t="shared" ca="1" si="641"/>
        <v>0</v>
      </c>
      <c r="C4386" s="384">
        <f t="shared" si="640"/>
        <v>45689</v>
      </c>
      <c r="D4386" s="384">
        <f t="shared" si="640"/>
        <v>45716</v>
      </c>
      <c r="E4386" s="385">
        <f ca="1">IFERROR(INDEX('3. GRI Pricing'!$A$16:$AP$616,MATCH('PBI data'!$B4386,'3. GRI Pricing'!$A$16:$A$616,0),MATCH('PBI data'!$D4386,'3. GRI Pricing'!$A$16:$AP$16,0)),0)</f>
        <v>0</v>
      </c>
    </row>
    <row r="4387" spans="1:5" x14ac:dyDescent="0.25">
      <c r="B4387" s="1">
        <f t="shared" ca="1" si="641"/>
        <v>0</v>
      </c>
      <c r="C4387" s="384">
        <f t="shared" si="640"/>
        <v>45717</v>
      </c>
      <c r="D4387" s="384">
        <f t="shared" si="640"/>
        <v>45747</v>
      </c>
      <c r="E4387" s="385">
        <f ca="1">IFERROR(INDEX('3. GRI Pricing'!$A$16:$AP$616,MATCH('PBI data'!$B4387,'3. GRI Pricing'!$A$16:$A$616,0),MATCH('PBI data'!$D4387,'3. GRI Pricing'!$A$16:$AP$16,0)),0)</f>
        <v>0</v>
      </c>
    </row>
    <row r="4388" spans="1:5" x14ac:dyDescent="0.25">
      <c r="B4388" s="1">
        <f t="shared" ca="1" si="641"/>
        <v>0</v>
      </c>
      <c r="C4388" s="384">
        <f t="shared" si="640"/>
        <v>45748</v>
      </c>
      <c r="D4388" s="384">
        <f t="shared" si="640"/>
        <v>45777</v>
      </c>
      <c r="E4388" s="385">
        <f ca="1">IFERROR(INDEX('3. GRI Pricing'!$A$16:$AP$616,MATCH('PBI data'!$B4388,'3. GRI Pricing'!$A$16:$A$616,0),MATCH('PBI data'!$D4388,'3. GRI Pricing'!$A$16:$AP$16,0)),0)</f>
        <v>0</v>
      </c>
    </row>
    <row r="4389" spans="1:5" x14ac:dyDescent="0.25">
      <c r="B4389" s="1">
        <f t="shared" ca="1" si="641"/>
        <v>0</v>
      </c>
      <c r="C4389" s="384">
        <f t="shared" si="640"/>
        <v>45778</v>
      </c>
      <c r="D4389" s="384">
        <f t="shared" si="640"/>
        <v>45808</v>
      </c>
      <c r="E4389" s="385">
        <f ca="1">IFERROR(INDEX('3. GRI Pricing'!$A$16:$AP$616,MATCH('PBI data'!$B4389,'3. GRI Pricing'!$A$16:$A$616,0),MATCH('PBI data'!$D4389,'3. GRI Pricing'!$A$16:$AP$16,0)),0)</f>
        <v>0</v>
      </c>
    </row>
    <row r="4390" spans="1:5" x14ac:dyDescent="0.25">
      <c r="B4390" s="1">
        <f t="shared" ca="1" si="641"/>
        <v>0</v>
      </c>
      <c r="C4390" s="384">
        <f t="shared" si="640"/>
        <v>45809</v>
      </c>
      <c r="D4390" s="384">
        <f t="shared" si="640"/>
        <v>45838</v>
      </c>
      <c r="E4390" s="385">
        <f ca="1">IFERROR(INDEX('3. GRI Pricing'!$A$16:$AP$616,MATCH('PBI data'!$B4390,'3. GRI Pricing'!$A$16:$A$616,0),MATCH('PBI data'!$D4390,'3. GRI Pricing'!$A$16:$AP$16,0)),0)</f>
        <v>0</v>
      </c>
    </row>
    <row r="4391" spans="1:5" x14ac:dyDescent="0.25">
      <c r="B4391" s="1">
        <f t="shared" ca="1" si="641"/>
        <v>0</v>
      </c>
      <c r="C4391" s="384">
        <f t="shared" si="640"/>
        <v>45839</v>
      </c>
      <c r="D4391" s="384">
        <f t="shared" si="640"/>
        <v>45869</v>
      </c>
      <c r="E4391" s="385">
        <f ca="1">IFERROR(INDEX('3. GRI Pricing'!$A$16:$AP$616,MATCH('PBI data'!$B4391,'3. GRI Pricing'!$A$16:$A$616,0),MATCH('PBI data'!$D4391,'3. GRI Pricing'!$A$16:$AP$16,0)),0)</f>
        <v>0</v>
      </c>
    </row>
    <row r="4392" spans="1:5" x14ac:dyDescent="0.25">
      <c r="B4392" s="1">
        <f t="shared" ca="1" si="641"/>
        <v>0</v>
      </c>
      <c r="C4392" s="384">
        <f t="shared" si="640"/>
        <v>45870</v>
      </c>
      <c r="D4392" s="384">
        <f t="shared" si="640"/>
        <v>45900</v>
      </c>
      <c r="E4392" s="385">
        <f ca="1">IFERROR(INDEX('3. GRI Pricing'!$A$16:$AP$616,MATCH('PBI data'!$B4392,'3. GRI Pricing'!$A$16:$A$616,0),MATCH('PBI data'!$D4392,'3. GRI Pricing'!$A$16:$AP$16,0)),0)</f>
        <v>0</v>
      </c>
    </row>
    <row r="4393" spans="1:5" x14ac:dyDescent="0.25">
      <c r="B4393" s="1">
        <f t="shared" ca="1" si="641"/>
        <v>0</v>
      </c>
      <c r="C4393" s="384">
        <f t="shared" si="640"/>
        <v>45901</v>
      </c>
      <c r="D4393" s="384">
        <f t="shared" si="640"/>
        <v>45930</v>
      </c>
      <c r="E4393" s="385">
        <f ca="1">IFERROR(INDEX('3. GRI Pricing'!$A$16:$AP$616,MATCH('PBI data'!$B4393,'3. GRI Pricing'!$A$16:$A$616,0),MATCH('PBI data'!$D4393,'3. GRI Pricing'!$A$16:$AP$16,0)),0)</f>
        <v>0</v>
      </c>
    </row>
    <row r="4394" spans="1:5" x14ac:dyDescent="0.25">
      <c r="A4394" s="381">
        <f>A4382+1</f>
        <v>367</v>
      </c>
      <c r="B4394" s="383">
        <f ca="1">OFFSET('3. GRI Pricing'!$A$16,'PBI data'!A4394,0)</f>
        <v>0</v>
      </c>
      <c r="C4394" s="384">
        <f t="shared" si="640"/>
        <v>45566</v>
      </c>
      <c r="D4394" s="384">
        <f t="shared" si="640"/>
        <v>45596</v>
      </c>
      <c r="E4394" s="385">
        <f ca="1">IFERROR(INDEX('3. GRI Pricing'!$A$16:$AP$616,MATCH('PBI data'!$B4394,'3. GRI Pricing'!$A$16:$A$616,0),MATCH('PBI data'!$D4394,'3. GRI Pricing'!$A$16:$AP$16,0)),0)</f>
        <v>0</v>
      </c>
    </row>
    <row r="4395" spans="1:5" x14ac:dyDescent="0.25">
      <c r="B4395" s="1">
        <f ca="1">B4394</f>
        <v>0</v>
      </c>
      <c r="C4395" s="384">
        <f t="shared" si="640"/>
        <v>45597</v>
      </c>
      <c r="D4395" s="384">
        <f t="shared" si="640"/>
        <v>45626</v>
      </c>
      <c r="E4395" s="385">
        <f ca="1">IFERROR(INDEX('3. GRI Pricing'!$A$16:$AP$616,MATCH('PBI data'!$B4395,'3. GRI Pricing'!$A$16:$A$616,0),MATCH('PBI data'!$D4395,'3. GRI Pricing'!$A$16:$AP$16,0)),0)</f>
        <v>0</v>
      </c>
    </row>
    <row r="4396" spans="1:5" x14ac:dyDescent="0.25">
      <c r="B4396" s="1">
        <f t="shared" ref="B4396:B4405" ca="1" si="642">B4395</f>
        <v>0</v>
      </c>
      <c r="C4396" s="384">
        <f t="shared" si="640"/>
        <v>45627</v>
      </c>
      <c r="D4396" s="384">
        <f t="shared" si="640"/>
        <v>45657</v>
      </c>
      <c r="E4396" s="385">
        <f ca="1">IFERROR(INDEX('3. GRI Pricing'!$A$16:$AP$616,MATCH('PBI data'!$B4396,'3. GRI Pricing'!$A$16:$A$616,0),MATCH('PBI data'!$D4396,'3. GRI Pricing'!$A$16:$AP$16,0)),0)</f>
        <v>0</v>
      </c>
    </row>
    <row r="4397" spans="1:5" x14ac:dyDescent="0.25">
      <c r="B4397" s="1">
        <f t="shared" ca="1" si="642"/>
        <v>0</v>
      </c>
      <c r="C4397" s="384">
        <f t="shared" si="640"/>
        <v>45658</v>
      </c>
      <c r="D4397" s="384">
        <f t="shared" si="640"/>
        <v>45688</v>
      </c>
      <c r="E4397" s="385">
        <f ca="1">IFERROR(INDEX('3. GRI Pricing'!$A$16:$AP$616,MATCH('PBI data'!$B4397,'3. GRI Pricing'!$A$16:$A$616,0),MATCH('PBI data'!$D4397,'3. GRI Pricing'!$A$16:$AP$16,0)),0)</f>
        <v>0</v>
      </c>
    </row>
    <row r="4398" spans="1:5" x14ac:dyDescent="0.25">
      <c r="B4398" s="1">
        <f t="shared" ca="1" si="642"/>
        <v>0</v>
      </c>
      <c r="C4398" s="384">
        <f t="shared" si="640"/>
        <v>45689</v>
      </c>
      <c r="D4398" s="384">
        <f t="shared" si="640"/>
        <v>45716</v>
      </c>
      <c r="E4398" s="385">
        <f ca="1">IFERROR(INDEX('3. GRI Pricing'!$A$16:$AP$616,MATCH('PBI data'!$B4398,'3. GRI Pricing'!$A$16:$A$616,0),MATCH('PBI data'!$D4398,'3. GRI Pricing'!$A$16:$AP$16,0)),0)</f>
        <v>0</v>
      </c>
    </row>
    <row r="4399" spans="1:5" x14ac:dyDescent="0.25">
      <c r="B4399" s="1">
        <f t="shared" ca="1" si="642"/>
        <v>0</v>
      </c>
      <c r="C4399" s="384">
        <f t="shared" ref="C4399:D4414" si="643">C4387</f>
        <v>45717</v>
      </c>
      <c r="D4399" s="384">
        <f t="shared" si="643"/>
        <v>45747</v>
      </c>
      <c r="E4399" s="385">
        <f ca="1">IFERROR(INDEX('3. GRI Pricing'!$A$16:$AP$616,MATCH('PBI data'!$B4399,'3. GRI Pricing'!$A$16:$A$616,0),MATCH('PBI data'!$D4399,'3. GRI Pricing'!$A$16:$AP$16,0)),0)</f>
        <v>0</v>
      </c>
    </row>
    <row r="4400" spans="1:5" x14ac:dyDescent="0.25">
      <c r="B4400" s="1">
        <f t="shared" ca="1" si="642"/>
        <v>0</v>
      </c>
      <c r="C4400" s="384">
        <f t="shared" si="643"/>
        <v>45748</v>
      </c>
      <c r="D4400" s="384">
        <f t="shared" si="643"/>
        <v>45777</v>
      </c>
      <c r="E4400" s="385">
        <f ca="1">IFERROR(INDEX('3. GRI Pricing'!$A$16:$AP$616,MATCH('PBI data'!$B4400,'3. GRI Pricing'!$A$16:$A$616,0),MATCH('PBI data'!$D4400,'3. GRI Pricing'!$A$16:$AP$16,0)),0)</f>
        <v>0</v>
      </c>
    </row>
    <row r="4401" spans="1:5" x14ac:dyDescent="0.25">
      <c r="B4401" s="1">
        <f t="shared" ca="1" si="642"/>
        <v>0</v>
      </c>
      <c r="C4401" s="384">
        <f t="shared" si="643"/>
        <v>45778</v>
      </c>
      <c r="D4401" s="384">
        <f t="shared" si="643"/>
        <v>45808</v>
      </c>
      <c r="E4401" s="385">
        <f ca="1">IFERROR(INDEX('3. GRI Pricing'!$A$16:$AP$616,MATCH('PBI data'!$B4401,'3. GRI Pricing'!$A$16:$A$616,0),MATCH('PBI data'!$D4401,'3. GRI Pricing'!$A$16:$AP$16,0)),0)</f>
        <v>0</v>
      </c>
    </row>
    <row r="4402" spans="1:5" x14ac:dyDescent="0.25">
      <c r="B4402" s="1">
        <f t="shared" ca="1" si="642"/>
        <v>0</v>
      </c>
      <c r="C4402" s="384">
        <f t="shared" si="643"/>
        <v>45809</v>
      </c>
      <c r="D4402" s="384">
        <f t="shared" si="643"/>
        <v>45838</v>
      </c>
      <c r="E4402" s="385">
        <f ca="1">IFERROR(INDEX('3. GRI Pricing'!$A$16:$AP$616,MATCH('PBI data'!$B4402,'3. GRI Pricing'!$A$16:$A$616,0),MATCH('PBI data'!$D4402,'3. GRI Pricing'!$A$16:$AP$16,0)),0)</f>
        <v>0</v>
      </c>
    </row>
    <row r="4403" spans="1:5" x14ac:dyDescent="0.25">
      <c r="B4403" s="1">
        <f t="shared" ca="1" si="642"/>
        <v>0</v>
      </c>
      <c r="C4403" s="384">
        <f t="shared" si="643"/>
        <v>45839</v>
      </c>
      <c r="D4403" s="384">
        <f t="shared" si="643"/>
        <v>45869</v>
      </c>
      <c r="E4403" s="385">
        <f ca="1">IFERROR(INDEX('3. GRI Pricing'!$A$16:$AP$616,MATCH('PBI data'!$B4403,'3. GRI Pricing'!$A$16:$A$616,0),MATCH('PBI data'!$D4403,'3. GRI Pricing'!$A$16:$AP$16,0)),0)</f>
        <v>0</v>
      </c>
    </row>
    <row r="4404" spans="1:5" x14ac:dyDescent="0.25">
      <c r="B4404" s="1">
        <f t="shared" ca="1" si="642"/>
        <v>0</v>
      </c>
      <c r="C4404" s="384">
        <f t="shared" si="643"/>
        <v>45870</v>
      </c>
      <c r="D4404" s="384">
        <f t="shared" si="643"/>
        <v>45900</v>
      </c>
      <c r="E4404" s="385">
        <f ca="1">IFERROR(INDEX('3. GRI Pricing'!$A$16:$AP$616,MATCH('PBI data'!$B4404,'3. GRI Pricing'!$A$16:$A$616,0),MATCH('PBI data'!$D4404,'3. GRI Pricing'!$A$16:$AP$16,0)),0)</f>
        <v>0</v>
      </c>
    </row>
    <row r="4405" spans="1:5" x14ac:dyDescent="0.25">
      <c r="B4405" s="1">
        <f t="shared" ca="1" si="642"/>
        <v>0</v>
      </c>
      <c r="C4405" s="384">
        <f t="shared" si="643"/>
        <v>45901</v>
      </c>
      <c r="D4405" s="384">
        <f t="shared" si="643"/>
        <v>45930</v>
      </c>
      <c r="E4405" s="385">
        <f ca="1">IFERROR(INDEX('3. GRI Pricing'!$A$16:$AP$616,MATCH('PBI data'!$B4405,'3. GRI Pricing'!$A$16:$A$616,0),MATCH('PBI data'!$D4405,'3. GRI Pricing'!$A$16:$AP$16,0)),0)</f>
        <v>0</v>
      </c>
    </row>
    <row r="4406" spans="1:5" x14ac:dyDescent="0.25">
      <c r="A4406" s="381">
        <f>A4394+1</f>
        <v>368</v>
      </c>
      <c r="B4406" s="383">
        <f ca="1">OFFSET('3. GRI Pricing'!$A$16,'PBI data'!A4406,0)</f>
        <v>0</v>
      </c>
      <c r="C4406" s="384">
        <f t="shared" si="643"/>
        <v>45566</v>
      </c>
      <c r="D4406" s="384">
        <f t="shared" si="643"/>
        <v>45596</v>
      </c>
      <c r="E4406" s="385">
        <f ca="1">IFERROR(INDEX('3. GRI Pricing'!$A$16:$AP$616,MATCH('PBI data'!$B4406,'3. GRI Pricing'!$A$16:$A$616,0),MATCH('PBI data'!$D4406,'3. GRI Pricing'!$A$16:$AP$16,0)),0)</f>
        <v>0</v>
      </c>
    </row>
    <row r="4407" spans="1:5" x14ac:dyDescent="0.25">
      <c r="B4407" s="1">
        <f ca="1">B4406</f>
        <v>0</v>
      </c>
      <c r="C4407" s="384">
        <f t="shared" si="643"/>
        <v>45597</v>
      </c>
      <c r="D4407" s="384">
        <f t="shared" si="643"/>
        <v>45626</v>
      </c>
      <c r="E4407" s="385">
        <f ca="1">IFERROR(INDEX('3. GRI Pricing'!$A$16:$AP$616,MATCH('PBI data'!$B4407,'3. GRI Pricing'!$A$16:$A$616,0),MATCH('PBI data'!$D4407,'3. GRI Pricing'!$A$16:$AP$16,0)),0)</f>
        <v>0</v>
      </c>
    </row>
    <row r="4408" spans="1:5" x14ac:dyDescent="0.25">
      <c r="B4408" s="1">
        <f t="shared" ref="B4408:B4417" ca="1" si="644">B4407</f>
        <v>0</v>
      </c>
      <c r="C4408" s="384">
        <f t="shared" si="643"/>
        <v>45627</v>
      </c>
      <c r="D4408" s="384">
        <f t="shared" si="643"/>
        <v>45657</v>
      </c>
      <c r="E4408" s="385">
        <f ca="1">IFERROR(INDEX('3. GRI Pricing'!$A$16:$AP$616,MATCH('PBI data'!$B4408,'3. GRI Pricing'!$A$16:$A$616,0),MATCH('PBI data'!$D4408,'3. GRI Pricing'!$A$16:$AP$16,0)),0)</f>
        <v>0</v>
      </c>
    </row>
    <row r="4409" spans="1:5" x14ac:dyDescent="0.25">
      <c r="B4409" s="1">
        <f t="shared" ca="1" si="644"/>
        <v>0</v>
      </c>
      <c r="C4409" s="384">
        <f t="shared" si="643"/>
        <v>45658</v>
      </c>
      <c r="D4409" s="384">
        <f t="shared" si="643"/>
        <v>45688</v>
      </c>
      <c r="E4409" s="385">
        <f ca="1">IFERROR(INDEX('3. GRI Pricing'!$A$16:$AP$616,MATCH('PBI data'!$B4409,'3. GRI Pricing'!$A$16:$A$616,0),MATCH('PBI data'!$D4409,'3. GRI Pricing'!$A$16:$AP$16,0)),0)</f>
        <v>0</v>
      </c>
    </row>
    <row r="4410" spans="1:5" x14ac:dyDescent="0.25">
      <c r="B4410" s="1">
        <f t="shared" ca="1" si="644"/>
        <v>0</v>
      </c>
      <c r="C4410" s="384">
        <f t="shared" si="643"/>
        <v>45689</v>
      </c>
      <c r="D4410" s="384">
        <f t="shared" si="643"/>
        <v>45716</v>
      </c>
      <c r="E4410" s="385">
        <f ca="1">IFERROR(INDEX('3. GRI Pricing'!$A$16:$AP$616,MATCH('PBI data'!$B4410,'3. GRI Pricing'!$A$16:$A$616,0),MATCH('PBI data'!$D4410,'3. GRI Pricing'!$A$16:$AP$16,0)),0)</f>
        <v>0</v>
      </c>
    </row>
    <row r="4411" spans="1:5" x14ac:dyDescent="0.25">
      <c r="B4411" s="1">
        <f t="shared" ca="1" si="644"/>
        <v>0</v>
      </c>
      <c r="C4411" s="384">
        <f t="shared" si="643"/>
        <v>45717</v>
      </c>
      <c r="D4411" s="384">
        <f t="shared" si="643"/>
        <v>45747</v>
      </c>
      <c r="E4411" s="385">
        <f ca="1">IFERROR(INDEX('3. GRI Pricing'!$A$16:$AP$616,MATCH('PBI data'!$B4411,'3. GRI Pricing'!$A$16:$A$616,0),MATCH('PBI data'!$D4411,'3. GRI Pricing'!$A$16:$AP$16,0)),0)</f>
        <v>0</v>
      </c>
    </row>
    <row r="4412" spans="1:5" x14ac:dyDescent="0.25">
      <c r="B4412" s="1">
        <f t="shared" ca="1" si="644"/>
        <v>0</v>
      </c>
      <c r="C4412" s="384">
        <f t="shared" si="643"/>
        <v>45748</v>
      </c>
      <c r="D4412" s="384">
        <f t="shared" si="643"/>
        <v>45777</v>
      </c>
      <c r="E4412" s="385">
        <f ca="1">IFERROR(INDEX('3. GRI Pricing'!$A$16:$AP$616,MATCH('PBI data'!$B4412,'3. GRI Pricing'!$A$16:$A$616,0),MATCH('PBI data'!$D4412,'3. GRI Pricing'!$A$16:$AP$16,0)),0)</f>
        <v>0</v>
      </c>
    </row>
    <row r="4413" spans="1:5" x14ac:dyDescent="0.25">
      <c r="B4413" s="1">
        <f t="shared" ca="1" si="644"/>
        <v>0</v>
      </c>
      <c r="C4413" s="384">
        <f t="shared" si="643"/>
        <v>45778</v>
      </c>
      <c r="D4413" s="384">
        <f t="shared" si="643"/>
        <v>45808</v>
      </c>
      <c r="E4413" s="385">
        <f ca="1">IFERROR(INDEX('3. GRI Pricing'!$A$16:$AP$616,MATCH('PBI data'!$B4413,'3. GRI Pricing'!$A$16:$A$616,0),MATCH('PBI data'!$D4413,'3. GRI Pricing'!$A$16:$AP$16,0)),0)</f>
        <v>0</v>
      </c>
    </row>
    <row r="4414" spans="1:5" x14ac:dyDescent="0.25">
      <c r="B4414" s="1">
        <f t="shared" ca="1" si="644"/>
        <v>0</v>
      </c>
      <c r="C4414" s="384">
        <f t="shared" si="643"/>
        <v>45809</v>
      </c>
      <c r="D4414" s="384">
        <f t="shared" si="643"/>
        <v>45838</v>
      </c>
      <c r="E4414" s="385">
        <f ca="1">IFERROR(INDEX('3. GRI Pricing'!$A$16:$AP$616,MATCH('PBI data'!$B4414,'3. GRI Pricing'!$A$16:$A$616,0),MATCH('PBI data'!$D4414,'3. GRI Pricing'!$A$16:$AP$16,0)),0)</f>
        <v>0</v>
      </c>
    </row>
    <row r="4415" spans="1:5" x14ac:dyDescent="0.25">
      <c r="B4415" s="1">
        <f t="shared" ca="1" si="644"/>
        <v>0</v>
      </c>
      <c r="C4415" s="384">
        <f t="shared" ref="C4415:D4430" si="645">C4403</f>
        <v>45839</v>
      </c>
      <c r="D4415" s="384">
        <f t="shared" si="645"/>
        <v>45869</v>
      </c>
      <c r="E4415" s="385">
        <f ca="1">IFERROR(INDEX('3. GRI Pricing'!$A$16:$AP$616,MATCH('PBI data'!$B4415,'3. GRI Pricing'!$A$16:$A$616,0),MATCH('PBI data'!$D4415,'3. GRI Pricing'!$A$16:$AP$16,0)),0)</f>
        <v>0</v>
      </c>
    </row>
    <row r="4416" spans="1:5" x14ac:dyDescent="0.25">
      <c r="B4416" s="1">
        <f t="shared" ca="1" si="644"/>
        <v>0</v>
      </c>
      <c r="C4416" s="384">
        <f t="shared" si="645"/>
        <v>45870</v>
      </c>
      <c r="D4416" s="384">
        <f t="shared" si="645"/>
        <v>45900</v>
      </c>
      <c r="E4416" s="385">
        <f ca="1">IFERROR(INDEX('3. GRI Pricing'!$A$16:$AP$616,MATCH('PBI data'!$B4416,'3. GRI Pricing'!$A$16:$A$616,0),MATCH('PBI data'!$D4416,'3. GRI Pricing'!$A$16:$AP$16,0)),0)</f>
        <v>0</v>
      </c>
    </row>
    <row r="4417" spans="1:5" x14ac:dyDescent="0.25">
      <c r="B4417" s="1">
        <f t="shared" ca="1" si="644"/>
        <v>0</v>
      </c>
      <c r="C4417" s="384">
        <f t="shared" si="645"/>
        <v>45901</v>
      </c>
      <c r="D4417" s="384">
        <f t="shared" si="645"/>
        <v>45930</v>
      </c>
      <c r="E4417" s="385">
        <f ca="1">IFERROR(INDEX('3. GRI Pricing'!$A$16:$AP$616,MATCH('PBI data'!$B4417,'3. GRI Pricing'!$A$16:$A$616,0),MATCH('PBI data'!$D4417,'3. GRI Pricing'!$A$16:$AP$16,0)),0)</f>
        <v>0</v>
      </c>
    </row>
    <row r="4418" spans="1:5" x14ac:dyDescent="0.25">
      <c r="A4418" s="381">
        <f>A4406+1</f>
        <v>369</v>
      </c>
      <c r="B4418" s="383">
        <f ca="1">OFFSET('3. GRI Pricing'!$A$16,'PBI data'!A4418,0)</f>
        <v>0</v>
      </c>
      <c r="C4418" s="384">
        <f t="shared" si="645"/>
        <v>45566</v>
      </c>
      <c r="D4418" s="384">
        <f t="shared" si="645"/>
        <v>45596</v>
      </c>
      <c r="E4418" s="385">
        <f ca="1">IFERROR(INDEX('3. GRI Pricing'!$A$16:$AP$616,MATCH('PBI data'!$B4418,'3. GRI Pricing'!$A$16:$A$616,0),MATCH('PBI data'!$D4418,'3. GRI Pricing'!$A$16:$AP$16,0)),0)</f>
        <v>0</v>
      </c>
    </row>
    <row r="4419" spans="1:5" x14ac:dyDescent="0.25">
      <c r="B4419" s="1">
        <f ca="1">B4418</f>
        <v>0</v>
      </c>
      <c r="C4419" s="384">
        <f t="shared" si="645"/>
        <v>45597</v>
      </c>
      <c r="D4419" s="384">
        <f t="shared" si="645"/>
        <v>45626</v>
      </c>
      <c r="E4419" s="385">
        <f ca="1">IFERROR(INDEX('3. GRI Pricing'!$A$16:$AP$616,MATCH('PBI data'!$B4419,'3. GRI Pricing'!$A$16:$A$616,0),MATCH('PBI data'!$D4419,'3. GRI Pricing'!$A$16:$AP$16,0)),0)</f>
        <v>0</v>
      </c>
    </row>
    <row r="4420" spans="1:5" x14ac:dyDescent="0.25">
      <c r="B4420" s="1">
        <f t="shared" ref="B4420:B4429" ca="1" si="646">B4419</f>
        <v>0</v>
      </c>
      <c r="C4420" s="384">
        <f t="shared" si="645"/>
        <v>45627</v>
      </c>
      <c r="D4420" s="384">
        <f t="shared" si="645"/>
        <v>45657</v>
      </c>
      <c r="E4420" s="385">
        <f ca="1">IFERROR(INDEX('3. GRI Pricing'!$A$16:$AP$616,MATCH('PBI data'!$B4420,'3. GRI Pricing'!$A$16:$A$616,0),MATCH('PBI data'!$D4420,'3. GRI Pricing'!$A$16:$AP$16,0)),0)</f>
        <v>0</v>
      </c>
    </row>
    <row r="4421" spans="1:5" x14ac:dyDescent="0.25">
      <c r="B4421" s="1">
        <f t="shared" ca="1" si="646"/>
        <v>0</v>
      </c>
      <c r="C4421" s="384">
        <f t="shared" si="645"/>
        <v>45658</v>
      </c>
      <c r="D4421" s="384">
        <f t="shared" si="645"/>
        <v>45688</v>
      </c>
      <c r="E4421" s="385">
        <f ca="1">IFERROR(INDEX('3. GRI Pricing'!$A$16:$AP$616,MATCH('PBI data'!$B4421,'3. GRI Pricing'!$A$16:$A$616,0),MATCH('PBI data'!$D4421,'3. GRI Pricing'!$A$16:$AP$16,0)),0)</f>
        <v>0</v>
      </c>
    </row>
    <row r="4422" spans="1:5" x14ac:dyDescent="0.25">
      <c r="B4422" s="1">
        <f t="shared" ca="1" si="646"/>
        <v>0</v>
      </c>
      <c r="C4422" s="384">
        <f t="shared" si="645"/>
        <v>45689</v>
      </c>
      <c r="D4422" s="384">
        <f t="shared" si="645"/>
        <v>45716</v>
      </c>
      <c r="E4422" s="385">
        <f ca="1">IFERROR(INDEX('3. GRI Pricing'!$A$16:$AP$616,MATCH('PBI data'!$B4422,'3. GRI Pricing'!$A$16:$A$616,0),MATCH('PBI data'!$D4422,'3. GRI Pricing'!$A$16:$AP$16,0)),0)</f>
        <v>0</v>
      </c>
    </row>
    <row r="4423" spans="1:5" x14ac:dyDescent="0.25">
      <c r="B4423" s="1">
        <f t="shared" ca="1" si="646"/>
        <v>0</v>
      </c>
      <c r="C4423" s="384">
        <f t="shared" si="645"/>
        <v>45717</v>
      </c>
      <c r="D4423" s="384">
        <f t="shared" si="645"/>
        <v>45747</v>
      </c>
      <c r="E4423" s="385">
        <f ca="1">IFERROR(INDEX('3. GRI Pricing'!$A$16:$AP$616,MATCH('PBI data'!$B4423,'3. GRI Pricing'!$A$16:$A$616,0),MATCH('PBI data'!$D4423,'3. GRI Pricing'!$A$16:$AP$16,0)),0)</f>
        <v>0</v>
      </c>
    </row>
    <row r="4424" spans="1:5" x14ac:dyDescent="0.25">
      <c r="B4424" s="1">
        <f t="shared" ca="1" si="646"/>
        <v>0</v>
      </c>
      <c r="C4424" s="384">
        <f t="shared" si="645"/>
        <v>45748</v>
      </c>
      <c r="D4424" s="384">
        <f t="shared" si="645"/>
        <v>45777</v>
      </c>
      <c r="E4424" s="385">
        <f ca="1">IFERROR(INDEX('3. GRI Pricing'!$A$16:$AP$616,MATCH('PBI data'!$B4424,'3. GRI Pricing'!$A$16:$A$616,0),MATCH('PBI data'!$D4424,'3. GRI Pricing'!$A$16:$AP$16,0)),0)</f>
        <v>0</v>
      </c>
    </row>
    <row r="4425" spans="1:5" x14ac:dyDescent="0.25">
      <c r="B4425" s="1">
        <f t="shared" ca="1" si="646"/>
        <v>0</v>
      </c>
      <c r="C4425" s="384">
        <f t="shared" si="645"/>
        <v>45778</v>
      </c>
      <c r="D4425" s="384">
        <f t="shared" si="645"/>
        <v>45808</v>
      </c>
      <c r="E4425" s="385">
        <f ca="1">IFERROR(INDEX('3. GRI Pricing'!$A$16:$AP$616,MATCH('PBI data'!$B4425,'3. GRI Pricing'!$A$16:$A$616,0),MATCH('PBI data'!$D4425,'3. GRI Pricing'!$A$16:$AP$16,0)),0)</f>
        <v>0</v>
      </c>
    </row>
    <row r="4426" spans="1:5" x14ac:dyDescent="0.25">
      <c r="B4426" s="1">
        <f t="shared" ca="1" si="646"/>
        <v>0</v>
      </c>
      <c r="C4426" s="384">
        <f t="shared" si="645"/>
        <v>45809</v>
      </c>
      <c r="D4426" s="384">
        <f t="shared" si="645"/>
        <v>45838</v>
      </c>
      <c r="E4426" s="385">
        <f ca="1">IFERROR(INDEX('3. GRI Pricing'!$A$16:$AP$616,MATCH('PBI data'!$B4426,'3. GRI Pricing'!$A$16:$A$616,0),MATCH('PBI data'!$D4426,'3. GRI Pricing'!$A$16:$AP$16,0)),0)</f>
        <v>0</v>
      </c>
    </row>
    <row r="4427" spans="1:5" x14ac:dyDescent="0.25">
      <c r="B4427" s="1">
        <f t="shared" ca="1" si="646"/>
        <v>0</v>
      </c>
      <c r="C4427" s="384">
        <f t="shared" si="645"/>
        <v>45839</v>
      </c>
      <c r="D4427" s="384">
        <f t="shared" si="645"/>
        <v>45869</v>
      </c>
      <c r="E4427" s="385">
        <f ca="1">IFERROR(INDEX('3. GRI Pricing'!$A$16:$AP$616,MATCH('PBI data'!$B4427,'3. GRI Pricing'!$A$16:$A$616,0),MATCH('PBI data'!$D4427,'3. GRI Pricing'!$A$16:$AP$16,0)),0)</f>
        <v>0</v>
      </c>
    </row>
    <row r="4428" spans="1:5" x14ac:dyDescent="0.25">
      <c r="B4428" s="1">
        <f t="shared" ca="1" si="646"/>
        <v>0</v>
      </c>
      <c r="C4428" s="384">
        <f t="shared" si="645"/>
        <v>45870</v>
      </c>
      <c r="D4428" s="384">
        <f t="shared" si="645"/>
        <v>45900</v>
      </c>
      <c r="E4428" s="385">
        <f ca="1">IFERROR(INDEX('3. GRI Pricing'!$A$16:$AP$616,MATCH('PBI data'!$B4428,'3. GRI Pricing'!$A$16:$A$616,0),MATCH('PBI data'!$D4428,'3. GRI Pricing'!$A$16:$AP$16,0)),0)</f>
        <v>0</v>
      </c>
    </row>
    <row r="4429" spans="1:5" x14ac:dyDescent="0.25">
      <c r="B4429" s="1">
        <f t="shared" ca="1" si="646"/>
        <v>0</v>
      </c>
      <c r="C4429" s="384">
        <f t="shared" si="645"/>
        <v>45901</v>
      </c>
      <c r="D4429" s="384">
        <f t="shared" si="645"/>
        <v>45930</v>
      </c>
      <c r="E4429" s="385">
        <f ca="1">IFERROR(INDEX('3. GRI Pricing'!$A$16:$AP$616,MATCH('PBI data'!$B4429,'3. GRI Pricing'!$A$16:$A$616,0),MATCH('PBI data'!$D4429,'3. GRI Pricing'!$A$16:$AP$16,0)),0)</f>
        <v>0</v>
      </c>
    </row>
    <row r="4430" spans="1:5" x14ac:dyDescent="0.25">
      <c r="A4430" s="381">
        <f>A4418+1</f>
        <v>370</v>
      </c>
      <c r="B4430" s="383">
        <f ca="1">OFFSET('3. GRI Pricing'!$A$16,'PBI data'!A4430,0)</f>
        <v>0</v>
      </c>
      <c r="C4430" s="384">
        <f t="shared" si="645"/>
        <v>45566</v>
      </c>
      <c r="D4430" s="384">
        <f t="shared" si="645"/>
        <v>45596</v>
      </c>
      <c r="E4430" s="385">
        <f ca="1">IFERROR(INDEX('3. GRI Pricing'!$A$16:$AP$616,MATCH('PBI data'!$B4430,'3. GRI Pricing'!$A$16:$A$616,0),MATCH('PBI data'!$D4430,'3. GRI Pricing'!$A$16:$AP$16,0)),0)</f>
        <v>0</v>
      </c>
    </row>
    <row r="4431" spans="1:5" x14ac:dyDescent="0.25">
      <c r="B4431" s="1">
        <f ca="1">B4430</f>
        <v>0</v>
      </c>
      <c r="C4431" s="384">
        <f t="shared" ref="C4431:D4446" si="647">C4419</f>
        <v>45597</v>
      </c>
      <c r="D4431" s="384">
        <f t="shared" si="647"/>
        <v>45626</v>
      </c>
      <c r="E4431" s="385">
        <f ca="1">IFERROR(INDEX('3. GRI Pricing'!$A$16:$AP$616,MATCH('PBI data'!$B4431,'3. GRI Pricing'!$A$16:$A$616,0),MATCH('PBI data'!$D4431,'3. GRI Pricing'!$A$16:$AP$16,0)),0)</f>
        <v>0</v>
      </c>
    </row>
    <row r="4432" spans="1:5" x14ac:dyDescent="0.25">
      <c r="B4432" s="1">
        <f t="shared" ref="B4432:B4441" ca="1" si="648">B4431</f>
        <v>0</v>
      </c>
      <c r="C4432" s="384">
        <f t="shared" si="647"/>
        <v>45627</v>
      </c>
      <c r="D4432" s="384">
        <f t="shared" si="647"/>
        <v>45657</v>
      </c>
      <c r="E4432" s="385">
        <f ca="1">IFERROR(INDEX('3. GRI Pricing'!$A$16:$AP$616,MATCH('PBI data'!$B4432,'3. GRI Pricing'!$A$16:$A$616,0),MATCH('PBI data'!$D4432,'3. GRI Pricing'!$A$16:$AP$16,0)),0)</f>
        <v>0</v>
      </c>
    </row>
    <row r="4433" spans="1:5" x14ac:dyDescent="0.25">
      <c r="B4433" s="1">
        <f t="shared" ca="1" si="648"/>
        <v>0</v>
      </c>
      <c r="C4433" s="384">
        <f t="shared" si="647"/>
        <v>45658</v>
      </c>
      <c r="D4433" s="384">
        <f t="shared" si="647"/>
        <v>45688</v>
      </c>
      <c r="E4433" s="385">
        <f ca="1">IFERROR(INDEX('3. GRI Pricing'!$A$16:$AP$616,MATCH('PBI data'!$B4433,'3. GRI Pricing'!$A$16:$A$616,0),MATCH('PBI data'!$D4433,'3. GRI Pricing'!$A$16:$AP$16,0)),0)</f>
        <v>0</v>
      </c>
    </row>
    <row r="4434" spans="1:5" x14ac:dyDescent="0.25">
      <c r="B4434" s="1">
        <f t="shared" ca="1" si="648"/>
        <v>0</v>
      </c>
      <c r="C4434" s="384">
        <f t="shared" si="647"/>
        <v>45689</v>
      </c>
      <c r="D4434" s="384">
        <f t="shared" si="647"/>
        <v>45716</v>
      </c>
      <c r="E4434" s="385">
        <f ca="1">IFERROR(INDEX('3. GRI Pricing'!$A$16:$AP$616,MATCH('PBI data'!$B4434,'3. GRI Pricing'!$A$16:$A$616,0),MATCH('PBI data'!$D4434,'3. GRI Pricing'!$A$16:$AP$16,0)),0)</f>
        <v>0</v>
      </c>
    </row>
    <row r="4435" spans="1:5" x14ac:dyDescent="0.25">
      <c r="B4435" s="1">
        <f t="shared" ca="1" si="648"/>
        <v>0</v>
      </c>
      <c r="C4435" s="384">
        <f t="shared" si="647"/>
        <v>45717</v>
      </c>
      <c r="D4435" s="384">
        <f t="shared" si="647"/>
        <v>45747</v>
      </c>
      <c r="E4435" s="385">
        <f ca="1">IFERROR(INDEX('3. GRI Pricing'!$A$16:$AP$616,MATCH('PBI data'!$B4435,'3. GRI Pricing'!$A$16:$A$616,0),MATCH('PBI data'!$D4435,'3. GRI Pricing'!$A$16:$AP$16,0)),0)</f>
        <v>0</v>
      </c>
    </row>
    <row r="4436" spans="1:5" x14ac:dyDescent="0.25">
      <c r="B4436" s="1">
        <f t="shared" ca="1" si="648"/>
        <v>0</v>
      </c>
      <c r="C4436" s="384">
        <f t="shared" si="647"/>
        <v>45748</v>
      </c>
      <c r="D4436" s="384">
        <f t="shared" si="647"/>
        <v>45777</v>
      </c>
      <c r="E4436" s="385">
        <f ca="1">IFERROR(INDEX('3. GRI Pricing'!$A$16:$AP$616,MATCH('PBI data'!$B4436,'3. GRI Pricing'!$A$16:$A$616,0),MATCH('PBI data'!$D4436,'3. GRI Pricing'!$A$16:$AP$16,0)),0)</f>
        <v>0</v>
      </c>
    </row>
    <row r="4437" spans="1:5" x14ac:dyDescent="0.25">
      <c r="B4437" s="1">
        <f t="shared" ca="1" si="648"/>
        <v>0</v>
      </c>
      <c r="C4437" s="384">
        <f t="shared" si="647"/>
        <v>45778</v>
      </c>
      <c r="D4437" s="384">
        <f t="shared" si="647"/>
        <v>45808</v>
      </c>
      <c r="E4437" s="385">
        <f ca="1">IFERROR(INDEX('3. GRI Pricing'!$A$16:$AP$616,MATCH('PBI data'!$B4437,'3. GRI Pricing'!$A$16:$A$616,0),MATCH('PBI data'!$D4437,'3. GRI Pricing'!$A$16:$AP$16,0)),0)</f>
        <v>0</v>
      </c>
    </row>
    <row r="4438" spans="1:5" x14ac:dyDescent="0.25">
      <c r="B4438" s="1">
        <f t="shared" ca="1" si="648"/>
        <v>0</v>
      </c>
      <c r="C4438" s="384">
        <f t="shared" si="647"/>
        <v>45809</v>
      </c>
      <c r="D4438" s="384">
        <f t="shared" si="647"/>
        <v>45838</v>
      </c>
      <c r="E4438" s="385">
        <f ca="1">IFERROR(INDEX('3. GRI Pricing'!$A$16:$AP$616,MATCH('PBI data'!$B4438,'3. GRI Pricing'!$A$16:$A$616,0),MATCH('PBI data'!$D4438,'3. GRI Pricing'!$A$16:$AP$16,0)),0)</f>
        <v>0</v>
      </c>
    </row>
    <row r="4439" spans="1:5" x14ac:dyDescent="0.25">
      <c r="B4439" s="1">
        <f t="shared" ca="1" si="648"/>
        <v>0</v>
      </c>
      <c r="C4439" s="384">
        <f t="shared" si="647"/>
        <v>45839</v>
      </c>
      <c r="D4439" s="384">
        <f t="shared" si="647"/>
        <v>45869</v>
      </c>
      <c r="E4439" s="385">
        <f ca="1">IFERROR(INDEX('3. GRI Pricing'!$A$16:$AP$616,MATCH('PBI data'!$B4439,'3. GRI Pricing'!$A$16:$A$616,0),MATCH('PBI data'!$D4439,'3. GRI Pricing'!$A$16:$AP$16,0)),0)</f>
        <v>0</v>
      </c>
    </row>
    <row r="4440" spans="1:5" x14ac:dyDescent="0.25">
      <c r="B4440" s="1">
        <f t="shared" ca="1" si="648"/>
        <v>0</v>
      </c>
      <c r="C4440" s="384">
        <f t="shared" si="647"/>
        <v>45870</v>
      </c>
      <c r="D4440" s="384">
        <f t="shared" si="647"/>
        <v>45900</v>
      </c>
      <c r="E4440" s="385">
        <f ca="1">IFERROR(INDEX('3. GRI Pricing'!$A$16:$AP$616,MATCH('PBI data'!$B4440,'3. GRI Pricing'!$A$16:$A$616,0),MATCH('PBI data'!$D4440,'3. GRI Pricing'!$A$16:$AP$16,0)),0)</f>
        <v>0</v>
      </c>
    </row>
    <row r="4441" spans="1:5" x14ac:dyDescent="0.25">
      <c r="B4441" s="1">
        <f t="shared" ca="1" si="648"/>
        <v>0</v>
      </c>
      <c r="C4441" s="384">
        <f t="shared" si="647"/>
        <v>45901</v>
      </c>
      <c r="D4441" s="384">
        <f t="shared" si="647"/>
        <v>45930</v>
      </c>
      <c r="E4441" s="385">
        <f ca="1">IFERROR(INDEX('3. GRI Pricing'!$A$16:$AP$616,MATCH('PBI data'!$B4441,'3. GRI Pricing'!$A$16:$A$616,0),MATCH('PBI data'!$D4441,'3. GRI Pricing'!$A$16:$AP$16,0)),0)</f>
        <v>0</v>
      </c>
    </row>
    <row r="4442" spans="1:5" x14ac:dyDescent="0.25">
      <c r="A4442" s="381">
        <f>A4430+1</f>
        <v>371</v>
      </c>
      <c r="B4442" s="383">
        <f ca="1">OFFSET('3. GRI Pricing'!$A$16,'PBI data'!A4442,0)</f>
        <v>0</v>
      </c>
      <c r="C4442" s="384">
        <f t="shared" si="647"/>
        <v>45566</v>
      </c>
      <c r="D4442" s="384">
        <f t="shared" si="647"/>
        <v>45596</v>
      </c>
      <c r="E4442" s="385">
        <f ca="1">IFERROR(INDEX('3. GRI Pricing'!$A$16:$AP$616,MATCH('PBI data'!$B4442,'3. GRI Pricing'!$A$16:$A$616,0),MATCH('PBI data'!$D4442,'3. GRI Pricing'!$A$16:$AP$16,0)),0)</f>
        <v>0</v>
      </c>
    </row>
    <row r="4443" spans="1:5" x14ac:dyDescent="0.25">
      <c r="B4443" s="1">
        <f ca="1">B4442</f>
        <v>0</v>
      </c>
      <c r="C4443" s="384">
        <f t="shared" si="647"/>
        <v>45597</v>
      </c>
      <c r="D4443" s="384">
        <f t="shared" si="647"/>
        <v>45626</v>
      </c>
      <c r="E4443" s="385">
        <f ca="1">IFERROR(INDEX('3. GRI Pricing'!$A$16:$AP$616,MATCH('PBI data'!$B4443,'3. GRI Pricing'!$A$16:$A$616,0),MATCH('PBI data'!$D4443,'3. GRI Pricing'!$A$16:$AP$16,0)),0)</f>
        <v>0</v>
      </c>
    </row>
    <row r="4444" spans="1:5" x14ac:dyDescent="0.25">
      <c r="B4444" s="1">
        <f t="shared" ref="B4444:B4453" ca="1" si="649">B4443</f>
        <v>0</v>
      </c>
      <c r="C4444" s="384">
        <f t="shared" si="647"/>
        <v>45627</v>
      </c>
      <c r="D4444" s="384">
        <f t="shared" si="647"/>
        <v>45657</v>
      </c>
      <c r="E4444" s="385">
        <f ca="1">IFERROR(INDEX('3. GRI Pricing'!$A$16:$AP$616,MATCH('PBI data'!$B4444,'3. GRI Pricing'!$A$16:$A$616,0),MATCH('PBI data'!$D4444,'3. GRI Pricing'!$A$16:$AP$16,0)),0)</f>
        <v>0</v>
      </c>
    </row>
    <row r="4445" spans="1:5" x14ac:dyDescent="0.25">
      <c r="B4445" s="1">
        <f t="shared" ca="1" si="649"/>
        <v>0</v>
      </c>
      <c r="C4445" s="384">
        <f t="shared" si="647"/>
        <v>45658</v>
      </c>
      <c r="D4445" s="384">
        <f t="shared" si="647"/>
        <v>45688</v>
      </c>
      <c r="E4445" s="385">
        <f ca="1">IFERROR(INDEX('3. GRI Pricing'!$A$16:$AP$616,MATCH('PBI data'!$B4445,'3. GRI Pricing'!$A$16:$A$616,0),MATCH('PBI data'!$D4445,'3. GRI Pricing'!$A$16:$AP$16,0)),0)</f>
        <v>0</v>
      </c>
    </row>
    <row r="4446" spans="1:5" x14ac:dyDescent="0.25">
      <c r="B4446" s="1">
        <f t="shared" ca="1" si="649"/>
        <v>0</v>
      </c>
      <c r="C4446" s="384">
        <f t="shared" si="647"/>
        <v>45689</v>
      </c>
      <c r="D4446" s="384">
        <f t="shared" si="647"/>
        <v>45716</v>
      </c>
      <c r="E4446" s="385">
        <f ca="1">IFERROR(INDEX('3. GRI Pricing'!$A$16:$AP$616,MATCH('PBI data'!$B4446,'3. GRI Pricing'!$A$16:$A$616,0),MATCH('PBI data'!$D4446,'3. GRI Pricing'!$A$16:$AP$16,0)),0)</f>
        <v>0</v>
      </c>
    </row>
    <row r="4447" spans="1:5" x14ac:dyDescent="0.25">
      <c r="B4447" s="1">
        <f t="shared" ca="1" si="649"/>
        <v>0</v>
      </c>
      <c r="C4447" s="384">
        <f t="shared" ref="C4447:D4462" si="650">C4435</f>
        <v>45717</v>
      </c>
      <c r="D4447" s="384">
        <f t="shared" si="650"/>
        <v>45747</v>
      </c>
      <c r="E4447" s="385">
        <f ca="1">IFERROR(INDEX('3. GRI Pricing'!$A$16:$AP$616,MATCH('PBI data'!$B4447,'3. GRI Pricing'!$A$16:$A$616,0),MATCH('PBI data'!$D4447,'3. GRI Pricing'!$A$16:$AP$16,0)),0)</f>
        <v>0</v>
      </c>
    </row>
    <row r="4448" spans="1:5" x14ac:dyDescent="0.25">
      <c r="B4448" s="1">
        <f t="shared" ca="1" si="649"/>
        <v>0</v>
      </c>
      <c r="C4448" s="384">
        <f t="shared" si="650"/>
        <v>45748</v>
      </c>
      <c r="D4448" s="384">
        <f t="shared" si="650"/>
        <v>45777</v>
      </c>
      <c r="E4448" s="385">
        <f ca="1">IFERROR(INDEX('3. GRI Pricing'!$A$16:$AP$616,MATCH('PBI data'!$B4448,'3. GRI Pricing'!$A$16:$A$616,0),MATCH('PBI data'!$D4448,'3. GRI Pricing'!$A$16:$AP$16,0)),0)</f>
        <v>0</v>
      </c>
    </row>
    <row r="4449" spans="1:5" x14ac:dyDescent="0.25">
      <c r="B4449" s="1">
        <f t="shared" ca="1" si="649"/>
        <v>0</v>
      </c>
      <c r="C4449" s="384">
        <f t="shared" si="650"/>
        <v>45778</v>
      </c>
      <c r="D4449" s="384">
        <f t="shared" si="650"/>
        <v>45808</v>
      </c>
      <c r="E4449" s="385">
        <f ca="1">IFERROR(INDEX('3. GRI Pricing'!$A$16:$AP$616,MATCH('PBI data'!$B4449,'3. GRI Pricing'!$A$16:$A$616,0),MATCH('PBI data'!$D4449,'3. GRI Pricing'!$A$16:$AP$16,0)),0)</f>
        <v>0</v>
      </c>
    </row>
    <row r="4450" spans="1:5" x14ac:dyDescent="0.25">
      <c r="B4450" s="1">
        <f t="shared" ca="1" si="649"/>
        <v>0</v>
      </c>
      <c r="C4450" s="384">
        <f t="shared" si="650"/>
        <v>45809</v>
      </c>
      <c r="D4450" s="384">
        <f t="shared" si="650"/>
        <v>45838</v>
      </c>
      <c r="E4450" s="385">
        <f ca="1">IFERROR(INDEX('3. GRI Pricing'!$A$16:$AP$616,MATCH('PBI data'!$B4450,'3. GRI Pricing'!$A$16:$A$616,0),MATCH('PBI data'!$D4450,'3. GRI Pricing'!$A$16:$AP$16,0)),0)</f>
        <v>0</v>
      </c>
    </row>
    <row r="4451" spans="1:5" x14ac:dyDescent="0.25">
      <c r="B4451" s="1">
        <f t="shared" ca="1" si="649"/>
        <v>0</v>
      </c>
      <c r="C4451" s="384">
        <f t="shared" si="650"/>
        <v>45839</v>
      </c>
      <c r="D4451" s="384">
        <f t="shared" si="650"/>
        <v>45869</v>
      </c>
      <c r="E4451" s="385">
        <f ca="1">IFERROR(INDEX('3. GRI Pricing'!$A$16:$AP$616,MATCH('PBI data'!$B4451,'3. GRI Pricing'!$A$16:$A$616,0),MATCH('PBI data'!$D4451,'3. GRI Pricing'!$A$16:$AP$16,0)),0)</f>
        <v>0</v>
      </c>
    </row>
    <row r="4452" spans="1:5" x14ac:dyDescent="0.25">
      <c r="B4452" s="1">
        <f t="shared" ca="1" si="649"/>
        <v>0</v>
      </c>
      <c r="C4452" s="384">
        <f t="shared" si="650"/>
        <v>45870</v>
      </c>
      <c r="D4452" s="384">
        <f t="shared" si="650"/>
        <v>45900</v>
      </c>
      <c r="E4452" s="385">
        <f ca="1">IFERROR(INDEX('3. GRI Pricing'!$A$16:$AP$616,MATCH('PBI data'!$B4452,'3. GRI Pricing'!$A$16:$A$616,0),MATCH('PBI data'!$D4452,'3. GRI Pricing'!$A$16:$AP$16,0)),0)</f>
        <v>0</v>
      </c>
    </row>
    <row r="4453" spans="1:5" x14ac:dyDescent="0.25">
      <c r="B4453" s="1">
        <f t="shared" ca="1" si="649"/>
        <v>0</v>
      </c>
      <c r="C4453" s="384">
        <f t="shared" si="650"/>
        <v>45901</v>
      </c>
      <c r="D4453" s="384">
        <f t="shared" si="650"/>
        <v>45930</v>
      </c>
      <c r="E4453" s="385">
        <f ca="1">IFERROR(INDEX('3. GRI Pricing'!$A$16:$AP$616,MATCH('PBI data'!$B4453,'3. GRI Pricing'!$A$16:$A$616,0),MATCH('PBI data'!$D4453,'3. GRI Pricing'!$A$16:$AP$16,0)),0)</f>
        <v>0</v>
      </c>
    </row>
    <row r="4454" spans="1:5" x14ac:dyDescent="0.25">
      <c r="A4454" s="381">
        <f>A4442+1</f>
        <v>372</v>
      </c>
      <c r="B4454" s="381">
        <f ca="1">OFFSET('3. GRI Pricing'!$A$16,'PBI data'!A4454,0)</f>
        <v>0</v>
      </c>
      <c r="C4454" s="384">
        <f t="shared" si="650"/>
        <v>45566</v>
      </c>
      <c r="D4454" s="384">
        <f t="shared" si="650"/>
        <v>45596</v>
      </c>
      <c r="E4454" s="385">
        <f ca="1">IFERROR(INDEX('3. GRI Pricing'!$A$16:$AP$616,MATCH('PBI data'!$B4454,'3. GRI Pricing'!$A$16:$A$616,0),MATCH('PBI data'!$D4454,'3. GRI Pricing'!$A$16:$AP$16,0)),0)</f>
        <v>0</v>
      </c>
    </row>
    <row r="4455" spans="1:5" x14ac:dyDescent="0.25">
      <c r="B4455" s="1">
        <f ca="1">B4454</f>
        <v>0</v>
      </c>
      <c r="C4455" s="384">
        <f t="shared" si="650"/>
        <v>45597</v>
      </c>
      <c r="D4455" s="384">
        <f t="shared" si="650"/>
        <v>45626</v>
      </c>
      <c r="E4455" s="385">
        <f ca="1">IFERROR(INDEX('3. GRI Pricing'!$A$16:$AP$616,MATCH('PBI data'!$B4455,'3. GRI Pricing'!$A$16:$A$616,0),MATCH('PBI data'!$D4455,'3. GRI Pricing'!$A$16:$AP$16,0)),0)</f>
        <v>0</v>
      </c>
    </row>
    <row r="4456" spans="1:5" x14ac:dyDescent="0.25">
      <c r="B4456" s="1">
        <f t="shared" ref="B4456:B4465" ca="1" si="651">B4455</f>
        <v>0</v>
      </c>
      <c r="C4456" s="384">
        <f t="shared" si="650"/>
        <v>45627</v>
      </c>
      <c r="D4456" s="384">
        <f t="shared" si="650"/>
        <v>45657</v>
      </c>
      <c r="E4456" s="385">
        <f ca="1">IFERROR(INDEX('3. GRI Pricing'!$A$16:$AP$616,MATCH('PBI data'!$B4456,'3. GRI Pricing'!$A$16:$A$616,0),MATCH('PBI data'!$D4456,'3. GRI Pricing'!$A$16:$AP$16,0)),0)</f>
        <v>0</v>
      </c>
    </row>
    <row r="4457" spans="1:5" x14ac:dyDescent="0.25">
      <c r="B4457" s="1">
        <f t="shared" ca="1" si="651"/>
        <v>0</v>
      </c>
      <c r="C4457" s="384">
        <f t="shared" si="650"/>
        <v>45658</v>
      </c>
      <c r="D4457" s="384">
        <f t="shared" si="650"/>
        <v>45688</v>
      </c>
      <c r="E4457" s="385">
        <f ca="1">IFERROR(INDEX('3. GRI Pricing'!$A$16:$AP$616,MATCH('PBI data'!$B4457,'3. GRI Pricing'!$A$16:$A$616,0),MATCH('PBI data'!$D4457,'3. GRI Pricing'!$A$16:$AP$16,0)),0)</f>
        <v>0</v>
      </c>
    </row>
    <row r="4458" spans="1:5" x14ac:dyDescent="0.25">
      <c r="B4458" s="1">
        <f t="shared" ca="1" si="651"/>
        <v>0</v>
      </c>
      <c r="C4458" s="384">
        <f t="shared" si="650"/>
        <v>45689</v>
      </c>
      <c r="D4458" s="384">
        <f t="shared" si="650"/>
        <v>45716</v>
      </c>
      <c r="E4458" s="385">
        <f ca="1">IFERROR(INDEX('3. GRI Pricing'!$A$16:$AP$616,MATCH('PBI data'!$B4458,'3. GRI Pricing'!$A$16:$A$616,0),MATCH('PBI data'!$D4458,'3. GRI Pricing'!$A$16:$AP$16,0)),0)</f>
        <v>0</v>
      </c>
    </row>
    <row r="4459" spans="1:5" x14ac:dyDescent="0.25">
      <c r="B4459" s="1">
        <f t="shared" ca="1" si="651"/>
        <v>0</v>
      </c>
      <c r="C4459" s="384">
        <f t="shared" si="650"/>
        <v>45717</v>
      </c>
      <c r="D4459" s="384">
        <f t="shared" si="650"/>
        <v>45747</v>
      </c>
      <c r="E4459" s="385">
        <f ca="1">IFERROR(INDEX('3. GRI Pricing'!$A$16:$AP$616,MATCH('PBI data'!$B4459,'3. GRI Pricing'!$A$16:$A$616,0),MATCH('PBI data'!$D4459,'3. GRI Pricing'!$A$16:$AP$16,0)),0)</f>
        <v>0</v>
      </c>
    </row>
    <row r="4460" spans="1:5" x14ac:dyDescent="0.25">
      <c r="B4460" s="1">
        <f t="shared" ca="1" si="651"/>
        <v>0</v>
      </c>
      <c r="C4460" s="384">
        <f t="shared" si="650"/>
        <v>45748</v>
      </c>
      <c r="D4460" s="384">
        <f t="shared" si="650"/>
        <v>45777</v>
      </c>
      <c r="E4460" s="385">
        <f ca="1">IFERROR(INDEX('3. GRI Pricing'!$A$16:$AP$616,MATCH('PBI data'!$B4460,'3. GRI Pricing'!$A$16:$A$616,0),MATCH('PBI data'!$D4460,'3. GRI Pricing'!$A$16:$AP$16,0)),0)</f>
        <v>0</v>
      </c>
    </row>
    <row r="4461" spans="1:5" x14ac:dyDescent="0.25">
      <c r="B4461" s="1">
        <f t="shared" ca="1" si="651"/>
        <v>0</v>
      </c>
      <c r="C4461" s="384">
        <f t="shared" si="650"/>
        <v>45778</v>
      </c>
      <c r="D4461" s="384">
        <f t="shared" si="650"/>
        <v>45808</v>
      </c>
      <c r="E4461" s="385">
        <f ca="1">IFERROR(INDEX('3. GRI Pricing'!$A$16:$AP$616,MATCH('PBI data'!$B4461,'3. GRI Pricing'!$A$16:$A$616,0),MATCH('PBI data'!$D4461,'3. GRI Pricing'!$A$16:$AP$16,0)),0)</f>
        <v>0</v>
      </c>
    </row>
    <row r="4462" spans="1:5" x14ac:dyDescent="0.25">
      <c r="B4462" s="1">
        <f t="shared" ca="1" si="651"/>
        <v>0</v>
      </c>
      <c r="C4462" s="384">
        <f t="shared" si="650"/>
        <v>45809</v>
      </c>
      <c r="D4462" s="384">
        <f t="shared" si="650"/>
        <v>45838</v>
      </c>
      <c r="E4462" s="385">
        <f ca="1">IFERROR(INDEX('3. GRI Pricing'!$A$16:$AP$616,MATCH('PBI data'!$B4462,'3. GRI Pricing'!$A$16:$A$616,0),MATCH('PBI data'!$D4462,'3. GRI Pricing'!$A$16:$AP$16,0)),0)</f>
        <v>0</v>
      </c>
    </row>
    <row r="4463" spans="1:5" x14ac:dyDescent="0.25">
      <c r="B4463" s="1">
        <f t="shared" ca="1" si="651"/>
        <v>0</v>
      </c>
      <c r="C4463" s="384">
        <f t="shared" ref="C4463:D4478" si="652">C4451</f>
        <v>45839</v>
      </c>
      <c r="D4463" s="384">
        <f t="shared" si="652"/>
        <v>45869</v>
      </c>
      <c r="E4463" s="385">
        <f ca="1">IFERROR(INDEX('3. GRI Pricing'!$A$16:$AP$616,MATCH('PBI data'!$B4463,'3. GRI Pricing'!$A$16:$A$616,0),MATCH('PBI data'!$D4463,'3. GRI Pricing'!$A$16:$AP$16,0)),0)</f>
        <v>0</v>
      </c>
    </row>
    <row r="4464" spans="1:5" x14ac:dyDescent="0.25">
      <c r="B4464" s="1">
        <f t="shared" ca="1" si="651"/>
        <v>0</v>
      </c>
      <c r="C4464" s="384">
        <f t="shared" si="652"/>
        <v>45870</v>
      </c>
      <c r="D4464" s="384">
        <f t="shared" si="652"/>
        <v>45900</v>
      </c>
      <c r="E4464" s="385">
        <f ca="1">IFERROR(INDEX('3. GRI Pricing'!$A$16:$AP$616,MATCH('PBI data'!$B4464,'3. GRI Pricing'!$A$16:$A$616,0),MATCH('PBI data'!$D4464,'3. GRI Pricing'!$A$16:$AP$16,0)),0)</f>
        <v>0</v>
      </c>
    </row>
    <row r="4465" spans="1:5" x14ac:dyDescent="0.25">
      <c r="B4465" s="1">
        <f t="shared" ca="1" si="651"/>
        <v>0</v>
      </c>
      <c r="C4465" s="384">
        <f t="shared" si="652"/>
        <v>45901</v>
      </c>
      <c r="D4465" s="384">
        <f t="shared" si="652"/>
        <v>45930</v>
      </c>
      <c r="E4465" s="385">
        <f ca="1">IFERROR(INDEX('3. GRI Pricing'!$A$16:$AP$616,MATCH('PBI data'!$B4465,'3. GRI Pricing'!$A$16:$A$616,0),MATCH('PBI data'!$D4465,'3. GRI Pricing'!$A$16:$AP$16,0)),0)</f>
        <v>0</v>
      </c>
    </row>
    <row r="4466" spans="1:5" x14ac:dyDescent="0.25">
      <c r="A4466" s="381">
        <f>A4454+1</f>
        <v>373</v>
      </c>
      <c r="B4466" s="383">
        <f ca="1">OFFSET('3. GRI Pricing'!$A$16,'PBI data'!A4466,0)</f>
        <v>0</v>
      </c>
      <c r="C4466" s="384">
        <f t="shared" si="652"/>
        <v>45566</v>
      </c>
      <c r="D4466" s="384">
        <f t="shared" si="652"/>
        <v>45596</v>
      </c>
      <c r="E4466" s="385">
        <f ca="1">IFERROR(INDEX('3. GRI Pricing'!$A$16:$AP$616,MATCH('PBI data'!$B4466,'3. GRI Pricing'!$A$16:$A$616,0),MATCH('PBI data'!$D4466,'3. GRI Pricing'!$A$16:$AP$16,0)),0)</f>
        <v>0</v>
      </c>
    </row>
    <row r="4467" spans="1:5" x14ac:dyDescent="0.25">
      <c r="B4467" s="1">
        <f ca="1">B4466</f>
        <v>0</v>
      </c>
      <c r="C4467" s="384">
        <f t="shared" si="652"/>
        <v>45597</v>
      </c>
      <c r="D4467" s="384">
        <f t="shared" si="652"/>
        <v>45626</v>
      </c>
      <c r="E4467" s="385">
        <f ca="1">IFERROR(INDEX('3. GRI Pricing'!$A$16:$AP$616,MATCH('PBI data'!$B4467,'3. GRI Pricing'!$A$16:$A$616,0),MATCH('PBI data'!$D4467,'3. GRI Pricing'!$A$16:$AP$16,0)),0)</f>
        <v>0</v>
      </c>
    </row>
    <row r="4468" spans="1:5" x14ac:dyDescent="0.25">
      <c r="B4468" s="1">
        <f t="shared" ref="B4468:B4477" ca="1" si="653">B4467</f>
        <v>0</v>
      </c>
      <c r="C4468" s="384">
        <f t="shared" si="652"/>
        <v>45627</v>
      </c>
      <c r="D4468" s="384">
        <f t="shared" si="652"/>
        <v>45657</v>
      </c>
      <c r="E4468" s="385">
        <f ca="1">IFERROR(INDEX('3. GRI Pricing'!$A$16:$AP$616,MATCH('PBI data'!$B4468,'3. GRI Pricing'!$A$16:$A$616,0),MATCH('PBI data'!$D4468,'3. GRI Pricing'!$A$16:$AP$16,0)),0)</f>
        <v>0</v>
      </c>
    </row>
    <row r="4469" spans="1:5" x14ac:dyDescent="0.25">
      <c r="B4469" s="1">
        <f t="shared" ca="1" si="653"/>
        <v>0</v>
      </c>
      <c r="C4469" s="384">
        <f t="shared" si="652"/>
        <v>45658</v>
      </c>
      <c r="D4469" s="384">
        <f t="shared" si="652"/>
        <v>45688</v>
      </c>
      <c r="E4469" s="385">
        <f ca="1">IFERROR(INDEX('3. GRI Pricing'!$A$16:$AP$616,MATCH('PBI data'!$B4469,'3. GRI Pricing'!$A$16:$A$616,0),MATCH('PBI data'!$D4469,'3. GRI Pricing'!$A$16:$AP$16,0)),0)</f>
        <v>0</v>
      </c>
    </row>
    <row r="4470" spans="1:5" x14ac:dyDescent="0.25">
      <c r="B4470" s="1">
        <f t="shared" ca="1" si="653"/>
        <v>0</v>
      </c>
      <c r="C4470" s="384">
        <f t="shared" si="652"/>
        <v>45689</v>
      </c>
      <c r="D4470" s="384">
        <f t="shared" si="652"/>
        <v>45716</v>
      </c>
      <c r="E4470" s="385">
        <f ca="1">IFERROR(INDEX('3. GRI Pricing'!$A$16:$AP$616,MATCH('PBI data'!$B4470,'3. GRI Pricing'!$A$16:$A$616,0),MATCH('PBI data'!$D4470,'3. GRI Pricing'!$A$16:$AP$16,0)),0)</f>
        <v>0</v>
      </c>
    </row>
    <row r="4471" spans="1:5" x14ac:dyDescent="0.25">
      <c r="B4471" s="1">
        <f t="shared" ca="1" si="653"/>
        <v>0</v>
      </c>
      <c r="C4471" s="384">
        <f t="shared" si="652"/>
        <v>45717</v>
      </c>
      <c r="D4471" s="384">
        <f t="shared" si="652"/>
        <v>45747</v>
      </c>
      <c r="E4471" s="385">
        <f ca="1">IFERROR(INDEX('3. GRI Pricing'!$A$16:$AP$616,MATCH('PBI data'!$B4471,'3. GRI Pricing'!$A$16:$A$616,0),MATCH('PBI data'!$D4471,'3. GRI Pricing'!$A$16:$AP$16,0)),0)</f>
        <v>0</v>
      </c>
    </row>
    <row r="4472" spans="1:5" x14ac:dyDescent="0.25">
      <c r="B4472" s="1">
        <f t="shared" ca="1" si="653"/>
        <v>0</v>
      </c>
      <c r="C4472" s="384">
        <f t="shared" si="652"/>
        <v>45748</v>
      </c>
      <c r="D4472" s="384">
        <f t="shared" si="652"/>
        <v>45777</v>
      </c>
      <c r="E4472" s="385">
        <f ca="1">IFERROR(INDEX('3. GRI Pricing'!$A$16:$AP$616,MATCH('PBI data'!$B4472,'3. GRI Pricing'!$A$16:$A$616,0),MATCH('PBI data'!$D4472,'3. GRI Pricing'!$A$16:$AP$16,0)),0)</f>
        <v>0</v>
      </c>
    </row>
    <row r="4473" spans="1:5" x14ac:dyDescent="0.25">
      <c r="B4473" s="1">
        <f t="shared" ca="1" si="653"/>
        <v>0</v>
      </c>
      <c r="C4473" s="384">
        <f t="shared" si="652"/>
        <v>45778</v>
      </c>
      <c r="D4473" s="384">
        <f t="shared" si="652"/>
        <v>45808</v>
      </c>
      <c r="E4473" s="385">
        <f ca="1">IFERROR(INDEX('3. GRI Pricing'!$A$16:$AP$616,MATCH('PBI data'!$B4473,'3. GRI Pricing'!$A$16:$A$616,0),MATCH('PBI data'!$D4473,'3. GRI Pricing'!$A$16:$AP$16,0)),0)</f>
        <v>0</v>
      </c>
    </row>
    <row r="4474" spans="1:5" x14ac:dyDescent="0.25">
      <c r="B4474" s="1">
        <f t="shared" ca="1" si="653"/>
        <v>0</v>
      </c>
      <c r="C4474" s="384">
        <f t="shared" si="652"/>
        <v>45809</v>
      </c>
      <c r="D4474" s="384">
        <f t="shared" si="652"/>
        <v>45838</v>
      </c>
      <c r="E4474" s="385">
        <f ca="1">IFERROR(INDEX('3. GRI Pricing'!$A$16:$AP$616,MATCH('PBI data'!$B4474,'3. GRI Pricing'!$A$16:$A$616,0),MATCH('PBI data'!$D4474,'3. GRI Pricing'!$A$16:$AP$16,0)),0)</f>
        <v>0</v>
      </c>
    </row>
    <row r="4475" spans="1:5" x14ac:dyDescent="0.25">
      <c r="B4475" s="1">
        <f t="shared" ca="1" si="653"/>
        <v>0</v>
      </c>
      <c r="C4475" s="384">
        <f t="shared" si="652"/>
        <v>45839</v>
      </c>
      <c r="D4475" s="384">
        <f t="shared" si="652"/>
        <v>45869</v>
      </c>
      <c r="E4475" s="385">
        <f ca="1">IFERROR(INDEX('3. GRI Pricing'!$A$16:$AP$616,MATCH('PBI data'!$B4475,'3. GRI Pricing'!$A$16:$A$616,0),MATCH('PBI data'!$D4475,'3. GRI Pricing'!$A$16:$AP$16,0)),0)</f>
        <v>0</v>
      </c>
    </row>
    <row r="4476" spans="1:5" x14ac:dyDescent="0.25">
      <c r="B4476" s="1">
        <f t="shared" ca="1" si="653"/>
        <v>0</v>
      </c>
      <c r="C4476" s="384">
        <f t="shared" si="652"/>
        <v>45870</v>
      </c>
      <c r="D4476" s="384">
        <f t="shared" si="652"/>
        <v>45900</v>
      </c>
      <c r="E4476" s="385">
        <f ca="1">IFERROR(INDEX('3. GRI Pricing'!$A$16:$AP$616,MATCH('PBI data'!$B4476,'3. GRI Pricing'!$A$16:$A$616,0),MATCH('PBI data'!$D4476,'3. GRI Pricing'!$A$16:$AP$16,0)),0)</f>
        <v>0</v>
      </c>
    </row>
    <row r="4477" spans="1:5" x14ac:dyDescent="0.25">
      <c r="B4477" s="1">
        <f t="shared" ca="1" si="653"/>
        <v>0</v>
      </c>
      <c r="C4477" s="384">
        <f t="shared" si="652"/>
        <v>45901</v>
      </c>
      <c r="D4477" s="384">
        <f t="shared" si="652"/>
        <v>45930</v>
      </c>
      <c r="E4477" s="385">
        <f ca="1">IFERROR(INDEX('3. GRI Pricing'!$A$16:$AP$616,MATCH('PBI data'!$B4477,'3. GRI Pricing'!$A$16:$A$616,0),MATCH('PBI data'!$D4477,'3. GRI Pricing'!$A$16:$AP$16,0)),0)</f>
        <v>0</v>
      </c>
    </row>
    <row r="4478" spans="1:5" x14ac:dyDescent="0.25">
      <c r="A4478" s="381">
        <f>A4466+1</f>
        <v>374</v>
      </c>
      <c r="B4478" s="383">
        <f ca="1">OFFSET('3. GRI Pricing'!$A$16,'PBI data'!A4478,0)</f>
        <v>0</v>
      </c>
      <c r="C4478" s="384">
        <f t="shared" si="652"/>
        <v>45566</v>
      </c>
      <c r="D4478" s="384">
        <f t="shared" si="652"/>
        <v>45596</v>
      </c>
      <c r="E4478" s="385">
        <f ca="1">IFERROR(INDEX('3. GRI Pricing'!$A$16:$AP$616,MATCH('PBI data'!$B4478,'3. GRI Pricing'!$A$16:$A$616,0),MATCH('PBI data'!$D4478,'3. GRI Pricing'!$A$16:$AP$16,0)),0)</f>
        <v>0</v>
      </c>
    </row>
    <row r="4479" spans="1:5" x14ac:dyDescent="0.25">
      <c r="B4479" s="1">
        <f ca="1">B4478</f>
        <v>0</v>
      </c>
      <c r="C4479" s="384">
        <f t="shared" ref="C4479:D4494" si="654">C4467</f>
        <v>45597</v>
      </c>
      <c r="D4479" s="384">
        <f t="shared" si="654"/>
        <v>45626</v>
      </c>
      <c r="E4479" s="385">
        <f ca="1">IFERROR(INDEX('3. GRI Pricing'!$A$16:$AP$616,MATCH('PBI data'!$B4479,'3. GRI Pricing'!$A$16:$A$616,0),MATCH('PBI data'!$D4479,'3. GRI Pricing'!$A$16:$AP$16,0)),0)</f>
        <v>0</v>
      </c>
    </row>
    <row r="4480" spans="1:5" x14ac:dyDescent="0.25">
      <c r="B4480" s="1">
        <f t="shared" ref="B4480:B4489" ca="1" si="655">B4479</f>
        <v>0</v>
      </c>
      <c r="C4480" s="384">
        <f t="shared" si="654"/>
        <v>45627</v>
      </c>
      <c r="D4480" s="384">
        <f t="shared" si="654"/>
        <v>45657</v>
      </c>
      <c r="E4480" s="385">
        <f ca="1">IFERROR(INDEX('3. GRI Pricing'!$A$16:$AP$616,MATCH('PBI data'!$B4480,'3. GRI Pricing'!$A$16:$A$616,0),MATCH('PBI data'!$D4480,'3. GRI Pricing'!$A$16:$AP$16,0)),0)</f>
        <v>0</v>
      </c>
    </row>
    <row r="4481" spans="1:5" x14ac:dyDescent="0.25">
      <c r="B4481" s="1">
        <f t="shared" ca="1" si="655"/>
        <v>0</v>
      </c>
      <c r="C4481" s="384">
        <f t="shared" si="654"/>
        <v>45658</v>
      </c>
      <c r="D4481" s="384">
        <f t="shared" si="654"/>
        <v>45688</v>
      </c>
      <c r="E4481" s="385">
        <f ca="1">IFERROR(INDEX('3. GRI Pricing'!$A$16:$AP$616,MATCH('PBI data'!$B4481,'3. GRI Pricing'!$A$16:$A$616,0),MATCH('PBI data'!$D4481,'3. GRI Pricing'!$A$16:$AP$16,0)),0)</f>
        <v>0</v>
      </c>
    </row>
    <row r="4482" spans="1:5" x14ac:dyDescent="0.25">
      <c r="B4482" s="1">
        <f t="shared" ca="1" si="655"/>
        <v>0</v>
      </c>
      <c r="C4482" s="384">
        <f t="shared" si="654"/>
        <v>45689</v>
      </c>
      <c r="D4482" s="384">
        <f t="shared" si="654"/>
        <v>45716</v>
      </c>
      <c r="E4482" s="385">
        <f ca="1">IFERROR(INDEX('3. GRI Pricing'!$A$16:$AP$616,MATCH('PBI data'!$B4482,'3. GRI Pricing'!$A$16:$A$616,0),MATCH('PBI data'!$D4482,'3. GRI Pricing'!$A$16:$AP$16,0)),0)</f>
        <v>0</v>
      </c>
    </row>
    <row r="4483" spans="1:5" x14ac:dyDescent="0.25">
      <c r="B4483" s="1">
        <f t="shared" ca="1" si="655"/>
        <v>0</v>
      </c>
      <c r="C4483" s="384">
        <f t="shared" si="654"/>
        <v>45717</v>
      </c>
      <c r="D4483" s="384">
        <f t="shared" si="654"/>
        <v>45747</v>
      </c>
      <c r="E4483" s="385">
        <f ca="1">IFERROR(INDEX('3. GRI Pricing'!$A$16:$AP$616,MATCH('PBI data'!$B4483,'3. GRI Pricing'!$A$16:$A$616,0),MATCH('PBI data'!$D4483,'3. GRI Pricing'!$A$16:$AP$16,0)),0)</f>
        <v>0</v>
      </c>
    </row>
    <row r="4484" spans="1:5" x14ac:dyDescent="0.25">
      <c r="B4484" s="1">
        <f t="shared" ca="1" si="655"/>
        <v>0</v>
      </c>
      <c r="C4484" s="384">
        <f t="shared" si="654"/>
        <v>45748</v>
      </c>
      <c r="D4484" s="384">
        <f t="shared" si="654"/>
        <v>45777</v>
      </c>
      <c r="E4484" s="385">
        <f ca="1">IFERROR(INDEX('3. GRI Pricing'!$A$16:$AP$616,MATCH('PBI data'!$B4484,'3. GRI Pricing'!$A$16:$A$616,0),MATCH('PBI data'!$D4484,'3. GRI Pricing'!$A$16:$AP$16,0)),0)</f>
        <v>0</v>
      </c>
    </row>
    <row r="4485" spans="1:5" x14ac:dyDescent="0.25">
      <c r="B4485" s="1">
        <f t="shared" ca="1" si="655"/>
        <v>0</v>
      </c>
      <c r="C4485" s="384">
        <f t="shared" si="654"/>
        <v>45778</v>
      </c>
      <c r="D4485" s="384">
        <f t="shared" si="654"/>
        <v>45808</v>
      </c>
      <c r="E4485" s="385">
        <f ca="1">IFERROR(INDEX('3. GRI Pricing'!$A$16:$AP$616,MATCH('PBI data'!$B4485,'3. GRI Pricing'!$A$16:$A$616,0),MATCH('PBI data'!$D4485,'3. GRI Pricing'!$A$16:$AP$16,0)),0)</f>
        <v>0</v>
      </c>
    </row>
    <row r="4486" spans="1:5" x14ac:dyDescent="0.25">
      <c r="B4486" s="1">
        <f t="shared" ca="1" si="655"/>
        <v>0</v>
      </c>
      <c r="C4486" s="384">
        <f t="shared" si="654"/>
        <v>45809</v>
      </c>
      <c r="D4486" s="384">
        <f t="shared" si="654"/>
        <v>45838</v>
      </c>
      <c r="E4486" s="385">
        <f ca="1">IFERROR(INDEX('3. GRI Pricing'!$A$16:$AP$616,MATCH('PBI data'!$B4486,'3. GRI Pricing'!$A$16:$A$616,0),MATCH('PBI data'!$D4486,'3. GRI Pricing'!$A$16:$AP$16,0)),0)</f>
        <v>0</v>
      </c>
    </row>
    <row r="4487" spans="1:5" x14ac:dyDescent="0.25">
      <c r="B4487" s="1">
        <f t="shared" ca="1" si="655"/>
        <v>0</v>
      </c>
      <c r="C4487" s="384">
        <f t="shared" si="654"/>
        <v>45839</v>
      </c>
      <c r="D4487" s="384">
        <f t="shared" si="654"/>
        <v>45869</v>
      </c>
      <c r="E4487" s="385">
        <f ca="1">IFERROR(INDEX('3. GRI Pricing'!$A$16:$AP$616,MATCH('PBI data'!$B4487,'3. GRI Pricing'!$A$16:$A$616,0),MATCH('PBI data'!$D4487,'3. GRI Pricing'!$A$16:$AP$16,0)),0)</f>
        <v>0</v>
      </c>
    </row>
    <row r="4488" spans="1:5" x14ac:dyDescent="0.25">
      <c r="B4488" s="1">
        <f t="shared" ca="1" si="655"/>
        <v>0</v>
      </c>
      <c r="C4488" s="384">
        <f t="shared" si="654"/>
        <v>45870</v>
      </c>
      <c r="D4488" s="384">
        <f t="shared" si="654"/>
        <v>45900</v>
      </c>
      <c r="E4488" s="385">
        <f ca="1">IFERROR(INDEX('3. GRI Pricing'!$A$16:$AP$616,MATCH('PBI data'!$B4488,'3. GRI Pricing'!$A$16:$A$616,0),MATCH('PBI data'!$D4488,'3. GRI Pricing'!$A$16:$AP$16,0)),0)</f>
        <v>0</v>
      </c>
    </row>
    <row r="4489" spans="1:5" x14ac:dyDescent="0.25">
      <c r="B4489" s="1">
        <f t="shared" ca="1" si="655"/>
        <v>0</v>
      </c>
      <c r="C4489" s="384">
        <f t="shared" si="654"/>
        <v>45901</v>
      </c>
      <c r="D4489" s="384">
        <f t="shared" si="654"/>
        <v>45930</v>
      </c>
      <c r="E4489" s="385">
        <f ca="1">IFERROR(INDEX('3. GRI Pricing'!$A$16:$AP$616,MATCH('PBI data'!$B4489,'3. GRI Pricing'!$A$16:$A$616,0),MATCH('PBI data'!$D4489,'3. GRI Pricing'!$A$16:$AP$16,0)),0)</f>
        <v>0</v>
      </c>
    </row>
    <row r="4490" spans="1:5" x14ac:dyDescent="0.25">
      <c r="A4490" s="381">
        <f>A4478+1</f>
        <v>375</v>
      </c>
      <c r="B4490" s="383">
        <f ca="1">OFFSET('3. GRI Pricing'!$A$16,'PBI data'!A4490,0)</f>
        <v>0</v>
      </c>
      <c r="C4490" s="384">
        <f t="shared" si="654"/>
        <v>45566</v>
      </c>
      <c r="D4490" s="384">
        <f t="shared" si="654"/>
        <v>45596</v>
      </c>
      <c r="E4490" s="385">
        <f ca="1">IFERROR(INDEX('3. GRI Pricing'!$A$16:$AP$616,MATCH('PBI data'!$B4490,'3. GRI Pricing'!$A$16:$A$616,0),MATCH('PBI data'!$D4490,'3. GRI Pricing'!$A$16:$AP$16,0)),0)</f>
        <v>0</v>
      </c>
    </row>
    <row r="4491" spans="1:5" x14ac:dyDescent="0.25">
      <c r="B4491" s="1">
        <f ca="1">B4490</f>
        <v>0</v>
      </c>
      <c r="C4491" s="384">
        <f t="shared" si="654"/>
        <v>45597</v>
      </c>
      <c r="D4491" s="384">
        <f t="shared" si="654"/>
        <v>45626</v>
      </c>
      <c r="E4491" s="385">
        <f ca="1">IFERROR(INDEX('3. GRI Pricing'!$A$16:$AP$616,MATCH('PBI data'!$B4491,'3. GRI Pricing'!$A$16:$A$616,0),MATCH('PBI data'!$D4491,'3. GRI Pricing'!$A$16:$AP$16,0)),0)</f>
        <v>0</v>
      </c>
    </row>
    <row r="4492" spans="1:5" x14ac:dyDescent="0.25">
      <c r="B4492" s="1">
        <f t="shared" ref="B4492:B4501" ca="1" si="656">B4491</f>
        <v>0</v>
      </c>
      <c r="C4492" s="384">
        <f t="shared" si="654"/>
        <v>45627</v>
      </c>
      <c r="D4492" s="384">
        <f t="shared" si="654"/>
        <v>45657</v>
      </c>
      <c r="E4492" s="385">
        <f ca="1">IFERROR(INDEX('3. GRI Pricing'!$A$16:$AP$616,MATCH('PBI data'!$B4492,'3. GRI Pricing'!$A$16:$A$616,0),MATCH('PBI data'!$D4492,'3. GRI Pricing'!$A$16:$AP$16,0)),0)</f>
        <v>0</v>
      </c>
    </row>
    <row r="4493" spans="1:5" x14ac:dyDescent="0.25">
      <c r="B4493" s="1">
        <f t="shared" ca="1" si="656"/>
        <v>0</v>
      </c>
      <c r="C4493" s="384">
        <f t="shared" si="654"/>
        <v>45658</v>
      </c>
      <c r="D4493" s="384">
        <f t="shared" si="654"/>
        <v>45688</v>
      </c>
      <c r="E4493" s="385">
        <f ca="1">IFERROR(INDEX('3. GRI Pricing'!$A$16:$AP$616,MATCH('PBI data'!$B4493,'3. GRI Pricing'!$A$16:$A$616,0),MATCH('PBI data'!$D4493,'3. GRI Pricing'!$A$16:$AP$16,0)),0)</f>
        <v>0</v>
      </c>
    </row>
    <row r="4494" spans="1:5" x14ac:dyDescent="0.25">
      <c r="B4494" s="1">
        <f t="shared" ca="1" si="656"/>
        <v>0</v>
      </c>
      <c r="C4494" s="384">
        <f t="shared" si="654"/>
        <v>45689</v>
      </c>
      <c r="D4494" s="384">
        <f t="shared" si="654"/>
        <v>45716</v>
      </c>
      <c r="E4494" s="385">
        <f ca="1">IFERROR(INDEX('3. GRI Pricing'!$A$16:$AP$616,MATCH('PBI data'!$B4494,'3. GRI Pricing'!$A$16:$A$616,0),MATCH('PBI data'!$D4494,'3. GRI Pricing'!$A$16:$AP$16,0)),0)</f>
        <v>0</v>
      </c>
    </row>
    <row r="4495" spans="1:5" x14ac:dyDescent="0.25">
      <c r="B4495" s="1">
        <f t="shared" ca="1" si="656"/>
        <v>0</v>
      </c>
      <c r="C4495" s="384">
        <f t="shared" ref="C4495:D4510" si="657">C4483</f>
        <v>45717</v>
      </c>
      <c r="D4495" s="384">
        <f t="shared" si="657"/>
        <v>45747</v>
      </c>
      <c r="E4495" s="385">
        <f ca="1">IFERROR(INDEX('3. GRI Pricing'!$A$16:$AP$616,MATCH('PBI data'!$B4495,'3. GRI Pricing'!$A$16:$A$616,0),MATCH('PBI data'!$D4495,'3. GRI Pricing'!$A$16:$AP$16,0)),0)</f>
        <v>0</v>
      </c>
    </row>
    <row r="4496" spans="1:5" x14ac:dyDescent="0.25">
      <c r="B4496" s="1">
        <f t="shared" ca="1" si="656"/>
        <v>0</v>
      </c>
      <c r="C4496" s="384">
        <f t="shared" si="657"/>
        <v>45748</v>
      </c>
      <c r="D4496" s="384">
        <f t="shared" si="657"/>
        <v>45777</v>
      </c>
      <c r="E4496" s="385">
        <f ca="1">IFERROR(INDEX('3. GRI Pricing'!$A$16:$AP$616,MATCH('PBI data'!$B4496,'3. GRI Pricing'!$A$16:$A$616,0),MATCH('PBI data'!$D4496,'3. GRI Pricing'!$A$16:$AP$16,0)),0)</f>
        <v>0</v>
      </c>
    </row>
    <row r="4497" spans="1:5" x14ac:dyDescent="0.25">
      <c r="B4497" s="1">
        <f t="shared" ca="1" si="656"/>
        <v>0</v>
      </c>
      <c r="C4497" s="384">
        <f t="shared" si="657"/>
        <v>45778</v>
      </c>
      <c r="D4497" s="384">
        <f t="shared" si="657"/>
        <v>45808</v>
      </c>
      <c r="E4497" s="385">
        <f ca="1">IFERROR(INDEX('3. GRI Pricing'!$A$16:$AP$616,MATCH('PBI data'!$B4497,'3. GRI Pricing'!$A$16:$A$616,0),MATCH('PBI data'!$D4497,'3. GRI Pricing'!$A$16:$AP$16,0)),0)</f>
        <v>0</v>
      </c>
    </row>
    <row r="4498" spans="1:5" x14ac:dyDescent="0.25">
      <c r="B4498" s="1">
        <f t="shared" ca="1" si="656"/>
        <v>0</v>
      </c>
      <c r="C4498" s="384">
        <f t="shared" si="657"/>
        <v>45809</v>
      </c>
      <c r="D4498" s="384">
        <f t="shared" si="657"/>
        <v>45838</v>
      </c>
      <c r="E4498" s="385">
        <f ca="1">IFERROR(INDEX('3. GRI Pricing'!$A$16:$AP$616,MATCH('PBI data'!$B4498,'3. GRI Pricing'!$A$16:$A$616,0),MATCH('PBI data'!$D4498,'3. GRI Pricing'!$A$16:$AP$16,0)),0)</f>
        <v>0</v>
      </c>
    </row>
    <row r="4499" spans="1:5" x14ac:dyDescent="0.25">
      <c r="B4499" s="1">
        <f t="shared" ca="1" si="656"/>
        <v>0</v>
      </c>
      <c r="C4499" s="384">
        <f t="shared" si="657"/>
        <v>45839</v>
      </c>
      <c r="D4499" s="384">
        <f t="shared" si="657"/>
        <v>45869</v>
      </c>
      <c r="E4499" s="385">
        <f ca="1">IFERROR(INDEX('3. GRI Pricing'!$A$16:$AP$616,MATCH('PBI data'!$B4499,'3. GRI Pricing'!$A$16:$A$616,0),MATCH('PBI data'!$D4499,'3. GRI Pricing'!$A$16:$AP$16,0)),0)</f>
        <v>0</v>
      </c>
    </row>
    <row r="4500" spans="1:5" x14ac:dyDescent="0.25">
      <c r="B4500" s="1">
        <f t="shared" ca="1" si="656"/>
        <v>0</v>
      </c>
      <c r="C4500" s="384">
        <f t="shared" si="657"/>
        <v>45870</v>
      </c>
      <c r="D4500" s="384">
        <f t="shared" si="657"/>
        <v>45900</v>
      </c>
      <c r="E4500" s="385">
        <f ca="1">IFERROR(INDEX('3. GRI Pricing'!$A$16:$AP$616,MATCH('PBI data'!$B4500,'3. GRI Pricing'!$A$16:$A$616,0),MATCH('PBI data'!$D4500,'3. GRI Pricing'!$A$16:$AP$16,0)),0)</f>
        <v>0</v>
      </c>
    </row>
    <row r="4501" spans="1:5" x14ac:dyDescent="0.25">
      <c r="B4501" s="1">
        <f t="shared" ca="1" si="656"/>
        <v>0</v>
      </c>
      <c r="C4501" s="384">
        <f t="shared" si="657"/>
        <v>45901</v>
      </c>
      <c r="D4501" s="384">
        <f t="shared" si="657"/>
        <v>45930</v>
      </c>
      <c r="E4501" s="385">
        <f ca="1">IFERROR(INDEX('3. GRI Pricing'!$A$16:$AP$616,MATCH('PBI data'!$B4501,'3. GRI Pricing'!$A$16:$A$616,0),MATCH('PBI data'!$D4501,'3. GRI Pricing'!$A$16:$AP$16,0)),0)</f>
        <v>0</v>
      </c>
    </row>
    <row r="4502" spans="1:5" x14ac:dyDescent="0.25">
      <c r="A4502" s="381">
        <f>A4490+1</f>
        <v>376</v>
      </c>
      <c r="B4502" s="383">
        <f ca="1">OFFSET('3. GRI Pricing'!$A$16,'PBI data'!A4502,0)</f>
        <v>0</v>
      </c>
      <c r="C4502" s="384">
        <f t="shared" si="657"/>
        <v>45566</v>
      </c>
      <c r="D4502" s="384">
        <f t="shared" si="657"/>
        <v>45596</v>
      </c>
      <c r="E4502" s="385">
        <f ca="1">IFERROR(INDEX('3. GRI Pricing'!$A$16:$AP$616,MATCH('PBI data'!$B4502,'3. GRI Pricing'!$A$16:$A$616,0),MATCH('PBI data'!$D4502,'3. GRI Pricing'!$A$16:$AP$16,0)),0)</f>
        <v>0</v>
      </c>
    </row>
    <row r="4503" spans="1:5" x14ac:dyDescent="0.25">
      <c r="B4503" s="1">
        <f ca="1">B4502</f>
        <v>0</v>
      </c>
      <c r="C4503" s="384">
        <f t="shared" si="657"/>
        <v>45597</v>
      </c>
      <c r="D4503" s="384">
        <f t="shared" si="657"/>
        <v>45626</v>
      </c>
      <c r="E4503" s="385">
        <f ca="1">IFERROR(INDEX('3. GRI Pricing'!$A$16:$AP$616,MATCH('PBI data'!$B4503,'3. GRI Pricing'!$A$16:$A$616,0),MATCH('PBI data'!$D4503,'3. GRI Pricing'!$A$16:$AP$16,0)),0)</f>
        <v>0</v>
      </c>
    </row>
    <row r="4504" spans="1:5" x14ac:dyDescent="0.25">
      <c r="B4504" s="1">
        <f t="shared" ref="B4504:B4513" ca="1" si="658">B4503</f>
        <v>0</v>
      </c>
      <c r="C4504" s="384">
        <f t="shared" si="657"/>
        <v>45627</v>
      </c>
      <c r="D4504" s="384">
        <f t="shared" si="657"/>
        <v>45657</v>
      </c>
      <c r="E4504" s="385">
        <f ca="1">IFERROR(INDEX('3. GRI Pricing'!$A$16:$AP$616,MATCH('PBI data'!$B4504,'3. GRI Pricing'!$A$16:$A$616,0),MATCH('PBI data'!$D4504,'3. GRI Pricing'!$A$16:$AP$16,0)),0)</f>
        <v>0</v>
      </c>
    </row>
    <row r="4505" spans="1:5" x14ac:dyDescent="0.25">
      <c r="B4505" s="1">
        <f t="shared" ca="1" si="658"/>
        <v>0</v>
      </c>
      <c r="C4505" s="384">
        <f t="shared" si="657"/>
        <v>45658</v>
      </c>
      <c r="D4505" s="384">
        <f t="shared" si="657"/>
        <v>45688</v>
      </c>
      <c r="E4505" s="385">
        <f ca="1">IFERROR(INDEX('3. GRI Pricing'!$A$16:$AP$616,MATCH('PBI data'!$B4505,'3. GRI Pricing'!$A$16:$A$616,0),MATCH('PBI data'!$D4505,'3. GRI Pricing'!$A$16:$AP$16,0)),0)</f>
        <v>0</v>
      </c>
    </row>
    <row r="4506" spans="1:5" x14ac:dyDescent="0.25">
      <c r="B4506" s="1">
        <f t="shared" ca="1" si="658"/>
        <v>0</v>
      </c>
      <c r="C4506" s="384">
        <f t="shared" si="657"/>
        <v>45689</v>
      </c>
      <c r="D4506" s="384">
        <f t="shared" si="657"/>
        <v>45716</v>
      </c>
      <c r="E4506" s="385">
        <f ca="1">IFERROR(INDEX('3. GRI Pricing'!$A$16:$AP$616,MATCH('PBI data'!$B4506,'3. GRI Pricing'!$A$16:$A$616,0),MATCH('PBI data'!$D4506,'3. GRI Pricing'!$A$16:$AP$16,0)),0)</f>
        <v>0</v>
      </c>
    </row>
    <row r="4507" spans="1:5" x14ac:dyDescent="0.25">
      <c r="B4507" s="1">
        <f t="shared" ca="1" si="658"/>
        <v>0</v>
      </c>
      <c r="C4507" s="384">
        <f t="shared" si="657"/>
        <v>45717</v>
      </c>
      <c r="D4507" s="384">
        <f t="shared" si="657"/>
        <v>45747</v>
      </c>
      <c r="E4507" s="385">
        <f ca="1">IFERROR(INDEX('3. GRI Pricing'!$A$16:$AP$616,MATCH('PBI data'!$B4507,'3. GRI Pricing'!$A$16:$A$616,0),MATCH('PBI data'!$D4507,'3. GRI Pricing'!$A$16:$AP$16,0)),0)</f>
        <v>0</v>
      </c>
    </row>
    <row r="4508" spans="1:5" x14ac:dyDescent="0.25">
      <c r="B4508" s="1">
        <f t="shared" ca="1" si="658"/>
        <v>0</v>
      </c>
      <c r="C4508" s="384">
        <f t="shared" si="657"/>
        <v>45748</v>
      </c>
      <c r="D4508" s="384">
        <f t="shared" si="657"/>
        <v>45777</v>
      </c>
      <c r="E4508" s="385">
        <f ca="1">IFERROR(INDEX('3. GRI Pricing'!$A$16:$AP$616,MATCH('PBI data'!$B4508,'3. GRI Pricing'!$A$16:$A$616,0),MATCH('PBI data'!$D4508,'3. GRI Pricing'!$A$16:$AP$16,0)),0)</f>
        <v>0</v>
      </c>
    </row>
    <row r="4509" spans="1:5" x14ac:dyDescent="0.25">
      <c r="B4509" s="1">
        <f t="shared" ca="1" si="658"/>
        <v>0</v>
      </c>
      <c r="C4509" s="384">
        <f t="shared" si="657"/>
        <v>45778</v>
      </c>
      <c r="D4509" s="384">
        <f t="shared" si="657"/>
        <v>45808</v>
      </c>
      <c r="E4509" s="385">
        <f ca="1">IFERROR(INDEX('3. GRI Pricing'!$A$16:$AP$616,MATCH('PBI data'!$B4509,'3. GRI Pricing'!$A$16:$A$616,0),MATCH('PBI data'!$D4509,'3. GRI Pricing'!$A$16:$AP$16,0)),0)</f>
        <v>0</v>
      </c>
    </row>
    <row r="4510" spans="1:5" x14ac:dyDescent="0.25">
      <c r="B4510" s="1">
        <f t="shared" ca="1" si="658"/>
        <v>0</v>
      </c>
      <c r="C4510" s="384">
        <f t="shared" si="657"/>
        <v>45809</v>
      </c>
      <c r="D4510" s="384">
        <f t="shared" si="657"/>
        <v>45838</v>
      </c>
      <c r="E4510" s="385">
        <f ca="1">IFERROR(INDEX('3. GRI Pricing'!$A$16:$AP$616,MATCH('PBI data'!$B4510,'3. GRI Pricing'!$A$16:$A$616,0),MATCH('PBI data'!$D4510,'3. GRI Pricing'!$A$16:$AP$16,0)),0)</f>
        <v>0</v>
      </c>
    </row>
    <row r="4511" spans="1:5" x14ac:dyDescent="0.25">
      <c r="B4511" s="1">
        <f t="shared" ca="1" si="658"/>
        <v>0</v>
      </c>
      <c r="C4511" s="384">
        <f t="shared" ref="C4511:D4526" si="659">C4499</f>
        <v>45839</v>
      </c>
      <c r="D4511" s="384">
        <f t="shared" si="659"/>
        <v>45869</v>
      </c>
      <c r="E4511" s="385">
        <f ca="1">IFERROR(INDEX('3. GRI Pricing'!$A$16:$AP$616,MATCH('PBI data'!$B4511,'3. GRI Pricing'!$A$16:$A$616,0),MATCH('PBI data'!$D4511,'3. GRI Pricing'!$A$16:$AP$16,0)),0)</f>
        <v>0</v>
      </c>
    </row>
    <row r="4512" spans="1:5" x14ac:dyDescent="0.25">
      <c r="B4512" s="1">
        <f t="shared" ca="1" si="658"/>
        <v>0</v>
      </c>
      <c r="C4512" s="384">
        <f t="shared" si="659"/>
        <v>45870</v>
      </c>
      <c r="D4512" s="384">
        <f t="shared" si="659"/>
        <v>45900</v>
      </c>
      <c r="E4512" s="385">
        <f ca="1">IFERROR(INDEX('3. GRI Pricing'!$A$16:$AP$616,MATCH('PBI data'!$B4512,'3. GRI Pricing'!$A$16:$A$616,0),MATCH('PBI data'!$D4512,'3. GRI Pricing'!$A$16:$AP$16,0)),0)</f>
        <v>0</v>
      </c>
    </row>
    <row r="4513" spans="1:5" x14ac:dyDescent="0.25">
      <c r="B4513" s="1">
        <f t="shared" ca="1" si="658"/>
        <v>0</v>
      </c>
      <c r="C4513" s="384">
        <f t="shared" si="659"/>
        <v>45901</v>
      </c>
      <c r="D4513" s="384">
        <f t="shared" si="659"/>
        <v>45930</v>
      </c>
      <c r="E4513" s="385">
        <f ca="1">IFERROR(INDEX('3. GRI Pricing'!$A$16:$AP$616,MATCH('PBI data'!$B4513,'3. GRI Pricing'!$A$16:$A$616,0),MATCH('PBI data'!$D4513,'3. GRI Pricing'!$A$16:$AP$16,0)),0)</f>
        <v>0</v>
      </c>
    </row>
    <row r="4514" spans="1:5" x14ac:dyDescent="0.25">
      <c r="A4514" s="381">
        <f>A4502+1</f>
        <v>377</v>
      </c>
      <c r="B4514" s="383">
        <f ca="1">OFFSET('3. GRI Pricing'!$A$16,'PBI data'!A4514,0)</f>
        <v>0</v>
      </c>
      <c r="C4514" s="384">
        <f t="shared" si="659"/>
        <v>45566</v>
      </c>
      <c r="D4514" s="384">
        <f t="shared" si="659"/>
        <v>45596</v>
      </c>
      <c r="E4514" s="385">
        <f ca="1">IFERROR(INDEX('3. GRI Pricing'!$A$16:$AP$616,MATCH('PBI data'!$B4514,'3. GRI Pricing'!$A$16:$A$616,0),MATCH('PBI data'!$D4514,'3. GRI Pricing'!$A$16:$AP$16,0)),0)</f>
        <v>0</v>
      </c>
    </row>
    <row r="4515" spans="1:5" x14ac:dyDescent="0.25">
      <c r="B4515" s="1">
        <f ca="1">B4514</f>
        <v>0</v>
      </c>
      <c r="C4515" s="384">
        <f t="shared" si="659"/>
        <v>45597</v>
      </c>
      <c r="D4515" s="384">
        <f t="shared" si="659"/>
        <v>45626</v>
      </c>
      <c r="E4515" s="385">
        <f ca="1">IFERROR(INDEX('3. GRI Pricing'!$A$16:$AP$616,MATCH('PBI data'!$B4515,'3. GRI Pricing'!$A$16:$A$616,0),MATCH('PBI data'!$D4515,'3. GRI Pricing'!$A$16:$AP$16,0)),0)</f>
        <v>0</v>
      </c>
    </row>
    <row r="4516" spans="1:5" x14ac:dyDescent="0.25">
      <c r="B4516" s="1">
        <f t="shared" ref="B4516:B4525" ca="1" si="660">B4515</f>
        <v>0</v>
      </c>
      <c r="C4516" s="384">
        <f t="shared" si="659"/>
        <v>45627</v>
      </c>
      <c r="D4516" s="384">
        <f t="shared" si="659"/>
        <v>45657</v>
      </c>
      <c r="E4516" s="385">
        <f ca="1">IFERROR(INDEX('3. GRI Pricing'!$A$16:$AP$616,MATCH('PBI data'!$B4516,'3. GRI Pricing'!$A$16:$A$616,0),MATCH('PBI data'!$D4516,'3. GRI Pricing'!$A$16:$AP$16,0)),0)</f>
        <v>0</v>
      </c>
    </row>
    <row r="4517" spans="1:5" x14ac:dyDescent="0.25">
      <c r="B4517" s="1">
        <f t="shared" ca="1" si="660"/>
        <v>0</v>
      </c>
      <c r="C4517" s="384">
        <f t="shared" si="659"/>
        <v>45658</v>
      </c>
      <c r="D4517" s="384">
        <f t="shared" si="659"/>
        <v>45688</v>
      </c>
      <c r="E4517" s="385">
        <f ca="1">IFERROR(INDEX('3. GRI Pricing'!$A$16:$AP$616,MATCH('PBI data'!$B4517,'3. GRI Pricing'!$A$16:$A$616,0),MATCH('PBI data'!$D4517,'3. GRI Pricing'!$A$16:$AP$16,0)),0)</f>
        <v>0</v>
      </c>
    </row>
    <row r="4518" spans="1:5" x14ac:dyDescent="0.25">
      <c r="B4518" s="1">
        <f t="shared" ca="1" si="660"/>
        <v>0</v>
      </c>
      <c r="C4518" s="384">
        <f t="shared" si="659"/>
        <v>45689</v>
      </c>
      <c r="D4518" s="384">
        <f t="shared" si="659"/>
        <v>45716</v>
      </c>
      <c r="E4518" s="385">
        <f ca="1">IFERROR(INDEX('3. GRI Pricing'!$A$16:$AP$616,MATCH('PBI data'!$B4518,'3. GRI Pricing'!$A$16:$A$616,0),MATCH('PBI data'!$D4518,'3. GRI Pricing'!$A$16:$AP$16,0)),0)</f>
        <v>0</v>
      </c>
    </row>
    <row r="4519" spans="1:5" x14ac:dyDescent="0.25">
      <c r="B4519" s="1">
        <f t="shared" ca="1" si="660"/>
        <v>0</v>
      </c>
      <c r="C4519" s="384">
        <f t="shared" si="659"/>
        <v>45717</v>
      </c>
      <c r="D4519" s="384">
        <f t="shared" si="659"/>
        <v>45747</v>
      </c>
      <c r="E4519" s="385">
        <f ca="1">IFERROR(INDEX('3. GRI Pricing'!$A$16:$AP$616,MATCH('PBI data'!$B4519,'3. GRI Pricing'!$A$16:$A$616,0),MATCH('PBI data'!$D4519,'3. GRI Pricing'!$A$16:$AP$16,0)),0)</f>
        <v>0</v>
      </c>
    </row>
    <row r="4520" spans="1:5" x14ac:dyDescent="0.25">
      <c r="B4520" s="1">
        <f t="shared" ca="1" si="660"/>
        <v>0</v>
      </c>
      <c r="C4520" s="384">
        <f t="shared" si="659"/>
        <v>45748</v>
      </c>
      <c r="D4520" s="384">
        <f t="shared" si="659"/>
        <v>45777</v>
      </c>
      <c r="E4520" s="385">
        <f ca="1">IFERROR(INDEX('3. GRI Pricing'!$A$16:$AP$616,MATCH('PBI data'!$B4520,'3. GRI Pricing'!$A$16:$A$616,0),MATCH('PBI data'!$D4520,'3. GRI Pricing'!$A$16:$AP$16,0)),0)</f>
        <v>0</v>
      </c>
    </row>
    <row r="4521" spans="1:5" x14ac:dyDescent="0.25">
      <c r="B4521" s="1">
        <f t="shared" ca="1" si="660"/>
        <v>0</v>
      </c>
      <c r="C4521" s="384">
        <f t="shared" si="659"/>
        <v>45778</v>
      </c>
      <c r="D4521" s="384">
        <f t="shared" si="659"/>
        <v>45808</v>
      </c>
      <c r="E4521" s="385">
        <f ca="1">IFERROR(INDEX('3. GRI Pricing'!$A$16:$AP$616,MATCH('PBI data'!$B4521,'3. GRI Pricing'!$A$16:$A$616,0),MATCH('PBI data'!$D4521,'3. GRI Pricing'!$A$16:$AP$16,0)),0)</f>
        <v>0</v>
      </c>
    </row>
    <row r="4522" spans="1:5" x14ac:dyDescent="0.25">
      <c r="B4522" s="1">
        <f t="shared" ca="1" si="660"/>
        <v>0</v>
      </c>
      <c r="C4522" s="384">
        <f t="shared" si="659"/>
        <v>45809</v>
      </c>
      <c r="D4522" s="384">
        <f t="shared" si="659"/>
        <v>45838</v>
      </c>
      <c r="E4522" s="385">
        <f ca="1">IFERROR(INDEX('3. GRI Pricing'!$A$16:$AP$616,MATCH('PBI data'!$B4522,'3. GRI Pricing'!$A$16:$A$616,0),MATCH('PBI data'!$D4522,'3. GRI Pricing'!$A$16:$AP$16,0)),0)</f>
        <v>0</v>
      </c>
    </row>
    <row r="4523" spans="1:5" x14ac:dyDescent="0.25">
      <c r="B4523" s="1">
        <f t="shared" ca="1" si="660"/>
        <v>0</v>
      </c>
      <c r="C4523" s="384">
        <f t="shared" si="659"/>
        <v>45839</v>
      </c>
      <c r="D4523" s="384">
        <f t="shared" si="659"/>
        <v>45869</v>
      </c>
      <c r="E4523" s="385">
        <f ca="1">IFERROR(INDEX('3. GRI Pricing'!$A$16:$AP$616,MATCH('PBI data'!$B4523,'3. GRI Pricing'!$A$16:$A$616,0),MATCH('PBI data'!$D4523,'3. GRI Pricing'!$A$16:$AP$16,0)),0)</f>
        <v>0</v>
      </c>
    </row>
    <row r="4524" spans="1:5" x14ac:dyDescent="0.25">
      <c r="B4524" s="1">
        <f t="shared" ca="1" si="660"/>
        <v>0</v>
      </c>
      <c r="C4524" s="384">
        <f t="shared" si="659"/>
        <v>45870</v>
      </c>
      <c r="D4524" s="384">
        <f t="shared" si="659"/>
        <v>45900</v>
      </c>
      <c r="E4524" s="385">
        <f ca="1">IFERROR(INDEX('3. GRI Pricing'!$A$16:$AP$616,MATCH('PBI data'!$B4524,'3. GRI Pricing'!$A$16:$A$616,0),MATCH('PBI data'!$D4524,'3. GRI Pricing'!$A$16:$AP$16,0)),0)</f>
        <v>0</v>
      </c>
    </row>
    <row r="4525" spans="1:5" x14ac:dyDescent="0.25">
      <c r="B4525" s="1">
        <f t="shared" ca="1" si="660"/>
        <v>0</v>
      </c>
      <c r="C4525" s="384">
        <f t="shared" si="659"/>
        <v>45901</v>
      </c>
      <c r="D4525" s="384">
        <f t="shared" si="659"/>
        <v>45930</v>
      </c>
      <c r="E4525" s="385">
        <f ca="1">IFERROR(INDEX('3. GRI Pricing'!$A$16:$AP$616,MATCH('PBI data'!$B4525,'3. GRI Pricing'!$A$16:$A$616,0),MATCH('PBI data'!$D4525,'3. GRI Pricing'!$A$16:$AP$16,0)),0)</f>
        <v>0</v>
      </c>
    </row>
    <row r="4526" spans="1:5" x14ac:dyDescent="0.25">
      <c r="A4526" s="381">
        <f>A4514+1</f>
        <v>378</v>
      </c>
      <c r="B4526" s="383">
        <f ca="1">OFFSET('3. GRI Pricing'!$A$16,'PBI data'!A4526,0)</f>
        <v>0</v>
      </c>
      <c r="C4526" s="384">
        <f t="shared" si="659"/>
        <v>45566</v>
      </c>
      <c r="D4526" s="384">
        <f t="shared" si="659"/>
        <v>45596</v>
      </c>
      <c r="E4526" s="385">
        <f ca="1">IFERROR(INDEX('3. GRI Pricing'!$A$16:$AP$616,MATCH('PBI data'!$B4526,'3. GRI Pricing'!$A$16:$A$616,0),MATCH('PBI data'!$D4526,'3. GRI Pricing'!$A$16:$AP$16,0)),0)</f>
        <v>0</v>
      </c>
    </row>
    <row r="4527" spans="1:5" x14ac:dyDescent="0.25">
      <c r="B4527" s="1">
        <f ca="1">B4526</f>
        <v>0</v>
      </c>
      <c r="C4527" s="384">
        <f t="shared" ref="C4527:D4542" si="661">C4515</f>
        <v>45597</v>
      </c>
      <c r="D4527" s="384">
        <f t="shared" si="661"/>
        <v>45626</v>
      </c>
      <c r="E4527" s="385">
        <f ca="1">IFERROR(INDEX('3. GRI Pricing'!$A$16:$AP$616,MATCH('PBI data'!$B4527,'3. GRI Pricing'!$A$16:$A$616,0),MATCH('PBI data'!$D4527,'3. GRI Pricing'!$A$16:$AP$16,0)),0)</f>
        <v>0</v>
      </c>
    </row>
    <row r="4528" spans="1:5" x14ac:dyDescent="0.25">
      <c r="B4528" s="1">
        <f t="shared" ref="B4528:B4537" ca="1" si="662">B4527</f>
        <v>0</v>
      </c>
      <c r="C4528" s="384">
        <f t="shared" si="661"/>
        <v>45627</v>
      </c>
      <c r="D4528" s="384">
        <f t="shared" si="661"/>
        <v>45657</v>
      </c>
      <c r="E4528" s="385">
        <f ca="1">IFERROR(INDEX('3. GRI Pricing'!$A$16:$AP$616,MATCH('PBI data'!$B4528,'3. GRI Pricing'!$A$16:$A$616,0),MATCH('PBI data'!$D4528,'3. GRI Pricing'!$A$16:$AP$16,0)),0)</f>
        <v>0</v>
      </c>
    </row>
    <row r="4529" spans="1:5" x14ac:dyDescent="0.25">
      <c r="B4529" s="1">
        <f t="shared" ca="1" si="662"/>
        <v>0</v>
      </c>
      <c r="C4529" s="384">
        <f t="shared" si="661"/>
        <v>45658</v>
      </c>
      <c r="D4529" s="384">
        <f t="shared" si="661"/>
        <v>45688</v>
      </c>
      <c r="E4529" s="385">
        <f ca="1">IFERROR(INDEX('3. GRI Pricing'!$A$16:$AP$616,MATCH('PBI data'!$B4529,'3. GRI Pricing'!$A$16:$A$616,0),MATCH('PBI data'!$D4529,'3. GRI Pricing'!$A$16:$AP$16,0)),0)</f>
        <v>0</v>
      </c>
    </row>
    <row r="4530" spans="1:5" x14ac:dyDescent="0.25">
      <c r="B4530" s="1">
        <f t="shared" ca="1" si="662"/>
        <v>0</v>
      </c>
      <c r="C4530" s="384">
        <f t="shared" si="661"/>
        <v>45689</v>
      </c>
      <c r="D4530" s="384">
        <f t="shared" si="661"/>
        <v>45716</v>
      </c>
      <c r="E4530" s="385">
        <f ca="1">IFERROR(INDEX('3. GRI Pricing'!$A$16:$AP$616,MATCH('PBI data'!$B4530,'3. GRI Pricing'!$A$16:$A$616,0),MATCH('PBI data'!$D4530,'3. GRI Pricing'!$A$16:$AP$16,0)),0)</f>
        <v>0</v>
      </c>
    </row>
    <row r="4531" spans="1:5" x14ac:dyDescent="0.25">
      <c r="B4531" s="1">
        <f t="shared" ca="1" si="662"/>
        <v>0</v>
      </c>
      <c r="C4531" s="384">
        <f t="shared" si="661"/>
        <v>45717</v>
      </c>
      <c r="D4531" s="384">
        <f t="shared" si="661"/>
        <v>45747</v>
      </c>
      <c r="E4531" s="385">
        <f ca="1">IFERROR(INDEX('3. GRI Pricing'!$A$16:$AP$616,MATCH('PBI data'!$B4531,'3. GRI Pricing'!$A$16:$A$616,0),MATCH('PBI data'!$D4531,'3. GRI Pricing'!$A$16:$AP$16,0)),0)</f>
        <v>0</v>
      </c>
    </row>
    <row r="4532" spans="1:5" x14ac:dyDescent="0.25">
      <c r="B4532" s="1">
        <f t="shared" ca="1" si="662"/>
        <v>0</v>
      </c>
      <c r="C4532" s="384">
        <f t="shared" si="661"/>
        <v>45748</v>
      </c>
      <c r="D4532" s="384">
        <f t="shared" si="661"/>
        <v>45777</v>
      </c>
      <c r="E4532" s="385">
        <f ca="1">IFERROR(INDEX('3. GRI Pricing'!$A$16:$AP$616,MATCH('PBI data'!$B4532,'3. GRI Pricing'!$A$16:$A$616,0),MATCH('PBI data'!$D4532,'3. GRI Pricing'!$A$16:$AP$16,0)),0)</f>
        <v>0</v>
      </c>
    </row>
    <row r="4533" spans="1:5" x14ac:dyDescent="0.25">
      <c r="B4533" s="1">
        <f t="shared" ca="1" si="662"/>
        <v>0</v>
      </c>
      <c r="C4533" s="384">
        <f t="shared" si="661"/>
        <v>45778</v>
      </c>
      <c r="D4533" s="384">
        <f t="shared" si="661"/>
        <v>45808</v>
      </c>
      <c r="E4533" s="385">
        <f ca="1">IFERROR(INDEX('3. GRI Pricing'!$A$16:$AP$616,MATCH('PBI data'!$B4533,'3. GRI Pricing'!$A$16:$A$616,0),MATCH('PBI data'!$D4533,'3. GRI Pricing'!$A$16:$AP$16,0)),0)</f>
        <v>0</v>
      </c>
    </row>
    <row r="4534" spans="1:5" x14ac:dyDescent="0.25">
      <c r="B4534" s="1">
        <f t="shared" ca="1" si="662"/>
        <v>0</v>
      </c>
      <c r="C4534" s="384">
        <f t="shared" si="661"/>
        <v>45809</v>
      </c>
      <c r="D4534" s="384">
        <f t="shared" si="661"/>
        <v>45838</v>
      </c>
      <c r="E4534" s="385">
        <f ca="1">IFERROR(INDEX('3. GRI Pricing'!$A$16:$AP$616,MATCH('PBI data'!$B4534,'3. GRI Pricing'!$A$16:$A$616,0),MATCH('PBI data'!$D4534,'3. GRI Pricing'!$A$16:$AP$16,0)),0)</f>
        <v>0</v>
      </c>
    </row>
    <row r="4535" spans="1:5" x14ac:dyDescent="0.25">
      <c r="B4535" s="1">
        <f t="shared" ca="1" si="662"/>
        <v>0</v>
      </c>
      <c r="C4535" s="384">
        <f t="shared" si="661"/>
        <v>45839</v>
      </c>
      <c r="D4535" s="384">
        <f t="shared" si="661"/>
        <v>45869</v>
      </c>
      <c r="E4535" s="385">
        <f ca="1">IFERROR(INDEX('3. GRI Pricing'!$A$16:$AP$616,MATCH('PBI data'!$B4535,'3. GRI Pricing'!$A$16:$A$616,0),MATCH('PBI data'!$D4535,'3. GRI Pricing'!$A$16:$AP$16,0)),0)</f>
        <v>0</v>
      </c>
    </row>
    <row r="4536" spans="1:5" x14ac:dyDescent="0.25">
      <c r="B4536" s="1">
        <f t="shared" ca="1" si="662"/>
        <v>0</v>
      </c>
      <c r="C4536" s="384">
        <f t="shared" si="661"/>
        <v>45870</v>
      </c>
      <c r="D4536" s="384">
        <f t="shared" si="661"/>
        <v>45900</v>
      </c>
      <c r="E4536" s="385">
        <f ca="1">IFERROR(INDEX('3. GRI Pricing'!$A$16:$AP$616,MATCH('PBI data'!$B4536,'3. GRI Pricing'!$A$16:$A$616,0),MATCH('PBI data'!$D4536,'3. GRI Pricing'!$A$16:$AP$16,0)),0)</f>
        <v>0</v>
      </c>
    </row>
    <row r="4537" spans="1:5" x14ac:dyDescent="0.25">
      <c r="B4537" s="1">
        <f t="shared" ca="1" si="662"/>
        <v>0</v>
      </c>
      <c r="C4537" s="384">
        <f t="shared" si="661"/>
        <v>45901</v>
      </c>
      <c r="D4537" s="384">
        <f t="shared" si="661"/>
        <v>45930</v>
      </c>
      <c r="E4537" s="385">
        <f ca="1">IFERROR(INDEX('3. GRI Pricing'!$A$16:$AP$616,MATCH('PBI data'!$B4537,'3. GRI Pricing'!$A$16:$A$616,0),MATCH('PBI data'!$D4537,'3. GRI Pricing'!$A$16:$AP$16,0)),0)</f>
        <v>0</v>
      </c>
    </row>
    <row r="4538" spans="1:5" x14ac:dyDescent="0.25">
      <c r="A4538" s="381">
        <f>A4526+1</f>
        <v>379</v>
      </c>
      <c r="B4538" s="383">
        <f ca="1">OFFSET('3. GRI Pricing'!$A$16,'PBI data'!A4538,0)</f>
        <v>0</v>
      </c>
      <c r="C4538" s="384">
        <f t="shared" si="661"/>
        <v>45566</v>
      </c>
      <c r="D4538" s="384">
        <f t="shared" si="661"/>
        <v>45596</v>
      </c>
      <c r="E4538" s="385">
        <f ca="1">IFERROR(INDEX('3. GRI Pricing'!$A$16:$AP$616,MATCH('PBI data'!$B4538,'3. GRI Pricing'!$A$16:$A$616,0),MATCH('PBI data'!$D4538,'3. GRI Pricing'!$A$16:$AP$16,0)),0)</f>
        <v>0</v>
      </c>
    </row>
    <row r="4539" spans="1:5" x14ac:dyDescent="0.25">
      <c r="B4539" s="1">
        <f ca="1">B4538</f>
        <v>0</v>
      </c>
      <c r="C4539" s="384">
        <f t="shared" si="661"/>
        <v>45597</v>
      </c>
      <c r="D4539" s="384">
        <f t="shared" si="661"/>
        <v>45626</v>
      </c>
      <c r="E4539" s="385">
        <f ca="1">IFERROR(INDEX('3. GRI Pricing'!$A$16:$AP$616,MATCH('PBI data'!$B4539,'3. GRI Pricing'!$A$16:$A$616,0),MATCH('PBI data'!$D4539,'3. GRI Pricing'!$A$16:$AP$16,0)),0)</f>
        <v>0</v>
      </c>
    </row>
    <row r="4540" spans="1:5" x14ac:dyDescent="0.25">
      <c r="B4540" s="1">
        <f t="shared" ref="B4540:B4549" ca="1" si="663">B4539</f>
        <v>0</v>
      </c>
      <c r="C4540" s="384">
        <f t="shared" si="661"/>
        <v>45627</v>
      </c>
      <c r="D4540" s="384">
        <f t="shared" si="661"/>
        <v>45657</v>
      </c>
      <c r="E4540" s="385">
        <f ca="1">IFERROR(INDEX('3. GRI Pricing'!$A$16:$AP$616,MATCH('PBI data'!$B4540,'3. GRI Pricing'!$A$16:$A$616,0),MATCH('PBI data'!$D4540,'3. GRI Pricing'!$A$16:$AP$16,0)),0)</f>
        <v>0</v>
      </c>
    </row>
    <row r="4541" spans="1:5" x14ac:dyDescent="0.25">
      <c r="B4541" s="1">
        <f t="shared" ca="1" si="663"/>
        <v>0</v>
      </c>
      <c r="C4541" s="384">
        <f t="shared" si="661"/>
        <v>45658</v>
      </c>
      <c r="D4541" s="384">
        <f t="shared" si="661"/>
        <v>45688</v>
      </c>
      <c r="E4541" s="385">
        <f ca="1">IFERROR(INDEX('3. GRI Pricing'!$A$16:$AP$616,MATCH('PBI data'!$B4541,'3. GRI Pricing'!$A$16:$A$616,0),MATCH('PBI data'!$D4541,'3. GRI Pricing'!$A$16:$AP$16,0)),0)</f>
        <v>0</v>
      </c>
    </row>
    <row r="4542" spans="1:5" x14ac:dyDescent="0.25">
      <c r="B4542" s="1">
        <f t="shared" ca="1" si="663"/>
        <v>0</v>
      </c>
      <c r="C4542" s="384">
        <f t="shared" si="661"/>
        <v>45689</v>
      </c>
      <c r="D4542" s="384">
        <f t="shared" si="661"/>
        <v>45716</v>
      </c>
      <c r="E4542" s="385">
        <f ca="1">IFERROR(INDEX('3. GRI Pricing'!$A$16:$AP$616,MATCH('PBI data'!$B4542,'3. GRI Pricing'!$A$16:$A$616,0),MATCH('PBI data'!$D4542,'3. GRI Pricing'!$A$16:$AP$16,0)),0)</f>
        <v>0</v>
      </c>
    </row>
    <row r="4543" spans="1:5" x14ac:dyDescent="0.25">
      <c r="B4543" s="1">
        <f t="shared" ca="1" si="663"/>
        <v>0</v>
      </c>
      <c r="C4543" s="384">
        <f t="shared" ref="C4543:D4558" si="664">C4531</f>
        <v>45717</v>
      </c>
      <c r="D4543" s="384">
        <f t="shared" si="664"/>
        <v>45747</v>
      </c>
      <c r="E4543" s="385">
        <f ca="1">IFERROR(INDEX('3. GRI Pricing'!$A$16:$AP$616,MATCH('PBI data'!$B4543,'3. GRI Pricing'!$A$16:$A$616,0),MATCH('PBI data'!$D4543,'3. GRI Pricing'!$A$16:$AP$16,0)),0)</f>
        <v>0</v>
      </c>
    </row>
    <row r="4544" spans="1:5" x14ac:dyDescent="0.25">
      <c r="B4544" s="1">
        <f t="shared" ca="1" si="663"/>
        <v>0</v>
      </c>
      <c r="C4544" s="384">
        <f t="shared" si="664"/>
        <v>45748</v>
      </c>
      <c r="D4544" s="384">
        <f t="shared" si="664"/>
        <v>45777</v>
      </c>
      <c r="E4544" s="385">
        <f ca="1">IFERROR(INDEX('3. GRI Pricing'!$A$16:$AP$616,MATCH('PBI data'!$B4544,'3. GRI Pricing'!$A$16:$A$616,0),MATCH('PBI data'!$D4544,'3. GRI Pricing'!$A$16:$AP$16,0)),0)</f>
        <v>0</v>
      </c>
    </row>
    <row r="4545" spans="1:5" x14ac:dyDescent="0.25">
      <c r="B4545" s="1">
        <f t="shared" ca="1" si="663"/>
        <v>0</v>
      </c>
      <c r="C4545" s="384">
        <f t="shared" si="664"/>
        <v>45778</v>
      </c>
      <c r="D4545" s="384">
        <f t="shared" si="664"/>
        <v>45808</v>
      </c>
      <c r="E4545" s="385">
        <f ca="1">IFERROR(INDEX('3. GRI Pricing'!$A$16:$AP$616,MATCH('PBI data'!$B4545,'3. GRI Pricing'!$A$16:$A$616,0),MATCH('PBI data'!$D4545,'3. GRI Pricing'!$A$16:$AP$16,0)),0)</f>
        <v>0</v>
      </c>
    </row>
    <row r="4546" spans="1:5" x14ac:dyDescent="0.25">
      <c r="B4546" s="1">
        <f t="shared" ca="1" si="663"/>
        <v>0</v>
      </c>
      <c r="C4546" s="384">
        <f t="shared" si="664"/>
        <v>45809</v>
      </c>
      <c r="D4546" s="384">
        <f t="shared" si="664"/>
        <v>45838</v>
      </c>
      <c r="E4546" s="385">
        <f ca="1">IFERROR(INDEX('3. GRI Pricing'!$A$16:$AP$616,MATCH('PBI data'!$B4546,'3. GRI Pricing'!$A$16:$A$616,0),MATCH('PBI data'!$D4546,'3. GRI Pricing'!$A$16:$AP$16,0)),0)</f>
        <v>0</v>
      </c>
    </row>
    <row r="4547" spans="1:5" x14ac:dyDescent="0.25">
      <c r="B4547" s="1">
        <f t="shared" ca="1" si="663"/>
        <v>0</v>
      </c>
      <c r="C4547" s="384">
        <f t="shared" si="664"/>
        <v>45839</v>
      </c>
      <c r="D4547" s="384">
        <f t="shared" si="664"/>
        <v>45869</v>
      </c>
      <c r="E4547" s="385">
        <f ca="1">IFERROR(INDEX('3. GRI Pricing'!$A$16:$AP$616,MATCH('PBI data'!$B4547,'3. GRI Pricing'!$A$16:$A$616,0),MATCH('PBI data'!$D4547,'3. GRI Pricing'!$A$16:$AP$16,0)),0)</f>
        <v>0</v>
      </c>
    </row>
    <row r="4548" spans="1:5" x14ac:dyDescent="0.25">
      <c r="B4548" s="1">
        <f t="shared" ca="1" si="663"/>
        <v>0</v>
      </c>
      <c r="C4548" s="384">
        <f t="shared" si="664"/>
        <v>45870</v>
      </c>
      <c r="D4548" s="384">
        <f t="shared" si="664"/>
        <v>45900</v>
      </c>
      <c r="E4548" s="385">
        <f ca="1">IFERROR(INDEX('3. GRI Pricing'!$A$16:$AP$616,MATCH('PBI data'!$B4548,'3. GRI Pricing'!$A$16:$A$616,0),MATCH('PBI data'!$D4548,'3. GRI Pricing'!$A$16:$AP$16,0)),0)</f>
        <v>0</v>
      </c>
    </row>
    <row r="4549" spans="1:5" x14ac:dyDescent="0.25">
      <c r="B4549" s="1">
        <f t="shared" ca="1" si="663"/>
        <v>0</v>
      </c>
      <c r="C4549" s="384">
        <f t="shared" si="664"/>
        <v>45901</v>
      </c>
      <c r="D4549" s="384">
        <f t="shared" si="664"/>
        <v>45930</v>
      </c>
      <c r="E4549" s="385">
        <f ca="1">IFERROR(INDEX('3. GRI Pricing'!$A$16:$AP$616,MATCH('PBI data'!$B4549,'3. GRI Pricing'!$A$16:$A$616,0),MATCH('PBI data'!$D4549,'3. GRI Pricing'!$A$16:$AP$16,0)),0)</f>
        <v>0</v>
      </c>
    </row>
    <row r="4550" spans="1:5" x14ac:dyDescent="0.25">
      <c r="A4550" s="381">
        <f>A4538+1</f>
        <v>380</v>
      </c>
      <c r="B4550" s="383">
        <f ca="1">OFFSET('3. GRI Pricing'!$A$16,'PBI data'!A4550,0)</f>
        <v>0</v>
      </c>
      <c r="C4550" s="384">
        <f t="shared" si="664"/>
        <v>45566</v>
      </c>
      <c r="D4550" s="384">
        <f t="shared" si="664"/>
        <v>45596</v>
      </c>
      <c r="E4550" s="385">
        <f ca="1">IFERROR(INDEX('3. GRI Pricing'!$A$16:$AP$616,MATCH('PBI data'!$B4550,'3. GRI Pricing'!$A$16:$A$616,0),MATCH('PBI data'!$D4550,'3. GRI Pricing'!$A$16:$AP$16,0)),0)</f>
        <v>0</v>
      </c>
    </row>
    <row r="4551" spans="1:5" x14ac:dyDescent="0.25">
      <c r="B4551" s="1">
        <f ca="1">B4550</f>
        <v>0</v>
      </c>
      <c r="C4551" s="384">
        <f t="shared" si="664"/>
        <v>45597</v>
      </c>
      <c r="D4551" s="384">
        <f t="shared" si="664"/>
        <v>45626</v>
      </c>
      <c r="E4551" s="385">
        <f ca="1">IFERROR(INDEX('3. GRI Pricing'!$A$16:$AP$616,MATCH('PBI data'!$B4551,'3. GRI Pricing'!$A$16:$A$616,0),MATCH('PBI data'!$D4551,'3. GRI Pricing'!$A$16:$AP$16,0)),0)</f>
        <v>0</v>
      </c>
    </row>
    <row r="4552" spans="1:5" x14ac:dyDescent="0.25">
      <c r="B4552" s="1">
        <f t="shared" ref="B4552:B4561" ca="1" si="665">B4551</f>
        <v>0</v>
      </c>
      <c r="C4552" s="384">
        <f t="shared" si="664"/>
        <v>45627</v>
      </c>
      <c r="D4552" s="384">
        <f t="shared" si="664"/>
        <v>45657</v>
      </c>
      <c r="E4552" s="385">
        <f ca="1">IFERROR(INDEX('3. GRI Pricing'!$A$16:$AP$616,MATCH('PBI data'!$B4552,'3. GRI Pricing'!$A$16:$A$616,0),MATCH('PBI data'!$D4552,'3. GRI Pricing'!$A$16:$AP$16,0)),0)</f>
        <v>0</v>
      </c>
    </row>
    <row r="4553" spans="1:5" x14ac:dyDescent="0.25">
      <c r="B4553" s="1">
        <f t="shared" ca="1" si="665"/>
        <v>0</v>
      </c>
      <c r="C4553" s="384">
        <f t="shared" si="664"/>
        <v>45658</v>
      </c>
      <c r="D4553" s="384">
        <f t="shared" si="664"/>
        <v>45688</v>
      </c>
      <c r="E4553" s="385">
        <f ca="1">IFERROR(INDEX('3. GRI Pricing'!$A$16:$AP$616,MATCH('PBI data'!$B4553,'3. GRI Pricing'!$A$16:$A$616,0),MATCH('PBI data'!$D4553,'3. GRI Pricing'!$A$16:$AP$16,0)),0)</f>
        <v>0</v>
      </c>
    </row>
    <row r="4554" spans="1:5" x14ac:dyDescent="0.25">
      <c r="B4554" s="1">
        <f t="shared" ca="1" si="665"/>
        <v>0</v>
      </c>
      <c r="C4554" s="384">
        <f t="shared" si="664"/>
        <v>45689</v>
      </c>
      <c r="D4554" s="384">
        <f t="shared" si="664"/>
        <v>45716</v>
      </c>
      <c r="E4554" s="385">
        <f ca="1">IFERROR(INDEX('3. GRI Pricing'!$A$16:$AP$616,MATCH('PBI data'!$B4554,'3. GRI Pricing'!$A$16:$A$616,0),MATCH('PBI data'!$D4554,'3. GRI Pricing'!$A$16:$AP$16,0)),0)</f>
        <v>0</v>
      </c>
    </row>
    <row r="4555" spans="1:5" x14ac:dyDescent="0.25">
      <c r="B4555" s="1">
        <f t="shared" ca="1" si="665"/>
        <v>0</v>
      </c>
      <c r="C4555" s="384">
        <f t="shared" si="664"/>
        <v>45717</v>
      </c>
      <c r="D4555" s="384">
        <f t="shared" si="664"/>
        <v>45747</v>
      </c>
      <c r="E4555" s="385">
        <f ca="1">IFERROR(INDEX('3. GRI Pricing'!$A$16:$AP$616,MATCH('PBI data'!$B4555,'3. GRI Pricing'!$A$16:$A$616,0),MATCH('PBI data'!$D4555,'3. GRI Pricing'!$A$16:$AP$16,0)),0)</f>
        <v>0</v>
      </c>
    </row>
    <row r="4556" spans="1:5" x14ac:dyDescent="0.25">
      <c r="B4556" s="1">
        <f t="shared" ca="1" si="665"/>
        <v>0</v>
      </c>
      <c r="C4556" s="384">
        <f t="shared" si="664"/>
        <v>45748</v>
      </c>
      <c r="D4556" s="384">
        <f t="shared" si="664"/>
        <v>45777</v>
      </c>
      <c r="E4556" s="385">
        <f ca="1">IFERROR(INDEX('3. GRI Pricing'!$A$16:$AP$616,MATCH('PBI data'!$B4556,'3. GRI Pricing'!$A$16:$A$616,0),MATCH('PBI data'!$D4556,'3. GRI Pricing'!$A$16:$AP$16,0)),0)</f>
        <v>0</v>
      </c>
    </row>
    <row r="4557" spans="1:5" x14ac:dyDescent="0.25">
      <c r="B4557" s="1">
        <f t="shared" ca="1" si="665"/>
        <v>0</v>
      </c>
      <c r="C4557" s="384">
        <f t="shared" si="664"/>
        <v>45778</v>
      </c>
      <c r="D4557" s="384">
        <f t="shared" si="664"/>
        <v>45808</v>
      </c>
      <c r="E4557" s="385">
        <f ca="1">IFERROR(INDEX('3. GRI Pricing'!$A$16:$AP$616,MATCH('PBI data'!$B4557,'3. GRI Pricing'!$A$16:$A$616,0),MATCH('PBI data'!$D4557,'3. GRI Pricing'!$A$16:$AP$16,0)),0)</f>
        <v>0</v>
      </c>
    </row>
    <row r="4558" spans="1:5" x14ac:dyDescent="0.25">
      <c r="B4558" s="1">
        <f t="shared" ca="1" si="665"/>
        <v>0</v>
      </c>
      <c r="C4558" s="384">
        <f t="shared" si="664"/>
        <v>45809</v>
      </c>
      <c r="D4558" s="384">
        <f t="shared" si="664"/>
        <v>45838</v>
      </c>
      <c r="E4558" s="385">
        <f ca="1">IFERROR(INDEX('3. GRI Pricing'!$A$16:$AP$616,MATCH('PBI data'!$B4558,'3. GRI Pricing'!$A$16:$A$616,0),MATCH('PBI data'!$D4558,'3. GRI Pricing'!$A$16:$AP$16,0)),0)</f>
        <v>0</v>
      </c>
    </row>
    <row r="4559" spans="1:5" x14ac:dyDescent="0.25">
      <c r="B4559" s="1">
        <f t="shared" ca="1" si="665"/>
        <v>0</v>
      </c>
      <c r="C4559" s="384">
        <f t="shared" ref="C4559:D4574" si="666">C4547</f>
        <v>45839</v>
      </c>
      <c r="D4559" s="384">
        <f t="shared" si="666"/>
        <v>45869</v>
      </c>
      <c r="E4559" s="385">
        <f ca="1">IFERROR(INDEX('3. GRI Pricing'!$A$16:$AP$616,MATCH('PBI data'!$B4559,'3. GRI Pricing'!$A$16:$A$616,0),MATCH('PBI data'!$D4559,'3. GRI Pricing'!$A$16:$AP$16,0)),0)</f>
        <v>0</v>
      </c>
    </row>
    <row r="4560" spans="1:5" x14ac:dyDescent="0.25">
      <c r="B4560" s="1">
        <f t="shared" ca="1" si="665"/>
        <v>0</v>
      </c>
      <c r="C4560" s="384">
        <f t="shared" si="666"/>
        <v>45870</v>
      </c>
      <c r="D4560" s="384">
        <f t="shared" si="666"/>
        <v>45900</v>
      </c>
      <c r="E4560" s="385">
        <f ca="1">IFERROR(INDEX('3. GRI Pricing'!$A$16:$AP$616,MATCH('PBI data'!$B4560,'3. GRI Pricing'!$A$16:$A$616,0),MATCH('PBI data'!$D4560,'3. GRI Pricing'!$A$16:$AP$16,0)),0)</f>
        <v>0</v>
      </c>
    </row>
    <row r="4561" spans="1:5" x14ac:dyDescent="0.25">
      <c r="B4561" s="1">
        <f t="shared" ca="1" si="665"/>
        <v>0</v>
      </c>
      <c r="C4561" s="384">
        <f t="shared" si="666"/>
        <v>45901</v>
      </c>
      <c r="D4561" s="384">
        <f t="shared" si="666"/>
        <v>45930</v>
      </c>
      <c r="E4561" s="385">
        <f ca="1">IFERROR(INDEX('3. GRI Pricing'!$A$16:$AP$616,MATCH('PBI data'!$B4561,'3. GRI Pricing'!$A$16:$A$616,0),MATCH('PBI data'!$D4561,'3. GRI Pricing'!$A$16:$AP$16,0)),0)</f>
        <v>0</v>
      </c>
    </row>
    <row r="4562" spans="1:5" x14ac:dyDescent="0.25">
      <c r="A4562" s="381">
        <f>A4550+1</f>
        <v>381</v>
      </c>
      <c r="B4562" s="383">
        <f ca="1">OFFSET('3. GRI Pricing'!$A$16,'PBI data'!A4562,0)</f>
        <v>0</v>
      </c>
      <c r="C4562" s="384">
        <f t="shared" si="666"/>
        <v>45566</v>
      </c>
      <c r="D4562" s="384">
        <f t="shared" si="666"/>
        <v>45596</v>
      </c>
      <c r="E4562" s="385">
        <f ca="1">IFERROR(INDEX('3. GRI Pricing'!$A$16:$AP$616,MATCH('PBI data'!$B4562,'3. GRI Pricing'!$A$16:$A$616,0),MATCH('PBI data'!$D4562,'3. GRI Pricing'!$A$16:$AP$16,0)),0)</f>
        <v>0</v>
      </c>
    </row>
    <row r="4563" spans="1:5" x14ac:dyDescent="0.25">
      <c r="B4563" s="1">
        <f ca="1">B4562</f>
        <v>0</v>
      </c>
      <c r="C4563" s="384">
        <f t="shared" si="666"/>
        <v>45597</v>
      </c>
      <c r="D4563" s="384">
        <f t="shared" si="666"/>
        <v>45626</v>
      </c>
      <c r="E4563" s="385">
        <f ca="1">IFERROR(INDEX('3. GRI Pricing'!$A$16:$AP$616,MATCH('PBI data'!$B4563,'3. GRI Pricing'!$A$16:$A$616,0),MATCH('PBI data'!$D4563,'3. GRI Pricing'!$A$16:$AP$16,0)),0)</f>
        <v>0</v>
      </c>
    </row>
    <row r="4564" spans="1:5" x14ac:dyDescent="0.25">
      <c r="B4564" s="1">
        <f t="shared" ref="B4564:B4573" ca="1" si="667">B4563</f>
        <v>0</v>
      </c>
      <c r="C4564" s="384">
        <f t="shared" si="666"/>
        <v>45627</v>
      </c>
      <c r="D4564" s="384">
        <f t="shared" si="666"/>
        <v>45657</v>
      </c>
      <c r="E4564" s="385">
        <f ca="1">IFERROR(INDEX('3. GRI Pricing'!$A$16:$AP$616,MATCH('PBI data'!$B4564,'3. GRI Pricing'!$A$16:$A$616,0),MATCH('PBI data'!$D4564,'3. GRI Pricing'!$A$16:$AP$16,0)),0)</f>
        <v>0</v>
      </c>
    </row>
    <row r="4565" spans="1:5" x14ac:dyDescent="0.25">
      <c r="B4565" s="1">
        <f t="shared" ca="1" si="667"/>
        <v>0</v>
      </c>
      <c r="C4565" s="384">
        <f t="shared" si="666"/>
        <v>45658</v>
      </c>
      <c r="D4565" s="384">
        <f t="shared" si="666"/>
        <v>45688</v>
      </c>
      <c r="E4565" s="385">
        <f ca="1">IFERROR(INDEX('3. GRI Pricing'!$A$16:$AP$616,MATCH('PBI data'!$B4565,'3. GRI Pricing'!$A$16:$A$616,0),MATCH('PBI data'!$D4565,'3. GRI Pricing'!$A$16:$AP$16,0)),0)</f>
        <v>0</v>
      </c>
    </row>
    <row r="4566" spans="1:5" x14ac:dyDescent="0.25">
      <c r="B4566" s="1">
        <f t="shared" ca="1" si="667"/>
        <v>0</v>
      </c>
      <c r="C4566" s="384">
        <f t="shared" si="666"/>
        <v>45689</v>
      </c>
      <c r="D4566" s="384">
        <f t="shared" si="666"/>
        <v>45716</v>
      </c>
      <c r="E4566" s="385">
        <f ca="1">IFERROR(INDEX('3. GRI Pricing'!$A$16:$AP$616,MATCH('PBI data'!$B4566,'3. GRI Pricing'!$A$16:$A$616,0),MATCH('PBI data'!$D4566,'3. GRI Pricing'!$A$16:$AP$16,0)),0)</f>
        <v>0</v>
      </c>
    </row>
    <row r="4567" spans="1:5" x14ac:dyDescent="0.25">
      <c r="B4567" s="1">
        <f t="shared" ca="1" si="667"/>
        <v>0</v>
      </c>
      <c r="C4567" s="384">
        <f t="shared" si="666"/>
        <v>45717</v>
      </c>
      <c r="D4567" s="384">
        <f t="shared" si="666"/>
        <v>45747</v>
      </c>
      <c r="E4567" s="385">
        <f ca="1">IFERROR(INDEX('3. GRI Pricing'!$A$16:$AP$616,MATCH('PBI data'!$B4567,'3. GRI Pricing'!$A$16:$A$616,0),MATCH('PBI data'!$D4567,'3. GRI Pricing'!$A$16:$AP$16,0)),0)</f>
        <v>0</v>
      </c>
    </row>
    <row r="4568" spans="1:5" x14ac:dyDescent="0.25">
      <c r="B4568" s="1">
        <f t="shared" ca="1" si="667"/>
        <v>0</v>
      </c>
      <c r="C4568" s="384">
        <f t="shared" si="666"/>
        <v>45748</v>
      </c>
      <c r="D4568" s="384">
        <f t="shared" si="666"/>
        <v>45777</v>
      </c>
      <c r="E4568" s="385">
        <f ca="1">IFERROR(INDEX('3. GRI Pricing'!$A$16:$AP$616,MATCH('PBI data'!$B4568,'3. GRI Pricing'!$A$16:$A$616,0),MATCH('PBI data'!$D4568,'3. GRI Pricing'!$A$16:$AP$16,0)),0)</f>
        <v>0</v>
      </c>
    </row>
    <row r="4569" spans="1:5" x14ac:dyDescent="0.25">
      <c r="B4569" s="1">
        <f t="shared" ca="1" si="667"/>
        <v>0</v>
      </c>
      <c r="C4569" s="384">
        <f t="shared" si="666"/>
        <v>45778</v>
      </c>
      <c r="D4569" s="384">
        <f t="shared" si="666"/>
        <v>45808</v>
      </c>
      <c r="E4569" s="385">
        <f ca="1">IFERROR(INDEX('3. GRI Pricing'!$A$16:$AP$616,MATCH('PBI data'!$B4569,'3. GRI Pricing'!$A$16:$A$616,0),MATCH('PBI data'!$D4569,'3. GRI Pricing'!$A$16:$AP$16,0)),0)</f>
        <v>0</v>
      </c>
    </row>
    <row r="4570" spans="1:5" x14ac:dyDescent="0.25">
      <c r="B4570" s="1">
        <f t="shared" ca="1" si="667"/>
        <v>0</v>
      </c>
      <c r="C4570" s="384">
        <f t="shared" si="666"/>
        <v>45809</v>
      </c>
      <c r="D4570" s="384">
        <f t="shared" si="666"/>
        <v>45838</v>
      </c>
      <c r="E4570" s="385">
        <f ca="1">IFERROR(INDEX('3. GRI Pricing'!$A$16:$AP$616,MATCH('PBI data'!$B4570,'3. GRI Pricing'!$A$16:$A$616,0),MATCH('PBI data'!$D4570,'3. GRI Pricing'!$A$16:$AP$16,0)),0)</f>
        <v>0</v>
      </c>
    </row>
    <row r="4571" spans="1:5" x14ac:dyDescent="0.25">
      <c r="B4571" s="1">
        <f t="shared" ca="1" si="667"/>
        <v>0</v>
      </c>
      <c r="C4571" s="384">
        <f t="shared" si="666"/>
        <v>45839</v>
      </c>
      <c r="D4571" s="384">
        <f t="shared" si="666"/>
        <v>45869</v>
      </c>
      <c r="E4571" s="385">
        <f ca="1">IFERROR(INDEX('3. GRI Pricing'!$A$16:$AP$616,MATCH('PBI data'!$B4571,'3. GRI Pricing'!$A$16:$A$616,0),MATCH('PBI data'!$D4571,'3. GRI Pricing'!$A$16:$AP$16,0)),0)</f>
        <v>0</v>
      </c>
    </row>
    <row r="4572" spans="1:5" x14ac:dyDescent="0.25">
      <c r="B4572" s="1">
        <f t="shared" ca="1" si="667"/>
        <v>0</v>
      </c>
      <c r="C4572" s="384">
        <f t="shared" si="666"/>
        <v>45870</v>
      </c>
      <c r="D4572" s="384">
        <f t="shared" si="666"/>
        <v>45900</v>
      </c>
      <c r="E4572" s="385">
        <f ca="1">IFERROR(INDEX('3. GRI Pricing'!$A$16:$AP$616,MATCH('PBI data'!$B4572,'3. GRI Pricing'!$A$16:$A$616,0),MATCH('PBI data'!$D4572,'3. GRI Pricing'!$A$16:$AP$16,0)),0)</f>
        <v>0</v>
      </c>
    </row>
    <row r="4573" spans="1:5" x14ac:dyDescent="0.25">
      <c r="B4573" s="1">
        <f t="shared" ca="1" si="667"/>
        <v>0</v>
      </c>
      <c r="C4573" s="384">
        <f t="shared" si="666"/>
        <v>45901</v>
      </c>
      <c r="D4573" s="384">
        <f t="shared" si="666"/>
        <v>45930</v>
      </c>
      <c r="E4573" s="385">
        <f ca="1">IFERROR(INDEX('3. GRI Pricing'!$A$16:$AP$616,MATCH('PBI data'!$B4573,'3. GRI Pricing'!$A$16:$A$616,0),MATCH('PBI data'!$D4573,'3. GRI Pricing'!$A$16:$AP$16,0)),0)</f>
        <v>0</v>
      </c>
    </row>
    <row r="4574" spans="1:5" x14ac:dyDescent="0.25">
      <c r="A4574" s="381">
        <f>A4562+1</f>
        <v>382</v>
      </c>
      <c r="B4574" s="383">
        <f ca="1">OFFSET('3. GRI Pricing'!$A$16,'PBI data'!A4574,0)</f>
        <v>0</v>
      </c>
      <c r="C4574" s="384">
        <f t="shared" si="666"/>
        <v>45566</v>
      </c>
      <c r="D4574" s="384">
        <f t="shared" si="666"/>
        <v>45596</v>
      </c>
      <c r="E4574" s="385">
        <f ca="1">IFERROR(INDEX('3. GRI Pricing'!$A$16:$AP$616,MATCH('PBI data'!$B4574,'3. GRI Pricing'!$A$16:$A$616,0),MATCH('PBI data'!$D4574,'3. GRI Pricing'!$A$16:$AP$16,0)),0)</f>
        <v>0</v>
      </c>
    </row>
    <row r="4575" spans="1:5" x14ac:dyDescent="0.25">
      <c r="B4575" s="1">
        <f ca="1">B4574</f>
        <v>0</v>
      </c>
      <c r="C4575" s="384">
        <f t="shared" ref="C4575:D4590" si="668">C4563</f>
        <v>45597</v>
      </c>
      <c r="D4575" s="384">
        <f t="shared" si="668"/>
        <v>45626</v>
      </c>
      <c r="E4575" s="385">
        <f ca="1">IFERROR(INDEX('3. GRI Pricing'!$A$16:$AP$616,MATCH('PBI data'!$B4575,'3. GRI Pricing'!$A$16:$A$616,0),MATCH('PBI data'!$D4575,'3. GRI Pricing'!$A$16:$AP$16,0)),0)</f>
        <v>0</v>
      </c>
    </row>
    <row r="4576" spans="1:5" x14ac:dyDescent="0.25">
      <c r="B4576" s="1">
        <f t="shared" ref="B4576:B4585" ca="1" si="669">B4575</f>
        <v>0</v>
      </c>
      <c r="C4576" s="384">
        <f t="shared" si="668"/>
        <v>45627</v>
      </c>
      <c r="D4576" s="384">
        <f t="shared" si="668"/>
        <v>45657</v>
      </c>
      <c r="E4576" s="385">
        <f ca="1">IFERROR(INDEX('3. GRI Pricing'!$A$16:$AP$616,MATCH('PBI data'!$B4576,'3. GRI Pricing'!$A$16:$A$616,0),MATCH('PBI data'!$D4576,'3. GRI Pricing'!$A$16:$AP$16,0)),0)</f>
        <v>0</v>
      </c>
    </row>
    <row r="4577" spans="1:5" x14ac:dyDescent="0.25">
      <c r="B4577" s="1">
        <f t="shared" ca="1" si="669"/>
        <v>0</v>
      </c>
      <c r="C4577" s="384">
        <f t="shared" si="668"/>
        <v>45658</v>
      </c>
      <c r="D4577" s="384">
        <f t="shared" si="668"/>
        <v>45688</v>
      </c>
      <c r="E4577" s="385">
        <f ca="1">IFERROR(INDEX('3. GRI Pricing'!$A$16:$AP$616,MATCH('PBI data'!$B4577,'3. GRI Pricing'!$A$16:$A$616,0),MATCH('PBI data'!$D4577,'3. GRI Pricing'!$A$16:$AP$16,0)),0)</f>
        <v>0</v>
      </c>
    </row>
    <row r="4578" spans="1:5" x14ac:dyDescent="0.25">
      <c r="B4578" s="1">
        <f t="shared" ca="1" si="669"/>
        <v>0</v>
      </c>
      <c r="C4578" s="384">
        <f t="shared" si="668"/>
        <v>45689</v>
      </c>
      <c r="D4578" s="384">
        <f t="shared" si="668"/>
        <v>45716</v>
      </c>
      <c r="E4578" s="385">
        <f ca="1">IFERROR(INDEX('3. GRI Pricing'!$A$16:$AP$616,MATCH('PBI data'!$B4578,'3. GRI Pricing'!$A$16:$A$616,0),MATCH('PBI data'!$D4578,'3. GRI Pricing'!$A$16:$AP$16,0)),0)</f>
        <v>0</v>
      </c>
    </row>
    <row r="4579" spans="1:5" x14ac:dyDescent="0.25">
      <c r="B4579" s="1">
        <f t="shared" ca="1" si="669"/>
        <v>0</v>
      </c>
      <c r="C4579" s="384">
        <f t="shared" si="668"/>
        <v>45717</v>
      </c>
      <c r="D4579" s="384">
        <f t="shared" si="668"/>
        <v>45747</v>
      </c>
      <c r="E4579" s="385">
        <f ca="1">IFERROR(INDEX('3. GRI Pricing'!$A$16:$AP$616,MATCH('PBI data'!$B4579,'3. GRI Pricing'!$A$16:$A$616,0),MATCH('PBI data'!$D4579,'3. GRI Pricing'!$A$16:$AP$16,0)),0)</f>
        <v>0</v>
      </c>
    </row>
    <row r="4580" spans="1:5" x14ac:dyDescent="0.25">
      <c r="B4580" s="1">
        <f t="shared" ca="1" si="669"/>
        <v>0</v>
      </c>
      <c r="C4580" s="384">
        <f t="shared" si="668"/>
        <v>45748</v>
      </c>
      <c r="D4580" s="384">
        <f t="shared" si="668"/>
        <v>45777</v>
      </c>
      <c r="E4580" s="385">
        <f ca="1">IFERROR(INDEX('3. GRI Pricing'!$A$16:$AP$616,MATCH('PBI data'!$B4580,'3. GRI Pricing'!$A$16:$A$616,0),MATCH('PBI data'!$D4580,'3. GRI Pricing'!$A$16:$AP$16,0)),0)</f>
        <v>0</v>
      </c>
    </row>
    <row r="4581" spans="1:5" x14ac:dyDescent="0.25">
      <c r="B4581" s="1">
        <f t="shared" ca="1" si="669"/>
        <v>0</v>
      </c>
      <c r="C4581" s="384">
        <f t="shared" si="668"/>
        <v>45778</v>
      </c>
      <c r="D4581" s="384">
        <f t="shared" si="668"/>
        <v>45808</v>
      </c>
      <c r="E4581" s="385">
        <f ca="1">IFERROR(INDEX('3. GRI Pricing'!$A$16:$AP$616,MATCH('PBI data'!$B4581,'3. GRI Pricing'!$A$16:$A$616,0),MATCH('PBI data'!$D4581,'3. GRI Pricing'!$A$16:$AP$16,0)),0)</f>
        <v>0</v>
      </c>
    </row>
    <row r="4582" spans="1:5" x14ac:dyDescent="0.25">
      <c r="B4582" s="1">
        <f t="shared" ca="1" si="669"/>
        <v>0</v>
      </c>
      <c r="C4582" s="384">
        <f t="shared" si="668"/>
        <v>45809</v>
      </c>
      <c r="D4582" s="384">
        <f t="shared" si="668"/>
        <v>45838</v>
      </c>
      <c r="E4582" s="385">
        <f ca="1">IFERROR(INDEX('3. GRI Pricing'!$A$16:$AP$616,MATCH('PBI data'!$B4582,'3. GRI Pricing'!$A$16:$A$616,0),MATCH('PBI data'!$D4582,'3. GRI Pricing'!$A$16:$AP$16,0)),0)</f>
        <v>0</v>
      </c>
    </row>
    <row r="4583" spans="1:5" x14ac:dyDescent="0.25">
      <c r="B4583" s="1">
        <f t="shared" ca="1" si="669"/>
        <v>0</v>
      </c>
      <c r="C4583" s="384">
        <f t="shared" si="668"/>
        <v>45839</v>
      </c>
      <c r="D4583" s="384">
        <f t="shared" si="668"/>
        <v>45869</v>
      </c>
      <c r="E4583" s="385">
        <f ca="1">IFERROR(INDEX('3. GRI Pricing'!$A$16:$AP$616,MATCH('PBI data'!$B4583,'3. GRI Pricing'!$A$16:$A$616,0),MATCH('PBI data'!$D4583,'3. GRI Pricing'!$A$16:$AP$16,0)),0)</f>
        <v>0</v>
      </c>
    </row>
    <row r="4584" spans="1:5" x14ac:dyDescent="0.25">
      <c r="B4584" s="1">
        <f t="shared" ca="1" si="669"/>
        <v>0</v>
      </c>
      <c r="C4584" s="384">
        <f t="shared" si="668"/>
        <v>45870</v>
      </c>
      <c r="D4584" s="384">
        <f t="shared" si="668"/>
        <v>45900</v>
      </c>
      <c r="E4584" s="385">
        <f ca="1">IFERROR(INDEX('3. GRI Pricing'!$A$16:$AP$616,MATCH('PBI data'!$B4584,'3. GRI Pricing'!$A$16:$A$616,0),MATCH('PBI data'!$D4584,'3. GRI Pricing'!$A$16:$AP$16,0)),0)</f>
        <v>0</v>
      </c>
    </row>
    <row r="4585" spans="1:5" x14ac:dyDescent="0.25">
      <c r="B4585" s="1">
        <f t="shared" ca="1" si="669"/>
        <v>0</v>
      </c>
      <c r="C4585" s="384">
        <f t="shared" si="668"/>
        <v>45901</v>
      </c>
      <c r="D4585" s="384">
        <f t="shared" si="668"/>
        <v>45930</v>
      </c>
      <c r="E4585" s="385">
        <f ca="1">IFERROR(INDEX('3. GRI Pricing'!$A$16:$AP$616,MATCH('PBI data'!$B4585,'3. GRI Pricing'!$A$16:$A$616,0),MATCH('PBI data'!$D4585,'3. GRI Pricing'!$A$16:$AP$16,0)),0)</f>
        <v>0</v>
      </c>
    </row>
    <row r="4586" spans="1:5" x14ac:dyDescent="0.25">
      <c r="A4586" s="381">
        <f>A4574+1</f>
        <v>383</v>
      </c>
      <c r="B4586" s="383">
        <f ca="1">OFFSET('3. GRI Pricing'!$A$16,'PBI data'!A4586,0)</f>
        <v>0</v>
      </c>
      <c r="C4586" s="384">
        <f t="shared" si="668"/>
        <v>45566</v>
      </c>
      <c r="D4586" s="384">
        <f t="shared" si="668"/>
        <v>45596</v>
      </c>
      <c r="E4586" s="385">
        <f ca="1">IFERROR(INDEX('3. GRI Pricing'!$A$16:$AP$616,MATCH('PBI data'!$B4586,'3. GRI Pricing'!$A$16:$A$616,0),MATCH('PBI data'!$D4586,'3. GRI Pricing'!$A$16:$AP$16,0)),0)</f>
        <v>0</v>
      </c>
    </row>
    <row r="4587" spans="1:5" x14ac:dyDescent="0.25">
      <c r="B4587" s="1">
        <f ca="1">B4586</f>
        <v>0</v>
      </c>
      <c r="C4587" s="384">
        <f t="shared" si="668"/>
        <v>45597</v>
      </c>
      <c r="D4587" s="384">
        <f t="shared" si="668"/>
        <v>45626</v>
      </c>
      <c r="E4587" s="385">
        <f ca="1">IFERROR(INDEX('3. GRI Pricing'!$A$16:$AP$616,MATCH('PBI data'!$B4587,'3. GRI Pricing'!$A$16:$A$616,0),MATCH('PBI data'!$D4587,'3. GRI Pricing'!$A$16:$AP$16,0)),0)</f>
        <v>0</v>
      </c>
    </row>
    <row r="4588" spans="1:5" x14ac:dyDescent="0.25">
      <c r="B4588" s="1">
        <f t="shared" ref="B4588:B4597" ca="1" si="670">B4587</f>
        <v>0</v>
      </c>
      <c r="C4588" s="384">
        <f t="shared" si="668"/>
        <v>45627</v>
      </c>
      <c r="D4588" s="384">
        <f t="shared" si="668"/>
        <v>45657</v>
      </c>
      <c r="E4588" s="385">
        <f ca="1">IFERROR(INDEX('3. GRI Pricing'!$A$16:$AP$616,MATCH('PBI data'!$B4588,'3. GRI Pricing'!$A$16:$A$616,0),MATCH('PBI data'!$D4588,'3. GRI Pricing'!$A$16:$AP$16,0)),0)</f>
        <v>0</v>
      </c>
    </row>
    <row r="4589" spans="1:5" x14ac:dyDescent="0.25">
      <c r="B4589" s="1">
        <f t="shared" ca="1" si="670"/>
        <v>0</v>
      </c>
      <c r="C4589" s="384">
        <f t="shared" si="668"/>
        <v>45658</v>
      </c>
      <c r="D4589" s="384">
        <f t="shared" si="668"/>
        <v>45688</v>
      </c>
      <c r="E4589" s="385">
        <f ca="1">IFERROR(INDEX('3. GRI Pricing'!$A$16:$AP$616,MATCH('PBI data'!$B4589,'3. GRI Pricing'!$A$16:$A$616,0),MATCH('PBI data'!$D4589,'3. GRI Pricing'!$A$16:$AP$16,0)),0)</f>
        <v>0</v>
      </c>
    </row>
    <row r="4590" spans="1:5" x14ac:dyDescent="0.25">
      <c r="B4590" s="1">
        <f t="shared" ca="1" si="670"/>
        <v>0</v>
      </c>
      <c r="C4590" s="384">
        <f t="shared" si="668"/>
        <v>45689</v>
      </c>
      <c r="D4590" s="384">
        <f t="shared" si="668"/>
        <v>45716</v>
      </c>
      <c r="E4590" s="385">
        <f ca="1">IFERROR(INDEX('3. GRI Pricing'!$A$16:$AP$616,MATCH('PBI data'!$B4590,'3. GRI Pricing'!$A$16:$A$616,0),MATCH('PBI data'!$D4590,'3. GRI Pricing'!$A$16:$AP$16,0)),0)</f>
        <v>0</v>
      </c>
    </row>
    <row r="4591" spans="1:5" x14ac:dyDescent="0.25">
      <c r="B4591" s="1">
        <f t="shared" ca="1" si="670"/>
        <v>0</v>
      </c>
      <c r="C4591" s="384">
        <f t="shared" ref="C4591:D4606" si="671">C4579</f>
        <v>45717</v>
      </c>
      <c r="D4591" s="384">
        <f t="shared" si="671"/>
        <v>45747</v>
      </c>
      <c r="E4591" s="385">
        <f ca="1">IFERROR(INDEX('3. GRI Pricing'!$A$16:$AP$616,MATCH('PBI data'!$B4591,'3. GRI Pricing'!$A$16:$A$616,0),MATCH('PBI data'!$D4591,'3. GRI Pricing'!$A$16:$AP$16,0)),0)</f>
        <v>0</v>
      </c>
    </row>
    <row r="4592" spans="1:5" x14ac:dyDescent="0.25">
      <c r="B4592" s="1">
        <f t="shared" ca="1" si="670"/>
        <v>0</v>
      </c>
      <c r="C4592" s="384">
        <f t="shared" si="671"/>
        <v>45748</v>
      </c>
      <c r="D4592" s="384">
        <f t="shared" si="671"/>
        <v>45777</v>
      </c>
      <c r="E4592" s="385">
        <f ca="1">IFERROR(INDEX('3. GRI Pricing'!$A$16:$AP$616,MATCH('PBI data'!$B4592,'3. GRI Pricing'!$A$16:$A$616,0),MATCH('PBI data'!$D4592,'3. GRI Pricing'!$A$16:$AP$16,0)),0)</f>
        <v>0</v>
      </c>
    </row>
    <row r="4593" spans="1:5" x14ac:dyDescent="0.25">
      <c r="B4593" s="1">
        <f t="shared" ca="1" si="670"/>
        <v>0</v>
      </c>
      <c r="C4593" s="384">
        <f t="shared" si="671"/>
        <v>45778</v>
      </c>
      <c r="D4593" s="384">
        <f t="shared" si="671"/>
        <v>45808</v>
      </c>
      <c r="E4593" s="385">
        <f ca="1">IFERROR(INDEX('3. GRI Pricing'!$A$16:$AP$616,MATCH('PBI data'!$B4593,'3. GRI Pricing'!$A$16:$A$616,0),MATCH('PBI data'!$D4593,'3. GRI Pricing'!$A$16:$AP$16,0)),0)</f>
        <v>0</v>
      </c>
    </row>
    <row r="4594" spans="1:5" x14ac:dyDescent="0.25">
      <c r="B4594" s="1">
        <f t="shared" ca="1" si="670"/>
        <v>0</v>
      </c>
      <c r="C4594" s="384">
        <f t="shared" si="671"/>
        <v>45809</v>
      </c>
      <c r="D4594" s="384">
        <f t="shared" si="671"/>
        <v>45838</v>
      </c>
      <c r="E4594" s="385">
        <f ca="1">IFERROR(INDEX('3. GRI Pricing'!$A$16:$AP$616,MATCH('PBI data'!$B4594,'3. GRI Pricing'!$A$16:$A$616,0),MATCH('PBI data'!$D4594,'3. GRI Pricing'!$A$16:$AP$16,0)),0)</f>
        <v>0</v>
      </c>
    </row>
    <row r="4595" spans="1:5" x14ac:dyDescent="0.25">
      <c r="B4595" s="1">
        <f t="shared" ca="1" si="670"/>
        <v>0</v>
      </c>
      <c r="C4595" s="384">
        <f t="shared" si="671"/>
        <v>45839</v>
      </c>
      <c r="D4595" s="384">
        <f t="shared" si="671"/>
        <v>45869</v>
      </c>
      <c r="E4595" s="385">
        <f ca="1">IFERROR(INDEX('3. GRI Pricing'!$A$16:$AP$616,MATCH('PBI data'!$B4595,'3. GRI Pricing'!$A$16:$A$616,0),MATCH('PBI data'!$D4595,'3. GRI Pricing'!$A$16:$AP$16,0)),0)</f>
        <v>0</v>
      </c>
    </row>
    <row r="4596" spans="1:5" x14ac:dyDescent="0.25">
      <c r="B4596" s="1">
        <f t="shared" ca="1" si="670"/>
        <v>0</v>
      </c>
      <c r="C4596" s="384">
        <f t="shared" si="671"/>
        <v>45870</v>
      </c>
      <c r="D4596" s="384">
        <f t="shared" si="671"/>
        <v>45900</v>
      </c>
      <c r="E4596" s="385">
        <f ca="1">IFERROR(INDEX('3. GRI Pricing'!$A$16:$AP$616,MATCH('PBI data'!$B4596,'3. GRI Pricing'!$A$16:$A$616,0),MATCH('PBI data'!$D4596,'3. GRI Pricing'!$A$16:$AP$16,0)),0)</f>
        <v>0</v>
      </c>
    </row>
    <row r="4597" spans="1:5" x14ac:dyDescent="0.25">
      <c r="B4597" s="1">
        <f t="shared" ca="1" si="670"/>
        <v>0</v>
      </c>
      <c r="C4597" s="384">
        <f t="shared" si="671"/>
        <v>45901</v>
      </c>
      <c r="D4597" s="384">
        <f t="shared" si="671"/>
        <v>45930</v>
      </c>
      <c r="E4597" s="385">
        <f ca="1">IFERROR(INDEX('3. GRI Pricing'!$A$16:$AP$616,MATCH('PBI data'!$B4597,'3. GRI Pricing'!$A$16:$A$616,0),MATCH('PBI data'!$D4597,'3. GRI Pricing'!$A$16:$AP$16,0)),0)</f>
        <v>0</v>
      </c>
    </row>
    <row r="4598" spans="1:5" x14ac:dyDescent="0.25">
      <c r="A4598" s="381">
        <f>A4586+1</f>
        <v>384</v>
      </c>
      <c r="B4598" s="383">
        <f ca="1">OFFSET('3. GRI Pricing'!$A$16,'PBI data'!A4598,0)</f>
        <v>0</v>
      </c>
      <c r="C4598" s="384">
        <f t="shared" si="671"/>
        <v>45566</v>
      </c>
      <c r="D4598" s="384">
        <f t="shared" si="671"/>
        <v>45596</v>
      </c>
      <c r="E4598" s="385">
        <f ca="1">IFERROR(INDEX('3. GRI Pricing'!$A$16:$AP$616,MATCH('PBI data'!$B4598,'3. GRI Pricing'!$A$16:$A$616,0),MATCH('PBI data'!$D4598,'3. GRI Pricing'!$A$16:$AP$16,0)),0)</f>
        <v>0</v>
      </c>
    </row>
    <row r="4599" spans="1:5" x14ac:dyDescent="0.25">
      <c r="B4599" s="1">
        <f ca="1">B4598</f>
        <v>0</v>
      </c>
      <c r="C4599" s="384">
        <f t="shared" si="671"/>
        <v>45597</v>
      </c>
      <c r="D4599" s="384">
        <f t="shared" si="671"/>
        <v>45626</v>
      </c>
      <c r="E4599" s="385">
        <f ca="1">IFERROR(INDEX('3. GRI Pricing'!$A$16:$AP$616,MATCH('PBI data'!$B4599,'3. GRI Pricing'!$A$16:$A$616,0),MATCH('PBI data'!$D4599,'3. GRI Pricing'!$A$16:$AP$16,0)),0)</f>
        <v>0</v>
      </c>
    </row>
    <row r="4600" spans="1:5" x14ac:dyDescent="0.25">
      <c r="B4600" s="1">
        <f t="shared" ref="B4600:B4609" ca="1" si="672">B4599</f>
        <v>0</v>
      </c>
      <c r="C4600" s="384">
        <f t="shared" si="671"/>
        <v>45627</v>
      </c>
      <c r="D4600" s="384">
        <f t="shared" si="671"/>
        <v>45657</v>
      </c>
      <c r="E4600" s="385">
        <f ca="1">IFERROR(INDEX('3. GRI Pricing'!$A$16:$AP$616,MATCH('PBI data'!$B4600,'3. GRI Pricing'!$A$16:$A$616,0),MATCH('PBI data'!$D4600,'3. GRI Pricing'!$A$16:$AP$16,0)),0)</f>
        <v>0</v>
      </c>
    </row>
    <row r="4601" spans="1:5" x14ac:dyDescent="0.25">
      <c r="B4601" s="1">
        <f t="shared" ca="1" si="672"/>
        <v>0</v>
      </c>
      <c r="C4601" s="384">
        <f t="shared" si="671"/>
        <v>45658</v>
      </c>
      <c r="D4601" s="384">
        <f t="shared" si="671"/>
        <v>45688</v>
      </c>
      <c r="E4601" s="385">
        <f ca="1">IFERROR(INDEX('3. GRI Pricing'!$A$16:$AP$616,MATCH('PBI data'!$B4601,'3. GRI Pricing'!$A$16:$A$616,0),MATCH('PBI data'!$D4601,'3. GRI Pricing'!$A$16:$AP$16,0)),0)</f>
        <v>0</v>
      </c>
    </row>
    <row r="4602" spans="1:5" x14ac:dyDescent="0.25">
      <c r="B4602" s="1">
        <f t="shared" ca="1" si="672"/>
        <v>0</v>
      </c>
      <c r="C4602" s="384">
        <f t="shared" si="671"/>
        <v>45689</v>
      </c>
      <c r="D4602" s="384">
        <f t="shared" si="671"/>
        <v>45716</v>
      </c>
      <c r="E4602" s="385">
        <f ca="1">IFERROR(INDEX('3. GRI Pricing'!$A$16:$AP$616,MATCH('PBI data'!$B4602,'3. GRI Pricing'!$A$16:$A$616,0),MATCH('PBI data'!$D4602,'3. GRI Pricing'!$A$16:$AP$16,0)),0)</f>
        <v>0</v>
      </c>
    </row>
    <row r="4603" spans="1:5" x14ac:dyDescent="0.25">
      <c r="B4603" s="1">
        <f t="shared" ca="1" si="672"/>
        <v>0</v>
      </c>
      <c r="C4603" s="384">
        <f t="shared" si="671"/>
        <v>45717</v>
      </c>
      <c r="D4603" s="384">
        <f t="shared" si="671"/>
        <v>45747</v>
      </c>
      <c r="E4603" s="385">
        <f ca="1">IFERROR(INDEX('3. GRI Pricing'!$A$16:$AP$616,MATCH('PBI data'!$B4603,'3. GRI Pricing'!$A$16:$A$616,0),MATCH('PBI data'!$D4603,'3. GRI Pricing'!$A$16:$AP$16,0)),0)</f>
        <v>0</v>
      </c>
    </row>
    <row r="4604" spans="1:5" x14ac:dyDescent="0.25">
      <c r="B4604" s="1">
        <f t="shared" ca="1" si="672"/>
        <v>0</v>
      </c>
      <c r="C4604" s="384">
        <f t="shared" si="671"/>
        <v>45748</v>
      </c>
      <c r="D4604" s="384">
        <f t="shared" si="671"/>
        <v>45777</v>
      </c>
      <c r="E4604" s="385">
        <f ca="1">IFERROR(INDEX('3. GRI Pricing'!$A$16:$AP$616,MATCH('PBI data'!$B4604,'3. GRI Pricing'!$A$16:$A$616,0),MATCH('PBI data'!$D4604,'3. GRI Pricing'!$A$16:$AP$16,0)),0)</f>
        <v>0</v>
      </c>
    </row>
    <row r="4605" spans="1:5" x14ac:dyDescent="0.25">
      <c r="B4605" s="1">
        <f t="shared" ca="1" si="672"/>
        <v>0</v>
      </c>
      <c r="C4605" s="384">
        <f t="shared" si="671"/>
        <v>45778</v>
      </c>
      <c r="D4605" s="384">
        <f t="shared" si="671"/>
        <v>45808</v>
      </c>
      <c r="E4605" s="385">
        <f ca="1">IFERROR(INDEX('3. GRI Pricing'!$A$16:$AP$616,MATCH('PBI data'!$B4605,'3. GRI Pricing'!$A$16:$A$616,0),MATCH('PBI data'!$D4605,'3. GRI Pricing'!$A$16:$AP$16,0)),0)</f>
        <v>0</v>
      </c>
    </row>
    <row r="4606" spans="1:5" x14ac:dyDescent="0.25">
      <c r="B4606" s="1">
        <f t="shared" ca="1" si="672"/>
        <v>0</v>
      </c>
      <c r="C4606" s="384">
        <f t="shared" si="671"/>
        <v>45809</v>
      </c>
      <c r="D4606" s="384">
        <f t="shared" si="671"/>
        <v>45838</v>
      </c>
      <c r="E4606" s="385">
        <f ca="1">IFERROR(INDEX('3. GRI Pricing'!$A$16:$AP$616,MATCH('PBI data'!$B4606,'3. GRI Pricing'!$A$16:$A$616,0),MATCH('PBI data'!$D4606,'3. GRI Pricing'!$A$16:$AP$16,0)),0)</f>
        <v>0</v>
      </c>
    </row>
    <row r="4607" spans="1:5" x14ac:dyDescent="0.25">
      <c r="B4607" s="1">
        <f t="shared" ca="1" si="672"/>
        <v>0</v>
      </c>
      <c r="C4607" s="384">
        <f t="shared" ref="C4607:D4622" si="673">C4595</f>
        <v>45839</v>
      </c>
      <c r="D4607" s="384">
        <f t="shared" si="673"/>
        <v>45869</v>
      </c>
      <c r="E4607" s="385">
        <f ca="1">IFERROR(INDEX('3. GRI Pricing'!$A$16:$AP$616,MATCH('PBI data'!$B4607,'3. GRI Pricing'!$A$16:$A$616,0),MATCH('PBI data'!$D4607,'3. GRI Pricing'!$A$16:$AP$16,0)),0)</f>
        <v>0</v>
      </c>
    </row>
    <row r="4608" spans="1:5" x14ac:dyDescent="0.25">
      <c r="B4608" s="1">
        <f t="shared" ca="1" si="672"/>
        <v>0</v>
      </c>
      <c r="C4608" s="384">
        <f t="shared" si="673"/>
        <v>45870</v>
      </c>
      <c r="D4608" s="384">
        <f t="shared" si="673"/>
        <v>45900</v>
      </c>
      <c r="E4608" s="385">
        <f ca="1">IFERROR(INDEX('3. GRI Pricing'!$A$16:$AP$616,MATCH('PBI data'!$B4608,'3. GRI Pricing'!$A$16:$A$616,0),MATCH('PBI data'!$D4608,'3. GRI Pricing'!$A$16:$AP$16,0)),0)</f>
        <v>0</v>
      </c>
    </row>
    <row r="4609" spans="1:5" x14ac:dyDescent="0.25">
      <c r="B4609" s="1">
        <f t="shared" ca="1" si="672"/>
        <v>0</v>
      </c>
      <c r="C4609" s="384">
        <f t="shared" si="673"/>
        <v>45901</v>
      </c>
      <c r="D4609" s="384">
        <f t="shared" si="673"/>
        <v>45930</v>
      </c>
      <c r="E4609" s="385">
        <f ca="1">IFERROR(INDEX('3. GRI Pricing'!$A$16:$AP$616,MATCH('PBI data'!$B4609,'3. GRI Pricing'!$A$16:$A$616,0),MATCH('PBI data'!$D4609,'3. GRI Pricing'!$A$16:$AP$16,0)),0)</f>
        <v>0</v>
      </c>
    </row>
    <row r="4610" spans="1:5" x14ac:dyDescent="0.25">
      <c r="A4610" s="381">
        <f>A4598+1</f>
        <v>385</v>
      </c>
      <c r="B4610" s="383">
        <f ca="1">OFFSET('3. GRI Pricing'!$A$16,'PBI data'!A4610,0)</f>
        <v>0</v>
      </c>
      <c r="C4610" s="384">
        <f t="shared" si="673"/>
        <v>45566</v>
      </c>
      <c r="D4610" s="384">
        <f t="shared" si="673"/>
        <v>45596</v>
      </c>
      <c r="E4610" s="385">
        <f ca="1">IFERROR(INDEX('3. GRI Pricing'!$A$16:$AP$616,MATCH('PBI data'!$B4610,'3. GRI Pricing'!$A$16:$A$616,0),MATCH('PBI data'!$D4610,'3. GRI Pricing'!$A$16:$AP$16,0)),0)</f>
        <v>0</v>
      </c>
    </row>
    <row r="4611" spans="1:5" x14ac:dyDescent="0.25">
      <c r="B4611" s="1">
        <f ca="1">B4610</f>
        <v>0</v>
      </c>
      <c r="C4611" s="384">
        <f t="shared" si="673"/>
        <v>45597</v>
      </c>
      <c r="D4611" s="384">
        <f t="shared" si="673"/>
        <v>45626</v>
      </c>
      <c r="E4611" s="385">
        <f ca="1">IFERROR(INDEX('3. GRI Pricing'!$A$16:$AP$616,MATCH('PBI data'!$B4611,'3. GRI Pricing'!$A$16:$A$616,0),MATCH('PBI data'!$D4611,'3. GRI Pricing'!$A$16:$AP$16,0)),0)</f>
        <v>0</v>
      </c>
    </row>
    <row r="4612" spans="1:5" x14ac:dyDescent="0.25">
      <c r="B4612" s="1">
        <f t="shared" ref="B4612:B4621" ca="1" si="674">B4611</f>
        <v>0</v>
      </c>
      <c r="C4612" s="384">
        <f t="shared" si="673"/>
        <v>45627</v>
      </c>
      <c r="D4612" s="384">
        <f t="shared" si="673"/>
        <v>45657</v>
      </c>
      <c r="E4612" s="385">
        <f ca="1">IFERROR(INDEX('3. GRI Pricing'!$A$16:$AP$616,MATCH('PBI data'!$B4612,'3. GRI Pricing'!$A$16:$A$616,0),MATCH('PBI data'!$D4612,'3. GRI Pricing'!$A$16:$AP$16,0)),0)</f>
        <v>0</v>
      </c>
    </row>
    <row r="4613" spans="1:5" x14ac:dyDescent="0.25">
      <c r="B4613" s="1">
        <f t="shared" ca="1" si="674"/>
        <v>0</v>
      </c>
      <c r="C4613" s="384">
        <f t="shared" si="673"/>
        <v>45658</v>
      </c>
      <c r="D4613" s="384">
        <f t="shared" si="673"/>
        <v>45688</v>
      </c>
      <c r="E4613" s="385">
        <f ca="1">IFERROR(INDEX('3. GRI Pricing'!$A$16:$AP$616,MATCH('PBI data'!$B4613,'3. GRI Pricing'!$A$16:$A$616,0),MATCH('PBI data'!$D4613,'3. GRI Pricing'!$A$16:$AP$16,0)),0)</f>
        <v>0</v>
      </c>
    </row>
    <row r="4614" spans="1:5" x14ac:dyDescent="0.25">
      <c r="B4614" s="1">
        <f t="shared" ca="1" si="674"/>
        <v>0</v>
      </c>
      <c r="C4614" s="384">
        <f t="shared" si="673"/>
        <v>45689</v>
      </c>
      <c r="D4614" s="384">
        <f t="shared" si="673"/>
        <v>45716</v>
      </c>
      <c r="E4614" s="385">
        <f ca="1">IFERROR(INDEX('3. GRI Pricing'!$A$16:$AP$616,MATCH('PBI data'!$B4614,'3. GRI Pricing'!$A$16:$A$616,0),MATCH('PBI data'!$D4614,'3. GRI Pricing'!$A$16:$AP$16,0)),0)</f>
        <v>0</v>
      </c>
    </row>
    <row r="4615" spans="1:5" x14ac:dyDescent="0.25">
      <c r="B4615" s="1">
        <f t="shared" ca="1" si="674"/>
        <v>0</v>
      </c>
      <c r="C4615" s="384">
        <f t="shared" si="673"/>
        <v>45717</v>
      </c>
      <c r="D4615" s="384">
        <f t="shared" si="673"/>
        <v>45747</v>
      </c>
      <c r="E4615" s="385">
        <f ca="1">IFERROR(INDEX('3. GRI Pricing'!$A$16:$AP$616,MATCH('PBI data'!$B4615,'3. GRI Pricing'!$A$16:$A$616,0),MATCH('PBI data'!$D4615,'3. GRI Pricing'!$A$16:$AP$16,0)),0)</f>
        <v>0</v>
      </c>
    </row>
    <row r="4616" spans="1:5" x14ac:dyDescent="0.25">
      <c r="B4616" s="1">
        <f t="shared" ca="1" si="674"/>
        <v>0</v>
      </c>
      <c r="C4616" s="384">
        <f t="shared" si="673"/>
        <v>45748</v>
      </c>
      <c r="D4616" s="384">
        <f t="shared" si="673"/>
        <v>45777</v>
      </c>
      <c r="E4616" s="385">
        <f ca="1">IFERROR(INDEX('3. GRI Pricing'!$A$16:$AP$616,MATCH('PBI data'!$B4616,'3. GRI Pricing'!$A$16:$A$616,0),MATCH('PBI data'!$D4616,'3. GRI Pricing'!$A$16:$AP$16,0)),0)</f>
        <v>0</v>
      </c>
    </row>
    <row r="4617" spans="1:5" x14ac:dyDescent="0.25">
      <c r="B4617" s="1">
        <f t="shared" ca="1" si="674"/>
        <v>0</v>
      </c>
      <c r="C4617" s="384">
        <f t="shared" si="673"/>
        <v>45778</v>
      </c>
      <c r="D4617" s="384">
        <f t="shared" si="673"/>
        <v>45808</v>
      </c>
      <c r="E4617" s="385">
        <f ca="1">IFERROR(INDEX('3. GRI Pricing'!$A$16:$AP$616,MATCH('PBI data'!$B4617,'3. GRI Pricing'!$A$16:$A$616,0),MATCH('PBI data'!$D4617,'3. GRI Pricing'!$A$16:$AP$16,0)),0)</f>
        <v>0</v>
      </c>
    </row>
    <row r="4618" spans="1:5" x14ac:dyDescent="0.25">
      <c r="B4618" s="1">
        <f t="shared" ca="1" si="674"/>
        <v>0</v>
      </c>
      <c r="C4618" s="384">
        <f t="shared" si="673"/>
        <v>45809</v>
      </c>
      <c r="D4618" s="384">
        <f t="shared" si="673"/>
        <v>45838</v>
      </c>
      <c r="E4618" s="385">
        <f ca="1">IFERROR(INDEX('3. GRI Pricing'!$A$16:$AP$616,MATCH('PBI data'!$B4618,'3. GRI Pricing'!$A$16:$A$616,0),MATCH('PBI data'!$D4618,'3. GRI Pricing'!$A$16:$AP$16,0)),0)</f>
        <v>0</v>
      </c>
    </row>
    <row r="4619" spans="1:5" x14ac:dyDescent="0.25">
      <c r="B4619" s="1">
        <f t="shared" ca="1" si="674"/>
        <v>0</v>
      </c>
      <c r="C4619" s="384">
        <f t="shared" si="673"/>
        <v>45839</v>
      </c>
      <c r="D4619" s="384">
        <f t="shared" si="673"/>
        <v>45869</v>
      </c>
      <c r="E4619" s="385">
        <f ca="1">IFERROR(INDEX('3. GRI Pricing'!$A$16:$AP$616,MATCH('PBI data'!$B4619,'3. GRI Pricing'!$A$16:$A$616,0),MATCH('PBI data'!$D4619,'3. GRI Pricing'!$A$16:$AP$16,0)),0)</f>
        <v>0</v>
      </c>
    </row>
    <row r="4620" spans="1:5" x14ac:dyDescent="0.25">
      <c r="B4620" s="1">
        <f t="shared" ca="1" si="674"/>
        <v>0</v>
      </c>
      <c r="C4620" s="384">
        <f t="shared" si="673"/>
        <v>45870</v>
      </c>
      <c r="D4620" s="384">
        <f t="shared" si="673"/>
        <v>45900</v>
      </c>
      <c r="E4620" s="385">
        <f ca="1">IFERROR(INDEX('3. GRI Pricing'!$A$16:$AP$616,MATCH('PBI data'!$B4620,'3. GRI Pricing'!$A$16:$A$616,0),MATCH('PBI data'!$D4620,'3. GRI Pricing'!$A$16:$AP$16,0)),0)</f>
        <v>0</v>
      </c>
    </row>
    <row r="4621" spans="1:5" x14ac:dyDescent="0.25">
      <c r="B4621" s="1">
        <f t="shared" ca="1" si="674"/>
        <v>0</v>
      </c>
      <c r="C4621" s="384">
        <f t="shared" si="673"/>
        <v>45901</v>
      </c>
      <c r="D4621" s="384">
        <f t="shared" si="673"/>
        <v>45930</v>
      </c>
      <c r="E4621" s="385">
        <f ca="1">IFERROR(INDEX('3. GRI Pricing'!$A$16:$AP$616,MATCH('PBI data'!$B4621,'3. GRI Pricing'!$A$16:$A$616,0),MATCH('PBI data'!$D4621,'3. GRI Pricing'!$A$16:$AP$16,0)),0)</f>
        <v>0</v>
      </c>
    </row>
    <row r="4622" spans="1:5" x14ac:dyDescent="0.25">
      <c r="A4622" s="381">
        <f>A4610+1</f>
        <v>386</v>
      </c>
      <c r="B4622" s="383">
        <f ca="1">OFFSET('3. GRI Pricing'!$A$16,'PBI data'!A4622,0)</f>
        <v>0</v>
      </c>
      <c r="C4622" s="384">
        <f t="shared" si="673"/>
        <v>45566</v>
      </c>
      <c r="D4622" s="384">
        <f t="shared" si="673"/>
        <v>45596</v>
      </c>
      <c r="E4622" s="385">
        <f ca="1">IFERROR(INDEX('3. GRI Pricing'!$A$16:$AP$616,MATCH('PBI data'!$B4622,'3. GRI Pricing'!$A$16:$A$616,0),MATCH('PBI data'!$D4622,'3. GRI Pricing'!$A$16:$AP$16,0)),0)</f>
        <v>0</v>
      </c>
    </row>
    <row r="4623" spans="1:5" x14ac:dyDescent="0.25">
      <c r="B4623" s="1">
        <f ca="1">B4622</f>
        <v>0</v>
      </c>
      <c r="C4623" s="384">
        <f t="shared" ref="C4623:D4638" si="675">C4611</f>
        <v>45597</v>
      </c>
      <c r="D4623" s="384">
        <f t="shared" si="675"/>
        <v>45626</v>
      </c>
      <c r="E4623" s="385">
        <f ca="1">IFERROR(INDEX('3. GRI Pricing'!$A$16:$AP$616,MATCH('PBI data'!$B4623,'3. GRI Pricing'!$A$16:$A$616,0),MATCH('PBI data'!$D4623,'3. GRI Pricing'!$A$16:$AP$16,0)),0)</f>
        <v>0</v>
      </c>
    </row>
    <row r="4624" spans="1:5" x14ac:dyDescent="0.25">
      <c r="B4624" s="1">
        <f t="shared" ref="B4624:B4633" ca="1" si="676">B4623</f>
        <v>0</v>
      </c>
      <c r="C4624" s="384">
        <f t="shared" si="675"/>
        <v>45627</v>
      </c>
      <c r="D4624" s="384">
        <f t="shared" si="675"/>
        <v>45657</v>
      </c>
      <c r="E4624" s="385">
        <f ca="1">IFERROR(INDEX('3. GRI Pricing'!$A$16:$AP$616,MATCH('PBI data'!$B4624,'3. GRI Pricing'!$A$16:$A$616,0),MATCH('PBI data'!$D4624,'3. GRI Pricing'!$A$16:$AP$16,0)),0)</f>
        <v>0</v>
      </c>
    </row>
    <row r="4625" spans="1:5" x14ac:dyDescent="0.25">
      <c r="B4625" s="1">
        <f t="shared" ca="1" si="676"/>
        <v>0</v>
      </c>
      <c r="C4625" s="384">
        <f t="shared" si="675"/>
        <v>45658</v>
      </c>
      <c r="D4625" s="384">
        <f t="shared" si="675"/>
        <v>45688</v>
      </c>
      <c r="E4625" s="385">
        <f ca="1">IFERROR(INDEX('3. GRI Pricing'!$A$16:$AP$616,MATCH('PBI data'!$B4625,'3. GRI Pricing'!$A$16:$A$616,0),MATCH('PBI data'!$D4625,'3. GRI Pricing'!$A$16:$AP$16,0)),0)</f>
        <v>0</v>
      </c>
    </row>
    <row r="4626" spans="1:5" x14ac:dyDescent="0.25">
      <c r="B4626" s="1">
        <f t="shared" ca="1" si="676"/>
        <v>0</v>
      </c>
      <c r="C4626" s="384">
        <f t="shared" si="675"/>
        <v>45689</v>
      </c>
      <c r="D4626" s="384">
        <f t="shared" si="675"/>
        <v>45716</v>
      </c>
      <c r="E4626" s="385">
        <f ca="1">IFERROR(INDEX('3. GRI Pricing'!$A$16:$AP$616,MATCH('PBI data'!$B4626,'3. GRI Pricing'!$A$16:$A$616,0),MATCH('PBI data'!$D4626,'3. GRI Pricing'!$A$16:$AP$16,0)),0)</f>
        <v>0</v>
      </c>
    </row>
    <row r="4627" spans="1:5" x14ac:dyDescent="0.25">
      <c r="B4627" s="1">
        <f t="shared" ca="1" si="676"/>
        <v>0</v>
      </c>
      <c r="C4627" s="384">
        <f t="shared" si="675"/>
        <v>45717</v>
      </c>
      <c r="D4627" s="384">
        <f t="shared" si="675"/>
        <v>45747</v>
      </c>
      <c r="E4627" s="385">
        <f ca="1">IFERROR(INDEX('3. GRI Pricing'!$A$16:$AP$616,MATCH('PBI data'!$B4627,'3. GRI Pricing'!$A$16:$A$616,0),MATCH('PBI data'!$D4627,'3. GRI Pricing'!$A$16:$AP$16,0)),0)</f>
        <v>0</v>
      </c>
    </row>
    <row r="4628" spans="1:5" x14ac:dyDescent="0.25">
      <c r="B4628" s="1">
        <f t="shared" ca="1" si="676"/>
        <v>0</v>
      </c>
      <c r="C4628" s="384">
        <f t="shared" si="675"/>
        <v>45748</v>
      </c>
      <c r="D4628" s="384">
        <f t="shared" si="675"/>
        <v>45777</v>
      </c>
      <c r="E4628" s="385">
        <f ca="1">IFERROR(INDEX('3. GRI Pricing'!$A$16:$AP$616,MATCH('PBI data'!$B4628,'3. GRI Pricing'!$A$16:$A$616,0),MATCH('PBI data'!$D4628,'3. GRI Pricing'!$A$16:$AP$16,0)),0)</f>
        <v>0</v>
      </c>
    </row>
    <row r="4629" spans="1:5" x14ac:dyDescent="0.25">
      <c r="B4629" s="1">
        <f t="shared" ca="1" si="676"/>
        <v>0</v>
      </c>
      <c r="C4629" s="384">
        <f t="shared" si="675"/>
        <v>45778</v>
      </c>
      <c r="D4629" s="384">
        <f t="shared" si="675"/>
        <v>45808</v>
      </c>
      <c r="E4629" s="385">
        <f ca="1">IFERROR(INDEX('3. GRI Pricing'!$A$16:$AP$616,MATCH('PBI data'!$B4629,'3. GRI Pricing'!$A$16:$A$616,0),MATCH('PBI data'!$D4629,'3. GRI Pricing'!$A$16:$AP$16,0)),0)</f>
        <v>0</v>
      </c>
    </row>
    <row r="4630" spans="1:5" x14ac:dyDescent="0.25">
      <c r="B4630" s="1">
        <f t="shared" ca="1" si="676"/>
        <v>0</v>
      </c>
      <c r="C4630" s="384">
        <f t="shared" si="675"/>
        <v>45809</v>
      </c>
      <c r="D4630" s="384">
        <f t="shared" si="675"/>
        <v>45838</v>
      </c>
      <c r="E4630" s="385">
        <f ca="1">IFERROR(INDEX('3. GRI Pricing'!$A$16:$AP$616,MATCH('PBI data'!$B4630,'3. GRI Pricing'!$A$16:$A$616,0),MATCH('PBI data'!$D4630,'3. GRI Pricing'!$A$16:$AP$16,0)),0)</f>
        <v>0</v>
      </c>
    </row>
    <row r="4631" spans="1:5" x14ac:dyDescent="0.25">
      <c r="B4631" s="1">
        <f t="shared" ca="1" si="676"/>
        <v>0</v>
      </c>
      <c r="C4631" s="384">
        <f t="shared" si="675"/>
        <v>45839</v>
      </c>
      <c r="D4631" s="384">
        <f t="shared" si="675"/>
        <v>45869</v>
      </c>
      <c r="E4631" s="385">
        <f ca="1">IFERROR(INDEX('3. GRI Pricing'!$A$16:$AP$616,MATCH('PBI data'!$B4631,'3. GRI Pricing'!$A$16:$A$616,0),MATCH('PBI data'!$D4631,'3. GRI Pricing'!$A$16:$AP$16,0)),0)</f>
        <v>0</v>
      </c>
    </row>
    <row r="4632" spans="1:5" x14ac:dyDescent="0.25">
      <c r="B4632" s="1">
        <f t="shared" ca="1" si="676"/>
        <v>0</v>
      </c>
      <c r="C4632" s="384">
        <f t="shared" si="675"/>
        <v>45870</v>
      </c>
      <c r="D4632" s="384">
        <f t="shared" si="675"/>
        <v>45900</v>
      </c>
      <c r="E4632" s="385">
        <f ca="1">IFERROR(INDEX('3. GRI Pricing'!$A$16:$AP$616,MATCH('PBI data'!$B4632,'3. GRI Pricing'!$A$16:$A$616,0),MATCH('PBI data'!$D4632,'3. GRI Pricing'!$A$16:$AP$16,0)),0)</f>
        <v>0</v>
      </c>
    </row>
    <row r="4633" spans="1:5" x14ac:dyDescent="0.25">
      <c r="B4633" s="1">
        <f t="shared" ca="1" si="676"/>
        <v>0</v>
      </c>
      <c r="C4633" s="384">
        <f t="shared" si="675"/>
        <v>45901</v>
      </c>
      <c r="D4633" s="384">
        <f t="shared" si="675"/>
        <v>45930</v>
      </c>
      <c r="E4633" s="385">
        <f ca="1">IFERROR(INDEX('3. GRI Pricing'!$A$16:$AP$616,MATCH('PBI data'!$B4633,'3. GRI Pricing'!$A$16:$A$616,0),MATCH('PBI data'!$D4633,'3. GRI Pricing'!$A$16:$AP$16,0)),0)</f>
        <v>0</v>
      </c>
    </row>
    <row r="4634" spans="1:5" x14ac:dyDescent="0.25">
      <c r="A4634" s="381">
        <f>A4622+1</f>
        <v>387</v>
      </c>
      <c r="B4634" s="383">
        <f ca="1">OFFSET('3. GRI Pricing'!$A$16,'PBI data'!A4634,0)</f>
        <v>0</v>
      </c>
      <c r="C4634" s="384">
        <f t="shared" si="675"/>
        <v>45566</v>
      </c>
      <c r="D4634" s="384">
        <f t="shared" si="675"/>
        <v>45596</v>
      </c>
      <c r="E4634" s="385">
        <f ca="1">IFERROR(INDEX('3. GRI Pricing'!$A$16:$AP$616,MATCH('PBI data'!$B4634,'3. GRI Pricing'!$A$16:$A$616,0),MATCH('PBI data'!$D4634,'3. GRI Pricing'!$A$16:$AP$16,0)),0)</f>
        <v>0</v>
      </c>
    </row>
    <row r="4635" spans="1:5" x14ac:dyDescent="0.25">
      <c r="B4635" s="1">
        <f ca="1">B4634</f>
        <v>0</v>
      </c>
      <c r="C4635" s="384">
        <f t="shared" si="675"/>
        <v>45597</v>
      </c>
      <c r="D4635" s="384">
        <f t="shared" si="675"/>
        <v>45626</v>
      </c>
      <c r="E4635" s="385">
        <f ca="1">IFERROR(INDEX('3. GRI Pricing'!$A$16:$AP$616,MATCH('PBI data'!$B4635,'3. GRI Pricing'!$A$16:$A$616,0),MATCH('PBI data'!$D4635,'3. GRI Pricing'!$A$16:$AP$16,0)),0)</f>
        <v>0</v>
      </c>
    </row>
    <row r="4636" spans="1:5" x14ac:dyDescent="0.25">
      <c r="B4636" s="1">
        <f t="shared" ref="B4636:B4645" ca="1" si="677">B4635</f>
        <v>0</v>
      </c>
      <c r="C4636" s="384">
        <f t="shared" si="675"/>
        <v>45627</v>
      </c>
      <c r="D4636" s="384">
        <f t="shared" si="675"/>
        <v>45657</v>
      </c>
      <c r="E4636" s="385">
        <f ca="1">IFERROR(INDEX('3. GRI Pricing'!$A$16:$AP$616,MATCH('PBI data'!$B4636,'3. GRI Pricing'!$A$16:$A$616,0),MATCH('PBI data'!$D4636,'3. GRI Pricing'!$A$16:$AP$16,0)),0)</f>
        <v>0</v>
      </c>
    </row>
    <row r="4637" spans="1:5" x14ac:dyDescent="0.25">
      <c r="B4637" s="1">
        <f t="shared" ca="1" si="677"/>
        <v>0</v>
      </c>
      <c r="C4637" s="384">
        <f t="shared" si="675"/>
        <v>45658</v>
      </c>
      <c r="D4637" s="384">
        <f t="shared" si="675"/>
        <v>45688</v>
      </c>
      <c r="E4637" s="385">
        <f ca="1">IFERROR(INDEX('3. GRI Pricing'!$A$16:$AP$616,MATCH('PBI data'!$B4637,'3. GRI Pricing'!$A$16:$A$616,0),MATCH('PBI data'!$D4637,'3. GRI Pricing'!$A$16:$AP$16,0)),0)</f>
        <v>0</v>
      </c>
    </row>
    <row r="4638" spans="1:5" x14ac:dyDescent="0.25">
      <c r="B4638" s="1">
        <f t="shared" ca="1" si="677"/>
        <v>0</v>
      </c>
      <c r="C4638" s="384">
        <f t="shared" si="675"/>
        <v>45689</v>
      </c>
      <c r="D4638" s="384">
        <f t="shared" si="675"/>
        <v>45716</v>
      </c>
      <c r="E4638" s="385">
        <f ca="1">IFERROR(INDEX('3. GRI Pricing'!$A$16:$AP$616,MATCH('PBI data'!$B4638,'3. GRI Pricing'!$A$16:$A$616,0),MATCH('PBI data'!$D4638,'3. GRI Pricing'!$A$16:$AP$16,0)),0)</f>
        <v>0</v>
      </c>
    </row>
    <row r="4639" spans="1:5" x14ac:dyDescent="0.25">
      <c r="B4639" s="1">
        <f t="shared" ca="1" si="677"/>
        <v>0</v>
      </c>
      <c r="C4639" s="384">
        <f t="shared" ref="C4639:D4654" si="678">C4627</f>
        <v>45717</v>
      </c>
      <c r="D4639" s="384">
        <f t="shared" si="678"/>
        <v>45747</v>
      </c>
      <c r="E4639" s="385">
        <f ca="1">IFERROR(INDEX('3. GRI Pricing'!$A$16:$AP$616,MATCH('PBI data'!$B4639,'3. GRI Pricing'!$A$16:$A$616,0),MATCH('PBI data'!$D4639,'3. GRI Pricing'!$A$16:$AP$16,0)),0)</f>
        <v>0</v>
      </c>
    </row>
    <row r="4640" spans="1:5" x14ac:dyDescent="0.25">
      <c r="B4640" s="1">
        <f t="shared" ca="1" si="677"/>
        <v>0</v>
      </c>
      <c r="C4640" s="384">
        <f t="shared" si="678"/>
        <v>45748</v>
      </c>
      <c r="D4640" s="384">
        <f t="shared" si="678"/>
        <v>45777</v>
      </c>
      <c r="E4640" s="385">
        <f ca="1">IFERROR(INDEX('3. GRI Pricing'!$A$16:$AP$616,MATCH('PBI data'!$B4640,'3. GRI Pricing'!$A$16:$A$616,0),MATCH('PBI data'!$D4640,'3. GRI Pricing'!$A$16:$AP$16,0)),0)</f>
        <v>0</v>
      </c>
    </row>
    <row r="4641" spans="1:5" x14ac:dyDescent="0.25">
      <c r="B4641" s="1">
        <f t="shared" ca="1" si="677"/>
        <v>0</v>
      </c>
      <c r="C4641" s="384">
        <f t="shared" si="678"/>
        <v>45778</v>
      </c>
      <c r="D4641" s="384">
        <f t="shared" si="678"/>
        <v>45808</v>
      </c>
      <c r="E4641" s="385">
        <f ca="1">IFERROR(INDEX('3. GRI Pricing'!$A$16:$AP$616,MATCH('PBI data'!$B4641,'3. GRI Pricing'!$A$16:$A$616,0),MATCH('PBI data'!$D4641,'3. GRI Pricing'!$A$16:$AP$16,0)),0)</f>
        <v>0</v>
      </c>
    </row>
    <row r="4642" spans="1:5" x14ac:dyDescent="0.25">
      <c r="B4642" s="1">
        <f t="shared" ca="1" si="677"/>
        <v>0</v>
      </c>
      <c r="C4642" s="384">
        <f t="shared" si="678"/>
        <v>45809</v>
      </c>
      <c r="D4642" s="384">
        <f t="shared" si="678"/>
        <v>45838</v>
      </c>
      <c r="E4642" s="385">
        <f ca="1">IFERROR(INDEX('3. GRI Pricing'!$A$16:$AP$616,MATCH('PBI data'!$B4642,'3. GRI Pricing'!$A$16:$A$616,0),MATCH('PBI data'!$D4642,'3. GRI Pricing'!$A$16:$AP$16,0)),0)</f>
        <v>0</v>
      </c>
    </row>
    <row r="4643" spans="1:5" x14ac:dyDescent="0.25">
      <c r="B4643" s="1">
        <f t="shared" ca="1" si="677"/>
        <v>0</v>
      </c>
      <c r="C4643" s="384">
        <f t="shared" si="678"/>
        <v>45839</v>
      </c>
      <c r="D4643" s="384">
        <f t="shared" si="678"/>
        <v>45869</v>
      </c>
      <c r="E4643" s="385">
        <f ca="1">IFERROR(INDEX('3. GRI Pricing'!$A$16:$AP$616,MATCH('PBI data'!$B4643,'3. GRI Pricing'!$A$16:$A$616,0),MATCH('PBI data'!$D4643,'3. GRI Pricing'!$A$16:$AP$16,0)),0)</f>
        <v>0</v>
      </c>
    </row>
    <row r="4644" spans="1:5" x14ac:dyDescent="0.25">
      <c r="B4644" s="1">
        <f t="shared" ca="1" si="677"/>
        <v>0</v>
      </c>
      <c r="C4644" s="384">
        <f t="shared" si="678"/>
        <v>45870</v>
      </c>
      <c r="D4644" s="384">
        <f t="shared" si="678"/>
        <v>45900</v>
      </c>
      <c r="E4644" s="385">
        <f ca="1">IFERROR(INDEX('3. GRI Pricing'!$A$16:$AP$616,MATCH('PBI data'!$B4644,'3. GRI Pricing'!$A$16:$A$616,0),MATCH('PBI data'!$D4644,'3. GRI Pricing'!$A$16:$AP$16,0)),0)</f>
        <v>0</v>
      </c>
    </row>
    <row r="4645" spans="1:5" x14ac:dyDescent="0.25">
      <c r="B4645" s="1">
        <f t="shared" ca="1" si="677"/>
        <v>0</v>
      </c>
      <c r="C4645" s="384">
        <f t="shared" si="678"/>
        <v>45901</v>
      </c>
      <c r="D4645" s="384">
        <f t="shared" si="678"/>
        <v>45930</v>
      </c>
      <c r="E4645" s="385">
        <f ca="1">IFERROR(INDEX('3. GRI Pricing'!$A$16:$AP$616,MATCH('PBI data'!$B4645,'3. GRI Pricing'!$A$16:$A$616,0),MATCH('PBI data'!$D4645,'3. GRI Pricing'!$A$16:$AP$16,0)),0)</f>
        <v>0</v>
      </c>
    </row>
    <row r="4646" spans="1:5" x14ac:dyDescent="0.25">
      <c r="A4646" s="381">
        <f>A4634+1</f>
        <v>388</v>
      </c>
      <c r="B4646" s="383">
        <f ca="1">OFFSET('3. GRI Pricing'!$A$16,'PBI data'!A4646,0)</f>
        <v>0</v>
      </c>
      <c r="C4646" s="384">
        <f t="shared" si="678"/>
        <v>45566</v>
      </c>
      <c r="D4646" s="384">
        <f t="shared" si="678"/>
        <v>45596</v>
      </c>
      <c r="E4646" s="385">
        <f ca="1">IFERROR(INDEX('3. GRI Pricing'!$A$16:$AP$616,MATCH('PBI data'!$B4646,'3. GRI Pricing'!$A$16:$A$616,0),MATCH('PBI data'!$D4646,'3. GRI Pricing'!$A$16:$AP$16,0)),0)</f>
        <v>0</v>
      </c>
    </row>
    <row r="4647" spans="1:5" x14ac:dyDescent="0.25">
      <c r="B4647" s="1">
        <f ca="1">B4646</f>
        <v>0</v>
      </c>
      <c r="C4647" s="384">
        <f t="shared" si="678"/>
        <v>45597</v>
      </c>
      <c r="D4647" s="384">
        <f t="shared" si="678"/>
        <v>45626</v>
      </c>
      <c r="E4647" s="385">
        <f ca="1">IFERROR(INDEX('3. GRI Pricing'!$A$16:$AP$616,MATCH('PBI data'!$B4647,'3. GRI Pricing'!$A$16:$A$616,0),MATCH('PBI data'!$D4647,'3. GRI Pricing'!$A$16:$AP$16,0)),0)</f>
        <v>0</v>
      </c>
    </row>
    <row r="4648" spans="1:5" x14ac:dyDescent="0.25">
      <c r="B4648" s="1">
        <f t="shared" ref="B4648:B4657" ca="1" si="679">B4647</f>
        <v>0</v>
      </c>
      <c r="C4648" s="384">
        <f t="shared" si="678"/>
        <v>45627</v>
      </c>
      <c r="D4648" s="384">
        <f t="shared" si="678"/>
        <v>45657</v>
      </c>
      <c r="E4648" s="385">
        <f ca="1">IFERROR(INDEX('3. GRI Pricing'!$A$16:$AP$616,MATCH('PBI data'!$B4648,'3. GRI Pricing'!$A$16:$A$616,0),MATCH('PBI data'!$D4648,'3. GRI Pricing'!$A$16:$AP$16,0)),0)</f>
        <v>0</v>
      </c>
    </row>
    <row r="4649" spans="1:5" x14ac:dyDescent="0.25">
      <c r="B4649" s="1">
        <f t="shared" ca="1" si="679"/>
        <v>0</v>
      </c>
      <c r="C4649" s="384">
        <f t="shared" si="678"/>
        <v>45658</v>
      </c>
      <c r="D4649" s="384">
        <f t="shared" si="678"/>
        <v>45688</v>
      </c>
      <c r="E4649" s="385">
        <f ca="1">IFERROR(INDEX('3. GRI Pricing'!$A$16:$AP$616,MATCH('PBI data'!$B4649,'3. GRI Pricing'!$A$16:$A$616,0),MATCH('PBI data'!$D4649,'3. GRI Pricing'!$A$16:$AP$16,0)),0)</f>
        <v>0</v>
      </c>
    </row>
    <row r="4650" spans="1:5" x14ac:dyDescent="0.25">
      <c r="B4650" s="1">
        <f t="shared" ca="1" si="679"/>
        <v>0</v>
      </c>
      <c r="C4650" s="384">
        <f t="shared" si="678"/>
        <v>45689</v>
      </c>
      <c r="D4650" s="384">
        <f t="shared" si="678"/>
        <v>45716</v>
      </c>
      <c r="E4650" s="385">
        <f ca="1">IFERROR(INDEX('3. GRI Pricing'!$A$16:$AP$616,MATCH('PBI data'!$B4650,'3. GRI Pricing'!$A$16:$A$616,0),MATCH('PBI data'!$D4650,'3. GRI Pricing'!$A$16:$AP$16,0)),0)</f>
        <v>0</v>
      </c>
    </row>
    <row r="4651" spans="1:5" x14ac:dyDescent="0.25">
      <c r="B4651" s="1">
        <f t="shared" ca="1" si="679"/>
        <v>0</v>
      </c>
      <c r="C4651" s="384">
        <f t="shared" si="678"/>
        <v>45717</v>
      </c>
      <c r="D4651" s="384">
        <f t="shared" si="678"/>
        <v>45747</v>
      </c>
      <c r="E4651" s="385">
        <f ca="1">IFERROR(INDEX('3. GRI Pricing'!$A$16:$AP$616,MATCH('PBI data'!$B4651,'3. GRI Pricing'!$A$16:$A$616,0),MATCH('PBI data'!$D4651,'3. GRI Pricing'!$A$16:$AP$16,0)),0)</f>
        <v>0</v>
      </c>
    </row>
    <row r="4652" spans="1:5" x14ac:dyDescent="0.25">
      <c r="B4652" s="1">
        <f t="shared" ca="1" si="679"/>
        <v>0</v>
      </c>
      <c r="C4652" s="384">
        <f t="shared" si="678"/>
        <v>45748</v>
      </c>
      <c r="D4652" s="384">
        <f t="shared" si="678"/>
        <v>45777</v>
      </c>
      <c r="E4652" s="385">
        <f ca="1">IFERROR(INDEX('3. GRI Pricing'!$A$16:$AP$616,MATCH('PBI data'!$B4652,'3. GRI Pricing'!$A$16:$A$616,0),MATCH('PBI data'!$D4652,'3. GRI Pricing'!$A$16:$AP$16,0)),0)</f>
        <v>0</v>
      </c>
    </row>
    <row r="4653" spans="1:5" x14ac:dyDescent="0.25">
      <c r="B4653" s="1">
        <f t="shared" ca="1" si="679"/>
        <v>0</v>
      </c>
      <c r="C4653" s="384">
        <f t="shared" si="678"/>
        <v>45778</v>
      </c>
      <c r="D4653" s="384">
        <f t="shared" si="678"/>
        <v>45808</v>
      </c>
      <c r="E4653" s="385">
        <f ca="1">IFERROR(INDEX('3. GRI Pricing'!$A$16:$AP$616,MATCH('PBI data'!$B4653,'3. GRI Pricing'!$A$16:$A$616,0),MATCH('PBI data'!$D4653,'3. GRI Pricing'!$A$16:$AP$16,0)),0)</f>
        <v>0</v>
      </c>
    </row>
    <row r="4654" spans="1:5" x14ac:dyDescent="0.25">
      <c r="B4654" s="1">
        <f t="shared" ca="1" si="679"/>
        <v>0</v>
      </c>
      <c r="C4654" s="384">
        <f t="shared" si="678"/>
        <v>45809</v>
      </c>
      <c r="D4654" s="384">
        <f t="shared" si="678"/>
        <v>45838</v>
      </c>
      <c r="E4654" s="385">
        <f ca="1">IFERROR(INDEX('3. GRI Pricing'!$A$16:$AP$616,MATCH('PBI data'!$B4654,'3. GRI Pricing'!$A$16:$A$616,0),MATCH('PBI data'!$D4654,'3. GRI Pricing'!$A$16:$AP$16,0)),0)</f>
        <v>0</v>
      </c>
    </row>
    <row r="4655" spans="1:5" x14ac:dyDescent="0.25">
      <c r="B4655" s="1">
        <f t="shared" ca="1" si="679"/>
        <v>0</v>
      </c>
      <c r="C4655" s="384">
        <f t="shared" ref="C4655:D4670" si="680">C4643</f>
        <v>45839</v>
      </c>
      <c r="D4655" s="384">
        <f t="shared" si="680"/>
        <v>45869</v>
      </c>
      <c r="E4655" s="385">
        <f ca="1">IFERROR(INDEX('3. GRI Pricing'!$A$16:$AP$616,MATCH('PBI data'!$B4655,'3. GRI Pricing'!$A$16:$A$616,0),MATCH('PBI data'!$D4655,'3. GRI Pricing'!$A$16:$AP$16,0)),0)</f>
        <v>0</v>
      </c>
    </row>
    <row r="4656" spans="1:5" x14ac:dyDescent="0.25">
      <c r="B4656" s="1">
        <f t="shared" ca="1" si="679"/>
        <v>0</v>
      </c>
      <c r="C4656" s="384">
        <f t="shared" si="680"/>
        <v>45870</v>
      </c>
      <c r="D4656" s="384">
        <f t="shared" si="680"/>
        <v>45900</v>
      </c>
      <c r="E4656" s="385">
        <f ca="1">IFERROR(INDEX('3. GRI Pricing'!$A$16:$AP$616,MATCH('PBI data'!$B4656,'3. GRI Pricing'!$A$16:$A$616,0),MATCH('PBI data'!$D4656,'3. GRI Pricing'!$A$16:$AP$16,0)),0)</f>
        <v>0</v>
      </c>
    </row>
    <row r="4657" spans="1:5" x14ac:dyDescent="0.25">
      <c r="B4657" s="1">
        <f t="shared" ca="1" si="679"/>
        <v>0</v>
      </c>
      <c r="C4657" s="384">
        <f t="shared" si="680"/>
        <v>45901</v>
      </c>
      <c r="D4657" s="384">
        <f t="shared" si="680"/>
        <v>45930</v>
      </c>
      <c r="E4657" s="385">
        <f ca="1">IFERROR(INDEX('3. GRI Pricing'!$A$16:$AP$616,MATCH('PBI data'!$B4657,'3. GRI Pricing'!$A$16:$A$616,0),MATCH('PBI data'!$D4657,'3. GRI Pricing'!$A$16:$AP$16,0)),0)</f>
        <v>0</v>
      </c>
    </row>
    <row r="4658" spans="1:5" x14ac:dyDescent="0.25">
      <c r="A4658" s="381">
        <f>A4646+1</f>
        <v>389</v>
      </c>
      <c r="B4658" s="383">
        <f ca="1">OFFSET('3. GRI Pricing'!$A$16,'PBI data'!A4658,0)</f>
        <v>0</v>
      </c>
      <c r="C4658" s="384">
        <f t="shared" si="680"/>
        <v>45566</v>
      </c>
      <c r="D4658" s="384">
        <f t="shared" si="680"/>
        <v>45596</v>
      </c>
      <c r="E4658" s="385">
        <f ca="1">IFERROR(INDEX('3. GRI Pricing'!$A$16:$AP$616,MATCH('PBI data'!$B4658,'3. GRI Pricing'!$A$16:$A$616,0),MATCH('PBI data'!$D4658,'3. GRI Pricing'!$A$16:$AP$16,0)),0)</f>
        <v>0</v>
      </c>
    </row>
    <row r="4659" spans="1:5" x14ac:dyDescent="0.25">
      <c r="B4659" s="1">
        <f ca="1">B4658</f>
        <v>0</v>
      </c>
      <c r="C4659" s="384">
        <f t="shared" si="680"/>
        <v>45597</v>
      </c>
      <c r="D4659" s="384">
        <f t="shared" si="680"/>
        <v>45626</v>
      </c>
      <c r="E4659" s="385">
        <f ca="1">IFERROR(INDEX('3. GRI Pricing'!$A$16:$AP$616,MATCH('PBI data'!$B4659,'3. GRI Pricing'!$A$16:$A$616,0),MATCH('PBI data'!$D4659,'3. GRI Pricing'!$A$16:$AP$16,0)),0)</f>
        <v>0</v>
      </c>
    </row>
    <row r="4660" spans="1:5" x14ac:dyDescent="0.25">
      <c r="B4660" s="1">
        <f t="shared" ref="B4660:B4669" ca="1" si="681">B4659</f>
        <v>0</v>
      </c>
      <c r="C4660" s="384">
        <f t="shared" si="680"/>
        <v>45627</v>
      </c>
      <c r="D4660" s="384">
        <f t="shared" si="680"/>
        <v>45657</v>
      </c>
      <c r="E4660" s="385">
        <f ca="1">IFERROR(INDEX('3. GRI Pricing'!$A$16:$AP$616,MATCH('PBI data'!$B4660,'3. GRI Pricing'!$A$16:$A$616,0),MATCH('PBI data'!$D4660,'3. GRI Pricing'!$A$16:$AP$16,0)),0)</f>
        <v>0</v>
      </c>
    </row>
    <row r="4661" spans="1:5" x14ac:dyDescent="0.25">
      <c r="B4661" s="1">
        <f t="shared" ca="1" si="681"/>
        <v>0</v>
      </c>
      <c r="C4661" s="384">
        <f t="shared" si="680"/>
        <v>45658</v>
      </c>
      <c r="D4661" s="384">
        <f t="shared" si="680"/>
        <v>45688</v>
      </c>
      <c r="E4661" s="385">
        <f ca="1">IFERROR(INDEX('3. GRI Pricing'!$A$16:$AP$616,MATCH('PBI data'!$B4661,'3. GRI Pricing'!$A$16:$A$616,0),MATCH('PBI data'!$D4661,'3. GRI Pricing'!$A$16:$AP$16,0)),0)</f>
        <v>0</v>
      </c>
    </row>
    <row r="4662" spans="1:5" x14ac:dyDescent="0.25">
      <c r="B4662" s="1">
        <f t="shared" ca="1" si="681"/>
        <v>0</v>
      </c>
      <c r="C4662" s="384">
        <f t="shared" si="680"/>
        <v>45689</v>
      </c>
      <c r="D4662" s="384">
        <f t="shared" si="680"/>
        <v>45716</v>
      </c>
      <c r="E4662" s="385">
        <f ca="1">IFERROR(INDEX('3. GRI Pricing'!$A$16:$AP$616,MATCH('PBI data'!$B4662,'3. GRI Pricing'!$A$16:$A$616,0),MATCH('PBI data'!$D4662,'3. GRI Pricing'!$A$16:$AP$16,0)),0)</f>
        <v>0</v>
      </c>
    </row>
    <row r="4663" spans="1:5" x14ac:dyDescent="0.25">
      <c r="B4663" s="1">
        <f t="shared" ca="1" si="681"/>
        <v>0</v>
      </c>
      <c r="C4663" s="384">
        <f t="shared" si="680"/>
        <v>45717</v>
      </c>
      <c r="D4663" s="384">
        <f t="shared" si="680"/>
        <v>45747</v>
      </c>
      <c r="E4663" s="385">
        <f ca="1">IFERROR(INDEX('3. GRI Pricing'!$A$16:$AP$616,MATCH('PBI data'!$B4663,'3. GRI Pricing'!$A$16:$A$616,0),MATCH('PBI data'!$D4663,'3. GRI Pricing'!$A$16:$AP$16,0)),0)</f>
        <v>0</v>
      </c>
    </row>
    <row r="4664" spans="1:5" x14ac:dyDescent="0.25">
      <c r="B4664" s="1">
        <f t="shared" ca="1" si="681"/>
        <v>0</v>
      </c>
      <c r="C4664" s="384">
        <f t="shared" si="680"/>
        <v>45748</v>
      </c>
      <c r="D4664" s="384">
        <f t="shared" si="680"/>
        <v>45777</v>
      </c>
      <c r="E4664" s="385">
        <f ca="1">IFERROR(INDEX('3. GRI Pricing'!$A$16:$AP$616,MATCH('PBI data'!$B4664,'3. GRI Pricing'!$A$16:$A$616,0),MATCH('PBI data'!$D4664,'3. GRI Pricing'!$A$16:$AP$16,0)),0)</f>
        <v>0</v>
      </c>
    </row>
    <row r="4665" spans="1:5" x14ac:dyDescent="0.25">
      <c r="B4665" s="1">
        <f t="shared" ca="1" si="681"/>
        <v>0</v>
      </c>
      <c r="C4665" s="384">
        <f t="shared" si="680"/>
        <v>45778</v>
      </c>
      <c r="D4665" s="384">
        <f t="shared" si="680"/>
        <v>45808</v>
      </c>
      <c r="E4665" s="385">
        <f ca="1">IFERROR(INDEX('3. GRI Pricing'!$A$16:$AP$616,MATCH('PBI data'!$B4665,'3. GRI Pricing'!$A$16:$A$616,0),MATCH('PBI data'!$D4665,'3. GRI Pricing'!$A$16:$AP$16,0)),0)</f>
        <v>0</v>
      </c>
    </row>
    <row r="4666" spans="1:5" x14ac:dyDescent="0.25">
      <c r="B4666" s="1">
        <f t="shared" ca="1" si="681"/>
        <v>0</v>
      </c>
      <c r="C4666" s="384">
        <f t="shared" si="680"/>
        <v>45809</v>
      </c>
      <c r="D4666" s="384">
        <f t="shared" si="680"/>
        <v>45838</v>
      </c>
      <c r="E4666" s="385">
        <f ca="1">IFERROR(INDEX('3. GRI Pricing'!$A$16:$AP$616,MATCH('PBI data'!$B4666,'3. GRI Pricing'!$A$16:$A$616,0),MATCH('PBI data'!$D4666,'3. GRI Pricing'!$A$16:$AP$16,0)),0)</f>
        <v>0</v>
      </c>
    </row>
    <row r="4667" spans="1:5" x14ac:dyDescent="0.25">
      <c r="B4667" s="1">
        <f t="shared" ca="1" si="681"/>
        <v>0</v>
      </c>
      <c r="C4667" s="384">
        <f t="shared" si="680"/>
        <v>45839</v>
      </c>
      <c r="D4667" s="384">
        <f t="shared" si="680"/>
        <v>45869</v>
      </c>
      <c r="E4667" s="385">
        <f ca="1">IFERROR(INDEX('3. GRI Pricing'!$A$16:$AP$616,MATCH('PBI data'!$B4667,'3. GRI Pricing'!$A$16:$A$616,0),MATCH('PBI data'!$D4667,'3. GRI Pricing'!$A$16:$AP$16,0)),0)</f>
        <v>0</v>
      </c>
    </row>
    <row r="4668" spans="1:5" x14ac:dyDescent="0.25">
      <c r="B4668" s="1">
        <f t="shared" ca="1" si="681"/>
        <v>0</v>
      </c>
      <c r="C4668" s="384">
        <f t="shared" si="680"/>
        <v>45870</v>
      </c>
      <c r="D4668" s="384">
        <f t="shared" si="680"/>
        <v>45900</v>
      </c>
      <c r="E4668" s="385">
        <f ca="1">IFERROR(INDEX('3. GRI Pricing'!$A$16:$AP$616,MATCH('PBI data'!$B4668,'3. GRI Pricing'!$A$16:$A$616,0),MATCH('PBI data'!$D4668,'3. GRI Pricing'!$A$16:$AP$16,0)),0)</f>
        <v>0</v>
      </c>
    </row>
    <row r="4669" spans="1:5" x14ac:dyDescent="0.25">
      <c r="B4669" s="1">
        <f t="shared" ca="1" si="681"/>
        <v>0</v>
      </c>
      <c r="C4669" s="384">
        <f t="shared" si="680"/>
        <v>45901</v>
      </c>
      <c r="D4669" s="384">
        <f t="shared" si="680"/>
        <v>45930</v>
      </c>
      <c r="E4669" s="385">
        <f ca="1">IFERROR(INDEX('3. GRI Pricing'!$A$16:$AP$616,MATCH('PBI data'!$B4669,'3. GRI Pricing'!$A$16:$A$616,0),MATCH('PBI data'!$D4669,'3. GRI Pricing'!$A$16:$AP$16,0)),0)</f>
        <v>0</v>
      </c>
    </row>
    <row r="4670" spans="1:5" x14ac:dyDescent="0.25">
      <c r="A4670" s="381">
        <f>A4658+1</f>
        <v>390</v>
      </c>
      <c r="B4670" s="383">
        <f ca="1">OFFSET('3. GRI Pricing'!$A$16,'PBI data'!A4670,0)</f>
        <v>0</v>
      </c>
      <c r="C4670" s="384">
        <f t="shared" si="680"/>
        <v>45566</v>
      </c>
      <c r="D4670" s="384">
        <f t="shared" si="680"/>
        <v>45596</v>
      </c>
      <c r="E4670" s="385">
        <f ca="1">IFERROR(INDEX('3. GRI Pricing'!$A$16:$AP$616,MATCH('PBI data'!$B4670,'3. GRI Pricing'!$A$16:$A$616,0),MATCH('PBI data'!$D4670,'3. GRI Pricing'!$A$16:$AP$16,0)),0)</f>
        <v>0</v>
      </c>
    </row>
    <row r="4671" spans="1:5" x14ac:dyDescent="0.25">
      <c r="B4671" s="1">
        <f ca="1">B4670</f>
        <v>0</v>
      </c>
      <c r="C4671" s="384">
        <f t="shared" ref="C4671:D4686" si="682">C4659</f>
        <v>45597</v>
      </c>
      <c r="D4671" s="384">
        <f t="shared" si="682"/>
        <v>45626</v>
      </c>
      <c r="E4671" s="385">
        <f ca="1">IFERROR(INDEX('3. GRI Pricing'!$A$16:$AP$616,MATCH('PBI data'!$B4671,'3. GRI Pricing'!$A$16:$A$616,0),MATCH('PBI data'!$D4671,'3. GRI Pricing'!$A$16:$AP$16,0)),0)</f>
        <v>0</v>
      </c>
    </row>
    <row r="4672" spans="1:5" x14ac:dyDescent="0.25">
      <c r="B4672" s="1">
        <f t="shared" ref="B4672:B4681" ca="1" si="683">B4671</f>
        <v>0</v>
      </c>
      <c r="C4672" s="384">
        <f t="shared" si="682"/>
        <v>45627</v>
      </c>
      <c r="D4672" s="384">
        <f t="shared" si="682"/>
        <v>45657</v>
      </c>
      <c r="E4672" s="385">
        <f ca="1">IFERROR(INDEX('3. GRI Pricing'!$A$16:$AP$616,MATCH('PBI data'!$B4672,'3. GRI Pricing'!$A$16:$A$616,0),MATCH('PBI data'!$D4672,'3. GRI Pricing'!$A$16:$AP$16,0)),0)</f>
        <v>0</v>
      </c>
    </row>
    <row r="4673" spans="1:5" x14ac:dyDescent="0.25">
      <c r="B4673" s="1">
        <f t="shared" ca="1" si="683"/>
        <v>0</v>
      </c>
      <c r="C4673" s="384">
        <f t="shared" si="682"/>
        <v>45658</v>
      </c>
      <c r="D4673" s="384">
        <f t="shared" si="682"/>
        <v>45688</v>
      </c>
      <c r="E4673" s="385">
        <f ca="1">IFERROR(INDEX('3. GRI Pricing'!$A$16:$AP$616,MATCH('PBI data'!$B4673,'3. GRI Pricing'!$A$16:$A$616,0),MATCH('PBI data'!$D4673,'3. GRI Pricing'!$A$16:$AP$16,0)),0)</f>
        <v>0</v>
      </c>
    </row>
    <row r="4674" spans="1:5" x14ac:dyDescent="0.25">
      <c r="B4674" s="1">
        <f t="shared" ca="1" si="683"/>
        <v>0</v>
      </c>
      <c r="C4674" s="384">
        <f t="shared" si="682"/>
        <v>45689</v>
      </c>
      <c r="D4674" s="384">
        <f t="shared" si="682"/>
        <v>45716</v>
      </c>
      <c r="E4674" s="385">
        <f ca="1">IFERROR(INDEX('3. GRI Pricing'!$A$16:$AP$616,MATCH('PBI data'!$B4674,'3. GRI Pricing'!$A$16:$A$616,0),MATCH('PBI data'!$D4674,'3. GRI Pricing'!$A$16:$AP$16,0)),0)</f>
        <v>0</v>
      </c>
    </row>
    <row r="4675" spans="1:5" x14ac:dyDescent="0.25">
      <c r="B4675" s="1">
        <f t="shared" ca="1" si="683"/>
        <v>0</v>
      </c>
      <c r="C4675" s="384">
        <f t="shared" si="682"/>
        <v>45717</v>
      </c>
      <c r="D4675" s="384">
        <f t="shared" si="682"/>
        <v>45747</v>
      </c>
      <c r="E4675" s="385">
        <f ca="1">IFERROR(INDEX('3. GRI Pricing'!$A$16:$AP$616,MATCH('PBI data'!$B4675,'3. GRI Pricing'!$A$16:$A$616,0),MATCH('PBI data'!$D4675,'3. GRI Pricing'!$A$16:$AP$16,0)),0)</f>
        <v>0</v>
      </c>
    </row>
    <row r="4676" spans="1:5" x14ac:dyDescent="0.25">
      <c r="B4676" s="1">
        <f t="shared" ca="1" si="683"/>
        <v>0</v>
      </c>
      <c r="C4676" s="384">
        <f t="shared" si="682"/>
        <v>45748</v>
      </c>
      <c r="D4676" s="384">
        <f t="shared" si="682"/>
        <v>45777</v>
      </c>
      <c r="E4676" s="385">
        <f ca="1">IFERROR(INDEX('3. GRI Pricing'!$A$16:$AP$616,MATCH('PBI data'!$B4676,'3. GRI Pricing'!$A$16:$A$616,0),MATCH('PBI data'!$D4676,'3. GRI Pricing'!$A$16:$AP$16,0)),0)</f>
        <v>0</v>
      </c>
    </row>
    <row r="4677" spans="1:5" x14ac:dyDescent="0.25">
      <c r="B4677" s="1">
        <f t="shared" ca="1" si="683"/>
        <v>0</v>
      </c>
      <c r="C4677" s="384">
        <f t="shared" si="682"/>
        <v>45778</v>
      </c>
      <c r="D4677" s="384">
        <f t="shared" si="682"/>
        <v>45808</v>
      </c>
      <c r="E4677" s="385">
        <f ca="1">IFERROR(INDEX('3. GRI Pricing'!$A$16:$AP$616,MATCH('PBI data'!$B4677,'3. GRI Pricing'!$A$16:$A$616,0),MATCH('PBI data'!$D4677,'3. GRI Pricing'!$A$16:$AP$16,0)),0)</f>
        <v>0</v>
      </c>
    </row>
    <row r="4678" spans="1:5" x14ac:dyDescent="0.25">
      <c r="B4678" s="1">
        <f t="shared" ca="1" si="683"/>
        <v>0</v>
      </c>
      <c r="C4678" s="384">
        <f t="shared" si="682"/>
        <v>45809</v>
      </c>
      <c r="D4678" s="384">
        <f t="shared" si="682"/>
        <v>45838</v>
      </c>
      <c r="E4678" s="385">
        <f ca="1">IFERROR(INDEX('3. GRI Pricing'!$A$16:$AP$616,MATCH('PBI data'!$B4678,'3. GRI Pricing'!$A$16:$A$616,0),MATCH('PBI data'!$D4678,'3. GRI Pricing'!$A$16:$AP$16,0)),0)</f>
        <v>0</v>
      </c>
    </row>
    <row r="4679" spans="1:5" x14ac:dyDescent="0.25">
      <c r="B4679" s="1">
        <f t="shared" ca="1" si="683"/>
        <v>0</v>
      </c>
      <c r="C4679" s="384">
        <f t="shared" si="682"/>
        <v>45839</v>
      </c>
      <c r="D4679" s="384">
        <f t="shared" si="682"/>
        <v>45869</v>
      </c>
      <c r="E4679" s="385">
        <f ca="1">IFERROR(INDEX('3. GRI Pricing'!$A$16:$AP$616,MATCH('PBI data'!$B4679,'3. GRI Pricing'!$A$16:$A$616,0),MATCH('PBI data'!$D4679,'3. GRI Pricing'!$A$16:$AP$16,0)),0)</f>
        <v>0</v>
      </c>
    </row>
    <row r="4680" spans="1:5" x14ac:dyDescent="0.25">
      <c r="B4680" s="1">
        <f t="shared" ca="1" si="683"/>
        <v>0</v>
      </c>
      <c r="C4680" s="384">
        <f t="shared" si="682"/>
        <v>45870</v>
      </c>
      <c r="D4680" s="384">
        <f t="shared" si="682"/>
        <v>45900</v>
      </c>
      <c r="E4680" s="385">
        <f ca="1">IFERROR(INDEX('3. GRI Pricing'!$A$16:$AP$616,MATCH('PBI data'!$B4680,'3. GRI Pricing'!$A$16:$A$616,0),MATCH('PBI data'!$D4680,'3. GRI Pricing'!$A$16:$AP$16,0)),0)</f>
        <v>0</v>
      </c>
    </row>
    <row r="4681" spans="1:5" x14ac:dyDescent="0.25">
      <c r="B4681" s="1">
        <f t="shared" ca="1" si="683"/>
        <v>0</v>
      </c>
      <c r="C4681" s="384">
        <f t="shared" si="682"/>
        <v>45901</v>
      </c>
      <c r="D4681" s="384">
        <f t="shared" si="682"/>
        <v>45930</v>
      </c>
      <c r="E4681" s="385">
        <f ca="1">IFERROR(INDEX('3. GRI Pricing'!$A$16:$AP$616,MATCH('PBI data'!$B4681,'3. GRI Pricing'!$A$16:$A$616,0),MATCH('PBI data'!$D4681,'3. GRI Pricing'!$A$16:$AP$16,0)),0)</f>
        <v>0</v>
      </c>
    </row>
    <row r="4682" spans="1:5" x14ac:dyDescent="0.25">
      <c r="A4682" s="381">
        <f>A4670+1</f>
        <v>391</v>
      </c>
      <c r="B4682" s="381">
        <f ca="1">OFFSET('3. GRI Pricing'!$A$16,'PBI data'!A4682,0)</f>
        <v>0</v>
      </c>
      <c r="C4682" s="384">
        <f t="shared" si="682"/>
        <v>45566</v>
      </c>
      <c r="D4682" s="384">
        <f t="shared" si="682"/>
        <v>45596</v>
      </c>
      <c r="E4682" s="385">
        <f ca="1">IFERROR(INDEX('3. GRI Pricing'!$A$16:$AP$616,MATCH('PBI data'!$B4682,'3. GRI Pricing'!$A$16:$A$616,0),MATCH('PBI data'!$D4682,'3. GRI Pricing'!$A$16:$AP$16,0)),0)</f>
        <v>0</v>
      </c>
    </row>
    <row r="4683" spans="1:5" x14ac:dyDescent="0.25">
      <c r="B4683" s="1">
        <f ca="1">B4682</f>
        <v>0</v>
      </c>
      <c r="C4683" s="384">
        <f t="shared" si="682"/>
        <v>45597</v>
      </c>
      <c r="D4683" s="384">
        <f t="shared" si="682"/>
        <v>45626</v>
      </c>
      <c r="E4683" s="385">
        <f ca="1">IFERROR(INDEX('3. GRI Pricing'!$A$16:$AP$616,MATCH('PBI data'!$B4683,'3. GRI Pricing'!$A$16:$A$616,0),MATCH('PBI data'!$D4683,'3. GRI Pricing'!$A$16:$AP$16,0)),0)</f>
        <v>0</v>
      </c>
    </row>
    <row r="4684" spans="1:5" x14ac:dyDescent="0.25">
      <c r="B4684" s="1">
        <f t="shared" ref="B4684:B4693" ca="1" si="684">B4683</f>
        <v>0</v>
      </c>
      <c r="C4684" s="384">
        <f t="shared" si="682"/>
        <v>45627</v>
      </c>
      <c r="D4684" s="384">
        <f t="shared" si="682"/>
        <v>45657</v>
      </c>
      <c r="E4684" s="385">
        <f ca="1">IFERROR(INDEX('3. GRI Pricing'!$A$16:$AP$616,MATCH('PBI data'!$B4684,'3. GRI Pricing'!$A$16:$A$616,0),MATCH('PBI data'!$D4684,'3. GRI Pricing'!$A$16:$AP$16,0)),0)</f>
        <v>0</v>
      </c>
    </row>
    <row r="4685" spans="1:5" x14ac:dyDescent="0.25">
      <c r="B4685" s="1">
        <f t="shared" ca="1" si="684"/>
        <v>0</v>
      </c>
      <c r="C4685" s="384">
        <f t="shared" si="682"/>
        <v>45658</v>
      </c>
      <c r="D4685" s="384">
        <f t="shared" si="682"/>
        <v>45688</v>
      </c>
      <c r="E4685" s="385">
        <f ca="1">IFERROR(INDEX('3. GRI Pricing'!$A$16:$AP$616,MATCH('PBI data'!$B4685,'3. GRI Pricing'!$A$16:$A$616,0),MATCH('PBI data'!$D4685,'3. GRI Pricing'!$A$16:$AP$16,0)),0)</f>
        <v>0</v>
      </c>
    </row>
    <row r="4686" spans="1:5" x14ac:dyDescent="0.25">
      <c r="B4686" s="1">
        <f t="shared" ca="1" si="684"/>
        <v>0</v>
      </c>
      <c r="C4686" s="384">
        <f t="shared" si="682"/>
        <v>45689</v>
      </c>
      <c r="D4686" s="384">
        <f t="shared" si="682"/>
        <v>45716</v>
      </c>
      <c r="E4686" s="385">
        <f ca="1">IFERROR(INDEX('3. GRI Pricing'!$A$16:$AP$616,MATCH('PBI data'!$B4686,'3. GRI Pricing'!$A$16:$A$616,0),MATCH('PBI data'!$D4686,'3. GRI Pricing'!$A$16:$AP$16,0)),0)</f>
        <v>0</v>
      </c>
    </row>
    <row r="4687" spans="1:5" x14ac:dyDescent="0.25">
      <c r="B4687" s="1">
        <f t="shared" ca="1" si="684"/>
        <v>0</v>
      </c>
      <c r="C4687" s="384">
        <f t="shared" ref="C4687:D4702" si="685">C4675</f>
        <v>45717</v>
      </c>
      <c r="D4687" s="384">
        <f t="shared" si="685"/>
        <v>45747</v>
      </c>
      <c r="E4687" s="385">
        <f ca="1">IFERROR(INDEX('3. GRI Pricing'!$A$16:$AP$616,MATCH('PBI data'!$B4687,'3. GRI Pricing'!$A$16:$A$616,0),MATCH('PBI data'!$D4687,'3. GRI Pricing'!$A$16:$AP$16,0)),0)</f>
        <v>0</v>
      </c>
    </row>
    <row r="4688" spans="1:5" x14ac:dyDescent="0.25">
      <c r="B4688" s="1">
        <f t="shared" ca="1" si="684"/>
        <v>0</v>
      </c>
      <c r="C4688" s="384">
        <f t="shared" si="685"/>
        <v>45748</v>
      </c>
      <c r="D4688" s="384">
        <f t="shared" si="685"/>
        <v>45777</v>
      </c>
      <c r="E4688" s="385">
        <f ca="1">IFERROR(INDEX('3. GRI Pricing'!$A$16:$AP$616,MATCH('PBI data'!$B4688,'3. GRI Pricing'!$A$16:$A$616,0),MATCH('PBI data'!$D4688,'3. GRI Pricing'!$A$16:$AP$16,0)),0)</f>
        <v>0</v>
      </c>
    </row>
    <row r="4689" spans="1:5" x14ac:dyDescent="0.25">
      <c r="B4689" s="1">
        <f t="shared" ca="1" si="684"/>
        <v>0</v>
      </c>
      <c r="C4689" s="384">
        <f t="shared" si="685"/>
        <v>45778</v>
      </c>
      <c r="D4689" s="384">
        <f t="shared" si="685"/>
        <v>45808</v>
      </c>
      <c r="E4689" s="385">
        <f ca="1">IFERROR(INDEX('3. GRI Pricing'!$A$16:$AP$616,MATCH('PBI data'!$B4689,'3. GRI Pricing'!$A$16:$A$616,0),MATCH('PBI data'!$D4689,'3. GRI Pricing'!$A$16:$AP$16,0)),0)</f>
        <v>0</v>
      </c>
    </row>
    <row r="4690" spans="1:5" x14ac:dyDescent="0.25">
      <c r="B4690" s="1">
        <f t="shared" ca="1" si="684"/>
        <v>0</v>
      </c>
      <c r="C4690" s="384">
        <f t="shared" si="685"/>
        <v>45809</v>
      </c>
      <c r="D4690" s="384">
        <f t="shared" si="685"/>
        <v>45838</v>
      </c>
      <c r="E4690" s="385">
        <f ca="1">IFERROR(INDEX('3. GRI Pricing'!$A$16:$AP$616,MATCH('PBI data'!$B4690,'3. GRI Pricing'!$A$16:$A$616,0),MATCH('PBI data'!$D4690,'3. GRI Pricing'!$A$16:$AP$16,0)),0)</f>
        <v>0</v>
      </c>
    </row>
    <row r="4691" spans="1:5" x14ac:dyDescent="0.25">
      <c r="B4691" s="1">
        <f t="shared" ca="1" si="684"/>
        <v>0</v>
      </c>
      <c r="C4691" s="384">
        <f t="shared" si="685"/>
        <v>45839</v>
      </c>
      <c r="D4691" s="384">
        <f t="shared" si="685"/>
        <v>45869</v>
      </c>
      <c r="E4691" s="385">
        <f ca="1">IFERROR(INDEX('3. GRI Pricing'!$A$16:$AP$616,MATCH('PBI data'!$B4691,'3. GRI Pricing'!$A$16:$A$616,0),MATCH('PBI data'!$D4691,'3. GRI Pricing'!$A$16:$AP$16,0)),0)</f>
        <v>0</v>
      </c>
    </row>
    <row r="4692" spans="1:5" x14ac:dyDescent="0.25">
      <c r="B4692" s="1">
        <f t="shared" ca="1" si="684"/>
        <v>0</v>
      </c>
      <c r="C4692" s="384">
        <f t="shared" si="685"/>
        <v>45870</v>
      </c>
      <c r="D4692" s="384">
        <f t="shared" si="685"/>
        <v>45900</v>
      </c>
      <c r="E4692" s="385">
        <f ca="1">IFERROR(INDEX('3. GRI Pricing'!$A$16:$AP$616,MATCH('PBI data'!$B4692,'3. GRI Pricing'!$A$16:$A$616,0),MATCH('PBI data'!$D4692,'3. GRI Pricing'!$A$16:$AP$16,0)),0)</f>
        <v>0</v>
      </c>
    </row>
    <row r="4693" spans="1:5" x14ac:dyDescent="0.25">
      <c r="B4693" s="1">
        <f t="shared" ca="1" si="684"/>
        <v>0</v>
      </c>
      <c r="C4693" s="384">
        <f t="shared" si="685"/>
        <v>45901</v>
      </c>
      <c r="D4693" s="384">
        <f t="shared" si="685"/>
        <v>45930</v>
      </c>
      <c r="E4693" s="385">
        <f ca="1">IFERROR(INDEX('3. GRI Pricing'!$A$16:$AP$616,MATCH('PBI data'!$B4693,'3. GRI Pricing'!$A$16:$A$616,0),MATCH('PBI data'!$D4693,'3. GRI Pricing'!$A$16:$AP$16,0)),0)</f>
        <v>0</v>
      </c>
    </row>
    <row r="4694" spans="1:5" x14ac:dyDescent="0.25">
      <c r="A4694" s="381">
        <f>A4682+1</f>
        <v>392</v>
      </c>
      <c r="B4694" s="383">
        <f ca="1">OFFSET('3. GRI Pricing'!$A$16,'PBI data'!A4694,0)</f>
        <v>0</v>
      </c>
      <c r="C4694" s="384">
        <f t="shared" si="685"/>
        <v>45566</v>
      </c>
      <c r="D4694" s="384">
        <f t="shared" si="685"/>
        <v>45596</v>
      </c>
      <c r="E4694" s="385">
        <f ca="1">IFERROR(INDEX('3. GRI Pricing'!$A$16:$AP$616,MATCH('PBI data'!$B4694,'3. GRI Pricing'!$A$16:$A$616,0),MATCH('PBI data'!$D4694,'3. GRI Pricing'!$A$16:$AP$16,0)),0)</f>
        <v>0</v>
      </c>
    </row>
    <row r="4695" spans="1:5" x14ac:dyDescent="0.25">
      <c r="B4695" s="1">
        <f ca="1">B4694</f>
        <v>0</v>
      </c>
      <c r="C4695" s="384">
        <f t="shared" si="685"/>
        <v>45597</v>
      </c>
      <c r="D4695" s="384">
        <f t="shared" si="685"/>
        <v>45626</v>
      </c>
      <c r="E4695" s="385">
        <f ca="1">IFERROR(INDEX('3. GRI Pricing'!$A$16:$AP$616,MATCH('PBI data'!$B4695,'3. GRI Pricing'!$A$16:$A$616,0),MATCH('PBI data'!$D4695,'3. GRI Pricing'!$A$16:$AP$16,0)),0)</f>
        <v>0</v>
      </c>
    </row>
    <row r="4696" spans="1:5" x14ac:dyDescent="0.25">
      <c r="B4696" s="1">
        <f t="shared" ref="B4696:B4705" ca="1" si="686">B4695</f>
        <v>0</v>
      </c>
      <c r="C4696" s="384">
        <f t="shared" si="685"/>
        <v>45627</v>
      </c>
      <c r="D4696" s="384">
        <f t="shared" si="685"/>
        <v>45657</v>
      </c>
      <c r="E4696" s="385">
        <f ca="1">IFERROR(INDEX('3. GRI Pricing'!$A$16:$AP$616,MATCH('PBI data'!$B4696,'3. GRI Pricing'!$A$16:$A$616,0),MATCH('PBI data'!$D4696,'3. GRI Pricing'!$A$16:$AP$16,0)),0)</f>
        <v>0</v>
      </c>
    </row>
    <row r="4697" spans="1:5" x14ac:dyDescent="0.25">
      <c r="B4697" s="1">
        <f t="shared" ca="1" si="686"/>
        <v>0</v>
      </c>
      <c r="C4697" s="384">
        <f t="shared" si="685"/>
        <v>45658</v>
      </c>
      <c r="D4697" s="384">
        <f t="shared" si="685"/>
        <v>45688</v>
      </c>
      <c r="E4697" s="385">
        <f ca="1">IFERROR(INDEX('3. GRI Pricing'!$A$16:$AP$616,MATCH('PBI data'!$B4697,'3. GRI Pricing'!$A$16:$A$616,0),MATCH('PBI data'!$D4697,'3. GRI Pricing'!$A$16:$AP$16,0)),0)</f>
        <v>0</v>
      </c>
    </row>
    <row r="4698" spans="1:5" x14ac:dyDescent="0.25">
      <c r="B4698" s="1">
        <f t="shared" ca="1" si="686"/>
        <v>0</v>
      </c>
      <c r="C4698" s="384">
        <f t="shared" si="685"/>
        <v>45689</v>
      </c>
      <c r="D4698" s="384">
        <f t="shared" si="685"/>
        <v>45716</v>
      </c>
      <c r="E4698" s="385">
        <f ca="1">IFERROR(INDEX('3. GRI Pricing'!$A$16:$AP$616,MATCH('PBI data'!$B4698,'3. GRI Pricing'!$A$16:$A$616,0),MATCH('PBI data'!$D4698,'3. GRI Pricing'!$A$16:$AP$16,0)),0)</f>
        <v>0</v>
      </c>
    </row>
    <row r="4699" spans="1:5" x14ac:dyDescent="0.25">
      <c r="B4699" s="1">
        <f t="shared" ca="1" si="686"/>
        <v>0</v>
      </c>
      <c r="C4699" s="384">
        <f t="shared" si="685"/>
        <v>45717</v>
      </c>
      <c r="D4699" s="384">
        <f t="shared" si="685"/>
        <v>45747</v>
      </c>
      <c r="E4699" s="385">
        <f ca="1">IFERROR(INDEX('3. GRI Pricing'!$A$16:$AP$616,MATCH('PBI data'!$B4699,'3. GRI Pricing'!$A$16:$A$616,0),MATCH('PBI data'!$D4699,'3. GRI Pricing'!$A$16:$AP$16,0)),0)</f>
        <v>0</v>
      </c>
    </row>
    <row r="4700" spans="1:5" x14ac:dyDescent="0.25">
      <c r="B4700" s="1">
        <f t="shared" ca="1" si="686"/>
        <v>0</v>
      </c>
      <c r="C4700" s="384">
        <f t="shared" si="685"/>
        <v>45748</v>
      </c>
      <c r="D4700" s="384">
        <f t="shared" si="685"/>
        <v>45777</v>
      </c>
      <c r="E4700" s="385">
        <f ca="1">IFERROR(INDEX('3. GRI Pricing'!$A$16:$AP$616,MATCH('PBI data'!$B4700,'3. GRI Pricing'!$A$16:$A$616,0),MATCH('PBI data'!$D4700,'3. GRI Pricing'!$A$16:$AP$16,0)),0)</f>
        <v>0</v>
      </c>
    </row>
    <row r="4701" spans="1:5" x14ac:dyDescent="0.25">
      <c r="B4701" s="1">
        <f t="shared" ca="1" si="686"/>
        <v>0</v>
      </c>
      <c r="C4701" s="384">
        <f t="shared" si="685"/>
        <v>45778</v>
      </c>
      <c r="D4701" s="384">
        <f t="shared" si="685"/>
        <v>45808</v>
      </c>
      <c r="E4701" s="385">
        <f ca="1">IFERROR(INDEX('3. GRI Pricing'!$A$16:$AP$616,MATCH('PBI data'!$B4701,'3. GRI Pricing'!$A$16:$A$616,0),MATCH('PBI data'!$D4701,'3. GRI Pricing'!$A$16:$AP$16,0)),0)</f>
        <v>0</v>
      </c>
    </row>
    <row r="4702" spans="1:5" x14ac:dyDescent="0.25">
      <c r="B4702" s="1">
        <f t="shared" ca="1" si="686"/>
        <v>0</v>
      </c>
      <c r="C4702" s="384">
        <f t="shared" si="685"/>
        <v>45809</v>
      </c>
      <c r="D4702" s="384">
        <f t="shared" si="685"/>
        <v>45838</v>
      </c>
      <c r="E4702" s="385">
        <f ca="1">IFERROR(INDEX('3. GRI Pricing'!$A$16:$AP$616,MATCH('PBI data'!$B4702,'3. GRI Pricing'!$A$16:$A$616,0),MATCH('PBI data'!$D4702,'3. GRI Pricing'!$A$16:$AP$16,0)),0)</f>
        <v>0</v>
      </c>
    </row>
    <row r="4703" spans="1:5" x14ac:dyDescent="0.25">
      <c r="B4703" s="1">
        <f t="shared" ca="1" si="686"/>
        <v>0</v>
      </c>
      <c r="C4703" s="384">
        <f t="shared" ref="C4703:D4718" si="687">C4691</f>
        <v>45839</v>
      </c>
      <c r="D4703" s="384">
        <f t="shared" si="687"/>
        <v>45869</v>
      </c>
      <c r="E4703" s="385">
        <f ca="1">IFERROR(INDEX('3. GRI Pricing'!$A$16:$AP$616,MATCH('PBI data'!$B4703,'3. GRI Pricing'!$A$16:$A$616,0),MATCH('PBI data'!$D4703,'3. GRI Pricing'!$A$16:$AP$16,0)),0)</f>
        <v>0</v>
      </c>
    </row>
    <row r="4704" spans="1:5" x14ac:dyDescent="0.25">
      <c r="B4704" s="1">
        <f t="shared" ca="1" si="686"/>
        <v>0</v>
      </c>
      <c r="C4704" s="384">
        <f t="shared" si="687"/>
        <v>45870</v>
      </c>
      <c r="D4704" s="384">
        <f t="shared" si="687"/>
        <v>45900</v>
      </c>
      <c r="E4704" s="385">
        <f ca="1">IFERROR(INDEX('3. GRI Pricing'!$A$16:$AP$616,MATCH('PBI data'!$B4704,'3. GRI Pricing'!$A$16:$A$616,0),MATCH('PBI data'!$D4704,'3. GRI Pricing'!$A$16:$AP$16,0)),0)</f>
        <v>0</v>
      </c>
    </row>
    <row r="4705" spans="1:5" x14ac:dyDescent="0.25">
      <c r="B4705" s="1">
        <f t="shared" ca="1" si="686"/>
        <v>0</v>
      </c>
      <c r="C4705" s="384">
        <f t="shared" si="687"/>
        <v>45901</v>
      </c>
      <c r="D4705" s="384">
        <f t="shared" si="687"/>
        <v>45930</v>
      </c>
      <c r="E4705" s="385">
        <f ca="1">IFERROR(INDEX('3. GRI Pricing'!$A$16:$AP$616,MATCH('PBI data'!$B4705,'3. GRI Pricing'!$A$16:$A$616,0),MATCH('PBI data'!$D4705,'3. GRI Pricing'!$A$16:$AP$16,0)),0)</f>
        <v>0</v>
      </c>
    </row>
    <row r="4706" spans="1:5" x14ac:dyDescent="0.25">
      <c r="A4706" s="381">
        <f>A4694+1</f>
        <v>393</v>
      </c>
      <c r="B4706" s="383">
        <f ca="1">OFFSET('3. GRI Pricing'!$A$16,'PBI data'!A4706,0)</f>
        <v>0</v>
      </c>
      <c r="C4706" s="384">
        <f t="shared" si="687"/>
        <v>45566</v>
      </c>
      <c r="D4706" s="384">
        <f t="shared" si="687"/>
        <v>45596</v>
      </c>
      <c r="E4706" s="385">
        <f ca="1">IFERROR(INDEX('3. GRI Pricing'!$A$16:$AP$616,MATCH('PBI data'!$B4706,'3. GRI Pricing'!$A$16:$A$616,0),MATCH('PBI data'!$D4706,'3. GRI Pricing'!$A$16:$AP$16,0)),0)</f>
        <v>0</v>
      </c>
    </row>
    <row r="4707" spans="1:5" x14ac:dyDescent="0.25">
      <c r="B4707" s="1">
        <f ca="1">B4706</f>
        <v>0</v>
      </c>
      <c r="C4707" s="384">
        <f t="shared" si="687"/>
        <v>45597</v>
      </c>
      <c r="D4707" s="384">
        <f t="shared" si="687"/>
        <v>45626</v>
      </c>
      <c r="E4707" s="385">
        <f ca="1">IFERROR(INDEX('3. GRI Pricing'!$A$16:$AP$616,MATCH('PBI data'!$B4707,'3. GRI Pricing'!$A$16:$A$616,0),MATCH('PBI data'!$D4707,'3. GRI Pricing'!$A$16:$AP$16,0)),0)</f>
        <v>0</v>
      </c>
    </row>
    <row r="4708" spans="1:5" x14ac:dyDescent="0.25">
      <c r="B4708" s="1">
        <f t="shared" ref="B4708:B4717" ca="1" si="688">B4707</f>
        <v>0</v>
      </c>
      <c r="C4708" s="384">
        <f t="shared" si="687"/>
        <v>45627</v>
      </c>
      <c r="D4708" s="384">
        <f t="shared" si="687"/>
        <v>45657</v>
      </c>
      <c r="E4708" s="385">
        <f ca="1">IFERROR(INDEX('3. GRI Pricing'!$A$16:$AP$616,MATCH('PBI data'!$B4708,'3. GRI Pricing'!$A$16:$A$616,0),MATCH('PBI data'!$D4708,'3. GRI Pricing'!$A$16:$AP$16,0)),0)</f>
        <v>0</v>
      </c>
    </row>
    <row r="4709" spans="1:5" x14ac:dyDescent="0.25">
      <c r="B4709" s="1">
        <f t="shared" ca="1" si="688"/>
        <v>0</v>
      </c>
      <c r="C4709" s="384">
        <f t="shared" si="687"/>
        <v>45658</v>
      </c>
      <c r="D4709" s="384">
        <f t="shared" si="687"/>
        <v>45688</v>
      </c>
      <c r="E4709" s="385">
        <f ca="1">IFERROR(INDEX('3. GRI Pricing'!$A$16:$AP$616,MATCH('PBI data'!$B4709,'3. GRI Pricing'!$A$16:$A$616,0),MATCH('PBI data'!$D4709,'3. GRI Pricing'!$A$16:$AP$16,0)),0)</f>
        <v>0</v>
      </c>
    </row>
    <row r="4710" spans="1:5" x14ac:dyDescent="0.25">
      <c r="B4710" s="1">
        <f t="shared" ca="1" si="688"/>
        <v>0</v>
      </c>
      <c r="C4710" s="384">
        <f t="shared" si="687"/>
        <v>45689</v>
      </c>
      <c r="D4710" s="384">
        <f t="shared" si="687"/>
        <v>45716</v>
      </c>
      <c r="E4710" s="385">
        <f ca="1">IFERROR(INDEX('3. GRI Pricing'!$A$16:$AP$616,MATCH('PBI data'!$B4710,'3. GRI Pricing'!$A$16:$A$616,0),MATCH('PBI data'!$D4710,'3. GRI Pricing'!$A$16:$AP$16,0)),0)</f>
        <v>0</v>
      </c>
    </row>
    <row r="4711" spans="1:5" x14ac:dyDescent="0.25">
      <c r="B4711" s="1">
        <f t="shared" ca="1" si="688"/>
        <v>0</v>
      </c>
      <c r="C4711" s="384">
        <f t="shared" si="687"/>
        <v>45717</v>
      </c>
      <c r="D4711" s="384">
        <f t="shared" si="687"/>
        <v>45747</v>
      </c>
      <c r="E4711" s="385">
        <f ca="1">IFERROR(INDEX('3. GRI Pricing'!$A$16:$AP$616,MATCH('PBI data'!$B4711,'3. GRI Pricing'!$A$16:$A$616,0),MATCH('PBI data'!$D4711,'3. GRI Pricing'!$A$16:$AP$16,0)),0)</f>
        <v>0</v>
      </c>
    </row>
    <row r="4712" spans="1:5" x14ac:dyDescent="0.25">
      <c r="B4712" s="1">
        <f t="shared" ca="1" si="688"/>
        <v>0</v>
      </c>
      <c r="C4712" s="384">
        <f t="shared" si="687"/>
        <v>45748</v>
      </c>
      <c r="D4712" s="384">
        <f t="shared" si="687"/>
        <v>45777</v>
      </c>
      <c r="E4712" s="385">
        <f ca="1">IFERROR(INDEX('3. GRI Pricing'!$A$16:$AP$616,MATCH('PBI data'!$B4712,'3. GRI Pricing'!$A$16:$A$616,0),MATCH('PBI data'!$D4712,'3. GRI Pricing'!$A$16:$AP$16,0)),0)</f>
        <v>0</v>
      </c>
    </row>
    <row r="4713" spans="1:5" x14ac:dyDescent="0.25">
      <c r="B4713" s="1">
        <f t="shared" ca="1" si="688"/>
        <v>0</v>
      </c>
      <c r="C4713" s="384">
        <f t="shared" si="687"/>
        <v>45778</v>
      </c>
      <c r="D4713" s="384">
        <f t="shared" si="687"/>
        <v>45808</v>
      </c>
      <c r="E4713" s="385">
        <f ca="1">IFERROR(INDEX('3. GRI Pricing'!$A$16:$AP$616,MATCH('PBI data'!$B4713,'3. GRI Pricing'!$A$16:$A$616,0),MATCH('PBI data'!$D4713,'3. GRI Pricing'!$A$16:$AP$16,0)),0)</f>
        <v>0</v>
      </c>
    </row>
    <row r="4714" spans="1:5" x14ac:dyDescent="0.25">
      <c r="B4714" s="1">
        <f t="shared" ca="1" si="688"/>
        <v>0</v>
      </c>
      <c r="C4714" s="384">
        <f t="shared" si="687"/>
        <v>45809</v>
      </c>
      <c r="D4714" s="384">
        <f t="shared" si="687"/>
        <v>45838</v>
      </c>
      <c r="E4714" s="385">
        <f ca="1">IFERROR(INDEX('3. GRI Pricing'!$A$16:$AP$616,MATCH('PBI data'!$B4714,'3. GRI Pricing'!$A$16:$A$616,0),MATCH('PBI data'!$D4714,'3. GRI Pricing'!$A$16:$AP$16,0)),0)</f>
        <v>0</v>
      </c>
    </row>
    <row r="4715" spans="1:5" x14ac:dyDescent="0.25">
      <c r="B4715" s="1">
        <f t="shared" ca="1" si="688"/>
        <v>0</v>
      </c>
      <c r="C4715" s="384">
        <f t="shared" si="687"/>
        <v>45839</v>
      </c>
      <c r="D4715" s="384">
        <f t="shared" si="687"/>
        <v>45869</v>
      </c>
      <c r="E4715" s="385">
        <f ca="1">IFERROR(INDEX('3. GRI Pricing'!$A$16:$AP$616,MATCH('PBI data'!$B4715,'3. GRI Pricing'!$A$16:$A$616,0),MATCH('PBI data'!$D4715,'3. GRI Pricing'!$A$16:$AP$16,0)),0)</f>
        <v>0</v>
      </c>
    </row>
    <row r="4716" spans="1:5" x14ac:dyDescent="0.25">
      <c r="B4716" s="1">
        <f t="shared" ca="1" si="688"/>
        <v>0</v>
      </c>
      <c r="C4716" s="384">
        <f t="shared" si="687"/>
        <v>45870</v>
      </c>
      <c r="D4716" s="384">
        <f t="shared" si="687"/>
        <v>45900</v>
      </c>
      <c r="E4716" s="385">
        <f ca="1">IFERROR(INDEX('3. GRI Pricing'!$A$16:$AP$616,MATCH('PBI data'!$B4716,'3. GRI Pricing'!$A$16:$A$616,0),MATCH('PBI data'!$D4716,'3. GRI Pricing'!$A$16:$AP$16,0)),0)</f>
        <v>0</v>
      </c>
    </row>
    <row r="4717" spans="1:5" x14ac:dyDescent="0.25">
      <c r="B4717" s="1">
        <f t="shared" ca="1" si="688"/>
        <v>0</v>
      </c>
      <c r="C4717" s="384">
        <f t="shared" si="687"/>
        <v>45901</v>
      </c>
      <c r="D4717" s="384">
        <f t="shared" si="687"/>
        <v>45930</v>
      </c>
      <c r="E4717" s="385">
        <f ca="1">IFERROR(INDEX('3. GRI Pricing'!$A$16:$AP$616,MATCH('PBI data'!$B4717,'3. GRI Pricing'!$A$16:$A$616,0),MATCH('PBI data'!$D4717,'3. GRI Pricing'!$A$16:$AP$16,0)),0)</f>
        <v>0</v>
      </c>
    </row>
    <row r="4718" spans="1:5" x14ac:dyDescent="0.25">
      <c r="A4718" s="381">
        <f>A4706+1</f>
        <v>394</v>
      </c>
      <c r="B4718" s="383">
        <f ca="1">OFFSET('3. GRI Pricing'!$A$16,'PBI data'!A4718,0)</f>
        <v>0</v>
      </c>
      <c r="C4718" s="384">
        <f t="shared" si="687"/>
        <v>45566</v>
      </c>
      <c r="D4718" s="384">
        <f t="shared" si="687"/>
        <v>45596</v>
      </c>
      <c r="E4718" s="385">
        <f ca="1">IFERROR(INDEX('3. GRI Pricing'!$A$16:$AP$616,MATCH('PBI data'!$B4718,'3. GRI Pricing'!$A$16:$A$616,0),MATCH('PBI data'!$D4718,'3. GRI Pricing'!$A$16:$AP$16,0)),0)</f>
        <v>0</v>
      </c>
    </row>
    <row r="4719" spans="1:5" x14ac:dyDescent="0.25">
      <c r="B4719" s="1">
        <f ca="1">B4718</f>
        <v>0</v>
      </c>
      <c r="C4719" s="384">
        <f t="shared" ref="C4719:D4734" si="689">C4707</f>
        <v>45597</v>
      </c>
      <c r="D4719" s="384">
        <f t="shared" si="689"/>
        <v>45626</v>
      </c>
      <c r="E4719" s="385">
        <f ca="1">IFERROR(INDEX('3. GRI Pricing'!$A$16:$AP$616,MATCH('PBI data'!$B4719,'3. GRI Pricing'!$A$16:$A$616,0),MATCH('PBI data'!$D4719,'3. GRI Pricing'!$A$16:$AP$16,0)),0)</f>
        <v>0</v>
      </c>
    </row>
    <row r="4720" spans="1:5" x14ac:dyDescent="0.25">
      <c r="B4720" s="1">
        <f t="shared" ref="B4720:B4729" ca="1" si="690">B4719</f>
        <v>0</v>
      </c>
      <c r="C4720" s="384">
        <f t="shared" si="689"/>
        <v>45627</v>
      </c>
      <c r="D4720" s="384">
        <f t="shared" si="689"/>
        <v>45657</v>
      </c>
      <c r="E4720" s="385">
        <f ca="1">IFERROR(INDEX('3. GRI Pricing'!$A$16:$AP$616,MATCH('PBI data'!$B4720,'3. GRI Pricing'!$A$16:$A$616,0),MATCH('PBI data'!$D4720,'3. GRI Pricing'!$A$16:$AP$16,0)),0)</f>
        <v>0</v>
      </c>
    </row>
    <row r="4721" spans="1:5" x14ac:dyDescent="0.25">
      <c r="B4721" s="1">
        <f t="shared" ca="1" si="690"/>
        <v>0</v>
      </c>
      <c r="C4721" s="384">
        <f t="shared" si="689"/>
        <v>45658</v>
      </c>
      <c r="D4721" s="384">
        <f t="shared" si="689"/>
        <v>45688</v>
      </c>
      <c r="E4721" s="385">
        <f ca="1">IFERROR(INDEX('3. GRI Pricing'!$A$16:$AP$616,MATCH('PBI data'!$B4721,'3. GRI Pricing'!$A$16:$A$616,0),MATCH('PBI data'!$D4721,'3. GRI Pricing'!$A$16:$AP$16,0)),0)</f>
        <v>0</v>
      </c>
    </row>
    <row r="4722" spans="1:5" x14ac:dyDescent="0.25">
      <c r="B4722" s="1">
        <f t="shared" ca="1" si="690"/>
        <v>0</v>
      </c>
      <c r="C4722" s="384">
        <f t="shared" si="689"/>
        <v>45689</v>
      </c>
      <c r="D4722" s="384">
        <f t="shared" si="689"/>
        <v>45716</v>
      </c>
      <c r="E4722" s="385">
        <f ca="1">IFERROR(INDEX('3. GRI Pricing'!$A$16:$AP$616,MATCH('PBI data'!$B4722,'3. GRI Pricing'!$A$16:$A$616,0),MATCH('PBI data'!$D4722,'3. GRI Pricing'!$A$16:$AP$16,0)),0)</f>
        <v>0</v>
      </c>
    </row>
    <row r="4723" spans="1:5" x14ac:dyDescent="0.25">
      <c r="B4723" s="1">
        <f t="shared" ca="1" si="690"/>
        <v>0</v>
      </c>
      <c r="C4723" s="384">
        <f t="shared" si="689"/>
        <v>45717</v>
      </c>
      <c r="D4723" s="384">
        <f t="shared" si="689"/>
        <v>45747</v>
      </c>
      <c r="E4723" s="385">
        <f ca="1">IFERROR(INDEX('3. GRI Pricing'!$A$16:$AP$616,MATCH('PBI data'!$B4723,'3. GRI Pricing'!$A$16:$A$616,0),MATCH('PBI data'!$D4723,'3. GRI Pricing'!$A$16:$AP$16,0)),0)</f>
        <v>0</v>
      </c>
    </row>
    <row r="4724" spans="1:5" x14ac:dyDescent="0.25">
      <c r="B4724" s="1">
        <f t="shared" ca="1" si="690"/>
        <v>0</v>
      </c>
      <c r="C4724" s="384">
        <f t="shared" si="689"/>
        <v>45748</v>
      </c>
      <c r="D4724" s="384">
        <f t="shared" si="689"/>
        <v>45777</v>
      </c>
      <c r="E4724" s="385">
        <f ca="1">IFERROR(INDEX('3. GRI Pricing'!$A$16:$AP$616,MATCH('PBI data'!$B4724,'3. GRI Pricing'!$A$16:$A$616,0),MATCH('PBI data'!$D4724,'3. GRI Pricing'!$A$16:$AP$16,0)),0)</f>
        <v>0</v>
      </c>
    </row>
    <row r="4725" spans="1:5" x14ac:dyDescent="0.25">
      <c r="B4725" s="1">
        <f t="shared" ca="1" si="690"/>
        <v>0</v>
      </c>
      <c r="C4725" s="384">
        <f t="shared" si="689"/>
        <v>45778</v>
      </c>
      <c r="D4725" s="384">
        <f t="shared" si="689"/>
        <v>45808</v>
      </c>
      <c r="E4725" s="385">
        <f ca="1">IFERROR(INDEX('3. GRI Pricing'!$A$16:$AP$616,MATCH('PBI data'!$B4725,'3. GRI Pricing'!$A$16:$A$616,0),MATCH('PBI data'!$D4725,'3. GRI Pricing'!$A$16:$AP$16,0)),0)</f>
        <v>0</v>
      </c>
    </row>
    <row r="4726" spans="1:5" x14ac:dyDescent="0.25">
      <c r="B4726" s="1">
        <f t="shared" ca="1" si="690"/>
        <v>0</v>
      </c>
      <c r="C4726" s="384">
        <f t="shared" si="689"/>
        <v>45809</v>
      </c>
      <c r="D4726" s="384">
        <f t="shared" si="689"/>
        <v>45838</v>
      </c>
      <c r="E4726" s="385">
        <f ca="1">IFERROR(INDEX('3. GRI Pricing'!$A$16:$AP$616,MATCH('PBI data'!$B4726,'3. GRI Pricing'!$A$16:$A$616,0),MATCH('PBI data'!$D4726,'3. GRI Pricing'!$A$16:$AP$16,0)),0)</f>
        <v>0</v>
      </c>
    </row>
    <row r="4727" spans="1:5" x14ac:dyDescent="0.25">
      <c r="B4727" s="1">
        <f t="shared" ca="1" si="690"/>
        <v>0</v>
      </c>
      <c r="C4727" s="384">
        <f t="shared" si="689"/>
        <v>45839</v>
      </c>
      <c r="D4727" s="384">
        <f t="shared" si="689"/>
        <v>45869</v>
      </c>
      <c r="E4727" s="385">
        <f ca="1">IFERROR(INDEX('3. GRI Pricing'!$A$16:$AP$616,MATCH('PBI data'!$B4727,'3. GRI Pricing'!$A$16:$A$616,0),MATCH('PBI data'!$D4727,'3. GRI Pricing'!$A$16:$AP$16,0)),0)</f>
        <v>0</v>
      </c>
    </row>
    <row r="4728" spans="1:5" x14ac:dyDescent="0.25">
      <c r="B4728" s="1">
        <f t="shared" ca="1" si="690"/>
        <v>0</v>
      </c>
      <c r="C4728" s="384">
        <f t="shared" si="689"/>
        <v>45870</v>
      </c>
      <c r="D4728" s="384">
        <f t="shared" si="689"/>
        <v>45900</v>
      </c>
      <c r="E4728" s="385">
        <f ca="1">IFERROR(INDEX('3. GRI Pricing'!$A$16:$AP$616,MATCH('PBI data'!$B4728,'3. GRI Pricing'!$A$16:$A$616,0),MATCH('PBI data'!$D4728,'3. GRI Pricing'!$A$16:$AP$16,0)),0)</f>
        <v>0</v>
      </c>
    </row>
    <row r="4729" spans="1:5" x14ac:dyDescent="0.25">
      <c r="B4729" s="1">
        <f t="shared" ca="1" si="690"/>
        <v>0</v>
      </c>
      <c r="C4729" s="384">
        <f t="shared" si="689"/>
        <v>45901</v>
      </c>
      <c r="D4729" s="384">
        <f t="shared" si="689"/>
        <v>45930</v>
      </c>
      <c r="E4729" s="385">
        <f ca="1">IFERROR(INDEX('3. GRI Pricing'!$A$16:$AP$616,MATCH('PBI data'!$B4729,'3. GRI Pricing'!$A$16:$A$616,0),MATCH('PBI data'!$D4729,'3. GRI Pricing'!$A$16:$AP$16,0)),0)</f>
        <v>0</v>
      </c>
    </row>
    <row r="4730" spans="1:5" x14ac:dyDescent="0.25">
      <c r="A4730" s="381">
        <f>A4718+1</f>
        <v>395</v>
      </c>
      <c r="B4730" s="383">
        <f ca="1">OFFSET('3. GRI Pricing'!$A$16,'PBI data'!A4730,0)</f>
        <v>0</v>
      </c>
      <c r="C4730" s="384">
        <f t="shared" si="689"/>
        <v>45566</v>
      </c>
      <c r="D4730" s="384">
        <f t="shared" si="689"/>
        <v>45596</v>
      </c>
      <c r="E4730" s="385">
        <f ca="1">IFERROR(INDEX('3. GRI Pricing'!$A$16:$AP$616,MATCH('PBI data'!$B4730,'3. GRI Pricing'!$A$16:$A$616,0),MATCH('PBI data'!$D4730,'3. GRI Pricing'!$A$16:$AP$16,0)),0)</f>
        <v>0</v>
      </c>
    </row>
    <row r="4731" spans="1:5" x14ac:dyDescent="0.25">
      <c r="B4731" s="1">
        <f ca="1">B4730</f>
        <v>0</v>
      </c>
      <c r="C4731" s="384">
        <f t="shared" si="689"/>
        <v>45597</v>
      </c>
      <c r="D4731" s="384">
        <f t="shared" si="689"/>
        <v>45626</v>
      </c>
      <c r="E4731" s="385">
        <f ca="1">IFERROR(INDEX('3. GRI Pricing'!$A$16:$AP$616,MATCH('PBI data'!$B4731,'3. GRI Pricing'!$A$16:$A$616,0),MATCH('PBI data'!$D4731,'3. GRI Pricing'!$A$16:$AP$16,0)),0)</f>
        <v>0</v>
      </c>
    </row>
    <row r="4732" spans="1:5" x14ac:dyDescent="0.25">
      <c r="B4732" s="1">
        <f t="shared" ref="B4732:B4741" ca="1" si="691">B4731</f>
        <v>0</v>
      </c>
      <c r="C4732" s="384">
        <f t="shared" si="689"/>
        <v>45627</v>
      </c>
      <c r="D4732" s="384">
        <f t="shared" si="689"/>
        <v>45657</v>
      </c>
      <c r="E4732" s="385">
        <f ca="1">IFERROR(INDEX('3. GRI Pricing'!$A$16:$AP$616,MATCH('PBI data'!$B4732,'3. GRI Pricing'!$A$16:$A$616,0),MATCH('PBI data'!$D4732,'3. GRI Pricing'!$A$16:$AP$16,0)),0)</f>
        <v>0</v>
      </c>
    </row>
    <row r="4733" spans="1:5" x14ac:dyDescent="0.25">
      <c r="B4733" s="1">
        <f t="shared" ca="1" si="691"/>
        <v>0</v>
      </c>
      <c r="C4733" s="384">
        <f t="shared" si="689"/>
        <v>45658</v>
      </c>
      <c r="D4733" s="384">
        <f t="shared" si="689"/>
        <v>45688</v>
      </c>
      <c r="E4733" s="385">
        <f ca="1">IFERROR(INDEX('3. GRI Pricing'!$A$16:$AP$616,MATCH('PBI data'!$B4733,'3. GRI Pricing'!$A$16:$A$616,0),MATCH('PBI data'!$D4733,'3. GRI Pricing'!$A$16:$AP$16,0)),0)</f>
        <v>0</v>
      </c>
    </row>
    <row r="4734" spans="1:5" x14ac:dyDescent="0.25">
      <c r="B4734" s="1">
        <f t="shared" ca="1" si="691"/>
        <v>0</v>
      </c>
      <c r="C4734" s="384">
        <f t="shared" si="689"/>
        <v>45689</v>
      </c>
      <c r="D4734" s="384">
        <f t="shared" si="689"/>
        <v>45716</v>
      </c>
      <c r="E4734" s="385">
        <f ca="1">IFERROR(INDEX('3. GRI Pricing'!$A$16:$AP$616,MATCH('PBI data'!$B4734,'3. GRI Pricing'!$A$16:$A$616,0),MATCH('PBI data'!$D4734,'3. GRI Pricing'!$A$16:$AP$16,0)),0)</f>
        <v>0</v>
      </c>
    </row>
    <row r="4735" spans="1:5" x14ac:dyDescent="0.25">
      <c r="B4735" s="1">
        <f t="shared" ca="1" si="691"/>
        <v>0</v>
      </c>
      <c r="C4735" s="384">
        <f t="shared" ref="C4735:D4750" si="692">C4723</f>
        <v>45717</v>
      </c>
      <c r="D4735" s="384">
        <f t="shared" si="692"/>
        <v>45747</v>
      </c>
      <c r="E4735" s="385">
        <f ca="1">IFERROR(INDEX('3. GRI Pricing'!$A$16:$AP$616,MATCH('PBI data'!$B4735,'3. GRI Pricing'!$A$16:$A$616,0),MATCH('PBI data'!$D4735,'3. GRI Pricing'!$A$16:$AP$16,0)),0)</f>
        <v>0</v>
      </c>
    </row>
    <row r="4736" spans="1:5" x14ac:dyDescent="0.25">
      <c r="B4736" s="1">
        <f t="shared" ca="1" si="691"/>
        <v>0</v>
      </c>
      <c r="C4736" s="384">
        <f t="shared" si="692"/>
        <v>45748</v>
      </c>
      <c r="D4736" s="384">
        <f t="shared" si="692"/>
        <v>45777</v>
      </c>
      <c r="E4736" s="385">
        <f ca="1">IFERROR(INDEX('3. GRI Pricing'!$A$16:$AP$616,MATCH('PBI data'!$B4736,'3. GRI Pricing'!$A$16:$A$616,0),MATCH('PBI data'!$D4736,'3. GRI Pricing'!$A$16:$AP$16,0)),0)</f>
        <v>0</v>
      </c>
    </row>
    <row r="4737" spans="1:5" x14ac:dyDescent="0.25">
      <c r="B4737" s="1">
        <f t="shared" ca="1" si="691"/>
        <v>0</v>
      </c>
      <c r="C4737" s="384">
        <f t="shared" si="692"/>
        <v>45778</v>
      </c>
      <c r="D4737" s="384">
        <f t="shared" si="692"/>
        <v>45808</v>
      </c>
      <c r="E4737" s="385">
        <f ca="1">IFERROR(INDEX('3. GRI Pricing'!$A$16:$AP$616,MATCH('PBI data'!$B4737,'3. GRI Pricing'!$A$16:$A$616,0),MATCH('PBI data'!$D4737,'3. GRI Pricing'!$A$16:$AP$16,0)),0)</f>
        <v>0</v>
      </c>
    </row>
    <row r="4738" spans="1:5" x14ac:dyDescent="0.25">
      <c r="B4738" s="1">
        <f t="shared" ca="1" si="691"/>
        <v>0</v>
      </c>
      <c r="C4738" s="384">
        <f t="shared" si="692"/>
        <v>45809</v>
      </c>
      <c r="D4738" s="384">
        <f t="shared" si="692"/>
        <v>45838</v>
      </c>
      <c r="E4738" s="385">
        <f ca="1">IFERROR(INDEX('3. GRI Pricing'!$A$16:$AP$616,MATCH('PBI data'!$B4738,'3. GRI Pricing'!$A$16:$A$616,0),MATCH('PBI data'!$D4738,'3. GRI Pricing'!$A$16:$AP$16,0)),0)</f>
        <v>0</v>
      </c>
    </row>
    <row r="4739" spans="1:5" x14ac:dyDescent="0.25">
      <c r="B4739" s="1">
        <f t="shared" ca="1" si="691"/>
        <v>0</v>
      </c>
      <c r="C4739" s="384">
        <f t="shared" si="692"/>
        <v>45839</v>
      </c>
      <c r="D4739" s="384">
        <f t="shared" si="692"/>
        <v>45869</v>
      </c>
      <c r="E4739" s="385">
        <f ca="1">IFERROR(INDEX('3. GRI Pricing'!$A$16:$AP$616,MATCH('PBI data'!$B4739,'3. GRI Pricing'!$A$16:$A$616,0),MATCH('PBI data'!$D4739,'3. GRI Pricing'!$A$16:$AP$16,0)),0)</f>
        <v>0</v>
      </c>
    </row>
    <row r="4740" spans="1:5" x14ac:dyDescent="0.25">
      <c r="B4740" s="1">
        <f t="shared" ca="1" si="691"/>
        <v>0</v>
      </c>
      <c r="C4740" s="384">
        <f t="shared" si="692"/>
        <v>45870</v>
      </c>
      <c r="D4740" s="384">
        <f t="shared" si="692"/>
        <v>45900</v>
      </c>
      <c r="E4740" s="385">
        <f ca="1">IFERROR(INDEX('3. GRI Pricing'!$A$16:$AP$616,MATCH('PBI data'!$B4740,'3. GRI Pricing'!$A$16:$A$616,0),MATCH('PBI data'!$D4740,'3. GRI Pricing'!$A$16:$AP$16,0)),0)</f>
        <v>0</v>
      </c>
    </row>
    <row r="4741" spans="1:5" x14ac:dyDescent="0.25">
      <c r="B4741" s="1">
        <f t="shared" ca="1" si="691"/>
        <v>0</v>
      </c>
      <c r="C4741" s="384">
        <f t="shared" si="692"/>
        <v>45901</v>
      </c>
      <c r="D4741" s="384">
        <f t="shared" si="692"/>
        <v>45930</v>
      </c>
      <c r="E4741" s="385">
        <f ca="1">IFERROR(INDEX('3. GRI Pricing'!$A$16:$AP$616,MATCH('PBI data'!$B4741,'3. GRI Pricing'!$A$16:$A$616,0),MATCH('PBI data'!$D4741,'3. GRI Pricing'!$A$16:$AP$16,0)),0)</f>
        <v>0</v>
      </c>
    </row>
    <row r="4742" spans="1:5" x14ac:dyDescent="0.25">
      <c r="A4742" s="381">
        <f>A4730+1</f>
        <v>396</v>
      </c>
      <c r="B4742" s="383">
        <f ca="1">OFFSET('3. GRI Pricing'!$A$16,'PBI data'!A4742,0)</f>
        <v>0</v>
      </c>
      <c r="C4742" s="384">
        <f t="shared" si="692"/>
        <v>45566</v>
      </c>
      <c r="D4742" s="384">
        <f t="shared" si="692"/>
        <v>45596</v>
      </c>
      <c r="E4742" s="385">
        <f ca="1">IFERROR(INDEX('3. GRI Pricing'!$A$16:$AP$616,MATCH('PBI data'!$B4742,'3. GRI Pricing'!$A$16:$A$616,0),MATCH('PBI data'!$D4742,'3. GRI Pricing'!$A$16:$AP$16,0)),0)</f>
        <v>0</v>
      </c>
    </row>
    <row r="4743" spans="1:5" x14ac:dyDescent="0.25">
      <c r="B4743" s="1">
        <f ca="1">B4742</f>
        <v>0</v>
      </c>
      <c r="C4743" s="384">
        <f t="shared" si="692"/>
        <v>45597</v>
      </c>
      <c r="D4743" s="384">
        <f t="shared" si="692"/>
        <v>45626</v>
      </c>
      <c r="E4743" s="385">
        <f ca="1">IFERROR(INDEX('3. GRI Pricing'!$A$16:$AP$616,MATCH('PBI data'!$B4743,'3. GRI Pricing'!$A$16:$A$616,0),MATCH('PBI data'!$D4743,'3. GRI Pricing'!$A$16:$AP$16,0)),0)</f>
        <v>0</v>
      </c>
    </row>
    <row r="4744" spans="1:5" x14ac:dyDescent="0.25">
      <c r="B4744" s="1">
        <f t="shared" ref="B4744:B4753" ca="1" si="693">B4743</f>
        <v>0</v>
      </c>
      <c r="C4744" s="384">
        <f t="shared" si="692"/>
        <v>45627</v>
      </c>
      <c r="D4744" s="384">
        <f t="shared" si="692"/>
        <v>45657</v>
      </c>
      <c r="E4744" s="385">
        <f ca="1">IFERROR(INDEX('3. GRI Pricing'!$A$16:$AP$616,MATCH('PBI data'!$B4744,'3. GRI Pricing'!$A$16:$A$616,0),MATCH('PBI data'!$D4744,'3. GRI Pricing'!$A$16:$AP$16,0)),0)</f>
        <v>0</v>
      </c>
    </row>
    <row r="4745" spans="1:5" x14ac:dyDescent="0.25">
      <c r="B4745" s="1">
        <f t="shared" ca="1" si="693"/>
        <v>0</v>
      </c>
      <c r="C4745" s="384">
        <f t="shared" si="692"/>
        <v>45658</v>
      </c>
      <c r="D4745" s="384">
        <f t="shared" si="692"/>
        <v>45688</v>
      </c>
      <c r="E4745" s="385">
        <f ca="1">IFERROR(INDEX('3. GRI Pricing'!$A$16:$AP$616,MATCH('PBI data'!$B4745,'3. GRI Pricing'!$A$16:$A$616,0),MATCH('PBI data'!$D4745,'3. GRI Pricing'!$A$16:$AP$16,0)),0)</f>
        <v>0</v>
      </c>
    </row>
    <row r="4746" spans="1:5" x14ac:dyDescent="0.25">
      <c r="B4746" s="1">
        <f t="shared" ca="1" si="693"/>
        <v>0</v>
      </c>
      <c r="C4746" s="384">
        <f t="shared" si="692"/>
        <v>45689</v>
      </c>
      <c r="D4746" s="384">
        <f t="shared" si="692"/>
        <v>45716</v>
      </c>
      <c r="E4746" s="385">
        <f ca="1">IFERROR(INDEX('3. GRI Pricing'!$A$16:$AP$616,MATCH('PBI data'!$B4746,'3. GRI Pricing'!$A$16:$A$616,0),MATCH('PBI data'!$D4746,'3. GRI Pricing'!$A$16:$AP$16,0)),0)</f>
        <v>0</v>
      </c>
    </row>
    <row r="4747" spans="1:5" x14ac:dyDescent="0.25">
      <c r="B4747" s="1">
        <f t="shared" ca="1" si="693"/>
        <v>0</v>
      </c>
      <c r="C4747" s="384">
        <f t="shared" si="692"/>
        <v>45717</v>
      </c>
      <c r="D4747" s="384">
        <f t="shared" si="692"/>
        <v>45747</v>
      </c>
      <c r="E4747" s="385">
        <f ca="1">IFERROR(INDEX('3. GRI Pricing'!$A$16:$AP$616,MATCH('PBI data'!$B4747,'3. GRI Pricing'!$A$16:$A$616,0),MATCH('PBI data'!$D4747,'3. GRI Pricing'!$A$16:$AP$16,0)),0)</f>
        <v>0</v>
      </c>
    </row>
    <row r="4748" spans="1:5" x14ac:dyDescent="0.25">
      <c r="B4748" s="1">
        <f t="shared" ca="1" si="693"/>
        <v>0</v>
      </c>
      <c r="C4748" s="384">
        <f t="shared" si="692"/>
        <v>45748</v>
      </c>
      <c r="D4748" s="384">
        <f t="shared" si="692"/>
        <v>45777</v>
      </c>
      <c r="E4748" s="385">
        <f ca="1">IFERROR(INDEX('3. GRI Pricing'!$A$16:$AP$616,MATCH('PBI data'!$B4748,'3. GRI Pricing'!$A$16:$A$616,0),MATCH('PBI data'!$D4748,'3. GRI Pricing'!$A$16:$AP$16,0)),0)</f>
        <v>0</v>
      </c>
    </row>
    <row r="4749" spans="1:5" x14ac:dyDescent="0.25">
      <c r="B4749" s="1">
        <f t="shared" ca="1" si="693"/>
        <v>0</v>
      </c>
      <c r="C4749" s="384">
        <f t="shared" si="692"/>
        <v>45778</v>
      </c>
      <c r="D4749" s="384">
        <f t="shared" si="692"/>
        <v>45808</v>
      </c>
      <c r="E4749" s="385">
        <f ca="1">IFERROR(INDEX('3. GRI Pricing'!$A$16:$AP$616,MATCH('PBI data'!$B4749,'3. GRI Pricing'!$A$16:$A$616,0),MATCH('PBI data'!$D4749,'3. GRI Pricing'!$A$16:$AP$16,0)),0)</f>
        <v>0</v>
      </c>
    </row>
    <row r="4750" spans="1:5" x14ac:dyDescent="0.25">
      <c r="B4750" s="1">
        <f t="shared" ca="1" si="693"/>
        <v>0</v>
      </c>
      <c r="C4750" s="384">
        <f t="shared" si="692"/>
        <v>45809</v>
      </c>
      <c r="D4750" s="384">
        <f t="shared" si="692"/>
        <v>45838</v>
      </c>
      <c r="E4750" s="385">
        <f ca="1">IFERROR(INDEX('3. GRI Pricing'!$A$16:$AP$616,MATCH('PBI data'!$B4750,'3. GRI Pricing'!$A$16:$A$616,0),MATCH('PBI data'!$D4750,'3. GRI Pricing'!$A$16:$AP$16,0)),0)</f>
        <v>0</v>
      </c>
    </row>
    <row r="4751" spans="1:5" x14ac:dyDescent="0.25">
      <c r="B4751" s="1">
        <f t="shared" ca="1" si="693"/>
        <v>0</v>
      </c>
      <c r="C4751" s="384">
        <f t="shared" ref="C4751:D4766" si="694">C4739</f>
        <v>45839</v>
      </c>
      <c r="D4751" s="384">
        <f t="shared" si="694"/>
        <v>45869</v>
      </c>
      <c r="E4751" s="385">
        <f ca="1">IFERROR(INDEX('3. GRI Pricing'!$A$16:$AP$616,MATCH('PBI data'!$B4751,'3. GRI Pricing'!$A$16:$A$616,0),MATCH('PBI data'!$D4751,'3. GRI Pricing'!$A$16:$AP$16,0)),0)</f>
        <v>0</v>
      </c>
    </row>
    <row r="4752" spans="1:5" x14ac:dyDescent="0.25">
      <c r="B4752" s="1">
        <f t="shared" ca="1" si="693"/>
        <v>0</v>
      </c>
      <c r="C4752" s="384">
        <f t="shared" si="694"/>
        <v>45870</v>
      </c>
      <c r="D4752" s="384">
        <f t="shared" si="694"/>
        <v>45900</v>
      </c>
      <c r="E4752" s="385">
        <f ca="1">IFERROR(INDEX('3. GRI Pricing'!$A$16:$AP$616,MATCH('PBI data'!$B4752,'3. GRI Pricing'!$A$16:$A$616,0),MATCH('PBI data'!$D4752,'3. GRI Pricing'!$A$16:$AP$16,0)),0)</f>
        <v>0</v>
      </c>
    </row>
    <row r="4753" spans="1:5" x14ac:dyDescent="0.25">
      <c r="B4753" s="1">
        <f t="shared" ca="1" si="693"/>
        <v>0</v>
      </c>
      <c r="C4753" s="384">
        <f t="shared" si="694"/>
        <v>45901</v>
      </c>
      <c r="D4753" s="384">
        <f t="shared" si="694"/>
        <v>45930</v>
      </c>
      <c r="E4753" s="385">
        <f ca="1">IFERROR(INDEX('3. GRI Pricing'!$A$16:$AP$616,MATCH('PBI data'!$B4753,'3. GRI Pricing'!$A$16:$A$616,0),MATCH('PBI data'!$D4753,'3. GRI Pricing'!$A$16:$AP$16,0)),0)</f>
        <v>0</v>
      </c>
    </row>
    <row r="4754" spans="1:5" x14ac:dyDescent="0.25">
      <c r="A4754" s="381">
        <f>A4742+1</f>
        <v>397</v>
      </c>
      <c r="B4754" s="383">
        <f ca="1">OFFSET('3. GRI Pricing'!$A$16,'PBI data'!A4754,0)</f>
        <v>0</v>
      </c>
      <c r="C4754" s="384">
        <f t="shared" si="694"/>
        <v>45566</v>
      </c>
      <c r="D4754" s="384">
        <f t="shared" si="694"/>
        <v>45596</v>
      </c>
      <c r="E4754" s="385">
        <f ca="1">IFERROR(INDEX('3. GRI Pricing'!$A$16:$AP$616,MATCH('PBI data'!$B4754,'3. GRI Pricing'!$A$16:$A$616,0),MATCH('PBI data'!$D4754,'3. GRI Pricing'!$A$16:$AP$16,0)),0)</f>
        <v>0</v>
      </c>
    </row>
    <row r="4755" spans="1:5" x14ac:dyDescent="0.25">
      <c r="B4755" s="1">
        <f ca="1">B4754</f>
        <v>0</v>
      </c>
      <c r="C4755" s="384">
        <f t="shared" si="694"/>
        <v>45597</v>
      </c>
      <c r="D4755" s="384">
        <f t="shared" si="694"/>
        <v>45626</v>
      </c>
      <c r="E4755" s="385">
        <f ca="1">IFERROR(INDEX('3. GRI Pricing'!$A$16:$AP$616,MATCH('PBI data'!$B4755,'3. GRI Pricing'!$A$16:$A$616,0),MATCH('PBI data'!$D4755,'3. GRI Pricing'!$A$16:$AP$16,0)),0)</f>
        <v>0</v>
      </c>
    </row>
    <row r="4756" spans="1:5" x14ac:dyDescent="0.25">
      <c r="B4756" s="1">
        <f t="shared" ref="B4756:B4765" ca="1" si="695">B4755</f>
        <v>0</v>
      </c>
      <c r="C4756" s="384">
        <f t="shared" si="694"/>
        <v>45627</v>
      </c>
      <c r="D4756" s="384">
        <f t="shared" si="694"/>
        <v>45657</v>
      </c>
      <c r="E4756" s="385">
        <f ca="1">IFERROR(INDEX('3. GRI Pricing'!$A$16:$AP$616,MATCH('PBI data'!$B4756,'3. GRI Pricing'!$A$16:$A$616,0),MATCH('PBI data'!$D4756,'3. GRI Pricing'!$A$16:$AP$16,0)),0)</f>
        <v>0</v>
      </c>
    </row>
    <row r="4757" spans="1:5" x14ac:dyDescent="0.25">
      <c r="B4757" s="1">
        <f t="shared" ca="1" si="695"/>
        <v>0</v>
      </c>
      <c r="C4757" s="384">
        <f t="shared" si="694"/>
        <v>45658</v>
      </c>
      <c r="D4757" s="384">
        <f t="shared" si="694"/>
        <v>45688</v>
      </c>
      <c r="E4757" s="385">
        <f ca="1">IFERROR(INDEX('3. GRI Pricing'!$A$16:$AP$616,MATCH('PBI data'!$B4757,'3. GRI Pricing'!$A$16:$A$616,0),MATCH('PBI data'!$D4757,'3. GRI Pricing'!$A$16:$AP$16,0)),0)</f>
        <v>0</v>
      </c>
    </row>
    <row r="4758" spans="1:5" x14ac:dyDescent="0.25">
      <c r="B4758" s="1">
        <f t="shared" ca="1" si="695"/>
        <v>0</v>
      </c>
      <c r="C4758" s="384">
        <f t="shared" si="694"/>
        <v>45689</v>
      </c>
      <c r="D4758" s="384">
        <f t="shared" si="694"/>
        <v>45716</v>
      </c>
      <c r="E4758" s="385">
        <f ca="1">IFERROR(INDEX('3. GRI Pricing'!$A$16:$AP$616,MATCH('PBI data'!$B4758,'3. GRI Pricing'!$A$16:$A$616,0),MATCH('PBI data'!$D4758,'3. GRI Pricing'!$A$16:$AP$16,0)),0)</f>
        <v>0</v>
      </c>
    </row>
    <row r="4759" spans="1:5" x14ac:dyDescent="0.25">
      <c r="B4759" s="1">
        <f t="shared" ca="1" si="695"/>
        <v>0</v>
      </c>
      <c r="C4759" s="384">
        <f t="shared" si="694"/>
        <v>45717</v>
      </c>
      <c r="D4759" s="384">
        <f t="shared" si="694"/>
        <v>45747</v>
      </c>
      <c r="E4759" s="385">
        <f ca="1">IFERROR(INDEX('3. GRI Pricing'!$A$16:$AP$616,MATCH('PBI data'!$B4759,'3. GRI Pricing'!$A$16:$A$616,0),MATCH('PBI data'!$D4759,'3. GRI Pricing'!$A$16:$AP$16,0)),0)</f>
        <v>0</v>
      </c>
    </row>
    <row r="4760" spans="1:5" x14ac:dyDescent="0.25">
      <c r="B4760" s="1">
        <f t="shared" ca="1" si="695"/>
        <v>0</v>
      </c>
      <c r="C4760" s="384">
        <f t="shared" si="694"/>
        <v>45748</v>
      </c>
      <c r="D4760" s="384">
        <f t="shared" si="694"/>
        <v>45777</v>
      </c>
      <c r="E4760" s="385">
        <f ca="1">IFERROR(INDEX('3. GRI Pricing'!$A$16:$AP$616,MATCH('PBI data'!$B4760,'3. GRI Pricing'!$A$16:$A$616,0),MATCH('PBI data'!$D4760,'3. GRI Pricing'!$A$16:$AP$16,0)),0)</f>
        <v>0</v>
      </c>
    </row>
    <row r="4761" spans="1:5" x14ac:dyDescent="0.25">
      <c r="B4761" s="1">
        <f t="shared" ca="1" si="695"/>
        <v>0</v>
      </c>
      <c r="C4761" s="384">
        <f t="shared" si="694"/>
        <v>45778</v>
      </c>
      <c r="D4761" s="384">
        <f t="shared" si="694"/>
        <v>45808</v>
      </c>
      <c r="E4761" s="385">
        <f ca="1">IFERROR(INDEX('3. GRI Pricing'!$A$16:$AP$616,MATCH('PBI data'!$B4761,'3. GRI Pricing'!$A$16:$A$616,0),MATCH('PBI data'!$D4761,'3. GRI Pricing'!$A$16:$AP$16,0)),0)</f>
        <v>0</v>
      </c>
    </row>
    <row r="4762" spans="1:5" x14ac:dyDescent="0.25">
      <c r="B4762" s="1">
        <f t="shared" ca="1" si="695"/>
        <v>0</v>
      </c>
      <c r="C4762" s="384">
        <f t="shared" si="694"/>
        <v>45809</v>
      </c>
      <c r="D4762" s="384">
        <f t="shared" si="694"/>
        <v>45838</v>
      </c>
      <c r="E4762" s="385">
        <f ca="1">IFERROR(INDEX('3. GRI Pricing'!$A$16:$AP$616,MATCH('PBI data'!$B4762,'3. GRI Pricing'!$A$16:$A$616,0),MATCH('PBI data'!$D4762,'3. GRI Pricing'!$A$16:$AP$16,0)),0)</f>
        <v>0</v>
      </c>
    </row>
    <row r="4763" spans="1:5" x14ac:dyDescent="0.25">
      <c r="B4763" s="1">
        <f t="shared" ca="1" si="695"/>
        <v>0</v>
      </c>
      <c r="C4763" s="384">
        <f t="shared" si="694"/>
        <v>45839</v>
      </c>
      <c r="D4763" s="384">
        <f t="shared" si="694"/>
        <v>45869</v>
      </c>
      <c r="E4763" s="385">
        <f ca="1">IFERROR(INDEX('3. GRI Pricing'!$A$16:$AP$616,MATCH('PBI data'!$B4763,'3. GRI Pricing'!$A$16:$A$616,0),MATCH('PBI data'!$D4763,'3. GRI Pricing'!$A$16:$AP$16,0)),0)</f>
        <v>0</v>
      </c>
    </row>
    <row r="4764" spans="1:5" x14ac:dyDescent="0.25">
      <c r="B4764" s="1">
        <f t="shared" ca="1" si="695"/>
        <v>0</v>
      </c>
      <c r="C4764" s="384">
        <f t="shared" si="694"/>
        <v>45870</v>
      </c>
      <c r="D4764" s="384">
        <f t="shared" si="694"/>
        <v>45900</v>
      </c>
      <c r="E4764" s="385">
        <f ca="1">IFERROR(INDEX('3. GRI Pricing'!$A$16:$AP$616,MATCH('PBI data'!$B4764,'3. GRI Pricing'!$A$16:$A$616,0),MATCH('PBI data'!$D4764,'3. GRI Pricing'!$A$16:$AP$16,0)),0)</f>
        <v>0</v>
      </c>
    </row>
    <row r="4765" spans="1:5" x14ac:dyDescent="0.25">
      <c r="B4765" s="1">
        <f t="shared" ca="1" si="695"/>
        <v>0</v>
      </c>
      <c r="C4765" s="384">
        <f t="shared" si="694"/>
        <v>45901</v>
      </c>
      <c r="D4765" s="384">
        <f t="shared" si="694"/>
        <v>45930</v>
      </c>
      <c r="E4765" s="385">
        <f ca="1">IFERROR(INDEX('3. GRI Pricing'!$A$16:$AP$616,MATCH('PBI data'!$B4765,'3. GRI Pricing'!$A$16:$A$616,0),MATCH('PBI data'!$D4765,'3. GRI Pricing'!$A$16:$AP$16,0)),0)</f>
        <v>0</v>
      </c>
    </row>
    <row r="4766" spans="1:5" x14ac:dyDescent="0.25">
      <c r="A4766" s="381">
        <f>A4754+1</f>
        <v>398</v>
      </c>
      <c r="B4766" s="383">
        <f ca="1">OFFSET('3. GRI Pricing'!$A$16,'PBI data'!A4766,0)</f>
        <v>0</v>
      </c>
      <c r="C4766" s="384">
        <f t="shared" si="694"/>
        <v>45566</v>
      </c>
      <c r="D4766" s="384">
        <f t="shared" si="694"/>
        <v>45596</v>
      </c>
      <c r="E4766" s="385">
        <f ca="1">IFERROR(INDEX('3. GRI Pricing'!$A$16:$AP$616,MATCH('PBI data'!$B4766,'3. GRI Pricing'!$A$16:$A$616,0),MATCH('PBI data'!$D4766,'3. GRI Pricing'!$A$16:$AP$16,0)),0)</f>
        <v>0</v>
      </c>
    </row>
    <row r="4767" spans="1:5" x14ac:dyDescent="0.25">
      <c r="B4767" s="1">
        <f ca="1">B4766</f>
        <v>0</v>
      </c>
      <c r="C4767" s="384">
        <f t="shared" ref="C4767:D4782" si="696">C4755</f>
        <v>45597</v>
      </c>
      <c r="D4767" s="384">
        <f t="shared" si="696"/>
        <v>45626</v>
      </c>
      <c r="E4767" s="385">
        <f ca="1">IFERROR(INDEX('3. GRI Pricing'!$A$16:$AP$616,MATCH('PBI data'!$B4767,'3. GRI Pricing'!$A$16:$A$616,0),MATCH('PBI data'!$D4767,'3. GRI Pricing'!$A$16:$AP$16,0)),0)</f>
        <v>0</v>
      </c>
    </row>
    <row r="4768" spans="1:5" x14ac:dyDescent="0.25">
      <c r="B4768" s="1">
        <f t="shared" ref="B4768:B4777" ca="1" si="697">B4767</f>
        <v>0</v>
      </c>
      <c r="C4768" s="384">
        <f t="shared" si="696"/>
        <v>45627</v>
      </c>
      <c r="D4768" s="384">
        <f t="shared" si="696"/>
        <v>45657</v>
      </c>
      <c r="E4768" s="385">
        <f ca="1">IFERROR(INDEX('3. GRI Pricing'!$A$16:$AP$616,MATCH('PBI data'!$B4768,'3. GRI Pricing'!$A$16:$A$616,0),MATCH('PBI data'!$D4768,'3. GRI Pricing'!$A$16:$AP$16,0)),0)</f>
        <v>0</v>
      </c>
    </row>
    <row r="4769" spans="1:5" x14ac:dyDescent="0.25">
      <c r="B4769" s="1">
        <f t="shared" ca="1" si="697"/>
        <v>0</v>
      </c>
      <c r="C4769" s="384">
        <f t="shared" si="696"/>
        <v>45658</v>
      </c>
      <c r="D4769" s="384">
        <f t="shared" si="696"/>
        <v>45688</v>
      </c>
      <c r="E4769" s="385">
        <f ca="1">IFERROR(INDEX('3. GRI Pricing'!$A$16:$AP$616,MATCH('PBI data'!$B4769,'3. GRI Pricing'!$A$16:$A$616,0),MATCH('PBI data'!$D4769,'3. GRI Pricing'!$A$16:$AP$16,0)),0)</f>
        <v>0</v>
      </c>
    </row>
    <row r="4770" spans="1:5" x14ac:dyDescent="0.25">
      <c r="B4770" s="1">
        <f t="shared" ca="1" si="697"/>
        <v>0</v>
      </c>
      <c r="C4770" s="384">
        <f t="shared" si="696"/>
        <v>45689</v>
      </c>
      <c r="D4770" s="384">
        <f t="shared" si="696"/>
        <v>45716</v>
      </c>
      <c r="E4770" s="385">
        <f ca="1">IFERROR(INDEX('3. GRI Pricing'!$A$16:$AP$616,MATCH('PBI data'!$B4770,'3. GRI Pricing'!$A$16:$A$616,0),MATCH('PBI data'!$D4770,'3. GRI Pricing'!$A$16:$AP$16,0)),0)</f>
        <v>0</v>
      </c>
    </row>
    <row r="4771" spans="1:5" x14ac:dyDescent="0.25">
      <c r="B4771" s="1">
        <f t="shared" ca="1" si="697"/>
        <v>0</v>
      </c>
      <c r="C4771" s="384">
        <f t="shared" si="696"/>
        <v>45717</v>
      </c>
      <c r="D4771" s="384">
        <f t="shared" si="696"/>
        <v>45747</v>
      </c>
      <c r="E4771" s="385">
        <f ca="1">IFERROR(INDEX('3. GRI Pricing'!$A$16:$AP$616,MATCH('PBI data'!$B4771,'3. GRI Pricing'!$A$16:$A$616,0),MATCH('PBI data'!$D4771,'3. GRI Pricing'!$A$16:$AP$16,0)),0)</f>
        <v>0</v>
      </c>
    </row>
    <row r="4772" spans="1:5" x14ac:dyDescent="0.25">
      <c r="B4772" s="1">
        <f t="shared" ca="1" si="697"/>
        <v>0</v>
      </c>
      <c r="C4772" s="384">
        <f t="shared" si="696"/>
        <v>45748</v>
      </c>
      <c r="D4772" s="384">
        <f t="shared" si="696"/>
        <v>45777</v>
      </c>
      <c r="E4772" s="385">
        <f ca="1">IFERROR(INDEX('3. GRI Pricing'!$A$16:$AP$616,MATCH('PBI data'!$B4772,'3. GRI Pricing'!$A$16:$A$616,0),MATCH('PBI data'!$D4772,'3. GRI Pricing'!$A$16:$AP$16,0)),0)</f>
        <v>0</v>
      </c>
    </row>
    <row r="4773" spans="1:5" x14ac:dyDescent="0.25">
      <c r="B4773" s="1">
        <f t="shared" ca="1" si="697"/>
        <v>0</v>
      </c>
      <c r="C4773" s="384">
        <f t="shared" si="696"/>
        <v>45778</v>
      </c>
      <c r="D4773" s="384">
        <f t="shared" si="696"/>
        <v>45808</v>
      </c>
      <c r="E4773" s="385">
        <f ca="1">IFERROR(INDEX('3. GRI Pricing'!$A$16:$AP$616,MATCH('PBI data'!$B4773,'3. GRI Pricing'!$A$16:$A$616,0),MATCH('PBI data'!$D4773,'3. GRI Pricing'!$A$16:$AP$16,0)),0)</f>
        <v>0</v>
      </c>
    </row>
    <row r="4774" spans="1:5" x14ac:dyDescent="0.25">
      <c r="B4774" s="1">
        <f t="shared" ca="1" si="697"/>
        <v>0</v>
      </c>
      <c r="C4774" s="384">
        <f t="shared" si="696"/>
        <v>45809</v>
      </c>
      <c r="D4774" s="384">
        <f t="shared" si="696"/>
        <v>45838</v>
      </c>
      <c r="E4774" s="385">
        <f ca="1">IFERROR(INDEX('3. GRI Pricing'!$A$16:$AP$616,MATCH('PBI data'!$B4774,'3. GRI Pricing'!$A$16:$A$616,0),MATCH('PBI data'!$D4774,'3. GRI Pricing'!$A$16:$AP$16,0)),0)</f>
        <v>0</v>
      </c>
    </row>
    <row r="4775" spans="1:5" x14ac:dyDescent="0.25">
      <c r="B4775" s="1">
        <f t="shared" ca="1" si="697"/>
        <v>0</v>
      </c>
      <c r="C4775" s="384">
        <f t="shared" si="696"/>
        <v>45839</v>
      </c>
      <c r="D4775" s="384">
        <f t="shared" si="696"/>
        <v>45869</v>
      </c>
      <c r="E4775" s="385">
        <f ca="1">IFERROR(INDEX('3. GRI Pricing'!$A$16:$AP$616,MATCH('PBI data'!$B4775,'3. GRI Pricing'!$A$16:$A$616,0),MATCH('PBI data'!$D4775,'3. GRI Pricing'!$A$16:$AP$16,0)),0)</f>
        <v>0</v>
      </c>
    </row>
    <row r="4776" spans="1:5" x14ac:dyDescent="0.25">
      <c r="B4776" s="1">
        <f t="shared" ca="1" si="697"/>
        <v>0</v>
      </c>
      <c r="C4776" s="384">
        <f t="shared" si="696"/>
        <v>45870</v>
      </c>
      <c r="D4776" s="384">
        <f t="shared" si="696"/>
        <v>45900</v>
      </c>
      <c r="E4776" s="385">
        <f ca="1">IFERROR(INDEX('3. GRI Pricing'!$A$16:$AP$616,MATCH('PBI data'!$B4776,'3. GRI Pricing'!$A$16:$A$616,0),MATCH('PBI data'!$D4776,'3. GRI Pricing'!$A$16:$AP$16,0)),0)</f>
        <v>0</v>
      </c>
    </row>
    <row r="4777" spans="1:5" x14ac:dyDescent="0.25">
      <c r="B4777" s="1">
        <f t="shared" ca="1" si="697"/>
        <v>0</v>
      </c>
      <c r="C4777" s="384">
        <f t="shared" si="696"/>
        <v>45901</v>
      </c>
      <c r="D4777" s="384">
        <f t="shared" si="696"/>
        <v>45930</v>
      </c>
      <c r="E4777" s="385">
        <f ca="1">IFERROR(INDEX('3. GRI Pricing'!$A$16:$AP$616,MATCH('PBI data'!$B4777,'3. GRI Pricing'!$A$16:$A$616,0),MATCH('PBI data'!$D4777,'3. GRI Pricing'!$A$16:$AP$16,0)),0)</f>
        <v>0</v>
      </c>
    </row>
    <row r="4778" spans="1:5" x14ac:dyDescent="0.25">
      <c r="A4778" s="381">
        <f>A4766+1</f>
        <v>399</v>
      </c>
      <c r="B4778" s="383">
        <f ca="1">OFFSET('3. GRI Pricing'!$A$16,'PBI data'!A4778,0)</f>
        <v>0</v>
      </c>
      <c r="C4778" s="384">
        <f t="shared" si="696"/>
        <v>45566</v>
      </c>
      <c r="D4778" s="384">
        <f t="shared" si="696"/>
        <v>45596</v>
      </c>
      <c r="E4778" s="385">
        <f ca="1">IFERROR(INDEX('3. GRI Pricing'!$A$16:$AP$616,MATCH('PBI data'!$B4778,'3. GRI Pricing'!$A$16:$A$616,0),MATCH('PBI data'!$D4778,'3. GRI Pricing'!$A$16:$AP$16,0)),0)</f>
        <v>0</v>
      </c>
    </row>
    <row r="4779" spans="1:5" x14ac:dyDescent="0.25">
      <c r="B4779" s="1">
        <f ca="1">B4778</f>
        <v>0</v>
      </c>
      <c r="C4779" s="384">
        <f t="shared" si="696"/>
        <v>45597</v>
      </c>
      <c r="D4779" s="384">
        <f t="shared" si="696"/>
        <v>45626</v>
      </c>
      <c r="E4779" s="385">
        <f ca="1">IFERROR(INDEX('3. GRI Pricing'!$A$16:$AP$616,MATCH('PBI data'!$B4779,'3. GRI Pricing'!$A$16:$A$616,0),MATCH('PBI data'!$D4779,'3. GRI Pricing'!$A$16:$AP$16,0)),0)</f>
        <v>0</v>
      </c>
    </row>
    <row r="4780" spans="1:5" x14ac:dyDescent="0.25">
      <c r="B4780" s="1">
        <f t="shared" ref="B4780:B4789" ca="1" si="698">B4779</f>
        <v>0</v>
      </c>
      <c r="C4780" s="384">
        <f t="shared" si="696"/>
        <v>45627</v>
      </c>
      <c r="D4780" s="384">
        <f t="shared" si="696"/>
        <v>45657</v>
      </c>
      <c r="E4780" s="385">
        <f ca="1">IFERROR(INDEX('3. GRI Pricing'!$A$16:$AP$616,MATCH('PBI data'!$B4780,'3. GRI Pricing'!$A$16:$A$616,0),MATCH('PBI data'!$D4780,'3. GRI Pricing'!$A$16:$AP$16,0)),0)</f>
        <v>0</v>
      </c>
    </row>
    <row r="4781" spans="1:5" x14ac:dyDescent="0.25">
      <c r="B4781" s="1">
        <f t="shared" ca="1" si="698"/>
        <v>0</v>
      </c>
      <c r="C4781" s="384">
        <f t="shared" si="696"/>
        <v>45658</v>
      </c>
      <c r="D4781" s="384">
        <f t="shared" si="696"/>
        <v>45688</v>
      </c>
      <c r="E4781" s="385">
        <f ca="1">IFERROR(INDEX('3. GRI Pricing'!$A$16:$AP$616,MATCH('PBI data'!$B4781,'3. GRI Pricing'!$A$16:$A$616,0),MATCH('PBI data'!$D4781,'3. GRI Pricing'!$A$16:$AP$16,0)),0)</f>
        <v>0</v>
      </c>
    </row>
    <row r="4782" spans="1:5" x14ac:dyDescent="0.25">
      <c r="B4782" s="1">
        <f t="shared" ca="1" si="698"/>
        <v>0</v>
      </c>
      <c r="C4782" s="384">
        <f t="shared" si="696"/>
        <v>45689</v>
      </c>
      <c r="D4782" s="384">
        <f t="shared" si="696"/>
        <v>45716</v>
      </c>
      <c r="E4782" s="385">
        <f ca="1">IFERROR(INDEX('3. GRI Pricing'!$A$16:$AP$616,MATCH('PBI data'!$B4782,'3. GRI Pricing'!$A$16:$A$616,0),MATCH('PBI data'!$D4782,'3. GRI Pricing'!$A$16:$AP$16,0)),0)</f>
        <v>0</v>
      </c>
    </row>
    <row r="4783" spans="1:5" x14ac:dyDescent="0.25">
      <c r="B4783" s="1">
        <f t="shared" ca="1" si="698"/>
        <v>0</v>
      </c>
      <c r="C4783" s="384">
        <f t="shared" ref="C4783:D4798" si="699">C4771</f>
        <v>45717</v>
      </c>
      <c r="D4783" s="384">
        <f t="shared" si="699"/>
        <v>45747</v>
      </c>
      <c r="E4783" s="385">
        <f ca="1">IFERROR(INDEX('3. GRI Pricing'!$A$16:$AP$616,MATCH('PBI data'!$B4783,'3. GRI Pricing'!$A$16:$A$616,0),MATCH('PBI data'!$D4783,'3. GRI Pricing'!$A$16:$AP$16,0)),0)</f>
        <v>0</v>
      </c>
    </row>
    <row r="4784" spans="1:5" x14ac:dyDescent="0.25">
      <c r="B4784" s="1">
        <f t="shared" ca="1" si="698"/>
        <v>0</v>
      </c>
      <c r="C4784" s="384">
        <f t="shared" si="699"/>
        <v>45748</v>
      </c>
      <c r="D4784" s="384">
        <f t="shared" si="699"/>
        <v>45777</v>
      </c>
      <c r="E4784" s="385">
        <f ca="1">IFERROR(INDEX('3. GRI Pricing'!$A$16:$AP$616,MATCH('PBI data'!$B4784,'3. GRI Pricing'!$A$16:$A$616,0),MATCH('PBI data'!$D4784,'3. GRI Pricing'!$A$16:$AP$16,0)),0)</f>
        <v>0</v>
      </c>
    </row>
    <row r="4785" spans="1:5" x14ac:dyDescent="0.25">
      <c r="B4785" s="1">
        <f t="shared" ca="1" si="698"/>
        <v>0</v>
      </c>
      <c r="C4785" s="384">
        <f t="shared" si="699"/>
        <v>45778</v>
      </c>
      <c r="D4785" s="384">
        <f t="shared" si="699"/>
        <v>45808</v>
      </c>
      <c r="E4785" s="385">
        <f ca="1">IFERROR(INDEX('3. GRI Pricing'!$A$16:$AP$616,MATCH('PBI data'!$B4785,'3. GRI Pricing'!$A$16:$A$616,0),MATCH('PBI data'!$D4785,'3. GRI Pricing'!$A$16:$AP$16,0)),0)</f>
        <v>0</v>
      </c>
    </row>
    <row r="4786" spans="1:5" x14ac:dyDescent="0.25">
      <c r="B4786" s="1">
        <f t="shared" ca="1" si="698"/>
        <v>0</v>
      </c>
      <c r="C4786" s="384">
        <f t="shared" si="699"/>
        <v>45809</v>
      </c>
      <c r="D4786" s="384">
        <f t="shared" si="699"/>
        <v>45838</v>
      </c>
      <c r="E4786" s="385">
        <f ca="1">IFERROR(INDEX('3. GRI Pricing'!$A$16:$AP$616,MATCH('PBI data'!$B4786,'3. GRI Pricing'!$A$16:$A$616,0),MATCH('PBI data'!$D4786,'3. GRI Pricing'!$A$16:$AP$16,0)),0)</f>
        <v>0</v>
      </c>
    </row>
    <row r="4787" spans="1:5" x14ac:dyDescent="0.25">
      <c r="B4787" s="1">
        <f t="shared" ca="1" si="698"/>
        <v>0</v>
      </c>
      <c r="C4787" s="384">
        <f t="shared" si="699"/>
        <v>45839</v>
      </c>
      <c r="D4787" s="384">
        <f t="shared" si="699"/>
        <v>45869</v>
      </c>
      <c r="E4787" s="385">
        <f ca="1">IFERROR(INDEX('3. GRI Pricing'!$A$16:$AP$616,MATCH('PBI data'!$B4787,'3. GRI Pricing'!$A$16:$A$616,0),MATCH('PBI data'!$D4787,'3. GRI Pricing'!$A$16:$AP$16,0)),0)</f>
        <v>0</v>
      </c>
    </row>
    <row r="4788" spans="1:5" x14ac:dyDescent="0.25">
      <c r="B4788" s="1">
        <f t="shared" ca="1" si="698"/>
        <v>0</v>
      </c>
      <c r="C4788" s="384">
        <f t="shared" si="699"/>
        <v>45870</v>
      </c>
      <c r="D4788" s="384">
        <f t="shared" si="699"/>
        <v>45900</v>
      </c>
      <c r="E4788" s="385">
        <f ca="1">IFERROR(INDEX('3. GRI Pricing'!$A$16:$AP$616,MATCH('PBI data'!$B4788,'3. GRI Pricing'!$A$16:$A$616,0),MATCH('PBI data'!$D4788,'3. GRI Pricing'!$A$16:$AP$16,0)),0)</f>
        <v>0</v>
      </c>
    </row>
    <row r="4789" spans="1:5" x14ac:dyDescent="0.25">
      <c r="B4789" s="1">
        <f t="shared" ca="1" si="698"/>
        <v>0</v>
      </c>
      <c r="C4789" s="384">
        <f t="shared" si="699"/>
        <v>45901</v>
      </c>
      <c r="D4789" s="384">
        <f t="shared" si="699"/>
        <v>45930</v>
      </c>
      <c r="E4789" s="385">
        <f ca="1">IFERROR(INDEX('3. GRI Pricing'!$A$16:$AP$616,MATCH('PBI data'!$B4789,'3. GRI Pricing'!$A$16:$A$616,0),MATCH('PBI data'!$D4789,'3. GRI Pricing'!$A$16:$AP$16,0)),0)</f>
        <v>0</v>
      </c>
    </row>
    <row r="4790" spans="1:5" x14ac:dyDescent="0.25">
      <c r="A4790" s="381">
        <f>A4778+1</f>
        <v>400</v>
      </c>
      <c r="B4790" s="383">
        <f ca="1">OFFSET('3. GRI Pricing'!$A$16,'PBI data'!A4790,0)</f>
        <v>0</v>
      </c>
      <c r="C4790" s="384">
        <f t="shared" si="699"/>
        <v>45566</v>
      </c>
      <c r="D4790" s="384">
        <f t="shared" si="699"/>
        <v>45596</v>
      </c>
      <c r="E4790" s="385">
        <f ca="1">IFERROR(INDEX('3. GRI Pricing'!$A$16:$AP$616,MATCH('PBI data'!$B4790,'3. GRI Pricing'!$A$16:$A$616,0),MATCH('PBI data'!$D4790,'3. GRI Pricing'!$A$16:$AP$16,0)),0)</f>
        <v>0</v>
      </c>
    </row>
    <row r="4791" spans="1:5" x14ac:dyDescent="0.25">
      <c r="B4791" s="1">
        <f ca="1">B4790</f>
        <v>0</v>
      </c>
      <c r="C4791" s="384">
        <f t="shared" si="699"/>
        <v>45597</v>
      </c>
      <c r="D4791" s="384">
        <f t="shared" si="699"/>
        <v>45626</v>
      </c>
      <c r="E4791" s="385">
        <f ca="1">IFERROR(INDEX('3. GRI Pricing'!$A$16:$AP$616,MATCH('PBI data'!$B4791,'3. GRI Pricing'!$A$16:$A$616,0),MATCH('PBI data'!$D4791,'3. GRI Pricing'!$A$16:$AP$16,0)),0)</f>
        <v>0</v>
      </c>
    </row>
    <row r="4792" spans="1:5" x14ac:dyDescent="0.25">
      <c r="B4792" s="1">
        <f t="shared" ref="B4792:B4801" ca="1" si="700">B4791</f>
        <v>0</v>
      </c>
      <c r="C4792" s="384">
        <f t="shared" si="699"/>
        <v>45627</v>
      </c>
      <c r="D4792" s="384">
        <f t="shared" si="699"/>
        <v>45657</v>
      </c>
      <c r="E4792" s="385">
        <f ca="1">IFERROR(INDEX('3. GRI Pricing'!$A$16:$AP$616,MATCH('PBI data'!$B4792,'3. GRI Pricing'!$A$16:$A$616,0),MATCH('PBI data'!$D4792,'3. GRI Pricing'!$A$16:$AP$16,0)),0)</f>
        <v>0</v>
      </c>
    </row>
    <row r="4793" spans="1:5" x14ac:dyDescent="0.25">
      <c r="B4793" s="1">
        <f t="shared" ca="1" si="700"/>
        <v>0</v>
      </c>
      <c r="C4793" s="384">
        <f t="shared" si="699"/>
        <v>45658</v>
      </c>
      <c r="D4793" s="384">
        <f t="shared" si="699"/>
        <v>45688</v>
      </c>
      <c r="E4793" s="385">
        <f ca="1">IFERROR(INDEX('3. GRI Pricing'!$A$16:$AP$616,MATCH('PBI data'!$B4793,'3. GRI Pricing'!$A$16:$A$616,0),MATCH('PBI data'!$D4793,'3. GRI Pricing'!$A$16:$AP$16,0)),0)</f>
        <v>0</v>
      </c>
    </row>
    <row r="4794" spans="1:5" x14ac:dyDescent="0.25">
      <c r="B4794" s="1">
        <f t="shared" ca="1" si="700"/>
        <v>0</v>
      </c>
      <c r="C4794" s="384">
        <f t="shared" si="699"/>
        <v>45689</v>
      </c>
      <c r="D4794" s="384">
        <f t="shared" si="699"/>
        <v>45716</v>
      </c>
      <c r="E4794" s="385">
        <f ca="1">IFERROR(INDEX('3. GRI Pricing'!$A$16:$AP$616,MATCH('PBI data'!$B4794,'3. GRI Pricing'!$A$16:$A$616,0),MATCH('PBI data'!$D4794,'3. GRI Pricing'!$A$16:$AP$16,0)),0)</f>
        <v>0</v>
      </c>
    </row>
    <row r="4795" spans="1:5" x14ac:dyDescent="0.25">
      <c r="B4795" s="1">
        <f t="shared" ca="1" si="700"/>
        <v>0</v>
      </c>
      <c r="C4795" s="384">
        <f t="shared" si="699"/>
        <v>45717</v>
      </c>
      <c r="D4795" s="384">
        <f t="shared" si="699"/>
        <v>45747</v>
      </c>
      <c r="E4795" s="385">
        <f ca="1">IFERROR(INDEX('3. GRI Pricing'!$A$16:$AP$616,MATCH('PBI data'!$B4795,'3. GRI Pricing'!$A$16:$A$616,0),MATCH('PBI data'!$D4795,'3. GRI Pricing'!$A$16:$AP$16,0)),0)</f>
        <v>0</v>
      </c>
    </row>
    <row r="4796" spans="1:5" x14ac:dyDescent="0.25">
      <c r="B4796" s="1">
        <f t="shared" ca="1" si="700"/>
        <v>0</v>
      </c>
      <c r="C4796" s="384">
        <f t="shared" si="699"/>
        <v>45748</v>
      </c>
      <c r="D4796" s="384">
        <f t="shared" si="699"/>
        <v>45777</v>
      </c>
      <c r="E4796" s="385">
        <f ca="1">IFERROR(INDEX('3. GRI Pricing'!$A$16:$AP$616,MATCH('PBI data'!$B4796,'3. GRI Pricing'!$A$16:$A$616,0),MATCH('PBI data'!$D4796,'3. GRI Pricing'!$A$16:$AP$16,0)),0)</f>
        <v>0</v>
      </c>
    </row>
    <row r="4797" spans="1:5" x14ac:dyDescent="0.25">
      <c r="B4797" s="1">
        <f t="shared" ca="1" si="700"/>
        <v>0</v>
      </c>
      <c r="C4797" s="384">
        <f t="shared" si="699"/>
        <v>45778</v>
      </c>
      <c r="D4797" s="384">
        <f t="shared" si="699"/>
        <v>45808</v>
      </c>
      <c r="E4797" s="385">
        <f ca="1">IFERROR(INDEX('3. GRI Pricing'!$A$16:$AP$616,MATCH('PBI data'!$B4797,'3. GRI Pricing'!$A$16:$A$616,0),MATCH('PBI data'!$D4797,'3. GRI Pricing'!$A$16:$AP$16,0)),0)</f>
        <v>0</v>
      </c>
    </row>
    <row r="4798" spans="1:5" x14ac:dyDescent="0.25">
      <c r="B4798" s="1">
        <f t="shared" ca="1" si="700"/>
        <v>0</v>
      </c>
      <c r="C4798" s="384">
        <f t="shared" si="699"/>
        <v>45809</v>
      </c>
      <c r="D4798" s="384">
        <f t="shared" si="699"/>
        <v>45838</v>
      </c>
      <c r="E4798" s="385">
        <f ca="1">IFERROR(INDEX('3. GRI Pricing'!$A$16:$AP$616,MATCH('PBI data'!$B4798,'3. GRI Pricing'!$A$16:$A$616,0),MATCH('PBI data'!$D4798,'3. GRI Pricing'!$A$16:$AP$16,0)),0)</f>
        <v>0</v>
      </c>
    </row>
    <row r="4799" spans="1:5" x14ac:dyDescent="0.25">
      <c r="B4799" s="1">
        <f t="shared" ca="1" si="700"/>
        <v>0</v>
      </c>
      <c r="C4799" s="384">
        <f t="shared" ref="C4799:D4814" si="701">C4787</f>
        <v>45839</v>
      </c>
      <c r="D4799" s="384">
        <f t="shared" si="701"/>
        <v>45869</v>
      </c>
      <c r="E4799" s="385">
        <f ca="1">IFERROR(INDEX('3. GRI Pricing'!$A$16:$AP$616,MATCH('PBI data'!$B4799,'3. GRI Pricing'!$A$16:$A$616,0),MATCH('PBI data'!$D4799,'3. GRI Pricing'!$A$16:$AP$16,0)),0)</f>
        <v>0</v>
      </c>
    </row>
    <row r="4800" spans="1:5" x14ac:dyDescent="0.25">
      <c r="B4800" s="1">
        <f t="shared" ca="1" si="700"/>
        <v>0</v>
      </c>
      <c r="C4800" s="384">
        <f t="shared" si="701"/>
        <v>45870</v>
      </c>
      <c r="D4800" s="384">
        <f t="shared" si="701"/>
        <v>45900</v>
      </c>
      <c r="E4800" s="385">
        <f ca="1">IFERROR(INDEX('3. GRI Pricing'!$A$16:$AP$616,MATCH('PBI data'!$B4800,'3. GRI Pricing'!$A$16:$A$616,0),MATCH('PBI data'!$D4800,'3. GRI Pricing'!$A$16:$AP$16,0)),0)</f>
        <v>0</v>
      </c>
    </row>
    <row r="4801" spans="1:5" x14ac:dyDescent="0.25">
      <c r="B4801" s="1">
        <f t="shared" ca="1" si="700"/>
        <v>0</v>
      </c>
      <c r="C4801" s="384">
        <f t="shared" si="701"/>
        <v>45901</v>
      </c>
      <c r="D4801" s="384">
        <f t="shared" si="701"/>
        <v>45930</v>
      </c>
      <c r="E4801" s="385">
        <f ca="1">IFERROR(INDEX('3. GRI Pricing'!$A$16:$AP$616,MATCH('PBI data'!$B4801,'3. GRI Pricing'!$A$16:$A$616,0),MATCH('PBI data'!$D4801,'3. GRI Pricing'!$A$16:$AP$16,0)),0)</f>
        <v>0</v>
      </c>
    </row>
    <row r="4802" spans="1:5" x14ac:dyDescent="0.25">
      <c r="A4802" s="381">
        <f>A4790+1</f>
        <v>401</v>
      </c>
      <c r="B4802" s="383">
        <f ca="1">OFFSET('3. GRI Pricing'!$A$16,'PBI data'!A4802,0)</f>
        <v>0</v>
      </c>
      <c r="C4802" s="384">
        <f t="shared" si="701"/>
        <v>45566</v>
      </c>
      <c r="D4802" s="384">
        <f t="shared" si="701"/>
        <v>45596</v>
      </c>
      <c r="E4802" s="385">
        <f ca="1">IFERROR(INDEX('3. GRI Pricing'!$A$16:$AP$616,MATCH('PBI data'!$B4802,'3. GRI Pricing'!$A$16:$A$616,0),MATCH('PBI data'!$D4802,'3. GRI Pricing'!$A$16:$AP$16,0)),0)</f>
        <v>0</v>
      </c>
    </row>
    <row r="4803" spans="1:5" x14ac:dyDescent="0.25">
      <c r="B4803" s="1">
        <f ca="1">B4802</f>
        <v>0</v>
      </c>
      <c r="C4803" s="384">
        <f t="shared" si="701"/>
        <v>45597</v>
      </c>
      <c r="D4803" s="384">
        <f t="shared" si="701"/>
        <v>45626</v>
      </c>
      <c r="E4803" s="385">
        <f ca="1">IFERROR(INDEX('3. GRI Pricing'!$A$16:$AP$616,MATCH('PBI data'!$B4803,'3. GRI Pricing'!$A$16:$A$616,0),MATCH('PBI data'!$D4803,'3. GRI Pricing'!$A$16:$AP$16,0)),0)</f>
        <v>0</v>
      </c>
    </row>
    <row r="4804" spans="1:5" x14ac:dyDescent="0.25">
      <c r="B4804" s="1">
        <f t="shared" ref="B4804:B4813" ca="1" si="702">B4803</f>
        <v>0</v>
      </c>
      <c r="C4804" s="384">
        <f t="shared" si="701"/>
        <v>45627</v>
      </c>
      <c r="D4804" s="384">
        <f t="shared" si="701"/>
        <v>45657</v>
      </c>
      <c r="E4804" s="385">
        <f ca="1">IFERROR(INDEX('3. GRI Pricing'!$A$16:$AP$616,MATCH('PBI data'!$B4804,'3. GRI Pricing'!$A$16:$A$616,0),MATCH('PBI data'!$D4804,'3. GRI Pricing'!$A$16:$AP$16,0)),0)</f>
        <v>0</v>
      </c>
    </row>
    <row r="4805" spans="1:5" x14ac:dyDescent="0.25">
      <c r="B4805" s="1">
        <f t="shared" ca="1" si="702"/>
        <v>0</v>
      </c>
      <c r="C4805" s="384">
        <f t="shared" si="701"/>
        <v>45658</v>
      </c>
      <c r="D4805" s="384">
        <f t="shared" si="701"/>
        <v>45688</v>
      </c>
      <c r="E4805" s="385">
        <f ca="1">IFERROR(INDEX('3. GRI Pricing'!$A$16:$AP$616,MATCH('PBI data'!$B4805,'3. GRI Pricing'!$A$16:$A$616,0),MATCH('PBI data'!$D4805,'3. GRI Pricing'!$A$16:$AP$16,0)),0)</f>
        <v>0</v>
      </c>
    </row>
    <row r="4806" spans="1:5" x14ac:dyDescent="0.25">
      <c r="B4806" s="1">
        <f t="shared" ca="1" si="702"/>
        <v>0</v>
      </c>
      <c r="C4806" s="384">
        <f t="shared" si="701"/>
        <v>45689</v>
      </c>
      <c r="D4806" s="384">
        <f t="shared" si="701"/>
        <v>45716</v>
      </c>
      <c r="E4806" s="385">
        <f ca="1">IFERROR(INDEX('3. GRI Pricing'!$A$16:$AP$616,MATCH('PBI data'!$B4806,'3. GRI Pricing'!$A$16:$A$616,0),MATCH('PBI data'!$D4806,'3. GRI Pricing'!$A$16:$AP$16,0)),0)</f>
        <v>0</v>
      </c>
    </row>
    <row r="4807" spans="1:5" x14ac:dyDescent="0.25">
      <c r="B4807" s="1">
        <f t="shared" ca="1" si="702"/>
        <v>0</v>
      </c>
      <c r="C4807" s="384">
        <f t="shared" si="701"/>
        <v>45717</v>
      </c>
      <c r="D4807" s="384">
        <f t="shared" si="701"/>
        <v>45747</v>
      </c>
      <c r="E4807" s="385">
        <f ca="1">IFERROR(INDEX('3. GRI Pricing'!$A$16:$AP$616,MATCH('PBI data'!$B4807,'3. GRI Pricing'!$A$16:$A$616,0),MATCH('PBI data'!$D4807,'3. GRI Pricing'!$A$16:$AP$16,0)),0)</f>
        <v>0</v>
      </c>
    </row>
    <row r="4808" spans="1:5" x14ac:dyDescent="0.25">
      <c r="B4808" s="1">
        <f t="shared" ca="1" si="702"/>
        <v>0</v>
      </c>
      <c r="C4808" s="384">
        <f t="shared" si="701"/>
        <v>45748</v>
      </c>
      <c r="D4808" s="384">
        <f t="shared" si="701"/>
        <v>45777</v>
      </c>
      <c r="E4808" s="385">
        <f ca="1">IFERROR(INDEX('3. GRI Pricing'!$A$16:$AP$616,MATCH('PBI data'!$B4808,'3. GRI Pricing'!$A$16:$A$616,0),MATCH('PBI data'!$D4808,'3. GRI Pricing'!$A$16:$AP$16,0)),0)</f>
        <v>0</v>
      </c>
    </row>
    <row r="4809" spans="1:5" x14ac:dyDescent="0.25">
      <c r="B4809" s="1">
        <f t="shared" ca="1" si="702"/>
        <v>0</v>
      </c>
      <c r="C4809" s="384">
        <f t="shared" si="701"/>
        <v>45778</v>
      </c>
      <c r="D4809" s="384">
        <f t="shared" si="701"/>
        <v>45808</v>
      </c>
      <c r="E4809" s="385">
        <f ca="1">IFERROR(INDEX('3. GRI Pricing'!$A$16:$AP$616,MATCH('PBI data'!$B4809,'3. GRI Pricing'!$A$16:$A$616,0),MATCH('PBI data'!$D4809,'3. GRI Pricing'!$A$16:$AP$16,0)),0)</f>
        <v>0</v>
      </c>
    </row>
    <row r="4810" spans="1:5" x14ac:dyDescent="0.25">
      <c r="B4810" s="1">
        <f t="shared" ca="1" si="702"/>
        <v>0</v>
      </c>
      <c r="C4810" s="384">
        <f t="shared" si="701"/>
        <v>45809</v>
      </c>
      <c r="D4810" s="384">
        <f t="shared" si="701"/>
        <v>45838</v>
      </c>
      <c r="E4810" s="385">
        <f ca="1">IFERROR(INDEX('3. GRI Pricing'!$A$16:$AP$616,MATCH('PBI data'!$B4810,'3. GRI Pricing'!$A$16:$A$616,0),MATCH('PBI data'!$D4810,'3. GRI Pricing'!$A$16:$AP$16,0)),0)</f>
        <v>0</v>
      </c>
    </row>
    <row r="4811" spans="1:5" x14ac:dyDescent="0.25">
      <c r="B4811" s="1">
        <f t="shared" ca="1" si="702"/>
        <v>0</v>
      </c>
      <c r="C4811" s="384">
        <f t="shared" si="701"/>
        <v>45839</v>
      </c>
      <c r="D4811" s="384">
        <f t="shared" si="701"/>
        <v>45869</v>
      </c>
      <c r="E4811" s="385">
        <f ca="1">IFERROR(INDEX('3. GRI Pricing'!$A$16:$AP$616,MATCH('PBI data'!$B4811,'3. GRI Pricing'!$A$16:$A$616,0),MATCH('PBI data'!$D4811,'3. GRI Pricing'!$A$16:$AP$16,0)),0)</f>
        <v>0</v>
      </c>
    </row>
    <row r="4812" spans="1:5" x14ac:dyDescent="0.25">
      <c r="B4812" s="1">
        <f t="shared" ca="1" si="702"/>
        <v>0</v>
      </c>
      <c r="C4812" s="384">
        <f t="shared" si="701"/>
        <v>45870</v>
      </c>
      <c r="D4812" s="384">
        <f t="shared" si="701"/>
        <v>45900</v>
      </c>
      <c r="E4812" s="385">
        <f ca="1">IFERROR(INDEX('3. GRI Pricing'!$A$16:$AP$616,MATCH('PBI data'!$B4812,'3. GRI Pricing'!$A$16:$A$616,0),MATCH('PBI data'!$D4812,'3. GRI Pricing'!$A$16:$AP$16,0)),0)</f>
        <v>0</v>
      </c>
    </row>
    <row r="4813" spans="1:5" x14ac:dyDescent="0.25">
      <c r="B4813" s="1">
        <f t="shared" ca="1" si="702"/>
        <v>0</v>
      </c>
      <c r="C4813" s="384">
        <f t="shared" si="701"/>
        <v>45901</v>
      </c>
      <c r="D4813" s="384">
        <f t="shared" si="701"/>
        <v>45930</v>
      </c>
      <c r="E4813" s="385">
        <f ca="1">IFERROR(INDEX('3. GRI Pricing'!$A$16:$AP$616,MATCH('PBI data'!$B4813,'3. GRI Pricing'!$A$16:$A$616,0),MATCH('PBI data'!$D4813,'3. GRI Pricing'!$A$16:$AP$16,0)),0)</f>
        <v>0</v>
      </c>
    </row>
    <row r="4814" spans="1:5" x14ac:dyDescent="0.25">
      <c r="A4814" s="381">
        <f>A4802+1</f>
        <v>402</v>
      </c>
      <c r="B4814" s="383">
        <f ca="1">OFFSET('3. GRI Pricing'!$A$16,'PBI data'!A4814,0)</f>
        <v>0</v>
      </c>
      <c r="C4814" s="384">
        <f t="shared" si="701"/>
        <v>45566</v>
      </c>
      <c r="D4814" s="384">
        <f t="shared" si="701"/>
        <v>45596</v>
      </c>
      <c r="E4814" s="385">
        <f ca="1">IFERROR(INDEX('3. GRI Pricing'!$A$16:$AP$616,MATCH('PBI data'!$B4814,'3. GRI Pricing'!$A$16:$A$616,0),MATCH('PBI data'!$D4814,'3. GRI Pricing'!$A$16:$AP$16,0)),0)</f>
        <v>0</v>
      </c>
    </row>
    <row r="4815" spans="1:5" x14ac:dyDescent="0.25">
      <c r="B4815" s="1">
        <f ca="1">B4814</f>
        <v>0</v>
      </c>
      <c r="C4815" s="384">
        <f t="shared" ref="C4815:D4830" si="703">C4803</f>
        <v>45597</v>
      </c>
      <c r="D4815" s="384">
        <f t="shared" si="703"/>
        <v>45626</v>
      </c>
      <c r="E4815" s="385">
        <f ca="1">IFERROR(INDEX('3. GRI Pricing'!$A$16:$AP$616,MATCH('PBI data'!$B4815,'3. GRI Pricing'!$A$16:$A$616,0),MATCH('PBI data'!$D4815,'3. GRI Pricing'!$A$16:$AP$16,0)),0)</f>
        <v>0</v>
      </c>
    </row>
    <row r="4816" spans="1:5" x14ac:dyDescent="0.25">
      <c r="B4816" s="1">
        <f t="shared" ref="B4816:B4825" ca="1" si="704">B4815</f>
        <v>0</v>
      </c>
      <c r="C4816" s="384">
        <f t="shared" si="703"/>
        <v>45627</v>
      </c>
      <c r="D4816" s="384">
        <f t="shared" si="703"/>
        <v>45657</v>
      </c>
      <c r="E4816" s="385">
        <f ca="1">IFERROR(INDEX('3. GRI Pricing'!$A$16:$AP$616,MATCH('PBI data'!$B4816,'3. GRI Pricing'!$A$16:$A$616,0),MATCH('PBI data'!$D4816,'3. GRI Pricing'!$A$16:$AP$16,0)),0)</f>
        <v>0</v>
      </c>
    </row>
    <row r="4817" spans="1:5" x14ac:dyDescent="0.25">
      <c r="B4817" s="1">
        <f t="shared" ca="1" si="704"/>
        <v>0</v>
      </c>
      <c r="C4817" s="384">
        <f t="shared" si="703"/>
        <v>45658</v>
      </c>
      <c r="D4817" s="384">
        <f t="shared" si="703"/>
        <v>45688</v>
      </c>
      <c r="E4817" s="385">
        <f ca="1">IFERROR(INDEX('3. GRI Pricing'!$A$16:$AP$616,MATCH('PBI data'!$B4817,'3. GRI Pricing'!$A$16:$A$616,0),MATCH('PBI data'!$D4817,'3. GRI Pricing'!$A$16:$AP$16,0)),0)</f>
        <v>0</v>
      </c>
    </row>
    <row r="4818" spans="1:5" x14ac:dyDescent="0.25">
      <c r="B4818" s="1">
        <f t="shared" ca="1" si="704"/>
        <v>0</v>
      </c>
      <c r="C4818" s="384">
        <f t="shared" si="703"/>
        <v>45689</v>
      </c>
      <c r="D4818" s="384">
        <f t="shared" si="703"/>
        <v>45716</v>
      </c>
      <c r="E4818" s="385">
        <f ca="1">IFERROR(INDEX('3. GRI Pricing'!$A$16:$AP$616,MATCH('PBI data'!$B4818,'3. GRI Pricing'!$A$16:$A$616,0),MATCH('PBI data'!$D4818,'3. GRI Pricing'!$A$16:$AP$16,0)),0)</f>
        <v>0</v>
      </c>
    </row>
    <row r="4819" spans="1:5" x14ac:dyDescent="0.25">
      <c r="B4819" s="1">
        <f t="shared" ca="1" si="704"/>
        <v>0</v>
      </c>
      <c r="C4819" s="384">
        <f t="shared" si="703"/>
        <v>45717</v>
      </c>
      <c r="D4819" s="384">
        <f t="shared" si="703"/>
        <v>45747</v>
      </c>
      <c r="E4819" s="385">
        <f ca="1">IFERROR(INDEX('3. GRI Pricing'!$A$16:$AP$616,MATCH('PBI data'!$B4819,'3. GRI Pricing'!$A$16:$A$616,0),MATCH('PBI data'!$D4819,'3. GRI Pricing'!$A$16:$AP$16,0)),0)</f>
        <v>0</v>
      </c>
    </row>
    <row r="4820" spans="1:5" x14ac:dyDescent="0.25">
      <c r="B4820" s="1">
        <f t="shared" ca="1" si="704"/>
        <v>0</v>
      </c>
      <c r="C4820" s="384">
        <f t="shared" si="703"/>
        <v>45748</v>
      </c>
      <c r="D4820" s="384">
        <f t="shared" si="703"/>
        <v>45777</v>
      </c>
      <c r="E4820" s="385">
        <f ca="1">IFERROR(INDEX('3. GRI Pricing'!$A$16:$AP$616,MATCH('PBI data'!$B4820,'3. GRI Pricing'!$A$16:$A$616,0),MATCH('PBI data'!$D4820,'3. GRI Pricing'!$A$16:$AP$16,0)),0)</f>
        <v>0</v>
      </c>
    </row>
    <row r="4821" spans="1:5" x14ac:dyDescent="0.25">
      <c r="B4821" s="1">
        <f t="shared" ca="1" si="704"/>
        <v>0</v>
      </c>
      <c r="C4821" s="384">
        <f t="shared" si="703"/>
        <v>45778</v>
      </c>
      <c r="D4821" s="384">
        <f t="shared" si="703"/>
        <v>45808</v>
      </c>
      <c r="E4821" s="385">
        <f ca="1">IFERROR(INDEX('3. GRI Pricing'!$A$16:$AP$616,MATCH('PBI data'!$B4821,'3. GRI Pricing'!$A$16:$A$616,0),MATCH('PBI data'!$D4821,'3. GRI Pricing'!$A$16:$AP$16,0)),0)</f>
        <v>0</v>
      </c>
    </row>
    <row r="4822" spans="1:5" x14ac:dyDescent="0.25">
      <c r="B4822" s="1">
        <f t="shared" ca="1" si="704"/>
        <v>0</v>
      </c>
      <c r="C4822" s="384">
        <f t="shared" si="703"/>
        <v>45809</v>
      </c>
      <c r="D4822" s="384">
        <f t="shared" si="703"/>
        <v>45838</v>
      </c>
      <c r="E4822" s="385">
        <f ca="1">IFERROR(INDEX('3. GRI Pricing'!$A$16:$AP$616,MATCH('PBI data'!$B4822,'3. GRI Pricing'!$A$16:$A$616,0),MATCH('PBI data'!$D4822,'3. GRI Pricing'!$A$16:$AP$16,0)),0)</f>
        <v>0</v>
      </c>
    </row>
    <row r="4823" spans="1:5" x14ac:dyDescent="0.25">
      <c r="B4823" s="1">
        <f t="shared" ca="1" si="704"/>
        <v>0</v>
      </c>
      <c r="C4823" s="384">
        <f t="shared" si="703"/>
        <v>45839</v>
      </c>
      <c r="D4823" s="384">
        <f t="shared" si="703"/>
        <v>45869</v>
      </c>
      <c r="E4823" s="385">
        <f ca="1">IFERROR(INDEX('3. GRI Pricing'!$A$16:$AP$616,MATCH('PBI data'!$B4823,'3. GRI Pricing'!$A$16:$A$616,0),MATCH('PBI data'!$D4823,'3. GRI Pricing'!$A$16:$AP$16,0)),0)</f>
        <v>0</v>
      </c>
    </row>
    <row r="4824" spans="1:5" x14ac:dyDescent="0.25">
      <c r="B4824" s="1">
        <f t="shared" ca="1" si="704"/>
        <v>0</v>
      </c>
      <c r="C4824" s="384">
        <f t="shared" si="703"/>
        <v>45870</v>
      </c>
      <c r="D4824" s="384">
        <f t="shared" si="703"/>
        <v>45900</v>
      </c>
      <c r="E4824" s="385">
        <f ca="1">IFERROR(INDEX('3. GRI Pricing'!$A$16:$AP$616,MATCH('PBI data'!$B4824,'3. GRI Pricing'!$A$16:$A$616,0),MATCH('PBI data'!$D4824,'3. GRI Pricing'!$A$16:$AP$16,0)),0)</f>
        <v>0</v>
      </c>
    </row>
    <row r="4825" spans="1:5" x14ac:dyDescent="0.25">
      <c r="B4825" s="1">
        <f t="shared" ca="1" si="704"/>
        <v>0</v>
      </c>
      <c r="C4825" s="384">
        <f t="shared" si="703"/>
        <v>45901</v>
      </c>
      <c r="D4825" s="384">
        <f t="shared" si="703"/>
        <v>45930</v>
      </c>
      <c r="E4825" s="385">
        <f ca="1">IFERROR(INDEX('3. GRI Pricing'!$A$16:$AP$616,MATCH('PBI data'!$B4825,'3. GRI Pricing'!$A$16:$A$616,0),MATCH('PBI data'!$D4825,'3. GRI Pricing'!$A$16:$AP$16,0)),0)</f>
        <v>0</v>
      </c>
    </row>
    <row r="4826" spans="1:5" x14ac:dyDescent="0.25">
      <c r="A4826" s="381">
        <f>A4814+1</f>
        <v>403</v>
      </c>
      <c r="B4826" s="383">
        <f ca="1">OFFSET('3. GRI Pricing'!$A$16,'PBI data'!A4826,0)</f>
        <v>0</v>
      </c>
      <c r="C4826" s="384">
        <f t="shared" si="703"/>
        <v>45566</v>
      </c>
      <c r="D4826" s="384">
        <f t="shared" si="703"/>
        <v>45596</v>
      </c>
      <c r="E4826" s="385">
        <f ca="1">IFERROR(INDEX('3. GRI Pricing'!$A$16:$AP$616,MATCH('PBI data'!$B4826,'3. GRI Pricing'!$A$16:$A$616,0),MATCH('PBI data'!$D4826,'3. GRI Pricing'!$A$16:$AP$16,0)),0)</f>
        <v>0</v>
      </c>
    </row>
    <row r="4827" spans="1:5" x14ac:dyDescent="0.25">
      <c r="B4827" s="1">
        <f ca="1">B4826</f>
        <v>0</v>
      </c>
      <c r="C4827" s="384">
        <f t="shared" si="703"/>
        <v>45597</v>
      </c>
      <c r="D4827" s="384">
        <f t="shared" si="703"/>
        <v>45626</v>
      </c>
      <c r="E4827" s="385">
        <f ca="1">IFERROR(INDEX('3. GRI Pricing'!$A$16:$AP$616,MATCH('PBI data'!$B4827,'3. GRI Pricing'!$A$16:$A$616,0),MATCH('PBI data'!$D4827,'3. GRI Pricing'!$A$16:$AP$16,0)),0)</f>
        <v>0</v>
      </c>
    </row>
    <row r="4828" spans="1:5" x14ac:dyDescent="0.25">
      <c r="B4828" s="1">
        <f t="shared" ref="B4828:B4837" ca="1" si="705">B4827</f>
        <v>0</v>
      </c>
      <c r="C4828" s="384">
        <f t="shared" si="703"/>
        <v>45627</v>
      </c>
      <c r="D4828" s="384">
        <f t="shared" si="703"/>
        <v>45657</v>
      </c>
      <c r="E4828" s="385">
        <f ca="1">IFERROR(INDEX('3. GRI Pricing'!$A$16:$AP$616,MATCH('PBI data'!$B4828,'3. GRI Pricing'!$A$16:$A$616,0),MATCH('PBI data'!$D4828,'3. GRI Pricing'!$A$16:$AP$16,0)),0)</f>
        <v>0</v>
      </c>
    </row>
    <row r="4829" spans="1:5" x14ac:dyDescent="0.25">
      <c r="B4829" s="1">
        <f t="shared" ca="1" si="705"/>
        <v>0</v>
      </c>
      <c r="C4829" s="384">
        <f t="shared" si="703"/>
        <v>45658</v>
      </c>
      <c r="D4829" s="384">
        <f t="shared" si="703"/>
        <v>45688</v>
      </c>
      <c r="E4829" s="385">
        <f ca="1">IFERROR(INDEX('3. GRI Pricing'!$A$16:$AP$616,MATCH('PBI data'!$B4829,'3. GRI Pricing'!$A$16:$A$616,0),MATCH('PBI data'!$D4829,'3. GRI Pricing'!$A$16:$AP$16,0)),0)</f>
        <v>0</v>
      </c>
    </row>
    <row r="4830" spans="1:5" x14ac:dyDescent="0.25">
      <c r="B4830" s="1">
        <f t="shared" ca="1" si="705"/>
        <v>0</v>
      </c>
      <c r="C4830" s="384">
        <f t="shared" si="703"/>
        <v>45689</v>
      </c>
      <c r="D4830" s="384">
        <f t="shared" si="703"/>
        <v>45716</v>
      </c>
      <c r="E4830" s="385">
        <f ca="1">IFERROR(INDEX('3. GRI Pricing'!$A$16:$AP$616,MATCH('PBI data'!$B4830,'3. GRI Pricing'!$A$16:$A$616,0),MATCH('PBI data'!$D4830,'3. GRI Pricing'!$A$16:$AP$16,0)),0)</f>
        <v>0</v>
      </c>
    </row>
    <row r="4831" spans="1:5" x14ac:dyDescent="0.25">
      <c r="B4831" s="1">
        <f t="shared" ca="1" si="705"/>
        <v>0</v>
      </c>
      <c r="C4831" s="384">
        <f t="shared" ref="C4831:D4846" si="706">C4819</f>
        <v>45717</v>
      </c>
      <c r="D4831" s="384">
        <f t="shared" si="706"/>
        <v>45747</v>
      </c>
      <c r="E4831" s="385">
        <f ca="1">IFERROR(INDEX('3. GRI Pricing'!$A$16:$AP$616,MATCH('PBI data'!$B4831,'3. GRI Pricing'!$A$16:$A$616,0),MATCH('PBI data'!$D4831,'3. GRI Pricing'!$A$16:$AP$16,0)),0)</f>
        <v>0</v>
      </c>
    </row>
    <row r="4832" spans="1:5" x14ac:dyDescent="0.25">
      <c r="B4832" s="1">
        <f t="shared" ca="1" si="705"/>
        <v>0</v>
      </c>
      <c r="C4832" s="384">
        <f t="shared" si="706"/>
        <v>45748</v>
      </c>
      <c r="D4832" s="384">
        <f t="shared" si="706"/>
        <v>45777</v>
      </c>
      <c r="E4832" s="385">
        <f ca="1">IFERROR(INDEX('3. GRI Pricing'!$A$16:$AP$616,MATCH('PBI data'!$B4832,'3. GRI Pricing'!$A$16:$A$616,0),MATCH('PBI data'!$D4832,'3. GRI Pricing'!$A$16:$AP$16,0)),0)</f>
        <v>0</v>
      </c>
    </row>
    <row r="4833" spans="1:5" x14ac:dyDescent="0.25">
      <c r="B4833" s="1">
        <f t="shared" ca="1" si="705"/>
        <v>0</v>
      </c>
      <c r="C4833" s="384">
        <f t="shared" si="706"/>
        <v>45778</v>
      </c>
      <c r="D4833" s="384">
        <f t="shared" si="706"/>
        <v>45808</v>
      </c>
      <c r="E4833" s="385">
        <f ca="1">IFERROR(INDEX('3. GRI Pricing'!$A$16:$AP$616,MATCH('PBI data'!$B4833,'3. GRI Pricing'!$A$16:$A$616,0),MATCH('PBI data'!$D4833,'3. GRI Pricing'!$A$16:$AP$16,0)),0)</f>
        <v>0</v>
      </c>
    </row>
    <row r="4834" spans="1:5" x14ac:dyDescent="0.25">
      <c r="B4834" s="1">
        <f t="shared" ca="1" si="705"/>
        <v>0</v>
      </c>
      <c r="C4834" s="384">
        <f t="shared" si="706"/>
        <v>45809</v>
      </c>
      <c r="D4834" s="384">
        <f t="shared" si="706"/>
        <v>45838</v>
      </c>
      <c r="E4834" s="385">
        <f ca="1">IFERROR(INDEX('3. GRI Pricing'!$A$16:$AP$616,MATCH('PBI data'!$B4834,'3. GRI Pricing'!$A$16:$A$616,0),MATCH('PBI data'!$D4834,'3. GRI Pricing'!$A$16:$AP$16,0)),0)</f>
        <v>0</v>
      </c>
    </row>
    <row r="4835" spans="1:5" x14ac:dyDescent="0.25">
      <c r="B4835" s="1">
        <f t="shared" ca="1" si="705"/>
        <v>0</v>
      </c>
      <c r="C4835" s="384">
        <f t="shared" si="706"/>
        <v>45839</v>
      </c>
      <c r="D4835" s="384">
        <f t="shared" si="706"/>
        <v>45869</v>
      </c>
      <c r="E4835" s="385">
        <f ca="1">IFERROR(INDEX('3. GRI Pricing'!$A$16:$AP$616,MATCH('PBI data'!$B4835,'3. GRI Pricing'!$A$16:$A$616,0),MATCH('PBI data'!$D4835,'3. GRI Pricing'!$A$16:$AP$16,0)),0)</f>
        <v>0</v>
      </c>
    </row>
    <row r="4836" spans="1:5" x14ac:dyDescent="0.25">
      <c r="B4836" s="1">
        <f t="shared" ca="1" si="705"/>
        <v>0</v>
      </c>
      <c r="C4836" s="384">
        <f t="shared" si="706"/>
        <v>45870</v>
      </c>
      <c r="D4836" s="384">
        <f t="shared" si="706"/>
        <v>45900</v>
      </c>
      <c r="E4836" s="385">
        <f ca="1">IFERROR(INDEX('3. GRI Pricing'!$A$16:$AP$616,MATCH('PBI data'!$B4836,'3. GRI Pricing'!$A$16:$A$616,0),MATCH('PBI data'!$D4836,'3. GRI Pricing'!$A$16:$AP$16,0)),0)</f>
        <v>0</v>
      </c>
    </row>
    <row r="4837" spans="1:5" x14ac:dyDescent="0.25">
      <c r="B4837" s="1">
        <f t="shared" ca="1" si="705"/>
        <v>0</v>
      </c>
      <c r="C4837" s="384">
        <f t="shared" si="706"/>
        <v>45901</v>
      </c>
      <c r="D4837" s="384">
        <f t="shared" si="706"/>
        <v>45930</v>
      </c>
      <c r="E4837" s="385">
        <f ca="1">IFERROR(INDEX('3. GRI Pricing'!$A$16:$AP$616,MATCH('PBI data'!$B4837,'3. GRI Pricing'!$A$16:$A$616,0),MATCH('PBI data'!$D4837,'3. GRI Pricing'!$A$16:$AP$16,0)),0)</f>
        <v>0</v>
      </c>
    </row>
    <row r="4838" spans="1:5" x14ac:dyDescent="0.25">
      <c r="A4838" s="381">
        <f>A4826+1</f>
        <v>404</v>
      </c>
      <c r="B4838" s="383">
        <f ca="1">OFFSET('3. GRI Pricing'!$A$16,'PBI data'!A4838,0)</f>
        <v>0</v>
      </c>
      <c r="C4838" s="384">
        <f t="shared" si="706"/>
        <v>45566</v>
      </c>
      <c r="D4838" s="384">
        <f t="shared" si="706"/>
        <v>45596</v>
      </c>
      <c r="E4838" s="385">
        <f ca="1">IFERROR(INDEX('3. GRI Pricing'!$A$16:$AP$616,MATCH('PBI data'!$B4838,'3. GRI Pricing'!$A$16:$A$616,0),MATCH('PBI data'!$D4838,'3. GRI Pricing'!$A$16:$AP$16,0)),0)</f>
        <v>0</v>
      </c>
    </row>
    <row r="4839" spans="1:5" x14ac:dyDescent="0.25">
      <c r="B4839" s="1">
        <f ca="1">B4838</f>
        <v>0</v>
      </c>
      <c r="C4839" s="384">
        <f t="shared" si="706"/>
        <v>45597</v>
      </c>
      <c r="D4839" s="384">
        <f t="shared" si="706"/>
        <v>45626</v>
      </c>
      <c r="E4839" s="385">
        <f ca="1">IFERROR(INDEX('3. GRI Pricing'!$A$16:$AP$616,MATCH('PBI data'!$B4839,'3. GRI Pricing'!$A$16:$A$616,0),MATCH('PBI data'!$D4839,'3. GRI Pricing'!$A$16:$AP$16,0)),0)</f>
        <v>0</v>
      </c>
    </row>
    <row r="4840" spans="1:5" x14ac:dyDescent="0.25">
      <c r="B4840" s="1">
        <f t="shared" ref="B4840:B4849" ca="1" si="707">B4839</f>
        <v>0</v>
      </c>
      <c r="C4840" s="384">
        <f t="shared" si="706"/>
        <v>45627</v>
      </c>
      <c r="D4840" s="384">
        <f t="shared" si="706"/>
        <v>45657</v>
      </c>
      <c r="E4840" s="385">
        <f ca="1">IFERROR(INDEX('3. GRI Pricing'!$A$16:$AP$616,MATCH('PBI data'!$B4840,'3. GRI Pricing'!$A$16:$A$616,0),MATCH('PBI data'!$D4840,'3. GRI Pricing'!$A$16:$AP$16,0)),0)</f>
        <v>0</v>
      </c>
    </row>
    <row r="4841" spans="1:5" x14ac:dyDescent="0.25">
      <c r="B4841" s="1">
        <f t="shared" ca="1" si="707"/>
        <v>0</v>
      </c>
      <c r="C4841" s="384">
        <f t="shared" si="706"/>
        <v>45658</v>
      </c>
      <c r="D4841" s="384">
        <f t="shared" si="706"/>
        <v>45688</v>
      </c>
      <c r="E4841" s="385">
        <f ca="1">IFERROR(INDEX('3. GRI Pricing'!$A$16:$AP$616,MATCH('PBI data'!$B4841,'3. GRI Pricing'!$A$16:$A$616,0),MATCH('PBI data'!$D4841,'3. GRI Pricing'!$A$16:$AP$16,0)),0)</f>
        <v>0</v>
      </c>
    </row>
    <row r="4842" spans="1:5" x14ac:dyDescent="0.25">
      <c r="B4842" s="1">
        <f t="shared" ca="1" si="707"/>
        <v>0</v>
      </c>
      <c r="C4842" s="384">
        <f t="shared" si="706"/>
        <v>45689</v>
      </c>
      <c r="D4842" s="384">
        <f t="shared" si="706"/>
        <v>45716</v>
      </c>
      <c r="E4842" s="385">
        <f ca="1">IFERROR(INDEX('3. GRI Pricing'!$A$16:$AP$616,MATCH('PBI data'!$B4842,'3. GRI Pricing'!$A$16:$A$616,0),MATCH('PBI data'!$D4842,'3. GRI Pricing'!$A$16:$AP$16,0)),0)</f>
        <v>0</v>
      </c>
    </row>
    <row r="4843" spans="1:5" x14ac:dyDescent="0.25">
      <c r="B4843" s="1">
        <f t="shared" ca="1" si="707"/>
        <v>0</v>
      </c>
      <c r="C4843" s="384">
        <f t="shared" si="706"/>
        <v>45717</v>
      </c>
      <c r="D4843" s="384">
        <f t="shared" si="706"/>
        <v>45747</v>
      </c>
      <c r="E4843" s="385">
        <f ca="1">IFERROR(INDEX('3. GRI Pricing'!$A$16:$AP$616,MATCH('PBI data'!$B4843,'3. GRI Pricing'!$A$16:$A$616,0),MATCH('PBI data'!$D4843,'3. GRI Pricing'!$A$16:$AP$16,0)),0)</f>
        <v>0</v>
      </c>
    </row>
    <row r="4844" spans="1:5" x14ac:dyDescent="0.25">
      <c r="B4844" s="1">
        <f t="shared" ca="1" si="707"/>
        <v>0</v>
      </c>
      <c r="C4844" s="384">
        <f t="shared" si="706"/>
        <v>45748</v>
      </c>
      <c r="D4844" s="384">
        <f t="shared" si="706"/>
        <v>45777</v>
      </c>
      <c r="E4844" s="385">
        <f ca="1">IFERROR(INDEX('3. GRI Pricing'!$A$16:$AP$616,MATCH('PBI data'!$B4844,'3. GRI Pricing'!$A$16:$A$616,0),MATCH('PBI data'!$D4844,'3. GRI Pricing'!$A$16:$AP$16,0)),0)</f>
        <v>0</v>
      </c>
    </row>
    <row r="4845" spans="1:5" x14ac:dyDescent="0.25">
      <c r="B4845" s="1">
        <f t="shared" ca="1" si="707"/>
        <v>0</v>
      </c>
      <c r="C4845" s="384">
        <f t="shared" si="706"/>
        <v>45778</v>
      </c>
      <c r="D4845" s="384">
        <f t="shared" si="706"/>
        <v>45808</v>
      </c>
      <c r="E4845" s="385">
        <f ca="1">IFERROR(INDEX('3. GRI Pricing'!$A$16:$AP$616,MATCH('PBI data'!$B4845,'3. GRI Pricing'!$A$16:$A$616,0),MATCH('PBI data'!$D4845,'3. GRI Pricing'!$A$16:$AP$16,0)),0)</f>
        <v>0</v>
      </c>
    </row>
    <row r="4846" spans="1:5" x14ac:dyDescent="0.25">
      <c r="B4846" s="1">
        <f t="shared" ca="1" si="707"/>
        <v>0</v>
      </c>
      <c r="C4846" s="384">
        <f t="shared" si="706"/>
        <v>45809</v>
      </c>
      <c r="D4846" s="384">
        <f t="shared" si="706"/>
        <v>45838</v>
      </c>
      <c r="E4846" s="385">
        <f ca="1">IFERROR(INDEX('3. GRI Pricing'!$A$16:$AP$616,MATCH('PBI data'!$B4846,'3. GRI Pricing'!$A$16:$A$616,0),MATCH('PBI data'!$D4846,'3. GRI Pricing'!$A$16:$AP$16,0)),0)</f>
        <v>0</v>
      </c>
    </row>
    <row r="4847" spans="1:5" x14ac:dyDescent="0.25">
      <c r="B4847" s="1">
        <f t="shared" ca="1" si="707"/>
        <v>0</v>
      </c>
      <c r="C4847" s="384">
        <f t="shared" ref="C4847:D4862" si="708">C4835</f>
        <v>45839</v>
      </c>
      <c r="D4847" s="384">
        <f t="shared" si="708"/>
        <v>45869</v>
      </c>
      <c r="E4847" s="385">
        <f ca="1">IFERROR(INDEX('3. GRI Pricing'!$A$16:$AP$616,MATCH('PBI data'!$B4847,'3. GRI Pricing'!$A$16:$A$616,0),MATCH('PBI data'!$D4847,'3. GRI Pricing'!$A$16:$AP$16,0)),0)</f>
        <v>0</v>
      </c>
    </row>
    <row r="4848" spans="1:5" x14ac:dyDescent="0.25">
      <c r="B4848" s="1">
        <f t="shared" ca="1" si="707"/>
        <v>0</v>
      </c>
      <c r="C4848" s="384">
        <f t="shared" si="708"/>
        <v>45870</v>
      </c>
      <c r="D4848" s="384">
        <f t="shared" si="708"/>
        <v>45900</v>
      </c>
      <c r="E4848" s="385">
        <f ca="1">IFERROR(INDEX('3. GRI Pricing'!$A$16:$AP$616,MATCH('PBI data'!$B4848,'3. GRI Pricing'!$A$16:$A$616,0),MATCH('PBI data'!$D4848,'3. GRI Pricing'!$A$16:$AP$16,0)),0)</f>
        <v>0</v>
      </c>
    </row>
    <row r="4849" spans="1:5" x14ac:dyDescent="0.25">
      <c r="B4849" s="1">
        <f t="shared" ca="1" si="707"/>
        <v>0</v>
      </c>
      <c r="C4849" s="384">
        <f t="shared" si="708"/>
        <v>45901</v>
      </c>
      <c r="D4849" s="384">
        <f t="shared" si="708"/>
        <v>45930</v>
      </c>
      <c r="E4849" s="385">
        <f ca="1">IFERROR(INDEX('3. GRI Pricing'!$A$16:$AP$616,MATCH('PBI data'!$B4849,'3. GRI Pricing'!$A$16:$A$616,0),MATCH('PBI data'!$D4849,'3. GRI Pricing'!$A$16:$AP$16,0)),0)</f>
        <v>0</v>
      </c>
    </row>
    <row r="4850" spans="1:5" x14ac:dyDescent="0.25">
      <c r="A4850" s="381">
        <f>A4838+1</f>
        <v>405</v>
      </c>
      <c r="B4850" s="383">
        <f ca="1">OFFSET('3. GRI Pricing'!$A$16,'PBI data'!A4850,0)</f>
        <v>0</v>
      </c>
      <c r="C4850" s="384">
        <f t="shared" si="708"/>
        <v>45566</v>
      </c>
      <c r="D4850" s="384">
        <f t="shared" si="708"/>
        <v>45596</v>
      </c>
      <c r="E4850" s="385">
        <f ca="1">IFERROR(INDEX('3. GRI Pricing'!$A$16:$AP$616,MATCH('PBI data'!$B4850,'3. GRI Pricing'!$A$16:$A$616,0),MATCH('PBI data'!$D4850,'3. GRI Pricing'!$A$16:$AP$16,0)),0)</f>
        <v>0</v>
      </c>
    </row>
    <row r="4851" spans="1:5" x14ac:dyDescent="0.25">
      <c r="B4851" s="1">
        <f ca="1">B4850</f>
        <v>0</v>
      </c>
      <c r="C4851" s="384">
        <f t="shared" si="708"/>
        <v>45597</v>
      </c>
      <c r="D4851" s="384">
        <f t="shared" si="708"/>
        <v>45626</v>
      </c>
      <c r="E4851" s="385">
        <f ca="1">IFERROR(INDEX('3. GRI Pricing'!$A$16:$AP$616,MATCH('PBI data'!$B4851,'3. GRI Pricing'!$A$16:$A$616,0),MATCH('PBI data'!$D4851,'3. GRI Pricing'!$A$16:$AP$16,0)),0)</f>
        <v>0</v>
      </c>
    </row>
    <row r="4852" spans="1:5" x14ac:dyDescent="0.25">
      <c r="B4852" s="1">
        <f t="shared" ref="B4852:B4861" ca="1" si="709">B4851</f>
        <v>0</v>
      </c>
      <c r="C4852" s="384">
        <f t="shared" si="708"/>
        <v>45627</v>
      </c>
      <c r="D4852" s="384">
        <f t="shared" si="708"/>
        <v>45657</v>
      </c>
      <c r="E4852" s="385">
        <f ca="1">IFERROR(INDEX('3. GRI Pricing'!$A$16:$AP$616,MATCH('PBI data'!$B4852,'3. GRI Pricing'!$A$16:$A$616,0),MATCH('PBI data'!$D4852,'3. GRI Pricing'!$A$16:$AP$16,0)),0)</f>
        <v>0</v>
      </c>
    </row>
    <row r="4853" spans="1:5" x14ac:dyDescent="0.25">
      <c r="B4853" s="1">
        <f t="shared" ca="1" si="709"/>
        <v>0</v>
      </c>
      <c r="C4853" s="384">
        <f t="shared" si="708"/>
        <v>45658</v>
      </c>
      <c r="D4853" s="384">
        <f t="shared" si="708"/>
        <v>45688</v>
      </c>
      <c r="E4853" s="385">
        <f ca="1">IFERROR(INDEX('3. GRI Pricing'!$A$16:$AP$616,MATCH('PBI data'!$B4853,'3. GRI Pricing'!$A$16:$A$616,0),MATCH('PBI data'!$D4853,'3. GRI Pricing'!$A$16:$AP$16,0)),0)</f>
        <v>0</v>
      </c>
    </row>
    <row r="4854" spans="1:5" x14ac:dyDescent="0.25">
      <c r="B4854" s="1">
        <f t="shared" ca="1" si="709"/>
        <v>0</v>
      </c>
      <c r="C4854" s="384">
        <f t="shared" si="708"/>
        <v>45689</v>
      </c>
      <c r="D4854" s="384">
        <f t="shared" si="708"/>
        <v>45716</v>
      </c>
      <c r="E4854" s="385">
        <f ca="1">IFERROR(INDEX('3. GRI Pricing'!$A$16:$AP$616,MATCH('PBI data'!$B4854,'3. GRI Pricing'!$A$16:$A$616,0),MATCH('PBI data'!$D4854,'3. GRI Pricing'!$A$16:$AP$16,0)),0)</f>
        <v>0</v>
      </c>
    </row>
    <row r="4855" spans="1:5" x14ac:dyDescent="0.25">
      <c r="B4855" s="1">
        <f t="shared" ca="1" si="709"/>
        <v>0</v>
      </c>
      <c r="C4855" s="384">
        <f t="shared" si="708"/>
        <v>45717</v>
      </c>
      <c r="D4855" s="384">
        <f t="shared" si="708"/>
        <v>45747</v>
      </c>
      <c r="E4855" s="385">
        <f ca="1">IFERROR(INDEX('3. GRI Pricing'!$A$16:$AP$616,MATCH('PBI data'!$B4855,'3. GRI Pricing'!$A$16:$A$616,0),MATCH('PBI data'!$D4855,'3. GRI Pricing'!$A$16:$AP$16,0)),0)</f>
        <v>0</v>
      </c>
    </row>
    <row r="4856" spans="1:5" x14ac:dyDescent="0.25">
      <c r="B4856" s="1">
        <f t="shared" ca="1" si="709"/>
        <v>0</v>
      </c>
      <c r="C4856" s="384">
        <f t="shared" si="708"/>
        <v>45748</v>
      </c>
      <c r="D4856" s="384">
        <f t="shared" si="708"/>
        <v>45777</v>
      </c>
      <c r="E4856" s="385">
        <f ca="1">IFERROR(INDEX('3. GRI Pricing'!$A$16:$AP$616,MATCH('PBI data'!$B4856,'3. GRI Pricing'!$A$16:$A$616,0),MATCH('PBI data'!$D4856,'3. GRI Pricing'!$A$16:$AP$16,0)),0)</f>
        <v>0</v>
      </c>
    </row>
    <row r="4857" spans="1:5" x14ac:dyDescent="0.25">
      <c r="B4857" s="1">
        <f t="shared" ca="1" si="709"/>
        <v>0</v>
      </c>
      <c r="C4857" s="384">
        <f t="shared" si="708"/>
        <v>45778</v>
      </c>
      <c r="D4857" s="384">
        <f t="shared" si="708"/>
        <v>45808</v>
      </c>
      <c r="E4857" s="385">
        <f ca="1">IFERROR(INDEX('3. GRI Pricing'!$A$16:$AP$616,MATCH('PBI data'!$B4857,'3. GRI Pricing'!$A$16:$A$616,0),MATCH('PBI data'!$D4857,'3. GRI Pricing'!$A$16:$AP$16,0)),0)</f>
        <v>0</v>
      </c>
    </row>
    <row r="4858" spans="1:5" x14ac:dyDescent="0.25">
      <c r="B4858" s="1">
        <f t="shared" ca="1" si="709"/>
        <v>0</v>
      </c>
      <c r="C4858" s="384">
        <f t="shared" si="708"/>
        <v>45809</v>
      </c>
      <c r="D4858" s="384">
        <f t="shared" si="708"/>
        <v>45838</v>
      </c>
      <c r="E4858" s="385">
        <f ca="1">IFERROR(INDEX('3. GRI Pricing'!$A$16:$AP$616,MATCH('PBI data'!$B4858,'3. GRI Pricing'!$A$16:$A$616,0),MATCH('PBI data'!$D4858,'3. GRI Pricing'!$A$16:$AP$16,0)),0)</f>
        <v>0</v>
      </c>
    </row>
    <row r="4859" spans="1:5" x14ac:dyDescent="0.25">
      <c r="B4859" s="1">
        <f t="shared" ca="1" si="709"/>
        <v>0</v>
      </c>
      <c r="C4859" s="384">
        <f t="shared" si="708"/>
        <v>45839</v>
      </c>
      <c r="D4859" s="384">
        <f t="shared" si="708"/>
        <v>45869</v>
      </c>
      <c r="E4859" s="385">
        <f ca="1">IFERROR(INDEX('3. GRI Pricing'!$A$16:$AP$616,MATCH('PBI data'!$B4859,'3. GRI Pricing'!$A$16:$A$616,0),MATCH('PBI data'!$D4859,'3. GRI Pricing'!$A$16:$AP$16,0)),0)</f>
        <v>0</v>
      </c>
    </row>
    <row r="4860" spans="1:5" x14ac:dyDescent="0.25">
      <c r="B4860" s="1">
        <f t="shared" ca="1" si="709"/>
        <v>0</v>
      </c>
      <c r="C4860" s="384">
        <f t="shared" si="708"/>
        <v>45870</v>
      </c>
      <c r="D4860" s="384">
        <f t="shared" si="708"/>
        <v>45900</v>
      </c>
      <c r="E4860" s="385">
        <f ca="1">IFERROR(INDEX('3. GRI Pricing'!$A$16:$AP$616,MATCH('PBI data'!$B4860,'3. GRI Pricing'!$A$16:$A$616,0),MATCH('PBI data'!$D4860,'3. GRI Pricing'!$A$16:$AP$16,0)),0)</f>
        <v>0</v>
      </c>
    </row>
    <row r="4861" spans="1:5" x14ac:dyDescent="0.25">
      <c r="B4861" s="1">
        <f t="shared" ca="1" si="709"/>
        <v>0</v>
      </c>
      <c r="C4861" s="384">
        <f t="shared" si="708"/>
        <v>45901</v>
      </c>
      <c r="D4861" s="384">
        <f t="shared" si="708"/>
        <v>45930</v>
      </c>
      <c r="E4861" s="385">
        <f ca="1">IFERROR(INDEX('3. GRI Pricing'!$A$16:$AP$616,MATCH('PBI data'!$B4861,'3. GRI Pricing'!$A$16:$A$616,0),MATCH('PBI data'!$D4861,'3. GRI Pricing'!$A$16:$AP$16,0)),0)</f>
        <v>0</v>
      </c>
    </row>
    <row r="4862" spans="1:5" x14ac:dyDescent="0.25">
      <c r="A4862" s="381">
        <f>A4850+1</f>
        <v>406</v>
      </c>
      <c r="B4862" s="383">
        <f ca="1">OFFSET('3. GRI Pricing'!$A$16,'PBI data'!A4862,0)</f>
        <v>0</v>
      </c>
      <c r="C4862" s="384">
        <f t="shared" si="708"/>
        <v>45566</v>
      </c>
      <c r="D4862" s="384">
        <f t="shared" si="708"/>
        <v>45596</v>
      </c>
      <c r="E4862" s="385">
        <f ca="1">IFERROR(INDEX('3. GRI Pricing'!$A$16:$AP$616,MATCH('PBI data'!$B4862,'3. GRI Pricing'!$A$16:$A$616,0),MATCH('PBI data'!$D4862,'3. GRI Pricing'!$A$16:$AP$16,0)),0)</f>
        <v>0</v>
      </c>
    </row>
    <row r="4863" spans="1:5" x14ac:dyDescent="0.25">
      <c r="B4863" s="1">
        <f ca="1">B4862</f>
        <v>0</v>
      </c>
      <c r="C4863" s="384">
        <f t="shared" ref="C4863:D4878" si="710">C4851</f>
        <v>45597</v>
      </c>
      <c r="D4863" s="384">
        <f t="shared" si="710"/>
        <v>45626</v>
      </c>
      <c r="E4863" s="385">
        <f ca="1">IFERROR(INDEX('3. GRI Pricing'!$A$16:$AP$616,MATCH('PBI data'!$B4863,'3. GRI Pricing'!$A$16:$A$616,0),MATCH('PBI data'!$D4863,'3. GRI Pricing'!$A$16:$AP$16,0)),0)</f>
        <v>0</v>
      </c>
    </row>
    <row r="4864" spans="1:5" x14ac:dyDescent="0.25">
      <c r="B4864" s="1">
        <f t="shared" ref="B4864:B4873" ca="1" si="711">B4863</f>
        <v>0</v>
      </c>
      <c r="C4864" s="384">
        <f t="shared" si="710"/>
        <v>45627</v>
      </c>
      <c r="D4864" s="384">
        <f t="shared" si="710"/>
        <v>45657</v>
      </c>
      <c r="E4864" s="385">
        <f ca="1">IFERROR(INDEX('3. GRI Pricing'!$A$16:$AP$616,MATCH('PBI data'!$B4864,'3. GRI Pricing'!$A$16:$A$616,0),MATCH('PBI data'!$D4864,'3. GRI Pricing'!$A$16:$AP$16,0)),0)</f>
        <v>0</v>
      </c>
    </row>
    <row r="4865" spans="1:5" x14ac:dyDescent="0.25">
      <c r="B4865" s="1">
        <f t="shared" ca="1" si="711"/>
        <v>0</v>
      </c>
      <c r="C4865" s="384">
        <f t="shared" si="710"/>
        <v>45658</v>
      </c>
      <c r="D4865" s="384">
        <f t="shared" si="710"/>
        <v>45688</v>
      </c>
      <c r="E4865" s="385">
        <f ca="1">IFERROR(INDEX('3. GRI Pricing'!$A$16:$AP$616,MATCH('PBI data'!$B4865,'3. GRI Pricing'!$A$16:$A$616,0),MATCH('PBI data'!$D4865,'3. GRI Pricing'!$A$16:$AP$16,0)),0)</f>
        <v>0</v>
      </c>
    </row>
    <row r="4866" spans="1:5" x14ac:dyDescent="0.25">
      <c r="B4866" s="1">
        <f t="shared" ca="1" si="711"/>
        <v>0</v>
      </c>
      <c r="C4866" s="384">
        <f t="shared" si="710"/>
        <v>45689</v>
      </c>
      <c r="D4866" s="384">
        <f t="shared" si="710"/>
        <v>45716</v>
      </c>
      <c r="E4866" s="385">
        <f ca="1">IFERROR(INDEX('3. GRI Pricing'!$A$16:$AP$616,MATCH('PBI data'!$B4866,'3. GRI Pricing'!$A$16:$A$616,0),MATCH('PBI data'!$D4866,'3. GRI Pricing'!$A$16:$AP$16,0)),0)</f>
        <v>0</v>
      </c>
    </row>
    <row r="4867" spans="1:5" x14ac:dyDescent="0.25">
      <c r="B4867" s="1">
        <f t="shared" ca="1" si="711"/>
        <v>0</v>
      </c>
      <c r="C4867" s="384">
        <f t="shared" si="710"/>
        <v>45717</v>
      </c>
      <c r="D4867" s="384">
        <f t="shared" si="710"/>
        <v>45747</v>
      </c>
      <c r="E4867" s="385">
        <f ca="1">IFERROR(INDEX('3. GRI Pricing'!$A$16:$AP$616,MATCH('PBI data'!$B4867,'3. GRI Pricing'!$A$16:$A$616,0),MATCH('PBI data'!$D4867,'3. GRI Pricing'!$A$16:$AP$16,0)),0)</f>
        <v>0</v>
      </c>
    </row>
    <row r="4868" spans="1:5" x14ac:dyDescent="0.25">
      <c r="B4868" s="1">
        <f t="shared" ca="1" si="711"/>
        <v>0</v>
      </c>
      <c r="C4868" s="384">
        <f t="shared" si="710"/>
        <v>45748</v>
      </c>
      <c r="D4868" s="384">
        <f t="shared" si="710"/>
        <v>45777</v>
      </c>
      <c r="E4868" s="385">
        <f ca="1">IFERROR(INDEX('3. GRI Pricing'!$A$16:$AP$616,MATCH('PBI data'!$B4868,'3. GRI Pricing'!$A$16:$A$616,0),MATCH('PBI data'!$D4868,'3. GRI Pricing'!$A$16:$AP$16,0)),0)</f>
        <v>0</v>
      </c>
    </row>
    <row r="4869" spans="1:5" x14ac:dyDescent="0.25">
      <c r="B4869" s="1">
        <f t="shared" ca="1" si="711"/>
        <v>0</v>
      </c>
      <c r="C4869" s="384">
        <f t="shared" si="710"/>
        <v>45778</v>
      </c>
      <c r="D4869" s="384">
        <f t="shared" si="710"/>
        <v>45808</v>
      </c>
      <c r="E4869" s="385">
        <f ca="1">IFERROR(INDEX('3. GRI Pricing'!$A$16:$AP$616,MATCH('PBI data'!$B4869,'3. GRI Pricing'!$A$16:$A$616,0),MATCH('PBI data'!$D4869,'3. GRI Pricing'!$A$16:$AP$16,0)),0)</f>
        <v>0</v>
      </c>
    </row>
    <row r="4870" spans="1:5" x14ac:dyDescent="0.25">
      <c r="B4870" s="1">
        <f t="shared" ca="1" si="711"/>
        <v>0</v>
      </c>
      <c r="C4870" s="384">
        <f t="shared" si="710"/>
        <v>45809</v>
      </c>
      <c r="D4870" s="384">
        <f t="shared" si="710"/>
        <v>45838</v>
      </c>
      <c r="E4870" s="385">
        <f ca="1">IFERROR(INDEX('3. GRI Pricing'!$A$16:$AP$616,MATCH('PBI data'!$B4870,'3. GRI Pricing'!$A$16:$A$616,0),MATCH('PBI data'!$D4870,'3. GRI Pricing'!$A$16:$AP$16,0)),0)</f>
        <v>0</v>
      </c>
    </row>
    <row r="4871" spans="1:5" x14ac:dyDescent="0.25">
      <c r="B4871" s="1">
        <f t="shared" ca="1" si="711"/>
        <v>0</v>
      </c>
      <c r="C4871" s="384">
        <f t="shared" si="710"/>
        <v>45839</v>
      </c>
      <c r="D4871" s="384">
        <f t="shared" si="710"/>
        <v>45869</v>
      </c>
      <c r="E4871" s="385">
        <f ca="1">IFERROR(INDEX('3. GRI Pricing'!$A$16:$AP$616,MATCH('PBI data'!$B4871,'3. GRI Pricing'!$A$16:$A$616,0),MATCH('PBI data'!$D4871,'3. GRI Pricing'!$A$16:$AP$16,0)),0)</f>
        <v>0</v>
      </c>
    </row>
    <row r="4872" spans="1:5" x14ac:dyDescent="0.25">
      <c r="B4872" s="1">
        <f t="shared" ca="1" si="711"/>
        <v>0</v>
      </c>
      <c r="C4872" s="384">
        <f t="shared" si="710"/>
        <v>45870</v>
      </c>
      <c r="D4872" s="384">
        <f t="shared" si="710"/>
        <v>45900</v>
      </c>
      <c r="E4872" s="385">
        <f ca="1">IFERROR(INDEX('3. GRI Pricing'!$A$16:$AP$616,MATCH('PBI data'!$B4872,'3. GRI Pricing'!$A$16:$A$616,0),MATCH('PBI data'!$D4872,'3. GRI Pricing'!$A$16:$AP$16,0)),0)</f>
        <v>0</v>
      </c>
    </row>
    <row r="4873" spans="1:5" x14ac:dyDescent="0.25">
      <c r="B4873" s="1">
        <f t="shared" ca="1" si="711"/>
        <v>0</v>
      </c>
      <c r="C4873" s="384">
        <f t="shared" si="710"/>
        <v>45901</v>
      </c>
      <c r="D4873" s="384">
        <f t="shared" si="710"/>
        <v>45930</v>
      </c>
      <c r="E4873" s="385">
        <f ca="1">IFERROR(INDEX('3. GRI Pricing'!$A$16:$AP$616,MATCH('PBI data'!$B4873,'3. GRI Pricing'!$A$16:$A$616,0),MATCH('PBI data'!$D4873,'3. GRI Pricing'!$A$16:$AP$16,0)),0)</f>
        <v>0</v>
      </c>
    </row>
    <row r="4874" spans="1:5" x14ac:dyDescent="0.25">
      <c r="A4874" s="381">
        <f>A4862+1</f>
        <v>407</v>
      </c>
      <c r="B4874" s="383">
        <f ca="1">OFFSET('3. GRI Pricing'!$A$16,'PBI data'!A4874,0)</f>
        <v>0</v>
      </c>
      <c r="C4874" s="384">
        <f t="shared" si="710"/>
        <v>45566</v>
      </c>
      <c r="D4874" s="384">
        <f t="shared" si="710"/>
        <v>45596</v>
      </c>
      <c r="E4874" s="385">
        <f ca="1">IFERROR(INDEX('3. GRI Pricing'!$A$16:$AP$616,MATCH('PBI data'!$B4874,'3. GRI Pricing'!$A$16:$A$616,0),MATCH('PBI data'!$D4874,'3. GRI Pricing'!$A$16:$AP$16,0)),0)</f>
        <v>0</v>
      </c>
    </row>
    <row r="4875" spans="1:5" x14ac:dyDescent="0.25">
      <c r="B4875" s="1">
        <f ca="1">B4874</f>
        <v>0</v>
      </c>
      <c r="C4875" s="384">
        <f t="shared" si="710"/>
        <v>45597</v>
      </c>
      <c r="D4875" s="384">
        <f t="shared" si="710"/>
        <v>45626</v>
      </c>
      <c r="E4875" s="385">
        <f ca="1">IFERROR(INDEX('3. GRI Pricing'!$A$16:$AP$616,MATCH('PBI data'!$B4875,'3. GRI Pricing'!$A$16:$A$616,0),MATCH('PBI data'!$D4875,'3. GRI Pricing'!$A$16:$AP$16,0)),0)</f>
        <v>0</v>
      </c>
    </row>
    <row r="4876" spans="1:5" x14ac:dyDescent="0.25">
      <c r="B4876" s="1">
        <f t="shared" ref="B4876:B4885" ca="1" si="712">B4875</f>
        <v>0</v>
      </c>
      <c r="C4876" s="384">
        <f t="shared" si="710"/>
        <v>45627</v>
      </c>
      <c r="D4876" s="384">
        <f t="shared" si="710"/>
        <v>45657</v>
      </c>
      <c r="E4876" s="385">
        <f ca="1">IFERROR(INDEX('3. GRI Pricing'!$A$16:$AP$616,MATCH('PBI data'!$B4876,'3. GRI Pricing'!$A$16:$A$616,0),MATCH('PBI data'!$D4876,'3. GRI Pricing'!$A$16:$AP$16,0)),0)</f>
        <v>0</v>
      </c>
    </row>
    <row r="4877" spans="1:5" x14ac:dyDescent="0.25">
      <c r="B4877" s="1">
        <f t="shared" ca="1" si="712"/>
        <v>0</v>
      </c>
      <c r="C4877" s="384">
        <f t="shared" si="710"/>
        <v>45658</v>
      </c>
      <c r="D4877" s="384">
        <f t="shared" si="710"/>
        <v>45688</v>
      </c>
      <c r="E4877" s="385">
        <f ca="1">IFERROR(INDEX('3. GRI Pricing'!$A$16:$AP$616,MATCH('PBI data'!$B4877,'3. GRI Pricing'!$A$16:$A$616,0),MATCH('PBI data'!$D4877,'3. GRI Pricing'!$A$16:$AP$16,0)),0)</f>
        <v>0</v>
      </c>
    </row>
    <row r="4878" spans="1:5" x14ac:dyDescent="0.25">
      <c r="B4878" s="1">
        <f t="shared" ca="1" si="712"/>
        <v>0</v>
      </c>
      <c r="C4878" s="384">
        <f t="shared" si="710"/>
        <v>45689</v>
      </c>
      <c r="D4878" s="384">
        <f t="shared" si="710"/>
        <v>45716</v>
      </c>
      <c r="E4878" s="385">
        <f ca="1">IFERROR(INDEX('3. GRI Pricing'!$A$16:$AP$616,MATCH('PBI data'!$B4878,'3. GRI Pricing'!$A$16:$A$616,0),MATCH('PBI data'!$D4878,'3. GRI Pricing'!$A$16:$AP$16,0)),0)</f>
        <v>0</v>
      </c>
    </row>
    <row r="4879" spans="1:5" x14ac:dyDescent="0.25">
      <c r="B4879" s="1">
        <f t="shared" ca="1" si="712"/>
        <v>0</v>
      </c>
      <c r="C4879" s="384">
        <f t="shared" ref="C4879:D4894" si="713">C4867</f>
        <v>45717</v>
      </c>
      <c r="D4879" s="384">
        <f t="shared" si="713"/>
        <v>45747</v>
      </c>
      <c r="E4879" s="385">
        <f ca="1">IFERROR(INDEX('3. GRI Pricing'!$A$16:$AP$616,MATCH('PBI data'!$B4879,'3. GRI Pricing'!$A$16:$A$616,0),MATCH('PBI data'!$D4879,'3. GRI Pricing'!$A$16:$AP$16,0)),0)</f>
        <v>0</v>
      </c>
    </row>
    <row r="4880" spans="1:5" x14ac:dyDescent="0.25">
      <c r="B4880" s="1">
        <f t="shared" ca="1" si="712"/>
        <v>0</v>
      </c>
      <c r="C4880" s="384">
        <f t="shared" si="713"/>
        <v>45748</v>
      </c>
      <c r="D4880" s="384">
        <f t="shared" si="713"/>
        <v>45777</v>
      </c>
      <c r="E4880" s="385">
        <f ca="1">IFERROR(INDEX('3. GRI Pricing'!$A$16:$AP$616,MATCH('PBI data'!$B4880,'3. GRI Pricing'!$A$16:$A$616,0),MATCH('PBI data'!$D4880,'3. GRI Pricing'!$A$16:$AP$16,0)),0)</f>
        <v>0</v>
      </c>
    </row>
    <row r="4881" spans="1:5" x14ac:dyDescent="0.25">
      <c r="B4881" s="1">
        <f t="shared" ca="1" si="712"/>
        <v>0</v>
      </c>
      <c r="C4881" s="384">
        <f t="shared" si="713"/>
        <v>45778</v>
      </c>
      <c r="D4881" s="384">
        <f t="shared" si="713"/>
        <v>45808</v>
      </c>
      <c r="E4881" s="385">
        <f ca="1">IFERROR(INDEX('3. GRI Pricing'!$A$16:$AP$616,MATCH('PBI data'!$B4881,'3. GRI Pricing'!$A$16:$A$616,0),MATCH('PBI data'!$D4881,'3. GRI Pricing'!$A$16:$AP$16,0)),0)</f>
        <v>0</v>
      </c>
    </row>
    <row r="4882" spans="1:5" x14ac:dyDescent="0.25">
      <c r="B4882" s="1">
        <f t="shared" ca="1" si="712"/>
        <v>0</v>
      </c>
      <c r="C4882" s="384">
        <f t="shared" si="713"/>
        <v>45809</v>
      </c>
      <c r="D4882" s="384">
        <f t="shared" si="713"/>
        <v>45838</v>
      </c>
      <c r="E4882" s="385">
        <f ca="1">IFERROR(INDEX('3. GRI Pricing'!$A$16:$AP$616,MATCH('PBI data'!$B4882,'3. GRI Pricing'!$A$16:$A$616,0),MATCH('PBI data'!$D4882,'3. GRI Pricing'!$A$16:$AP$16,0)),0)</f>
        <v>0</v>
      </c>
    </row>
    <row r="4883" spans="1:5" x14ac:dyDescent="0.25">
      <c r="B4883" s="1">
        <f t="shared" ca="1" si="712"/>
        <v>0</v>
      </c>
      <c r="C4883" s="384">
        <f t="shared" si="713"/>
        <v>45839</v>
      </c>
      <c r="D4883" s="384">
        <f t="shared" si="713"/>
        <v>45869</v>
      </c>
      <c r="E4883" s="385">
        <f ca="1">IFERROR(INDEX('3. GRI Pricing'!$A$16:$AP$616,MATCH('PBI data'!$B4883,'3. GRI Pricing'!$A$16:$A$616,0),MATCH('PBI data'!$D4883,'3. GRI Pricing'!$A$16:$AP$16,0)),0)</f>
        <v>0</v>
      </c>
    </row>
    <row r="4884" spans="1:5" x14ac:dyDescent="0.25">
      <c r="B4884" s="1">
        <f t="shared" ca="1" si="712"/>
        <v>0</v>
      </c>
      <c r="C4884" s="384">
        <f t="shared" si="713"/>
        <v>45870</v>
      </c>
      <c r="D4884" s="384">
        <f t="shared" si="713"/>
        <v>45900</v>
      </c>
      <c r="E4884" s="385">
        <f ca="1">IFERROR(INDEX('3. GRI Pricing'!$A$16:$AP$616,MATCH('PBI data'!$B4884,'3. GRI Pricing'!$A$16:$A$616,0),MATCH('PBI data'!$D4884,'3. GRI Pricing'!$A$16:$AP$16,0)),0)</f>
        <v>0</v>
      </c>
    </row>
    <row r="4885" spans="1:5" x14ac:dyDescent="0.25">
      <c r="B4885" s="1">
        <f t="shared" ca="1" si="712"/>
        <v>0</v>
      </c>
      <c r="C4885" s="384">
        <f t="shared" si="713"/>
        <v>45901</v>
      </c>
      <c r="D4885" s="384">
        <f t="shared" si="713"/>
        <v>45930</v>
      </c>
      <c r="E4885" s="385">
        <f ca="1">IFERROR(INDEX('3. GRI Pricing'!$A$16:$AP$616,MATCH('PBI data'!$B4885,'3. GRI Pricing'!$A$16:$A$616,0),MATCH('PBI data'!$D4885,'3. GRI Pricing'!$A$16:$AP$16,0)),0)</f>
        <v>0</v>
      </c>
    </row>
    <row r="4886" spans="1:5" x14ac:dyDescent="0.25">
      <c r="A4886" s="381">
        <f>A4874+1</f>
        <v>408</v>
      </c>
      <c r="B4886" s="383">
        <f ca="1">OFFSET('3. GRI Pricing'!$A$16,'PBI data'!A4886,0)</f>
        <v>0</v>
      </c>
      <c r="C4886" s="384">
        <f t="shared" si="713"/>
        <v>45566</v>
      </c>
      <c r="D4886" s="384">
        <f t="shared" si="713"/>
        <v>45596</v>
      </c>
      <c r="E4886" s="385">
        <f ca="1">IFERROR(INDEX('3. GRI Pricing'!$A$16:$AP$616,MATCH('PBI data'!$B4886,'3. GRI Pricing'!$A$16:$A$616,0),MATCH('PBI data'!$D4886,'3. GRI Pricing'!$A$16:$AP$16,0)),0)</f>
        <v>0</v>
      </c>
    </row>
    <row r="4887" spans="1:5" x14ac:dyDescent="0.25">
      <c r="B4887" s="1">
        <f ca="1">B4886</f>
        <v>0</v>
      </c>
      <c r="C4887" s="384">
        <f t="shared" si="713"/>
        <v>45597</v>
      </c>
      <c r="D4887" s="384">
        <f t="shared" si="713"/>
        <v>45626</v>
      </c>
      <c r="E4887" s="385">
        <f ca="1">IFERROR(INDEX('3. GRI Pricing'!$A$16:$AP$616,MATCH('PBI data'!$B4887,'3. GRI Pricing'!$A$16:$A$616,0),MATCH('PBI data'!$D4887,'3. GRI Pricing'!$A$16:$AP$16,0)),0)</f>
        <v>0</v>
      </c>
    </row>
    <row r="4888" spans="1:5" x14ac:dyDescent="0.25">
      <c r="B4888" s="1">
        <f t="shared" ref="B4888:B4897" ca="1" si="714">B4887</f>
        <v>0</v>
      </c>
      <c r="C4888" s="384">
        <f t="shared" si="713"/>
        <v>45627</v>
      </c>
      <c r="D4888" s="384">
        <f t="shared" si="713"/>
        <v>45657</v>
      </c>
      <c r="E4888" s="385">
        <f ca="1">IFERROR(INDEX('3. GRI Pricing'!$A$16:$AP$616,MATCH('PBI data'!$B4888,'3. GRI Pricing'!$A$16:$A$616,0),MATCH('PBI data'!$D4888,'3. GRI Pricing'!$A$16:$AP$16,0)),0)</f>
        <v>0</v>
      </c>
    </row>
    <row r="4889" spans="1:5" x14ac:dyDescent="0.25">
      <c r="B4889" s="1">
        <f t="shared" ca="1" si="714"/>
        <v>0</v>
      </c>
      <c r="C4889" s="384">
        <f t="shared" si="713"/>
        <v>45658</v>
      </c>
      <c r="D4889" s="384">
        <f t="shared" si="713"/>
        <v>45688</v>
      </c>
      <c r="E4889" s="385">
        <f ca="1">IFERROR(INDEX('3. GRI Pricing'!$A$16:$AP$616,MATCH('PBI data'!$B4889,'3. GRI Pricing'!$A$16:$A$616,0),MATCH('PBI data'!$D4889,'3. GRI Pricing'!$A$16:$AP$16,0)),0)</f>
        <v>0</v>
      </c>
    </row>
    <row r="4890" spans="1:5" x14ac:dyDescent="0.25">
      <c r="B4890" s="1">
        <f t="shared" ca="1" si="714"/>
        <v>0</v>
      </c>
      <c r="C4890" s="384">
        <f t="shared" si="713"/>
        <v>45689</v>
      </c>
      <c r="D4890" s="384">
        <f t="shared" si="713"/>
        <v>45716</v>
      </c>
      <c r="E4890" s="385">
        <f ca="1">IFERROR(INDEX('3. GRI Pricing'!$A$16:$AP$616,MATCH('PBI data'!$B4890,'3. GRI Pricing'!$A$16:$A$616,0),MATCH('PBI data'!$D4890,'3. GRI Pricing'!$A$16:$AP$16,0)),0)</f>
        <v>0</v>
      </c>
    </row>
    <row r="4891" spans="1:5" x14ac:dyDescent="0.25">
      <c r="B4891" s="1">
        <f t="shared" ca="1" si="714"/>
        <v>0</v>
      </c>
      <c r="C4891" s="384">
        <f t="shared" si="713"/>
        <v>45717</v>
      </c>
      <c r="D4891" s="384">
        <f t="shared" si="713"/>
        <v>45747</v>
      </c>
      <c r="E4891" s="385">
        <f ca="1">IFERROR(INDEX('3. GRI Pricing'!$A$16:$AP$616,MATCH('PBI data'!$B4891,'3. GRI Pricing'!$A$16:$A$616,0),MATCH('PBI data'!$D4891,'3. GRI Pricing'!$A$16:$AP$16,0)),0)</f>
        <v>0</v>
      </c>
    </row>
    <row r="4892" spans="1:5" x14ac:dyDescent="0.25">
      <c r="B4892" s="1">
        <f t="shared" ca="1" si="714"/>
        <v>0</v>
      </c>
      <c r="C4892" s="384">
        <f t="shared" si="713"/>
        <v>45748</v>
      </c>
      <c r="D4892" s="384">
        <f t="shared" si="713"/>
        <v>45777</v>
      </c>
      <c r="E4892" s="385">
        <f ca="1">IFERROR(INDEX('3. GRI Pricing'!$A$16:$AP$616,MATCH('PBI data'!$B4892,'3. GRI Pricing'!$A$16:$A$616,0),MATCH('PBI data'!$D4892,'3. GRI Pricing'!$A$16:$AP$16,0)),0)</f>
        <v>0</v>
      </c>
    </row>
    <row r="4893" spans="1:5" x14ac:dyDescent="0.25">
      <c r="B4893" s="1">
        <f t="shared" ca="1" si="714"/>
        <v>0</v>
      </c>
      <c r="C4893" s="384">
        <f t="shared" si="713"/>
        <v>45778</v>
      </c>
      <c r="D4893" s="384">
        <f t="shared" si="713"/>
        <v>45808</v>
      </c>
      <c r="E4893" s="385">
        <f ca="1">IFERROR(INDEX('3. GRI Pricing'!$A$16:$AP$616,MATCH('PBI data'!$B4893,'3. GRI Pricing'!$A$16:$A$616,0),MATCH('PBI data'!$D4893,'3. GRI Pricing'!$A$16:$AP$16,0)),0)</f>
        <v>0</v>
      </c>
    </row>
    <row r="4894" spans="1:5" x14ac:dyDescent="0.25">
      <c r="B4894" s="1">
        <f t="shared" ca="1" si="714"/>
        <v>0</v>
      </c>
      <c r="C4894" s="384">
        <f t="shared" si="713"/>
        <v>45809</v>
      </c>
      <c r="D4894" s="384">
        <f t="shared" si="713"/>
        <v>45838</v>
      </c>
      <c r="E4894" s="385">
        <f ca="1">IFERROR(INDEX('3. GRI Pricing'!$A$16:$AP$616,MATCH('PBI data'!$B4894,'3. GRI Pricing'!$A$16:$A$616,0),MATCH('PBI data'!$D4894,'3. GRI Pricing'!$A$16:$AP$16,0)),0)</f>
        <v>0</v>
      </c>
    </row>
    <row r="4895" spans="1:5" x14ac:dyDescent="0.25">
      <c r="B4895" s="1">
        <f t="shared" ca="1" si="714"/>
        <v>0</v>
      </c>
      <c r="C4895" s="384">
        <f t="shared" ref="C4895:D4910" si="715">C4883</f>
        <v>45839</v>
      </c>
      <c r="D4895" s="384">
        <f t="shared" si="715"/>
        <v>45869</v>
      </c>
      <c r="E4895" s="385">
        <f ca="1">IFERROR(INDEX('3. GRI Pricing'!$A$16:$AP$616,MATCH('PBI data'!$B4895,'3. GRI Pricing'!$A$16:$A$616,0),MATCH('PBI data'!$D4895,'3. GRI Pricing'!$A$16:$AP$16,0)),0)</f>
        <v>0</v>
      </c>
    </row>
    <row r="4896" spans="1:5" x14ac:dyDescent="0.25">
      <c r="B4896" s="1">
        <f t="shared" ca="1" si="714"/>
        <v>0</v>
      </c>
      <c r="C4896" s="384">
        <f t="shared" si="715"/>
        <v>45870</v>
      </c>
      <c r="D4896" s="384">
        <f t="shared" si="715"/>
        <v>45900</v>
      </c>
      <c r="E4896" s="385">
        <f ca="1">IFERROR(INDEX('3. GRI Pricing'!$A$16:$AP$616,MATCH('PBI data'!$B4896,'3. GRI Pricing'!$A$16:$A$616,0),MATCH('PBI data'!$D4896,'3. GRI Pricing'!$A$16:$AP$16,0)),0)</f>
        <v>0</v>
      </c>
    </row>
    <row r="4897" spans="1:5" x14ac:dyDescent="0.25">
      <c r="B4897" s="1">
        <f t="shared" ca="1" si="714"/>
        <v>0</v>
      </c>
      <c r="C4897" s="384">
        <f t="shared" si="715"/>
        <v>45901</v>
      </c>
      <c r="D4897" s="384">
        <f t="shared" si="715"/>
        <v>45930</v>
      </c>
      <c r="E4897" s="385">
        <f ca="1">IFERROR(INDEX('3. GRI Pricing'!$A$16:$AP$616,MATCH('PBI data'!$B4897,'3. GRI Pricing'!$A$16:$A$616,0),MATCH('PBI data'!$D4897,'3. GRI Pricing'!$A$16:$AP$16,0)),0)</f>
        <v>0</v>
      </c>
    </row>
    <row r="4898" spans="1:5" x14ac:dyDescent="0.25">
      <c r="A4898" s="381">
        <f>A4886+1</f>
        <v>409</v>
      </c>
      <c r="B4898" s="383">
        <f ca="1">OFFSET('3. GRI Pricing'!$A$16,'PBI data'!A4898,0)</f>
        <v>0</v>
      </c>
      <c r="C4898" s="384">
        <f t="shared" si="715"/>
        <v>45566</v>
      </c>
      <c r="D4898" s="384">
        <f t="shared" si="715"/>
        <v>45596</v>
      </c>
      <c r="E4898" s="385">
        <f ca="1">IFERROR(INDEX('3. GRI Pricing'!$A$16:$AP$616,MATCH('PBI data'!$B4898,'3. GRI Pricing'!$A$16:$A$616,0),MATCH('PBI data'!$D4898,'3. GRI Pricing'!$A$16:$AP$16,0)),0)</f>
        <v>0</v>
      </c>
    </row>
    <row r="4899" spans="1:5" x14ac:dyDescent="0.25">
      <c r="B4899" s="1">
        <f ca="1">B4898</f>
        <v>0</v>
      </c>
      <c r="C4899" s="384">
        <f t="shared" si="715"/>
        <v>45597</v>
      </c>
      <c r="D4899" s="384">
        <f t="shared" si="715"/>
        <v>45626</v>
      </c>
      <c r="E4899" s="385">
        <f ca="1">IFERROR(INDEX('3. GRI Pricing'!$A$16:$AP$616,MATCH('PBI data'!$B4899,'3. GRI Pricing'!$A$16:$A$616,0),MATCH('PBI data'!$D4899,'3. GRI Pricing'!$A$16:$AP$16,0)),0)</f>
        <v>0</v>
      </c>
    </row>
    <row r="4900" spans="1:5" x14ac:dyDescent="0.25">
      <c r="B4900" s="1">
        <f t="shared" ref="B4900:B4909" ca="1" si="716">B4899</f>
        <v>0</v>
      </c>
      <c r="C4900" s="384">
        <f t="shared" si="715"/>
        <v>45627</v>
      </c>
      <c r="D4900" s="384">
        <f t="shared" si="715"/>
        <v>45657</v>
      </c>
      <c r="E4900" s="385">
        <f ca="1">IFERROR(INDEX('3. GRI Pricing'!$A$16:$AP$616,MATCH('PBI data'!$B4900,'3. GRI Pricing'!$A$16:$A$616,0),MATCH('PBI data'!$D4900,'3. GRI Pricing'!$A$16:$AP$16,0)),0)</f>
        <v>0</v>
      </c>
    </row>
    <row r="4901" spans="1:5" x14ac:dyDescent="0.25">
      <c r="B4901" s="1">
        <f t="shared" ca="1" si="716"/>
        <v>0</v>
      </c>
      <c r="C4901" s="384">
        <f t="shared" si="715"/>
        <v>45658</v>
      </c>
      <c r="D4901" s="384">
        <f t="shared" si="715"/>
        <v>45688</v>
      </c>
      <c r="E4901" s="385">
        <f ca="1">IFERROR(INDEX('3. GRI Pricing'!$A$16:$AP$616,MATCH('PBI data'!$B4901,'3. GRI Pricing'!$A$16:$A$616,0),MATCH('PBI data'!$D4901,'3. GRI Pricing'!$A$16:$AP$16,0)),0)</f>
        <v>0</v>
      </c>
    </row>
    <row r="4902" spans="1:5" x14ac:dyDescent="0.25">
      <c r="B4902" s="1">
        <f t="shared" ca="1" si="716"/>
        <v>0</v>
      </c>
      <c r="C4902" s="384">
        <f t="shared" si="715"/>
        <v>45689</v>
      </c>
      <c r="D4902" s="384">
        <f t="shared" si="715"/>
        <v>45716</v>
      </c>
      <c r="E4902" s="385">
        <f ca="1">IFERROR(INDEX('3. GRI Pricing'!$A$16:$AP$616,MATCH('PBI data'!$B4902,'3. GRI Pricing'!$A$16:$A$616,0),MATCH('PBI data'!$D4902,'3. GRI Pricing'!$A$16:$AP$16,0)),0)</f>
        <v>0</v>
      </c>
    </row>
    <row r="4903" spans="1:5" x14ac:dyDescent="0.25">
      <c r="B4903" s="1">
        <f t="shared" ca="1" si="716"/>
        <v>0</v>
      </c>
      <c r="C4903" s="384">
        <f t="shared" si="715"/>
        <v>45717</v>
      </c>
      <c r="D4903" s="384">
        <f t="shared" si="715"/>
        <v>45747</v>
      </c>
      <c r="E4903" s="385">
        <f ca="1">IFERROR(INDEX('3. GRI Pricing'!$A$16:$AP$616,MATCH('PBI data'!$B4903,'3. GRI Pricing'!$A$16:$A$616,0),MATCH('PBI data'!$D4903,'3. GRI Pricing'!$A$16:$AP$16,0)),0)</f>
        <v>0</v>
      </c>
    </row>
    <row r="4904" spans="1:5" x14ac:dyDescent="0.25">
      <c r="B4904" s="1">
        <f t="shared" ca="1" si="716"/>
        <v>0</v>
      </c>
      <c r="C4904" s="384">
        <f t="shared" si="715"/>
        <v>45748</v>
      </c>
      <c r="D4904" s="384">
        <f t="shared" si="715"/>
        <v>45777</v>
      </c>
      <c r="E4904" s="385">
        <f ca="1">IFERROR(INDEX('3. GRI Pricing'!$A$16:$AP$616,MATCH('PBI data'!$B4904,'3. GRI Pricing'!$A$16:$A$616,0),MATCH('PBI data'!$D4904,'3. GRI Pricing'!$A$16:$AP$16,0)),0)</f>
        <v>0</v>
      </c>
    </row>
    <row r="4905" spans="1:5" x14ac:dyDescent="0.25">
      <c r="B4905" s="1">
        <f t="shared" ca="1" si="716"/>
        <v>0</v>
      </c>
      <c r="C4905" s="384">
        <f t="shared" si="715"/>
        <v>45778</v>
      </c>
      <c r="D4905" s="384">
        <f t="shared" si="715"/>
        <v>45808</v>
      </c>
      <c r="E4905" s="385">
        <f ca="1">IFERROR(INDEX('3. GRI Pricing'!$A$16:$AP$616,MATCH('PBI data'!$B4905,'3. GRI Pricing'!$A$16:$A$616,0),MATCH('PBI data'!$D4905,'3. GRI Pricing'!$A$16:$AP$16,0)),0)</f>
        <v>0</v>
      </c>
    </row>
    <row r="4906" spans="1:5" x14ac:dyDescent="0.25">
      <c r="B4906" s="1">
        <f t="shared" ca="1" si="716"/>
        <v>0</v>
      </c>
      <c r="C4906" s="384">
        <f t="shared" si="715"/>
        <v>45809</v>
      </c>
      <c r="D4906" s="384">
        <f t="shared" si="715"/>
        <v>45838</v>
      </c>
      <c r="E4906" s="385">
        <f ca="1">IFERROR(INDEX('3. GRI Pricing'!$A$16:$AP$616,MATCH('PBI data'!$B4906,'3. GRI Pricing'!$A$16:$A$616,0),MATCH('PBI data'!$D4906,'3. GRI Pricing'!$A$16:$AP$16,0)),0)</f>
        <v>0</v>
      </c>
    </row>
    <row r="4907" spans="1:5" x14ac:dyDescent="0.25">
      <c r="B4907" s="1">
        <f t="shared" ca="1" si="716"/>
        <v>0</v>
      </c>
      <c r="C4907" s="384">
        <f t="shared" si="715"/>
        <v>45839</v>
      </c>
      <c r="D4907" s="384">
        <f t="shared" si="715"/>
        <v>45869</v>
      </c>
      <c r="E4907" s="385">
        <f ca="1">IFERROR(INDEX('3. GRI Pricing'!$A$16:$AP$616,MATCH('PBI data'!$B4907,'3. GRI Pricing'!$A$16:$A$616,0),MATCH('PBI data'!$D4907,'3. GRI Pricing'!$A$16:$AP$16,0)),0)</f>
        <v>0</v>
      </c>
    </row>
    <row r="4908" spans="1:5" x14ac:dyDescent="0.25">
      <c r="B4908" s="1">
        <f t="shared" ca="1" si="716"/>
        <v>0</v>
      </c>
      <c r="C4908" s="384">
        <f t="shared" si="715"/>
        <v>45870</v>
      </c>
      <c r="D4908" s="384">
        <f t="shared" si="715"/>
        <v>45900</v>
      </c>
      <c r="E4908" s="385">
        <f ca="1">IFERROR(INDEX('3. GRI Pricing'!$A$16:$AP$616,MATCH('PBI data'!$B4908,'3. GRI Pricing'!$A$16:$A$616,0),MATCH('PBI data'!$D4908,'3. GRI Pricing'!$A$16:$AP$16,0)),0)</f>
        <v>0</v>
      </c>
    </row>
    <row r="4909" spans="1:5" x14ac:dyDescent="0.25">
      <c r="B4909" s="1">
        <f t="shared" ca="1" si="716"/>
        <v>0</v>
      </c>
      <c r="C4909" s="384">
        <f t="shared" si="715"/>
        <v>45901</v>
      </c>
      <c r="D4909" s="384">
        <f t="shared" si="715"/>
        <v>45930</v>
      </c>
      <c r="E4909" s="385">
        <f ca="1">IFERROR(INDEX('3. GRI Pricing'!$A$16:$AP$616,MATCH('PBI data'!$B4909,'3. GRI Pricing'!$A$16:$A$616,0),MATCH('PBI data'!$D4909,'3. GRI Pricing'!$A$16:$AP$16,0)),0)</f>
        <v>0</v>
      </c>
    </row>
    <row r="4910" spans="1:5" x14ac:dyDescent="0.25">
      <c r="A4910" s="381">
        <f>A4898+1</f>
        <v>410</v>
      </c>
      <c r="B4910" s="381">
        <f ca="1">OFFSET('3. GRI Pricing'!$A$16,'PBI data'!A4910,0)</f>
        <v>0</v>
      </c>
      <c r="C4910" s="384">
        <f t="shared" si="715"/>
        <v>45566</v>
      </c>
      <c r="D4910" s="384">
        <f t="shared" si="715"/>
        <v>45596</v>
      </c>
      <c r="E4910" s="385">
        <f ca="1">IFERROR(INDEX('3. GRI Pricing'!$A$16:$AP$616,MATCH('PBI data'!$B4910,'3. GRI Pricing'!$A$16:$A$616,0),MATCH('PBI data'!$D4910,'3. GRI Pricing'!$A$16:$AP$16,0)),0)</f>
        <v>0</v>
      </c>
    </row>
    <row r="4911" spans="1:5" x14ac:dyDescent="0.25">
      <c r="B4911" s="1">
        <f ca="1">B4910</f>
        <v>0</v>
      </c>
      <c r="C4911" s="384">
        <f t="shared" ref="C4911:D4926" si="717">C4899</f>
        <v>45597</v>
      </c>
      <c r="D4911" s="384">
        <f t="shared" si="717"/>
        <v>45626</v>
      </c>
      <c r="E4911" s="385">
        <f ca="1">IFERROR(INDEX('3. GRI Pricing'!$A$16:$AP$616,MATCH('PBI data'!$B4911,'3. GRI Pricing'!$A$16:$A$616,0),MATCH('PBI data'!$D4911,'3. GRI Pricing'!$A$16:$AP$16,0)),0)</f>
        <v>0</v>
      </c>
    </row>
    <row r="4912" spans="1:5" x14ac:dyDescent="0.25">
      <c r="B4912" s="1">
        <f t="shared" ref="B4912:B4921" ca="1" si="718">B4911</f>
        <v>0</v>
      </c>
      <c r="C4912" s="384">
        <f t="shared" si="717"/>
        <v>45627</v>
      </c>
      <c r="D4912" s="384">
        <f t="shared" si="717"/>
        <v>45657</v>
      </c>
      <c r="E4912" s="385">
        <f ca="1">IFERROR(INDEX('3. GRI Pricing'!$A$16:$AP$616,MATCH('PBI data'!$B4912,'3. GRI Pricing'!$A$16:$A$616,0),MATCH('PBI data'!$D4912,'3. GRI Pricing'!$A$16:$AP$16,0)),0)</f>
        <v>0</v>
      </c>
    </row>
    <row r="4913" spans="1:5" x14ac:dyDescent="0.25">
      <c r="B4913" s="1">
        <f t="shared" ca="1" si="718"/>
        <v>0</v>
      </c>
      <c r="C4913" s="384">
        <f t="shared" si="717"/>
        <v>45658</v>
      </c>
      <c r="D4913" s="384">
        <f t="shared" si="717"/>
        <v>45688</v>
      </c>
      <c r="E4913" s="385">
        <f ca="1">IFERROR(INDEX('3. GRI Pricing'!$A$16:$AP$616,MATCH('PBI data'!$B4913,'3. GRI Pricing'!$A$16:$A$616,0),MATCH('PBI data'!$D4913,'3. GRI Pricing'!$A$16:$AP$16,0)),0)</f>
        <v>0</v>
      </c>
    </row>
    <row r="4914" spans="1:5" x14ac:dyDescent="0.25">
      <c r="B4914" s="1">
        <f t="shared" ca="1" si="718"/>
        <v>0</v>
      </c>
      <c r="C4914" s="384">
        <f t="shared" si="717"/>
        <v>45689</v>
      </c>
      <c r="D4914" s="384">
        <f t="shared" si="717"/>
        <v>45716</v>
      </c>
      <c r="E4914" s="385">
        <f ca="1">IFERROR(INDEX('3. GRI Pricing'!$A$16:$AP$616,MATCH('PBI data'!$B4914,'3. GRI Pricing'!$A$16:$A$616,0),MATCH('PBI data'!$D4914,'3. GRI Pricing'!$A$16:$AP$16,0)),0)</f>
        <v>0</v>
      </c>
    </row>
    <row r="4915" spans="1:5" x14ac:dyDescent="0.25">
      <c r="B4915" s="1">
        <f t="shared" ca="1" si="718"/>
        <v>0</v>
      </c>
      <c r="C4915" s="384">
        <f t="shared" si="717"/>
        <v>45717</v>
      </c>
      <c r="D4915" s="384">
        <f t="shared" si="717"/>
        <v>45747</v>
      </c>
      <c r="E4915" s="385">
        <f ca="1">IFERROR(INDEX('3. GRI Pricing'!$A$16:$AP$616,MATCH('PBI data'!$B4915,'3. GRI Pricing'!$A$16:$A$616,0),MATCH('PBI data'!$D4915,'3. GRI Pricing'!$A$16:$AP$16,0)),0)</f>
        <v>0</v>
      </c>
    </row>
    <row r="4916" spans="1:5" x14ac:dyDescent="0.25">
      <c r="B4916" s="1">
        <f t="shared" ca="1" si="718"/>
        <v>0</v>
      </c>
      <c r="C4916" s="384">
        <f t="shared" si="717"/>
        <v>45748</v>
      </c>
      <c r="D4916" s="384">
        <f t="shared" si="717"/>
        <v>45777</v>
      </c>
      <c r="E4916" s="385">
        <f ca="1">IFERROR(INDEX('3. GRI Pricing'!$A$16:$AP$616,MATCH('PBI data'!$B4916,'3. GRI Pricing'!$A$16:$A$616,0),MATCH('PBI data'!$D4916,'3. GRI Pricing'!$A$16:$AP$16,0)),0)</f>
        <v>0</v>
      </c>
    </row>
    <row r="4917" spans="1:5" x14ac:dyDescent="0.25">
      <c r="B4917" s="1">
        <f t="shared" ca="1" si="718"/>
        <v>0</v>
      </c>
      <c r="C4917" s="384">
        <f t="shared" si="717"/>
        <v>45778</v>
      </c>
      <c r="D4917" s="384">
        <f t="shared" si="717"/>
        <v>45808</v>
      </c>
      <c r="E4917" s="385">
        <f ca="1">IFERROR(INDEX('3. GRI Pricing'!$A$16:$AP$616,MATCH('PBI data'!$B4917,'3. GRI Pricing'!$A$16:$A$616,0),MATCH('PBI data'!$D4917,'3. GRI Pricing'!$A$16:$AP$16,0)),0)</f>
        <v>0</v>
      </c>
    </row>
    <row r="4918" spans="1:5" x14ac:dyDescent="0.25">
      <c r="B4918" s="1">
        <f t="shared" ca="1" si="718"/>
        <v>0</v>
      </c>
      <c r="C4918" s="384">
        <f t="shared" si="717"/>
        <v>45809</v>
      </c>
      <c r="D4918" s="384">
        <f t="shared" si="717"/>
        <v>45838</v>
      </c>
      <c r="E4918" s="385">
        <f ca="1">IFERROR(INDEX('3. GRI Pricing'!$A$16:$AP$616,MATCH('PBI data'!$B4918,'3. GRI Pricing'!$A$16:$A$616,0),MATCH('PBI data'!$D4918,'3. GRI Pricing'!$A$16:$AP$16,0)),0)</f>
        <v>0</v>
      </c>
    </row>
    <row r="4919" spans="1:5" x14ac:dyDescent="0.25">
      <c r="B4919" s="1">
        <f t="shared" ca="1" si="718"/>
        <v>0</v>
      </c>
      <c r="C4919" s="384">
        <f t="shared" si="717"/>
        <v>45839</v>
      </c>
      <c r="D4919" s="384">
        <f t="shared" si="717"/>
        <v>45869</v>
      </c>
      <c r="E4919" s="385">
        <f ca="1">IFERROR(INDEX('3. GRI Pricing'!$A$16:$AP$616,MATCH('PBI data'!$B4919,'3. GRI Pricing'!$A$16:$A$616,0),MATCH('PBI data'!$D4919,'3. GRI Pricing'!$A$16:$AP$16,0)),0)</f>
        <v>0</v>
      </c>
    </row>
    <row r="4920" spans="1:5" x14ac:dyDescent="0.25">
      <c r="B4920" s="1">
        <f t="shared" ca="1" si="718"/>
        <v>0</v>
      </c>
      <c r="C4920" s="384">
        <f t="shared" si="717"/>
        <v>45870</v>
      </c>
      <c r="D4920" s="384">
        <f t="shared" si="717"/>
        <v>45900</v>
      </c>
      <c r="E4920" s="385">
        <f ca="1">IFERROR(INDEX('3. GRI Pricing'!$A$16:$AP$616,MATCH('PBI data'!$B4920,'3. GRI Pricing'!$A$16:$A$616,0),MATCH('PBI data'!$D4920,'3. GRI Pricing'!$A$16:$AP$16,0)),0)</f>
        <v>0</v>
      </c>
    </row>
    <row r="4921" spans="1:5" x14ac:dyDescent="0.25">
      <c r="B4921" s="1">
        <f t="shared" ca="1" si="718"/>
        <v>0</v>
      </c>
      <c r="C4921" s="384">
        <f t="shared" si="717"/>
        <v>45901</v>
      </c>
      <c r="D4921" s="384">
        <f t="shared" si="717"/>
        <v>45930</v>
      </c>
      <c r="E4921" s="385">
        <f ca="1">IFERROR(INDEX('3. GRI Pricing'!$A$16:$AP$616,MATCH('PBI data'!$B4921,'3. GRI Pricing'!$A$16:$A$616,0),MATCH('PBI data'!$D4921,'3. GRI Pricing'!$A$16:$AP$16,0)),0)</f>
        <v>0</v>
      </c>
    </row>
    <row r="4922" spans="1:5" x14ac:dyDescent="0.25">
      <c r="A4922" s="381">
        <f>A4910+1</f>
        <v>411</v>
      </c>
      <c r="B4922" s="383">
        <f ca="1">OFFSET('3. GRI Pricing'!$A$16,'PBI data'!A4922,0)</f>
        <v>0</v>
      </c>
      <c r="C4922" s="384">
        <f t="shared" si="717"/>
        <v>45566</v>
      </c>
      <c r="D4922" s="384">
        <f t="shared" si="717"/>
        <v>45596</v>
      </c>
      <c r="E4922" s="385">
        <f ca="1">IFERROR(INDEX('3. GRI Pricing'!$A$16:$AP$616,MATCH('PBI data'!$B4922,'3. GRI Pricing'!$A$16:$A$616,0),MATCH('PBI data'!$D4922,'3. GRI Pricing'!$A$16:$AP$16,0)),0)</f>
        <v>0</v>
      </c>
    </row>
    <row r="4923" spans="1:5" x14ac:dyDescent="0.25">
      <c r="B4923" s="1">
        <f ca="1">B4922</f>
        <v>0</v>
      </c>
      <c r="C4923" s="384">
        <f t="shared" si="717"/>
        <v>45597</v>
      </c>
      <c r="D4923" s="384">
        <f t="shared" si="717"/>
        <v>45626</v>
      </c>
      <c r="E4923" s="385">
        <f ca="1">IFERROR(INDEX('3. GRI Pricing'!$A$16:$AP$616,MATCH('PBI data'!$B4923,'3. GRI Pricing'!$A$16:$A$616,0),MATCH('PBI data'!$D4923,'3. GRI Pricing'!$A$16:$AP$16,0)),0)</f>
        <v>0</v>
      </c>
    </row>
    <row r="4924" spans="1:5" x14ac:dyDescent="0.25">
      <c r="B4924" s="1">
        <f t="shared" ref="B4924:B4933" ca="1" si="719">B4923</f>
        <v>0</v>
      </c>
      <c r="C4924" s="384">
        <f t="shared" si="717"/>
        <v>45627</v>
      </c>
      <c r="D4924" s="384">
        <f t="shared" si="717"/>
        <v>45657</v>
      </c>
      <c r="E4924" s="385">
        <f ca="1">IFERROR(INDEX('3. GRI Pricing'!$A$16:$AP$616,MATCH('PBI data'!$B4924,'3. GRI Pricing'!$A$16:$A$616,0),MATCH('PBI data'!$D4924,'3. GRI Pricing'!$A$16:$AP$16,0)),0)</f>
        <v>0</v>
      </c>
    </row>
    <row r="4925" spans="1:5" x14ac:dyDescent="0.25">
      <c r="B4925" s="1">
        <f t="shared" ca="1" si="719"/>
        <v>0</v>
      </c>
      <c r="C4925" s="384">
        <f t="shared" si="717"/>
        <v>45658</v>
      </c>
      <c r="D4925" s="384">
        <f t="shared" si="717"/>
        <v>45688</v>
      </c>
      <c r="E4925" s="385">
        <f ca="1">IFERROR(INDEX('3. GRI Pricing'!$A$16:$AP$616,MATCH('PBI data'!$B4925,'3. GRI Pricing'!$A$16:$A$616,0),MATCH('PBI data'!$D4925,'3. GRI Pricing'!$A$16:$AP$16,0)),0)</f>
        <v>0</v>
      </c>
    </row>
    <row r="4926" spans="1:5" x14ac:dyDescent="0.25">
      <c r="B4926" s="1">
        <f t="shared" ca="1" si="719"/>
        <v>0</v>
      </c>
      <c r="C4926" s="384">
        <f t="shared" si="717"/>
        <v>45689</v>
      </c>
      <c r="D4926" s="384">
        <f t="shared" si="717"/>
        <v>45716</v>
      </c>
      <c r="E4926" s="385">
        <f ca="1">IFERROR(INDEX('3. GRI Pricing'!$A$16:$AP$616,MATCH('PBI data'!$B4926,'3. GRI Pricing'!$A$16:$A$616,0),MATCH('PBI data'!$D4926,'3. GRI Pricing'!$A$16:$AP$16,0)),0)</f>
        <v>0</v>
      </c>
    </row>
    <row r="4927" spans="1:5" x14ac:dyDescent="0.25">
      <c r="B4927" s="1">
        <f t="shared" ca="1" si="719"/>
        <v>0</v>
      </c>
      <c r="C4927" s="384">
        <f t="shared" ref="C4927:D4942" si="720">C4915</f>
        <v>45717</v>
      </c>
      <c r="D4927" s="384">
        <f t="shared" si="720"/>
        <v>45747</v>
      </c>
      <c r="E4927" s="385">
        <f ca="1">IFERROR(INDEX('3. GRI Pricing'!$A$16:$AP$616,MATCH('PBI data'!$B4927,'3. GRI Pricing'!$A$16:$A$616,0),MATCH('PBI data'!$D4927,'3. GRI Pricing'!$A$16:$AP$16,0)),0)</f>
        <v>0</v>
      </c>
    </row>
    <row r="4928" spans="1:5" x14ac:dyDescent="0.25">
      <c r="B4928" s="1">
        <f t="shared" ca="1" si="719"/>
        <v>0</v>
      </c>
      <c r="C4928" s="384">
        <f t="shared" si="720"/>
        <v>45748</v>
      </c>
      <c r="D4928" s="384">
        <f t="shared" si="720"/>
        <v>45777</v>
      </c>
      <c r="E4928" s="385">
        <f ca="1">IFERROR(INDEX('3. GRI Pricing'!$A$16:$AP$616,MATCH('PBI data'!$B4928,'3. GRI Pricing'!$A$16:$A$616,0),MATCH('PBI data'!$D4928,'3. GRI Pricing'!$A$16:$AP$16,0)),0)</f>
        <v>0</v>
      </c>
    </row>
    <row r="4929" spans="1:5" x14ac:dyDescent="0.25">
      <c r="B4929" s="1">
        <f t="shared" ca="1" si="719"/>
        <v>0</v>
      </c>
      <c r="C4929" s="384">
        <f t="shared" si="720"/>
        <v>45778</v>
      </c>
      <c r="D4929" s="384">
        <f t="shared" si="720"/>
        <v>45808</v>
      </c>
      <c r="E4929" s="385">
        <f ca="1">IFERROR(INDEX('3. GRI Pricing'!$A$16:$AP$616,MATCH('PBI data'!$B4929,'3. GRI Pricing'!$A$16:$A$616,0),MATCH('PBI data'!$D4929,'3. GRI Pricing'!$A$16:$AP$16,0)),0)</f>
        <v>0</v>
      </c>
    </row>
    <row r="4930" spans="1:5" x14ac:dyDescent="0.25">
      <c r="B4930" s="1">
        <f t="shared" ca="1" si="719"/>
        <v>0</v>
      </c>
      <c r="C4930" s="384">
        <f t="shared" si="720"/>
        <v>45809</v>
      </c>
      <c r="D4930" s="384">
        <f t="shared" si="720"/>
        <v>45838</v>
      </c>
      <c r="E4930" s="385">
        <f ca="1">IFERROR(INDEX('3. GRI Pricing'!$A$16:$AP$616,MATCH('PBI data'!$B4930,'3. GRI Pricing'!$A$16:$A$616,0),MATCH('PBI data'!$D4930,'3. GRI Pricing'!$A$16:$AP$16,0)),0)</f>
        <v>0</v>
      </c>
    </row>
    <row r="4931" spans="1:5" x14ac:dyDescent="0.25">
      <c r="B4931" s="1">
        <f t="shared" ca="1" si="719"/>
        <v>0</v>
      </c>
      <c r="C4931" s="384">
        <f t="shared" si="720"/>
        <v>45839</v>
      </c>
      <c r="D4931" s="384">
        <f t="shared" si="720"/>
        <v>45869</v>
      </c>
      <c r="E4931" s="385">
        <f ca="1">IFERROR(INDEX('3. GRI Pricing'!$A$16:$AP$616,MATCH('PBI data'!$B4931,'3. GRI Pricing'!$A$16:$A$616,0),MATCH('PBI data'!$D4931,'3. GRI Pricing'!$A$16:$AP$16,0)),0)</f>
        <v>0</v>
      </c>
    </row>
    <row r="4932" spans="1:5" x14ac:dyDescent="0.25">
      <c r="B4932" s="1">
        <f t="shared" ca="1" si="719"/>
        <v>0</v>
      </c>
      <c r="C4932" s="384">
        <f t="shared" si="720"/>
        <v>45870</v>
      </c>
      <c r="D4932" s="384">
        <f t="shared" si="720"/>
        <v>45900</v>
      </c>
      <c r="E4932" s="385">
        <f ca="1">IFERROR(INDEX('3. GRI Pricing'!$A$16:$AP$616,MATCH('PBI data'!$B4932,'3. GRI Pricing'!$A$16:$A$616,0),MATCH('PBI data'!$D4932,'3. GRI Pricing'!$A$16:$AP$16,0)),0)</f>
        <v>0</v>
      </c>
    </row>
    <row r="4933" spans="1:5" x14ac:dyDescent="0.25">
      <c r="B4933" s="1">
        <f t="shared" ca="1" si="719"/>
        <v>0</v>
      </c>
      <c r="C4933" s="384">
        <f t="shared" si="720"/>
        <v>45901</v>
      </c>
      <c r="D4933" s="384">
        <f t="shared" si="720"/>
        <v>45930</v>
      </c>
      <c r="E4933" s="385">
        <f ca="1">IFERROR(INDEX('3. GRI Pricing'!$A$16:$AP$616,MATCH('PBI data'!$B4933,'3. GRI Pricing'!$A$16:$A$616,0),MATCH('PBI data'!$D4933,'3. GRI Pricing'!$A$16:$AP$16,0)),0)</f>
        <v>0</v>
      </c>
    </row>
    <row r="4934" spans="1:5" x14ac:dyDescent="0.25">
      <c r="A4934" s="381">
        <f>A4922+1</f>
        <v>412</v>
      </c>
      <c r="B4934" s="383">
        <f ca="1">OFFSET('3. GRI Pricing'!$A$16,'PBI data'!A4934,0)</f>
        <v>0</v>
      </c>
      <c r="C4934" s="384">
        <f t="shared" si="720"/>
        <v>45566</v>
      </c>
      <c r="D4934" s="384">
        <f t="shared" si="720"/>
        <v>45596</v>
      </c>
      <c r="E4934" s="385">
        <f ca="1">IFERROR(INDEX('3. GRI Pricing'!$A$16:$AP$616,MATCH('PBI data'!$B4934,'3. GRI Pricing'!$A$16:$A$616,0),MATCH('PBI data'!$D4934,'3. GRI Pricing'!$A$16:$AP$16,0)),0)</f>
        <v>0</v>
      </c>
    </row>
    <row r="4935" spans="1:5" x14ac:dyDescent="0.25">
      <c r="B4935" s="1">
        <f ca="1">B4934</f>
        <v>0</v>
      </c>
      <c r="C4935" s="384">
        <f t="shared" si="720"/>
        <v>45597</v>
      </c>
      <c r="D4935" s="384">
        <f t="shared" si="720"/>
        <v>45626</v>
      </c>
      <c r="E4935" s="385">
        <f ca="1">IFERROR(INDEX('3. GRI Pricing'!$A$16:$AP$616,MATCH('PBI data'!$B4935,'3. GRI Pricing'!$A$16:$A$616,0),MATCH('PBI data'!$D4935,'3. GRI Pricing'!$A$16:$AP$16,0)),0)</f>
        <v>0</v>
      </c>
    </row>
    <row r="4936" spans="1:5" x14ac:dyDescent="0.25">
      <c r="B4936" s="1">
        <f t="shared" ref="B4936:B4945" ca="1" si="721">B4935</f>
        <v>0</v>
      </c>
      <c r="C4936" s="384">
        <f t="shared" si="720"/>
        <v>45627</v>
      </c>
      <c r="D4936" s="384">
        <f t="shared" si="720"/>
        <v>45657</v>
      </c>
      <c r="E4936" s="385">
        <f ca="1">IFERROR(INDEX('3. GRI Pricing'!$A$16:$AP$616,MATCH('PBI data'!$B4936,'3. GRI Pricing'!$A$16:$A$616,0),MATCH('PBI data'!$D4936,'3. GRI Pricing'!$A$16:$AP$16,0)),0)</f>
        <v>0</v>
      </c>
    </row>
    <row r="4937" spans="1:5" x14ac:dyDescent="0.25">
      <c r="B4937" s="1">
        <f t="shared" ca="1" si="721"/>
        <v>0</v>
      </c>
      <c r="C4937" s="384">
        <f t="shared" si="720"/>
        <v>45658</v>
      </c>
      <c r="D4937" s="384">
        <f t="shared" si="720"/>
        <v>45688</v>
      </c>
      <c r="E4937" s="385">
        <f ca="1">IFERROR(INDEX('3. GRI Pricing'!$A$16:$AP$616,MATCH('PBI data'!$B4937,'3. GRI Pricing'!$A$16:$A$616,0),MATCH('PBI data'!$D4937,'3. GRI Pricing'!$A$16:$AP$16,0)),0)</f>
        <v>0</v>
      </c>
    </row>
    <row r="4938" spans="1:5" x14ac:dyDescent="0.25">
      <c r="B4938" s="1">
        <f t="shared" ca="1" si="721"/>
        <v>0</v>
      </c>
      <c r="C4938" s="384">
        <f t="shared" si="720"/>
        <v>45689</v>
      </c>
      <c r="D4938" s="384">
        <f t="shared" si="720"/>
        <v>45716</v>
      </c>
      <c r="E4938" s="385">
        <f ca="1">IFERROR(INDEX('3. GRI Pricing'!$A$16:$AP$616,MATCH('PBI data'!$B4938,'3. GRI Pricing'!$A$16:$A$616,0),MATCH('PBI data'!$D4938,'3. GRI Pricing'!$A$16:$AP$16,0)),0)</f>
        <v>0</v>
      </c>
    </row>
    <row r="4939" spans="1:5" x14ac:dyDescent="0.25">
      <c r="B4939" s="1">
        <f t="shared" ca="1" si="721"/>
        <v>0</v>
      </c>
      <c r="C4939" s="384">
        <f t="shared" si="720"/>
        <v>45717</v>
      </c>
      <c r="D4939" s="384">
        <f t="shared" si="720"/>
        <v>45747</v>
      </c>
      <c r="E4939" s="385">
        <f ca="1">IFERROR(INDEX('3. GRI Pricing'!$A$16:$AP$616,MATCH('PBI data'!$B4939,'3. GRI Pricing'!$A$16:$A$616,0),MATCH('PBI data'!$D4939,'3. GRI Pricing'!$A$16:$AP$16,0)),0)</f>
        <v>0</v>
      </c>
    </row>
    <row r="4940" spans="1:5" x14ac:dyDescent="0.25">
      <c r="B4940" s="1">
        <f t="shared" ca="1" si="721"/>
        <v>0</v>
      </c>
      <c r="C4940" s="384">
        <f t="shared" si="720"/>
        <v>45748</v>
      </c>
      <c r="D4940" s="384">
        <f t="shared" si="720"/>
        <v>45777</v>
      </c>
      <c r="E4940" s="385">
        <f ca="1">IFERROR(INDEX('3. GRI Pricing'!$A$16:$AP$616,MATCH('PBI data'!$B4940,'3. GRI Pricing'!$A$16:$A$616,0),MATCH('PBI data'!$D4940,'3. GRI Pricing'!$A$16:$AP$16,0)),0)</f>
        <v>0</v>
      </c>
    </row>
    <row r="4941" spans="1:5" x14ac:dyDescent="0.25">
      <c r="B4941" s="1">
        <f t="shared" ca="1" si="721"/>
        <v>0</v>
      </c>
      <c r="C4941" s="384">
        <f t="shared" si="720"/>
        <v>45778</v>
      </c>
      <c r="D4941" s="384">
        <f t="shared" si="720"/>
        <v>45808</v>
      </c>
      <c r="E4941" s="385">
        <f ca="1">IFERROR(INDEX('3. GRI Pricing'!$A$16:$AP$616,MATCH('PBI data'!$B4941,'3. GRI Pricing'!$A$16:$A$616,0),MATCH('PBI data'!$D4941,'3. GRI Pricing'!$A$16:$AP$16,0)),0)</f>
        <v>0</v>
      </c>
    </row>
    <row r="4942" spans="1:5" x14ac:dyDescent="0.25">
      <c r="B4942" s="1">
        <f t="shared" ca="1" si="721"/>
        <v>0</v>
      </c>
      <c r="C4942" s="384">
        <f t="shared" si="720"/>
        <v>45809</v>
      </c>
      <c r="D4942" s="384">
        <f t="shared" si="720"/>
        <v>45838</v>
      </c>
      <c r="E4942" s="385">
        <f ca="1">IFERROR(INDEX('3. GRI Pricing'!$A$16:$AP$616,MATCH('PBI data'!$B4942,'3. GRI Pricing'!$A$16:$A$616,0),MATCH('PBI data'!$D4942,'3. GRI Pricing'!$A$16:$AP$16,0)),0)</f>
        <v>0</v>
      </c>
    </row>
    <row r="4943" spans="1:5" x14ac:dyDescent="0.25">
      <c r="B4943" s="1">
        <f t="shared" ca="1" si="721"/>
        <v>0</v>
      </c>
      <c r="C4943" s="384">
        <f t="shared" ref="C4943:D4958" si="722">C4931</f>
        <v>45839</v>
      </c>
      <c r="D4943" s="384">
        <f t="shared" si="722"/>
        <v>45869</v>
      </c>
      <c r="E4943" s="385">
        <f ca="1">IFERROR(INDEX('3. GRI Pricing'!$A$16:$AP$616,MATCH('PBI data'!$B4943,'3. GRI Pricing'!$A$16:$A$616,0),MATCH('PBI data'!$D4943,'3. GRI Pricing'!$A$16:$AP$16,0)),0)</f>
        <v>0</v>
      </c>
    </row>
    <row r="4944" spans="1:5" x14ac:dyDescent="0.25">
      <c r="B4944" s="1">
        <f t="shared" ca="1" si="721"/>
        <v>0</v>
      </c>
      <c r="C4944" s="384">
        <f t="shared" si="722"/>
        <v>45870</v>
      </c>
      <c r="D4944" s="384">
        <f t="shared" si="722"/>
        <v>45900</v>
      </c>
      <c r="E4944" s="385">
        <f ca="1">IFERROR(INDEX('3. GRI Pricing'!$A$16:$AP$616,MATCH('PBI data'!$B4944,'3. GRI Pricing'!$A$16:$A$616,0),MATCH('PBI data'!$D4944,'3. GRI Pricing'!$A$16:$AP$16,0)),0)</f>
        <v>0</v>
      </c>
    </row>
    <row r="4945" spans="1:5" x14ac:dyDescent="0.25">
      <c r="B4945" s="1">
        <f t="shared" ca="1" si="721"/>
        <v>0</v>
      </c>
      <c r="C4945" s="384">
        <f t="shared" si="722"/>
        <v>45901</v>
      </c>
      <c r="D4945" s="384">
        <f t="shared" si="722"/>
        <v>45930</v>
      </c>
      <c r="E4945" s="385">
        <f ca="1">IFERROR(INDEX('3. GRI Pricing'!$A$16:$AP$616,MATCH('PBI data'!$B4945,'3. GRI Pricing'!$A$16:$A$616,0),MATCH('PBI data'!$D4945,'3. GRI Pricing'!$A$16:$AP$16,0)),0)</f>
        <v>0</v>
      </c>
    </row>
    <row r="4946" spans="1:5" x14ac:dyDescent="0.25">
      <c r="A4946" s="381">
        <f>A4934+1</f>
        <v>413</v>
      </c>
      <c r="B4946" s="383">
        <f ca="1">OFFSET('3. GRI Pricing'!$A$16,'PBI data'!A4946,0)</f>
        <v>0</v>
      </c>
      <c r="C4946" s="384">
        <f t="shared" si="722"/>
        <v>45566</v>
      </c>
      <c r="D4946" s="384">
        <f t="shared" si="722"/>
        <v>45596</v>
      </c>
      <c r="E4946" s="385">
        <f ca="1">IFERROR(INDEX('3. GRI Pricing'!$A$16:$AP$616,MATCH('PBI data'!$B4946,'3. GRI Pricing'!$A$16:$A$616,0),MATCH('PBI data'!$D4946,'3. GRI Pricing'!$A$16:$AP$16,0)),0)</f>
        <v>0</v>
      </c>
    </row>
    <row r="4947" spans="1:5" x14ac:dyDescent="0.25">
      <c r="B4947" s="1">
        <f ca="1">B4946</f>
        <v>0</v>
      </c>
      <c r="C4947" s="384">
        <f t="shared" si="722"/>
        <v>45597</v>
      </c>
      <c r="D4947" s="384">
        <f t="shared" si="722"/>
        <v>45626</v>
      </c>
      <c r="E4947" s="385">
        <f ca="1">IFERROR(INDEX('3. GRI Pricing'!$A$16:$AP$616,MATCH('PBI data'!$B4947,'3. GRI Pricing'!$A$16:$A$616,0),MATCH('PBI data'!$D4947,'3. GRI Pricing'!$A$16:$AP$16,0)),0)</f>
        <v>0</v>
      </c>
    </row>
    <row r="4948" spans="1:5" x14ac:dyDescent="0.25">
      <c r="B4948" s="1">
        <f t="shared" ref="B4948:B4957" ca="1" si="723">B4947</f>
        <v>0</v>
      </c>
      <c r="C4948" s="384">
        <f t="shared" si="722"/>
        <v>45627</v>
      </c>
      <c r="D4948" s="384">
        <f t="shared" si="722"/>
        <v>45657</v>
      </c>
      <c r="E4948" s="385">
        <f ca="1">IFERROR(INDEX('3. GRI Pricing'!$A$16:$AP$616,MATCH('PBI data'!$B4948,'3. GRI Pricing'!$A$16:$A$616,0),MATCH('PBI data'!$D4948,'3. GRI Pricing'!$A$16:$AP$16,0)),0)</f>
        <v>0</v>
      </c>
    </row>
    <row r="4949" spans="1:5" x14ac:dyDescent="0.25">
      <c r="B4949" s="1">
        <f t="shared" ca="1" si="723"/>
        <v>0</v>
      </c>
      <c r="C4949" s="384">
        <f t="shared" si="722"/>
        <v>45658</v>
      </c>
      <c r="D4949" s="384">
        <f t="shared" si="722"/>
        <v>45688</v>
      </c>
      <c r="E4949" s="385">
        <f ca="1">IFERROR(INDEX('3. GRI Pricing'!$A$16:$AP$616,MATCH('PBI data'!$B4949,'3. GRI Pricing'!$A$16:$A$616,0),MATCH('PBI data'!$D4949,'3. GRI Pricing'!$A$16:$AP$16,0)),0)</f>
        <v>0</v>
      </c>
    </row>
    <row r="4950" spans="1:5" x14ac:dyDescent="0.25">
      <c r="B4950" s="1">
        <f t="shared" ca="1" si="723"/>
        <v>0</v>
      </c>
      <c r="C4950" s="384">
        <f t="shared" si="722"/>
        <v>45689</v>
      </c>
      <c r="D4950" s="384">
        <f t="shared" si="722"/>
        <v>45716</v>
      </c>
      <c r="E4950" s="385">
        <f ca="1">IFERROR(INDEX('3. GRI Pricing'!$A$16:$AP$616,MATCH('PBI data'!$B4950,'3. GRI Pricing'!$A$16:$A$616,0),MATCH('PBI data'!$D4950,'3. GRI Pricing'!$A$16:$AP$16,0)),0)</f>
        <v>0</v>
      </c>
    </row>
    <row r="4951" spans="1:5" x14ac:dyDescent="0.25">
      <c r="B4951" s="1">
        <f t="shared" ca="1" si="723"/>
        <v>0</v>
      </c>
      <c r="C4951" s="384">
        <f t="shared" si="722"/>
        <v>45717</v>
      </c>
      <c r="D4951" s="384">
        <f t="shared" si="722"/>
        <v>45747</v>
      </c>
      <c r="E4951" s="385">
        <f ca="1">IFERROR(INDEX('3. GRI Pricing'!$A$16:$AP$616,MATCH('PBI data'!$B4951,'3. GRI Pricing'!$A$16:$A$616,0),MATCH('PBI data'!$D4951,'3. GRI Pricing'!$A$16:$AP$16,0)),0)</f>
        <v>0</v>
      </c>
    </row>
    <row r="4952" spans="1:5" x14ac:dyDescent="0.25">
      <c r="B4952" s="1">
        <f t="shared" ca="1" si="723"/>
        <v>0</v>
      </c>
      <c r="C4952" s="384">
        <f t="shared" si="722"/>
        <v>45748</v>
      </c>
      <c r="D4952" s="384">
        <f t="shared" si="722"/>
        <v>45777</v>
      </c>
      <c r="E4952" s="385">
        <f ca="1">IFERROR(INDEX('3. GRI Pricing'!$A$16:$AP$616,MATCH('PBI data'!$B4952,'3. GRI Pricing'!$A$16:$A$616,0),MATCH('PBI data'!$D4952,'3. GRI Pricing'!$A$16:$AP$16,0)),0)</f>
        <v>0</v>
      </c>
    </row>
    <row r="4953" spans="1:5" x14ac:dyDescent="0.25">
      <c r="B4953" s="1">
        <f t="shared" ca="1" si="723"/>
        <v>0</v>
      </c>
      <c r="C4953" s="384">
        <f t="shared" si="722"/>
        <v>45778</v>
      </c>
      <c r="D4953" s="384">
        <f t="shared" si="722"/>
        <v>45808</v>
      </c>
      <c r="E4953" s="385">
        <f ca="1">IFERROR(INDEX('3. GRI Pricing'!$A$16:$AP$616,MATCH('PBI data'!$B4953,'3. GRI Pricing'!$A$16:$A$616,0),MATCH('PBI data'!$D4953,'3. GRI Pricing'!$A$16:$AP$16,0)),0)</f>
        <v>0</v>
      </c>
    </row>
    <row r="4954" spans="1:5" x14ac:dyDescent="0.25">
      <c r="B4954" s="1">
        <f t="shared" ca="1" si="723"/>
        <v>0</v>
      </c>
      <c r="C4954" s="384">
        <f t="shared" si="722"/>
        <v>45809</v>
      </c>
      <c r="D4954" s="384">
        <f t="shared" si="722"/>
        <v>45838</v>
      </c>
      <c r="E4954" s="385">
        <f ca="1">IFERROR(INDEX('3. GRI Pricing'!$A$16:$AP$616,MATCH('PBI data'!$B4954,'3. GRI Pricing'!$A$16:$A$616,0),MATCH('PBI data'!$D4954,'3. GRI Pricing'!$A$16:$AP$16,0)),0)</f>
        <v>0</v>
      </c>
    </row>
    <row r="4955" spans="1:5" x14ac:dyDescent="0.25">
      <c r="B4955" s="1">
        <f t="shared" ca="1" si="723"/>
        <v>0</v>
      </c>
      <c r="C4955" s="384">
        <f t="shared" si="722"/>
        <v>45839</v>
      </c>
      <c r="D4955" s="384">
        <f t="shared" si="722"/>
        <v>45869</v>
      </c>
      <c r="E4955" s="385">
        <f ca="1">IFERROR(INDEX('3. GRI Pricing'!$A$16:$AP$616,MATCH('PBI data'!$B4955,'3. GRI Pricing'!$A$16:$A$616,0),MATCH('PBI data'!$D4955,'3. GRI Pricing'!$A$16:$AP$16,0)),0)</f>
        <v>0</v>
      </c>
    </row>
    <row r="4956" spans="1:5" x14ac:dyDescent="0.25">
      <c r="B4956" s="1">
        <f t="shared" ca="1" si="723"/>
        <v>0</v>
      </c>
      <c r="C4956" s="384">
        <f t="shared" si="722"/>
        <v>45870</v>
      </c>
      <c r="D4956" s="384">
        <f t="shared" si="722"/>
        <v>45900</v>
      </c>
      <c r="E4956" s="385">
        <f ca="1">IFERROR(INDEX('3. GRI Pricing'!$A$16:$AP$616,MATCH('PBI data'!$B4956,'3. GRI Pricing'!$A$16:$A$616,0),MATCH('PBI data'!$D4956,'3. GRI Pricing'!$A$16:$AP$16,0)),0)</f>
        <v>0</v>
      </c>
    </row>
    <row r="4957" spans="1:5" x14ac:dyDescent="0.25">
      <c r="B4957" s="1">
        <f t="shared" ca="1" si="723"/>
        <v>0</v>
      </c>
      <c r="C4957" s="384">
        <f t="shared" si="722"/>
        <v>45901</v>
      </c>
      <c r="D4957" s="384">
        <f t="shared" si="722"/>
        <v>45930</v>
      </c>
      <c r="E4957" s="385">
        <f ca="1">IFERROR(INDEX('3. GRI Pricing'!$A$16:$AP$616,MATCH('PBI data'!$B4957,'3. GRI Pricing'!$A$16:$A$616,0),MATCH('PBI data'!$D4957,'3. GRI Pricing'!$A$16:$AP$16,0)),0)</f>
        <v>0</v>
      </c>
    </row>
    <row r="4958" spans="1:5" x14ac:dyDescent="0.25">
      <c r="A4958" s="381">
        <f>A4946+1</f>
        <v>414</v>
      </c>
      <c r="B4958" s="383">
        <f ca="1">OFFSET('3. GRI Pricing'!$A$16,'PBI data'!A4958,0)</f>
        <v>0</v>
      </c>
      <c r="C4958" s="384">
        <f t="shared" si="722"/>
        <v>45566</v>
      </c>
      <c r="D4958" s="384">
        <f t="shared" si="722"/>
        <v>45596</v>
      </c>
      <c r="E4958" s="385">
        <f ca="1">IFERROR(INDEX('3. GRI Pricing'!$A$16:$AP$616,MATCH('PBI data'!$B4958,'3. GRI Pricing'!$A$16:$A$616,0),MATCH('PBI data'!$D4958,'3. GRI Pricing'!$A$16:$AP$16,0)),0)</f>
        <v>0</v>
      </c>
    </row>
    <row r="4959" spans="1:5" x14ac:dyDescent="0.25">
      <c r="B4959" s="1">
        <f ca="1">B4958</f>
        <v>0</v>
      </c>
      <c r="C4959" s="384">
        <f t="shared" ref="C4959:D4974" si="724">C4947</f>
        <v>45597</v>
      </c>
      <c r="D4959" s="384">
        <f t="shared" si="724"/>
        <v>45626</v>
      </c>
      <c r="E4959" s="385">
        <f ca="1">IFERROR(INDEX('3. GRI Pricing'!$A$16:$AP$616,MATCH('PBI data'!$B4959,'3. GRI Pricing'!$A$16:$A$616,0),MATCH('PBI data'!$D4959,'3. GRI Pricing'!$A$16:$AP$16,0)),0)</f>
        <v>0</v>
      </c>
    </row>
    <row r="4960" spans="1:5" x14ac:dyDescent="0.25">
      <c r="B4960" s="1">
        <f t="shared" ref="B4960:B4969" ca="1" si="725">B4959</f>
        <v>0</v>
      </c>
      <c r="C4960" s="384">
        <f t="shared" si="724"/>
        <v>45627</v>
      </c>
      <c r="D4960" s="384">
        <f t="shared" si="724"/>
        <v>45657</v>
      </c>
      <c r="E4960" s="385">
        <f ca="1">IFERROR(INDEX('3. GRI Pricing'!$A$16:$AP$616,MATCH('PBI data'!$B4960,'3. GRI Pricing'!$A$16:$A$616,0),MATCH('PBI data'!$D4960,'3. GRI Pricing'!$A$16:$AP$16,0)),0)</f>
        <v>0</v>
      </c>
    </row>
    <row r="4961" spans="1:5" x14ac:dyDescent="0.25">
      <c r="B4961" s="1">
        <f t="shared" ca="1" si="725"/>
        <v>0</v>
      </c>
      <c r="C4961" s="384">
        <f t="shared" si="724"/>
        <v>45658</v>
      </c>
      <c r="D4961" s="384">
        <f t="shared" si="724"/>
        <v>45688</v>
      </c>
      <c r="E4961" s="385">
        <f ca="1">IFERROR(INDEX('3. GRI Pricing'!$A$16:$AP$616,MATCH('PBI data'!$B4961,'3. GRI Pricing'!$A$16:$A$616,0),MATCH('PBI data'!$D4961,'3. GRI Pricing'!$A$16:$AP$16,0)),0)</f>
        <v>0</v>
      </c>
    </row>
    <row r="4962" spans="1:5" x14ac:dyDescent="0.25">
      <c r="B4962" s="1">
        <f t="shared" ca="1" si="725"/>
        <v>0</v>
      </c>
      <c r="C4962" s="384">
        <f t="shared" si="724"/>
        <v>45689</v>
      </c>
      <c r="D4962" s="384">
        <f t="shared" si="724"/>
        <v>45716</v>
      </c>
      <c r="E4962" s="385">
        <f ca="1">IFERROR(INDEX('3. GRI Pricing'!$A$16:$AP$616,MATCH('PBI data'!$B4962,'3. GRI Pricing'!$A$16:$A$616,0),MATCH('PBI data'!$D4962,'3. GRI Pricing'!$A$16:$AP$16,0)),0)</f>
        <v>0</v>
      </c>
    </row>
    <row r="4963" spans="1:5" x14ac:dyDescent="0.25">
      <c r="B4963" s="1">
        <f t="shared" ca="1" si="725"/>
        <v>0</v>
      </c>
      <c r="C4963" s="384">
        <f t="shared" si="724"/>
        <v>45717</v>
      </c>
      <c r="D4963" s="384">
        <f t="shared" si="724"/>
        <v>45747</v>
      </c>
      <c r="E4963" s="385">
        <f ca="1">IFERROR(INDEX('3. GRI Pricing'!$A$16:$AP$616,MATCH('PBI data'!$B4963,'3. GRI Pricing'!$A$16:$A$616,0),MATCH('PBI data'!$D4963,'3. GRI Pricing'!$A$16:$AP$16,0)),0)</f>
        <v>0</v>
      </c>
    </row>
    <row r="4964" spans="1:5" x14ac:dyDescent="0.25">
      <c r="B4964" s="1">
        <f t="shared" ca="1" si="725"/>
        <v>0</v>
      </c>
      <c r="C4964" s="384">
        <f t="shared" si="724"/>
        <v>45748</v>
      </c>
      <c r="D4964" s="384">
        <f t="shared" si="724"/>
        <v>45777</v>
      </c>
      <c r="E4964" s="385">
        <f ca="1">IFERROR(INDEX('3. GRI Pricing'!$A$16:$AP$616,MATCH('PBI data'!$B4964,'3. GRI Pricing'!$A$16:$A$616,0),MATCH('PBI data'!$D4964,'3. GRI Pricing'!$A$16:$AP$16,0)),0)</f>
        <v>0</v>
      </c>
    </row>
    <row r="4965" spans="1:5" x14ac:dyDescent="0.25">
      <c r="B4965" s="1">
        <f t="shared" ca="1" si="725"/>
        <v>0</v>
      </c>
      <c r="C4965" s="384">
        <f t="shared" si="724"/>
        <v>45778</v>
      </c>
      <c r="D4965" s="384">
        <f t="shared" si="724"/>
        <v>45808</v>
      </c>
      <c r="E4965" s="385">
        <f ca="1">IFERROR(INDEX('3. GRI Pricing'!$A$16:$AP$616,MATCH('PBI data'!$B4965,'3. GRI Pricing'!$A$16:$A$616,0),MATCH('PBI data'!$D4965,'3. GRI Pricing'!$A$16:$AP$16,0)),0)</f>
        <v>0</v>
      </c>
    </row>
    <row r="4966" spans="1:5" x14ac:dyDescent="0.25">
      <c r="B4966" s="1">
        <f t="shared" ca="1" si="725"/>
        <v>0</v>
      </c>
      <c r="C4966" s="384">
        <f t="shared" si="724"/>
        <v>45809</v>
      </c>
      <c r="D4966" s="384">
        <f t="shared" si="724"/>
        <v>45838</v>
      </c>
      <c r="E4966" s="385">
        <f ca="1">IFERROR(INDEX('3. GRI Pricing'!$A$16:$AP$616,MATCH('PBI data'!$B4966,'3. GRI Pricing'!$A$16:$A$616,0),MATCH('PBI data'!$D4966,'3. GRI Pricing'!$A$16:$AP$16,0)),0)</f>
        <v>0</v>
      </c>
    </row>
    <row r="4967" spans="1:5" x14ac:dyDescent="0.25">
      <c r="B4967" s="1">
        <f t="shared" ca="1" si="725"/>
        <v>0</v>
      </c>
      <c r="C4967" s="384">
        <f t="shared" si="724"/>
        <v>45839</v>
      </c>
      <c r="D4967" s="384">
        <f t="shared" si="724"/>
        <v>45869</v>
      </c>
      <c r="E4967" s="385">
        <f ca="1">IFERROR(INDEX('3. GRI Pricing'!$A$16:$AP$616,MATCH('PBI data'!$B4967,'3. GRI Pricing'!$A$16:$A$616,0),MATCH('PBI data'!$D4967,'3. GRI Pricing'!$A$16:$AP$16,0)),0)</f>
        <v>0</v>
      </c>
    </row>
    <row r="4968" spans="1:5" x14ac:dyDescent="0.25">
      <c r="B4968" s="1">
        <f t="shared" ca="1" si="725"/>
        <v>0</v>
      </c>
      <c r="C4968" s="384">
        <f t="shared" si="724"/>
        <v>45870</v>
      </c>
      <c r="D4968" s="384">
        <f t="shared" si="724"/>
        <v>45900</v>
      </c>
      <c r="E4968" s="385">
        <f ca="1">IFERROR(INDEX('3. GRI Pricing'!$A$16:$AP$616,MATCH('PBI data'!$B4968,'3. GRI Pricing'!$A$16:$A$616,0),MATCH('PBI data'!$D4968,'3. GRI Pricing'!$A$16:$AP$16,0)),0)</f>
        <v>0</v>
      </c>
    </row>
    <row r="4969" spans="1:5" x14ac:dyDescent="0.25">
      <c r="B4969" s="1">
        <f t="shared" ca="1" si="725"/>
        <v>0</v>
      </c>
      <c r="C4969" s="384">
        <f t="shared" si="724"/>
        <v>45901</v>
      </c>
      <c r="D4969" s="384">
        <f t="shared" si="724"/>
        <v>45930</v>
      </c>
      <c r="E4969" s="385">
        <f ca="1">IFERROR(INDEX('3. GRI Pricing'!$A$16:$AP$616,MATCH('PBI data'!$B4969,'3. GRI Pricing'!$A$16:$A$616,0),MATCH('PBI data'!$D4969,'3. GRI Pricing'!$A$16:$AP$16,0)),0)</f>
        <v>0</v>
      </c>
    </row>
    <row r="4970" spans="1:5" x14ac:dyDescent="0.25">
      <c r="A4970" s="381">
        <f>A4958+1</f>
        <v>415</v>
      </c>
      <c r="B4970" s="383">
        <f ca="1">OFFSET('3. GRI Pricing'!$A$16,'PBI data'!A4970,0)</f>
        <v>0</v>
      </c>
      <c r="C4970" s="384">
        <f t="shared" si="724"/>
        <v>45566</v>
      </c>
      <c r="D4970" s="384">
        <f t="shared" si="724"/>
        <v>45596</v>
      </c>
      <c r="E4970" s="385">
        <f ca="1">IFERROR(INDEX('3. GRI Pricing'!$A$16:$AP$616,MATCH('PBI data'!$B4970,'3. GRI Pricing'!$A$16:$A$616,0),MATCH('PBI data'!$D4970,'3. GRI Pricing'!$A$16:$AP$16,0)),0)</f>
        <v>0</v>
      </c>
    </row>
    <row r="4971" spans="1:5" x14ac:dyDescent="0.25">
      <c r="B4971" s="1">
        <f ca="1">B4970</f>
        <v>0</v>
      </c>
      <c r="C4971" s="384">
        <f t="shared" si="724"/>
        <v>45597</v>
      </c>
      <c r="D4971" s="384">
        <f t="shared" si="724"/>
        <v>45626</v>
      </c>
      <c r="E4971" s="385">
        <f ca="1">IFERROR(INDEX('3. GRI Pricing'!$A$16:$AP$616,MATCH('PBI data'!$B4971,'3. GRI Pricing'!$A$16:$A$616,0),MATCH('PBI data'!$D4971,'3. GRI Pricing'!$A$16:$AP$16,0)),0)</f>
        <v>0</v>
      </c>
    </row>
    <row r="4972" spans="1:5" x14ac:dyDescent="0.25">
      <c r="B4972" s="1">
        <f t="shared" ref="B4972:B4981" ca="1" si="726">B4971</f>
        <v>0</v>
      </c>
      <c r="C4972" s="384">
        <f t="shared" si="724"/>
        <v>45627</v>
      </c>
      <c r="D4972" s="384">
        <f t="shared" si="724"/>
        <v>45657</v>
      </c>
      <c r="E4972" s="385">
        <f ca="1">IFERROR(INDEX('3. GRI Pricing'!$A$16:$AP$616,MATCH('PBI data'!$B4972,'3. GRI Pricing'!$A$16:$A$616,0),MATCH('PBI data'!$D4972,'3. GRI Pricing'!$A$16:$AP$16,0)),0)</f>
        <v>0</v>
      </c>
    </row>
    <row r="4973" spans="1:5" x14ac:dyDescent="0.25">
      <c r="B4973" s="1">
        <f t="shared" ca="1" si="726"/>
        <v>0</v>
      </c>
      <c r="C4973" s="384">
        <f t="shared" si="724"/>
        <v>45658</v>
      </c>
      <c r="D4973" s="384">
        <f t="shared" si="724"/>
        <v>45688</v>
      </c>
      <c r="E4973" s="385">
        <f ca="1">IFERROR(INDEX('3. GRI Pricing'!$A$16:$AP$616,MATCH('PBI data'!$B4973,'3. GRI Pricing'!$A$16:$A$616,0),MATCH('PBI data'!$D4973,'3. GRI Pricing'!$A$16:$AP$16,0)),0)</f>
        <v>0</v>
      </c>
    </row>
    <row r="4974" spans="1:5" x14ac:dyDescent="0.25">
      <c r="B4974" s="1">
        <f t="shared" ca="1" si="726"/>
        <v>0</v>
      </c>
      <c r="C4974" s="384">
        <f t="shared" si="724"/>
        <v>45689</v>
      </c>
      <c r="D4974" s="384">
        <f t="shared" si="724"/>
        <v>45716</v>
      </c>
      <c r="E4974" s="385">
        <f ca="1">IFERROR(INDEX('3. GRI Pricing'!$A$16:$AP$616,MATCH('PBI data'!$B4974,'3. GRI Pricing'!$A$16:$A$616,0),MATCH('PBI data'!$D4974,'3. GRI Pricing'!$A$16:$AP$16,0)),0)</f>
        <v>0</v>
      </c>
    </row>
    <row r="4975" spans="1:5" x14ac:dyDescent="0.25">
      <c r="B4975" s="1">
        <f t="shared" ca="1" si="726"/>
        <v>0</v>
      </c>
      <c r="C4975" s="384">
        <f t="shared" ref="C4975:D4990" si="727">C4963</f>
        <v>45717</v>
      </c>
      <c r="D4975" s="384">
        <f t="shared" si="727"/>
        <v>45747</v>
      </c>
      <c r="E4975" s="385">
        <f ca="1">IFERROR(INDEX('3. GRI Pricing'!$A$16:$AP$616,MATCH('PBI data'!$B4975,'3. GRI Pricing'!$A$16:$A$616,0),MATCH('PBI data'!$D4975,'3. GRI Pricing'!$A$16:$AP$16,0)),0)</f>
        <v>0</v>
      </c>
    </row>
    <row r="4976" spans="1:5" x14ac:dyDescent="0.25">
      <c r="B4976" s="1">
        <f t="shared" ca="1" si="726"/>
        <v>0</v>
      </c>
      <c r="C4976" s="384">
        <f t="shared" si="727"/>
        <v>45748</v>
      </c>
      <c r="D4976" s="384">
        <f t="shared" si="727"/>
        <v>45777</v>
      </c>
      <c r="E4976" s="385">
        <f ca="1">IFERROR(INDEX('3. GRI Pricing'!$A$16:$AP$616,MATCH('PBI data'!$B4976,'3. GRI Pricing'!$A$16:$A$616,0),MATCH('PBI data'!$D4976,'3. GRI Pricing'!$A$16:$AP$16,0)),0)</f>
        <v>0</v>
      </c>
    </row>
    <row r="4977" spans="1:5" x14ac:dyDescent="0.25">
      <c r="B4977" s="1">
        <f t="shared" ca="1" si="726"/>
        <v>0</v>
      </c>
      <c r="C4977" s="384">
        <f t="shared" si="727"/>
        <v>45778</v>
      </c>
      <c r="D4977" s="384">
        <f t="shared" si="727"/>
        <v>45808</v>
      </c>
      <c r="E4977" s="385">
        <f ca="1">IFERROR(INDEX('3. GRI Pricing'!$A$16:$AP$616,MATCH('PBI data'!$B4977,'3. GRI Pricing'!$A$16:$A$616,0),MATCH('PBI data'!$D4977,'3. GRI Pricing'!$A$16:$AP$16,0)),0)</f>
        <v>0</v>
      </c>
    </row>
    <row r="4978" spans="1:5" x14ac:dyDescent="0.25">
      <c r="B4978" s="1">
        <f t="shared" ca="1" si="726"/>
        <v>0</v>
      </c>
      <c r="C4978" s="384">
        <f t="shared" si="727"/>
        <v>45809</v>
      </c>
      <c r="D4978" s="384">
        <f t="shared" si="727"/>
        <v>45838</v>
      </c>
      <c r="E4978" s="385">
        <f ca="1">IFERROR(INDEX('3. GRI Pricing'!$A$16:$AP$616,MATCH('PBI data'!$B4978,'3. GRI Pricing'!$A$16:$A$616,0),MATCH('PBI data'!$D4978,'3. GRI Pricing'!$A$16:$AP$16,0)),0)</f>
        <v>0</v>
      </c>
    </row>
    <row r="4979" spans="1:5" x14ac:dyDescent="0.25">
      <c r="B4979" s="1">
        <f t="shared" ca="1" si="726"/>
        <v>0</v>
      </c>
      <c r="C4979" s="384">
        <f t="shared" si="727"/>
        <v>45839</v>
      </c>
      <c r="D4979" s="384">
        <f t="shared" si="727"/>
        <v>45869</v>
      </c>
      <c r="E4979" s="385">
        <f ca="1">IFERROR(INDEX('3. GRI Pricing'!$A$16:$AP$616,MATCH('PBI data'!$B4979,'3. GRI Pricing'!$A$16:$A$616,0),MATCH('PBI data'!$D4979,'3. GRI Pricing'!$A$16:$AP$16,0)),0)</f>
        <v>0</v>
      </c>
    </row>
    <row r="4980" spans="1:5" x14ac:dyDescent="0.25">
      <c r="B4980" s="1">
        <f t="shared" ca="1" si="726"/>
        <v>0</v>
      </c>
      <c r="C4980" s="384">
        <f t="shared" si="727"/>
        <v>45870</v>
      </c>
      <c r="D4980" s="384">
        <f t="shared" si="727"/>
        <v>45900</v>
      </c>
      <c r="E4980" s="385">
        <f ca="1">IFERROR(INDEX('3. GRI Pricing'!$A$16:$AP$616,MATCH('PBI data'!$B4980,'3. GRI Pricing'!$A$16:$A$616,0),MATCH('PBI data'!$D4980,'3. GRI Pricing'!$A$16:$AP$16,0)),0)</f>
        <v>0</v>
      </c>
    </row>
    <row r="4981" spans="1:5" x14ac:dyDescent="0.25">
      <c r="B4981" s="1">
        <f t="shared" ca="1" si="726"/>
        <v>0</v>
      </c>
      <c r="C4981" s="384">
        <f t="shared" si="727"/>
        <v>45901</v>
      </c>
      <c r="D4981" s="384">
        <f t="shared" si="727"/>
        <v>45930</v>
      </c>
      <c r="E4981" s="385">
        <f ca="1">IFERROR(INDEX('3. GRI Pricing'!$A$16:$AP$616,MATCH('PBI data'!$B4981,'3. GRI Pricing'!$A$16:$A$616,0),MATCH('PBI data'!$D4981,'3. GRI Pricing'!$A$16:$AP$16,0)),0)</f>
        <v>0</v>
      </c>
    </row>
    <row r="4982" spans="1:5" x14ac:dyDescent="0.25">
      <c r="A4982" s="381">
        <f>A4970+1</f>
        <v>416</v>
      </c>
      <c r="B4982" s="383">
        <f ca="1">OFFSET('3. GRI Pricing'!$A$16,'PBI data'!A4982,0)</f>
        <v>0</v>
      </c>
      <c r="C4982" s="384">
        <f t="shared" si="727"/>
        <v>45566</v>
      </c>
      <c r="D4982" s="384">
        <f t="shared" si="727"/>
        <v>45596</v>
      </c>
      <c r="E4982" s="385">
        <f ca="1">IFERROR(INDEX('3. GRI Pricing'!$A$16:$AP$616,MATCH('PBI data'!$B4982,'3. GRI Pricing'!$A$16:$A$616,0),MATCH('PBI data'!$D4982,'3. GRI Pricing'!$A$16:$AP$16,0)),0)</f>
        <v>0</v>
      </c>
    </row>
    <row r="4983" spans="1:5" x14ac:dyDescent="0.25">
      <c r="B4983" s="1">
        <f ca="1">B4982</f>
        <v>0</v>
      </c>
      <c r="C4983" s="384">
        <f t="shared" si="727"/>
        <v>45597</v>
      </c>
      <c r="D4983" s="384">
        <f t="shared" si="727"/>
        <v>45626</v>
      </c>
      <c r="E4983" s="385">
        <f ca="1">IFERROR(INDEX('3. GRI Pricing'!$A$16:$AP$616,MATCH('PBI data'!$B4983,'3. GRI Pricing'!$A$16:$A$616,0),MATCH('PBI data'!$D4983,'3. GRI Pricing'!$A$16:$AP$16,0)),0)</f>
        <v>0</v>
      </c>
    </row>
    <row r="4984" spans="1:5" x14ac:dyDescent="0.25">
      <c r="B4984" s="1">
        <f t="shared" ref="B4984:B4993" ca="1" si="728">B4983</f>
        <v>0</v>
      </c>
      <c r="C4984" s="384">
        <f t="shared" si="727"/>
        <v>45627</v>
      </c>
      <c r="D4984" s="384">
        <f t="shared" si="727"/>
        <v>45657</v>
      </c>
      <c r="E4984" s="385">
        <f ca="1">IFERROR(INDEX('3. GRI Pricing'!$A$16:$AP$616,MATCH('PBI data'!$B4984,'3. GRI Pricing'!$A$16:$A$616,0),MATCH('PBI data'!$D4984,'3. GRI Pricing'!$A$16:$AP$16,0)),0)</f>
        <v>0</v>
      </c>
    </row>
    <row r="4985" spans="1:5" x14ac:dyDescent="0.25">
      <c r="B4985" s="1">
        <f t="shared" ca="1" si="728"/>
        <v>0</v>
      </c>
      <c r="C4985" s="384">
        <f t="shared" si="727"/>
        <v>45658</v>
      </c>
      <c r="D4985" s="384">
        <f t="shared" si="727"/>
        <v>45688</v>
      </c>
      <c r="E4985" s="385">
        <f ca="1">IFERROR(INDEX('3. GRI Pricing'!$A$16:$AP$616,MATCH('PBI data'!$B4985,'3. GRI Pricing'!$A$16:$A$616,0),MATCH('PBI data'!$D4985,'3. GRI Pricing'!$A$16:$AP$16,0)),0)</f>
        <v>0</v>
      </c>
    </row>
    <row r="4986" spans="1:5" x14ac:dyDescent="0.25">
      <c r="B4986" s="1">
        <f t="shared" ca="1" si="728"/>
        <v>0</v>
      </c>
      <c r="C4986" s="384">
        <f t="shared" si="727"/>
        <v>45689</v>
      </c>
      <c r="D4986" s="384">
        <f t="shared" si="727"/>
        <v>45716</v>
      </c>
      <c r="E4986" s="385">
        <f ca="1">IFERROR(INDEX('3. GRI Pricing'!$A$16:$AP$616,MATCH('PBI data'!$B4986,'3. GRI Pricing'!$A$16:$A$616,0),MATCH('PBI data'!$D4986,'3. GRI Pricing'!$A$16:$AP$16,0)),0)</f>
        <v>0</v>
      </c>
    </row>
    <row r="4987" spans="1:5" x14ac:dyDescent="0.25">
      <c r="B4987" s="1">
        <f t="shared" ca="1" si="728"/>
        <v>0</v>
      </c>
      <c r="C4987" s="384">
        <f t="shared" si="727"/>
        <v>45717</v>
      </c>
      <c r="D4987" s="384">
        <f t="shared" si="727"/>
        <v>45747</v>
      </c>
      <c r="E4987" s="385">
        <f ca="1">IFERROR(INDEX('3. GRI Pricing'!$A$16:$AP$616,MATCH('PBI data'!$B4987,'3. GRI Pricing'!$A$16:$A$616,0),MATCH('PBI data'!$D4987,'3. GRI Pricing'!$A$16:$AP$16,0)),0)</f>
        <v>0</v>
      </c>
    </row>
    <row r="4988" spans="1:5" x14ac:dyDescent="0.25">
      <c r="B4988" s="1">
        <f t="shared" ca="1" si="728"/>
        <v>0</v>
      </c>
      <c r="C4988" s="384">
        <f t="shared" si="727"/>
        <v>45748</v>
      </c>
      <c r="D4988" s="384">
        <f t="shared" si="727"/>
        <v>45777</v>
      </c>
      <c r="E4988" s="385">
        <f ca="1">IFERROR(INDEX('3. GRI Pricing'!$A$16:$AP$616,MATCH('PBI data'!$B4988,'3. GRI Pricing'!$A$16:$A$616,0),MATCH('PBI data'!$D4988,'3. GRI Pricing'!$A$16:$AP$16,0)),0)</f>
        <v>0</v>
      </c>
    </row>
    <row r="4989" spans="1:5" x14ac:dyDescent="0.25">
      <c r="B4989" s="1">
        <f t="shared" ca="1" si="728"/>
        <v>0</v>
      </c>
      <c r="C4989" s="384">
        <f t="shared" si="727"/>
        <v>45778</v>
      </c>
      <c r="D4989" s="384">
        <f t="shared" si="727"/>
        <v>45808</v>
      </c>
      <c r="E4989" s="385">
        <f ca="1">IFERROR(INDEX('3. GRI Pricing'!$A$16:$AP$616,MATCH('PBI data'!$B4989,'3. GRI Pricing'!$A$16:$A$616,0),MATCH('PBI data'!$D4989,'3. GRI Pricing'!$A$16:$AP$16,0)),0)</f>
        <v>0</v>
      </c>
    </row>
    <row r="4990" spans="1:5" x14ac:dyDescent="0.25">
      <c r="B4990" s="1">
        <f t="shared" ca="1" si="728"/>
        <v>0</v>
      </c>
      <c r="C4990" s="384">
        <f t="shared" si="727"/>
        <v>45809</v>
      </c>
      <c r="D4990" s="384">
        <f t="shared" si="727"/>
        <v>45838</v>
      </c>
      <c r="E4990" s="385">
        <f ca="1">IFERROR(INDEX('3. GRI Pricing'!$A$16:$AP$616,MATCH('PBI data'!$B4990,'3. GRI Pricing'!$A$16:$A$616,0),MATCH('PBI data'!$D4990,'3. GRI Pricing'!$A$16:$AP$16,0)),0)</f>
        <v>0</v>
      </c>
    </row>
    <row r="4991" spans="1:5" x14ac:dyDescent="0.25">
      <c r="B4991" s="1">
        <f t="shared" ca="1" si="728"/>
        <v>0</v>
      </c>
      <c r="C4991" s="384">
        <f t="shared" ref="C4991:D5006" si="729">C4979</f>
        <v>45839</v>
      </c>
      <c r="D4991" s="384">
        <f t="shared" si="729"/>
        <v>45869</v>
      </c>
      <c r="E4991" s="385">
        <f ca="1">IFERROR(INDEX('3. GRI Pricing'!$A$16:$AP$616,MATCH('PBI data'!$B4991,'3. GRI Pricing'!$A$16:$A$616,0),MATCH('PBI data'!$D4991,'3. GRI Pricing'!$A$16:$AP$16,0)),0)</f>
        <v>0</v>
      </c>
    </row>
    <row r="4992" spans="1:5" x14ac:dyDescent="0.25">
      <c r="B4992" s="1">
        <f t="shared" ca="1" si="728"/>
        <v>0</v>
      </c>
      <c r="C4992" s="384">
        <f t="shared" si="729"/>
        <v>45870</v>
      </c>
      <c r="D4992" s="384">
        <f t="shared" si="729"/>
        <v>45900</v>
      </c>
      <c r="E4992" s="385">
        <f ca="1">IFERROR(INDEX('3. GRI Pricing'!$A$16:$AP$616,MATCH('PBI data'!$B4992,'3. GRI Pricing'!$A$16:$A$616,0),MATCH('PBI data'!$D4992,'3. GRI Pricing'!$A$16:$AP$16,0)),0)</f>
        <v>0</v>
      </c>
    </row>
    <row r="4993" spans="1:5" x14ac:dyDescent="0.25">
      <c r="B4993" s="1">
        <f t="shared" ca="1" si="728"/>
        <v>0</v>
      </c>
      <c r="C4993" s="384">
        <f t="shared" si="729"/>
        <v>45901</v>
      </c>
      <c r="D4993" s="384">
        <f t="shared" si="729"/>
        <v>45930</v>
      </c>
      <c r="E4993" s="385">
        <f ca="1">IFERROR(INDEX('3. GRI Pricing'!$A$16:$AP$616,MATCH('PBI data'!$B4993,'3. GRI Pricing'!$A$16:$A$616,0),MATCH('PBI data'!$D4993,'3. GRI Pricing'!$A$16:$AP$16,0)),0)</f>
        <v>0</v>
      </c>
    </row>
    <row r="4994" spans="1:5" x14ac:dyDescent="0.25">
      <c r="A4994" s="381">
        <f>A4982+1</f>
        <v>417</v>
      </c>
      <c r="B4994" s="383">
        <f ca="1">OFFSET('3. GRI Pricing'!$A$16,'PBI data'!A4994,0)</f>
        <v>0</v>
      </c>
      <c r="C4994" s="384">
        <f t="shared" si="729"/>
        <v>45566</v>
      </c>
      <c r="D4994" s="384">
        <f t="shared" si="729"/>
        <v>45596</v>
      </c>
      <c r="E4994" s="385">
        <f ca="1">IFERROR(INDEX('3. GRI Pricing'!$A$16:$AP$616,MATCH('PBI data'!$B4994,'3. GRI Pricing'!$A$16:$A$616,0),MATCH('PBI data'!$D4994,'3. GRI Pricing'!$A$16:$AP$16,0)),0)</f>
        <v>0</v>
      </c>
    </row>
    <row r="4995" spans="1:5" x14ac:dyDescent="0.25">
      <c r="B4995" s="1">
        <f ca="1">B4994</f>
        <v>0</v>
      </c>
      <c r="C4995" s="384">
        <f t="shared" si="729"/>
        <v>45597</v>
      </c>
      <c r="D4995" s="384">
        <f t="shared" si="729"/>
        <v>45626</v>
      </c>
      <c r="E4995" s="385">
        <f ca="1">IFERROR(INDEX('3. GRI Pricing'!$A$16:$AP$616,MATCH('PBI data'!$B4995,'3. GRI Pricing'!$A$16:$A$616,0),MATCH('PBI data'!$D4995,'3. GRI Pricing'!$A$16:$AP$16,0)),0)</f>
        <v>0</v>
      </c>
    </row>
    <row r="4996" spans="1:5" x14ac:dyDescent="0.25">
      <c r="B4996" s="1">
        <f t="shared" ref="B4996:B5005" ca="1" si="730">B4995</f>
        <v>0</v>
      </c>
      <c r="C4996" s="384">
        <f t="shared" si="729"/>
        <v>45627</v>
      </c>
      <c r="D4996" s="384">
        <f t="shared" si="729"/>
        <v>45657</v>
      </c>
      <c r="E4996" s="385">
        <f ca="1">IFERROR(INDEX('3. GRI Pricing'!$A$16:$AP$616,MATCH('PBI data'!$B4996,'3. GRI Pricing'!$A$16:$A$616,0),MATCH('PBI data'!$D4996,'3. GRI Pricing'!$A$16:$AP$16,0)),0)</f>
        <v>0</v>
      </c>
    </row>
    <row r="4997" spans="1:5" x14ac:dyDescent="0.25">
      <c r="B4997" s="1">
        <f t="shared" ca="1" si="730"/>
        <v>0</v>
      </c>
      <c r="C4997" s="384">
        <f t="shared" si="729"/>
        <v>45658</v>
      </c>
      <c r="D4997" s="384">
        <f t="shared" si="729"/>
        <v>45688</v>
      </c>
      <c r="E4997" s="385">
        <f ca="1">IFERROR(INDEX('3. GRI Pricing'!$A$16:$AP$616,MATCH('PBI data'!$B4997,'3. GRI Pricing'!$A$16:$A$616,0),MATCH('PBI data'!$D4997,'3. GRI Pricing'!$A$16:$AP$16,0)),0)</f>
        <v>0</v>
      </c>
    </row>
    <row r="4998" spans="1:5" x14ac:dyDescent="0.25">
      <c r="B4998" s="1">
        <f t="shared" ca="1" si="730"/>
        <v>0</v>
      </c>
      <c r="C4998" s="384">
        <f t="shared" si="729"/>
        <v>45689</v>
      </c>
      <c r="D4998" s="384">
        <f t="shared" si="729"/>
        <v>45716</v>
      </c>
      <c r="E4998" s="385">
        <f ca="1">IFERROR(INDEX('3. GRI Pricing'!$A$16:$AP$616,MATCH('PBI data'!$B4998,'3. GRI Pricing'!$A$16:$A$616,0),MATCH('PBI data'!$D4998,'3. GRI Pricing'!$A$16:$AP$16,0)),0)</f>
        <v>0</v>
      </c>
    </row>
    <row r="4999" spans="1:5" x14ac:dyDescent="0.25">
      <c r="B4999" s="1">
        <f t="shared" ca="1" si="730"/>
        <v>0</v>
      </c>
      <c r="C4999" s="384">
        <f t="shared" si="729"/>
        <v>45717</v>
      </c>
      <c r="D4999" s="384">
        <f t="shared" si="729"/>
        <v>45747</v>
      </c>
      <c r="E4999" s="385">
        <f ca="1">IFERROR(INDEX('3. GRI Pricing'!$A$16:$AP$616,MATCH('PBI data'!$B4999,'3. GRI Pricing'!$A$16:$A$616,0),MATCH('PBI data'!$D4999,'3. GRI Pricing'!$A$16:$AP$16,0)),0)</f>
        <v>0</v>
      </c>
    </row>
    <row r="5000" spans="1:5" x14ac:dyDescent="0.25">
      <c r="B5000" s="1">
        <f t="shared" ca="1" si="730"/>
        <v>0</v>
      </c>
      <c r="C5000" s="384">
        <f t="shared" si="729"/>
        <v>45748</v>
      </c>
      <c r="D5000" s="384">
        <f t="shared" si="729"/>
        <v>45777</v>
      </c>
      <c r="E5000" s="385">
        <f ca="1">IFERROR(INDEX('3. GRI Pricing'!$A$16:$AP$616,MATCH('PBI data'!$B5000,'3. GRI Pricing'!$A$16:$A$616,0),MATCH('PBI data'!$D5000,'3. GRI Pricing'!$A$16:$AP$16,0)),0)</f>
        <v>0</v>
      </c>
    </row>
    <row r="5001" spans="1:5" x14ac:dyDescent="0.25">
      <c r="B5001" s="1">
        <f t="shared" ca="1" si="730"/>
        <v>0</v>
      </c>
      <c r="C5001" s="384">
        <f t="shared" si="729"/>
        <v>45778</v>
      </c>
      <c r="D5001" s="384">
        <f t="shared" si="729"/>
        <v>45808</v>
      </c>
      <c r="E5001" s="385">
        <f ca="1">IFERROR(INDEX('3. GRI Pricing'!$A$16:$AP$616,MATCH('PBI data'!$B5001,'3. GRI Pricing'!$A$16:$A$616,0),MATCH('PBI data'!$D5001,'3. GRI Pricing'!$A$16:$AP$16,0)),0)</f>
        <v>0</v>
      </c>
    </row>
    <row r="5002" spans="1:5" x14ac:dyDescent="0.25">
      <c r="B5002" s="1">
        <f t="shared" ca="1" si="730"/>
        <v>0</v>
      </c>
      <c r="C5002" s="384">
        <f t="shared" si="729"/>
        <v>45809</v>
      </c>
      <c r="D5002" s="384">
        <f t="shared" si="729"/>
        <v>45838</v>
      </c>
      <c r="E5002" s="385">
        <f ca="1">IFERROR(INDEX('3. GRI Pricing'!$A$16:$AP$616,MATCH('PBI data'!$B5002,'3. GRI Pricing'!$A$16:$A$616,0),MATCH('PBI data'!$D5002,'3. GRI Pricing'!$A$16:$AP$16,0)),0)</f>
        <v>0</v>
      </c>
    </row>
    <row r="5003" spans="1:5" x14ac:dyDescent="0.25">
      <c r="B5003" s="1">
        <f t="shared" ca="1" si="730"/>
        <v>0</v>
      </c>
      <c r="C5003" s="384">
        <f t="shared" si="729"/>
        <v>45839</v>
      </c>
      <c r="D5003" s="384">
        <f t="shared" si="729"/>
        <v>45869</v>
      </c>
      <c r="E5003" s="385">
        <f ca="1">IFERROR(INDEX('3. GRI Pricing'!$A$16:$AP$616,MATCH('PBI data'!$B5003,'3. GRI Pricing'!$A$16:$A$616,0),MATCH('PBI data'!$D5003,'3. GRI Pricing'!$A$16:$AP$16,0)),0)</f>
        <v>0</v>
      </c>
    </row>
    <row r="5004" spans="1:5" x14ac:dyDescent="0.25">
      <c r="B5004" s="1">
        <f t="shared" ca="1" si="730"/>
        <v>0</v>
      </c>
      <c r="C5004" s="384">
        <f t="shared" si="729"/>
        <v>45870</v>
      </c>
      <c r="D5004" s="384">
        <f t="shared" si="729"/>
        <v>45900</v>
      </c>
      <c r="E5004" s="385">
        <f ca="1">IFERROR(INDEX('3. GRI Pricing'!$A$16:$AP$616,MATCH('PBI data'!$B5004,'3. GRI Pricing'!$A$16:$A$616,0),MATCH('PBI data'!$D5004,'3. GRI Pricing'!$A$16:$AP$16,0)),0)</f>
        <v>0</v>
      </c>
    </row>
    <row r="5005" spans="1:5" x14ac:dyDescent="0.25">
      <c r="B5005" s="1">
        <f t="shared" ca="1" si="730"/>
        <v>0</v>
      </c>
      <c r="C5005" s="384">
        <f t="shared" si="729"/>
        <v>45901</v>
      </c>
      <c r="D5005" s="384">
        <f t="shared" si="729"/>
        <v>45930</v>
      </c>
      <c r="E5005" s="385">
        <f ca="1">IFERROR(INDEX('3. GRI Pricing'!$A$16:$AP$616,MATCH('PBI data'!$B5005,'3. GRI Pricing'!$A$16:$A$616,0),MATCH('PBI data'!$D5005,'3. GRI Pricing'!$A$16:$AP$16,0)),0)</f>
        <v>0</v>
      </c>
    </row>
    <row r="5006" spans="1:5" x14ac:dyDescent="0.25">
      <c r="A5006" s="381">
        <f>A4994+1</f>
        <v>418</v>
      </c>
      <c r="B5006" s="383">
        <f ca="1">OFFSET('3. GRI Pricing'!$A$16,'PBI data'!A5006,0)</f>
        <v>0</v>
      </c>
      <c r="C5006" s="384">
        <f t="shared" si="729"/>
        <v>45566</v>
      </c>
      <c r="D5006" s="384">
        <f t="shared" si="729"/>
        <v>45596</v>
      </c>
      <c r="E5006" s="385">
        <f ca="1">IFERROR(INDEX('3. GRI Pricing'!$A$16:$AP$616,MATCH('PBI data'!$B5006,'3. GRI Pricing'!$A$16:$A$616,0),MATCH('PBI data'!$D5006,'3. GRI Pricing'!$A$16:$AP$16,0)),0)</f>
        <v>0</v>
      </c>
    </row>
    <row r="5007" spans="1:5" x14ac:dyDescent="0.25">
      <c r="B5007" s="1">
        <f ca="1">B5006</f>
        <v>0</v>
      </c>
      <c r="C5007" s="384">
        <f t="shared" ref="C5007:D5022" si="731">C4995</f>
        <v>45597</v>
      </c>
      <c r="D5007" s="384">
        <f t="shared" si="731"/>
        <v>45626</v>
      </c>
      <c r="E5007" s="385">
        <f ca="1">IFERROR(INDEX('3. GRI Pricing'!$A$16:$AP$616,MATCH('PBI data'!$B5007,'3. GRI Pricing'!$A$16:$A$616,0),MATCH('PBI data'!$D5007,'3. GRI Pricing'!$A$16:$AP$16,0)),0)</f>
        <v>0</v>
      </c>
    </row>
    <row r="5008" spans="1:5" x14ac:dyDescent="0.25">
      <c r="B5008" s="1">
        <f t="shared" ref="B5008:B5017" ca="1" si="732">B5007</f>
        <v>0</v>
      </c>
      <c r="C5008" s="384">
        <f t="shared" si="731"/>
        <v>45627</v>
      </c>
      <c r="D5008" s="384">
        <f t="shared" si="731"/>
        <v>45657</v>
      </c>
      <c r="E5008" s="385">
        <f ca="1">IFERROR(INDEX('3. GRI Pricing'!$A$16:$AP$616,MATCH('PBI data'!$B5008,'3. GRI Pricing'!$A$16:$A$616,0),MATCH('PBI data'!$D5008,'3. GRI Pricing'!$A$16:$AP$16,0)),0)</f>
        <v>0</v>
      </c>
    </row>
    <row r="5009" spans="1:5" x14ac:dyDescent="0.25">
      <c r="B5009" s="1">
        <f t="shared" ca="1" si="732"/>
        <v>0</v>
      </c>
      <c r="C5009" s="384">
        <f t="shared" si="731"/>
        <v>45658</v>
      </c>
      <c r="D5009" s="384">
        <f t="shared" si="731"/>
        <v>45688</v>
      </c>
      <c r="E5009" s="385">
        <f ca="1">IFERROR(INDEX('3. GRI Pricing'!$A$16:$AP$616,MATCH('PBI data'!$B5009,'3. GRI Pricing'!$A$16:$A$616,0),MATCH('PBI data'!$D5009,'3. GRI Pricing'!$A$16:$AP$16,0)),0)</f>
        <v>0</v>
      </c>
    </row>
    <row r="5010" spans="1:5" x14ac:dyDescent="0.25">
      <c r="B5010" s="1">
        <f t="shared" ca="1" si="732"/>
        <v>0</v>
      </c>
      <c r="C5010" s="384">
        <f t="shared" si="731"/>
        <v>45689</v>
      </c>
      <c r="D5010" s="384">
        <f t="shared" si="731"/>
        <v>45716</v>
      </c>
      <c r="E5010" s="385">
        <f ca="1">IFERROR(INDEX('3. GRI Pricing'!$A$16:$AP$616,MATCH('PBI data'!$B5010,'3. GRI Pricing'!$A$16:$A$616,0),MATCH('PBI data'!$D5010,'3. GRI Pricing'!$A$16:$AP$16,0)),0)</f>
        <v>0</v>
      </c>
    </row>
    <row r="5011" spans="1:5" x14ac:dyDescent="0.25">
      <c r="B5011" s="1">
        <f t="shared" ca="1" si="732"/>
        <v>0</v>
      </c>
      <c r="C5011" s="384">
        <f t="shared" si="731"/>
        <v>45717</v>
      </c>
      <c r="D5011" s="384">
        <f t="shared" si="731"/>
        <v>45747</v>
      </c>
      <c r="E5011" s="385">
        <f ca="1">IFERROR(INDEX('3. GRI Pricing'!$A$16:$AP$616,MATCH('PBI data'!$B5011,'3. GRI Pricing'!$A$16:$A$616,0),MATCH('PBI data'!$D5011,'3. GRI Pricing'!$A$16:$AP$16,0)),0)</f>
        <v>0</v>
      </c>
    </row>
    <row r="5012" spans="1:5" x14ac:dyDescent="0.25">
      <c r="B5012" s="1">
        <f t="shared" ca="1" si="732"/>
        <v>0</v>
      </c>
      <c r="C5012" s="384">
        <f t="shared" si="731"/>
        <v>45748</v>
      </c>
      <c r="D5012" s="384">
        <f t="shared" si="731"/>
        <v>45777</v>
      </c>
      <c r="E5012" s="385">
        <f ca="1">IFERROR(INDEX('3. GRI Pricing'!$A$16:$AP$616,MATCH('PBI data'!$B5012,'3. GRI Pricing'!$A$16:$A$616,0),MATCH('PBI data'!$D5012,'3. GRI Pricing'!$A$16:$AP$16,0)),0)</f>
        <v>0</v>
      </c>
    </row>
    <row r="5013" spans="1:5" x14ac:dyDescent="0.25">
      <c r="B5013" s="1">
        <f t="shared" ca="1" si="732"/>
        <v>0</v>
      </c>
      <c r="C5013" s="384">
        <f t="shared" si="731"/>
        <v>45778</v>
      </c>
      <c r="D5013" s="384">
        <f t="shared" si="731"/>
        <v>45808</v>
      </c>
      <c r="E5013" s="385">
        <f ca="1">IFERROR(INDEX('3. GRI Pricing'!$A$16:$AP$616,MATCH('PBI data'!$B5013,'3. GRI Pricing'!$A$16:$A$616,0),MATCH('PBI data'!$D5013,'3. GRI Pricing'!$A$16:$AP$16,0)),0)</f>
        <v>0</v>
      </c>
    </row>
    <row r="5014" spans="1:5" x14ac:dyDescent="0.25">
      <c r="B5014" s="1">
        <f t="shared" ca="1" si="732"/>
        <v>0</v>
      </c>
      <c r="C5014" s="384">
        <f t="shared" si="731"/>
        <v>45809</v>
      </c>
      <c r="D5014" s="384">
        <f t="shared" si="731"/>
        <v>45838</v>
      </c>
      <c r="E5014" s="385">
        <f ca="1">IFERROR(INDEX('3. GRI Pricing'!$A$16:$AP$616,MATCH('PBI data'!$B5014,'3. GRI Pricing'!$A$16:$A$616,0),MATCH('PBI data'!$D5014,'3. GRI Pricing'!$A$16:$AP$16,0)),0)</f>
        <v>0</v>
      </c>
    </row>
    <row r="5015" spans="1:5" x14ac:dyDescent="0.25">
      <c r="B5015" s="1">
        <f t="shared" ca="1" si="732"/>
        <v>0</v>
      </c>
      <c r="C5015" s="384">
        <f t="shared" si="731"/>
        <v>45839</v>
      </c>
      <c r="D5015" s="384">
        <f t="shared" si="731"/>
        <v>45869</v>
      </c>
      <c r="E5015" s="385">
        <f ca="1">IFERROR(INDEX('3. GRI Pricing'!$A$16:$AP$616,MATCH('PBI data'!$B5015,'3. GRI Pricing'!$A$16:$A$616,0),MATCH('PBI data'!$D5015,'3. GRI Pricing'!$A$16:$AP$16,0)),0)</f>
        <v>0</v>
      </c>
    </row>
    <row r="5016" spans="1:5" x14ac:dyDescent="0.25">
      <c r="B5016" s="1">
        <f t="shared" ca="1" si="732"/>
        <v>0</v>
      </c>
      <c r="C5016" s="384">
        <f t="shared" si="731"/>
        <v>45870</v>
      </c>
      <c r="D5016" s="384">
        <f t="shared" si="731"/>
        <v>45900</v>
      </c>
      <c r="E5016" s="385">
        <f ca="1">IFERROR(INDEX('3. GRI Pricing'!$A$16:$AP$616,MATCH('PBI data'!$B5016,'3. GRI Pricing'!$A$16:$A$616,0),MATCH('PBI data'!$D5016,'3. GRI Pricing'!$A$16:$AP$16,0)),0)</f>
        <v>0</v>
      </c>
    </row>
    <row r="5017" spans="1:5" x14ac:dyDescent="0.25">
      <c r="B5017" s="1">
        <f t="shared" ca="1" si="732"/>
        <v>0</v>
      </c>
      <c r="C5017" s="384">
        <f t="shared" si="731"/>
        <v>45901</v>
      </c>
      <c r="D5017" s="384">
        <f t="shared" si="731"/>
        <v>45930</v>
      </c>
      <c r="E5017" s="385">
        <f ca="1">IFERROR(INDEX('3. GRI Pricing'!$A$16:$AP$616,MATCH('PBI data'!$B5017,'3. GRI Pricing'!$A$16:$A$616,0),MATCH('PBI data'!$D5017,'3. GRI Pricing'!$A$16:$AP$16,0)),0)</f>
        <v>0</v>
      </c>
    </row>
    <row r="5018" spans="1:5" x14ac:dyDescent="0.25">
      <c r="A5018" s="381">
        <f>A5006+1</f>
        <v>419</v>
      </c>
      <c r="B5018" s="383">
        <f ca="1">OFFSET('3. GRI Pricing'!$A$16,'PBI data'!A5018,0)</f>
        <v>0</v>
      </c>
      <c r="C5018" s="384">
        <f t="shared" si="731"/>
        <v>45566</v>
      </c>
      <c r="D5018" s="384">
        <f t="shared" si="731"/>
        <v>45596</v>
      </c>
      <c r="E5018" s="385">
        <f ca="1">IFERROR(INDEX('3. GRI Pricing'!$A$16:$AP$616,MATCH('PBI data'!$B5018,'3. GRI Pricing'!$A$16:$A$616,0),MATCH('PBI data'!$D5018,'3. GRI Pricing'!$A$16:$AP$16,0)),0)</f>
        <v>0</v>
      </c>
    </row>
    <row r="5019" spans="1:5" x14ac:dyDescent="0.25">
      <c r="B5019" s="1">
        <f ca="1">B5018</f>
        <v>0</v>
      </c>
      <c r="C5019" s="384">
        <f t="shared" si="731"/>
        <v>45597</v>
      </c>
      <c r="D5019" s="384">
        <f t="shared" si="731"/>
        <v>45626</v>
      </c>
      <c r="E5019" s="385">
        <f ca="1">IFERROR(INDEX('3. GRI Pricing'!$A$16:$AP$616,MATCH('PBI data'!$B5019,'3. GRI Pricing'!$A$16:$A$616,0),MATCH('PBI data'!$D5019,'3. GRI Pricing'!$A$16:$AP$16,0)),0)</f>
        <v>0</v>
      </c>
    </row>
    <row r="5020" spans="1:5" x14ac:dyDescent="0.25">
      <c r="B5020" s="1">
        <f t="shared" ref="B5020:B5029" ca="1" si="733">B5019</f>
        <v>0</v>
      </c>
      <c r="C5020" s="384">
        <f t="shared" si="731"/>
        <v>45627</v>
      </c>
      <c r="D5020" s="384">
        <f t="shared" si="731"/>
        <v>45657</v>
      </c>
      <c r="E5020" s="385">
        <f ca="1">IFERROR(INDEX('3. GRI Pricing'!$A$16:$AP$616,MATCH('PBI data'!$B5020,'3. GRI Pricing'!$A$16:$A$616,0),MATCH('PBI data'!$D5020,'3. GRI Pricing'!$A$16:$AP$16,0)),0)</f>
        <v>0</v>
      </c>
    </row>
    <row r="5021" spans="1:5" x14ac:dyDescent="0.25">
      <c r="B5021" s="1">
        <f t="shared" ca="1" si="733"/>
        <v>0</v>
      </c>
      <c r="C5021" s="384">
        <f t="shared" si="731"/>
        <v>45658</v>
      </c>
      <c r="D5021" s="384">
        <f t="shared" si="731"/>
        <v>45688</v>
      </c>
      <c r="E5021" s="385">
        <f ca="1">IFERROR(INDEX('3. GRI Pricing'!$A$16:$AP$616,MATCH('PBI data'!$B5021,'3. GRI Pricing'!$A$16:$A$616,0),MATCH('PBI data'!$D5021,'3. GRI Pricing'!$A$16:$AP$16,0)),0)</f>
        <v>0</v>
      </c>
    </row>
    <row r="5022" spans="1:5" x14ac:dyDescent="0.25">
      <c r="B5022" s="1">
        <f t="shared" ca="1" si="733"/>
        <v>0</v>
      </c>
      <c r="C5022" s="384">
        <f t="shared" si="731"/>
        <v>45689</v>
      </c>
      <c r="D5022" s="384">
        <f t="shared" si="731"/>
        <v>45716</v>
      </c>
      <c r="E5022" s="385">
        <f ca="1">IFERROR(INDEX('3. GRI Pricing'!$A$16:$AP$616,MATCH('PBI data'!$B5022,'3. GRI Pricing'!$A$16:$A$616,0),MATCH('PBI data'!$D5022,'3. GRI Pricing'!$A$16:$AP$16,0)),0)</f>
        <v>0</v>
      </c>
    </row>
    <row r="5023" spans="1:5" x14ac:dyDescent="0.25">
      <c r="B5023" s="1">
        <f t="shared" ca="1" si="733"/>
        <v>0</v>
      </c>
      <c r="C5023" s="384">
        <f t="shared" ref="C5023:D5038" si="734">C5011</f>
        <v>45717</v>
      </c>
      <c r="D5023" s="384">
        <f t="shared" si="734"/>
        <v>45747</v>
      </c>
      <c r="E5023" s="385">
        <f ca="1">IFERROR(INDEX('3. GRI Pricing'!$A$16:$AP$616,MATCH('PBI data'!$B5023,'3. GRI Pricing'!$A$16:$A$616,0),MATCH('PBI data'!$D5023,'3. GRI Pricing'!$A$16:$AP$16,0)),0)</f>
        <v>0</v>
      </c>
    </row>
    <row r="5024" spans="1:5" x14ac:dyDescent="0.25">
      <c r="B5024" s="1">
        <f t="shared" ca="1" si="733"/>
        <v>0</v>
      </c>
      <c r="C5024" s="384">
        <f t="shared" si="734"/>
        <v>45748</v>
      </c>
      <c r="D5024" s="384">
        <f t="shared" si="734"/>
        <v>45777</v>
      </c>
      <c r="E5024" s="385">
        <f ca="1">IFERROR(INDEX('3. GRI Pricing'!$A$16:$AP$616,MATCH('PBI data'!$B5024,'3. GRI Pricing'!$A$16:$A$616,0),MATCH('PBI data'!$D5024,'3. GRI Pricing'!$A$16:$AP$16,0)),0)</f>
        <v>0</v>
      </c>
    </row>
    <row r="5025" spans="1:5" x14ac:dyDescent="0.25">
      <c r="B5025" s="1">
        <f t="shared" ca="1" si="733"/>
        <v>0</v>
      </c>
      <c r="C5025" s="384">
        <f t="shared" si="734"/>
        <v>45778</v>
      </c>
      <c r="D5025" s="384">
        <f t="shared" si="734"/>
        <v>45808</v>
      </c>
      <c r="E5025" s="385">
        <f ca="1">IFERROR(INDEX('3. GRI Pricing'!$A$16:$AP$616,MATCH('PBI data'!$B5025,'3. GRI Pricing'!$A$16:$A$616,0),MATCH('PBI data'!$D5025,'3. GRI Pricing'!$A$16:$AP$16,0)),0)</f>
        <v>0</v>
      </c>
    </row>
    <row r="5026" spans="1:5" x14ac:dyDescent="0.25">
      <c r="B5026" s="1">
        <f t="shared" ca="1" si="733"/>
        <v>0</v>
      </c>
      <c r="C5026" s="384">
        <f t="shared" si="734"/>
        <v>45809</v>
      </c>
      <c r="D5026" s="384">
        <f t="shared" si="734"/>
        <v>45838</v>
      </c>
      <c r="E5026" s="385">
        <f ca="1">IFERROR(INDEX('3. GRI Pricing'!$A$16:$AP$616,MATCH('PBI data'!$B5026,'3. GRI Pricing'!$A$16:$A$616,0),MATCH('PBI data'!$D5026,'3. GRI Pricing'!$A$16:$AP$16,0)),0)</f>
        <v>0</v>
      </c>
    </row>
    <row r="5027" spans="1:5" x14ac:dyDescent="0.25">
      <c r="B5027" s="1">
        <f t="shared" ca="1" si="733"/>
        <v>0</v>
      </c>
      <c r="C5027" s="384">
        <f t="shared" si="734"/>
        <v>45839</v>
      </c>
      <c r="D5027" s="384">
        <f t="shared" si="734"/>
        <v>45869</v>
      </c>
      <c r="E5027" s="385">
        <f ca="1">IFERROR(INDEX('3. GRI Pricing'!$A$16:$AP$616,MATCH('PBI data'!$B5027,'3. GRI Pricing'!$A$16:$A$616,0),MATCH('PBI data'!$D5027,'3. GRI Pricing'!$A$16:$AP$16,0)),0)</f>
        <v>0</v>
      </c>
    </row>
    <row r="5028" spans="1:5" x14ac:dyDescent="0.25">
      <c r="B5028" s="1">
        <f t="shared" ca="1" si="733"/>
        <v>0</v>
      </c>
      <c r="C5028" s="384">
        <f t="shared" si="734"/>
        <v>45870</v>
      </c>
      <c r="D5028" s="384">
        <f t="shared" si="734"/>
        <v>45900</v>
      </c>
      <c r="E5028" s="385">
        <f ca="1">IFERROR(INDEX('3. GRI Pricing'!$A$16:$AP$616,MATCH('PBI data'!$B5028,'3. GRI Pricing'!$A$16:$A$616,0),MATCH('PBI data'!$D5028,'3. GRI Pricing'!$A$16:$AP$16,0)),0)</f>
        <v>0</v>
      </c>
    </row>
    <row r="5029" spans="1:5" x14ac:dyDescent="0.25">
      <c r="B5029" s="1">
        <f t="shared" ca="1" si="733"/>
        <v>0</v>
      </c>
      <c r="C5029" s="384">
        <f t="shared" si="734"/>
        <v>45901</v>
      </c>
      <c r="D5029" s="384">
        <f t="shared" si="734"/>
        <v>45930</v>
      </c>
      <c r="E5029" s="385">
        <f ca="1">IFERROR(INDEX('3. GRI Pricing'!$A$16:$AP$616,MATCH('PBI data'!$B5029,'3. GRI Pricing'!$A$16:$A$616,0),MATCH('PBI data'!$D5029,'3. GRI Pricing'!$A$16:$AP$16,0)),0)</f>
        <v>0</v>
      </c>
    </row>
    <row r="5030" spans="1:5" x14ac:dyDescent="0.25">
      <c r="A5030" s="381">
        <f>A5018+1</f>
        <v>420</v>
      </c>
      <c r="B5030" s="383">
        <f ca="1">OFFSET('3. GRI Pricing'!$A$16,'PBI data'!A5030,0)</f>
        <v>0</v>
      </c>
      <c r="C5030" s="384">
        <f t="shared" si="734"/>
        <v>45566</v>
      </c>
      <c r="D5030" s="384">
        <f t="shared" si="734"/>
        <v>45596</v>
      </c>
      <c r="E5030" s="385">
        <f ca="1">IFERROR(INDEX('3. GRI Pricing'!$A$16:$AP$616,MATCH('PBI data'!$B5030,'3. GRI Pricing'!$A$16:$A$616,0),MATCH('PBI data'!$D5030,'3. GRI Pricing'!$A$16:$AP$16,0)),0)</f>
        <v>0</v>
      </c>
    </row>
    <row r="5031" spans="1:5" x14ac:dyDescent="0.25">
      <c r="B5031" s="1">
        <f ca="1">B5030</f>
        <v>0</v>
      </c>
      <c r="C5031" s="384">
        <f t="shared" si="734"/>
        <v>45597</v>
      </c>
      <c r="D5031" s="384">
        <f t="shared" si="734"/>
        <v>45626</v>
      </c>
      <c r="E5031" s="385">
        <f ca="1">IFERROR(INDEX('3. GRI Pricing'!$A$16:$AP$616,MATCH('PBI data'!$B5031,'3. GRI Pricing'!$A$16:$A$616,0),MATCH('PBI data'!$D5031,'3. GRI Pricing'!$A$16:$AP$16,0)),0)</f>
        <v>0</v>
      </c>
    </row>
    <row r="5032" spans="1:5" x14ac:dyDescent="0.25">
      <c r="B5032" s="1">
        <f t="shared" ref="B5032:B5041" ca="1" si="735">B5031</f>
        <v>0</v>
      </c>
      <c r="C5032" s="384">
        <f t="shared" si="734"/>
        <v>45627</v>
      </c>
      <c r="D5032" s="384">
        <f t="shared" si="734"/>
        <v>45657</v>
      </c>
      <c r="E5032" s="385">
        <f ca="1">IFERROR(INDEX('3. GRI Pricing'!$A$16:$AP$616,MATCH('PBI data'!$B5032,'3. GRI Pricing'!$A$16:$A$616,0),MATCH('PBI data'!$D5032,'3. GRI Pricing'!$A$16:$AP$16,0)),0)</f>
        <v>0</v>
      </c>
    </row>
    <row r="5033" spans="1:5" x14ac:dyDescent="0.25">
      <c r="B5033" s="1">
        <f t="shared" ca="1" si="735"/>
        <v>0</v>
      </c>
      <c r="C5033" s="384">
        <f t="shared" si="734"/>
        <v>45658</v>
      </c>
      <c r="D5033" s="384">
        <f t="shared" si="734"/>
        <v>45688</v>
      </c>
      <c r="E5033" s="385">
        <f ca="1">IFERROR(INDEX('3. GRI Pricing'!$A$16:$AP$616,MATCH('PBI data'!$B5033,'3. GRI Pricing'!$A$16:$A$616,0),MATCH('PBI data'!$D5033,'3. GRI Pricing'!$A$16:$AP$16,0)),0)</f>
        <v>0</v>
      </c>
    </row>
    <row r="5034" spans="1:5" x14ac:dyDescent="0.25">
      <c r="B5034" s="1">
        <f t="shared" ca="1" si="735"/>
        <v>0</v>
      </c>
      <c r="C5034" s="384">
        <f t="shared" si="734"/>
        <v>45689</v>
      </c>
      <c r="D5034" s="384">
        <f t="shared" si="734"/>
        <v>45716</v>
      </c>
      <c r="E5034" s="385">
        <f ca="1">IFERROR(INDEX('3. GRI Pricing'!$A$16:$AP$616,MATCH('PBI data'!$B5034,'3. GRI Pricing'!$A$16:$A$616,0),MATCH('PBI data'!$D5034,'3. GRI Pricing'!$A$16:$AP$16,0)),0)</f>
        <v>0</v>
      </c>
    </row>
    <row r="5035" spans="1:5" x14ac:dyDescent="0.25">
      <c r="B5035" s="1">
        <f t="shared" ca="1" si="735"/>
        <v>0</v>
      </c>
      <c r="C5035" s="384">
        <f t="shared" si="734"/>
        <v>45717</v>
      </c>
      <c r="D5035" s="384">
        <f t="shared" si="734"/>
        <v>45747</v>
      </c>
      <c r="E5035" s="385">
        <f ca="1">IFERROR(INDEX('3. GRI Pricing'!$A$16:$AP$616,MATCH('PBI data'!$B5035,'3. GRI Pricing'!$A$16:$A$616,0),MATCH('PBI data'!$D5035,'3. GRI Pricing'!$A$16:$AP$16,0)),0)</f>
        <v>0</v>
      </c>
    </row>
    <row r="5036" spans="1:5" x14ac:dyDescent="0.25">
      <c r="B5036" s="1">
        <f t="shared" ca="1" si="735"/>
        <v>0</v>
      </c>
      <c r="C5036" s="384">
        <f t="shared" si="734"/>
        <v>45748</v>
      </c>
      <c r="D5036" s="384">
        <f t="shared" si="734"/>
        <v>45777</v>
      </c>
      <c r="E5036" s="385">
        <f ca="1">IFERROR(INDEX('3. GRI Pricing'!$A$16:$AP$616,MATCH('PBI data'!$B5036,'3. GRI Pricing'!$A$16:$A$616,0),MATCH('PBI data'!$D5036,'3. GRI Pricing'!$A$16:$AP$16,0)),0)</f>
        <v>0</v>
      </c>
    </row>
    <row r="5037" spans="1:5" x14ac:dyDescent="0.25">
      <c r="B5037" s="1">
        <f t="shared" ca="1" si="735"/>
        <v>0</v>
      </c>
      <c r="C5037" s="384">
        <f t="shared" si="734"/>
        <v>45778</v>
      </c>
      <c r="D5037" s="384">
        <f t="shared" si="734"/>
        <v>45808</v>
      </c>
      <c r="E5037" s="385">
        <f ca="1">IFERROR(INDEX('3. GRI Pricing'!$A$16:$AP$616,MATCH('PBI data'!$B5037,'3. GRI Pricing'!$A$16:$A$616,0),MATCH('PBI data'!$D5037,'3. GRI Pricing'!$A$16:$AP$16,0)),0)</f>
        <v>0</v>
      </c>
    </row>
    <row r="5038" spans="1:5" x14ac:dyDescent="0.25">
      <c r="B5038" s="1">
        <f t="shared" ca="1" si="735"/>
        <v>0</v>
      </c>
      <c r="C5038" s="384">
        <f t="shared" si="734"/>
        <v>45809</v>
      </c>
      <c r="D5038" s="384">
        <f t="shared" si="734"/>
        <v>45838</v>
      </c>
      <c r="E5038" s="385">
        <f ca="1">IFERROR(INDEX('3. GRI Pricing'!$A$16:$AP$616,MATCH('PBI data'!$B5038,'3. GRI Pricing'!$A$16:$A$616,0),MATCH('PBI data'!$D5038,'3. GRI Pricing'!$A$16:$AP$16,0)),0)</f>
        <v>0</v>
      </c>
    </row>
    <row r="5039" spans="1:5" x14ac:dyDescent="0.25">
      <c r="B5039" s="1">
        <f t="shared" ca="1" si="735"/>
        <v>0</v>
      </c>
      <c r="C5039" s="384">
        <f t="shared" ref="C5039:D5054" si="736">C5027</f>
        <v>45839</v>
      </c>
      <c r="D5039" s="384">
        <f t="shared" si="736"/>
        <v>45869</v>
      </c>
      <c r="E5039" s="385">
        <f ca="1">IFERROR(INDEX('3. GRI Pricing'!$A$16:$AP$616,MATCH('PBI data'!$B5039,'3. GRI Pricing'!$A$16:$A$616,0),MATCH('PBI data'!$D5039,'3. GRI Pricing'!$A$16:$AP$16,0)),0)</f>
        <v>0</v>
      </c>
    </row>
    <row r="5040" spans="1:5" x14ac:dyDescent="0.25">
      <c r="B5040" s="1">
        <f t="shared" ca="1" si="735"/>
        <v>0</v>
      </c>
      <c r="C5040" s="384">
        <f t="shared" si="736"/>
        <v>45870</v>
      </c>
      <c r="D5040" s="384">
        <f t="shared" si="736"/>
        <v>45900</v>
      </c>
      <c r="E5040" s="385">
        <f ca="1">IFERROR(INDEX('3. GRI Pricing'!$A$16:$AP$616,MATCH('PBI data'!$B5040,'3. GRI Pricing'!$A$16:$A$616,0),MATCH('PBI data'!$D5040,'3. GRI Pricing'!$A$16:$AP$16,0)),0)</f>
        <v>0</v>
      </c>
    </row>
    <row r="5041" spans="1:5" x14ac:dyDescent="0.25">
      <c r="B5041" s="1">
        <f t="shared" ca="1" si="735"/>
        <v>0</v>
      </c>
      <c r="C5041" s="384">
        <f t="shared" si="736"/>
        <v>45901</v>
      </c>
      <c r="D5041" s="384">
        <f t="shared" si="736"/>
        <v>45930</v>
      </c>
      <c r="E5041" s="385">
        <f ca="1">IFERROR(INDEX('3. GRI Pricing'!$A$16:$AP$616,MATCH('PBI data'!$B5041,'3. GRI Pricing'!$A$16:$A$616,0),MATCH('PBI data'!$D5041,'3. GRI Pricing'!$A$16:$AP$16,0)),0)</f>
        <v>0</v>
      </c>
    </row>
    <row r="5042" spans="1:5" x14ac:dyDescent="0.25">
      <c r="A5042" s="381">
        <f>A5030+1</f>
        <v>421</v>
      </c>
      <c r="B5042" s="383">
        <f ca="1">OFFSET('3. GRI Pricing'!$A$16,'PBI data'!A5042,0)</f>
        <v>0</v>
      </c>
      <c r="C5042" s="384">
        <f t="shared" si="736"/>
        <v>45566</v>
      </c>
      <c r="D5042" s="384">
        <f t="shared" si="736"/>
        <v>45596</v>
      </c>
      <c r="E5042" s="385">
        <f ca="1">IFERROR(INDEX('3. GRI Pricing'!$A$16:$AP$616,MATCH('PBI data'!$B5042,'3. GRI Pricing'!$A$16:$A$616,0),MATCH('PBI data'!$D5042,'3. GRI Pricing'!$A$16:$AP$16,0)),0)</f>
        <v>0</v>
      </c>
    </row>
    <row r="5043" spans="1:5" x14ac:dyDescent="0.25">
      <c r="B5043" s="1">
        <f ca="1">B5042</f>
        <v>0</v>
      </c>
      <c r="C5043" s="384">
        <f t="shared" si="736"/>
        <v>45597</v>
      </c>
      <c r="D5043" s="384">
        <f t="shared" si="736"/>
        <v>45626</v>
      </c>
      <c r="E5043" s="385">
        <f ca="1">IFERROR(INDEX('3. GRI Pricing'!$A$16:$AP$616,MATCH('PBI data'!$B5043,'3. GRI Pricing'!$A$16:$A$616,0),MATCH('PBI data'!$D5043,'3. GRI Pricing'!$A$16:$AP$16,0)),0)</f>
        <v>0</v>
      </c>
    </row>
    <row r="5044" spans="1:5" x14ac:dyDescent="0.25">
      <c r="B5044" s="1">
        <f t="shared" ref="B5044:B5053" ca="1" si="737">B5043</f>
        <v>0</v>
      </c>
      <c r="C5044" s="384">
        <f t="shared" si="736"/>
        <v>45627</v>
      </c>
      <c r="D5044" s="384">
        <f t="shared" si="736"/>
        <v>45657</v>
      </c>
      <c r="E5044" s="385">
        <f ca="1">IFERROR(INDEX('3. GRI Pricing'!$A$16:$AP$616,MATCH('PBI data'!$B5044,'3. GRI Pricing'!$A$16:$A$616,0),MATCH('PBI data'!$D5044,'3. GRI Pricing'!$A$16:$AP$16,0)),0)</f>
        <v>0</v>
      </c>
    </row>
    <row r="5045" spans="1:5" x14ac:dyDescent="0.25">
      <c r="B5045" s="1">
        <f t="shared" ca="1" si="737"/>
        <v>0</v>
      </c>
      <c r="C5045" s="384">
        <f t="shared" si="736"/>
        <v>45658</v>
      </c>
      <c r="D5045" s="384">
        <f t="shared" si="736"/>
        <v>45688</v>
      </c>
      <c r="E5045" s="385">
        <f ca="1">IFERROR(INDEX('3. GRI Pricing'!$A$16:$AP$616,MATCH('PBI data'!$B5045,'3. GRI Pricing'!$A$16:$A$616,0),MATCH('PBI data'!$D5045,'3. GRI Pricing'!$A$16:$AP$16,0)),0)</f>
        <v>0</v>
      </c>
    </row>
    <row r="5046" spans="1:5" x14ac:dyDescent="0.25">
      <c r="B5046" s="1">
        <f t="shared" ca="1" si="737"/>
        <v>0</v>
      </c>
      <c r="C5046" s="384">
        <f t="shared" si="736"/>
        <v>45689</v>
      </c>
      <c r="D5046" s="384">
        <f t="shared" si="736"/>
        <v>45716</v>
      </c>
      <c r="E5046" s="385">
        <f ca="1">IFERROR(INDEX('3. GRI Pricing'!$A$16:$AP$616,MATCH('PBI data'!$B5046,'3. GRI Pricing'!$A$16:$A$616,0),MATCH('PBI data'!$D5046,'3. GRI Pricing'!$A$16:$AP$16,0)),0)</f>
        <v>0</v>
      </c>
    </row>
    <row r="5047" spans="1:5" x14ac:dyDescent="0.25">
      <c r="B5047" s="1">
        <f t="shared" ca="1" si="737"/>
        <v>0</v>
      </c>
      <c r="C5047" s="384">
        <f t="shared" si="736"/>
        <v>45717</v>
      </c>
      <c r="D5047" s="384">
        <f t="shared" si="736"/>
        <v>45747</v>
      </c>
      <c r="E5047" s="385">
        <f ca="1">IFERROR(INDEX('3. GRI Pricing'!$A$16:$AP$616,MATCH('PBI data'!$B5047,'3. GRI Pricing'!$A$16:$A$616,0),MATCH('PBI data'!$D5047,'3. GRI Pricing'!$A$16:$AP$16,0)),0)</f>
        <v>0</v>
      </c>
    </row>
    <row r="5048" spans="1:5" x14ac:dyDescent="0.25">
      <c r="B5048" s="1">
        <f t="shared" ca="1" si="737"/>
        <v>0</v>
      </c>
      <c r="C5048" s="384">
        <f t="shared" si="736"/>
        <v>45748</v>
      </c>
      <c r="D5048" s="384">
        <f t="shared" si="736"/>
        <v>45777</v>
      </c>
      <c r="E5048" s="385">
        <f ca="1">IFERROR(INDEX('3. GRI Pricing'!$A$16:$AP$616,MATCH('PBI data'!$B5048,'3. GRI Pricing'!$A$16:$A$616,0),MATCH('PBI data'!$D5048,'3. GRI Pricing'!$A$16:$AP$16,0)),0)</f>
        <v>0</v>
      </c>
    </row>
    <row r="5049" spans="1:5" x14ac:dyDescent="0.25">
      <c r="B5049" s="1">
        <f t="shared" ca="1" si="737"/>
        <v>0</v>
      </c>
      <c r="C5049" s="384">
        <f t="shared" si="736"/>
        <v>45778</v>
      </c>
      <c r="D5049" s="384">
        <f t="shared" si="736"/>
        <v>45808</v>
      </c>
      <c r="E5049" s="385">
        <f ca="1">IFERROR(INDEX('3. GRI Pricing'!$A$16:$AP$616,MATCH('PBI data'!$B5049,'3. GRI Pricing'!$A$16:$A$616,0),MATCH('PBI data'!$D5049,'3. GRI Pricing'!$A$16:$AP$16,0)),0)</f>
        <v>0</v>
      </c>
    </row>
    <row r="5050" spans="1:5" x14ac:dyDescent="0.25">
      <c r="B5050" s="1">
        <f t="shared" ca="1" si="737"/>
        <v>0</v>
      </c>
      <c r="C5050" s="384">
        <f t="shared" si="736"/>
        <v>45809</v>
      </c>
      <c r="D5050" s="384">
        <f t="shared" si="736"/>
        <v>45838</v>
      </c>
      <c r="E5050" s="385">
        <f ca="1">IFERROR(INDEX('3. GRI Pricing'!$A$16:$AP$616,MATCH('PBI data'!$B5050,'3. GRI Pricing'!$A$16:$A$616,0),MATCH('PBI data'!$D5050,'3. GRI Pricing'!$A$16:$AP$16,0)),0)</f>
        <v>0</v>
      </c>
    </row>
    <row r="5051" spans="1:5" x14ac:dyDescent="0.25">
      <c r="B5051" s="1">
        <f t="shared" ca="1" si="737"/>
        <v>0</v>
      </c>
      <c r="C5051" s="384">
        <f t="shared" si="736"/>
        <v>45839</v>
      </c>
      <c r="D5051" s="384">
        <f t="shared" si="736"/>
        <v>45869</v>
      </c>
      <c r="E5051" s="385">
        <f ca="1">IFERROR(INDEX('3. GRI Pricing'!$A$16:$AP$616,MATCH('PBI data'!$B5051,'3. GRI Pricing'!$A$16:$A$616,0),MATCH('PBI data'!$D5051,'3. GRI Pricing'!$A$16:$AP$16,0)),0)</f>
        <v>0</v>
      </c>
    </row>
    <row r="5052" spans="1:5" x14ac:dyDescent="0.25">
      <c r="B5052" s="1">
        <f t="shared" ca="1" si="737"/>
        <v>0</v>
      </c>
      <c r="C5052" s="384">
        <f t="shared" si="736"/>
        <v>45870</v>
      </c>
      <c r="D5052" s="384">
        <f t="shared" si="736"/>
        <v>45900</v>
      </c>
      <c r="E5052" s="385">
        <f ca="1">IFERROR(INDEX('3. GRI Pricing'!$A$16:$AP$616,MATCH('PBI data'!$B5052,'3. GRI Pricing'!$A$16:$A$616,0),MATCH('PBI data'!$D5052,'3. GRI Pricing'!$A$16:$AP$16,0)),0)</f>
        <v>0</v>
      </c>
    </row>
    <row r="5053" spans="1:5" x14ac:dyDescent="0.25">
      <c r="B5053" s="1">
        <f t="shared" ca="1" si="737"/>
        <v>0</v>
      </c>
      <c r="C5053" s="384">
        <f t="shared" si="736"/>
        <v>45901</v>
      </c>
      <c r="D5053" s="384">
        <f t="shared" si="736"/>
        <v>45930</v>
      </c>
      <c r="E5053" s="385">
        <f ca="1">IFERROR(INDEX('3. GRI Pricing'!$A$16:$AP$616,MATCH('PBI data'!$B5053,'3. GRI Pricing'!$A$16:$A$616,0),MATCH('PBI data'!$D5053,'3. GRI Pricing'!$A$16:$AP$16,0)),0)</f>
        <v>0</v>
      </c>
    </row>
    <row r="5054" spans="1:5" x14ac:dyDescent="0.25">
      <c r="A5054" s="381">
        <f>A5042+1</f>
        <v>422</v>
      </c>
      <c r="B5054" s="383">
        <f ca="1">OFFSET('3. GRI Pricing'!$A$16,'PBI data'!A5054,0)</f>
        <v>0</v>
      </c>
      <c r="C5054" s="384">
        <f t="shared" si="736"/>
        <v>45566</v>
      </c>
      <c r="D5054" s="384">
        <f t="shared" si="736"/>
        <v>45596</v>
      </c>
      <c r="E5054" s="385">
        <f ca="1">IFERROR(INDEX('3. GRI Pricing'!$A$16:$AP$616,MATCH('PBI data'!$B5054,'3. GRI Pricing'!$A$16:$A$616,0),MATCH('PBI data'!$D5054,'3. GRI Pricing'!$A$16:$AP$16,0)),0)</f>
        <v>0</v>
      </c>
    </row>
    <row r="5055" spans="1:5" x14ac:dyDescent="0.25">
      <c r="B5055" s="1">
        <f ca="1">B5054</f>
        <v>0</v>
      </c>
      <c r="C5055" s="384">
        <f t="shared" ref="C5055:D5070" si="738">C5043</f>
        <v>45597</v>
      </c>
      <c r="D5055" s="384">
        <f t="shared" si="738"/>
        <v>45626</v>
      </c>
      <c r="E5055" s="385">
        <f ca="1">IFERROR(INDEX('3. GRI Pricing'!$A$16:$AP$616,MATCH('PBI data'!$B5055,'3. GRI Pricing'!$A$16:$A$616,0),MATCH('PBI data'!$D5055,'3. GRI Pricing'!$A$16:$AP$16,0)),0)</f>
        <v>0</v>
      </c>
    </row>
    <row r="5056" spans="1:5" x14ac:dyDescent="0.25">
      <c r="B5056" s="1">
        <f t="shared" ref="B5056:B5065" ca="1" si="739">B5055</f>
        <v>0</v>
      </c>
      <c r="C5056" s="384">
        <f t="shared" si="738"/>
        <v>45627</v>
      </c>
      <c r="D5056" s="384">
        <f t="shared" si="738"/>
        <v>45657</v>
      </c>
      <c r="E5056" s="385">
        <f ca="1">IFERROR(INDEX('3. GRI Pricing'!$A$16:$AP$616,MATCH('PBI data'!$B5056,'3. GRI Pricing'!$A$16:$A$616,0),MATCH('PBI data'!$D5056,'3. GRI Pricing'!$A$16:$AP$16,0)),0)</f>
        <v>0</v>
      </c>
    </row>
    <row r="5057" spans="1:5" x14ac:dyDescent="0.25">
      <c r="B5057" s="1">
        <f t="shared" ca="1" si="739"/>
        <v>0</v>
      </c>
      <c r="C5057" s="384">
        <f t="shared" si="738"/>
        <v>45658</v>
      </c>
      <c r="D5057" s="384">
        <f t="shared" si="738"/>
        <v>45688</v>
      </c>
      <c r="E5057" s="385">
        <f ca="1">IFERROR(INDEX('3. GRI Pricing'!$A$16:$AP$616,MATCH('PBI data'!$B5057,'3. GRI Pricing'!$A$16:$A$616,0),MATCH('PBI data'!$D5057,'3. GRI Pricing'!$A$16:$AP$16,0)),0)</f>
        <v>0</v>
      </c>
    </row>
    <row r="5058" spans="1:5" x14ac:dyDescent="0.25">
      <c r="B5058" s="1">
        <f t="shared" ca="1" si="739"/>
        <v>0</v>
      </c>
      <c r="C5058" s="384">
        <f t="shared" si="738"/>
        <v>45689</v>
      </c>
      <c r="D5058" s="384">
        <f t="shared" si="738"/>
        <v>45716</v>
      </c>
      <c r="E5058" s="385">
        <f ca="1">IFERROR(INDEX('3. GRI Pricing'!$A$16:$AP$616,MATCH('PBI data'!$B5058,'3. GRI Pricing'!$A$16:$A$616,0),MATCH('PBI data'!$D5058,'3. GRI Pricing'!$A$16:$AP$16,0)),0)</f>
        <v>0</v>
      </c>
    </row>
    <row r="5059" spans="1:5" x14ac:dyDescent="0.25">
      <c r="B5059" s="1">
        <f t="shared" ca="1" si="739"/>
        <v>0</v>
      </c>
      <c r="C5059" s="384">
        <f t="shared" si="738"/>
        <v>45717</v>
      </c>
      <c r="D5059" s="384">
        <f t="shared" si="738"/>
        <v>45747</v>
      </c>
      <c r="E5059" s="385">
        <f ca="1">IFERROR(INDEX('3. GRI Pricing'!$A$16:$AP$616,MATCH('PBI data'!$B5059,'3. GRI Pricing'!$A$16:$A$616,0),MATCH('PBI data'!$D5059,'3. GRI Pricing'!$A$16:$AP$16,0)),0)</f>
        <v>0</v>
      </c>
    </row>
    <row r="5060" spans="1:5" x14ac:dyDescent="0.25">
      <c r="B5060" s="1">
        <f t="shared" ca="1" si="739"/>
        <v>0</v>
      </c>
      <c r="C5060" s="384">
        <f t="shared" si="738"/>
        <v>45748</v>
      </c>
      <c r="D5060" s="384">
        <f t="shared" si="738"/>
        <v>45777</v>
      </c>
      <c r="E5060" s="385">
        <f ca="1">IFERROR(INDEX('3. GRI Pricing'!$A$16:$AP$616,MATCH('PBI data'!$B5060,'3. GRI Pricing'!$A$16:$A$616,0),MATCH('PBI data'!$D5060,'3. GRI Pricing'!$A$16:$AP$16,0)),0)</f>
        <v>0</v>
      </c>
    </row>
    <row r="5061" spans="1:5" x14ac:dyDescent="0.25">
      <c r="B5061" s="1">
        <f t="shared" ca="1" si="739"/>
        <v>0</v>
      </c>
      <c r="C5061" s="384">
        <f t="shared" si="738"/>
        <v>45778</v>
      </c>
      <c r="D5061" s="384">
        <f t="shared" si="738"/>
        <v>45808</v>
      </c>
      <c r="E5061" s="385">
        <f ca="1">IFERROR(INDEX('3. GRI Pricing'!$A$16:$AP$616,MATCH('PBI data'!$B5061,'3. GRI Pricing'!$A$16:$A$616,0),MATCH('PBI data'!$D5061,'3. GRI Pricing'!$A$16:$AP$16,0)),0)</f>
        <v>0</v>
      </c>
    </row>
    <row r="5062" spans="1:5" x14ac:dyDescent="0.25">
      <c r="B5062" s="1">
        <f t="shared" ca="1" si="739"/>
        <v>0</v>
      </c>
      <c r="C5062" s="384">
        <f t="shared" si="738"/>
        <v>45809</v>
      </c>
      <c r="D5062" s="384">
        <f t="shared" si="738"/>
        <v>45838</v>
      </c>
      <c r="E5062" s="385">
        <f ca="1">IFERROR(INDEX('3. GRI Pricing'!$A$16:$AP$616,MATCH('PBI data'!$B5062,'3. GRI Pricing'!$A$16:$A$616,0),MATCH('PBI data'!$D5062,'3. GRI Pricing'!$A$16:$AP$16,0)),0)</f>
        <v>0</v>
      </c>
    </row>
    <row r="5063" spans="1:5" x14ac:dyDescent="0.25">
      <c r="B5063" s="1">
        <f t="shared" ca="1" si="739"/>
        <v>0</v>
      </c>
      <c r="C5063" s="384">
        <f t="shared" si="738"/>
        <v>45839</v>
      </c>
      <c r="D5063" s="384">
        <f t="shared" si="738"/>
        <v>45869</v>
      </c>
      <c r="E5063" s="385">
        <f ca="1">IFERROR(INDEX('3. GRI Pricing'!$A$16:$AP$616,MATCH('PBI data'!$B5063,'3. GRI Pricing'!$A$16:$A$616,0),MATCH('PBI data'!$D5063,'3. GRI Pricing'!$A$16:$AP$16,0)),0)</f>
        <v>0</v>
      </c>
    </row>
    <row r="5064" spans="1:5" x14ac:dyDescent="0.25">
      <c r="B5064" s="1">
        <f t="shared" ca="1" si="739"/>
        <v>0</v>
      </c>
      <c r="C5064" s="384">
        <f t="shared" si="738"/>
        <v>45870</v>
      </c>
      <c r="D5064" s="384">
        <f t="shared" si="738"/>
        <v>45900</v>
      </c>
      <c r="E5064" s="385">
        <f ca="1">IFERROR(INDEX('3. GRI Pricing'!$A$16:$AP$616,MATCH('PBI data'!$B5064,'3. GRI Pricing'!$A$16:$A$616,0),MATCH('PBI data'!$D5064,'3. GRI Pricing'!$A$16:$AP$16,0)),0)</f>
        <v>0</v>
      </c>
    </row>
    <row r="5065" spans="1:5" x14ac:dyDescent="0.25">
      <c r="B5065" s="1">
        <f t="shared" ca="1" si="739"/>
        <v>0</v>
      </c>
      <c r="C5065" s="384">
        <f t="shared" si="738"/>
        <v>45901</v>
      </c>
      <c r="D5065" s="384">
        <f t="shared" si="738"/>
        <v>45930</v>
      </c>
      <c r="E5065" s="385">
        <f ca="1">IFERROR(INDEX('3. GRI Pricing'!$A$16:$AP$616,MATCH('PBI data'!$B5065,'3. GRI Pricing'!$A$16:$A$616,0),MATCH('PBI data'!$D5065,'3. GRI Pricing'!$A$16:$AP$16,0)),0)</f>
        <v>0</v>
      </c>
    </row>
    <row r="5066" spans="1:5" x14ac:dyDescent="0.25">
      <c r="A5066" s="381">
        <f>A5054+1</f>
        <v>423</v>
      </c>
      <c r="B5066" s="383">
        <f ca="1">OFFSET('3. GRI Pricing'!$A$16,'PBI data'!A5066,0)</f>
        <v>0</v>
      </c>
      <c r="C5066" s="384">
        <f t="shared" si="738"/>
        <v>45566</v>
      </c>
      <c r="D5066" s="384">
        <f t="shared" si="738"/>
        <v>45596</v>
      </c>
      <c r="E5066" s="385">
        <f ca="1">IFERROR(INDEX('3. GRI Pricing'!$A$16:$AP$616,MATCH('PBI data'!$B5066,'3. GRI Pricing'!$A$16:$A$616,0),MATCH('PBI data'!$D5066,'3. GRI Pricing'!$A$16:$AP$16,0)),0)</f>
        <v>0</v>
      </c>
    </row>
    <row r="5067" spans="1:5" x14ac:dyDescent="0.25">
      <c r="B5067" s="1">
        <f ca="1">B5066</f>
        <v>0</v>
      </c>
      <c r="C5067" s="384">
        <f t="shared" si="738"/>
        <v>45597</v>
      </c>
      <c r="D5067" s="384">
        <f t="shared" si="738"/>
        <v>45626</v>
      </c>
      <c r="E5067" s="385">
        <f ca="1">IFERROR(INDEX('3. GRI Pricing'!$A$16:$AP$616,MATCH('PBI data'!$B5067,'3. GRI Pricing'!$A$16:$A$616,0),MATCH('PBI data'!$D5067,'3. GRI Pricing'!$A$16:$AP$16,0)),0)</f>
        <v>0</v>
      </c>
    </row>
    <row r="5068" spans="1:5" x14ac:dyDescent="0.25">
      <c r="B5068" s="1">
        <f t="shared" ref="B5068:B5077" ca="1" si="740">B5067</f>
        <v>0</v>
      </c>
      <c r="C5068" s="384">
        <f t="shared" si="738"/>
        <v>45627</v>
      </c>
      <c r="D5068" s="384">
        <f t="shared" si="738"/>
        <v>45657</v>
      </c>
      <c r="E5068" s="385">
        <f ca="1">IFERROR(INDEX('3. GRI Pricing'!$A$16:$AP$616,MATCH('PBI data'!$B5068,'3. GRI Pricing'!$A$16:$A$616,0),MATCH('PBI data'!$D5068,'3. GRI Pricing'!$A$16:$AP$16,0)),0)</f>
        <v>0</v>
      </c>
    </row>
    <row r="5069" spans="1:5" x14ac:dyDescent="0.25">
      <c r="B5069" s="1">
        <f t="shared" ca="1" si="740"/>
        <v>0</v>
      </c>
      <c r="C5069" s="384">
        <f t="shared" si="738"/>
        <v>45658</v>
      </c>
      <c r="D5069" s="384">
        <f t="shared" si="738"/>
        <v>45688</v>
      </c>
      <c r="E5069" s="385">
        <f ca="1">IFERROR(INDEX('3. GRI Pricing'!$A$16:$AP$616,MATCH('PBI data'!$B5069,'3. GRI Pricing'!$A$16:$A$616,0),MATCH('PBI data'!$D5069,'3. GRI Pricing'!$A$16:$AP$16,0)),0)</f>
        <v>0</v>
      </c>
    </row>
    <row r="5070" spans="1:5" x14ac:dyDescent="0.25">
      <c r="B5070" s="1">
        <f t="shared" ca="1" si="740"/>
        <v>0</v>
      </c>
      <c r="C5070" s="384">
        <f t="shared" si="738"/>
        <v>45689</v>
      </c>
      <c r="D5070" s="384">
        <f t="shared" si="738"/>
        <v>45716</v>
      </c>
      <c r="E5070" s="385">
        <f ca="1">IFERROR(INDEX('3. GRI Pricing'!$A$16:$AP$616,MATCH('PBI data'!$B5070,'3. GRI Pricing'!$A$16:$A$616,0),MATCH('PBI data'!$D5070,'3. GRI Pricing'!$A$16:$AP$16,0)),0)</f>
        <v>0</v>
      </c>
    </row>
    <row r="5071" spans="1:5" x14ac:dyDescent="0.25">
      <c r="B5071" s="1">
        <f t="shared" ca="1" si="740"/>
        <v>0</v>
      </c>
      <c r="C5071" s="384">
        <f t="shared" ref="C5071:D5086" si="741">C5059</f>
        <v>45717</v>
      </c>
      <c r="D5071" s="384">
        <f t="shared" si="741"/>
        <v>45747</v>
      </c>
      <c r="E5071" s="385">
        <f ca="1">IFERROR(INDEX('3. GRI Pricing'!$A$16:$AP$616,MATCH('PBI data'!$B5071,'3. GRI Pricing'!$A$16:$A$616,0),MATCH('PBI data'!$D5071,'3. GRI Pricing'!$A$16:$AP$16,0)),0)</f>
        <v>0</v>
      </c>
    </row>
    <row r="5072" spans="1:5" x14ac:dyDescent="0.25">
      <c r="B5072" s="1">
        <f t="shared" ca="1" si="740"/>
        <v>0</v>
      </c>
      <c r="C5072" s="384">
        <f t="shared" si="741"/>
        <v>45748</v>
      </c>
      <c r="D5072" s="384">
        <f t="shared" si="741"/>
        <v>45777</v>
      </c>
      <c r="E5072" s="385">
        <f ca="1">IFERROR(INDEX('3. GRI Pricing'!$A$16:$AP$616,MATCH('PBI data'!$B5072,'3. GRI Pricing'!$A$16:$A$616,0),MATCH('PBI data'!$D5072,'3. GRI Pricing'!$A$16:$AP$16,0)),0)</f>
        <v>0</v>
      </c>
    </row>
    <row r="5073" spans="1:5" x14ac:dyDescent="0.25">
      <c r="B5073" s="1">
        <f t="shared" ca="1" si="740"/>
        <v>0</v>
      </c>
      <c r="C5073" s="384">
        <f t="shared" si="741"/>
        <v>45778</v>
      </c>
      <c r="D5073" s="384">
        <f t="shared" si="741"/>
        <v>45808</v>
      </c>
      <c r="E5073" s="385">
        <f ca="1">IFERROR(INDEX('3. GRI Pricing'!$A$16:$AP$616,MATCH('PBI data'!$B5073,'3. GRI Pricing'!$A$16:$A$616,0),MATCH('PBI data'!$D5073,'3. GRI Pricing'!$A$16:$AP$16,0)),0)</f>
        <v>0</v>
      </c>
    </row>
    <row r="5074" spans="1:5" x14ac:dyDescent="0.25">
      <c r="B5074" s="1">
        <f t="shared" ca="1" si="740"/>
        <v>0</v>
      </c>
      <c r="C5074" s="384">
        <f t="shared" si="741"/>
        <v>45809</v>
      </c>
      <c r="D5074" s="384">
        <f t="shared" si="741"/>
        <v>45838</v>
      </c>
      <c r="E5074" s="385">
        <f ca="1">IFERROR(INDEX('3. GRI Pricing'!$A$16:$AP$616,MATCH('PBI data'!$B5074,'3. GRI Pricing'!$A$16:$A$616,0),MATCH('PBI data'!$D5074,'3. GRI Pricing'!$A$16:$AP$16,0)),0)</f>
        <v>0</v>
      </c>
    </row>
    <row r="5075" spans="1:5" x14ac:dyDescent="0.25">
      <c r="B5075" s="1">
        <f t="shared" ca="1" si="740"/>
        <v>0</v>
      </c>
      <c r="C5075" s="384">
        <f t="shared" si="741"/>
        <v>45839</v>
      </c>
      <c r="D5075" s="384">
        <f t="shared" si="741"/>
        <v>45869</v>
      </c>
      <c r="E5075" s="385">
        <f ca="1">IFERROR(INDEX('3. GRI Pricing'!$A$16:$AP$616,MATCH('PBI data'!$B5075,'3. GRI Pricing'!$A$16:$A$616,0),MATCH('PBI data'!$D5075,'3. GRI Pricing'!$A$16:$AP$16,0)),0)</f>
        <v>0</v>
      </c>
    </row>
    <row r="5076" spans="1:5" x14ac:dyDescent="0.25">
      <c r="B5076" s="1">
        <f t="shared" ca="1" si="740"/>
        <v>0</v>
      </c>
      <c r="C5076" s="384">
        <f t="shared" si="741"/>
        <v>45870</v>
      </c>
      <c r="D5076" s="384">
        <f t="shared" si="741"/>
        <v>45900</v>
      </c>
      <c r="E5076" s="385">
        <f ca="1">IFERROR(INDEX('3. GRI Pricing'!$A$16:$AP$616,MATCH('PBI data'!$B5076,'3. GRI Pricing'!$A$16:$A$616,0),MATCH('PBI data'!$D5076,'3. GRI Pricing'!$A$16:$AP$16,0)),0)</f>
        <v>0</v>
      </c>
    </row>
    <row r="5077" spans="1:5" x14ac:dyDescent="0.25">
      <c r="B5077" s="1">
        <f t="shared" ca="1" si="740"/>
        <v>0</v>
      </c>
      <c r="C5077" s="384">
        <f t="shared" si="741"/>
        <v>45901</v>
      </c>
      <c r="D5077" s="384">
        <f t="shared" si="741"/>
        <v>45930</v>
      </c>
      <c r="E5077" s="385">
        <f ca="1">IFERROR(INDEX('3. GRI Pricing'!$A$16:$AP$616,MATCH('PBI data'!$B5077,'3. GRI Pricing'!$A$16:$A$616,0),MATCH('PBI data'!$D5077,'3. GRI Pricing'!$A$16:$AP$16,0)),0)</f>
        <v>0</v>
      </c>
    </row>
    <row r="5078" spans="1:5" x14ac:dyDescent="0.25">
      <c r="A5078" s="381">
        <f>A5066+1</f>
        <v>424</v>
      </c>
      <c r="B5078" s="383">
        <f ca="1">OFFSET('3. GRI Pricing'!$A$16,'PBI data'!A5078,0)</f>
        <v>0</v>
      </c>
      <c r="C5078" s="384">
        <f t="shared" si="741"/>
        <v>45566</v>
      </c>
      <c r="D5078" s="384">
        <f t="shared" si="741"/>
        <v>45596</v>
      </c>
      <c r="E5078" s="385">
        <f ca="1">IFERROR(INDEX('3. GRI Pricing'!$A$16:$AP$616,MATCH('PBI data'!$B5078,'3. GRI Pricing'!$A$16:$A$616,0),MATCH('PBI data'!$D5078,'3. GRI Pricing'!$A$16:$AP$16,0)),0)</f>
        <v>0</v>
      </c>
    </row>
    <row r="5079" spans="1:5" x14ac:dyDescent="0.25">
      <c r="B5079" s="1">
        <f ca="1">B5078</f>
        <v>0</v>
      </c>
      <c r="C5079" s="384">
        <f t="shared" si="741"/>
        <v>45597</v>
      </c>
      <c r="D5079" s="384">
        <f t="shared" si="741"/>
        <v>45626</v>
      </c>
      <c r="E5079" s="385">
        <f ca="1">IFERROR(INDEX('3. GRI Pricing'!$A$16:$AP$616,MATCH('PBI data'!$B5079,'3. GRI Pricing'!$A$16:$A$616,0),MATCH('PBI data'!$D5079,'3. GRI Pricing'!$A$16:$AP$16,0)),0)</f>
        <v>0</v>
      </c>
    </row>
    <row r="5080" spans="1:5" x14ac:dyDescent="0.25">
      <c r="B5080" s="1">
        <f t="shared" ref="B5080:B5089" ca="1" si="742">B5079</f>
        <v>0</v>
      </c>
      <c r="C5080" s="384">
        <f t="shared" si="741"/>
        <v>45627</v>
      </c>
      <c r="D5080" s="384">
        <f t="shared" si="741"/>
        <v>45657</v>
      </c>
      <c r="E5080" s="385">
        <f ca="1">IFERROR(INDEX('3. GRI Pricing'!$A$16:$AP$616,MATCH('PBI data'!$B5080,'3. GRI Pricing'!$A$16:$A$616,0),MATCH('PBI data'!$D5080,'3. GRI Pricing'!$A$16:$AP$16,0)),0)</f>
        <v>0</v>
      </c>
    </row>
    <row r="5081" spans="1:5" x14ac:dyDescent="0.25">
      <c r="B5081" s="1">
        <f t="shared" ca="1" si="742"/>
        <v>0</v>
      </c>
      <c r="C5081" s="384">
        <f t="shared" si="741"/>
        <v>45658</v>
      </c>
      <c r="D5081" s="384">
        <f t="shared" si="741"/>
        <v>45688</v>
      </c>
      <c r="E5081" s="385">
        <f ca="1">IFERROR(INDEX('3. GRI Pricing'!$A$16:$AP$616,MATCH('PBI data'!$B5081,'3. GRI Pricing'!$A$16:$A$616,0),MATCH('PBI data'!$D5081,'3. GRI Pricing'!$A$16:$AP$16,0)),0)</f>
        <v>0</v>
      </c>
    </row>
    <row r="5082" spans="1:5" x14ac:dyDescent="0.25">
      <c r="B5082" s="1">
        <f t="shared" ca="1" si="742"/>
        <v>0</v>
      </c>
      <c r="C5082" s="384">
        <f t="shared" si="741"/>
        <v>45689</v>
      </c>
      <c r="D5082" s="384">
        <f t="shared" si="741"/>
        <v>45716</v>
      </c>
      <c r="E5082" s="385">
        <f ca="1">IFERROR(INDEX('3. GRI Pricing'!$A$16:$AP$616,MATCH('PBI data'!$B5082,'3. GRI Pricing'!$A$16:$A$616,0),MATCH('PBI data'!$D5082,'3. GRI Pricing'!$A$16:$AP$16,0)),0)</f>
        <v>0</v>
      </c>
    </row>
    <row r="5083" spans="1:5" x14ac:dyDescent="0.25">
      <c r="B5083" s="1">
        <f t="shared" ca="1" si="742"/>
        <v>0</v>
      </c>
      <c r="C5083" s="384">
        <f t="shared" si="741"/>
        <v>45717</v>
      </c>
      <c r="D5083" s="384">
        <f t="shared" si="741"/>
        <v>45747</v>
      </c>
      <c r="E5083" s="385">
        <f ca="1">IFERROR(INDEX('3. GRI Pricing'!$A$16:$AP$616,MATCH('PBI data'!$B5083,'3. GRI Pricing'!$A$16:$A$616,0),MATCH('PBI data'!$D5083,'3. GRI Pricing'!$A$16:$AP$16,0)),0)</f>
        <v>0</v>
      </c>
    </row>
    <row r="5084" spans="1:5" x14ac:dyDescent="0.25">
      <c r="B5084" s="1">
        <f t="shared" ca="1" si="742"/>
        <v>0</v>
      </c>
      <c r="C5084" s="384">
        <f t="shared" si="741"/>
        <v>45748</v>
      </c>
      <c r="D5084" s="384">
        <f t="shared" si="741"/>
        <v>45777</v>
      </c>
      <c r="E5084" s="385">
        <f ca="1">IFERROR(INDEX('3. GRI Pricing'!$A$16:$AP$616,MATCH('PBI data'!$B5084,'3. GRI Pricing'!$A$16:$A$616,0),MATCH('PBI data'!$D5084,'3. GRI Pricing'!$A$16:$AP$16,0)),0)</f>
        <v>0</v>
      </c>
    </row>
    <row r="5085" spans="1:5" x14ac:dyDescent="0.25">
      <c r="B5085" s="1">
        <f t="shared" ca="1" si="742"/>
        <v>0</v>
      </c>
      <c r="C5085" s="384">
        <f t="shared" si="741"/>
        <v>45778</v>
      </c>
      <c r="D5085" s="384">
        <f t="shared" si="741"/>
        <v>45808</v>
      </c>
      <c r="E5085" s="385">
        <f ca="1">IFERROR(INDEX('3. GRI Pricing'!$A$16:$AP$616,MATCH('PBI data'!$B5085,'3. GRI Pricing'!$A$16:$A$616,0),MATCH('PBI data'!$D5085,'3. GRI Pricing'!$A$16:$AP$16,0)),0)</f>
        <v>0</v>
      </c>
    </row>
    <row r="5086" spans="1:5" x14ac:dyDescent="0.25">
      <c r="B5086" s="1">
        <f t="shared" ca="1" si="742"/>
        <v>0</v>
      </c>
      <c r="C5086" s="384">
        <f t="shared" si="741"/>
        <v>45809</v>
      </c>
      <c r="D5086" s="384">
        <f t="shared" si="741"/>
        <v>45838</v>
      </c>
      <c r="E5086" s="385">
        <f ca="1">IFERROR(INDEX('3. GRI Pricing'!$A$16:$AP$616,MATCH('PBI data'!$B5086,'3. GRI Pricing'!$A$16:$A$616,0),MATCH('PBI data'!$D5086,'3. GRI Pricing'!$A$16:$AP$16,0)),0)</f>
        <v>0</v>
      </c>
    </row>
    <row r="5087" spans="1:5" x14ac:dyDescent="0.25">
      <c r="B5087" s="1">
        <f t="shared" ca="1" si="742"/>
        <v>0</v>
      </c>
      <c r="C5087" s="384">
        <f t="shared" ref="C5087:D5102" si="743">C5075</f>
        <v>45839</v>
      </c>
      <c r="D5087" s="384">
        <f t="shared" si="743"/>
        <v>45869</v>
      </c>
      <c r="E5087" s="385">
        <f ca="1">IFERROR(INDEX('3. GRI Pricing'!$A$16:$AP$616,MATCH('PBI data'!$B5087,'3. GRI Pricing'!$A$16:$A$616,0),MATCH('PBI data'!$D5087,'3. GRI Pricing'!$A$16:$AP$16,0)),0)</f>
        <v>0</v>
      </c>
    </row>
    <row r="5088" spans="1:5" x14ac:dyDescent="0.25">
      <c r="B5088" s="1">
        <f t="shared" ca="1" si="742"/>
        <v>0</v>
      </c>
      <c r="C5088" s="384">
        <f t="shared" si="743"/>
        <v>45870</v>
      </c>
      <c r="D5088" s="384">
        <f t="shared" si="743"/>
        <v>45900</v>
      </c>
      <c r="E5088" s="385">
        <f ca="1">IFERROR(INDEX('3. GRI Pricing'!$A$16:$AP$616,MATCH('PBI data'!$B5088,'3. GRI Pricing'!$A$16:$A$616,0),MATCH('PBI data'!$D5088,'3. GRI Pricing'!$A$16:$AP$16,0)),0)</f>
        <v>0</v>
      </c>
    </row>
    <row r="5089" spans="1:5" x14ac:dyDescent="0.25">
      <c r="B5089" s="1">
        <f t="shared" ca="1" si="742"/>
        <v>0</v>
      </c>
      <c r="C5089" s="384">
        <f t="shared" si="743"/>
        <v>45901</v>
      </c>
      <c r="D5089" s="384">
        <f t="shared" si="743"/>
        <v>45930</v>
      </c>
      <c r="E5089" s="385">
        <f ca="1">IFERROR(INDEX('3. GRI Pricing'!$A$16:$AP$616,MATCH('PBI data'!$B5089,'3. GRI Pricing'!$A$16:$A$616,0),MATCH('PBI data'!$D5089,'3. GRI Pricing'!$A$16:$AP$16,0)),0)</f>
        <v>0</v>
      </c>
    </row>
    <row r="5090" spans="1:5" x14ac:dyDescent="0.25">
      <c r="A5090" s="381">
        <f>A5078+1</f>
        <v>425</v>
      </c>
      <c r="B5090" s="383">
        <f ca="1">OFFSET('3. GRI Pricing'!$A$16,'PBI data'!A5090,0)</f>
        <v>0</v>
      </c>
      <c r="C5090" s="384">
        <f t="shared" si="743"/>
        <v>45566</v>
      </c>
      <c r="D5090" s="384">
        <f t="shared" si="743"/>
        <v>45596</v>
      </c>
      <c r="E5090" s="385">
        <f ca="1">IFERROR(INDEX('3. GRI Pricing'!$A$16:$AP$616,MATCH('PBI data'!$B5090,'3. GRI Pricing'!$A$16:$A$616,0),MATCH('PBI data'!$D5090,'3. GRI Pricing'!$A$16:$AP$16,0)),0)</f>
        <v>0</v>
      </c>
    </row>
    <row r="5091" spans="1:5" x14ac:dyDescent="0.25">
      <c r="B5091" s="1">
        <f ca="1">B5090</f>
        <v>0</v>
      </c>
      <c r="C5091" s="384">
        <f t="shared" si="743"/>
        <v>45597</v>
      </c>
      <c r="D5091" s="384">
        <f t="shared" si="743"/>
        <v>45626</v>
      </c>
      <c r="E5091" s="385">
        <f ca="1">IFERROR(INDEX('3. GRI Pricing'!$A$16:$AP$616,MATCH('PBI data'!$B5091,'3. GRI Pricing'!$A$16:$A$616,0),MATCH('PBI data'!$D5091,'3. GRI Pricing'!$A$16:$AP$16,0)),0)</f>
        <v>0</v>
      </c>
    </row>
    <row r="5092" spans="1:5" x14ac:dyDescent="0.25">
      <c r="B5092" s="1">
        <f t="shared" ref="B5092:B5101" ca="1" si="744">B5091</f>
        <v>0</v>
      </c>
      <c r="C5092" s="384">
        <f t="shared" si="743"/>
        <v>45627</v>
      </c>
      <c r="D5092" s="384">
        <f t="shared" si="743"/>
        <v>45657</v>
      </c>
      <c r="E5092" s="385">
        <f ca="1">IFERROR(INDEX('3. GRI Pricing'!$A$16:$AP$616,MATCH('PBI data'!$B5092,'3. GRI Pricing'!$A$16:$A$616,0),MATCH('PBI data'!$D5092,'3. GRI Pricing'!$A$16:$AP$16,0)),0)</f>
        <v>0</v>
      </c>
    </row>
    <row r="5093" spans="1:5" x14ac:dyDescent="0.25">
      <c r="B5093" s="1">
        <f t="shared" ca="1" si="744"/>
        <v>0</v>
      </c>
      <c r="C5093" s="384">
        <f t="shared" si="743"/>
        <v>45658</v>
      </c>
      <c r="D5093" s="384">
        <f t="shared" si="743"/>
        <v>45688</v>
      </c>
      <c r="E5093" s="385">
        <f ca="1">IFERROR(INDEX('3. GRI Pricing'!$A$16:$AP$616,MATCH('PBI data'!$B5093,'3. GRI Pricing'!$A$16:$A$616,0),MATCH('PBI data'!$D5093,'3. GRI Pricing'!$A$16:$AP$16,0)),0)</f>
        <v>0</v>
      </c>
    </row>
    <row r="5094" spans="1:5" x14ac:dyDescent="0.25">
      <c r="B5094" s="1">
        <f t="shared" ca="1" si="744"/>
        <v>0</v>
      </c>
      <c r="C5094" s="384">
        <f t="shared" si="743"/>
        <v>45689</v>
      </c>
      <c r="D5094" s="384">
        <f t="shared" si="743"/>
        <v>45716</v>
      </c>
      <c r="E5094" s="385">
        <f ca="1">IFERROR(INDEX('3. GRI Pricing'!$A$16:$AP$616,MATCH('PBI data'!$B5094,'3. GRI Pricing'!$A$16:$A$616,0),MATCH('PBI data'!$D5094,'3. GRI Pricing'!$A$16:$AP$16,0)),0)</f>
        <v>0</v>
      </c>
    </row>
    <row r="5095" spans="1:5" x14ac:dyDescent="0.25">
      <c r="B5095" s="1">
        <f t="shared" ca="1" si="744"/>
        <v>0</v>
      </c>
      <c r="C5095" s="384">
        <f t="shared" si="743"/>
        <v>45717</v>
      </c>
      <c r="D5095" s="384">
        <f t="shared" si="743"/>
        <v>45747</v>
      </c>
      <c r="E5095" s="385">
        <f ca="1">IFERROR(INDEX('3. GRI Pricing'!$A$16:$AP$616,MATCH('PBI data'!$B5095,'3. GRI Pricing'!$A$16:$A$616,0),MATCH('PBI data'!$D5095,'3. GRI Pricing'!$A$16:$AP$16,0)),0)</f>
        <v>0</v>
      </c>
    </row>
    <row r="5096" spans="1:5" x14ac:dyDescent="0.25">
      <c r="B5096" s="1">
        <f t="shared" ca="1" si="744"/>
        <v>0</v>
      </c>
      <c r="C5096" s="384">
        <f t="shared" si="743"/>
        <v>45748</v>
      </c>
      <c r="D5096" s="384">
        <f t="shared" si="743"/>
        <v>45777</v>
      </c>
      <c r="E5096" s="385">
        <f ca="1">IFERROR(INDEX('3. GRI Pricing'!$A$16:$AP$616,MATCH('PBI data'!$B5096,'3. GRI Pricing'!$A$16:$A$616,0),MATCH('PBI data'!$D5096,'3. GRI Pricing'!$A$16:$AP$16,0)),0)</f>
        <v>0</v>
      </c>
    </row>
    <row r="5097" spans="1:5" x14ac:dyDescent="0.25">
      <c r="B5097" s="1">
        <f t="shared" ca="1" si="744"/>
        <v>0</v>
      </c>
      <c r="C5097" s="384">
        <f t="shared" si="743"/>
        <v>45778</v>
      </c>
      <c r="D5097" s="384">
        <f t="shared" si="743"/>
        <v>45808</v>
      </c>
      <c r="E5097" s="385">
        <f ca="1">IFERROR(INDEX('3. GRI Pricing'!$A$16:$AP$616,MATCH('PBI data'!$B5097,'3. GRI Pricing'!$A$16:$A$616,0),MATCH('PBI data'!$D5097,'3. GRI Pricing'!$A$16:$AP$16,0)),0)</f>
        <v>0</v>
      </c>
    </row>
    <row r="5098" spans="1:5" x14ac:dyDescent="0.25">
      <c r="B5098" s="1">
        <f t="shared" ca="1" si="744"/>
        <v>0</v>
      </c>
      <c r="C5098" s="384">
        <f t="shared" si="743"/>
        <v>45809</v>
      </c>
      <c r="D5098" s="384">
        <f t="shared" si="743"/>
        <v>45838</v>
      </c>
      <c r="E5098" s="385">
        <f ca="1">IFERROR(INDEX('3. GRI Pricing'!$A$16:$AP$616,MATCH('PBI data'!$B5098,'3. GRI Pricing'!$A$16:$A$616,0),MATCH('PBI data'!$D5098,'3. GRI Pricing'!$A$16:$AP$16,0)),0)</f>
        <v>0</v>
      </c>
    </row>
    <row r="5099" spans="1:5" x14ac:dyDescent="0.25">
      <c r="B5099" s="1">
        <f t="shared" ca="1" si="744"/>
        <v>0</v>
      </c>
      <c r="C5099" s="384">
        <f t="shared" si="743"/>
        <v>45839</v>
      </c>
      <c r="D5099" s="384">
        <f t="shared" si="743"/>
        <v>45869</v>
      </c>
      <c r="E5099" s="385">
        <f ca="1">IFERROR(INDEX('3. GRI Pricing'!$A$16:$AP$616,MATCH('PBI data'!$B5099,'3. GRI Pricing'!$A$16:$A$616,0),MATCH('PBI data'!$D5099,'3. GRI Pricing'!$A$16:$AP$16,0)),0)</f>
        <v>0</v>
      </c>
    </row>
    <row r="5100" spans="1:5" x14ac:dyDescent="0.25">
      <c r="B5100" s="1">
        <f t="shared" ca="1" si="744"/>
        <v>0</v>
      </c>
      <c r="C5100" s="384">
        <f t="shared" si="743"/>
        <v>45870</v>
      </c>
      <c r="D5100" s="384">
        <f t="shared" si="743"/>
        <v>45900</v>
      </c>
      <c r="E5100" s="385">
        <f ca="1">IFERROR(INDEX('3. GRI Pricing'!$A$16:$AP$616,MATCH('PBI data'!$B5100,'3. GRI Pricing'!$A$16:$A$616,0),MATCH('PBI data'!$D5100,'3. GRI Pricing'!$A$16:$AP$16,0)),0)</f>
        <v>0</v>
      </c>
    </row>
    <row r="5101" spans="1:5" x14ac:dyDescent="0.25">
      <c r="B5101" s="1">
        <f t="shared" ca="1" si="744"/>
        <v>0</v>
      </c>
      <c r="C5101" s="384">
        <f t="shared" si="743"/>
        <v>45901</v>
      </c>
      <c r="D5101" s="384">
        <f t="shared" si="743"/>
        <v>45930</v>
      </c>
      <c r="E5101" s="385">
        <f ca="1">IFERROR(INDEX('3. GRI Pricing'!$A$16:$AP$616,MATCH('PBI data'!$B5101,'3. GRI Pricing'!$A$16:$A$616,0),MATCH('PBI data'!$D5101,'3. GRI Pricing'!$A$16:$AP$16,0)),0)</f>
        <v>0</v>
      </c>
    </row>
    <row r="5102" spans="1:5" x14ac:dyDescent="0.25">
      <c r="A5102" s="381">
        <f>A5090+1</f>
        <v>426</v>
      </c>
      <c r="B5102" s="383">
        <f ca="1">OFFSET('3. GRI Pricing'!$A$16,'PBI data'!A5102,0)</f>
        <v>0</v>
      </c>
      <c r="C5102" s="384">
        <f t="shared" si="743"/>
        <v>45566</v>
      </c>
      <c r="D5102" s="384">
        <f t="shared" si="743"/>
        <v>45596</v>
      </c>
      <c r="E5102" s="385">
        <f ca="1">IFERROR(INDEX('3. GRI Pricing'!$A$16:$AP$616,MATCH('PBI data'!$B5102,'3. GRI Pricing'!$A$16:$A$616,0),MATCH('PBI data'!$D5102,'3. GRI Pricing'!$A$16:$AP$16,0)),0)</f>
        <v>0</v>
      </c>
    </row>
    <row r="5103" spans="1:5" x14ac:dyDescent="0.25">
      <c r="B5103" s="1">
        <f ca="1">B5102</f>
        <v>0</v>
      </c>
      <c r="C5103" s="384">
        <f t="shared" ref="C5103:D5118" si="745">C5091</f>
        <v>45597</v>
      </c>
      <c r="D5103" s="384">
        <f t="shared" si="745"/>
        <v>45626</v>
      </c>
      <c r="E5103" s="385">
        <f ca="1">IFERROR(INDEX('3. GRI Pricing'!$A$16:$AP$616,MATCH('PBI data'!$B5103,'3. GRI Pricing'!$A$16:$A$616,0),MATCH('PBI data'!$D5103,'3. GRI Pricing'!$A$16:$AP$16,0)),0)</f>
        <v>0</v>
      </c>
    </row>
    <row r="5104" spans="1:5" x14ac:dyDescent="0.25">
      <c r="B5104" s="1">
        <f t="shared" ref="B5104:B5113" ca="1" si="746">B5103</f>
        <v>0</v>
      </c>
      <c r="C5104" s="384">
        <f t="shared" si="745"/>
        <v>45627</v>
      </c>
      <c r="D5104" s="384">
        <f t="shared" si="745"/>
        <v>45657</v>
      </c>
      <c r="E5104" s="385">
        <f ca="1">IFERROR(INDEX('3. GRI Pricing'!$A$16:$AP$616,MATCH('PBI data'!$B5104,'3. GRI Pricing'!$A$16:$A$616,0),MATCH('PBI data'!$D5104,'3. GRI Pricing'!$A$16:$AP$16,0)),0)</f>
        <v>0</v>
      </c>
    </row>
    <row r="5105" spans="1:5" x14ac:dyDescent="0.25">
      <c r="B5105" s="1">
        <f t="shared" ca="1" si="746"/>
        <v>0</v>
      </c>
      <c r="C5105" s="384">
        <f t="shared" si="745"/>
        <v>45658</v>
      </c>
      <c r="D5105" s="384">
        <f t="shared" si="745"/>
        <v>45688</v>
      </c>
      <c r="E5105" s="385">
        <f ca="1">IFERROR(INDEX('3. GRI Pricing'!$A$16:$AP$616,MATCH('PBI data'!$B5105,'3. GRI Pricing'!$A$16:$A$616,0),MATCH('PBI data'!$D5105,'3. GRI Pricing'!$A$16:$AP$16,0)),0)</f>
        <v>0</v>
      </c>
    </row>
    <row r="5106" spans="1:5" x14ac:dyDescent="0.25">
      <c r="B5106" s="1">
        <f t="shared" ca="1" si="746"/>
        <v>0</v>
      </c>
      <c r="C5106" s="384">
        <f t="shared" si="745"/>
        <v>45689</v>
      </c>
      <c r="D5106" s="384">
        <f t="shared" si="745"/>
        <v>45716</v>
      </c>
      <c r="E5106" s="385">
        <f ca="1">IFERROR(INDEX('3. GRI Pricing'!$A$16:$AP$616,MATCH('PBI data'!$B5106,'3. GRI Pricing'!$A$16:$A$616,0),MATCH('PBI data'!$D5106,'3. GRI Pricing'!$A$16:$AP$16,0)),0)</f>
        <v>0</v>
      </c>
    </row>
    <row r="5107" spans="1:5" x14ac:dyDescent="0.25">
      <c r="B5107" s="1">
        <f t="shared" ca="1" si="746"/>
        <v>0</v>
      </c>
      <c r="C5107" s="384">
        <f t="shared" si="745"/>
        <v>45717</v>
      </c>
      <c r="D5107" s="384">
        <f t="shared" si="745"/>
        <v>45747</v>
      </c>
      <c r="E5107" s="385">
        <f ca="1">IFERROR(INDEX('3. GRI Pricing'!$A$16:$AP$616,MATCH('PBI data'!$B5107,'3. GRI Pricing'!$A$16:$A$616,0),MATCH('PBI data'!$D5107,'3. GRI Pricing'!$A$16:$AP$16,0)),0)</f>
        <v>0</v>
      </c>
    </row>
    <row r="5108" spans="1:5" x14ac:dyDescent="0.25">
      <c r="B5108" s="1">
        <f t="shared" ca="1" si="746"/>
        <v>0</v>
      </c>
      <c r="C5108" s="384">
        <f t="shared" si="745"/>
        <v>45748</v>
      </c>
      <c r="D5108" s="384">
        <f t="shared" si="745"/>
        <v>45777</v>
      </c>
      <c r="E5108" s="385">
        <f ca="1">IFERROR(INDEX('3. GRI Pricing'!$A$16:$AP$616,MATCH('PBI data'!$B5108,'3. GRI Pricing'!$A$16:$A$616,0),MATCH('PBI data'!$D5108,'3. GRI Pricing'!$A$16:$AP$16,0)),0)</f>
        <v>0</v>
      </c>
    </row>
    <row r="5109" spans="1:5" x14ac:dyDescent="0.25">
      <c r="B5109" s="1">
        <f t="shared" ca="1" si="746"/>
        <v>0</v>
      </c>
      <c r="C5109" s="384">
        <f t="shared" si="745"/>
        <v>45778</v>
      </c>
      <c r="D5109" s="384">
        <f t="shared" si="745"/>
        <v>45808</v>
      </c>
      <c r="E5109" s="385">
        <f ca="1">IFERROR(INDEX('3. GRI Pricing'!$A$16:$AP$616,MATCH('PBI data'!$B5109,'3. GRI Pricing'!$A$16:$A$616,0),MATCH('PBI data'!$D5109,'3. GRI Pricing'!$A$16:$AP$16,0)),0)</f>
        <v>0</v>
      </c>
    </row>
    <row r="5110" spans="1:5" x14ac:dyDescent="0.25">
      <c r="B5110" s="1">
        <f t="shared" ca="1" si="746"/>
        <v>0</v>
      </c>
      <c r="C5110" s="384">
        <f t="shared" si="745"/>
        <v>45809</v>
      </c>
      <c r="D5110" s="384">
        <f t="shared" si="745"/>
        <v>45838</v>
      </c>
      <c r="E5110" s="385">
        <f ca="1">IFERROR(INDEX('3. GRI Pricing'!$A$16:$AP$616,MATCH('PBI data'!$B5110,'3. GRI Pricing'!$A$16:$A$616,0),MATCH('PBI data'!$D5110,'3. GRI Pricing'!$A$16:$AP$16,0)),0)</f>
        <v>0</v>
      </c>
    </row>
    <row r="5111" spans="1:5" x14ac:dyDescent="0.25">
      <c r="B5111" s="1">
        <f t="shared" ca="1" si="746"/>
        <v>0</v>
      </c>
      <c r="C5111" s="384">
        <f t="shared" si="745"/>
        <v>45839</v>
      </c>
      <c r="D5111" s="384">
        <f t="shared" si="745"/>
        <v>45869</v>
      </c>
      <c r="E5111" s="385">
        <f ca="1">IFERROR(INDEX('3. GRI Pricing'!$A$16:$AP$616,MATCH('PBI data'!$B5111,'3. GRI Pricing'!$A$16:$A$616,0),MATCH('PBI data'!$D5111,'3. GRI Pricing'!$A$16:$AP$16,0)),0)</f>
        <v>0</v>
      </c>
    </row>
    <row r="5112" spans="1:5" x14ac:dyDescent="0.25">
      <c r="B5112" s="1">
        <f t="shared" ca="1" si="746"/>
        <v>0</v>
      </c>
      <c r="C5112" s="384">
        <f t="shared" si="745"/>
        <v>45870</v>
      </c>
      <c r="D5112" s="384">
        <f t="shared" si="745"/>
        <v>45900</v>
      </c>
      <c r="E5112" s="385">
        <f ca="1">IFERROR(INDEX('3. GRI Pricing'!$A$16:$AP$616,MATCH('PBI data'!$B5112,'3. GRI Pricing'!$A$16:$A$616,0),MATCH('PBI data'!$D5112,'3. GRI Pricing'!$A$16:$AP$16,0)),0)</f>
        <v>0</v>
      </c>
    </row>
    <row r="5113" spans="1:5" x14ac:dyDescent="0.25">
      <c r="B5113" s="1">
        <f t="shared" ca="1" si="746"/>
        <v>0</v>
      </c>
      <c r="C5113" s="384">
        <f t="shared" si="745"/>
        <v>45901</v>
      </c>
      <c r="D5113" s="384">
        <f t="shared" si="745"/>
        <v>45930</v>
      </c>
      <c r="E5113" s="385">
        <f ca="1">IFERROR(INDEX('3. GRI Pricing'!$A$16:$AP$616,MATCH('PBI data'!$B5113,'3. GRI Pricing'!$A$16:$A$616,0),MATCH('PBI data'!$D5113,'3. GRI Pricing'!$A$16:$AP$16,0)),0)</f>
        <v>0</v>
      </c>
    </row>
    <row r="5114" spans="1:5" x14ac:dyDescent="0.25">
      <c r="A5114" s="381">
        <f>A5102+1</f>
        <v>427</v>
      </c>
      <c r="B5114" s="383">
        <f ca="1">OFFSET('3. GRI Pricing'!$A$16,'PBI data'!A5114,0)</f>
        <v>0</v>
      </c>
      <c r="C5114" s="384">
        <f t="shared" si="745"/>
        <v>45566</v>
      </c>
      <c r="D5114" s="384">
        <f t="shared" si="745"/>
        <v>45596</v>
      </c>
      <c r="E5114" s="385">
        <f ca="1">IFERROR(INDEX('3. GRI Pricing'!$A$16:$AP$616,MATCH('PBI data'!$B5114,'3. GRI Pricing'!$A$16:$A$616,0),MATCH('PBI data'!$D5114,'3. GRI Pricing'!$A$16:$AP$16,0)),0)</f>
        <v>0</v>
      </c>
    </row>
    <row r="5115" spans="1:5" x14ac:dyDescent="0.25">
      <c r="B5115" s="1">
        <f ca="1">B5114</f>
        <v>0</v>
      </c>
      <c r="C5115" s="384">
        <f t="shared" si="745"/>
        <v>45597</v>
      </c>
      <c r="D5115" s="384">
        <f t="shared" si="745"/>
        <v>45626</v>
      </c>
      <c r="E5115" s="385">
        <f ca="1">IFERROR(INDEX('3. GRI Pricing'!$A$16:$AP$616,MATCH('PBI data'!$B5115,'3. GRI Pricing'!$A$16:$A$616,0),MATCH('PBI data'!$D5115,'3. GRI Pricing'!$A$16:$AP$16,0)),0)</f>
        <v>0</v>
      </c>
    </row>
    <row r="5116" spans="1:5" x14ac:dyDescent="0.25">
      <c r="B5116" s="1">
        <f t="shared" ref="B5116:B5125" ca="1" si="747">B5115</f>
        <v>0</v>
      </c>
      <c r="C5116" s="384">
        <f t="shared" si="745"/>
        <v>45627</v>
      </c>
      <c r="D5116" s="384">
        <f t="shared" si="745"/>
        <v>45657</v>
      </c>
      <c r="E5116" s="385">
        <f ca="1">IFERROR(INDEX('3. GRI Pricing'!$A$16:$AP$616,MATCH('PBI data'!$B5116,'3. GRI Pricing'!$A$16:$A$616,0),MATCH('PBI data'!$D5116,'3. GRI Pricing'!$A$16:$AP$16,0)),0)</f>
        <v>0</v>
      </c>
    </row>
    <row r="5117" spans="1:5" x14ac:dyDescent="0.25">
      <c r="B5117" s="1">
        <f t="shared" ca="1" si="747"/>
        <v>0</v>
      </c>
      <c r="C5117" s="384">
        <f t="shared" si="745"/>
        <v>45658</v>
      </c>
      <c r="D5117" s="384">
        <f t="shared" si="745"/>
        <v>45688</v>
      </c>
      <c r="E5117" s="385">
        <f ca="1">IFERROR(INDEX('3. GRI Pricing'!$A$16:$AP$616,MATCH('PBI data'!$B5117,'3. GRI Pricing'!$A$16:$A$616,0),MATCH('PBI data'!$D5117,'3. GRI Pricing'!$A$16:$AP$16,0)),0)</f>
        <v>0</v>
      </c>
    </row>
    <row r="5118" spans="1:5" x14ac:dyDescent="0.25">
      <c r="B5118" s="1">
        <f t="shared" ca="1" si="747"/>
        <v>0</v>
      </c>
      <c r="C5118" s="384">
        <f t="shared" si="745"/>
        <v>45689</v>
      </c>
      <c r="D5118" s="384">
        <f t="shared" si="745"/>
        <v>45716</v>
      </c>
      <c r="E5118" s="385">
        <f ca="1">IFERROR(INDEX('3. GRI Pricing'!$A$16:$AP$616,MATCH('PBI data'!$B5118,'3. GRI Pricing'!$A$16:$A$616,0),MATCH('PBI data'!$D5118,'3. GRI Pricing'!$A$16:$AP$16,0)),0)</f>
        <v>0</v>
      </c>
    </row>
    <row r="5119" spans="1:5" x14ac:dyDescent="0.25">
      <c r="B5119" s="1">
        <f t="shared" ca="1" si="747"/>
        <v>0</v>
      </c>
      <c r="C5119" s="384">
        <f t="shared" ref="C5119:D5134" si="748">C5107</f>
        <v>45717</v>
      </c>
      <c r="D5119" s="384">
        <f t="shared" si="748"/>
        <v>45747</v>
      </c>
      <c r="E5119" s="385">
        <f ca="1">IFERROR(INDEX('3. GRI Pricing'!$A$16:$AP$616,MATCH('PBI data'!$B5119,'3. GRI Pricing'!$A$16:$A$616,0),MATCH('PBI data'!$D5119,'3. GRI Pricing'!$A$16:$AP$16,0)),0)</f>
        <v>0</v>
      </c>
    </row>
    <row r="5120" spans="1:5" x14ac:dyDescent="0.25">
      <c r="B5120" s="1">
        <f t="shared" ca="1" si="747"/>
        <v>0</v>
      </c>
      <c r="C5120" s="384">
        <f t="shared" si="748"/>
        <v>45748</v>
      </c>
      <c r="D5120" s="384">
        <f t="shared" si="748"/>
        <v>45777</v>
      </c>
      <c r="E5120" s="385">
        <f ca="1">IFERROR(INDEX('3. GRI Pricing'!$A$16:$AP$616,MATCH('PBI data'!$B5120,'3. GRI Pricing'!$A$16:$A$616,0),MATCH('PBI data'!$D5120,'3. GRI Pricing'!$A$16:$AP$16,0)),0)</f>
        <v>0</v>
      </c>
    </row>
    <row r="5121" spans="1:5" x14ac:dyDescent="0.25">
      <c r="B5121" s="1">
        <f t="shared" ca="1" si="747"/>
        <v>0</v>
      </c>
      <c r="C5121" s="384">
        <f t="shared" si="748"/>
        <v>45778</v>
      </c>
      <c r="D5121" s="384">
        <f t="shared" si="748"/>
        <v>45808</v>
      </c>
      <c r="E5121" s="385">
        <f ca="1">IFERROR(INDEX('3. GRI Pricing'!$A$16:$AP$616,MATCH('PBI data'!$B5121,'3. GRI Pricing'!$A$16:$A$616,0),MATCH('PBI data'!$D5121,'3. GRI Pricing'!$A$16:$AP$16,0)),0)</f>
        <v>0</v>
      </c>
    </row>
    <row r="5122" spans="1:5" x14ac:dyDescent="0.25">
      <c r="B5122" s="1">
        <f t="shared" ca="1" si="747"/>
        <v>0</v>
      </c>
      <c r="C5122" s="384">
        <f t="shared" si="748"/>
        <v>45809</v>
      </c>
      <c r="D5122" s="384">
        <f t="shared" si="748"/>
        <v>45838</v>
      </c>
      <c r="E5122" s="385">
        <f ca="1">IFERROR(INDEX('3. GRI Pricing'!$A$16:$AP$616,MATCH('PBI data'!$B5122,'3. GRI Pricing'!$A$16:$A$616,0),MATCH('PBI data'!$D5122,'3. GRI Pricing'!$A$16:$AP$16,0)),0)</f>
        <v>0</v>
      </c>
    </row>
    <row r="5123" spans="1:5" x14ac:dyDescent="0.25">
      <c r="B5123" s="1">
        <f t="shared" ca="1" si="747"/>
        <v>0</v>
      </c>
      <c r="C5123" s="384">
        <f t="shared" si="748"/>
        <v>45839</v>
      </c>
      <c r="D5123" s="384">
        <f t="shared" si="748"/>
        <v>45869</v>
      </c>
      <c r="E5123" s="385">
        <f ca="1">IFERROR(INDEX('3. GRI Pricing'!$A$16:$AP$616,MATCH('PBI data'!$B5123,'3. GRI Pricing'!$A$16:$A$616,0),MATCH('PBI data'!$D5123,'3. GRI Pricing'!$A$16:$AP$16,0)),0)</f>
        <v>0</v>
      </c>
    </row>
    <row r="5124" spans="1:5" x14ac:dyDescent="0.25">
      <c r="B5124" s="1">
        <f t="shared" ca="1" si="747"/>
        <v>0</v>
      </c>
      <c r="C5124" s="384">
        <f t="shared" si="748"/>
        <v>45870</v>
      </c>
      <c r="D5124" s="384">
        <f t="shared" si="748"/>
        <v>45900</v>
      </c>
      <c r="E5124" s="385">
        <f ca="1">IFERROR(INDEX('3. GRI Pricing'!$A$16:$AP$616,MATCH('PBI data'!$B5124,'3. GRI Pricing'!$A$16:$A$616,0),MATCH('PBI data'!$D5124,'3. GRI Pricing'!$A$16:$AP$16,0)),0)</f>
        <v>0</v>
      </c>
    </row>
    <row r="5125" spans="1:5" x14ac:dyDescent="0.25">
      <c r="B5125" s="1">
        <f t="shared" ca="1" si="747"/>
        <v>0</v>
      </c>
      <c r="C5125" s="384">
        <f t="shared" si="748"/>
        <v>45901</v>
      </c>
      <c r="D5125" s="384">
        <f t="shared" si="748"/>
        <v>45930</v>
      </c>
      <c r="E5125" s="385">
        <f ca="1">IFERROR(INDEX('3. GRI Pricing'!$A$16:$AP$616,MATCH('PBI data'!$B5125,'3. GRI Pricing'!$A$16:$A$616,0),MATCH('PBI data'!$D5125,'3. GRI Pricing'!$A$16:$AP$16,0)),0)</f>
        <v>0</v>
      </c>
    </row>
    <row r="5126" spans="1:5" x14ac:dyDescent="0.25">
      <c r="A5126" s="381">
        <f>A5114+1</f>
        <v>428</v>
      </c>
      <c r="B5126" s="383">
        <f ca="1">OFFSET('3. GRI Pricing'!$A$16,'PBI data'!A5126,0)</f>
        <v>0</v>
      </c>
      <c r="C5126" s="384">
        <f t="shared" si="748"/>
        <v>45566</v>
      </c>
      <c r="D5126" s="384">
        <f t="shared" si="748"/>
        <v>45596</v>
      </c>
      <c r="E5126" s="385">
        <f ca="1">IFERROR(INDEX('3. GRI Pricing'!$A$16:$AP$616,MATCH('PBI data'!$B5126,'3. GRI Pricing'!$A$16:$A$616,0),MATCH('PBI data'!$D5126,'3. GRI Pricing'!$A$16:$AP$16,0)),0)</f>
        <v>0</v>
      </c>
    </row>
    <row r="5127" spans="1:5" x14ac:dyDescent="0.25">
      <c r="B5127" s="1">
        <f ca="1">B5126</f>
        <v>0</v>
      </c>
      <c r="C5127" s="384">
        <f t="shared" si="748"/>
        <v>45597</v>
      </c>
      <c r="D5127" s="384">
        <f t="shared" si="748"/>
        <v>45626</v>
      </c>
      <c r="E5127" s="385">
        <f ca="1">IFERROR(INDEX('3. GRI Pricing'!$A$16:$AP$616,MATCH('PBI data'!$B5127,'3. GRI Pricing'!$A$16:$A$616,0),MATCH('PBI data'!$D5127,'3. GRI Pricing'!$A$16:$AP$16,0)),0)</f>
        <v>0</v>
      </c>
    </row>
    <row r="5128" spans="1:5" x14ac:dyDescent="0.25">
      <c r="B5128" s="1">
        <f t="shared" ref="B5128:B5137" ca="1" si="749">B5127</f>
        <v>0</v>
      </c>
      <c r="C5128" s="384">
        <f t="shared" si="748"/>
        <v>45627</v>
      </c>
      <c r="D5128" s="384">
        <f t="shared" si="748"/>
        <v>45657</v>
      </c>
      <c r="E5128" s="385">
        <f ca="1">IFERROR(INDEX('3. GRI Pricing'!$A$16:$AP$616,MATCH('PBI data'!$B5128,'3. GRI Pricing'!$A$16:$A$616,0),MATCH('PBI data'!$D5128,'3. GRI Pricing'!$A$16:$AP$16,0)),0)</f>
        <v>0</v>
      </c>
    </row>
    <row r="5129" spans="1:5" x14ac:dyDescent="0.25">
      <c r="B5129" s="1">
        <f t="shared" ca="1" si="749"/>
        <v>0</v>
      </c>
      <c r="C5129" s="384">
        <f t="shared" si="748"/>
        <v>45658</v>
      </c>
      <c r="D5129" s="384">
        <f t="shared" si="748"/>
        <v>45688</v>
      </c>
      <c r="E5129" s="385">
        <f ca="1">IFERROR(INDEX('3. GRI Pricing'!$A$16:$AP$616,MATCH('PBI data'!$B5129,'3. GRI Pricing'!$A$16:$A$616,0),MATCH('PBI data'!$D5129,'3. GRI Pricing'!$A$16:$AP$16,0)),0)</f>
        <v>0</v>
      </c>
    </row>
    <row r="5130" spans="1:5" x14ac:dyDescent="0.25">
      <c r="B5130" s="1">
        <f t="shared" ca="1" si="749"/>
        <v>0</v>
      </c>
      <c r="C5130" s="384">
        <f t="shared" si="748"/>
        <v>45689</v>
      </c>
      <c r="D5130" s="384">
        <f t="shared" si="748"/>
        <v>45716</v>
      </c>
      <c r="E5130" s="385">
        <f ca="1">IFERROR(INDEX('3. GRI Pricing'!$A$16:$AP$616,MATCH('PBI data'!$B5130,'3. GRI Pricing'!$A$16:$A$616,0),MATCH('PBI data'!$D5130,'3. GRI Pricing'!$A$16:$AP$16,0)),0)</f>
        <v>0</v>
      </c>
    </row>
    <row r="5131" spans="1:5" x14ac:dyDescent="0.25">
      <c r="B5131" s="1">
        <f t="shared" ca="1" si="749"/>
        <v>0</v>
      </c>
      <c r="C5131" s="384">
        <f t="shared" si="748"/>
        <v>45717</v>
      </c>
      <c r="D5131" s="384">
        <f t="shared" si="748"/>
        <v>45747</v>
      </c>
      <c r="E5131" s="385">
        <f ca="1">IFERROR(INDEX('3. GRI Pricing'!$A$16:$AP$616,MATCH('PBI data'!$B5131,'3. GRI Pricing'!$A$16:$A$616,0),MATCH('PBI data'!$D5131,'3. GRI Pricing'!$A$16:$AP$16,0)),0)</f>
        <v>0</v>
      </c>
    </row>
    <row r="5132" spans="1:5" x14ac:dyDescent="0.25">
      <c r="B5132" s="1">
        <f t="shared" ca="1" si="749"/>
        <v>0</v>
      </c>
      <c r="C5132" s="384">
        <f t="shared" si="748"/>
        <v>45748</v>
      </c>
      <c r="D5132" s="384">
        <f t="shared" si="748"/>
        <v>45777</v>
      </c>
      <c r="E5132" s="385">
        <f ca="1">IFERROR(INDEX('3. GRI Pricing'!$A$16:$AP$616,MATCH('PBI data'!$B5132,'3. GRI Pricing'!$A$16:$A$616,0),MATCH('PBI data'!$D5132,'3. GRI Pricing'!$A$16:$AP$16,0)),0)</f>
        <v>0</v>
      </c>
    </row>
    <row r="5133" spans="1:5" x14ac:dyDescent="0.25">
      <c r="B5133" s="1">
        <f t="shared" ca="1" si="749"/>
        <v>0</v>
      </c>
      <c r="C5133" s="384">
        <f t="shared" si="748"/>
        <v>45778</v>
      </c>
      <c r="D5133" s="384">
        <f t="shared" si="748"/>
        <v>45808</v>
      </c>
      <c r="E5133" s="385">
        <f ca="1">IFERROR(INDEX('3. GRI Pricing'!$A$16:$AP$616,MATCH('PBI data'!$B5133,'3. GRI Pricing'!$A$16:$A$616,0),MATCH('PBI data'!$D5133,'3. GRI Pricing'!$A$16:$AP$16,0)),0)</f>
        <v>0</v>
      </c>
    </row>
    <row r="5134" spans="1:5" x14ac:dyDescent="0.25">
      <c r="B5134" s="1">
        <f t="shared" ca="1" si="749"/>
        <v>0</v>
      </c>
      <c r="C5134" s="384">
        <f t="shared" si="748"/>
        <v>45809</v>
      </c>
      <c r="D5134" s="384">
        <f t="shared" si="748"/>
        <v>45838</v>
      </c>
      <c r="E5134" s="385">
        <f ca="1">IFERROR(INDEX('3. GRI Pricing'!$A$16:$AP$616,MATCH('PBI data'!$B5134,'3. GRI Pricing'!$A$16:$A$616,0),MATCH('PBI data'!$D5134,'3. GRI Pricing'!$A$16:$AP$16,0)),0)</f>
        <v>0</v>
      </c>
    </row>
    <row r="5135" spans="1:5" x14ac:dyDescent="0.25">
      <c r="B5135" s="1">
        <f t="shared" ca="1" si="749"/>
        <v>0</v>
      </c>
      <c r="C5135" s="384">
        <f t="shared" ref="C5135:D5150" si="750">C5123</f>
        <v>45839</v>
      </c>
      <c r="D5135" s="384">
        <f t="shared" si="750"/>
        <v>45869</v>
      </c>
      <c r="E5135" s="385">
        <f ca="1">IFERROR(INDEX('3. GRI Pricing'!$A$16:$AP$616,MATCH('PBI data'!$B5135,'3. GRI Pricing'!$A$16:$A$616,0),MATCH('PBI data'!$D5135,'3. GRI Pricing'!$A$16:$AP$16,0)),0)</f>
        <v>0</v>
      </c>
    </row>
    <row r="5136" spans="1:5" x14ac:dyDescent="0.25">
      <c r="B5136" s="1">
        <f t="shared" ca="1" si="749"/>
        <v>0</v>
      </c>
      <c r="C5136" s="384">
        <f t="shared" si="750"/>
        <v>45870</v>
      </c>
      <c r="D5136" s="384">
        <f t="shared" si="750"/>
        <v>45900</v>
      </c>
      <c r="E5136" s="385">
        <f ca="1">IFERROR(INDEX('3. GRI Pricing'!$A$16:$AP$616,MATCH('PBI data'!$B5136,'3. GRI Pricing'!$A$16:$A$616,0),MATCH('PBI data'!$D5136,'3. GRI Pricing'!$A$16:$AP$16,0)),0)</f>
        <v>0</v>
      </c>
    </row>
    <row r="5137" spans="1:5" x14ac:dyDescent="0.25">
      <c r="B5137" s="1">
        <f t="shared" ca="1" si="749"/>
        <v>0</v>
      </c>
      <c r="C5137" s="384">
        <f t="shared" si="750"/>
        <v>45901</v>
      </c>
      <c r="D5137" s="384">
        <f t="shared" si="750"/>
        <v>45930</v>
      </c>
      <c r="E5137" s="385">
        <f ca="1">IFERROR(INDEX('3. GRI Pricing'!$A$16:$AP$616,MATCH('PBI data'!$B5137,'3. GRI Pricing'!$A$16:$A$616,0),MATCH('PBI data'!$D5137,'3. GRI Pricing'!$A$16:$AP$16,0)),0)</f>
        <v>0</v>
      </c>
    </row>
    <row r="5138" spans="1:5" x14ac:dyDescent="0.25">
      <c r="A5138" s="381">
        <f>A5126+1</f>
        <v>429</v>
      </c>
      <c r="B5138" s="381">
        <f ca="1">OFFSET('3. GRI Pricing'!$A$16,'PBI data'!A5138,0)</f>
        <v>0</v>
      </c>
      <c r="C5138" s="384">
        <f t="shared" si="750"/>
        <v>45566</v>
      </c>
      <c r="D5138" s="384">
        <f t="shared" si="750"/>
        <v>45596</v>
      </c>
      <c r="E5138" s="385">
        <f ca="1">IFERROR(INDEX('3. GRI Pricing'!$A$16:$AP$616,MATCH('PBI data'!$B5138,'3. GRI Pricing'!$A$16:$A$616,0),MATCH('PBI data'!$D5138,'3. GRI Pricing'!$A$16:$AP$16,0)),0)</f>
        <v>0</v>
      </c>
    </row>
    <row r="5139" spans="1:5" x14ac:dyDescent="0.25">
      <c r="B5139" s="1">
        <f ca="1">B5138</f>
        <v>0</v>
      </c>
      <c r="C5139" s="384">
        <f t="shared" si="750"/>
        <v>45597</v>
      </c>
      <c r="D5139" s="384">
        <f t="shared" si="750"/>
        <v>45626</v>
      </c>
      <c r="E5139" s="385">
        <f ca="1">IFERROR(INDEX('3. GRI Pricing'!$A$16:$AP$616,MATCH('PBI data'!$B5139,'3. GRI Pricing'!$A$16:$A$616,0),MATCH('PBI data'!$D5139,'3. GRI Pricing'!$A$16:$AP$16,0)),0)</f>
        <v>0</v>
      </c>
    </row>
    <row r="5140" spans="1:5" x14ac:dyDescent="0.25">
      <c r="B5140" s="1">
        <f t="shared" ref="B5140:B5149" ca="1" si="751">B5139</f>
        <v>0</v>
      </c>
      <c r="C5140" s="384">
        <f t="shared" si="750"/>
        <v>45627</v>
      </c>
      <c r="D5140" s="384">
        <f t="shared" si="750"/>
        <v>45657</v>
      </c>
      <c r="E5140" s="385">
        <f ca="1">IFERROR(INDEX('3. GRI Pricing'!$A$16:$AP$616,MATCH('PBI data'!$B5140,'3. GRI Pricing'!$A$16:$A$616,0),MATCH('PBI data'!$D5140,'3. GRI Pricing'!$A$16:$AP$16,0)),0)</f>
        <v>0</v>
      </c>
    </row>
    <row r="5141" spans="1:5" x14ac:dyDescent="0.25">
      <c r="B5141" s="1">
        <f t="shared" ca="1" si="751"/>
        <v>0</v>
      </c>
      <c r="C5141" s="384">
        <f t="shared" si="750"/>
        <v>45658</v>
      </c>
      <c r="D5141" s="384">
        <f t="shared" si="750"/>
        <v>45688</v>
      </c>
      <c r="E5141" s="385">
        <f ca="1">IFERROR(INDEX('3. GRI Pricing'!$A$16:$AP$616,MATCH('PBI data'!$B5141,'3. GRI Pricing'!$A$16:$A$616,0),MATCH('PBI data'!$D5141,'3. GRI Pricing'!$A$16:$AP$16,0)),0)</f>
        <v>0</v>
      </c>
    </row>
    <row r="5142" spans="1:5" x14ac:dyDescent="0.25">
      <c r="B5142" s="1">
        <f t="shared" ca="1" si="751"/>
        <v>0</v>
      </c>
      <c r="C5142" s="384">
        <f t="shared" si="750"/>
        <v>45689</v>
      </c>
      <c r="D5142" s="384">
        <f t="shared" si="750"/>
        <v>45716</v>
      </c>
      <c r="E5142" s="385">
        <f ca="1">IFERROR(INDEX('3. GRI Pricing'!$A$16:$AP$616,MATCH('PBI data'!$B5142,'3. GRI Pricing'!$A$16:$A$616,0),MATCH('PBI data'!$D5142,'3. GRI Pricing'!$A$16:$AP$16,0)),0)</f>
        <v>0</v>
      </c>
    </row>
    <row r="5143" spans="1:5" x14ac:dyDescent="0.25">
      <c r="B5143" s="1">
        <f t="shared" ca="1" si="751"/>
        <v>0</v>
      </c>
      <c r="C5143" s="384">
        <f t="shared" si="750"/>
        <v>45717</v>
      </c>
      <c r="D5143" s="384">
        <f t="shared" si="750"/>
        <v>45747</v>
      </c>
      <c r="E5143" s="385">
        <f ca="1">IFERROR(INDEX('3. GRI Pricing'!$A$16:$AP$616,MATCH('PBI data'!$B5143,'3. GRI Pricing'!$A$16:$A$616,0),MATCH('PBI data'!$D5143,'3. GRI Pricing'!$A$16:$AP$16,0)),0)</f>
        <v>0</v>
      </c>
    </row>
    <row r="5144" spans="1:5" x14ac:dyDescent="0.25">
      <c r="B5144" s="1">
        <f t="shared" ca="1" si="751"/>
        <v>0</v>
      </c>
      <c r="C5144" s="384">
        <f t="shared" si="750"/>
        <v>45748</v>
      </c>
      <c r="D5144" s="384">
        <f t="shared" si="750"/>
        <v>45777</v>
      </c>
      <c r="E5144" s="385">
        <f ca="1">IFERROR(INDEX('3. GRI Pricing'!$A$16:$AP$616,MATCH('PBI data'!$B5144,'3. GRI Pricing'!$A$16:$A$616,0),MATCH('PBI data'!$D5144,'3. GRI Pricing'!$A$16:$AP$16,0)),0)</f>
        <v>0</v>
      </c>
    </row>
    <row r="5145" spans="1:5" x14ac:dyDescent="0.25">
      <c r="B5145" s="1">
        <f t="shared" ca="1" si="751"/>
        <v>0</v>
      </c>
      <c r="C5145" s="384">
        <f t="shared" si="750"/>
        <v>45778</v>
      </c>
      <c r="D5145" s="384">
        <f t="shared" si="750"/>
        <v>45808</v>
      </c>
      <c r="E5145" s="385">
        <f ca="1">IFERROR(INDEX('3. GRI Pricing'!$A$16:$AP$616,MATCH('PBI data'!$B5145,'3. GRI Pricing'!$A$16:$A$616,0),MATCH('PBI data'!$D5145,'3. GRI Pricing'!$A$16:$AP$16,0)),0)</f>
        <v>0</v>
      </c>
    </row>
    <row r="5146" spans="1:5" x14ac:dyDescent="0.25">
      <c r="B5146" s="1">
        <f t="shared" ca="1" si="751"/>
        <v>0</v>
      </c>
      <c r="C5146" s="384">
        <f t="shared" si="750"/>
        <v>45809</v>
      </c>
      <c r="D5146" s="384">
        <f t="shared" si="750"/>
        <v>45838</v>
      </c>
      <c r="E5146" s="385">
        <f ca="1">IFERROR(INDEX('3. GRI Pricing'!$A$16:$AP$616,MATCH('PBI data'!$B5146,'3. GRI Pricing'!$A$16:$A$616,0),MATCH('PBI data'!$D5146,'3. GRI Pricing'!$A$16:$AP$16,0)),0)</f>
        <v>0</v>
      </c>
    </row>
    <row r="5147" spans="1:5" x14ac:dyDescent="0.25">
      <c r="B5147" s="1">
        <f t="shared" ca="1" si="751"/>
        <v>0</v>
      </c>
      <c r="C5147" s="384">
        <f t="shared" si="750"/>
        <v>45839</v>
      </c>
      <c r="D5147" s="384">
        <f t="shared" si="750"/>
        <v>45869</v>
      </c>
      <c r="E5147" s="385">
        <f ca="1">IFERROR(INDEX('3. GRI Pricing'!$A$16:$AP$616,MATCH('PBI data'!$B5147,'3. GRI Pricing'!$A$16:$A$616,0),MATCH('PBI data'!$D5147,'3. GRI Pricing'!$A$16:$AP$16,0)),0)</f>
        <v>0</v>
      </c>
    </row>
    <row r="5148" spans="1:5" x14ac:dyDescent="0.25">
      <c r="B5148" s="1">
        <f t="shared" ca="1" si="751"/>
        <v>0</v>
      </c>
      <c r="C5148" s="384">
        <f t="shared" si="750"/>
        <v>45870</v>
      </c>
      <c r="D5148" s="384">
        <f t="shared" si="750"/>
        <v>45900</v>
      </c>
      <c r="E5148" s="385">
        <f ca="1">IFERROR(INDEX('3. GRI Pricing'!$A$16:$AP$616,MATCH('PBI data'!$B5148,'3. GRI Pricing'!$A$16:$A$616,0),MATCH('PBI data'!$D5148,'3. GRI Pricing'!$A$16:$AP$16,0)),0)</f>
        <v>0</v>
      </c>
    </row>
    <row r="5149" spans="1:5" x14ac:dyDescent="0.25">
      <c r="B5149" s="1">
        <f t="shared" ca="1" si="751"/>
        <v>0</v>
      </c>
      <c r="C5149" s="384">
        <f t="shared" si="750"/>
        <v>45901</v>
      </c>
      <c r="D5149" s="384">
        <f t="shared" si="750"/>
        <v>45930</v>
      </c>
      <c r="E5149" s="385">
        <f ca="1">IFERROR(INDEX('3. GRI Pricing'!$A$16:$AP$616,MATCH('PBI data'!$B5149,'3. GRI Pricing'!$A$16:$A$616,0),MATCH('PBI data'!$D5149,'3. GRI Pricing'!$A$16:$AP$16,0)),0)</f>
        <v>0</v>
      </c>
    </row>
    <row r="5150" spans="1:5" x14ac:dyDescent="0.25">
      <c r="A5150" s="381">
        <f>A5138+1</f>
        <v>430</v>
      </c>
      <c r="B5150" s="383">
        <f ca="1">OFFSET('3. GRI Pricing'!$A$16,'PBI data'!A5150,0)</f>
        <v>0</v>
      </c>
      <c r="C5150" s="384">
        <f t="shared" si="750"/>
        <v>45566</v>
      </c>
      <c r="D5150" s="384">
        <f t="shared" si="750"/>
        <v>45596</v>
      </c>
      <c r="E5150" s="385">
        <f ca="1">IFERROR(INDEX('3. GRI Pricing'!$A$16:$AP$616,MATCH('PBI data'!$B5150,'3. GRI Pricing'!$A$16:$A$616,0),MATCH('PBI data'!$D5150,'3. GRI Pricing'!$A$16:$AP$16,0)),0)</f>
        <v>0</v>
      </c>
    </row>
    <row r="5151" spans="1:5" x14ac:dyDescent="0.25">
      <c r="B5151" s="1">
        <f ca="1">B5150</f>
        <v>0</v>
      </c>
      <c r="C5151" s="384">
        <f t="shared" ref="C5151:D5166" si="752">C5139</f>
        <v>45597</v>
      </c>
      <c r="D5151" s="384">
        <f t="shared" si="752"/>
        <v>45626</v>
      </c>
      <c r="E5151" s="385">
        <f ca="1">IFERROR(INDEX('3. GRI Pricing'!$A$16:$AP$616,MATCH('PBI data'!$B5151,'3. GRI Pricing'!$A$16:$A$616,0),MATCH('PBI data'!$D5151,'3. GRI Pricing'!$A$16:$AP$16,0)),0)</f>
        <v>0</v>
      </c>
    </row>
    <row r="5152" spans="1:5" x14ac:dyDescent="0.25">
      <c r="B5152" s="1">
        <f t="shared" ref="B5152:B5161" ca="1" si="753">B5151</f>
        <v>0</v>
      </c>
      <c r="C5152" s="384">
        <f t="shared" si="752"/>
        <v>45627</v>
      </c>
      <c r="D5152" s="384">
        <f t="shared" si="752"/>
        <v>45657</v>
      </c>
      <c r="E5152" s="385">
        <f ca="1">IFERROR(INDEX('3. GRI Pricing'!$A$16:$AP$616,MATCH('PBI data'!$B5152,'3. GRI Pricing'!$A$16:$A$616,0),MATCH('PBI data'!$D5152,'3. GRI Pricing'!$A$16:$AP$16,0)),0)</f>
        <v>0</v>
      </c>
    </row>
    <row r="5153" spans="1:5" x14ac:dyDescent="0.25">
      <c r="B5153" s="1">
        <f t="shared" ca="1" si="753"/>
        <v>0</v>
      </c>
      <c r="C5153" s="384">
        <f t="shared" si="752"/>
        <v>45658</v>
      </c>
      <c r="D5153" s="384">
        <f t="shared" si="752"/>
        <v>45688</v>
      </c>
      <c r="E5153" s="385">
        <f ca="1">IFERROR(INDEX('3. GRI Pricing'!$A$16:$AP$616,MATCH('PBI data'!$B5153,'3. GRI Pricing'!$A$16:$A$616,0),MATCH('PBI data'!$D5153,'3. GRI Pricing'!$A$16:$AP$16,0)),0)</f>
        <v>0</v>
      </c>
    </row>
    <row r="5154" spans="1:5" x14ac:dyDescent="0.25">
      <c r="B5154" s="1">
        <f t="shared" ca="1" si="753"/>
        <v>0</v>
      </c>
      <c r="C5154" s="384">
        <f t="shared" si="752"/>
        <v>45689</v>
      </c>
      <c r="D5154" s="384">
        <f t="shared" si="752"/>
        <v>45716</v>
      </c>
      <c r="E5154" s="385">
        <f ca="1">IFERROR(INDEX('3. GRI Pricing'!$A$16:$AP$616,MATCH('PBI data'!$B5154,'3. GRI Pricing'!$A$16:$A$616,0),MATCH('PBI data'!$D5154,'3. GRI Pricing'!$A$16:$AP$16,0)),0)</f>
        <v>0</v>
      </c>
    </row>
    <row r="5155" spans="1:5" x14ac:dyDescent="0.25">
      <c r="B5155" s="1">
        <f t="shared" ca="1" si="753"/>
        <v>0</v>
      </c>
      <c r="C5155" s="384">
        <f t="shared" si="752"/>
        <v>45717</v>
      </c>
      <c r="D5155" s="384">
        <f t="shared" si="752"/>
        <v>45747</v>
      </c>
      <c r="E5155" s="385">
        <f ca="1">IFERROR(INDEX('3. GRI Pricing'!$A$16:$AP$616,MATCH('PBI data'!$B5155,'3. GRI Pricing'!$A$16:$A$616,0),MATCH('PBI data'!$D5155,'3. GRI Pricing'!$A$16:$AP$16,0)),0)</f>
        <v>0</v>
      </c>
    </row>
    <row r="5156" spans="1:5" x14ac:dyDescent="0.25">
      <c r="B5156" s="1">
        <f t="shared" ca="1" si="753"/>
        <v>0</v>
      </c>
      <c r="C5156" s="384">
        <f t="shared" si="752"/>
        <v>45748</v>
      </c>
      <c r="D5156" s="384">
        <f t="shared" si="752"/>
        <v>45777</v>
      </c>
      <c r="E5156" s="385">
        <f ca="1">IFERROR(INDEX('3. GRI Pricing'!$A$16:$AP$616,MATCH('PBI data'!$B5156,'3. GRI Pricing'!$A$16:$A$616,0),MATCH('PBI data'!$D5156,'3. GRI Pricing'!$A$16:$AP$16,0)),0)</f>
        <v>0</v>
      </c>
    </row>
    <row r="5157" spans="1:5" x14ac:dyDescent="0.25">
      <c r="B5157" s="1">
        <f t="shared" ca="1" si="753"/>
        <v>0</v>
      </c>
      <c r="C5157" s="384">
        <f t="shared" si="752"/>
        <v>45778</v>
      </c>
      <c r="D5157" s="384">
        <f t="shared" si="752"/>
        <v>45808</v>
      </c>
      <c r="E5157" s="385">
        <f ca="1">IFERROR(INDEX('3. GRI Pricing'!$A$16:$AP$616,MATCH('PBI data'!$B5157,'3. GRI Pricing'!$A$16:$A$616,0),MATCH('PBI data'!$D5157,'3. GRI Pricing'!$A$16:$AP$16,0)),0)</f>
        <v>0</v>
      </c>
    </row>
    <row r="5158" spans="1:5" x14ac:dyDescent="0.25">
      <c r="B5158" s="1">
        <f t="shared" ca="1" si="753"/>
        <v>0</v>
      </c>
      <c r="C5158" s="384">
        <f t="shared" si="752"/>
        <v>45809</v>
      </c>
      <c r="D5158" s="384">
        <f t="shared" si="752"/>
        <v>45838</v>
      </c>
      <c r="E5158" s="385">
        <f ca="1">IFERROR(INDEX('3. GRI Pricing'!$A$16:$AP$616,MATCH('PBI data'!$B5158,'3. GRI Pricing'!$A$16:$A$616,0),MATCH('PBI data'!$D5158,'3. GRI Pricing'!$A$16:$AP$16,0)),0)</f>
        <v>0</v>
      </c>
    </row>
    <row r="5159" spans="1:5" x14ac:dyDescent="0.25">
      <c r="B5159" s="1">
        <f t="shared" ca="1" si="753"/>
        <v>0</v>
      </c>
      <c r="C5159" s="384">
        <f t="shared" si="752"/>
        <v>45839</v>
      </c>
      <c r="D5159" s="384">
        <f t="shared" si="752"/>
        <v>45869</v>
      </c>
      <c r="E5159" s="385">
        <f ca="1">IFERROR(INDEX('3. GRI Pricing'!$A$16:$AP$616,MATCH('PBI data'!$B5159,'3. GRI Pricing'!$A$16:$A$616,0),MATCH('PBI data'!$D5159,'3. GRI Pricing'!$A$16:$AP$16,0)),0)</f>
        <v>0</v>
      </c>
    </row>
    <row r="5160" spans="1:5" x14ac:dyDescent="0.25">
      <c r="B5160" s="1">
        <f t="shared" ca="1" si="753"/>
        <v>0</v>
      </c>
      <c r="C5160" s="384">
        <f t="shared" si="752"/>
        <v>45870</v>
      </c>
      <c r="D5160" s="384">
        <f t="shared" si="752"/>
        <v>45900</v>
      </c>
      <c r="E5160" s="385">
        <f ca="1">IFERROR(INDEX('3. GRI Pricing'!$A$16:$AP$616,MATCH('PBI data'!$B5160,'3. GRI Pricing'!$A$16:$A$616,0),MATCH('PBI data'!$D5160,'3. GRI Pricing'!$A$16:$AP$16,0)),0)</f>
        <v>0</v>
      </c>
    </row>
    <row r="5161" spans="1:5" x14ac:dyDescent="0.25">
      <c r="B5161" s="1">
        <f t="shared" ca="1" si="753"/>
        <v>0</v>
      </c>
      <c r="C5161" s="384">
        <f t="shared" si="752"/>
        <v>45901</v>
      </c>
      <c r="D5161" s="384">
        <f t="shared" si="752"/>
        <v>45930</v>
      </c>
      <c r="E5161" s="385">
        <f ca="1">IFERROR(INDEX('3. GRI Pricing'!$A$16:$AP$616,MATCH('PBI data'!$B5161,'3. GRI Pricing'!$A$16:$A$616,0),MATCH('PBI data'!$D5161,'3. GRI Pricing'!$A$16:$AP$16,0)),0)</f>
        <v>0</v>
      </c>
    </row>
    <row r="5162" spans="1:5" x14ac:dyDescent="0.25">
      <c r="A5162" s="381">
        <f>A5150+1</f>
        <v>431</v>
      </c>
      <c r="B5162" s="383">
        <f ca="1">OFFSET('3. GRI Pricing'!$A$16,'PBI data'!A5162,0)</f>
        <v>0</v>
      </c>
      <c r="C5162" s="384">
        <f t="shared" si="752"/>
        <v>45566</v>
      </c>
      <c r="D5162" s="384">
        <f t="shared" si="752"/>
        <v>45596</v>
      </c>
      <c r="E5162" s="385">
        <f ca="1">IFERROR(INDEX('3. GRI Pricing'!$A$16:$AP$616,MATCH('PBI data'!$B5162,'3. GRI Pricing'!$A$16:$A$616,0),MATCH('PBI data'!$D5162,'3. GRI Pricing'!$A$16:$AP$16,0)),0)</f>
        <v>0</v>
      </c>
    </row>
    <row r="5163" spans="1:5" x14ac:dyDescent="0.25">
      <c r="B5163" s="1">
        <f ca="1">B5162</f>
        <v>0</v>
      </c>
      <c r="C5163" s="384">
        <f t="shared" si="752"/>
        <v>45597</v>
      </c>
      <c r="D5163" s="384">
        <f t="shared" si="752"/>
        <v>45626</v>
      </c>
      <c r="E5163" s="385">
        <f ca="1">IFERROR(INDEX('3. GRI Pricing'!$A$16:$AP$616,MATCH('PBI data'!$B5163,'3. GRI Pricing'!$A$16:$A$616,0),MATCH('PBI data'!$D5163,'3. GRI Pricing'!$A$16:$AP$16,0)),0)</f>
        <v>0</v>
      </c>
    </row>
    <row r="5164" spans="1:5" x14ac:dyDescent="0.25">
      <c r="B5164" s="1">
        <f t="shared" ref="B5164:B5173" ca="1" si="754">B5163</f>
        <v>0</v>
      </c>
      <c r="C5164" s="384">
        <f t="shared" si="752"/>
        <v>45627</v>
      </c>
      <c r="D5164" s="384">
        <f t="shared" si="752"/>
        <v>45657</v>
      </c>
      <c r="E5164" s="385">
        <f ca="1">IFERROR(INDEX('3. GRI Pricing'!$A$16:$AP$616,MATCH('PBI data'!$B5164,'3. GRI Pricing'!$A$16:$A$616,0),MATCH('PBI data'!$D5164,'3. GRI Pricing'!$A$16:$AP$16,0)),0)</f>
        <v>0</v>
      </c>
    </row>
    <row r="5165" spans="1:5" x14ac:dyDescent="0.25">
      <c r="B5165" s="1">
        <f t="shared" ca="1" si="754"/>
        <v>0</v>
      </c>
      <c r="C5165" s="384">
        <f t="shared" si="752"/>
        <v>45658</v>
      </c>
      <c r="D5165" s="384">
        <f t="shared" si="752"/>
        <v>45688</v>
      </c>
      <c r="E5165" s="385">
        <f ca="1">IFERROR(INDEX('3. GRI Pricing'!$A$16:$AP$616,MATCH('PBI data'!$B5165,'3. GRI Pricing'!$A$16:$A$616,0),MATCH('PBI data'!$D5165,'3. GRI Pricing'!$A$16:$AP$16,0)),0)</f>
        <v>0</v>
      </c>
    </row>
    <row r="5166" spans="1:5" x14ac:dyDescent="0.25">
      <c r="B5166" s="1">
        <f t="shared" ca="1" si="754"/>
        <v>0</v>
      </c>
      <c r="C5166" s="384">
        <f t="shared" si="752"/>
        <v>45689</v>
      </c>
      <c r="D5166" s="384">
        <f t="shared" si="752"/>
        <v>45716</v>
      </c>
      <c r="E5166" s="385">
        <f ca="1">IFERROR(INDEX('3. GRI Pricing'!$A$16:$AP$616,MATCH('PBI data'!$B5166,'3. GRI Pricing'!$A$16:$A$616,0),MATCH('PBI data'!$D5166,'3. GRI Pricing'!$A$16:$AP$16,0)),0)</f>
        <v>0</v>
      </c>
    </row>
    <row r="5167" spans="1:5" x14ac:dyDescent="0.25">
      <c r="B5167" s="1">
        <f t="shared" ca="1" si="754"/>
        <v>0</v>
      </c>
      <c r="C5167" s="384">
        <f t="shared" ref="C5167:D5182" si="755">C5155</f>
        <v>45717</v>
      </c>
      <c r="D5167" s="384">
        <f t="shared" si="755"/>
        <v>45747</v>
      </c>
      <c r="E5167" s="385">
        <f ca="1">IFERROR(INDEX('3. GRI Pricing'!$A$16:$AP$616,MATCH('PBI data'!$B5167,'3. GRI Pricing'!$A$16:$A$616,0),MATCH('PBI data'!$D5167,'3. GRI Pricing'!$A$16:$AP$16,0)),0)</f>
        <v>0</v>
      </c>
    </row>
    <row r="5168" spans="1:5" x14ac:dyDescent="0.25">
      <c r="B5168" s="1">
        <f t="shared" ca="1" si="754"/>
        <v>0</v>
      </c>
      <c r="C5168" s="384">
        <f t="shared" si="755"/>
        <v>45748</v>
      </c>
      <c r="D5168" s="384">
        <f t="shared" si="755"/>
        <v>45777</v>
      </c>
      <c r="E5168" s="385">
        <f ca="1">IFERROR(INDEX('3. GRI Pricing'!$A$16:$AP$616,MATCH('PBI data'!$B5168,'3. GRI Pricing'!$A$16:$A$616,0),MATCH('PBI data'!$D5168,'3. GRI Pricing'!$A$16:$AP$16,0)),0)</f>
        <v>0</v>
      </c>
    </row>
    <row r="5169" spans="1:5" x14ac:dyDescent="0.25">
      <c r="B5169" s="1">
        <f t="shared" ca="1" si="754"/>
        <v>0</v>
      </c>
      <c r="C5169" s="384">
        <f t="shared" si="755"/>
        <v>45778</v>
      </c>
      <c r="D5169" s="384">
        <f t="shared" si="755"/>
        <v>45808</v>
      </c>
      <c r="E5169" s="385">
        <f ca="1">IFERROR(INDEX('3. GRI Pricing'!$A$16:$AP$616,MATCH('PBI data'!$B5169,'3. GRI Pricing'!$A$16:$A$616,0),MATCH('PBI data'!$D5169,'3. GRI Pricing'!$A$16:$AP$16,0)),0)</f>
        <v>0</v>
      </c>
    </row>
    <row r="5170" spans="1:5" x14ac:dyDescent="0.25">
      <c r="B5170" s="1">
        <f t="shared" ca="1" si="754"/>
        <v>0</v>
      </c>
      <c r="C5170" s="384">
        <f t="shared" si="755"/>
        <v>45809</v>
      </c>
      <c r="D5170" s="384">
        <f t="shared" si="755"/>
        <v>45838</v>
      </c>
      <c r="E5170" s="385">
        <f ca="1">IFERROR(INDEX('3. GRI Pricing'!$A$16:$AP$616,MATCH('PBI data'!$B5170,'3. GRI Pricing'!$A$16:$A$616,0),MATCH('PBI data'!$D5170,'3. GRI Pricing'!$A$16:$AP$16,0)),0)</f>
        <v>0</v>
      </c>
    </row>
    <row r="5171" spans="1:5" x14ac:dyDescent="0.25">
      <c r="B5171" s="1">
        <f t="shared" ca="1" si="754"/>
        <v>0</v>
      </c>
      <c r="C5171" s="384">
        <f t="shared" si="755"/>
        <v>45839</v>
      </c>
      <c r="D5171" s="384">
        <f t="shared" si="755"/>
        <v>45869</v>
      </c>
      <c r="E5171" s="385">
        <f ca="1">IFERROR(INDEX('3. GRI Pricing'!$A$16:$AP$616,MATCH('PBI data'!$B5171,'3. GRI Pricing'!$A$16:$A$616,0),MATCH('PBI data'!$D5171,'3. GRI Pricing'!$A$16:$AP$16,0)),0)</f>
        <v>0</v>
      </c>
    </row>
    <row r="5172" spans="1:5" x14ac:dyDescent="0.25">
      <c r="B5172" s="1">
        <f t="shared" ca="1" si="754"/>
        <v>0</v>
      </c>
      <c r="C5172" s="384">
        <f t="shared" si="755"/>
        <v>45870</v>
      </c>
      <c r="D5172" s="384">
        <f t="shared" si="755"/>
        <v>45900</v>
      </c>
      <c r="E5172" s="385">
        <f ca="1">IFERROR(INDEX('3. GRI Pricing'!$A$16:$AP$616,MATCH('PBI data'!$B5172,'3. GRI Pricing'!$A$16:$A$616,0),MATCH('PBI data'!$D5172,'3. GRI Pricing'!$A$16:$AP$16,0)),0)</f>
        <v>0</v>
      </c>
    </row>
    <row r="5173" spans="1:5" x14ac:dyDescent="0.25">
      <c r="B5173" s="1">
        <f t="shared" ca="1" si="754"/>
        <v>0</v>
      </c>
      <c r="C5173" s="384">
        <f t="shared" si="755"/>
        <v>45901</v>
      </c>
      <c r="D5173" s="384">
        <f t="shared" si="755"/>
        <v>45930</v>
      </c>
      <c r="E5173" s="385">
        <f ca="1">IFERROR(INDEX('3. GRI Pricing'!$A$16:$AP$616,MATCH('PBI data'!$B5173,'3. GRI Pricing'!$A$16:$A$616,0),MATCH('PBI data'!$D5173,'3. GRI Pricing'!$A$16:$AP$16,0)),0)</f>
        <v>0</v>
      </c>
    </row>
    <row r="5174" spans="1:5" x14ac:dyDescent="0.25">
      <c r="A5174" s="381">
        <f>A5162+1</f>
        <v>432</v>
      </c>
      <c r="B5174" s="383">
        <f ca="1">OFFSET('3. GRI Pricing'!$A$16,'PBI data'!A5174,0)</f>
        <v>0</v>
      </c>
      <c r="C5174" s="384">
        <f t="shared" si="755"/>
        <v>45566</v>
      </c>
      <c r="D5174" s="384">
        <f t="shared" si="755"/>
        <v>45596</v>
      </c>
      <c r="E5174" s="385">
        <f ca="1">IFERROR(INDEX('3. GRI Pricing'!$A$16:$AP$616,MATCH('PBI data'!$B5174,'3. GRI Pricing'!$A$16:$A$616,0),MATCH('PBI data'!$D5174,'3. GRI Pricing'!$A$16:$AP$16,0)),0)</f>
        <v>0</v>
      </c>
    </row>
    <row r="5175" spans="1:5" x14ac:dyDescent="0.25">
      <c r="B5175" s="1">
        <f ca="1">B5174</f>
        <v>0</v>
      </c>
      <c r="C5175" s="384">
        <f t="shared" si="755"/>
        <v>45597</v>
      </c>
      <c r="D5175" s="384">
        <f t="shared" si="755"/>
        <v>45626</v>
      </c>
      <c r="E5175" s="385">
        <f ca="1">IFERROR(INDEX('3. GRI Pricing'!$A$16:$AP$616,MATCH('PBI data'!$B5175,'3. GRI Pricing'!$A$16:$A$616,0),MATCH('PBI data'!$D5175,'3. GRI Pricing'!$A$16:$AP$16,0)),0)</f>
        <v>0</v>
      </c>
    </row>
    <row r="5176" spans="1:5" x14ac:dyDescent="0.25">
      <c r="B5176" s="1">
        <f t="shared" ref="B5176:B5185" ca="1" si="756">B5175</f>
        <v>0</v>
      </c>
      <c r="C5176" s="384">
        <f t="shared" si="755"/>
        <v>45627</v>
      </c>
      <c r="D5176" s="384">
        <f t="shared" si="755"/>
        <v>45657</v>
      </c>
      <c r="E5176" s="385">
        <f ca="1">IFERROR(INDEX('3. GRI Pricing'!$A$16:$AP$616,MATCH('PBI data'!$B5176,'3. GRI Pricing'!$A$16:$A$616,0),MATCH('PBI data'!$D5176,'3. GRI Pricing'!$A$16:$AP$16,0)),0)</f>
        <v>0</v>
      </c>
    </row>
    <row r="5177" spans="1:5" x14ac:dyDescent="0.25">
      <c r="B5177" s="1">
        <f t="shared" ca="1" si="756"/>
        <v>0</v>
      </c>
      <c r="C5177" s="384">
        <f t="shared" si="755"/>
        <v>45658</v>
      </c>
      <c r="D5177" s="384">
        <f t="shared" si="755"/>
        <v>45688</v>
      </c>
      <c r="E5177" s="385">
        <f ca="1">IFERROR(INDEX('3. GRI Pricing'!$A$16:$AP$616,MATCH('PBI data'!$B5177,'3. GRI Pricing'!$A$16:$A$616,0),MATCH('PBI data'!$D5177,'3. GRI Pricing'!$A$16:$AP$16,0)),0)</f>
        <v>0</v>
      </c>
    </row>
    <row r="5178" spans="1:5" x14ac:dyDescent="0.25">
      <c r="B5178" s="1">
        <f t="shared" ca="1" si="756"/>
        <v>0</v>
      </c>
      <c r="C5178" s="384">
        <f t="shared" si="755"/>
        <v>45689</v>
      </c>
      <c r="D5178" s="384">
        <f t="shared" si="755"/>
        <v>45716</v>
      </c>
      <c r="E5178" s="385">
        <f ca="1">IFERROR(INDEX('3. GRI Pricing'!$A$16:$AP$616,MATCH('PBI data'!$B5178,'3. GRI Pricing'!$A$16:$A$616,0),MATCH('PBI data'!$D5178,'3. GRI Pricing'!$A$16:$AP$16,0)),0)</f>
        <v>0</v>
      </c>
    </row>
    <row r="5179" spans="1:5" x14ac:dyDescent="0.25">
      <c r="B5179" s="1">
        <f t="shared" ca="1" si="756"/>
        <v>0</v>
      </c>
      <c r="C5179" s="384">
        <f t="shared" si="755"/>
        <v>45717</v>
      </c>
      <c r="D5179" s="384">
        <f t="shared" si="755"/>
        <v>45747</v>
      </c>
      <c r="E5179" s="385">
        <f ca="1">IFERROR(INDEX('3. GRI Pricing'!$A$16:$AP$616,MATCH('PBI data'!$B5179,'3. GRI Pricing'!$A$16:$A$616,0),MATCH('PBI data'!$D5179,'3. GRI Pricing'!$A$16:$AP$16,0)),0)</f>
        <v>0</v>
      </c>
    </row>
    <row r="5180" spans="1:5" x14ac:dyDescent="0.25">
      <c r="B5180" s="1">
        <f t="shared" ca="1" si="756"/>
        <v>0</v>
      </c>
      <c r="C5180" s="384">
        <f t="shared" si="755"/>
        <v>45748</v>
      </c>
      <c r="D5180" s="384">
        <f t="shared" si="755"/>
        <v>45777</v>
      </c>
      <c r="E5180" s="385">
        <f ca="1">IFERROR(INDEX('3. GRI Pricing'!$A$16:$AP$616,MATCH('PBI data'!$B5180,'3. GRI Pricing'!$A$16:$A$616,0),MATCH('PBI data'!$D5180,'3. GRI Pricing'!$A$16:$AP$16,0)),0)</f>
        <v>0</v>
      </c>
    </row>
    <row r="5181" spans="1:5" x14ac:dyDescent="0.25">
      <c r="B5181" s="1">
        <f t="shared" ca="1" si="756"/>
        <v>0</v>
      </c>
      <c r="C5181" s="384">
        <f t="shared" si="755"/>
        <v>45778</v>
      </c>
      <c r="D5181" s="384">
        <f t="shared" si="755"/>
        <v>45808</v>
      </c>
      <c r="E5181" s="385">
        <f ca="1">IFERROR(INDEX('3. GRI Pricing'!$A$16:$AP$616,MATCH('PBI data'!$B5181,'3. GRI Pricing'!$A$16:$A$616,0),MATCH('PBI data'!$D5181,'3. GRI Pricing'!$A$16:$AP$16,0)),0)</f>
        <v>0</v>
      </c>
    </row>
    <row r="5182" spans="1:5" x14ac:dyDescent="0.25">
      <c r="B5182" s="1">
        <f t="shared" ca="1" si="756"/>
        <v>0</v>
      </c>
      <c r="C5182" s="384">
        <f t="shared" si="755"/>
        <v>45809</v>
      </c>
      <c r="D5182" s="384">
        <f t="shared" si="755"/>
        <v>45838</v>
      </c>
      <c r="E5182" s="385">
        <f ca="1">IFERROR(INDEX('3. GRI Pricing'!$A$16:$AP$616,MATCH('PBI data'!$B5182,'3. GRI Pricing'!$A$16:$A$616,0),MATCH('PBI data'!$D5182,'3. GRI Pricing'!$A$16:$AP$16,0)),0)</f>
        <v>0</v>
      </c>
    </row>
    <row r="5183" spans="1:5" x14ac:dyDescent="0.25">
      <c r="B5183" s="1">
        <f t="shared" ca="1" si="756"/>
        <v>0</v>
      </c>
      <c r="C5183" s="384">
        <f t="shared" ref="C5183:D5198" si="757">C5171</f>
        <v>45839</v>
      </c>
      <c r="D5183" s="384">
        <f t="shared" si="757"/>
        <v>45869</v>
      </c>
      <c r="E5183" s="385">
        <f ca="1">IFERROR(INDEX('3. GRI Pricing'!$A$16:$AP$616,MATCH('PBI data'!$B5183,'3. GRI Pricing'!$A$16:$A$616,0),MATCH('PBI data'!$D5183,'3. GRI Pricing'!$A$16:$AP$16,0)),0)</f>
        <v>0</v>
      </c>
    </row>
    <row r="5184" spans="1:5" x14ac:dyDescent="0.25">
      <c r="B5184" s="1">
        <f t="shared" ca="1" si="756"/>
        <v>0</v>
      </c>
      <c r="C5184" s="384">
        <f t="shared" si="757"/>
        <v>45870</v>
      </c>
      <c r="D5184" s="384">
        <f t="shared" si="757"/>
        <v>45900</v>
      </c>
      <c r="E5184" s="385">
        <f ca="1">IFERROR(INDEX('3. GRI Pricing'!$A$16:$AP$616,MATCH('PBI data'!$B5184,'3. GRI Pricing'!$A$16:$A$616,0),MATCH('PBI data'!$D5184,'3. GRI Pricing'!$A$16:$AP$16,0)),0)</f>
        <v>0</v>
      </c>
    </row>
    <row r="5185" spans="1:5" x14ac:dyDescent="0.25">
      <c r="B5185" s="1">
        <f t="shared" ca="1" si="756"/>
        <v>0</v>
      </c>
      <c r="C5185" s="384">
        <f t="shared" si="757"/>
        <v>45901</v>
      </c>
      <c r="D5185" s="384">
        <f t="shared" si="757"/>
        <v>45930</v>
      </c>
      <c r="E5185" s="385">
        <f ca="1">IFERROR(INDEX('3. GRI Pricing'!$A$16:$AP$616,MATCH('PBI data'!$B5185,'3. GRI Pricing'!$A$16:$A$616,0),MATCH('PBI data'!$D5185,'3. GRI Pricing'!$A$16:$AP$16,0)),0)</f>
        <v>0</v>
      </c>
    </row>
    <row r="5186" spans="1:5" x14ac:dyDescent="0.25">
      <c r="A5186" s="381">
        <f>A5174+1</f>
        <v>433</v>
      </c>
      <c r="B5186" s="383">
        <f ca="1">OFFSET('3. GRI Pricing'!$A$16,'PBI data'!A5186,0)</f>
        <v>0</v>
      </c>
      <c r="C5186" s="384">
        <f t="shared" si="757"/>
        <v>45566</v>
      </c>
      <c r="D5186" s="384">
        <f t="shared" si="757"/>
        <v>45596</v>
      </c>
      <c r="E5186" s="385">
        <f ca="1">IFERROR(INDEX('3. GRI Pricing'!$A$16:$AP$616,MATCH('PBI data'!$B5186,'3. GRI Pricing'!$A$16:$A$616,0),MATCH('PBI data'!$D5186,'3. GRI Pricing'!$A$16:$AP$16,0)),0)</f>
        <v>0</v>
      </c>
    </row>
    <row r="5187" spans="1:5" x14ac:dyDescent="0.25">
      <c r="B5187" s="1">
        <f ca="1">B5186</f>
        <v>0</v>
      </c>
      <c r="C5187" s="384">
        <f t="shared" si="757"/>
        <v>45597</v>
      </c>
      <c r="D5187" s="384">
        <f t="shared" si="757"/>
        <v>45626</v>
      </c>
      <c r="E5187" s="385">
        <f ca="1">IFERROR(INDEX('3. GRI Pricing'!$A$16:$AP$616,MATCH('PBI data'!$B5187,'3. GRI Pricing'!$A$16:$A$616,0),MATCH('PBI data'!$D5187,'3. GRI Pricing'!$A$16:$AP$16,0)),0)</f>
        <v>0</v>
      </c>
    </row>
    <row r="5188" spans="1:5" x14ac:dyDescent="0.25">
      <c r="B5188" s="1">
        <f t="shared" ref="B5188:B5197" ca="1" si="758">B5187</f>
        <v>0</v>
      </c>
      <c r="C5188" s="384">
        <f t="shared" si="757"/>
        <v>45627</v>
      </c>
      <c r="D5188" s="384">
        <f t="shared" si="757"/>
        <v>45657</v>
      </c>
      <c r="E5188" s="385">
        <f ca="1">IFERROR(INDEX('3. GRI Pricing'!$A$16:$AP$616,MATCH('PBI data'!$B5188,'3. GRI Pricing'!$A$16:$A$616,0),MATCH('PBI data'!$D5188,'3. GRI Pricing'!$A$16:$AP$16,0)),0)</f>
        <v>0</v>
      </c>
    </row>
    <row r="5189" spans="1:5" x14ac:dyDescent="0.25">
      <c r="B5189" s="1">
        <f t="shared" ca="1" si="758"/>
        <v>0</v>
      </c>
      <c r="C5189" s="384">
        <f t="shared" si="757"/>
        <v>45658</v>
      </c>
      <c r="D5189" s="384">
        <f t="shared" si="757"/>
        <v>45688</v>
      </c>
      <c r="E5189" s="385">
        <f ca="1">IFERROR(INDEX('3. GRI Pricing'!$A$16:$AP$616,MATCH('PBI data'!$B5189,'3. GRI Pricing'!$A$16:$A$616,0),MATCH('PBI data'!$D5189,'3. GRI Pricing'!$A$16:$AP$16,0)),0)</f>
        <v>0</v>
      </c>
    </row>
    <row r="5190" spans="1:5" x14ac:dyDescent="0.25">
      <c r="B5190" s="1">
        <f t="shared" ca="1" si="758"/>
        <v>0</v>
      </c>
      <c r="C5190" s="384">
        <f t="shared" si="757"/>
        <v>45689</v>
      </c>
      <c r="D5190" s="384">
        <f t="shared" si="757"/>
        <v>45716</v>
      </c>
      <c r="E5190" s="385">
        <f ca="1">IFERROR(INDEX('3. GRI Pricing'!$A$16:$AP$616,MATCH('PBI data'!$B5190,'3. GRI Pricing'!$A$16:$A$616,0),MATCH('PBI data'!$D5190,'3. GRI Pricing'!$A$16:$AP$16,0)),0)</f>
        <v>0</v>
      </c>
    </row>
    <row r="5191" spans="1:5" x14ac:dyDescent="0.25">
      <c r="B5191" s="1">
        <f t="shared" ca="1" si="758"/>
        <v>0</v>
      </c>
      <c r="C5191" s="384">
        <f t="shared" si="757"/>
        <v>45717</v>
      </c>
      <c r="D5191" s="384">
        <f t="shared" si="757"/>
        <v>45747</v>
      </c>
      <c r="E5191" s="385">
        <f ca="1">IFERROR(INDEX('3. GRI Pricing'!$A$16:$AP$616,MATCH('PBI data'!$B5191,'3. GRI Pricing'!$A$16:$A$616,0),MATCH('PBI data'!$D5191,'3. GRI Pricing'!$A$16:$AP$16,0)),0)</f>
        <v>0</v>
      </c>
    </row>
    <row r="5192" spans="1:5" x14ac:dyDescent="0.25">
      <c r="B5192" s="1">
        <f t="shared" ca="1" si="758"/>
        <v>0</v>
      </c>
      <c r="C5192" s="384">
        <f t="shared" si="757"/>
        <v>45748</v>
      </c>
      <c r="D5192" s="384">
        <f t="shared" si="757"/>
        <v>45777</v>
      </c>
      <c r="E5192" s="385">
        <f ca="1">IFERROR(INDEX('3. GRI Pricing'!$A$16:$AP$616,MATCH('PBI data'!$B5192,'3. GRI Pricing'!$A$16:$A$616,0),MATCH('PBI data'!$D5192,'3. GRI Pricing'!$A$16:$AP$16,0)),0)</f>
        <v>0</v>
      </c>
    </row>
    <row r="5193" spans="1:5" x14ac:dyDescent="0.25">
      <c r="B5193" s="1">
        <f t="shared" ca="1" si="758"/>
        <v>0</v>
      </c>
      <c r="C5193" s="384">
        <f t="shared" si="757"/>
        <v>45778</v>
      </c>
      <c r="D5193" s="384">
        <f t="shared" si="757"/>
        <v>45808</v>
      </c>
      <c r="E5193" s="385">
        <f ca="1">IFERROR(INDEX('3. GRI Pricing'!$A$16:$AP$616,MATCH('PBI data'!$B5193,'3. GRI Pricing'!$A$16:$A$616,0),MATCH('PBI data'!$D5193,'3. GRI Pricing'!$A$16:$AP$16,0)),0)</f>
        <v>0</v>
      </c>
    </row>
    <row r="5194" spans="1:5" x14ac:dyDescent="0.25">
      <c r="B5194" s="1">
        <f t="shared" ca="1" si="758"/>
        <v>0</v>
      </c>
      <c r="C5194" s="384">
        <f t="shared" si="757"/>
        <v>45809</v>
      </c>
      <c r="D5194" s="384">
        <f t="shared" si="757"/>
        <v>45838</v>
      </c>
      <c r="E5194" s="385">
        <f ca="1">IFERROR(INDEX('3. GRI Pricing'!$A$16:$AP$616,MATCH('PBI data'!$B5194,'3. GRI Pricing'!$A$16:$A$616,0),MATCH('PBI data'!$D5194,'3. GRI Pricing'!$A$16:$AP$16,0)),0)</f>
        <v>0</v>
      </c>
    </row>
    <row r="5195" spans="1:5" x14ac:dyDescent="0.25">
      <c r="B5195" s="1">
        <f t="shared" ca="1" si="758"/>
        <v>0</v>
      </c>
      <c r="C5195" s="384">
        <f t="shared" si="757"/>
        <v>45839</v>
      </c>
      <c r="D5195" s="384">
        <f t="shared" si="757"/>
        <v>45869</v>
      </c>
      <c r="E5195" s="385">
        <f ca="1">IFERROR(INDEX('3. GRI Pricing'!$A$16:$AP$616,MATCH('PBI data'!$B5195,'3. GRI Pricing'!$A$16:$A$616,0),MATCH('PBI data'!$D5195,'3. GRI Pricing'!$A$16:$AP$16,0)),0)</f>
        <v>0</v>
      </c>
    </row>
    <row r="5196" spans="1:5" x14ac:dyDescent="0.25">
      <c r="B5196" s="1">
        <f t="shared" ca="1" si="758"/>
        <v>0</v>
      </c>
      <c r="C5196" s="384">
        <f t="shared" si="757"/>
        <v>45870</v>
      </c>
      <c r="D5196" s="384">
        <f t="shared" si="757"/>
        <v>45900</v>
      </c>
      <c r="E5196" s="385">
        <f ca="1">IFERROR(INDEX('3. GRI Pricing'!$A$16:$AP$616,MATCH('PBI data'!$B5196,'3. GRI Pricing'!$A$16:$A$616,0),MATCH('PBI data'!$D5196,'3. GRI Pricing'!$A$16:$AP$16,0)),0)</f>
        <v>0</v>
      </c>
    </row>
    <row r="5197" spans="1:5" x14ac:dyDescent="0.25">
      <c r="B5197" s="1">
        <f t="shared" ca="1" si="758"/>
        <v>0</v>
      </c>
      <c r="C5197" s="384">
        <f t="shared" si="757"/>
        <v>45901</v>
      </c>
      <c r="D5197" s="384">
        <f t="shared" si="757"/>
        <v>45930</v>
      </c>
      <c r="E5197" s="385">
        <f ca="1">IFERROR(INDEX('3. GRI Pricing'!$A$16:$AP$616,MATCH('PBI data'!$B5197,'3. GRI Pricing'!$A$16:$A$616,0),MATCH('PBI data'!$D5197,'3. GRI Pricing'!$A$16:$AP$16,0)),0)</f>
        <v>0</v>
      </c>
    </row>
    <row r="5198" spans="1:5" x14ac:dyDescent="0.25">
      <c r="A5198" s="381">
        <f>A5186+1</f>
        <v>434</v>
      </c>
      <c r="B5198" s="383">
        <f ca="1">OFFSET('3. GRI Pricing'!$A$16,'PBI data'!A5198,0)</f>
        <v>0</v>
      </c>
      <c r="C5198" s="384">
        <f t="shared" si="757"/>
        <v>45566</v>
      </c>
      <c r="D5198" s="384">
        <f t="shared" si="757"/>
        <v>45596</v>
      </c>
      <c r="E5198" s="385">
        <f ca="1">IFERROR(INDEX('3. GRI Pricing'!$A$16:$AP$616,MATCH('PBI data'!$B5198,'3. GRI Pricing'!$A$16:$A$616,0),MATCH('PBI data'!$D5198,'3. GRI Pricing'!$A$16:$AP$16,0)),0)</f>
        <v>0</v>
      </c>
    </row>
    <row r="5199" spans="1:5" x14ac:dyDescent="0.25">
      <c r="B5199" s="1">
        <f ca="1">B5198</f>
        <v>0</v>
      </c>
      <c r="C5199" s="384">
        <f t="shared" ref="C5199:D5214" si="759">C5187</f>
        <v>45597</v>
      </c>
      <c r="D5199" s="384">
        <f t="shared" si="759"/>
        <v>45626</v>
      </c>
      <c r="E5199" s="385">
        <f ca="1">IFERROR(INDEX('3. GRI Pricing'!$A$16:$AP$616,MATCH('PBI data'!$B5199,'3. GRI Pricing'!$A$16:$A$616,0),MATCH('PBI data'!$D5199,'3. GRI Pricing'!$A$16:$AP$16,0)),0)</f>
        <v>0</v>
      </c>
    </row>
    <row r="5200" spans="1:5" x14ac:dyDescent="0.25">
      <c r="B5200" s="1">
        <f t="shared" ref="B5200:B5209" ca="1" si="760">B5199</f>
        <v>0</v>
      </c>
      <c r="C5200" s="384">
        <f t="shared" si="759"/>
        <v>45627</v>
      </c>
      <c r="D5200" s="384">
        <f t="shared" si="759"/>
        <v>45657</v>
      </c>
      <c r="E5200" s="385">
        <f ca="1">IFERROR(INDEX('3. GRI Pricing'!$A$16:$AP$616,MATCH('PBI data'!$B5200,'3. GRI Pricing'!$A$16:$A$616,0),MATCH('PBI data'!$D5200,'3. GRI Pricing'!$A$16:$AP$16,0)),0)</f>
        <v>0</v>
      </c>
    </row>
    <row r="5201" spans="1:5" x14ac:dyDescent="0.25">
      <c r="B5201" s="1">
        <f t="shared" ca="1" si="760"/>
        <v>0</v>
      </c>
      <c r="C5201" s="384">
        <f t="shared" si="759"/>
        <v>45658</v>
      </c>
      <c r="D5201" s="384">
        <f t="shared" si="759"/>
        <v>45688</v>
      </c>
      <c r="E5201" s="385">
        <f ca="1">IFERROR(INDEX('3. GRI Pricing'!$A$16:$AP$616,MATCH('PBI data'!$B5201,'3. GRI Pricing'!$A$16:$A$616,0),MATCH('PBI data'!$D5201,'3. GRI Pricing'!$A$16:$AP$16,0)),0)</f>
        <v>0</v>
      </c>
    </row>
    <row r="5202" spans="1:5" x14ac:dyDescent="0.25">
      <c r="B5202" s="1">
        <f t="shared" ca="1" si="760"/>
        <v>0</v>
      </c>
      <c r="C5202" s="384">
        <f t="shared" si="759"/>
        <v>45689</v>
      </c>
      <c r="D5202" s="384">
        <f t="shared" si="759"/>
        <v>45716</v>
      </c>
      <c r="E5202" s="385">
        <f ca="1">IFERROR(INDEX('3. GRI Pricing'!$A$16:$AP$616,MATCH('PBI data'!$B5202,'3. GRI Pricing'!$A$16:$A$616,0),MATCH('PBI data'!$D5202,'3. GRI Pricing'!$A$16:$AP$16,0)),0)</f>
        <v>0</v>
      </c>
    </row>
    <row r="5203" spans="1:5" x14ac:dyDescent="0.25">
      <c r="B5203" s="1">
        <f t="shared" ca="1" si="760"/>
        <v>0</v>
      </c>
      <c r="C5203" s="384">
        <f t="shared" si="759"/>
        <v>45717</v>
      </c>
      <c r="D5203" s="384">
        <f t="shared" si="759"/>
        <v>45747</v>
      </c>
      <c r="E5203" s="385">
        <f ca="1">IFERROR(INDEX('3. GRI Pricing'!$A$16:$AP$616,MATCH('PBI data'!$B5203,'3. GRI Pricing'!$A$16:$A$616,0),MATCH('PBI data'!$D5203,'3. GRI Pricing'!$A$16:$AP$16,0)),0)</f>
        <v>0</v>
      </c>
    </row>
    <row r="5204" spans="1:5" x14ac:dyDescent="0.25">
      <c r="B5204" s="1">
        <f t="shared" ca="1" si="760"/>
        <v>0</v>
      </c>
      <c r="C5204" s="384">
        <f t="shared" si="759"/>
        <v>45748</v>
      </c>
      <c r="D5204" s="384">
        <f t="shared" si="759"/>
        <v>45777</v>
      </c>
      <c r="E5204" s="385">
        <f ca="1">IFERROR(INDEX('3. GRI Pricing'!$A$16:$AP$616,MATCH('PBI data'!$B5204,'3. GRI Pricing'!$A$16:$A$616,0),MATCH('PBI data'!$D5204,'3. GRI Pricing'!$A$16:$AP$16,0)),0)</f>
        <v>0</v>
      </c>
    </row>
    <row r="5205" spans="1:5" x14ac:dyDescent="0.25">
      <c r="B5205" s="1">
        <f t="shared" ca="1" si="760"/>
        <v>0</v>
      </c>
      <c r="C5205" s="384">
        <f t="shared" si="759"/>
        <v>45778</v>
      </c>
      <c r="D5205" s="384">
        <f t="shared" si="759"/>
        <v>45808</v>
      </c>
      <c r="E5205" s="385">
        <f ca="1">IFERROR(INDEX('3. GRI Pricing'!$A$16:$AP$616,MATCH('PBI data'!$B5205,'3. GRI Pricing'!$A$16:$A$616,0),MATCH('PBI data'!$D5205,'3. GRI Pricing'!$A$16:$AP$16,0)),0)</f>
        <v>0</v>
      </c>
    </row>
    <row r="5206" spans="1:5" x14ac:dyDescent="0.25">
      <c r="B5206" s="1">
        <f t="shared" ca="1" si="760"/>
        <v>0</v>
      </c>
      <c r="C5206" s="384">
        <f t="shared" si="759"/>
        <v>45809</v>
      </c>
      <c r="D5206" s="384">
        <f t="shared" si="759"/>
        <v>45838</v>
      </c>
      <c r="E5206" s="385">
        <f ca="1">IFERROR(INDEX('3. GRI Pricing'!$A$16:$AP$616,MATCH('PBI data'!$B5206,'3. GRI Pricing'!$A$16:$A$616,0),MATCH('PBI data'!$D5206,'3. GRI Pricing'!$A$16:$AP$16,0)),0)</f>
        <v>0</v>
      </c>
    </row>
    <row r="5207" spans="1:5" x14ac:dyDescent="0.25">
      <c r="B5207" s="1">
        <f t="shared" ca="1" si="760"/>
        <v>0</v>
      </c>
      <c r="C5207" s="384">
        <f t="shared" si="759"/>
        <v>45839</v>
      </c>
      <c r="D5207" s="384">
        <f t="shared" si="759"/>
        <v>45869</v>
      </c>
      <c r="E5207" s="385">
        <f ca="1">IFERROR(INDEX('3. GRI Pricing'!$A$16:$AP$616,MATCH('PBI data'!$B5207,'3. GRI Pricing'!$A$16:$A$616,0),MATCH('PBI data'!$D5207,'3. GRI Pricing'!$A$16:$AP$16,0)),0)</f>
        <v>0</v>
      </c>
    </row>
    <row r="5208" spans="1:5" x14ac:dyDescent="0.25">
      <c r="B5208" s="1">
        <f t="shared" ca="1" si="760"/>
        <v>0</v>
      </c>
      <c r="C5208" s="384">
        <f t="shared" si="759"/>
        <v>45870</v>
      </c>
      <c r="D5208" s="384">
        <f t="shared" si="759"/>
        <v>45900</v>
      </c>
      <c r="E5208" s="385">
        <f ca="1">IFERROR(INDEX('3. GRI Pricing'!$A$16:$AP$616,MATCH('PBI data'!$B5208,'3. GRI Pricing'!$A$16:$A$616,0),MATCH('PBI data'!$D5208,'3. GRI Pricing'!$A$16:$AP$16,0)),0)</f>
        <v>0</v>
      </c>
    </row>
    <row r="5209" spans="1:5" x14ac:dyDescent="0.25">
      <c r="B5209" s="1">
        <f t="shared" ca="1" si="760"/>
        <v>0</v>
      </c>
      <c r="C5209" s="384">
        <f t="shared" si="759"/>
        <v>45901</v>
      </c>
      <c r="D5209" s="384">
        <f t="shared" si="759"/>
        <v>45930</v>
      </c>
      <c r="E5209" s="385">
        <f ca="1">IFERROR(INDEX('3. GRI Pricing'!$A$16:$AP$616,MATCH('PBI data'!$B5209,'3. GRI Pricing'!$A$16:$A$616,0),MATCH('PBI data'!$D5209,'3. GRI Pricing'!$A$16:$AP$16,0)),0)</f>
        <v>0</v>
      </c>
    </row>
    <row r="5210" spans="1:5" x14ac:dyDescent="0.25">
      <c r="A5210" s="381">
        <f>A5198+1</f>
        <v>435</v>
      </c>
      <c r="B5210" s="383">
        <f ca="1">OFFSET('3. GRI Pricing'!$A$16,'PBI data'!A5210,0)</f>
        <v>0</v>
      </c>
      <c r="C5210" s="384">
        <f t="shared" si="759"/>
        <v>45566</v>
      </c>
      <c r="D5210" s="384">
        <f t="shared" si="759"/>
        <v>45596</v>
      </c>
      <c r="E5210" s="385">
        <f ca="1">IFERROR(INDEX('3. GRI Pricing'!$A$16:$AP$616,MATCH('PBI data'!$B5210,'3. GRI Pricing'!$A$16:$A$616,0),MATCH('PBI data'!$D5210,'3. GRI Pricing'!$A$16:$AP$16,0)),0)</f>
        <v>0</v>
      </c>
    </row>
    <row r="5211" spans="1:5" x14ac:dyDescent="0.25">
      <c r="B5211" s="1">
        <f ca="1">B5210</f>
        <v>0</v>
      </c>
      <c r="C5211" s="384">
        <f t="shared" si="759"/>
        <v>45597</v>
      </c>
      <c r="D5211" s="384">
        <f t="shared" si="759"/>
        <v>45626</v>
      </c>
      <c r="E5211" s="385">
        <f ca="1">IFERROR(INDEX('3. GRI Pricing'!$A$16:$AP$616,MATCH('PBI data'!$B5211,'3. GRI Pricing'!$A$16:$A$616,0),MATCH('PBI data'!$D5211,'3. GRI Pricing'!$A$16:$AP$16,0)),0)</f>
        <v>0</v>
      </c>
    </row>
    <row r="5212" spans="1:5" x14ac:dyDescent="0.25">
      <c r="B5212" s="1">
        <f t="shared" ref="B5212:B5221" ca="1" si="761">B5211</f>
        <v>0</v>
      </c>
      <c r="C5212" s="384">
        <f t="shared" si="759"/>
        <v>45627</v>
      </c>
      <c r="D5212" s="384">
        <f t="shared" si="759"/>
        <v>45657</v>
      </c>
      <c r="E5212" s="385">
        <f ca="1">IFERROR(INDEX('3. GRI Pricing'!$A$16:$AP$616,MATCH('PBI data'!$B5212,'3. GRI Pricing'!$A$16:$A$616,0),MATCH('PBI data'!$D5212,'3. GRI Pricing'!$A$16:$AP$16,0)),0)</f>
        <v>0</v>
      </c>
    </row>
    <row r="5213" spans="1:5" x14ac:dyDescent="0.25">
      <c r="B5213" s="1">
        <f t="shared" ca="1" si="761"/>
        <v>0</v>
      </c>
      <c r="C5213" s="384">
        <f t="shared" si="759"/>
        <v>45658</v>
      </c>
      <c r="D5213" s="384">
        <f t="shared" si="759"/>
        <v>45688</v>
      </c>
      <c r="E5213" s="385">
        <f ca="1">IFERROR(INDEX('3. GRI Pricing'!$A$16:$AP$616,MATCH('PBI data'!$B5213,'3. GRI Pricing'!$A$16:$A$616,0),MATCH('PBI data'!$D5213,'3. GRI Pricing'!$A$16:$AP$16,0)),0)</f>
        <v>0</v>
      </c>
    </row>
    <row r="5214" spans="1:5" x14ac:dyDescent="0.25">
      <c r="B5214" s="1">
        <f t="shared" ca="1" si="761"/>
        <v>0</v>
      </c>
      <c r="C5214" s="384">
        <f t="shared" si="759"/>
        <v>45689</v>
      </c>
      <c r="D5214" s="384">
        <f t="shared" si="759"/>
        <v>45716</v>
      </c>
      <c r="E5214" s="385">
        <f ca="1">IFERROR(INDEX('3. GRI Pricing'!$A$16:$AP$616,MATCH('PBI data'!$B5214,'3. GRI Pricing'!$A$16:$A$616,0),MATCH('PBI data'!$D5214,'3. GRI Pricing'!$A$16:$AP$16,0)),0)</f>
        <v>0</v>
      </c>
    </row>
    <row r="5215" spans="1:5" x14ac:dyDescent="0.25">
      <c r="B5215" s="1">
        <f t="shared" ca="1" si="761"/>
        <v>0</v>
      </c>
      <c r="C5215" s="384">
        <f t="shared" ref="C5215:D5230" si="762">C5203</f>
        <v>45717</v>
      </c>
      <c r="D5215" s="384">
        <f t="shared" si="762"/>
        <v>45747</v>
      </c>
      <c r="E5215" s="385">
        <f ca="1">IFERROR(INDEX('3. GRI Pricing'!$A$16:$AP$616,MATCH('PBI data'!$B5215,'3. GRI Pricing'!$A$16:$A$616,0),MATCH('PBI data'!$D5215,'3. GRI Pricing'!$A$16:$AP$16,0)),0)</f>
        <v>0</v>
      </c>
    </row>
    <row r="5216" spans="1:5" x14ac:dyDescent="0.25">
      <c r="B5216" s="1">
        <f t="shared" ca="1" si="761"/>
        <v>0</v>
      </c>
      <c r="C5216" s="384">
        <f t="shared" si="762"/>
        <v>45748</v>
      </c>
      <c r="D5216" s="384">
        <f t="shared" si="762"/>
        <v>45777</v>
      </c>
      <c r="E5216" s="385">
        <f ca="1">IFERROR(INDEX('3. GRI Pricing'!$A$16:$AP$616,MATCH('PBI data'!$B5216,'3. GRI Pricing'!$A$16:$A$616,0),MATCH('PBI data'!$D5216,'3. GRI Pricing'!$A$16:$AP$16,0)),0)</f>
        <v>0</v>
      </c>
    </row>
    <row r="5217" spans="1:5" x14ac:dyDescent="0.25">
      <c r="B5217" s="1">
        <f t="shared" ca="1" si="761"/>
        <v>0</v>
      </c>
      <c r="C5217" s="384">
        <f t="shared" si="762"/>
        <v>45778</v>
      </c>
      <c r="D5217" s="384">
        <f t="shared" si="762"/>
        <v>45808</v>
      </c>
      <c r="E5217" s="385">
        <f ca="1">IFERROR(INDEX('3. GRI Pricing'!$A$16:$AP$616,MATCH('PBI data'!$B5217,'3. GRI Pricing'!$A$16:$A$616,0),MATCH('PBI data'!$D5217,'3. GRI Pricing'!$A$16:$AP$16,0)),0)</f>
        <v>0</v>
      </c>
    </row>
    <row r="5218" spans="1:5" x14ac:dyDescent="0.25">
      <c r="B5218" s="1">
        <f t="shared" ca="1" si="761"/>
        <v>0</v>
      </c>
      <c r="C5218" s="384">
        <f t="shared" si="762"/>
        <v>45809</v>
      </c>
      <c r="D5218" s="384">
        <f t="shared" si="762"/>
        <v>45838</v>
      </c>
      <c r="E5218" s="385">
        <f ca="1">IFERROR(INDEX('3. GRI Pricing'!$A$16:$AP$616,MATCH('PBI data'!$B5218,'3. GRI Pricing'!$A$16:$A$616,0),MATCH('PBI data'!$D5218,'3. GRI Pricing'!$A$16:$AP$16,0)),0)</f>
        <v>0</v>
      </c>
    </row>
    <row r="5219" spans="1:5" x14ac:dyDescent="0.25">
      <c r="B5219" s="1">
        <f t="shared" ca="1" si="761"/>
        <v>0</v>
      </c>
      <c r="C5219" s="384">
        <f t="shared" si="762"/>
        <v>45839</v>
      </c>
      <c r="D5219" s="384">
        <f t="shared" si="762"/>
        <v>45869</v>
      </c>
      <c r="E5219" s="385">
        <f ca="1">IFERROR(INDEX('3. GRI Pricing'!$A$16:$AP$616,MATCH('PBI data'!$B5219,'3. GRI Pricing'!$A$16:$A$616,0),MATCH('PBI data'!$D5219,'3. GRI Pricing'!$A$16:$AP$16,0)),0)</f>
        <v>0</v>
      </c>
    </row>
    <row r="5220" spans="1:5" x14ac:dyDescent="0.25">
      <c r="B5220" s="1">
        <f t="shared" ca="1" si="761"/>
        <v>0</v>
      </c>
      <c r="C5220" s="384">
        <f t="shared" si="762"/>
        <v>45870</v>
      </c>
      <c r="D5220" s="384">
        <f t="shared" si="762"/>
        <v>45900</v>
      </c>
      <c r="E5220" s="385">
        <f ca="1">IFERROR(INDEX('3. GRI Pricing'!$A$16:$AP$616,MATCH('PBI data'!$B5220,'3. GRI Pricing'!$A$16:$A$616,0),MATCH('PBI data'!$D5220,'3. GRI Pricing'!$A$16:$AP$16,0)),0)</f>
        <v>0</v>
      </c>
    </row>
    <row r="5221" spans="1:5" x14ac:dyDescent="0.25">
      <c r="B5221" s="1">
        <f t="shared" ca="1" si="761"/>
        <v>0</v>
      </c>
      <c r="C5221" s="384">
        <f t="shared" si="762"/>
        <v>45901</v>
      </c>
      <c r="D5221" s="384">
        <f t="shared" si="762"/>
        <v>45930</v>
      </c>
      <c r="E5221" s="385">
        <f ca="1">IFERROR(INDEX('3. GRI Pricing'!$A$16:$AP$616,MATCH('PBI data'!$B5221,'3. GRI Pricing'!$A$16:$A$616,0),MATCH('PBI data'!$D5221,'3. GRI Pricing'!$A$16:$AP$16,0)),0)</f>
        <v>0</v>
      </c>
    </row>
    <row r="5222" spans="1:5" x14ac:dyDescent="0.25">
      <c r="A5222" s="381">
        <f>A5210+1</f>
        <v>436</v>
      </c>
      <c r="B5222" s="383">
        <f ca="1">OFFSET('3. GRI Pricing'!$A$16,'PBI data'!A5222,0)</f>
        <v>0</v>
      </c>
      <c r="C5222" s="384">
        <f t="shared" si="762"/>
        <v>45566</v>
      </c>
      <c r="D5222" s="384">
        <f t="shared" si="762"/>
        <v>45596</v>
      </c>
      <c r="E5222" s="385">
        <f ca="1">IFERROR(INDEX('3. GRI Pricing'!$A$16:$AP$616,MATCH('PBI data'!$B5222,'3. GRI Pricing'!$A$16:$A$616,0),MATCH('PBI data'!$D5222,'3. GRI Pricing'!$A$16:$AP$16,0)),0)</f>
        <v>0</v>
      </c>
    </row>
    <row r="5223" spans="1:5" x14ac:dyDescent="0.25">
      <c r="B5223" s="1">
        <f ca="1">B5222</f>
        <v>0</v>
      </c>
      <c r="C5223" s="384">
        <f t="shared" si="762"/>
        <v>45597</v>
      </c>
      <c r="D5223" s="384">
        <f t="shared" si="762"/>
        <v>45626</v>
      </c>
      <c r="E5223" s="385">
        <f ca="1">IFERROR(INDEX('3. GRI Pricing'!$A$16:$AP$616,MATCH('PBI data'!$B5223,'3. GRI Pricing'!$A$16:$A$616,0),MATCH('PBI data'!$D5223,'3. GRI Pricing'!$A$16:$AP$16,0)),0)</f>
        <v>0</v>
      </c>
    </row>
    <row r="5224" spans="1:5" x14ac:dyDescent="0.25">
      <c r="B5224" s="1">
        <f t="shared" ref="B5224:B5233" ca="1" si="763">B5223</f>
        <v>0</v>
      </c>
      <c r="C5224" s="384">
        <f t="shared" si="762"/>
        <v>45627</v>
      </c>
      <c r="D5224" s="384">
        <f t="shared" si="762"/>
        <v>45657</v>
      </c>
      <c r="E5224" s="385">
        <f ca="1">IFERROR(INDEX('3. GRI Pricing'!$A$16:$AP$616,MATCH('PBI data'!$B5224,'3. GRI Pricing'!$A$16:$A$616,0),MATCH('PBI data'!$D5224,'3. GRI Pricing'!$A$16:$AP$16,0)),0)</f>
        <v>0</v>
      </c>
    </row>
    <row r="5225" spans="1:5" x14ac:dyDescent="0.25">
      <c r="B5225" s="1">
        <f t="shared" ca="1" si="763"/>
        <v>0</v>
      </c>
      <c r="C5225" s="384">
        <f t="shared" si="762"/>
        <v>45658</v>
      </c>
      <c r="D5225" s="384">
        <f t="shared" si="762"/>
        <v>45688</v>
      </c>
      <c r="E5225" s="385">
        <f ca="1">IFERROR(INDEX('3. GRI Pricing'!$A$16:$AP$616,MATCH('PBI data'!$B5225,'3. GRI Pricing'!$A$16:$A$616,0),MATCH('PBI data'!$D5225,'3. GRI Pricing'!$A$16:$AP$16,0)),0)</f>
        <v>0</v>
      </c>
    </row>
    <row r="5226" spans="1:5" x14ac:dyDescent="0.25">
      <c r="B5226" s="1">
        <f t="shared" ca="1" si="763"/>
        <v>0</v>
      </c>
      <c r="C5226" s="384">
        <f t="shared" si="762"/>
        <v>45689</v>
      </c>
      <c r="D5226" s="384">
        <f t="shared" si="762"/>
        <v>45716</v>
      </c>
      <c r="E5226" s="385">
        <f ca="1">IFERROR(INDEX('3. GRI Pricing'!$A$16:$AP$616,MATCH('PBI data'!$B5226,'3. GRI Pricing'!$A$16:$A$616,0),MATCH('PBI data'!$D5226,'3. GRI Pricing'!$A$16:$AP$16,0)),0)</f>
        <v>0</v>
      </c>
    </row>
    <row r="5227" spans="1:5" x14ac:dyDescent="0.25">
      <c r="B5227" s="1">
        <f t="shared" ca="1" si="763"/>
        <v>0</v>
      </c>
      <c r="C5227" s="384">
        <f t="shared" si="762"/>
        <v>45717</v>
      </c>
      <c r="D5227" s="384">
        <f t="shared" si="762"/>
        <v>45747</v>
      </c>
      <c r="E5227" s="385">
        <f ca="1">IFERROR(INDEX('3. GRI Pricing'!$A$16:$AP$616,MATCH('PBI data'!$B5227,'3. GRI Pricing'!$A$16:$A$616,0),MATCH('PBI data'!$D5227,'3. GRI Pricing'!$A$16:$AP$16,0)),0)</f>
        <v>0</v>
      </c>
    </row>
    <row r="5228" spans="1:5" x14ac:dyDescent="0.25">
      <c r="B5228" s="1">
        <f t="shared" ca="1" si="763"/>
        <v>0</v>
      </c>
      <c r="C5228" s="384">
        <f t="shared" si="762"/>
        <v>45748</v>
      </c>
      <c r="D5228" s="384">
        <f t="shared" si="762"/>
        <v>45777</v>
      </c>
      <c r="E5228" s="385">
        <f ca="1">IFERROR(INDEX('3. GRI Pricing'!$A$16:$AP$616,MATCH('PBI data'!$B5228,'3. GRI Pricing'!$A$16:$A$616,0),MATCH('PBI data'!$D5228,'3. GRI Pricing'!$A$16:$AP$16,0)),0)</f>
        <v>0</v>
      </c>
    </row>
    <row r="5229" spans="1:5" x14ac:dyDescent="0.25">
      <c r="B5229" s="1">
        <f t="shared" ca="1" si="763"/>
        <v>0</v>
      </c>
      <c r="C5229" s="384">
        <f t="shared" si="762"/>
        <v>45778</v>
      </c>
      <c r="D5229" s="384">
        <f t="shared" si="762"/>
        <v>45808</v>
      </c>
      <c r="E5229" s="385">
        <f ca="1">IFERROR(INDEX('3. GRI Pricing'!$A$16:$AP$616,MATCH('PBI data'!$B5229,'3. GRI Pricing'!$A$16:$A$616,0),MATCH('PBI data'!$D5229,'3. GRI Pricing'!$A$16:$AP$16,0)),0)</f>
        <v>0</v>
      </c>
    </row>
    <row r="5230" spans="1:5" x14ac:dyDescent="0.25">
      <c r="B5230" s="1">
        <f t="shared" ca="1" si="763"/>
        <v>0</v>
      </c>
      <c r="C5230" s="384">
        <f t="shared" si="762"/>
        <v>45809</v>
      </c>
      <c r="D5230" s="384">
        <f t="shared" si="762"/>
        <v>45838</v>
      </c>
      <c r="E5230" s="385">
        <f ca="1">IFERROR(INDEX('3. GRI Pricing'!$A$16:$AP$616,MATCH('PBI data'!$B5230,'3. GRI Pricing'!$A$16:$A$616,0),MATCH('PBI data'!$D5230,'3. GRI Pricing'!$A$16:$AP$16,0)),0)</f>
        <v>0</v>
      </c>
    </row>
    <row r="5231" spans="1:5" x14ac:dyDescent="0.25">
      <c r="B5231" s="1">
        <f t="shared" ca="1" si="763"/>
        <v>0</v>
      </c>
      <c r="C5231" s="384">
        <f t="shared" ref="C5231:D5246" si="764">C5219</f>
        <v>45839</v>
      </c>
      <c r="D5231" s="384">
        <f t="shared" si="764"/>
        <v>45869</v>
      </c>
      <c r="E5231" s="385">
        <f ca="1">IFERROR(INDEX('3. GRI Pricing'!$A$16:$AP$616,MATCH('PBI data'!$B5231,'3. GRI Pricing'!$A$16:$A$616,0),MATCH('PBI data'!$D5231,'3. GRI Pricing'!$A$16:$AP$16,0)),0)</f>
        <v>0</v>
      </c>
    </row>
    <row r="5232" spans="1:5" x14ac:dyDescent="0.25">
      <c r="B5232" s="1">
        <f t="shared" ca="1" si="763"/>
        <v>0</v>
      </c>
      <c r="C5232" s="384">
        <f t="shared" si="764"/>
        <v>45870</v>
      </c>
      <c r="D5232" s="384">
        <f t="shared" si="764"/>
        <v>45900</v>
      </c>
      <c r="E5232" s="385">
        <f ca="1">IFERROR(INDEX('3. GRI Pricing'!$A$16:$AP$616,MATCH('PBI data'!$B5232,'3. GRI Pricing'!$A$16:$A$616,0),MATCH('PBI data'!$D5232,'3. GRI Pricing'!$A$16:$AP$16,0)),0)</f>
        <v>0</v>
      </c>
    </row>
    <row r="5233" spans="1:5" x14ac:dyDescent="0.25">
      <c r="B5233" s="1">
        <f t="shared" ca="1" si="763"/>
        <v>0</v>
      </c>
      <c r="C5233" s="384">
        <f t="shared" si="764"/>
        <v>45901</v>
      </c>
      <c r="D5233" s="384">
        <f t="shared" si="764"/>
        <v>45930</v>
      </c>
      <c r="E5233" s="385">
        <f ca="1">IFERROR(INDEX('3. GRI Pricing'!$A$16:$AP$616,MATCH('PBI data'!$B5233,'3. GRI Pricing'!$A$16:$A$616,0),MATCH('PBI data'!$D5233,'3. GRI Pricing'!$A$16:$AP$16,0)),0)</f>
        <v>0</v>
      </c>
    </row>
    <row r="5234" spans="1:5" x14ac:dyDescent="0.25">
      <c r="A5234" s="381">
        <f>A5222+1</f>
        <v>437</v>
      </c>
      <c r="B5234" s="383">
        <f ca="1">OFFSET('3. GRI Pricing'!$A$16,'PBI data'!A5234,0)</f>
        <v>0</v>
      </c>
      <c r="C5234" s="384">
        <f t="shared" si="764"/>
        <v>45566</v>
      </c>
      <c r="D5234" s="384">
        <f t="shared" si="764"/>
        <v>45596</v>
      </c>
      <c r="E5234" s="385">
        <f ca="1">IFERROR(INDEX('3. GRI Pricing'!$A$16:$AP$616,MATCH('PBI data'!$B5234,'3. GRI Pricing'!$A$16:$A$616,0),MATCH('PBI data'!$D5234,'3. GRI Pricing'!$A$16:$AP$16,0)),0)</f>
        <v>0</v>
      </c>
    </row>
    <row r="5235" spans="1:5" x14ac:dyDescent="0.25">
      <c r="B5235" s="1">
        <f ca="1">B5234</f>
        <v>0</v>
      </c>
      <c r="C5235" s="384">
        <f t="shared" si="764"/>
        <v>45597</v>
      </c>
      <c r="D5235" s="384">
        <f t="shared" si="764"/>
        <v>45626</v>
      </c>
      <c r="E5235" s="385">
        <f ca="1">IFERROR(INDEX('3. GRI Pricing'!$A$16:$AP$616,MATCH('PBI data'!$B5235,'3. GRI Pricing'!$A$16:$A$616,0),MATCH('PBI data'!$D5235,'3. GRI Pricing'!$A$16:$AP$16,0)),0)</f>
        <v>0</v>
      </c>
    </row>
    <row r="5236" spans="1:5" x14ac:dyDescent="0.25">
      <c r="B5236" s="1">
        <f t="shared" ref="B5236:B5245" ca="1" si="765">B5235</f>
        <v>0</v>
      </c>
      <c r="C5236" s="384">
        <f t="shared" si="764"/>
        <v>45627</v>
      </c>
      <c r="D5236" s="384">
        <f t="shared" si="764"/>
        <v>45657</v>
      </c>
      <c r="E5236" s="385">
        <f ca="1">IFERROR(INDEX('3. GRI Pricing'!$A$16:$AP$616,MATCH('PBI data'!$B5236,'3. GRI Pricing'!$A$16:$A$616,0),MATCH('PBI data'!$D5236,'3. GRI Pricing'!$A$16:$AP$16,0)),0)</f>
        <v>0</v>
      </c>
    </row>
    <row r="5237" spans="1:5" x14ac:dyDescent="0.25">
      <c r="B5237" s="1">
        <f t="shared" ca="1" si="765"/>
        <v>0</v>
      </c>
      <c r="C5237" s="384">
        <f t="shared" si="764"/>
        <v>45658</v>
      </c>
      <c r="D5237" s="384">
        <f t="shared" si="764"/>
        <v>45688</v>
      </c>
      <c r="E5237" s="385">
        <f ca="1">IFERROR(INDEX('3. GRI Pricing'!$A$16:$AP$616,MATCH('PBI data'!$B5237,'3. GRI Pricing'!$A$16:$A$616,0),MATCH('PBI data'!$D5237,'3. GRI Pricing'!$A$16:$AP$16,0)),0)</f>
        <v>0</v>
      </c>
    </row>
    <row r="5238" spans="1:5" x14ac:dyDescent="0.25">
      <c r="B5238" s="1">
        <f t="shared" ca="1" si="765"/>
        <v>0</v>
      </c>
      <c r="C5238" s="384">
        <f t="shared" si="764"/>
        <v>45689</v>
      </c>
      <c r="D5238" s="384">
        <f t="shared" si="764"/>
        <v>45716</v>
      </c>
      <c r="E5238" s="385">
        <f ca="1">IFERROR(INDEX('3. GRI Pricing'!$A$16:$AP$616,MATCH('PBI data'!$B5238,'3. GRI Pricing'!$A$16:$A$616,0),MATCH('PBI data'!$D5238,'3. GRI Pricing'!$A$16:$AP$16,0)),0)</f>
        <v>0</v>
      </c>
    </row>
    <row r="5239" spans="1:5" x14ac:dyDescent="0.25">
      <c r="B5239" s="1">
        <f t="shared" ca="1" si="765"/>
        <v>0</v>
      </c>
      <c r="C5239" s="384">
        <f t="shared" si="764"/>
        <v>45717</v>
      </c>
      <c r="D5239" s="384">
        <f t="shared" si="764"/>
        <v>45747</v>
      </c>
      <c r="E5239" s="385">
        <f ca="1">IFERROR(INDEX('3. GRI Pricing'!$A$16:$AP$616,MATCH('PBI data'!$B5239,'3. GRI Pricing'!$A$16:$A$616,0),MATCH('PBI data'!$D5239,'3. GRI Pricing'!$A$16:$AP$16,0)),0)</f>
        <v>0</v>
      </c>
    </row>
    <row r="5240" spans="1:5" x14ac:dyDescent="0.25">
      <c r="B5240" s="1">
        <f t="shared" ca="1" si="765"/>
        <v>0</v>
      </c>
      <c r="C5240" s="384">
        <f t="shared" si="764"/>
        <v>45748</v>
      </c>
      <c r="D5240" s="384">
        <f t="shared" si="764"/>
        <v>45777</v>
      </c>
      <c r="E5240" s="385">
        <f ca="1">IFERROR(INDEX('3. GRI Pricing'!$A$16:$AP$616,MATCH('PBI data'!$B5240,'3. GRI Pricing'!$A$16:$A$616,0),MATCH('PBI data'!$D5240,'3. GRI Pricing'!$A$16:$AP$16,0)),0)</f>
        <v>0</v>
      </c>
    </row>
    <row r="5241" spans="1:5" x14ac:dyDescent="0.25">
      <c r="B5241" s="1">
        <f t="shared" ca="1" si="765"/>
        <v>0</v>
      </c>
      <c r="C5241" s="384">
        <f t="shared" si="764"/>
        <v>45778</v>
      </c>
      <c r="D5241" s="384">
        <f t="shared" si="764"/>
        <v>45808</v>
      </c>
      <c r="E5241" s="385">
        <f ca="1">IFERROR(INDEX('3. GRI Pricing'!$A$16:$AP$616,MATCH('PBI data'!$B5241,'3. GRI Pricing'!$A$16:$A$616,0),MATCH('PBI data'!$D5241,'3. GRI Pricing'!$A$16:$AP$16,0)),0)</f>
        <v>0</v>
      </c>
    </row>
    <row r="5242" spans="1:5" x14ac:dyDescent="0.25">
      <c r="B5242" s="1">
        <f t="shared" ca="1" si="765"/>
        <v>0</v>
      </c>
      <c r="C5242" s="384">
        <f t="shared" si="764"/>
        <v>45809</v>
      </c>
      <c r="D5242" s="384">
        <f t="shared" si="764"/>
        <v>45838</v>
      </c>
      <c r="E5242" s="385">
        <f ca="1">IFERROR(INDEX('3. GRI Pricing'!$A$16:$AP$616,MATCH('PBI data'!$B5242,'3. GRI Pricing'!$A$16:$A$616,0),MATCH('PBI data'!$D5242,'3. GRI Pricing'!$A$16:$AP$16,0)),0)</f>
        <v>0</v>
      </c>
    </row>
    <row r="5243" spans="1:5" x14ac:dyDescent="0.25">
      <c r="B5243" s="1">
        <f t="shared" ca="1" si="765"/>
        <v>0</v>
      </c>
      <c r="C5243" s="384">
        <f t="shared" si="764"/>
        <v>45839</v>
      </c>
      <c r="D5243" s="384">
        <f t="shared" si="764"/>
        <v>45869</v>
      </c>
      <c r="E5243" s="385">
        <f ca="1">IFERROR(INDEX('3. GRI Pricing'!$A$16:$AP$616,MATCH('PBI data'!$B5243,'3. GRI Pricing'!$A$16:$A$616,0),MATCH('PBI data'!$D5243,'3. GRI Pricing'!$A$16:$AP$16,0)),0)</f>
        <v>0</v>
      </c>
    </row>
    <row r="5244" spans="1:5" x14ac:dyDescent="0.25">
      <c r="B5244" s="1">
        <f t="shared" ca="1" si="765"/>
        <v>0</v>
      </c>
      <c r="C5244" s="384">
        <f t="shared" si="764"/>
        <v>45870</v>
      </c>
      <c r="D5244" s="384">
        <f t="shared" si="764"/>
        <v>45900</v>
      </c>
      <c r="E5244" s="385">
        <f ca="1">IFERROR(INDEX('3. GRI Pricing'!$A$16:$AP$616,MATCH('PBI data'!$B5244,'3. GRI Pricing'!$A$16:$A$616,0),MATCH('PBI data'!$D5244,'3. GRI Pricing'!$A$16:$AP$16,0)),0)</f>
        <v>0</v>
      </c>
    </row>
    <row r="5245" spans="1:5" x14ac:dyDescent="0.25">
      <c r="B5245" s="1">
        <f t="shared" ca="1" si="765"/>
        <v>0</v>
      </c>
      <c r="C5245" s="384">
        <f t="shared" si="764"/>
        <v>45901</v>
      </c>
      <c r="D5245" s="384">
        <f t="shared" si="764"/>
        <v>45930</v>
      </c>
      <c r="E5245" s="385">
        <f ca="1">IFERROR(INDEX('3. GRI Pricing'!$A$16:$AP$616,MATCH('PBI data'!$B5245,'3. GRI Pricing'!$A$16:$A$616,0),MATCH('PBI data'!$D5245,'3. GRI Pricing'!$A$16:$AP$16,0)),0)</f>
        <v>0</v>
      </c>
    </row>
    <row r="5246" spans="1:5" x14ac:dyDescent="0.25">
      <c r="A5246" s="381">
        <f>A5234+1</f>
        <v>438</v>
      </c>
      <c r="B5246" s="383">
        <f ca="1">OFFSET('3. GRI Pricing'!$A$16,'PBI data'!A5246,0)</f>
        <v>0</v>
      </c>
      <c r="C5246" s="384">
        <f t="shared" si="764"/>
        <v>45566</v>
      </c>
      <c r="D5246" s="384">
        <f t="shared" si="764"/>
        <v>45596</v>
      </c>
      <c r="E5246" s="385">
        <f ca="1">IFERROR(INDEX('3. GRI Pricing'!$A$16:$AP$616,MATCH('PBI data'!$B5246,'3. GRI Pricing'!$A$16:$A$616,0),MATCH('PBI data'!$D5246,'3. GRI Pricing'!$A$16:$AP$16,0)),0)</f>
        <v>0</v>
      </c>
    </row>
    <row r="5247" spans="1:5" x14ac:dyDescent="0.25">
      <c r="B5247" s="1">
        <f ca="1">B5246</f>
        <v>0</v>
      </c>
      <c r="C5247" s="384">
        <f t="shared" ref="C5247:D5262" si="766">C5235</f>
        <v>45597</v>
      </c>
      <c r="D5247" s="384">
        <f t="shared" si="766"/>
        <v>45626</v>
      </c>
      <c r="E5247" s="385">
        <f ca="1">IFERROR(INDEX('3. GRI Pricing'!$A$16:$AP$616,MATCH('PBI data'!$B5247,'3. GRI Pricing'!$A$16:$A$616,0),MATCH('PBI data'!$D5247,'3. GRI Pricing'!$A$16:$AP$16,0)),0)</f>
        <v>0</v>
      </c>
    </row>
    <row r="5248" spans="1:5" x14ac:dyDescent="0.25">
      <c r="B5248" s="1">
        <f t="shared" ref="B5248:B5257" ca="1" si="767">B5247</f>
        <v>0</v>
      </c>
      <c r="C5248" s="384">
        <f t="shared" si="766"/>
        <v>45627</v>
      </c>
      <c r="D5248" s="384">
        <f t="shared" si="766"/>
        <v>45657</v>
      </c>
      <c r="E5248" s="385">
        <f ca="1">IFERROR(INDEX('3. GRI Pricing'!$A$16:$AP$616,MATCH('PBI data'!$B5248,'3. GRI Pricing'!$A$16:$A$616,0),MATCH('PBI data'!$D5248,'3. GRI Pricing'!$A$16:$AP$16,0)),0)</f>
        <v>0</v>
      </c>
    </row>
    <row r="5249" spans="1:5" x14ac:dyDescent="0.25">
      <c r="B5249" s="1">
        <f t="shared" ca="1" si="767"/>
        <v>0</v>
      </c>
      <c r="C5249" s="384">
        <f t="shared" si="766"/>
        <v>45658</v>
      </c>
      <c r="D5249" s="384">
        <f t="shared" si="766"/>
        <v>45688</v>
      </c>
      <c r="E5249" s="385">
        <f ca="1">IFERROR(INDEX('3. GRI Pricing'!$A$16:$AP$616,MATCH('PBI data'!$B5249,'3. GRI Pricing'!$A$16:$A$616,0),MATCH('PBI data'!$D5249,'3. GRI Pricing'!$A$16:$AP$16,0)),0)</f>
        <v>0</v>
      </c>
    </row>
    <row r="5250" spans="1:5" x14ac:dyDescent="0.25">
      <c r="B5250" s="1">
        <f t="shared" ca="1" si="767"/>
        <v>0</v>
      </c>
      <c r="C5250" s="384">
        <f t="shared" si="766"/>
        <v>45689</v>
      </c>
      <c r="D5250" s="384">
        <f t="shared" si="766"/>
        <v>45716</v>
      </c>
      <c r="E5250" s="385">
        <f ca="1">IFERROR(INDEX('3. GRI Pricing'!$A$16:$AP$616,MATCH('PBI data'!$B5250,'3. GRI Pricing'!$A$16:$A$616,0),MATCH('PBI data'!$D5250,'3. GRI Pricing'!$A$16:$AP$16,0)),0)</f>
        <v>0</v>
      </c>
    </row>
    <row r="5251" spans="1:5" x14ac:dyDescent="0.25">
      <c r="B5251" s="1">
        <f t="shared" ca="1" si="767"/>
        <v>0</v>
      </c>
      <c r="C5251" s="384">
        <f t="shared" si="766"/>
        <v>45717</v>
      </c>
      <c r="D5251" s="384">
        <f t="shared" si="766"/>
        <v>45747</v>
      </c>
      <c r="E5251" s="385">
        <f ca="1">IFERROR(INDEX('3. GRI Pricing'!$A$16:$AP$616,MATCH('PBI data'!$B5251,'3. GRI Pricing'!$A$16:$A$616,0),MATCH('PBI data'!$D5251,'3. GRI Pricing'!$A$16:$AP$16,0)),0)</f>
        <v>0</v>
      </c>
    </row>
    <row r="5252" spans="1:5" x14ac:dyDescent="0.25">
      <c r="B5252" s="1">
        <f t="shared" ca="1" si="767"/>
        <v>0</v>
      </c>
      <c r="C5252" s="384">
        <f t="shared" si="766"/>
        <v>45748</v>
      </c>
      <c r="D5252" s="384">
        <f t="shared" si="766"/>
        <v>45777</v>
      </c>
      <c r="E5252" s="385">
        <f ca="1">IFERROR(INDEX('3. GRI Pricing'!$A$16:$AP$616,MATCH('PBI data'!$B5252,'3. GRI Pricing'!$A$16:$A$616,0),MATCH('PBI data'!$D5252,'3. GRI Pricing'!$A$16:$AP$16,0)),0)</f>
        <v>0</v>
      </c>
    </row>
    <row r="5253" spans="1:5" x14ac:dyDescent="0.25">
      <c r="B5253" s="1">
        <f t="shared" ca="1" si="767"/>
        <v>0</v>
      </c>
      <c r="C5253" s="384">
        <f t="shared" si="766"/>
        <v>45778</v>
      </c>
      <c r="D5253" s="384">
        <f t="shared" si="766"/>
        <v>45808</v>
      </c>
      <c r="E5253" s="385">
        <f ca="1">IFERROR(INDEX('3. GRI Pricing'!$A$16:$AP$616,MATCH('PBI data'!$B5253,'3. GRI Pricing'!$A$16:$A$616,0),MATCH('PBI data'!$D5253,'3. GRI Pricing'!$A$16:$AP$16,0)),0)</f>
        <v>0</v>
      </c>
    </row>
    <row r="5254" spans="1:5" x14ac:dyDescent="0.25">
      <c r="B5254" s="1">
        <f t="shared" ca="1" si="767"/>
        <v>0</v>
      </c>
      <c r="C5254" s="384">
        <f t="shared" si="766"/>
        <v>45809</v>
      </c>
      <c r="D5254" s="384">
        <f t="shared" si="766"/>
        <v>45838</v>
      </c>
      <c r="E5254" s="385">
        <f ca="1">IFERROR(INDEX('3. GRI Pricing'!$A$16:$AP$616,MATCH('PBI data'!$B5254,'3. GRI Pricing'!$A$16:$A$616,0),MATCH('PBI data'!$D5254,'3. GRI Pricing'!$A$16:$AP$16,0)),0)</f>
        <v>0</v>
      </c>
    </row>
    <row r="5255" spans="1:5" x14ac:dyDescent="0.25">
      <c r="B5255" s="1">
        <f t="shared" ca="1" si="767"/>
        <v>0</v>
      </c>
      <c r="C5255" s="384">
        <f t="shared" si="766"/>
        <v>45839</v>
      </c>
      <c r="D5255" s="384">
        <f t="shared" si="766"/>
        <v>45869</v>
      </c>
      <c r="E5255" s="385">
        <f ca="1">IFERROR(INDEX('3. GRI Pricing'!$A$16:$AP$616,MATCH('PBI data'!$B5255,'3. GRI Pricing'!$A$16:$A$616,0),MATCH('PBI data'!$D5255,'3. GRI Pricing'!$A$16:$AP$16,0)),0)</f>
        <v>0</v>
      </c>
    </row>
    <row r="5256" spans="1:5" x14ac:dyDescent="0.25">
      <c r="B5256" s="1">
        <f t="shared" ca="1" si="767"/>
        <v>0</v>
      </c>
      <c r="C5256" s="384">
        <f t="shared" si="766"/>
        <v>45870</v>
      </c>
      <c r="D5256" s="384">
        <f t="shared" si="766"/>
        <v>45900</v>
      </c>
      <c r="E5256" s="385">
        <f ca="1">IFERROR(INDEX('3. GRI Pricing'!$A$16:$AP$616,MATCH('PBI data'!$B5256,'3. GRI Pricing'!$A$16:$A$616,0),MATCH('PBI data'!$D5256,'3. GRI Pricing'!$A$16:$AP$16,0)),0)</f>
        <v>0</v>
      </c>
    </row>
    <row r="5257" spans="1:5" x14ac:dyDescent="0.25">
      <c r="B5257" s="1">
        <f t="shared" ca="1" si="767"/>
        <v>0</v>
      </c>
      <c r="C5257" s="384">
        <f t="shared" si="766"/>
        <v>45901</v>
      </c>
      <c r="D5257" s="384">
        <f t="shared" si="766"/>
        <v>45930</v>
      </c>
      <c r="E5257" s="385">
        <f ca="1">IFERROR(INDEX('3. GRI Pricing'!$A$16:$AP$616,MATCH('PBI data'!$B5257,'3. GRI Pricing'!$A$16:$A$616,0),MATCH('PBI data'!$D5257,'3. GRI Pricing'!$A$16:$AP$16,0)),0)</f>
        <v>0</v>
      </c>
    </row>
    <row r="5258" spans="1:5" x14ac:dyDescent="0.25">
      <c r="A5258" s="381">
        <f>A5246+1</f>
        <v>439</v>
      </c>
      <c r="B5258" s="383">
        <f ca="1">OFFSET('3. GRI Pricing'!$A$16,'PBI data'!A5258,0)</f>
        <v>0</v>
      </c>
      <c r="C5258" s="384">
        <f t="shared" si="766"/>
        <v>45566</v>
      </c>
      <c r="D5258" s="384">
        <f t="shared" si="766"/>
        <v>45596</v>
      </c>
      <c r="E5258" s="385">
        <f ca="1">IFERROR(INDEX('3. GRI Pricing'!$A$16:$AP$616,MATCH('PBI data'!$B5258,'3. GRI Pricing'!$A$16:$A$616,0),MATCH('PBI data'!$D5258,'3. GRI Pricing'!$A$16:$AP$16,0)),0)</f>
        <v>0</v>
      </c>
    </row>
    <row r="5259" spans="1:5" x14ac:dyDescent="0.25">
      <c r="B5259" s="1">
        <f ca="1">B5258</f>
        <v>0</v>
      </c>
      <c r="C5259" s="384">
        <f t="shared" si="766"/>
        <v>45597</v>
      </c>
      <c r="D5259" s="384">
        <f t="shared" si="766"/>
        <v>45626</v>
      </c>
      <c r="E5259" s="385">
        <f ca="1">IFERROR(INDEX('3. GRI Pricing'!$A$16:$AP$616,MATCH('PBI data'!$B5259,'3. GRI Pricing'!$A$16:$A$616,0),MATCH('PBI data'!$D5259,'3. GRI Pricing'!$A$16:$AP$16,0)),0)</f>
        <v>0</v>
      </c>
    </row>
    <row r="5260" spans="1:5" x14ac:dyDescent="0.25">
      <c r="B5260" s="1">
        <f t="shared" ref="B5260:B5269" ca="1" si="768">B5259</f>
        <v>0</v>
      </c>
      <c r="C5260" s="384">
        <f t="shared" si="766"/>
        <v>45627</v>
      </c>
      <c r="D5260" s="384">
        <f t="shared" si="766"/>
        <v>45657</v>
      </c>
      <c r="E5260" s="385">
        <f ca="1">IFERROR(INDEX('3. GRI Pricing'!$A$16:$AP$616,MATCH('PBI data'!$B5260,'3. GRI Pricing'!$A$16:$A$616,0),MATCH('PBI data'!$D5260,'3. GRI Pricing'!$A$16:$AP$16,0)),0)</f>
        <v>0</v>
      </c>
    </row>
    <row r="5261" spans="1:5" x14ac:dyDescent="0.25">
      <c r="B5261" s="1">
        <f t="shared" ca="1" si="768"/>
        <v>0</v>
      </c>
      <c r="C5261" s="384">
        <f t="shared" si="766"/>
        <v>45658</v>
      </c>
      <c r="D5261" s="384">
        <f t="shared" si="766"/>
        <v>45688</v>
      </c>
      <c r="E5261" s="385">
        <f ca="1">IFERROR(INDEX('3. GRI Pricing'!$A$16:$AP$616,MATCH('PBI data'!$B5261,'3. GRI Pricing'!$A$16:$A$616,0),MATCH('PBI data'!$D5261,'3. GRI Pricing'!$A$16:$AP$16,0)),0)</f>
        <v>0</v>
      </c>
    </row>
    <row r="5262" spans="1:5" x14ac:dyDescent="0.25">
      <c r="B5262" s="1">
        <f t="shared" ca="1" si="768"/>
        <v>0</v>
      </c>
      <c r="C5262" s="384">
        <f t="shared" si="766"/>
        <v>45689</v>
      </c>
      <c r="D5262" s="384">
        <f t="shared" si="766"/>
        <v>45716</v>
      </c>
      <c r="E5262" s="385">
        <f ca="1">IFERROR(INDEX('3. GRI Pricing'!$A$16:$AP$616,MATCH('PBI data'!$B5262,'3. GRI Pricing'!$A$16:$A$616,0),MATCH('PBI data'!$D5262,'3. GRI Pricing'!$A$16:$AP$16,0)),0)</f>
        <v>0</v>
      </c>
    </row>
    <row r="5263" spans="1:5" x14ac:dyDescent="0.25">
      <c r="B5263" s="1">
        <f t="shared" ca="1" si="768"/>
        <v>0</v>
      </c>
      <c r="C5263" s="384">
        <f t="shared" ref="C5263:D5278" si="769">C5251</f>
        <v>45717</v>
      </c>
      <c r="D5263" s="384">
        <f t="shared" si="769"/>
        <v>45747</v>
      </c>
      <c r="E5263" s="385">
        <f ca="1">IFERROR(INDEX('3. GRI Pricing'!$A$16:$AP$616,MATCH('PBI data'!$B5263,'3. GRI Pricing'!$A$16:$A$616,0),MATCH('PBI data'!$D5263,'3. GRI Pricing'!$A$16:$AP$16,0)),0)</f>
        <v>0</v>
      </c>
    </row>
    <row r="5264" spans="1:5" x14ac:dyDescent="0.25">
      <c r="B5264" s="1">
        <f t="shared" ca="1" si="768"/>
        <v>0</v>
      </c>
      <c r="C5264" s="384">
        <f t="shared" si="769"/>
        <v>45748</v>
      </c>
      <c r="D5264" s="384">
        <f t="shared" si="769"/>
        <v>45777</v>
      </c>
      <c r="E5264" s="385">
        <f ca="1">IFERROR(INDEX('3. GRI Pricing'!$A$16:$AP$616,MATCH('PBI data'!$B5264,'3. GRI Pricing'!$A$16:$A$616,0),MATCH('PBI data'!$D5264,'3. GRI Pricing'!$A$16:$AP$16,0)),0)</f>
        <v>0</v>
      </c>
    </row>
    <row r="5265" spans="1:5" x14ac:dyDescent="0.25">
      <c r="B5265" s="1">
        <f t="shared" ca="1" si="768"/>
        <v>0</v>
      </c>
      <c r="C5265" s="384">
        <f t="shared" si="769"/>
        <v>45778</v>
      </c>
      <c r="D5265" s="384">
        <f t="shared" si="769"/>
        <v>45808</v>
      </c>
      <c r="E5265" s="385">
        <f ca="1">IFERROR(INDEX('3. GRI Pricing'!$A$16:$AP$616,MATCH('PBI data'!$B5265,'3. GRI Pricing'!$A$16:$A$616,0),MATCH('PBI data'!$D5265,'3. GRI Pricing'!$A$16:$AP$16,0)),0)</f>
        <v>0</v>
      </c>
    </row>
    <row r="5266" spans="1:5" x14ac:dyDescent="0.25">
      <c r="B5266" s="1">
        <f t="shared" ca="1" si="768"/>
        <v>0</v>
      </c>
      <c r="C5266" s="384">
        <f t="shared" si="769"/>
        <v>45809</v>
      </c>
      <c r="D5266" s="384">
        <f t="shared" si="769"/>
        <v>45838</v>
      </c>
      <c r="E5266" s="385">
        <f ca="1">IFERROR(INDEX('3. GRI Pricing'!$A$16:$AP$616,MATCH('PBI data'!$B5266,'3. GRI Pricing'!$A$16:$A$616,0),MATCH('PBI data'!$D5266,'3. GRI Pricing'!$A$16:$AP$16,0)),0)</f>
        <v>0</v>
      </c>
    </row>
    <row r="5267" spans="1:5" x14ac:dyDescent="0.25">
      <c r="B5267" s="1">
        <f t="shared" ca="1" si="768"/>
        <v>0</v>
      </c>
      <c r="C5267" s="384">
        <f t="shared" si="769"/>
        <v>45839</v>
      </c>
      <c r="D5267" s="384">
        <f t="shared" si="769"/>
        <v>45869</v>
      </c>
      <c r="E5267" s="385">
        <f ca="1">IFERROR(INDEX('3. GRI Pricing'!$A$16:$AP$616,MATCH('PBI data'!$B5267,'3. GRI Pricing'!$A$16:$A$616,0),MATCH('PBI data'!$D5267,'3. GRI Pricing'!$A$16:$AP$16,0)),0)</f>
        <v>0</v>
      </c>
    </row>
    <row r="5268" spans="1:5" x14ac:dyDescent="0.25">
      <c r="B5268" s="1">
        <f t="shared" ca="1" si="768"/>
        <v>0</v>
      </c>
      <c r="C5268" s="384">
        <f t="shared" si="769"/>
        <v>45870</v>
      </c>
      <c r="D5268" s="384">
        <f t="shared" si="769"/>
        <v>45900</v>
      </c>
      <c r="E5268" s="385">
        <f ca="1">IFERROR(INDEX('3. GRI Pricing'!$A$16:$AP$616,MATCH('PBI data'!$B5268,'3. GRI Pricing'!$A$16:$A$616,0),MATCH('PBI data'!$D5268,'3. GRI Pricing'!$A$16:$AP$16,0)),0)</f>
        <v>0</v>
      </c>
    </row>
    <row r="5269" spans="1:5" x14ac:dyDescent="0.25">
      <c r="B5269" s="1">
        <f t="shared" ca="1" si="768"/>
        <v>0</v>
      </c>
      <c r="C5269" s="384">
        <f t="shared" si="769"/>
        <v>45901</v>
      </c>
      <c r="D5269" s="384">
        <f t="shared" si="769"/>
        <v>45930</v>
      </c>
      <c r="E5269" s="385">
        <f ca="1">IFERROR(INDEX('3. GRI Pricing'!$A$16:$AP$616,MATCH('PBI data'!$B5269,'3. GRI Pricing'!$A$16:$A$616,0),MATCH('PBI data'!$D5269,'3. GRI Pricing'!$A$16:$AP$16,0)),0)</f>
        <v>0</v>
      </c>
    </row>
    <row r="5270" spans="1:5" x14ac:dyDescent="0.25">
      <c r="A5270" s="381">
        <f>A5258+1</f>
        <v>440</v>
      </c>
      <c r="B5270" s="383">
        <f ca="1">OFFSET('3. GRI Pricing'!$A$16,'PBI data'!A5270,0)</f>
        <v>0</v>
      </c>
      <c r="C5270" s="384">
        <f t="shared" si="769"/>
        <v>45566</v>
      </c>
      <c r="D5270" s="384">
        <f t="shared" si="769"/>
        <v>45596</v>
      </c>
      <c r="E5270" s="385">
        <f ca="1">IFERROR(INDEX('3. GRI Pricing'!$A$16:$AP$616,MATCH('PBI data'!$B5270,'3. GRI Pricing'!$A$16:$A$616,0),MATCH('PBI data'!$D5270,'3. GRI Pricing'!$A$16:$AP$16,0)),0)</f>
        <v>0</v>
      </c>
    </row>
    <row r="5271" spans="1:5" x14ac:dyDescent="0.25">
      <c r="B5271" s="1">
        <f ca="1">B5270</f>
        <v>0</v>
      </c>
      <c r="C5271" s="384">
        <f t="shared" si="769"/>
        <v>45597</v>
      </c>
      <c r="D5271" s="384">
        <f t="shared" si="769"/>
        <v>45626</v>
      </c>
      <c r="E5271" s="385">
        <f ca="1">IFERROR(INDEX('3. GRI Pricing'!$A$16:$AP$616,MATCH('PBI data'!$B5271,'3. GRI Pricing'!$A$16:$A$616,0),MATCH('PBI data'!$D5271,'3. GRI Pricing'!$A$16:$AP$16,0)),0)</f>
        <v>0</v>
      </c>
    </row>
    <row r="5272" spans="1:5" x14ac:dyDescent="0.25">
      <c r="B5272" s="1">
        <f t="shared" ref="B5272:B5281" ca="1" si="770">B5271</f>
        <v>0</v>
      </c>
      <c r="C5272" s="384">
        <f t="shared" si="769"/>
        <v>45627</v>
      </c>
      <c r="D5272" s="384">
        <f t="shared" si="769"/>
        <v>45657</v>
      </c>
      <c r="E5272" s="385">
        <f ca="1">IFERROR(INDEX('3. GRI Pricing'!$A$16:$AP$616,MATCH('PBI data'!$B5272,'3. GRI Pricing'!$A$16:$A$616,0),MATCH('PBI data'!$D5272,'3. GRI Pricing'!$A$16:$AP$16,0)),0)</f>
        <v>0</v>
      </c>
    </row>
    <row r="5273" spans="1:5" x14ac:dyDescent="0.25">
      <c r="B5273" s="1">
        <f t="shared" ca="1" si="770"/>
        <v>0</v>
      </c>
      <c r="C5273" s="384">
        <f t="shared" si="769"/>
        <v>45658</v>
      </c>
      <c r="D5273" s="384">
        <f t="shared" si="769"/>
        <v>45688</v>
      </c>
      <c r="E5273" s="385">
        <f ca="1">IFERROR(INDEX('3. GRI Pricing'!$A$16:$AP$616,MATCH('PBI data'!$B5273,'3. GRI Pricing'!$A$16:$A$616,0),MATCH('PBI data'!$D5273,'3. GRI Pricing'!$A$16:$AP$16,0)),0)</f>
        <v>0</v>
      </c>
    </row>
    <row r="5274" spans="1:5" x14ac:dyDescent="0.25">
      <c r="B5274" s="1">
        <f t="shared" ca="1" si="770"/>
        <v>0</v>
      </c>
      <c r="C5274" s="384">
        <f t="shared" si="769"/>
        <v>45689</v>
      </c>
      <c r="D5274" s="384">
        <f t="shared" si="769"/>
        <v>45716</v>
      </c>
      <c r="E5274" s="385">
        <f ca="1">IFERROR(INDEX('3. GRI Pricing'!$A$16:$AP$616,MATCH('PBI data'!$B5274,'3. GRI Pricing'!$A$16:$A$616,0),MATCH('PBI data'!$D5274,'3. GRI Pricing'!$A$16:$AP$16,0)),0)</f>
        <v>0</v>
      </c>
    </row>
    <row r="5275" spans="1:5" x14ac:dyDescent="0.25">
      <c r="B5275" s="1">
        <f t="shared" ca="1" si="770"/>
        <v>0</v>
      </c>
      <c r="C5275" s="384">
        <f t="shared" si="769"/>
        <v>45717</v>
      </c>
      <c r="D5275" s="384">
        <f t="shared" si="769"/>
        <v>45747</v>
      </c>
      <c r="E5275" s="385">
        <f ca="1">IFERROR(INDEX('3. GRI Pricing'!$A$16:$AP$616,MATCH('PBI data'!$B5275,'3. GRI Pricing'!$A$16:$A$616,0),MATCH('PBI data'!$D5275,'3. GRI Pricing'!$A$16:$AP$16,0)),0)</f>
        <v>0</v>
      </c>
    </row>
    <row r="5276" spans="1:5" x14ac:dyDescent="0.25">
      <c r="B5276" s="1">
        <f t="shared" ca="1" si="770"/>
        <v>0</v>
      </c>
      <c r="C5276" s="384">
        <f t="shared" si="769"/>
        <v>45748</v>
      </c>
      <c r="D5276" s="384">
        <f t="shared" si="769"/>
        <v>45777</v>
      </c>
      <c r="E5276" s="385">
        <f ca="1">IFERROR(INDEX('3. GRI Pricing'!$A$16:$AP$616,MATCH('PBI data'!$B5276,'3. GRI Pricing'!$A$16:$A$616,0),MATCH('PBI data'!$D5276,'3. GRI Pricing'!$A$16:$AP$16,0)),0)</f>
        <v>0</v>
      </c>
    </row>
    <row r="5277" spans="1:5" x14ac:dyDescent="0.25">
      <c r="B5277" s="1">
        <f t="shared" ca="1" si="770"/>
        <v>0</v>
      </c>
      <c r="C5277" s="384">
        <f t="shared" si="769"/>
        <v>45778</v>
      </c>
      <c r="D5277" s="384">
        <f t="shared" si="769"/>
        <v>45808</v>
      </c>
      <c r="E5277" s="385">
        <f ca="1">IFERROR(INDEX('3. GRI Pricing'!$A$16:$AP$616,MATCH('PBI data'!$B5277,'3. GRI Pricing'!$A$16:$A$616,0),MATCH('PBI data'!$D5277,'3. GRI Pricing'!$A$16:$AP$16,0)),0)</f>
        <v>0</v>
      </c>
    </row>
    <row r="5278" spans="1:5" x14ac:dyDescent="0.25">
      <c r="B5278" s="1">
        <f t="shared" ca="1" si="770"/>
        <v>0</v>
      </c>
      <c r="C5278" s="384">
        <f t="shared" si="769"/>
        <v>45809</v>
      </c>
      <c r="D5278" s="384">
        <f t="shared" si="769"/>
        <v>45838</v>
      </c>
      <c r="E5278" s="385">
        <f ca="1">IFERROR(INDEX('3. GRI Pricing'!$A$16:$AP$616,MATCH('PBI data'!$B5278,'3. GRI Pricing'!$A$16:$A$616,0),MATCH('PBI data'!$D5278,'3. GRI Pricing'!$A$16:$AP$16,0)),0)</f>
        <v>0</v>
      </c>
    </row>
    <row r="5279" spans="1:5" x14ac:dyDescent="0.25">
      <c r="B5279" s="1">
        <f t="shared" ca="1" si="770"/>
        <v>0</v>
      </c>
      <c r="C5279" s="384">
        <f t="shared" ref="C5279:D5294" si="771">C5267</f>
        <v>45839</v>
      </c>
      <c r="D5279" s="384">
        <f t="shared" si="771"/>
        <v>45869</v>
      </c>
      <c r="E5279" s="385">
        <f ca="1">IFERROR(INDEX('3. GRI Pricing'!$A$16:$AP$616,MATCH('PBI data'!$B5279,'3. GRI Pricing'!$A$16:$A$616,0),MATCH('PBI data'!$D5279,'3. GRI Pricing'!$A$16:$AP$16,0)),0)</f>
        <v>0</v>
      </c>
    </row>
    <row r="5280" spans="1:5" x14ac:dyDescent="0.25">
      <c r="B5280" s="1">
        <f t="shared" ca="1" si="770"/>
        <v>0</v>
      </c>
      <c r="C5280" s="384">
        <f t="shared" si="771"/>
        <v>45870</v>
      </c>
      <c r="D5280" s="384">
        <f t="shared" si="771"/>
        <v>45900</v>
      </c>
      <c r="E5280" s="385">
        <f ca="1">IFERROR(INDEX('3. GRI Pricing'!$A$16:$AP$616,MATCH('PBI data'!$B5280,'3. GRI Pricing'!$A$16:$A$616,0),MATCH('PBI data'!$D5280,'3. GRI Pricing'!$A$16:$AP$16,0)),0)</f>
        <v>0</v>
      </c>
    </row>
    <row r="5281" spans="1:5" x14ac:dyDescent="0.25">
      <c r="B5281" s="1">
        <f t="shared" ca="1" si="770"/>
        <v>0</v>
      </c>
      <c r="C5281" s="384">
        <f t="shared" si="771"/>
        <v>45901</v>
      </c>
      <c r="D5281" s="384">
        <f t="shared" si="771"/>
        <v>45930</v>
      </c>
      <c r="E5281" s="385">
        <f ca="1">IFERROR(INDEX('3. GRI Pricing'!$A$16:$AP$616,MATCH('PBI data'!$B5281,'3. GRI Pricing'!$A$16:$A$616,0),MATCH('PBI data'!$D5281,'3. GRI Pricing'!$A$16:$AP$16,0)),0)</f>
        <v>0</v>
      </c>
    </row>
    <row r="5282" spans="1:5" x14ac:dyDescent="0.25">
      <c r="A5282" s="381">
        <f>A5270+1</f>
        <v>441</v>
      </c>
      <c r="B5282" s="383">
        <f ca="1">OFFSET('3. GRI Pricing'!$A$16,'PBI data'!A5282,0)</f>
        <v>0</v>
      </c>
      <c r="C5282" s="384">
        <f t="shared" si="771"/>
        <v>45566</v>
      </c>
      <c r="D5282" s="384">
        <f t="shared" si="771"/>
        <v>45596</v>
      </c>
      <c r="E5282" s="385">
        <f ca="1">IFERROR(INDEX('3. GRI Pricing'!$A$16:$AP$616,MATCH('PBI data'!$B5282,'3. GRI Pricing'!$A$16:$A$616,0),MATCH('PBI data'!$D5282,'3. GRI Pricing'!$A$16:$AP$16,0)),0)</f>
        <v>0</v>
      </c>
    </row>
    <row r="5283" spans="1:5" x14ac:dyDescent="0.25">
      <c r="B5283" s="1">
        <f ca="1">B5282</f>
        <v>0</v>
      </c>
      <c r="C5283" s="384">
        <f t="shared" si="771"/>
        <v>45597</v>
      </c>
      <c r="D5283" s="384">
        <f t="shared" si="771"/>
        <v>45626</v>
      </c>
      <c r="E5283" s="385">
        <f ca="1">IFERROR(INDEX('3. GRI Pricing'!$A$16:$AP$616,MATCH('PBI data'!$B5283,'3. GRI Pricing'!$A$16:$A$616,0),MATCH('PBI data'!$D5283,'3. GRI Pricing'!$A$16:$AP$16,0)),0)</f>
        <v>0</v>
      </c>
    </row>
    <row r="5284" spans="1:5" x14ac:dyDescent="0.25">
      <c r="B5284" s="1">
        <f t="shared" ref="B5284:B5293" ca="1" si="772">B5283</f>
        <v>0</v>
      </c>
      <c r="C5284" s="384">
        <f t="shared" si="771"/>
        <v>45627</v>
      </c>
      <c r="D5284" s="384">
        <f t="shared" si="771"/>
        <v>45657</v>
      </c>
      <c r="E5284" s="385">
        <f ca="1">IFERROR(INDEX('3. GRI Pricing'!$A$16:$AP$616,MATCH('PBI data'!$B5284,'3. GRI Pricing'!$A$16:$A$616,0),MATCH('PBI data'!$D5284,'3. GRI Pricing'!$A$16:$AP$16,0)),0)</f>
        <v>0</v>
      </c>
    </row>
    <row r="5285" spans="1:5" x14ac:dyDescent="0.25">
      <c r="B5285" s="1">
        <f t="shared" ca="1" si="772"/>
        <v>0</v>
      </c>
      <c r="C5285" s="384">
        <f t="shared" si="771"/>
        <v>45658</v>
      </c>
      <c r="D5285" s="384">
        <f t="shared" si="771"/>
        <v>45688</v>
      </c>
      <c r="E5285" s="385">
        <f ca="1">IFERROR(INDEX('3. GRI Pricing'!$A$16:$AP$616,MATCH('PBI data'!$B5285,'3. GRI Pricing'!$A$16:$A$616,0),MATCH('PBI data'!$D5285,'3. GRI Pricing'!$A$16:$AP$16,0)),0)</f>
        <v>0</v>
      </c>
    </row>
    <row r="5286" spans="1:5" x14ac:dyDescent="0.25">
      <c r="B5286" s="1">
        <f t="shared" ca="1" si="772"/>
        <v>0</v>
      </c>
      <c r="C5286" s="384">
        <f t="shared" si="771"/>
        <v>45689</v>
      </c>
      <c r="D5286" s="384">
        <f t="shared" si="771"/>
        <v>45716</v>
      </c>
      <c r="E5286" s="385">
        <f ca="1">IFERROR(INDEX('3. GRI Pricing'!$A$16:$AP$616,MATCH('PBI data'!$B5286,'3. GRI Pricing'!$A$16:$A$616,0),MATCH('PBI data'!$D5286,'3. GRI Pricing'!$A$16:$AP$16,0)),0)</f>
        <v>0</v>
      </c>
    </row>
    <row r="5287" spans="1:5" x14ac:dyDescent="0.25">
      <c r="B5287" s="1">
        <f t="shared" ca="1" si="772"/>
        <v>0</v>
      </c>
      <c r="C5287" s="384">
        <f t="shared" si="771"/>
        <v>45717</v>
      </c>
      <c r="D5287" s="384">
        <f t="shared" si="771"/>
        <v>45747</v>
      </c>
      <c r="E5287" s="385">
        <f ca="1">IFERROR(INDEX('3. GRI Pricing'!$A$16:$AP$616,MATCH('PBI data'!$B5287,'3. GRI Pricing'!$A$16:$A$616,0),MATCH('PBI data'!$D5287,'3. GRI Pricing'!$A$16:$AP$16,0)),0)</f>
        <v>0</v>
      </c>
    </row>
    <row r="5288" spans="1:5" x14ac:dyDescent="0.25">
      <c r="B5288" s="1">
        <f t="shared" ca="1" si="772"/>
        <v>0</v>
      </c>
      <c r="C5288" s="384">
        <f t="shared" si="771"/>
        <v>45748</v>
      </c>
      <c r="D5288" s="384">
        <f t="shared" si="771"/>
        <v>45777</v>
      </c>
      <c r="E5288" s="385">
        <f ca="1">IFERROR(INDEX('3. GRI Pricing'!$A$16:$AP$616,MATCH('PBI data'!$B5288,'3. GRI Pricing'!$A$16:$A$616,0),MATCH('PBI data'!$D5288,'3. GRI Pricing'!$A$16:$AP$16,0)),0)</f>
        <v>0</v>
      </c>
    </row>
    <row r="5289" spans="1:5" x14ac:dyDescent="0.25">
      <c r="B5289" s="1">
        <f t="shared" ca="1" si="772"/>
        <v>0</v>
      </c>
      <c r="C5289" s="384">
        <f t="shared" si="771"/>
        <v>45778</v>
      </c>
      <c r="D5289" s="384">
        <f t="shared" si="771"/>
        <v>45808</v>
      </c>
      <c r="E5289" s="385">
        <f ca="1">IFERROR(INDEX('3. GRI Pricing'!$A$16:$AP$616,MATCH('PBI data'!$B5289,'3. GRI Pricing'!$A$16:$A$616,0),MATCH('PBI data'!$D5289,'3. GRI Pricing'!$A$16:$AP$16,0)),0)</f>
        <v>0</v>
      </c>
    </row>
    <row r="5290" spans="1:5" x14ac:dyDescent="0.25">
      <c r="B5290" s="1">
        <f t="shared" ca="1" si="772"/>
        <v>0</v>
      </c>
      <c r="C5290" s="384">
        <f t="shared" si="771"/>
        <v>45809</v>
      </c>
      <c r="D5290" s="384">
        <f t="shared" si="771"/>
        <v>45838</v>
      </c>
      <c r="E5290" s="385">
        <f ca="1">IFERROR(INDEX('3. GRI Pricing'!$A$16:$AP$616,MATCH('PBI data'!$B5290,'3. GRI Pricing'!$A$16:$A$616,0),MATCH('PBI data'!$D5290,'3. GRI Pricing'!$A$16:$AP$16,0)),0)</f>
        <v>0</v>
      </c>
    </row>
    <row r="5291" spans="1:5" x14ac:dyDescent="0.25">
      <c r="B5291" s="1">
        <f t="shared" ca="1" si="772"/>
        <v>0</v>
      </c>
      <c r="C5291" s="384">
        <f t="shared" si="771"/>
        <v>45839</v>
      </c>
      <c r="D5291" s="384">
        <f t="shared" si="771"/>
        <v>45869</v>
      </c>
      <c r="E5291" s="385">
        <f ca="1">IFERROR(INDEX('3. GRI Pricing'!$A$16:$AP$616,MATCH('PBI data'!$B5291,'3. GRI Pricing'!$A$16:$A$616,0),MATCH('PBI data'!$D5291,'3. GRI Pricing'!$A$16:$AP$16,0)),0)</f>
        <v>0</v>
      </c>
    </row>
    <row r="5292" spans="1:5" x14ac:dyDescent="0.25">
      <c r="B5292" s="1">
        <f t="shared" ca="1" si="772"/>
        <v>0</v>
      </c>
      <c r="C5292" s="384">
        <f t="shared" si="771"/>
        <v>45870</v>
      </c>
      <c r="D5292" s="384">
        <f t="shared" si="771"/>
        <v>45900</v>
      </c>
      <c r="E5292" s="385">
        <f ca="1">IFERROR(INDEX('3. GRI Pricing'!$A$16:$AP$616,MATCH('PBI data'!$B5292,'3. GRI Pricing'!$A$16:$A$616,0),MATCH('PBI data'!$D5292,'3. GRI Pricing'!$A$16:$AP$16,0)),0)</f>
        <v>0</v>
      </c>
    </row>
    <row r="5293" spans="1:5" x14ac:dyDescent="0.25">
      <c r="B5293" s="1">
        <f t="shared" ca="1" si="772"/>
        <v>0</v>
      </c>
      <c r="C5293" s="384">
        <f t="shared" si="771"/>
        <v>45901</v>
      </c>
      <c r="D5293" s="384">
        <f t="shared" si="771"/>
        <v>45930</v>
      </c>
      <c r="E5293" s="385">
        <f ca="1">IFERROR(INDEX('3. GRI Pricing'!$A$16:$AP$616,MATCH('PBI data'!$B5293,'3. GRI Pricing'!$A$16:$A$616,0),MATCH('PBI data'!$D5293,'3. GRI Pricing'!$A$16:$AP$16,0)),0)</f>
        <v>0</v>
      </c>
    </row>
    <row r="5294" spans="1:5" x14ac:dyDescent="0.25">
      <c r="A5294" s="381">
        <f>A5282+1</f>
        <v>442</v>
      </c>
      <c r="B5294" s="383">
        <f ca="1">OFFSET('3. GRI Pricing'!$A$16,'PBI data'!A5294,0)</f>
        <v>0</v>
      </c>
      <c r="C5294" s="384">
        <f t="shared" si="771"/>
        <v>45566</v>
      </c>
      <c r="D5294" s="384">
        <f t="shared" si="771"/>
        <v>45596</v>
      </c>
      <c r="E5294" s="385">
        <f ca="1">IFERROR(INDEX('3. GRI Pricing'!$A$16:$AP$616,MATCH('PBI data'!$B5294,'3. GRI Pricing'!$A$16:$A$616,0),MATCH('PBI data'!$D5294,'3. GRI Pricing'!$A$16:$AP$16,0)),0)</f>
        <v>0</v>
      </c>
    </row>
    <row r="5295" spans="1:5" x14ac:dyDescent="0.25">
      <c r="B5295" s="1">
        <f ca="1">B5294</f>
        <v>0</v>
      </c>
      <c r="C5295" s="384">
        <f t="shared" ref="C5295:D5310" si="773">C5283</f>
        <v>45597</v>
      </c>
      <c r="D5295" s="384">
        <f t="shared" si="773"/>
        <v>45626</v>
      </c>
      <c r="E5295" s="385">
        <f ca="1">IFERROR(INDEX('3. GRI Pricing'!$A$16:$AP$616,MATCH('PBI data'!$B5295,'3. GRI Pricing'!$A$16:$A$616,0),MATCH('PBI data'!$D5295,'3. GRI Pricing'!$A$16:$AP$16,0)),0)</f>
        <v>0</v>
      </c>
    </row>
    <row r="5296" spans="1:5" x14ac:dyDescent="0.25">
      <c r="B5296" s="1">
        <f t="shared" ref="B5296:B5305" ca="1" si="774">B5295</f>
        <v>0</v>
      </c>
      <c r="C5296" s="384">
        <f t="shared" si="773"/>
        <v>45627</v>
      </c>
      <c r="D5296" s="384">
        <f t="shared" si="773"/>
        <v>45657</v>
      </c>
      <c r="E5296" s="385">
        <f ca="1">IFERROR(INDEX('3. GRI Pricing'!$A$16:$AP$616,MATCH('PBI data'!$B5296,'3. GRI Pricing'!$A$16:$A$616,0),MATCH('PBI data'!$D5296,'3. GRI Pricing'!$A$16:$AP$16,0)),0)</f>
        <v>0</v>
      </c>
    </row>
    <row r="5297" spans="1:5" x14ac:dyDescent="0.25">
      <c r="B5297" s="1">
        <f t="shared" ca="1" si="774"/>
        <v>0</v>
      </c>
      <c r="C5297" s="384">
        <f t="shared" si="773"/>
        <v>45658</v>
      </c>
      <c r="D5297" s="384">
        <f t="shared" si="773"/>
        <v>45688</v>
      </c>
      <c r="E5297" s="385">
        <f ca="1">IFERROR(INDEX('3. GRI Pricing'!$A$16:$AP$616,MATCH('PBI data'!$B5297,'3. GRI Pricing'!$A$16:$A$616,0),MATCH('PBI data'!$D5297,'3. GRI Pricing'!$A$16:$AP$16,0)),0)</f>
        <v>0</v>
      </c>
    </row>
    <row r="5298" spans="1:5" x14ac:dyDescent="0.25">
      <c r="B5298" s="1">
        <f t="shared" ca="1" si="774"/>
        <v>0</v>
      </c>
      <c r="C5298" s="384">
        <f t="shared" si="773"/>
        <v>45689</v>
      </c>
      <c r="D5298" s="384">
        <f t="shared" si="773"/>
        <v>45716</v>
      </c>
      <c r="E5298" s="385">
        <f ca="1">IFERROR(INDEX('3. GRI Pricing'!$A$16:$AP$616,MATCH('PBI data'!$B5298,'3. GRI Pricing'!$A$16:$A$616,0),MATCH('PBI data'!$D5298,'3. GRI Pricing'!$A$16:$AP$16,0)),0)</f>
        <v>0</v>
      </c>
    </row>
    <row r="5299" spans="1:5" x14ac:dyDescent="0.25">
      <c r="B5299" s="1">
        <f t="shared" ca="1" si="774"/>
        <v>0</v>
      </c>
      <c r="C5299" s="384">
        <f t="shared" si="773"/>
        <v>45717</v>
      </c>
      <c r="D5299" s="384">
        <f t="shared" si="773"/>
        <v>45747</v>
      </c>
      <c r="E5299" s="385">
        <f ca="1">IFERROR(INDEX('3. GRI Pricing'!$A$16:$AP$616,MATCH('PBI data'!$B5299,'3. GRI Pricing'!$A$16:$A$616,0),MATCH('PBI data'!$D5299,'3. GRI Pricing'!$A$16:$AP$16,0)),0)</f>
        <v>0</v>
      </c>
    </row>
    <row r="5300" spans="1:5" x14ac:dyDescent="0.25">
      <c r="B5300" s="1">
        <f t="shared" ca="1" si="774"/>
        <v>0</v>
      </c>
      <c r="C5300" s="384">
        <f t="shared" si="773"/>
        <v>45748</v>
      </c>
      <c r="D5300" s="384">
        <f t="shared" si="773"/>
        <v>45777</v>
      </c>
      <c r="E5300" s="385">
        <f ca="1">IFERROR(INDEX('3. GRI Pricing'!$A$16:$AP$616,MATCH('PBI data'!$B5300,'3. GRI Pricing'!$A$16:$A$616,0),MATCH('PBI data'!$D5300,'3. GRI Pricing'!$A$16:$AP$16,0)),0)</f>
        <v>0</v>
      </c>
    </row>
    <row r="5301" spans="1:5" x14ac:dyDescent="0.25">
      <c r="B5301" s="1">
        <f t="shared" ca="1" si="774"/>
        <v>0</v>
      </c>
      <c r="C5301" s="384">
        <f t="shared" si="773"/>
        <v>45778</v>
      </c>
      <c r="D5301" s="384">
        <f t="shared" si="773"/>
        <v>45808</v>
      </c>
      <c r="E5301" s="385">
        <f ca="1">IFERROR(INDEX('3. GRI Pricing'!$A$16:$AP$616,MATCH('PBI data'!$B5301,'3. GRI Pricing'!$A$16:$A$616,0),MATCH('PBI data'!$D5301,'3. GRI Pricing'!$A$16:$AP$16,0)),0)</f>
        <v>0</v>
      </c>
    </row>
    <row r="5302" spans="1:5" x14ac:dyDescent="0.25">
      <c r="B5302" s="1">
        <f t="shared" ca="1" si="774"/>
        <v>0</v>
      </c>
      <c r="C5302" s="384">
        <f t="shared" si="773"/>
        <v>45809</v>
      </c>
      <c r="D5302" s="384">
        <f t="shared" si="773"/>
        <v>45838</v>
      </c>
      <c r="E5302" s="385">
        <f ca="1">IFERROR(INDEX('3. GRI Pricing'!$A$16:$AP$616,MATCH('PBI data'!$B5302,'3. GRI Pricing'!$A$16:$A$616,0),MATCH('PBI data'!$D5302,'3. GRI Pricing'!$A$16:$AP$16,0)),0)</f>
        <v>0</v>
      </c>
    </row>
    <row r="5303" spans="1:5" x14ac:dyDescent="0.25">
      <c r="B5303" s="1">
        <f t="shared" ca="1" si="774"/>
        <v>0</v>
      </c>
      <c r="C5303" s="384">
        <f t="shared" si="773"/>
        <v>45839</v>
      </c>
      <c r="D5303" s="384">
        <f t="shared" si="773"/>
        <v>45869</v>
      </c>
      <c r="E5303" s="385">
        <f ca="1">IFERROR(INDEX('3. GRI Pricing'!$A$16:$AP$616,MATCH('PBI data'!$B5303,'3. GRI Pricing'!$A$16:$A$616,0),MATCH('PBI data'!$D5303,'3. GRI Pricing'!$A$16:$AP$16,0)),0)</f>
        <v>0</v>
      </c>
    </row>
    <row r="5304" spans="1:5" x14ac:dyDescent="0.25">
      <c r="B5304" s="1">
        <f t="shared" ca="1" si="774"/>
        <v>0</v>
      </c>
      <c r="C5304" s="384">
        <f t="shared" si="773"/>
        <v>45870</v>
      </c>
      <c r="D5304" s="384">
        <f t="shared" si="773"/>
        <v>45900</v>
      </c>
      <c r="E5304" s="385">
        <f ca="1">IFERROR(INDEX('3. GRI Pricing'!$A$16:$AP$616,MATCH('PBI data'!$B5304,'3. GRI Pricing'!$A$16:$A$616,0),MATCH('PBI data'!$D5304,'3. GRI Pricing'!$A$16:$AP$16,0)),0)</f>
        <v>0</v>
      </c>
    </row>
    <row r="5305" spans="1:5" x14ac:dyDescent="0.25">
      <c r="B5305" s="1">
        <f t="shared" ca="1" si="774"/>
        <v>0</v>
      </c>
      <c r="C5305" s="384">
        <f t="shared" si="773"/>
        <v>45901</v>
      </c>
      <c r="D5305" s="384">
        <f t="shared" si="773"/>
        <v>45930</v>
      </c>
      <c r="E5305" s="385">
        <f ca="1">IFERROR(INDEX('3. GRI Pricing'!$A$16:$AP$616,MATCH('PBI data'!$B5305,'3. GRI Pricing'!$A$16:$A$616,0),MATCH('PBI data'!$D5305,'3. GRI Pricing'!$A$16:$AP$16,0)),0)</f>
        <v>0</v>
      </c>
    </row>
    <row r="5306" spans="1:5" x14ac:dyDescent="0.25">
      <c r="A5306" s="381">
        <f>A5294+1</f>
        <v>443</v>
      </c>
      <c r="B5306" s="383">
        <f ca="1">OFFSET('3. GRI Pricing'!$A$16,'PBI data'!A5306,0)</f>
        <v>0</v>
      </c>
      <c r="C5306" s="384">
        <f t="shared" si="773"/>
        <v>45566</v>
      </c>
      <c r="D5306" s="384">
        <f t="shared" si="773"/>
        <v>45596</v>
      </c>
      <c r="E5306" s="385">
        <f ca="1">IFERROR(INDEX('3. GRI Pricing'!$A$16:$AP$616,MATCH('PBI data'!$B5306,'3. GRI Pricing'!$A$16:$A$616,0),MATCH('PBI data'!$D5306,'3. GRI Pricing'!$A$16:$AP$16,0)),0)</f>
        <v>0</v>
      </c>
    </row>
    <row r="5307" spans="1:5" x14ac:dyDescent="0.25">
      <c r="B5307" s="1">
        <f ca="1">B5306</f>
        <v>0</v>
      </c>
      <c r="C5307" s="384">
        <f t="shared" si="773"/>
        <v>45597</v>
      </c>
      <c r="D5307" s="384">
        <f t="shared" si="773"/>
        <v>45626</v>
      </c>
      <c r="E5307" s="385">
        <f ca="1">IFERROR(INDEX('3. GRI Pricing'!$A$16:$AP$616,MATCH('PBI data'!$B5307,'3. GRI Pricing'!$A$16:$A$616,0),MATCH('PBI data'!$D5307,'3. GRI Pricing'!$A$16:$AP$16,0)),0)</f>
        <v>0</v>
      </c>
    </row>
    <row r="5308" spans="1:5" x14ac:dyDescent="0.25">
      <c r="B5308" s="1">
        <f t="shared" ref="B5308:B5317" ca="1" si="775">B5307</f>
        <v>0</v>
      </c>
      <c r="C5308" s="384">
        <f t="shared" si="773"/>
        <v>45627</v>
      </c>
      <c r="D5308" s="384">
        <f t="shared" si="773"/>
        <v>45657</v>
      </c>
      <c r="E5308" s="385">
        <f ca="1">IFERROR(INDEX('3. GRI Pricing'!$A$16:$AP$616,MATCH('PBI data'!$B5308,'3. GRI Pricing'!$A$16:$A$616,0),MATCH('PBI data'!$D5308,'3. GRI Pricing'!$A$16:$AP$16,0)),0)</f>
        <v>0</v>
      </c>
    </row>
    <row r="5309" spans="1:5" x14ac:dyDescent="0.25">
      <c r="B5309" s="1">
        <f t="shared" ca="1" si="775"/>
        <v>0</v>
      </c>
      <c r="C5309" s="384">
        <f t="shared" si="773"/>
        <v>45658</v>
      </c>
      <c r="D5309" s="384">
        <f t="shared" si="773"/>
        <v>45688</v>
      </c>
      <c r="E5309" s="385">
        <f ca="1">IFERROR(INDEX('3. GRI Pricing'!$A$16:$AP$616,MATCH('PBI data'!$B5309,'3. GRI Pricing'!$A$16:$A$616,0),MATCH('PBI data'!$D5309,'3. GRI Pricing'!$A$16:$AP$16,0)),0)</f>
        <v>0</v>
      </c>
    </row>
    <row r="5310" spans="1:5" x14ac:dyDescent="0.25">
      <c r="B5310" s="1">
        <f t="shared" ca="1" si="775"/>
        <v>0</v>
      </c>
      <c r="C5310" s="384">
        <f t="shared" si="773"/>
        <v>45689</v>
      </c>
      <c r="D5310" s="384">
        <f t="shared" si="773"/>
        <v>45716</v>
      </c>
      <c r="E5310" s="385">
        <f ca="1">IFERROR(INDEX('3. GRI Pricing'!$A$16:$AP$616,MATCH('PBI data'!$B5310,'3. GRI Pricing'!$A$16:$A$616,0),MATCH('PBI data'!$D5310,'3. GRI Pricing'!$A$16:$AP$16,0)),0)</f>
        <v>0</v>
      </c>
    </row>
    <row r="5311" spans="1:5" x14ac:dyDescent="0.25">
      <c r="B5311" s="1">
        <f t="shared" ca="1" si="775"/>
        <v>0</v>
      </c>
      <c r="C5311" s="384">
        <f t="shared" ref="C5311:D5326" si="776">C5299</f>
        <v>45717</v>
      </c>
      <c r="D5311" s="384">
        <f t="shared" si="776"/>
        <v>45747</v>
      </c>
      <c r="E5311" s="385">
        <f ca="1">IFERROR(INDEX('3. GRI Pricing'!$A$16:$AP$616,MATCH('PBI data'!$B5311,'3. GRI Pricing'!$A$16:$A$616,0),MATCH('PBI data'!$D5311,'3. GRI Pricing'!$A$16:$AP$16,0)),0)</f>
        <v>0</v>
      </c>
    </row>
    <row r="5312" spans="1:5" x14ac:dyDescent="0.25">
      <c r="B5312" s="1">
        <f t="shared" ca="1" si="775"/>
        <v>0</v>
      </c>
      <c r="C5312" s="384">
        <f t="shared" si="776"/>
        <v>45748</v>
      </c>
      <c r="D5312" s="384">
        <f t="shared" si="776"/>
        <v>45777</v>
      </c>
      <c r="E5312" s="385">
        <f ca="1">IFERROR(INDEX('3. GRI Pricing'!$A$16:$AP$616,MATCH('PBI data'!$B5312,'3. GRI Pricing'!$A$16:$A$616,0),MATCH('PBI data'!$D5312,'3. GRI Pricing'!$A$16:$AP$16,0)),0)</f>
        <v>0</v>
      </c>
    </row>
    <row r="5313" spans="1:5" x14ac:dyDescent="0.25">
      <c r="B5313" s="1">
        <f t="shared" ca="1" si="775"/>
        <v>0</v>
      </c>
      <c r="C5313" s="384">
        <f t="shared" si="776"/>
        <v>45778</v>
      </c>
      <c r="D5313" s="384">
        <f t="shared" si="776"/>
        <v>45808</v>
      </c>
      <c r="E5313" s="385">
        <f ca="1">IFERROR(INDEX('3. GRI Pricing'!$A$16:$AP$616,MATCH('PBI data'!$B5313,'3. GRI Pricing'!$A$16:$A$616,0),MATCH('PBI data'!$D5313,'3. GRI Pricing'!$A$16:$AP$16,0)),0)</f>
        <v>0</v>
      </c>
    </row>
    <row r="5314" spans="1:5" x14ac:dyDescent="0.25">
      <c r="B5314" s="1">
        <f t="shared" ca="1" si="775"/>
        <v>0</v>
      </c>
      <c r="C5314" s="384">
        <f t="shared" si="776"/>
        <v>45809</v>
      </c>
      <c r="D5314" s="384">
        <f t="shared" si="776"/>
        <v>45838</v>
      </c>
      <c r="E5314" s="385">
        <f ca="1">IFERROR(INDEX('3. GRI Pricing'!$A$16:$AP$616,MATCH('PBI data'!$B5314,'3. GRI Pricing'!$A$16:$A$616,0),MATCH('PBI data'!$D5314,'3. GRI Pricing'!$A$16:$AP$16,0)),0)</f>
        <v>0</v>
      </c>
    </row>
    <row r="5315" spans="1:5" x14ac:dyDescent="0.25">
      <c r="B5315" s="1">
        <f t="shared" ca="1" si="775"/>
        <v>0</v>
      </c>
      <c r="C5315" s="384">
        <f t="shared" si="776"/>
        <v>45839</v>
      </c>
      <c r="D5315" s="384">
        <f t="shared" si="776"/>
        <v>45869</v>
      </c>
      <c r="E5315" s="385">
        <f ca="1">IFERROR(INDEX('3. GRI Pricing'!$A$16:$AP$616,MATCH('PBI data'!$B5315,'3. GRI Pricing'!$A$16:$A$616,0),MATCH('PBI data'!$D5315,'3. GRI Pricing'!$A$16:$AP$16,0)),0)</f>
        <v>0</v>
      </c>
    </row>
    <row r="5316" spans="1:5" x14ac:dyDescent="0.25">
      <c r="B5316" s="1">
        <f t="shared" ca="1" si="775"/>
        <v>0</v>
      </c>
      <c r="C5316" s="384">
        <f t="shared" si="776"/>
        <v>45870</v>
      </c>
      <c r="D5316" s="384">
        <f t="shared" si="776"/>
        <v>45900</v>
      </c>
      <c r="E5316" s="385">
        <f ca="1">IFERROR(INDEX('3. GRI Pricing'!$A$16:$AP$616,MATCH('PBI data'!$B5316,'3. GRI Pricing'!$A$16:$A$616,0),MATCH('PBI data'!$D5316,'3. GRI Pricing'!$A$16:$AP$16,0)),0)</f>
        <v>0</v>
      </c>
    </row>
    <row r="5317" spans="1:5" x14ac:dyDescent="0.25">
      <c r="B5317" s="1">
        <f t="shared" ca="1" si="775"/>
        <v>0</v>
      </c>
      <c r="C5317" s="384">
        <f t="shared" si="776"/>
        <v>45901</v>
      </c>
      <c r="D5317" s="384">
        <f t="shared" si="776"/>
        <v>45930</v>
      </c>
      <c r="E5317" s="385">
        <f ca="1">IFERROR(INDEX('3. GRI Pricing'!$A$16:$AP$616,MATCH('PBI data'!$B5317,'3. GRI Pricing'!$A$16:$A$616,0),MATCH('PBI data'!$D5317,'3. GRI Pricing'!$A$16:$AP$16,0)),0)</f>
        <v>0</v>
      </c>
    </row>
    <row r="5318" spans="1:5" x14ac:dyDescent="0.25">
      <c r="A5318" s="381">
        <f>A5306+1</f>
        <v>444</v>
      </c>
      <c r="B5318" s="383">
        <f ca="1">OFFSET('3. GRI Pricing'!$A$16,'PBI data'!A5318,0)</f>
        <v>0</v>
      </c>
      <c r="C5318" s="384">
        <f t="shared" si="776"/>
        <v>45566</v>
      </c>
      <c r="D5318" s="384">
        <f t="shared" si="776"/>
        <v>45596</v>
      </c>
      <c r="E5318" s="385">
        <f ca="1">IFERROR(INDEX('3. GRI Pricing'!$A$16:$AP$616,MATCH('PBI data'!$B5318,'3. GRI Pricing'!$A$16:$A$616,0),MATCH('PBI data'!$D5318,'3. GRI Pricing'!$A$16:$AP$16,0)),0)</f>
        <v>0</v>
      </c>
    </row>
    <row r="5319" spans="1:5" x14ac:dyDescent="0.25">
      <c r="B5319" s="1">
        <f ca="1">B5318</f>
        <v>0</v>
      </c>
      <c r="C5319" s="384">
        <f t="shared" si="776"/>
        <v>45597</v>
      </c>
      <c r="D5319" s="384">
        <f t="shared" si="776"/>
        <v>45626</v>
      </c>
      <c r="E5319" s="385">
        <f ca="1">IFERROR(INDEX('3. GRI Pricing'!$A$16:$AP$616,MATCH('PBI data'!$B5319,'3. GRI Pricing'!$A$16:$A$616,0),MATCH('PBI data'!$D5319,'3. GRI Pricing'!$A$16:$AP$16,0)),0)</f>
        <v>0</v>
      </c>
    </row>
    <row r="5320" spans="1:5" x14ac:dyDescent="0.25">
      <c r="B5320" s="1">
        <f t="shared" ref="B5320:B5329" ca="1" si="777">B5319</f>
        <v>0</v>
      </c>
      <c r="C5320" s="384">
        <f t="shared" si="776"/>
        <v>45627</v>
      </c>
      <c r="D5320" s="384">
        <f t="shared" si="776"/>
        <v>45657</v>
      </c>
      <c r="E5320" s="385">
        <f ca="1">IFERROR(INDEX('3. GRI Pricing'!$A$16:$AP$616,MATCH('PBI data'!$B5320,'3. GRI Pricing'!$A$16:$A$616,0),MATCH('PBI data'!$D5320,'3. GRI Pricing'!$A$16:$AP$16,0)),0)</f>
        <v>0</v>
      </c>
    </row>
    <row r="5321" spans="1:5" x14ac:dyDescent="0.25">
      <c r="B5321" s="1">
        <f t="shared" ca="1" si="777"/>
        <v>0</v>
      </c>
      <c r="C5321" s="384">
        <f t="shared" si="776"/>
        <v>45658</v>
      </c>
      <c r="D5321" s="384">
        <f t="shared" si="776"/>
        <v>45688</v>
      </c>
      <c r="E5321" s="385">
        <f ca="1">IFERROR(INDEX('3. GRI Pricing'!$A$16:$AP$616,MATCH('PBI data'!$B5321,'3. GRI Pricing'!$A$16:$A$616,0),MATCH('PBI data'!$D5321,'3. GRI Pricing'!$A$16:$AP$16,0)),0)</f>
        <v>0</v>
      </c>
    </row>
    <row r="5322" spans="1:5" x14ac:dyDescent="0.25">
      <c r="B5322" s="1">
        <f t="shared" ca="1" si="777"/>
        <v>0</v>
      </c>
      <c r="C5322" s="384">
        <f t="shared" si="776"/>
        <v>45689</v>
      </c>
      <c r="D5322" s="384">
        <f t="shared" si="776"/>
        <v>45716</v>
      </c>
      <c r="E5322" s="385">
        <f ca="1">IFERROR(INDEX('3. GRI Pricing'!$A$16:$AP$616,MATCH('PBI data'!$B5322,'3. GRI Pricing'!$A$16:$A$616,0),MATCH('PBI data'!$D5322,'3. GRI Pricing'!$A$16:$AP$16,0)),0)</f>
        <v>0</v>
      </c>
    </row>
    <row r="5323" spans="1:5" x14ac:dyDescent="0.25">
      <c r="B5323" s="1">
        <f t="shared" ca="1" si="777"/>
        <v>0</v>
      </c>
      <c r="C5323" s="384">
        <f t="shared" si="776"/>
        <v>45717</v>
      </c>
      <c r="D5323" s="384">
        <f t="shared" si="776"/>
        <v>45747</v>
      </c>
      <c r="E5323" s="385">
        <f ca="1">IFERROR(INDEX('3. GRI Pricing'!$A$16:$AP$616,MATCH('PBI data'!$B5323,'3. GRI Pricing'!$A$16:$A$616,0),MATCH('PBI data'!$D5323,'3. GRI Pricing'!$A$16:$AP$16,0)),0)</f>
        <v>0</v>
      </c>
    </row>
    <row r="5324" spans="1:5" x14ac:dyDescent="0.25">
      <c r="B5324" s="1">
        <f t="shared" ca="1" si="777"/>
        <v>0</v>
      </c>
      <c r="C5324" s="384">
        <f t="shared" si="776"/>
        <v>45748</v>
      </c>
      <c r="D5324" s="384">
        <f t="shared" si="776"/>
        <v>45777</v>
      </c>
      <c r="E5324" s="385">
        <f ca="1">IFERROR(INDEX('3. GRI Pricing'!$A$16:$AP$616,MATCH('PBI data'!$B5324,'3. GRI Pricing'!$A$16:$A$616,0),MATCH('PBI data'!$D5324,'3. GRI Pricing'!$A$16:$AP$16,0)),0)</f>
        <v>0</v>
      </c>
    </row>
    <row r="5325" spans="1:5" x14ac:dyDescent="0.25">
      <c r="B5325" s="1">
        <f t="shared" ca="1" si="777"/>
        <v>0</v>
      </c>
      <c r="C5325" s="384">
        <f t="shared" si="776"/>
        <v>45778</v>
      </c>
      <c r="D5325" s="384">
        <f t="shared" si="776"/>
        <v>45808</v>
      </c>
      <c r="E5325" s="385">
        <f ca="1">IFERROR(INDEX('3. GRI Pricing'!$A$16:$AP$616,MATCH('PBI data'!$B5325,'3. GRI Pricing'!$A$16:$A$616,0),MATCH('PBI data'!$D5325,'3. GRI Pricing'!$A$16:$AP$16,0)),0)</f>
        <v>0</v>
      </c>
    </row>
    <row r="5326" spans="1:5" x14ac:dyDescent="0.25">
      <c r="B5326" s="1">
        <f t="shared" ca="1" si="777"/>
        <v>0</v>
      </c>
      <c r="C5326" s="384">
        <f t="shared" si="776"/>
        <v>45809</v>
      </c>
      <c r="D5326" s="384">
        <f t="shared" si="776"/>
        <v>45838</v>
      </c>
      <c r="E5326" s="385">
        <f ca="1">IFERROR(INDEX('3. GRI Pricing'!$A$16:$AP$616,MATCH('PBI data'!$B5326,'3. GRI Pricing'!$A$16:$A$616,0),MATCH('PBI data'!$D5326,'3. GRI Pricing'!$A$16:$AP$16,0)),0)</f>
        <v>0</v>
      </c>
    </row>
    <row r="5327" spans="1:5" x14ac:dyDescent="0.25">
      <c r="B5327" s="1">
        <f t="shared" ca="1" si="777"/>
        <v>0</v>
      </c>
      <c r="C5327" s="384">
        <f t="shared" ref="C5327:D5342" si="778">C5315</f>
        <v>45839</v>
      </c>
      <c r="D5327" s="384">
        <f t="shared" si="778"/>
        <v>45869</v>
      </c>
      <c r="E5327" s="385">
        <f ca="1">IFERROR(INDEX('3. GRI Pricing'!$A$16:$AP$616,MATCH('PBI data'!$B5327,'3. GRI Pricing'!$A$16:$A$616,0),MATCH('PBI data'!$D5327,'3. GRI Pricing'!$A$16:$AP$16,0)),0)</f>
        <v>0</v>
      </c>
    </row>
    <row r="5328" spans="1:5" x14ac:dyDescent="0.25">
      <c r="B5328" s="1">
        <f t="shared" ca="1" si="777"/>
        <v>0</v>
      </c>
      <c r="C5328" s="384">
        <f t="shared" si="778"/>
        <v>45870</v>
      </c>
      <c r="D5328" s="384">
        <f t="shared" si="778"/>
        <v>45900</v>
      </c>
      <c r="E5328" s="385">
        <f ca="1">IFERROR(INDEX('3. GRI Pricing'!$A$16:$AP$616,MATCH('PBI data'!$B5328,'3. GRI Pricing'!$A$16:$A$616,0),MATCH('PBI data'!$D5328,'3. GRI Pricing'!$A$16:$AP$16,0)),0)</f>
        <v>0</v>
      </c>
    </row>
    <row r="5329" spans="1:5" x14ac:dyDescent="0.25">
      <c r="B5329" s="1">
        <f t="shared" ca="1" si="777"/>
        <v>0</v>
      </c>
      <c r="C5329" s="384">
        <f t="shared" si="778"/>
        <v>45901</v>
      </c>
      <c r="D5329" s="384">
        <f t="shared" si="778"/>
        <v>45930</v>
      </c>
      <c r="E5329" s="385">
        <f ca="1">IFERROR(INDEX('3. GRI Pricing'!$A$16:$AP$616,MATCH('PBI data'!$B5329,'3. GRI Pricing'!$A$16:$A$616,0),MATCH('PBI data'!$D5329,'3. GRI Pricing'!$A$16:$AP$16,0)),0)</f>
        <v>0</v>
      </c>
    </row>
    <row r="5330" spans="1:5" x14ac:dyDescent="0.25">
      <c r="A5330" s="381">
        <f>A5318+1</f>
        <v>445</v>
      </c>
      <c r="B5330" s="383">
        <f ca="1">OFFSET('3. GRI Pricing'!$A$16,'PBI data'!A5330,0)</f>
        <v>0</v>
      </c>
      <c r="C5330" s="384">
        <f t="shared" si="778"/>
        <v>45566</v>
      </c>
      <c r="D5330" s="384">
        <f t="shared" si="778"/>
        <v>45596</v>
      </c>
      <c r="E5330" s="385">
        <f ca="1">IFERROR(INDEX('3. GRI Pricing'!$A$16:$AP$616,MATCH('PBI data'!$B5330,'3. GRI Pricing'!$A$16:$A$616,0),MATCH('PBI data'!$D5330,'3. GRI Pricing'!$A$16:$AP$16,0)),0)</f>
        <v>0</v>
      </c>
    </row>
    <row r="5331" spans="1:5" x14ac:dyDescent="0.25">
      <c r="B5331" s="1">
        <f ca="1">B5330</f>
        <v>0</v>
      </c>
      <c r="C5331" s="384">
        <f t="shared" si="778"/>
        <v>45597</v>
      </c>
      <c r="D5331" s="384">
        <f t="shared" si="778"/>
        <v>45626</v>
      </c>
      <c r="E5331" s="385">
        <f ca="1">IFERROR(INDEX('3. GRI Pricing'!$A$16:$AP$616,MATCH('PBI data'!$B5331,'3. GRI Pricing'!$A$16:$A$616,0),MATCH('PBI data'!$D5331,'3. GRI Pricing'!$A$16:$AP$16,0)),0)</f>
        <v>0</v>
      </c>
    </row>
    <row r="5332" spans="1:5" x14ac:dyDescent="0.25">
      <c r="B5332" s="1">
        <f t="shared" ref="B5332:B5341" ca="1" si="779">B5331</f>
        <v>0</v>
      </c>
      <c r="C5332" s="384">
        <f t="shared" si="778"/>
        <v>45627</v>
      </c>
      <c r="D5332" s="384">
        <f t="shared" si="778"/>
        <v>45657</v>
      </c>
      <c r="E5332" s="385">
        <f ca="1">IFERROR(INDEX('3. GRI Pricing'!$A$16:$AP$616,MATCH('PBI data'!$B5332,'3. GRI Pricing'!$A$16:$A$616,0),MATCH('PBI data'!$D5332,'3. GRI Pricing'!$A$16:$AP$16,0)),0)</f>
        <v>0</v>
      </c>
    </row>
    <row r="5333" spans="1:5" x14ac:dyDescent="0.25">
      <c r="B5333" s="1">
        <f t="shared" ca="1" si="779"/>
        <v>0</v>
      </c>
      <c r="C5333" s="384">
        <f t="shared" si="778"/>
        <v>45658</v>
      </c>
      <c r="D5333" s="384">
        <f t="shared" si="778"/>
        <v>45688</v>
      </c>
      <c r="E5333" s="385">
        <f ca="1">IFERROR(INDEX('3. GRI Pricing'!$A$16:$AP$616,MATCH('PBI data'!$B5333,'3. GRI Pricing'!$A$16:$A$616,0),MATCH('PBI data'!$D5333,'3. GRI Pricing'!$A$16:$AP$16,0)),0)</f>
        <v>0</v>
      </c>
    </row>
    <row r="5334" spans="1:5" x14ac:dyDescent="0.25">
      <c r="B5334" s="1">
        <f t="shared" ca="1" si="779"/>
        <v>0</v>
      </c>
      <c r="C5334" s="384">
        <f t="shared" si="778"/>
        <v>45689</v>
      </c>
      <c r="D5334" s="384">
        <f t="shared" si="778"/>
        <v>45716</v>
      </c>
      <c r="E5334" s="385">
        <f ca="1">IFERROR(INDEX('3. GRI Pricing'!$A$16:$AP$616,MATCH('PBI data'!$B5334,'3. GRI Pricing'!$A$16:$A$616,0),MATCH('PBI data'!$D5334,'3. GRI Pricing'!$A$16:$AP$16,0)),0)</f>
        <v>0</v>
      </c>
    </row>
    <row r="5335" spans="1:5" x14ac:dyDescent="0.25">
      <c r="B5335" s="1">
        <f t="shared" ca="1" si="779"/>
        <v>0</v>
      </c>
      <c r="C5335" s="384">
        <f t="shared" si="778"/>
        <v>45717</v>
      </c>
      <c r="D5335" s="384">
        <f t="shared" si="778"/>
        <v>45747</v>
      </c>
      <c r="E5335" s="385">
        <f ca="1">IFERROR(INDEX('3. GRI Pricing'!$A$16:$AP$616,MATCH('PBI data'!$B5335,'3. GRI Pricing'!$A$16:$A$616,0),MATCH('PBI data'!$D5335,'3. GRI Pricing'!$A$16:$AP$16,0)),0)</f>
        <v>0</v>
      </c>
    </row>
    <row r="5336" spans="1:5" x14ac:dyDescent="0.25">
      <c r="B5336" s="1">
        <f t="shared" ca="1" si="779"/>
        <v>0</v>
      </c>
      <c r="C5336" s="384">
        <f t="shared" si="778"/>
        <v>45748</v>
      </c>
      <c r="D5336" s="384">
        <f t="shared" si="778"/>
        <v>45777</v>
      </c>
      <c r="E5336" s="385">
        <f ca="1">IFERROR(INDEX('3. GRI Pricing'!$A$16:$AP$616,MATCH('PBI data'!$B5336,'3. GRI Pricing'!$A$16:$A$616,0),MATCH('PBI data'!$D5336,'3. GRI Pricing'!$A$16:$AP$16,0)),0)</f>
        <v>0</v>
      </c>
    </row>
    <row r="5337" spans="1:5" x14ac:dyDescent="0.25">
      <c r="B5337" s="1">
        <f t="shared" ca="1" si="779"/>
        <v>0</v>
      </c>
      <c r="C5337" s="384">
        <f t="shared" si="778"/>
        <v>45778</v>
      </c>
      <c r="D5337" s="384">
        <f t="shared" si="778"/>
        <v>45808</v>
      </c>
      <c r="E5337" s="385">
        <f ca="1">IFERROR(INDEX('3. GRI Pricing'!$A$16:$AP$616,MATCH('PBI data'!$B5337,'3. GRI Pricing'!$A$16:$A$616,0),MATCH('PBI data'!$D5337,'3. GRI Pricing'!$A$16:$AP$16,0)),0)</f>
        <v>0</v>
      </c>
    </row>
    <row r="5338" spans="1:5" x14ac:dyDescent="0.25">
      <c r="B5338" s="1">
        <f t="shared" ca="1" si="779"/>
        <v>0</v>
      </c>
      <c r="C5338" s="384">
        <f t="shared" si="778"/>
        <v>45809</v>
      </c>
      <c r="D5338" s="384">
        <f t="shared" si="778"/>
        <v>45838</v>
      </c>
      <c r="E5338" s="385">
        <f ca="1">IFERROR(INDEX('3. GRI Pricing'!$A$16:$AP$616,MATCH('PBI data'!$B5338,'3. GRI Pricing'!$A$16:$A$616,0),MATCH('PBI data'!$D5338,'3. GRI Pricing'!$A$16:$AP$16,0)),0)</f>
        <v>0</v>
      </c>
    </row>
    <row r="5339" spans="1:5" x14ac:dyDescent="0.25">
      <c r="B5339" s="1">
        <f t="shared" ca="1" si="779"/>
        <v>0</v>
      </c>
      <c r="C5339" s="384">
        <f t="shared" si="778"/>
        <v>45839</v>
      </c>
      <c r="D5339" s="384">
        <f t="shared" si="778"/>
        <v>45869</v>
      </c>
      <c r="E5339" s="385">
        <f ca="1">IFERROR(INDEX('3. GRI Pricing'!$A$16:$AP$616,MATCH('PBI data'!$B5339,'3. GRI Pricing'!$A$16:$A$616,0),MATCH('PBI data'!$D5339,'3. GRI Pricing'!$A$16:$AP$16,0)),0)</f>
        <v>0</v>
      </c>
    </row>
    <row r="5340" spans="1:5" x14ac:dyDescent="0.25">
      <c r="B5340" s="1">
        <f t="shared" ca="1" si="779"/>
        <v>0</v>
      </c>
      <c r="C5340" s="384">
        <f t="shared" si="778"/>
        <v>45870</v>
      </c>
      <c r="D5340" s="384">
        <f t="shared" si="778"/>
        <v>45900</v>
      </c>
      <c r="E5340" s="385">
        <f ca="1">IFERROR(INDEX('3. GRI Pricing'!$A$16:$AP$616,MATCH('PBI data'!$B5340,'3. GRI Pricing'!$A$16:$A$616,0),MATCH('PBI data'!$D5340,'3. GRI Pricing'!$A$16:$AP$16,0)),0)</f>
        <v>0</v>
      </c>
    </row>
    <row r="5341" spans="1:5" x14ac:dyDescent="0.25">
      <c r="B5341" s="1">
        <f t="shared" ca="1" si="779"/>
        <v>0</v>
      </c>
      <c r="C5341" s="384">
        <f t="shared" si="778"/>
        <v>45901</v>
      </c>
      <c r="D5341" s="384">
        <f t="shared" si="778"/>
        <v>45930</v>
      </c>
      <c r="E5341" s="385">
        <f ca="1">IFERROR(INDEX('3. GRI Pricing'!$A$16:$AP$616,MATCH('PBI data'!$B5341,'3. GRI Pricing'!$A$16:$A$616,0),MATCH('PBI data'!$D5341,'3. GRI Pricing'!$A$16:$AP$16,0)),0)</f>
        <v>0</v>
      </c>
    </row>
    <row r="5342" spans="1:5" x14ac:dyDescent="0.25">
      <c r="A5342" s="381">
        <f>A5330+1</f>
        <v>446</v>
      </c>
      <c r="B5342" s="383">
        <f ca="1">OFFSET('3. GRI Pricing'!$A$16,'PBI data'!A5342,0)</f>
        <v>0</v>
      </c>
      <c r="C5342" s="384">
        <f t="shared" si="778"/>
        <v>45566</v>
      </c>
      <c r="D5342" s="384">
        <f t="shared" si="778"/>
        <v>45596</v>
      </c>
      <c r="E5342" s="385">
        <f ca="1">IFERROR(INDEX('3. GRI Pricing'!$A$16:$AP$616,MATCH('PBI data'!$B5342,'3. GRI Pricing'!$A$16:$A$616,0),MATCH('PBI data'!$D5342,'3. GRI Pricing'!$A$16:$AP$16,0)),0)</f>
        <v>0</v>
      </c>
    </row>
    <row r="5343" spans="1:5" x14ac:dyDescent="0.25">
      <c r="B5343" s="1">
        <f ca="1">B5342</f>
        <v>0</v>
      </c>
      <c r="C5343" s="384">
        <f t="shared" ref="C5343:D5358" si="780">C5331</f>
        <v>45597</v>
      </c>
      <c r="D5343" s="384">
        <f t="shared" si="780"/>
        <v>45626</v>
      </c>
      <c r="E5343" s="385">
        <f ca="1">IFERROR(INDEX('3. GRI Pricing'!$A$16:$AP$616,MATCH('PBI data'!$B5343,'3. GRI Pricing'!$A$16:$A$616,0),MATCH('PBI data'!$D5343,'3. GRI Pricing'!$A$16:$AP$16,0)),0)</f>
        <v>0</v>
      </c>
    </row>
    <row r="5344" spans="1:5" x14ac:dyDescent="0.25">
      <c r="B5344" s="1">
        <f t="shared" ref="B5344:B5353" ca="1" si="781">B5343</f>
        <v>0</v>
      </c>
      <c r="C5344" s="384">
        <f t="shared" si="780"/>
        <v>45627</v>
      </c>
      <c r="D5344" s="384">
        <f t="shared" si="780"/>
        <v>45657</v>
      </c>
      <c r="E5344" s="385">
        <f ca="1">IFERROR(INDEX('3. GRI Pricing'!$A$16:$AP$616,MATCH('PBI data'!$B5344,'3. GRI Pricing'!$A$16:$A$616,0),MATCH('PBI data'!$D5344,'3. GRI Pricing'!$A$16:$AP$16,0)),0)</f>
        <v>0</v>
      </c>
    </row>
    <row r="5345" spans="1:5" x14ac:dyDescent="0.25">
      <c r="B5345" s="1">
        <f t="shared" ca="1" si="781"/>
        <v>0</v>
      </c>
      <c r="C5345" s="384">
        <f t="shared" si="780"/>
        <v>45658</v>
      </c>
      <c r="D5345" s="384">
        <f t="shared" si="780"/>
        <v>45688</v>
      </c>
      <c r="E5345" s="385">
        <f ca="1">IFERROR(INDEX('3. GRI Pricing'!$A$16:$AP$616,MATCH('PBI data'!$B5345,'3. GRI Pricing'!$A$16:$A$616,0),MATCH('PBI data'!$D5345,'3. GRI Pricing'!$A$16:$AP$16,0)),0)</f>
        <v>0</v>
      </c>
    </row>
    <row r="5346" spans="1:5" x14ac:dyDescent="0.25">
      <c r="B5346" s="1">
        <f t="shared" ca="1" si="781"/>
        <v>0</v>
      </c>
      <c r="C5346" s="384">
        <f t="shared" si="780"/>
        <v>45689</v>
      </c>
      <c r="D5346" s="384">
        <f t="shared" si="780"/>
        <v>45716</v>
      </c>
      <c r="E5346" s="385">
        <f ca="1">IFERROR(INDEX('3. GRI Pricing'!$A$16:$AP$616,MATCH('PBI data'!$B5346,'3. GRI Pricing'!$A$16:$A$616,0),MATCH('PBI data'!$D5346,'3. GRI Pricing'!$A$16:$AP$16,0)),0)</f>
        <v>0</v>
      </c>
    </row>
    <row r="5347" spans="1:5" x14ac:dyDescent="0.25">
      <c r="B5347" s="1">
        <f t="shared" ca="1" si="781"/>
        <v>0</v>
      </c>
      <c r="C5347" s="384">
        <f t="shared" si="780"/>
        <v>45717</v>
      </c>
      <c r="D5347" s="384">
        <f t="shared" si="780"/>
        <v>45747</v>
      </c>
      <c r="E5347" s="385">
        <f ca="1">IFERROR(INDEX('3. GRI Pricing'!$A$16:$AP$616,MATCH('PBI data'!$B5347,'3. GRI Pricing'!$A$16:$A$616,0),MATCH('PBI data'!$D5347,'3. GRI Pricing'!$A$16:$AP$16,0)),0)</f>
        <v>0</v>
      </c>
    </row>
    <row r="5348" spans="1:5" x14ac:dyDescent="0.25">
      <c r="B5348" s="1">
        <f t="shared" ca="1" si="781"/>
        <v>0</v>
      </c>
      <c r="C5348" s="384">
        <f t="shared" si="780"/>
        <v>45748</v>
      </c>
      <c r="D5348" s="384">
        <f t="shared" si="780"/>
        <v>45777</v>
      </c>
      <c r="E5348" s="385">
        <f ca="1">IFERROR(INDEX('3. GRI Pricing'!$A$16:$AP$616,MATCH('PBI data'!$B5348,'3. GRI Pricing'!$A$16:$A$616,0),MATCH('PBI data'!$D5348,'3. GRI Pricing'!$A$16:$AP$16,0)),0)</f>
        <v>0</v>
      </c>
    </row>
    <row r="5349" spans="1:5" x14ac:dyDescent="0.25">
      <c r="B5349" s="1">
        <f t="shared" ca="1" si="781"/>
        <v>0</v>
      </c>
      <c r="C5349" s="384">
        <f t="shared" si="780"/>
        <v>45778</v>
      </c>
      <c r="D5349" s="384">
        <f t="shared" si="780"/>
        <v>45808</v>
      </c>
      <c r="E5349" s="385">
        <f ca="1">IFERROR(INDEX('3. GRI Pricing'!$A$16:$AP$616,MATCH('PBI data'!$B5349,'3. GRI Pricing'!$A$16:$A$616,0),MATCH('PBI data'!$D5349,'3. GRI Pricing'!$A$16:$AP$16,0)),0)</f>
        <v>0</v>
      </c>
    </row>
    <row r="5350" spans="1:5" x14ac:dyDescent="0.25">
      <c r="B5350" s="1">
        <f t="shared" ca="1" si="781"/>
        <v>0</v>
      </c>
      <c r="C5350" s="384">
        <f t="shared" si="780"/>
        <v>45809</v>
      </c>
      <c r="D5350" s="384">
        <f t="shared" si="780"/>
        <v>45838</v>
      </c>
      <c r="E5350" s="385">
        <f ca="1">IFERROR(INDEX('3. GRI Pricing'!$A$16:$AP$616,MATCH('PBI data'!$B5350,'3. GRI Pricing'!$A$16:$A$616,0),MATCH('PBI data'!$D5350,'3. GRI Pricing'!$A$16:$AP$16,0)),0)</f>
        <v>0</v>
      </c>
    </row>
    <row r="5351" spans="1:5" x14ac:dyDescent="0.25">
      <c r="B5351" s="1">
        <f t="shared" ca="1" si="781"/>
        <v>0</v>
      </c>
      <c r="C5351" s="384">
        <f t="shared" si="780"/>
        <v>45839</v>
      </c>
      <c r="D5351" s="384">
        <f t="shared" si="780"/>
        <v>45869</v>
      </c>
      <c r="E5351" s="385">
        <f ca="1">IFERROR(INDEX('3. GRI Pricing'!$A$16:$AP$616,MATCH('PBI data'!$B5351,'3. GRI Pricing'!$A$16:$A$616,0),MATCH('PBI data'!$D5351,'3. GRI Pricing'!$A$16:$AP$16,0)),0)</f>
        <v>0</v>
      </c>
    </row>
    <row r="5352" spans="1:5" x14ac:dyDescent="0.25">
      <c r="B5352" s="1">
        <f t="shared" ca="1" si="781"/>
        <v>0</v>
      </c>
      <c r="C5352" s="384">
        <f t="shared" si="780"/>
        <v>45870</v>
      </c>
      <c r="D5352" s="384">
        <f t="shared" si="780"/>
        <v>45900</v>
      </c>
      <c r="E5352" s="385">
        <f ca="1">IFERROR(INDEX('3. GRI Pricing'!$A$16:$AP$616,MATCH('PBI data'!$B5352,'3. GRI Pricing'!$A$16:$A$616,0),MATCH('PBI data'!$D5352,'3. GRI Pricing'!$A$16:$AP$16,0)),0)</f>
        <v>0</v>
      </c>
    </row>
    <row r="5353" spans="1:5" x14ac:dyDescent="0.25">
      <c r="B5353" s="1">
        <f t="shared" ca="1" si="781"/>
        <v>0</v>
      </c>
      <c r="C5353" s="384">
        <f t="shared" si="780"/>
        <v>45901</v>
      </c>
      <c r="D5353" s="384">
        <f t="shared" si="780"/>
        <v>45930</v>
      </c>
      <c r="E5353" s="385">
        <f ca="1">IFERROR(INDEX('3. GRI Pricing'!$A$16:$AP$616,MATCH('PBI data'!$B5353,'3. GRI Pricing'!$A$16:$A$616,0),MATCH('PBI data'!$D5353,'3. GRI Pricing'!$A$16:$AP$16,0)),0)</f>
        <v>0</v>
      </c>
    </row>
    <row r="5354" spans="1:5" x14ac:dyDescent="0.25">
      <c r="A5354" s="381">
        <f>A5342+1</f>
        <v>447</v>
      </c>
      <c r="B5354" s="383">
        <f ca="1">OFFSET('3. GRI Pricing'!$A$16,'PBI data'!A5354,0)</f>
        <v>0</v>
      </c>
      <c r="C5354" s="384">
        <f t="shared" si="780"/>
        <v>45566</v>
      </c>
      <c r="D5354" s="384">
        <f t="shared" si="780"/>
        <v>45596</v>
      </c>
      <c r="E5354" s="385">
        <f ca="1">IFERROR(INDEX('3. GRI Pricing'!$A$16:$AP$616,MATCH('PBI data'!$B5354,'3. GRI Pricing'!$A$16:$A$616,0),MATCH('PBI data'!$D5354,'3. GRI Pricing'!$A$16:$AP$16,0)),0)</f>
        <v>0</v>
      </c>
    </row>
    <row r="5355" spans="1:5" x14ac:dyDescent="0.25">
      <c r="B5355" s="1">
        <f ca="1">B5354</f>
        <v>0</v>
      </c>
      <c r="C5355" s="384">
        <f t="shared" si="780"/>
        <v>45597</v>
      </c>
      <c r="D5355" s="384">
        <f t="shared" si="780"/>
        <v>45626</v>
      </c>
      <c r="E5355" s="385">
        <f ca="1">IFERROR(INDEX('3. GRI Pricing'!$A$16:$AP$616,MATCH('PBI data'!$B5355,'3. GRI Pricing'!$A$16:$A$616,0),MATCH('PBI data'!$D5355,'3. GRI Pricing'!$A$16:$AP$16,0)),0)</f>
        <v>0</v>
      </c>
    </row>
    <row r="5356" spans="1:5" x14ac:dyDescent="0.25">
      <c r="B5356" s="1">
        <f t="shared" ref="B5356:B5365" ca="1" si="782">B5355</f>
        <v>0</v>
      </c>
      <c r="C5356" s="384">
        <f t="shared" si="780"/>
        <v>45627</v>
      </c>
      <c r="D5356" s="384">
        <f t="shared" si="780"/>
        <v>45657</v>
      </c>
      <c r="E5356" s="385">
        <f ca="1">IFERROR(INDEX('3. GRI Pricing'!$A$16:$AP$616,MATCH('PBI data'!$B5356,'3. GRI Pricing'!$A$16:$A$616,0),MATCH('PBI data'!$D5356,'3. GRI Pricing'!$A$16:$AP$16,0)),0)</f>
        <v>0</v>
      </c>
    </row>
    <row r="5357" spans="1:5" x14ac:dyDescent="0.25">
      <c r="B5357" s="1">
        <f t="shared" ca="1" si="782"/>
        <v>0</v>
      </c>
      <c r="C5357" s="384">
        <f t="shared" si="780"/>
        <v>45658</v>
      </c>
      <c r="D5357" s="384">
        <f t="shared" si="780"/>
        <v>45688</v>
      </c>
      <c r="E5357" s="385">
        <f ca="1">IFERROR(INDEX('3. GRI Pricing'!$A$16:$AP$616,MATCH('PBI data'!$B5357,'3. GRI Pricing'!$A$16:$A$616,0),MATCH('PBI data'!$D5357,'3. GRI Pricing'!$A$16:$AP$16,0)),0)</f>
        <v>0</v>
      </c>
    </row>
    <row r="5358" spans="1:5" x14ac:dyDescent="0.25">
      <c r="B5358" s="1">
        <f t="shared" ca="1" si="782"/>
        <v>0</v>
      </c>
      <c r="C5358" s="384">
        <f t="shared" si="780"/>
        <v>45689</v>
      </c>
      <c r="D5358" s="384">
        <f t="shared" si="780"/>
        <v>45716</v>
      </c>
      <c r="E5358" s="385">
        <f ca="1">IFERROR(INDEX('3. GRI Pricing'!$A$16:$AP$616,MATCH('PBI data'!$B5358,'3. GRI Pricing'!$A$16:$A$616,0),MATCH('PBI data'!$D5358,'3. GRI Pricing'!$A$16:$AP$16,0)),0)</f>
        <v>0</v>
      </c>
    </row>
    <row r="5359" spans="1:5" x14ac:dyDescent="0.25">
      <c r="B5359" s="1">
        <f t="shared" ca="1" si="782"/>
        <v>0</v>
      </c>
      <c r="C5359" s="384">
        <f t="shared" ref="C5359:D5374" si="783">C5347</f>
        <v>45717</v>
      </c>
      <c r="D5359" s="384">
        <f t="shared" si="783"/>
        <v>45747</v>
      </c>
      <c r="E5359" s="385">
        <f ca="1">IFERROR(INDEX('3. GRI Pricing'!$A$16:$AP$616,MATCH('PBI data'!$B5359,'3. GRI Pricing'!$A$16:$A$616,0),MATCH('PBI data'!$D5359,'3. GRI Pricing'!$A$16:$AP$16,0)),0)</f>
        <v>0</v>
      </c>
    </row>
    <row r="5360" spans="1:5" x14ac:dyDescent="0.25">
      <c r="B5360" s="1">
        <f t="shared" ca="1" si="782"/>
        <v>0</v>
      </c>
      <c r="C5360" s="384">
        <f t="shared" si="783"/>
        <v>45748</v>
      </c>
      <c r="D5360" s="384">
        <f t="shared" si="783"/>
        <v>45777</v>
      </c>
      <c r="E5360" s="385">
        <f ca="1">IFERROR(INDEX('3. GRI Pricing'!$A$16:$AP$616,MATCH('PBI data'!$B5360,'3. GRI Pricing'!$A$16:$A$616,0),MATCH('PBI data'!$D5360,'3. GRI Pricing'!$A$16:$AP$16,0)),0)</f>
        <v>0</v>
      </c>
    </row>
    <row r="5361" spans="1:5" x14ac:dyDescent="0.25">
      <c r="B5361" s="1">
        <f t="shared" ca="1" si="782"/>
        <v>0</v>
      </c>
      <c r="C5361" s="384">
        <f t="shared" si="783"/>
        <v>45778</v>
      </c>
      <c r="D5361" s="384">
        <f t="shared" si="783"/>
        <v>45808</v>
      </c>
      <c r="E5361" s="385">
        <f ca="1">IFERROR(INDEX('3. GRI Pricing'!$A$16:$AP$616,MATCH('PBI data'!$B5361,'3. GRI Pricing'!$A$16:$A$616,0),MATCH('PBI data'!$D5361,'3. GRI Pricing'!$A$16:$AP$16,0)),0)</f>
        <v>0</v>
      </c>
    </row>
    <row r="5362" spans="1:5" x14ac:dyDescent="0.25">
      <c r="B5362" s="1">
        <f t="shared" ca="1" si="782"/>
        <v>0</v>
      </c>
      <c r="C5362" s="384">
        <f t="shared" si="783"/>
        <v>45809</v>
      </c>
      <c r="D5362" s="384">
        <f t="shared" si="783"/>
        <v>45838</v>
      </c>
      <c r="E5362" s="385">
        <f ca="1">IFERROR(INDEX('3. GRI Pricing'!$A$16:$AP$616,MATCH('PBI data'!$B5362,'3. GRI Pricing'!$A$16:$A$616,0),MATCH('PBI data'!$D5362,'3. GRI Pricing'!$A$16:$AP$16,0)),0)</f>
        <v>0</v>
      </c>
    </row>
    <row r="5363" spans="1:5" x14ac:dyDescent="0.25">
      <c r="B5363" s="1">
        <f t="shared" ca="1" si="782"/>
        <v>0</v>
      </c>
      <c r="C5363" s="384">
        <f t="shared" si="783"/>
        <v>45839</v>
      </c>
      <c r="D5363" s="384">
        <f t="shared" si="783"/>
        <v>45869</v>
      </c>
      <c r="E5363" s="385">
        <f ca="1">IFERROR(INDEX('3. GRI Pricing'!$A$16:$AP$616,MATCH('PBI data'!$B5363,'3. GRI Pricing'!$A$16:$A$616,0),MATCH('PBI data'!$D5363,'3. GRI Pricing'!$A$16:$AP$16,0)),0)</f>
        <v>0</v>
      </c>
    </row>
    <row r="5364" spans="1:5" x14ac:dyDescent="0.25">
      <c r="B5364" s="1">
        <f t="shared" ca="1" si="782"/>
        <v>0</v>
      </c>
      <c r="C5364" s="384">
        <f t="shared" si="783"/>
        <v>45870</v>
      </c>
      <c r="D5364" s="384">
        <f t="shared" si="783"/>
        <v>45900</v>
      </c>
      <c r="E5364" s="385">
        <f ca="1">IFERROR(INDEX('3. GRI Pricing'!$A$16:$AP$616,MATCH('PBI data'!$B5364,'3. GRI Pricing'!$A$16:$A$616,0),MATCH('PBI data'!$D5364,'3. GRI Pricing'!$A$16:$AP$16,0)),0)</f>
        <v>0</v>
      </c>
    </row>
    <row r="5365" spans="1:5" x14ac:dyDescent="0.25">
      <c r="B5365" s="1">
        <f t="shared" ca="1" si="782"/>
        <v>0</v>
      </c>
      <c r="C5365" s="384">
        <f t="shared" si="783"/>
        <v>45901</v>
      </c>
      <c r="D5365" s="384">
        <f t="shared" si="783"/>
        <v>45930</v>
      </c>
      <c r="E5365" s="385">
        <f ca="1">IFERROR(INDEX('3. GRI Pricing'!$A$16:$AP$616,MATCH('PBI data'!$B5365,'3. GRI Pricing'!$A$16:$A$616,0),MATCH('PBI data'!$D5365,'3. GRI Pricing'!$A$16:$AP$16,0)),0)</f>
        <v>0</v>
      </c>
    </row>
    <row r="5366" spans="1:5" x14ac:dyDescent="0.25">
      <c r="A5366" s="381">
        <f>A5354+1</f>
        <v>448</v>
      </c>
      <c r="B5366" s="381">
        <f ca="1">OFFSET('3. GRI Pricing'!$A$16,'PBI data'!A5366,0)</f>
        <v>0</v>
      </c>
      <c r="C5366" s="384">
        <f t="shared" si="783"/>
        <v>45566</v>
      </c>
      <c r="D5366" s="384">
        <f t="shared" si="783"/>
        <v>45596</v>
      </c>
      <c r="E5366" s="385">
        <f ca="1">IFERROR(INDEX('3. GRI Pricing'!$A$16:$AP$616,MATCH('PBI data'!$B5366,'3. GRI Pricing'!$A$16:$A$616,0),MATCH('PBI data'!$D5366,'3. GRI Pricing'!$A$16:$AP$16,0)),0)</f>
        <v>0</v>
      </c>
    </row>
    <row r="5367" spans="1:5" x14ac:dyDescent="0.25">
      <c r="B5367" s="1">
        <f ca="1">B5366</f>
        <v>0</v>
      </c>
      <c r="C5367" s="384">
        <f t="shared" si="783"/>
        <v>45597</v>
      </c>
      <c r="D5367" s="384">
        <f t="shared" si="783"/>
        <v>45626</v>
      </c>
      <c r="E5367" s="385">
        <f ca="1">IFERROR(INDEX('3. GRI Pricing'!$A$16:$AP$616,MATCH('PBI data'!$B5367,'3. GRI Pricing'!$A$16:$A$616,0),MATCH('PBI data'!$D5367,'3. GRI Pricing'!$A$16:$AP$16,0)),0)</f>
        <v>0</v>
      </c>
    </row>
    <row r="5368" spans="1:5" x14ac:dyDescent="0.25">
      <c r="B5368" s="1">
        <f t="shared" ref="B5368:B5377" ca="1" si="784">B5367</f>
        <v>0</v>
      </c>
      <c r="C5368" s="384">
        <f t="shared" si="783"/>
        <v>45627</v>
      </c>
      <c r="D5368" s="384">
        <f t="shared" si="783"/>
        <v>45657</v>
      </c>
      <c r="E5368" s="385">
        <f ca="1">IFERROR(INDEX('3. GRI Pricing'!$A$16:$AP$616,MATCH('PBI data'!$B5368,'3. GRI Pricing'!$A$16:$A$616,0),MATCH('PBI data'!$D5368,'3. GRI Pricing'!$A$16:$AP$16,0)),0)</f>
        <v>0</v>
      </c>
    </row>
    <row r="5369" spans="1:5" x14ac:dyDescent="0.25">
      <c r="B5369" s="1">
        <f t="shared" ca="1" si="784"/>
        <v>0</v>
      </c>
      <c r="C5369" s="384">
        <f t="shared" si="783"/>
        <v>45658</v>
      </c>
      <c r="D5369" s="384">
        <f t="shared" si="783"/>
        <v>45688</v>
      </c>
      <c r="E5369" s="385">
        <f ca="1">IFERROR(INDEX('3. GRI Pricing'!$A$16:$AP$616,MATCH('PBI data'!$B5369,'3. GRI Pricing'!$A$16:$A$616,0),MATCH('PBI data'!$D5369,'3. GRI Pricing'!$A$16:$AP$16,0)),0)</f>
        <v>0</v>
      </c>
    </row>
    <row r="5370" spans="1:5" x14ac:dyDescent="0.25">
      <c r="B5370" s="1">
        <f t="shared" ca="1" si="784"/>
        <v>0</v>
      </c>
      <c r="C5370" s="384">
        <f t="shared" si="783"/>
        <v>45689</v>
      </c>
      <c r="D5370" s="384">
        <f t="shared" si="783"/>
        <v>45716</v>
      </c>
      <c r="E5370" s="385">
        <f ca="1">IFERROR(INDEX('3. GRI Pricing'!$A$16:$AP$616,MATCH('PBI data'!$B5370,'3. GRI Pricing'!$A$16:$A$616,0),MATCH('PBI data'!$D5370,'3. GRI Pricing'!$A$16:$AP$16,0)),0)</f>
        <v>0</v>
      </c>
    </row>
    <row r="5371" spans="1:5" x14ac:dyDescent="0.25">
      <c r="B5371" s="1">
        <f t="shared" ca="1" si="784"/>
        <v>0</v>
      </c>
      <c r="C5371" s="384">
        <f t="shared" si="783"/>
        <v>45717</v>
      </c>
      <c r="D5371" s="384">
        <f t="shared" si="783"/>
        <v>45747</v>
      </c>
      <c r="E5371" s="385">
        <f ca="1">IFERROR(INDEX('3. GRI Pricing'!$A$16:$AP$616,MATCH('PBI data'!$B5371,'3. GRI Pricing'!$A$16:$A$616,0),MATCH('PBI data'!$D5371,'3. GRI Pricing'!$A$16:$AP$16,0)),0)</f>
        <v>0</v>
      </c>
    </row>
    <row r="5372" spans="1:5" x14ac:dyDescent="0.25">
      <c r="B5372" s="1">
        <f t="shared" ca="1" si="784"/>
        <v>0</v>
      </c>
      <c r="C5372" s="384">
        <f t="shared" si="783"/>
        <v>45748</v>
      </c>
      <c r="D5372" s="384">
        <f t="shared" si="783"/>
        <v>45777</v>
      </c>
      <c r="E5372" s="385">
        <f ca="1">IFERROR(INDEX('3. GRI Pricing'!$A$16:$AP$616,MATCH('PBI data'!$B5372,'3. GRI Pricing'!$A$16:$A$616,0),MATCH('PBI data'!$D5372,'3. GRI Pricing'!$A$16:$AP$16,0)),0)</f>
        <v>0</v>
      </c>
    </row>
    <row r="5373" spans="1:5" x14ac:dyDescent="0.25">
      <c r="B5373" s="1">
        <f t="shared" ca="1" si="784"/>
        <v>0</v>
      </c>
      <c r="C5373" s="384">
        <f t="shared" si="783"/>
        <v>45778</v>
      </c>
      <c r="D5373" s="384">
        <f t="shared" si="783"/>
        <v>45808</v>
      </c>
      <c r="E5373" s="385">
        <f ca="1">IFERROR(INDEX('3. GRI Pricing'!$A$16:$AP$616,MATCH('PBI data'!$B5373,'3. GRI Pricing'!$A$16:$A$616,0),MATCH('PBI data'!$D5373,'3. GRI Pricing'!$A$16:$AP$16,0)),0)</f>
        <v>0</v>
      </c>
    </row>
    <row r="5374" spans="1:5" x14ac:dyDescent="0.25">
      <c r="B5374" s="1">
        <f t="shared" ca="1" si="784"/>
        <v>0</v>
      </c>
      <c r="C5374" s="384">
        <f t="shared" si="783"/>
        <v>45809</v>
      </c>
      <c r="D5374" s="384">
        <f t="shared" si="783"/>
        <v>45838</v>
      </c>
      <c r="E5374" s="385">
        <f ca="1">IFERROR(INDEX('3. GRI Pricing'!$A$16:$AP$616,MATCH('PBI data'!$B5374,'3. GRI Pricing'!$A$16:$A$616,0),MATCH('PBI data'!$D5374,'3. GRI Pricing'!$A$16:$AP$16,0)),0)</f>
        <v>0</v>
      </c>
    </row>
    <row r="5375" spans="1:5" x14ac:dyDescent="0.25">
      <c r="B5375" s="1">
        <f t="shared" ca="1" si="784"/>
        <v>0</v>
      </c>
      <c r="C5375" s="384">
        <f t="shared" ref="C5375:D5390" si="785">C5363</f>
        <v>45839</v>
      </c>
      <c r="D5375" s="384">
        <f t="shared" si="785"/>
        <v>45869</v>
      </c>
      <c r="E5375" s="385">
        <f ca="1">IFERROR(INDEX('3. GRI Pricing'!$A$16:$AP$616,MATCH('PBI data'!$B5375,'3. GRI Pricing'!$A$16:$A$616,0),MATCH('PBI data'!$D5375,'3. GRI Pricing'!$A$16:$AP$16,0)),0)</f>
        <v>0</v>
      </c>
    </row>
    <row r="5376" spans="1:5" x14ac:dyDescent="0.25">
      <c r="B5376" s="1">
        <f t="shared" ca="1" si="784"/>
        <v>0</v>
      </c>
      <c r="C5376" s="384">
        <f t="shared" si="785"/>
        <v>45870</v>
      </c>
      <c r="D5376" s="384">
        <f t="shared" si="785"/>
        <v>45900</v>
      </c>
      <c r="E5376" s="385">
        <f ca="1">IFERROR(INDEX('3. GRI Pricing'!$A$16:$AP$616,MATCH('PBI data'!$B5376,'3. GRI Pricing'!$A$16:$A$616,0),MATCH('PBI data'!$D5376,'3. GRI Pricing'!$A$16:$AP$16,0)),0)</f>
        <v>0</v>
      </c>
    </row>
    <row r="5377" spans="1:5" x14ac:dyDescent="0.25">
      <c r="B5377" s="1">
        <f t="shared" ca="1" si="784"/>
        <v>0</v>
      </c>
      <c r="C5377" s="384">
        <f t="shared" si="785"/>
        <v>45901</v>
      </c>
      <c r="D5377" s="384">
        <f t="shared" si="785"/>
        <v>45930</v>
      </c>
      <c r="E5377" s="385">
        <f ca="1">IFERROR(INDEX('3. GRI Pricing'!$A$16:$AP$616,MATCH('PBI data'!$B5377,'3. GRI Pricing'!$A$16:$A$616,0),MATCH('PBI data'!$D5377,'3. GRI Pricing'!$A$16:$AP$16,0)),0)</f>
        <v>0</v>
      </c>
    </row>
    <row r="5378" spans="1:5" x14ac:dyDescent="0.25">
      <c r="A5378" s="381">
        <f>A5366+1</f>
        <v>449</v>
      </c>
      <c r="B5378" s="383">
        <f ca="1">OFFSET('3. GRI Pricing'!$A$16,'PBI data'!A5378,0)</f>
        <v>0</v>
      </c>
      <c r="C5378" s="384">
        <f t="shared" si="785"/>
        <v>45566</v>
      </c>
      <c r="D5378" s="384">
        <f t="shared" si="785"/>
        <v>45596</v>
      </c>
      <c r="E5378" s="385">
        <f ca="1">IFERROR(INDEX('3. GRI Pricing'!$A$16:$AP$616,MATCH('PBI data'!$B5378,'3. GRI Pricing'!$A$16:$A$616,0),MATCH('PBI data'!$D5378,'3. GRI Pricing'!$A$16:$AP$16,0)),0)</f>
        <v>0</v>
      </c>
    </row>
    <row r="5379" spans="1:5" x14ac:dyDescent="0.25">
      <c r="B5379" s="1">
        <f ca="1">B5378</f>
        <v>0</v>
      </c>
      <c r="C5379" s="384">
        <f t="shared" si="785"/>
        <v>45597</v>
      </c>
      <c r="D5379" s="384">
        <f t="shared" si="785"/>
        <v>45626</v>
      </c>
      <c r="E5379" s="385">
        <f ca="1">IFERROR(INDEX('3. GRI Pricing'!$A$16:$AP$616,MATCH('PBI data'!$B5379,'3. GRI Pricing'!$A$16:$A$616,0),MATCH('PBI data'!$D5379,'3. GRI Pricing'!$A$16:$AP$16,0)),0)</f>
        <v>0</v>
      </c>
    </row>
    <row r="5380" spans="1:5" x14ac:dyDescent="0.25">
      <c r="B5380" s="1">
        <f t="shared" ref="B5380:B5389" ca="1" si="786">B5379</f>
        <v>0</v>
      </c>
      <c r="C5380" s="384">
        <f t="shared" si="785"/>
        <v>45627</v>
      </c>
      <c r="D5380" s="384">
        <f t="shared" si="785"/>
        <v>45657</v>
      </c>
      <c r="E5380" s="385">
        <f ca="1">IFERROR(INDEX('3. GRI Pricing'!$A$16:$AP$616,MATCH('PBI data'!$B5380,'3. GRI Pricing'!$A$16:$A$616,0),MATCH('PBI data'!$D5380,'3. GRI Pricing'!$A$16:$AP$16,0)),0)</f>
        <v>0</v>
      </c>
    </row>
    <row r="5381" spans="1:5" x14ac:dyDescent="0.25">
      <c r="B5381" s="1">
        <f t="shared" ca="1" si="786"/>
        <v>0</v>
      </c>
      <c r="C5381" s="384">
        <f t="shared" si="785"/>
        <v>45658</v>
      </c>
      <c r="D5381" s="384">
        <f t="shared" si="785"/>
        <v>45688</v>
      </c>
      <c r="E5381" s="385">
        <f ca="1">IFERROR(INDEX('3. GRI Pricing'!$A$16:$AP$616,MATCH('PBI data'!$B5381,'3. GRI Pricing'!$A$16:$A$616,0),MATCH('PBI data'!$D5381,'3. GRI Pricing'!$A$16:$AP$16,0)),0)</f>
        <v>0</v>
      </c>
    </row>
    <row r="5382" spans="1:5" x14ac:dyDescent="0.25">
      <c r="B5382" s="1">
        <f t="shared" ca="1" si="786"/>
        <v>0</v>
      </c>
      <c r="C5382" s="384">
        <f t="shared" si="785"/>
        <v>45689</v>
      </c>
      <c r="D5382" s="384">
        <f t="shared" si="785"/>
        <v>45716</v>
      </c>
      <c r="E5382" s="385">
        <f ca="1">IFERROR(INDEX('3. GRI Pricing'!$A$16:$AP$616,MATCH('PBI data'!$B5382,'3. GRI Pricing'!$A$16:$A$616,0),MATCH('PBI data'!$D5382,'3. GRI Pricing'!$A$16:$AP$16,0)),0)</f>
        <v>0</v>
      </c>
    </row>
    <row r="5383" spans="1:5" x14ac:dyDescent="0.25">
      <c r="B5383" s="1">
        <f t="shared" ca="1" si="786"/>
        <v>0</v>
      </c>
      <c r="C5383" s="384">
        <f t="shared" si="785"/>
        <v>45717</v>
      </c>
      <c r="D5383" s="384">
        <f t="shared" si="785"/>
        <v>45747</v>
      </c>
      <c r="E5383" s="385">
        <f ca="1">IFERROR(INDEX('3. GRI Pricing'!$A$16:$AP$616,MATCH('PBI data'!$B5383,'3. GRI Pricing'!$A$16:$A$616,0),MATCH('PBI data'!$D5383,'3. GRI Pricing'!$A$16:$AP$16,0)),0)</f>
        <v>0</v>
      </c>
    </row>
    <row r="5384" spans="1:5" x14ac:dyDescent="0.25">
      <c r="B5384" s="1">
        <f t="shared" ca="1" si="786"/>
        <v>0</v>
      </c>
      <c r="C5384" s="384">
        <f t="shared" si="785"/>
        <v>45748</v>
      </c>
      <c r="D5384" s="384">
        <f t="shared" si="785"/>
        <v>45777</v>
      </c>
      <c r="E5384" s="385">
        <f ca="1">IFERROR(INDEX('3. GRI Pricing'!$A$16:$AP$616,MATCH('PBI data'!$B5384,'3. GRI Pricing'!$A$16:$A$616,0),MATCH('PBI data'!$D5384,'3. GRI Pricing'!$A$16:$AP$16,0)),0)</f>
        <v>0</v>
      </c>
    </row>
    <row r="5385" spans="1:5" x14ac:dyDescent="0.25">
      <c r="B5385" s="1">
        <f t="shared" ca="1" si="786"/>
        <v>0</v>
      </c>
      <c r="C5385" s="384">
        <f t="shared" si="785"/>
        <v>45778</v>
      </c>
      <c r="D5385" s="384">
        <f t="shared" si="785"/>
        <v>45808</v>
      </c>
      <c r="E5385" s="385">
        <f ca="1">IFERROR(INDEX('3. GRI Pricing'!$A$16:$AP$616,MATCH('PBI data'!$B5385,'3. GRI Pricing'!$A$16:$A$616,0),MATCH('PBI data'!$D5385,'3. GRI Pricing'!$A$16:$AP$16,0)),0)</f>
        <v>0</v>
      </c>
    </row>
    <row r="5386" spans="1:5" x14ac:dyDescent="0.25">
      <c r="B5386" s="1">
        <f t="shared" ca="1" si="786"/>
        <v>0</v>
      </c>
      <c r="C5386" s="384">
        <f t="shared" si="785"/>
        <v>45809</v>
      </c>
      <c r="D5386" s="384">
        <f t="shared" si="785"/>
        <v>45838</v>
      </c>
      <c r="E5386" s="385">
        <f ca="1">IFERROR(INDEX('3. GRI Pricing'!$A$16:$AP$616,MATCH('PBI data'!$B5386,'3. GRI Pricing'!$A$16:$A$616,0),MATCH('PBI data'!$D5386,'3. GRI Pricing'!$A$16:$AP$16,0)),0)</f>
        <v>0</v>
      </c>
    </row>
    <row r="5387" spans="1:5" x14ac:dyDescent="0.25">
      <c r="B5387" s="1">
        <f t="shared" ca="1" si="786"/>
        <v>0</v>
      </c>
      <c r="C5387" s="384">
        <f t="shared" si="785"/>
        <v>45839</v>
      </c>
      <c r="D5387" s="384">
        <f t="shared" si="785"/>
        <v>45869</v>
      </c>
      <c r="E5387" s="385">
        <f ca="1">IFERROR(INDEX('3. GRI Pricing'!$A$16:$AP$616,MATCH('PBI data'!$B5387,'3. GRI Pricing'!$A$16:$A$616,0),MATCH('PBI data'!$D5387,'3. GRI Pricing'!$A$16:$AP$16,0)),0)</f>
        <v>0</v>
      </c>
    </row>
    <row r="5388" spans="1:5" x14ac:dyDescent="0.25">
      <c r="B5388" s="1">
        <f t="shared" ca="1" si="786"/>
        <v>0</v>
      </c>
      <c r="C5388" s="384">
        <f t="shared" si="785"/>
        <v>45870</v>
      </c>
      <c r="D5388" s="384">
        <f t="shared" si="785"/>
        <v>45900</v>
      </c>
      <c r="E5388" s="385">
        <f ca="1">IFERROR(INDEX('3. GRI Pricing'!$A$16:$AP$616,MATCH('PBI data'!$B5388,'3. GRI Pricing'!$A$16:$A$616,0),MATCH('PBI data'!$D5388,'3. GRI Pricing'!$A$16:$AP$16,0)),0)</f>
        <v>0</v>
      </c>
    </row>
    <row r="5389" spans="1:5" x14ac:dyDescent="0.25">
      <c r="B5389" s="1">
        <f t="shared" ca="1" si="786"/>
        <v>0</v>
      </c>
      <c r="C5389" s="384">
        <f t="shared" si="785"/>
        <v>45901</v>
      </c>
      <c r="D5389" s="384">
        <f t="shared" si="785"/>
        <v>45930</v>
      </c>
      <c r="E5389" s="385">
        <f ca="1">IFERROR(INDEX('3. GRI Pricing'!$A$16:$AP$616,MATCH('PBI data'!$B5389,'3. GRI Pricing'!$A$16:$A$616,0),MATCH('PBI data'!$D5389,'3. GRI Pricing'!$A$16:$AP$16,0)),0)</f>
        <v>0</v>
      </c>
    </row>
    <row r="5390" spans="1:5" x14ac:dyDescent="0.25">
      <c r="A5390" s="381">
        <f>A5378+1</f>
        <v>450</v>
      </c>
      <c r="B5390" s="383">
        <f ca="1">OFFSET('3. GRI Pricing'!$A$16,'PBI data'!A5390,0)</f>
        <v>0</v>
      </c>
      <c r="C5390" s="384">
        <f t="shared" si="785"/>
        <v>45566</v>
      </c>
      <c r="D5390" s="384">
        <f t="shared" si="785"/>
        <v>45596</v>
      </c>
      <c r="E5390" s="385">
        <f ca="1">IFERROR(INDEX('3. GRI Pricing'!$A$16:$AP$616,MATCH('PBI data'!$B5390,'3. GRI Pricing'!$A$16:$A$616,0),MATCH('PBI data'!$D5390,'3. GRI Pricing'!$A$16:$AP$16,0)),0)</f>
        <v>0</v>
      </c>
    </row>
    <row r="5391" spans="1:5" x14ac:dyDescent="0.25">
      <c r="B5391" s="1">
        <f ca="1">B5390</f>
        <v>0</v>
      </c>
      <c r="C5391" s="384">
        <f t="shared" ref="C5391:D5406" si="787">C5379</f>
        <v>45597</v>
      </c>
      <c r="D5391" s="384">
        <f t="shared" si="787"/>
        <v>45626</v>
      </c>
      <c r="E5391" s="385">
        <f ca="1">IFERROR(INDEX('3. GRI Pricing'!$A$16:$AP$616,MATCH('PBI data'!$B5391,'3. GRI Pricing'!$A$16:$A$616,0),MATCH('PBI data'!$D5391,'3. GRI Pricing'!$A$16:$AP$16,0)),0)</f>
        <v>0</v>
      </c>
    </row>
    <row r="5392" spans="1:5" x14ac:dyDescent="0.25">
      <c r="B5392" s="1">
        <f t="shared" ref="B5392:B5401" ca="1" si="788">B5391</f>
        <v>0</v>
      </c>
      <c r="C5392" s="384">
        <f t="shared" si="787"/>
        <v>45627</v>
      </c>
      <c r="D5392" s="384">
        <f t="shared" si="787"/>
        <v>45657</v>
      </c>
      <c r="E5392" s="385">
        <f ca="1">IFERROR(INDEX('3. GRI Pricing'!$A$16:$AP$616,MATCH('PBI data'!$B5392,'3. GRI Pricing'!$A$16:$A$616,0),MATCH('PBI data'!$D5392,'3. GRI Pricing'!$A$16:$AP$16,0)),0)</f>
        <v>0</v>
      </c>
    </row>
    <row r="5393" spans="1:5" x14ac:dyDescent="0.25">
      <c r="B5393" s="1">
        <f t="shared" ca="1" si="788"/>
        <v>0</v>
      </c>
      <c r="C5393" s="384">
        <f t="shared" si="787"/>
        <v>45658</v>
      </c>
      <c r="D5393" s="384">
        <f t="shared" si="787"/>
        <v>45688</v>
      </c>
      <c r="E5393" s="385">
        <f ca="1">IFERROR(INDEX('3. GRI Pricing'!$A$16:$AP$616,MATCH('PBI data'!$B5393,'3. GRI Pricing'!$A$16:$A$616,0),MATCH('PBI data'!$D5393,'3. GRI Pricing'!$A$16:$AP$16,0)),0)</f>
        <v>0</v>
      </c>
    </row>
    <row r="5394" spans="1:5" x14ac:dyDescent="0.25">
      <c r="B5394" s="1">
        <f t="shared" ca="1" si="788"/>
        <v>0</v>
      </c>
      <c r="C5394" s="384">
        <f t="shared" si="787"/>
        <v>45689</v>
      </c>
      <c r="D5394" s="384">
        <f t="shared" si="787"/>
        <v>45716</v>
      </c>
      <c r="E5394" s="385">
        <f ca="1">IFERROR(INDEX('3. GRI Pricing'!$A$16:$AP$616,MATCH('PBI data'!$B5394,'3. GRI Pricing'!$A$16:$A$616,0),MATCH('PBI data'!$D5394,'3. GRI Pricing'!$A$16:$AP$16,0)),0)</f>
        <v>0</v>
      </c>
    </row>
    <row r="5395" spans="1:5" x14ac:dyDescent="0.25">
      <c r="B5395" s="1">
        <f t="shared" ca="1" si="788"/>
        <v>0</v>
      </c>
      <c r="C5395" s="384">
        <f t="shared" si="787"/>
        <v>45717</v>
      </c>
      <c r="D5395" s="384">
        <f t="shared" si="787"/>
        <v>45747</v>
      </c>
      <c r="E5395" s="385">
        <f ca="1">IFERROR(INDEX('3. GRI Pricing'!$A$16:$AP$616,MATCH('PBI data'!$B5395,'3. GRI Pricing'!$A$16:$A$616,0),MATCH('PBI data'!$D5395,'3. GRI Pricing'!$A$16:$AP$16,0)),0)</f>
        <v>0</v>
      </c>
    </row>
    <row r="5396" spans="1:5" x14ac:dyDescent="0.25">
      <c r="B5396" s="1">
        <f t="shared" ca="1" si="788"/>
        <v>0</v>
      </c>
      <c r="C5396" s="384">
        <f t="shared" si="787"/>
        <v>45748</v>
      </c>
      <c r="D5396" s="384">
        <f t="shared" si="787"/>
        <v>45777</v>
      </c>
      <c r="E5396" s="385">
        <f ca="1">IFERROR(INDEX('3. GRI Pricing'!$A$16:$AP$616,MATCH('PBI data'!$B5396,'3. GRI Pricing'!$A$16:$A$616,0),MATCH('PBI data'!$D5396,'3. GRI Pricing'!$A$16:$AP$16,0)),0)</f>
        <v>0</v>
      </c>
    </row>
    <row r="5397" spans="1:5" x14ac:dyDescent="0.25">
      <c r="B5397" s="1">
        <f t="shared" ca="1" si="788"/>
        <v>0</v>
      </c>
      <c r="C5397" s="384">
        <f t="shared" si="787"/>
        <v>45778</v>
      </c>
      <c r="D5397" s="384">
        <f t="shared" si="787"/>
        <v>45808</v>
      </c>
      <c r="E5397" s="385">
        <f ca="1">IFERROR(INDEX('3. GRI Pricing'!$A$16:$AP$616,MATCH('PBI data'!$B5397,'3. GRI Pricing'!$A$16:$A$616,0),MATCH('PBI data'!$D5397,'3. GRI Pricing'!$A$16:$AP$16,0)),0)</f>
        <v>0</v>
      </c>
    </row>
    <row r="5398" spans="1:5" x14ac:dyDescent="0.25">
      <c r="B5398" s="1">
        <f t="shared" ca="1" si="788"/>
        <v>0</v>
      </c>
      <c r="C5398" s="384">
        <f t="shared" si="787"/>
        <v>45809</v>
      </c>
      <c r="D5398" s="384">
        <f t="shared" si="787"/>
        <v>45838</v>
      </c>
      <c r="E5398" s="385">
        <f ca="1">IFERROR(INDEX('3. GRI Pricing'!$A$16:$AP$616,MATCH('PBI data'!$B5398,'3. GRI Pricing'!$A$16:$A$616,0),MATCH('PBI data'!$D5398,'3. GRI Pricing'!$A$16:$AP$16,0)),0)</f>
        <v>0</v>
      </c>
    </row>
    <row r="5399" spans="1:5" x14ac:dyDescent="0.25">
      <c r="B5399" s="1">
        <f t="shared" ca="1" si="788"/>
        <v>0</v>
      </c>
      <c r="C5399" s="384">
        <f t="shared" si="787"/>
        <v>45839</v>
      </c>
      <c r="D5399" s="384">
        <f t="shared" si="787"/>
        <v>45869</v>
      </c>
      <c r="E5399" s="385">
        <f ca="1">IFERROR(INDEX('3. GRI Pricing'!$A$16:$AP$616,MATCH('PBI data'!$B5399,'3. GRI Pricing'!$A$16:$A$616,0),MATCH('PBI data'!$D5399,'3. GRI Pricing'!$A$16:$AP$16,0)),0)</f>
        <v>0</v>
      </c>
    </row>
    <row r="5400" spans="1:5" x14ac:dyDescent="0.25">
      <c r="B5400" s="1">
        <f t="shared" ca="1" si="788"/>
        <v>0</v>
      </c>
      <c r="C5400" s="384">
        <f t="shared" si="787"/>
        <v>45870</v>
      </c>
      <c r="D5400" s="384">
        <f t="shared" si="787"/>
        <v>45900</v>
      </c>
      <c r="E5400" s="385">
        <f ca="1">IFERROR(INDEX('3. GRI Pricing'!$A$16:$AP$616,MATCH('PBI data'!$B5400,'3. GRI Pricing'!$A$16:$A$616,0),MATCH('PBI data'!$D5400,'3. GRI Pricing'!$A$16:$AP$16,0)),0)</f>
        <v>0</v>
      </c>
    </row>
    <row r="5401" spans="1:5" x14ac:dyDescent="0.25">
      <c r="B5401" s="1">
        <f t="shared" ca="1" si="788"/>
        <v>0</v>
      </c>
      <c r="C5401" s="384">
        <f t="shared" si="787"/>
        <v>45901</v>
      </c>
      <c r="D5401" s="384">
        <f t="shared" si="787"/>
        <v>45930</v>
      </c>
      <c r="E5401" s="385">
        <f ca="1">IFERROR(INDEX('3. GRI Pricing'!$A$16:$AP$616,MATCH('PBI data'!$B5401,'3. GRI Pricing'!$A$16:$A$616,0),MATCH('PBI data'!$D5401,'3. GRI Pricing'!$A$16:$AP$16,0)),0)</f>
        <v>0</v>
      </c>
    </row>
    <row r="5402" spans="1:5" x14ac:dyDescent="0.25">
      <c r="A5402" s="381">
        <f>A5390+1</f>
        <v>451</v>
      </c>
      <c r="B5402" s="383">
        <f ca="1">OFFSET('3. GRI Pricing'!$A$16,'PBI data'!A5402,0)</f>
        <v>0</v>
      </c>
      <c r="C5402" s="384">
        <f t="shared" si="787"/>
        <v>45566</v>
      </c>
      <c r="D5402" s="384">
        <f t="shared" si="787"/>
        <v>45596</v>
      </c>
      <c r="E5402" s="385">
        <f ca="1">IFERROR(INDEX('3. GRI Pricing'!$A$16:$AP$616,MATCH('PBI data'!$B5402,'3. GRI Pricing'!$A$16:$A$616,0),MATCH('PBI data'!$D5402,'3. GRI Pricing'!$A$16:$AP$16,0)),0)</f>
        <v>0</v>
      </c>
    </row>
    <row r="5403" spans="1:5" x14ac:dyDescent="0.25">
      <c r="B5403" s="1">
        <f ca="1">B5402</f>
        <v>0</v>
      </c>
      <c r="C5403" s="384">
        <f t="shared" si="787"/>
        <v>45597</v>
      </c>
      <c r="D5403" s="384">
        <f t="shared" si="787"/>
        <v>45626</v>
      </c>
      <c r="E5403" s="385">
        <f ca="1">IFERROR(INDEX('3. GRI Pricing'!$A$16:$AP$616,MATCH('PBI data'!$B5403,'3. GRI Pricing'!$A$16:$A$616,0),MATCH('PBI data'!$D5403,'3. GRI Pricing'!$A$16:$AP$16,0)),0)</f>
        <v>0</v>
      </c>
    </row>
    <row r="5404" spans="1:5" x14ac:dyDescent="0.25">
      <c r="B5404" s="1">
        <f t="shared" ref="B5404:B5413" ca="1" si="789">B5403</f>
        <v>0</v>
      </c>
      <c r="C5404" s="384">
        <f t="shared" si="787"/>
        <v>45627</v>
      </c>
      <c r="D5404" s="384">
        <f t="shared" si="787"/>
        <v>45657</v>
      </c>
      <c r="E5404" s="385">
        <f ca="1">IFERROR(INDEX('3. GRI Pricing'!$A$16:$AP$616,MATCH('PBI data'!$B5404,'3. GRI Pricing'!$A$16:$A$616,0),MATCH('PBI data'!$D5404,'3. GRI Pricing'!$A$16:$AP$16,0)),0)</f>
        <v>0</v>
      </c>
    </row>
    <row r="5405" spans="1:5" x14ac:dyDescent="0.25">
      <c r="B5405" s="1">
        <f t="shared" ca="1" si="789"/>
        <v>0</v>
      </c>
      <c r="C5405" s="384">
        <f t="shared" si="787"/>
        <v>45658</v>
      </c>
      <c r="D5405" s="384">
        <f t="shared" si="787"/>
        <v>45688</v>
      </c>
      <c r="E5405" s="385">
        <f ca="1">IFERROR(INDEX('3. GRI Pricing'!$A$16:$AP$616,MATCH('PBI data'!$B5405,'3. GRI Pricing'!$A$16:$A$616,0),MATCH('PBI data'!$D5405,'3. GRI Pricing'!$A$16:$AP$16,0)),0)</f>
        <v>0</v>
      </c>
    </row>
    <row r="5406" spans="1:5" x14ac:dyDescent="0.25">
      <c r="B5406" s="1">
        <f t="shared" ca="1" si="789"/>
        <v>0</v>
      </c>
      <c r="C5406" s="384">
        <f t="shared" si="787"/>
        <v>45689</v>
      </c>
      <c r="D5406" s="384">
        <f t="shared" si="787"/>
        <v>45716</v>
      </c>
      <c r="E5406" s="385">
        <f ca="1">IFERROR(INDEX('3. GRI Pricing'!$A$16:$AP$616,MATCH('PBI data'!$B5406,'3. GRI Pricing'!$A$16:$A$616,0),MATCH('PBI data'!$D5406,'3. GRI Pricing'!$A$16:$AP$16,0)),0)</f>
        <v>0</v>
      </c>
    </row>
    <row r="5407" spans="1:5" x14ac:dyDescent="0.25">
      <c r="B5407" s="1">
        <f t="shared" ca="1" si="789"/>
        <v>0</v>
      </c>
      <c r="C5407" s="384">
        <f t="shared" ref="C5407:D5422" si="790">C5395</f>
        <v>45717</v>
      </c>
      <c r="D5407" s="384">
        <f t="shared" si="790"/>
        <v>45747</v>
      </c>
      <c r="E5407" s="385">
        <f ca="1">IFERROR(INDEX('3. GRI Pricing'!$A$16:$AP$616,MATCH('PBI data'!$B5407,'3. GRI Pricing'!$A$16:$A$616,0),MATCH('PBI data'!$D5407,'3. GRI Pricing'!$A$16:$AP$16,0)),0)</f>
        <v>0</v>
      </c>
    </row>
    <row r="5408" spans="1:5" x14ac:dyDescent="0.25">
      <c r="B5408" s="1">
        <f t="shared" ca="1" si="789"/>
        <v>0</v>
      </c>
      <c r="C5408" s="384">
        <f t="shared" si="790"/>
        <v>45748</v>
      </c>
      <c r="D5408" s="384">
        <f t="shared" si="790"/>
        <v>45777</v>
      </c>
      <c r="E5408" s="385">
        <f ca="1">IFERROR(INDEX('3. GRI Pricing'!$A$16:$AP$616,MATCH('PBI data'!$B5408,'3. GRI Pricing'!$A$16:$A$616,0),MATCH('PBI data'!$D5408,'3. GRI Pricing'!$A$16:$AP$16,0)),0)</f>
        <v>0</v>
      </c>
    </row>
    <row r="5409" spans="1:5" x14ac:dyDescent="0.25">
      <c r="B5409" s="1">
        <f t="shared" ca="1" si="789"/>
        <v>0</v>
      </c>
      <c r="C5409" s="384">
        <f t="shared" si="790"/>
        <v>45778</v>
      </c>
      <c r="D5409" s="384">
        <f t="shared" si="790"/>
        <v>45808</v>
      </c>
      <c r="E5409" s="385">
        <f ca="1">IFERROR(INDEX('3. GRI Pricing'!$A$16:$AP$616,MATCH('PBI data'!$B5409,'3. GRI Pricing'!$A$16:$A$616,0),MATCH('PBI data'!$D5409,'3. GRI Pricing'!$A$16:$AP$16,0)),0)</f>
        <v>0</v>
      </c>
    </row>
    <row r="5410" spans="1:5" x14ac:dyDescent="0.25">
      <c r="B5410" s="1">
        <f t="shared" ca="1" si="789"/>
        <v>0</v>
      </c>
      <c r="C5410" s="384">
        <f t="shared" si="790"/>
        <v>45809</v>
      </c>
      <c r="D5410" s="384">
        <f t="shared" si="790"/>
        <v>45838</v>
      </c>
      <c r="E5410" s="385">
        <f ca="1">IFERROR(INDEX('3. GRI Pricing'!$A$16:$AP$616,MATCH('PBI data'!$B5410,'3. GRI Pricing'!$A$16:$A$616,0),MATCH('PBI data'!$D5410,'3. GRI Pricing'!$A$16:$AP$16,0)),0)</f>
        <v>0</v>
      </c>
    </row>
    <row r="5411" spans="1:5" x14ac:dyDescent="0.25">
      <c r="B5411" s="1">
        <f t="shared" ca="1" si="789"/>
        <v>0</v>
      </c>
      <c r="C5411" s="384">
        <f t="shared" si="790"/>
        <v>45839</v>
      </c>
      <c r="D5411" s="384">
        <f t="shared" si="790"/>
        <v>45869</v>
      </c>
      <c r="E5411" s="385">
        <f ca="1">IFERROR(INDEX('3. GRI Pricing'!$A$16:$AP$616,MATCH('PBI data'!$B5411,'3. GRI Pricing'!$A$16:$A$616,0),MATCH('PBI data'!$D5411,'3. GRI Pricing'!$A$16:$AP$16,0)),0)</f>
        <v>0</v>
      </c>
    </row>
    <row r="5412" spans="1:5" x14ac:dyDescent="0.25">
      <c r="B5412" s="1">
        <f t="shared" ca="1" si="789"/>
        <v>0</v>
      </c>
      <c r="C5412" s="384">
        <f t="shared" si="790"/>
        <v>45870</v>
      </c>
      <c r="D5412" s="384">
        <f t="shared" si="790"/>
        <v>45900</v>
      </c>
      <c r="E5412" s="385">
        <f ca="1">IFERROR(INDEX('3. GRI Pricing'!$A$16:$AP$616,MATCH('PBI data'!$B5412,'3. GRI Pricing'!$A$16:$A$616,0),MATCH('PBI data'!$D5412,'3. GRI Pricing'!$A$16:$AP$16,0)),0)</f>
        <v>0</v>
      </c>
    </row>
    <row r="5413" spans="1:5" x14ac:dyDescent="0.25">
      <c r="B5413" s="1">
        <f t="shared" ca="1" si="789"/>
        <v>0</v>
      </c>
      <c r="C5413" s="384">
        <f t="shared" si="790"/>
        <v>45901</v>
      </c>
      <c r="D5413" s="384">
        <f t="shared" si="790"/>
        <v>45930</v>
      </c>
      <c r="E5413" s="385">
        <f ca="1">IFERROR(INDEX('3. GRI Pricing'!$A$16:$AP$616,MATCH('PBI data'!$B5413,'3. GRI Pricing'!$A$16:$A$616,0),MATCH('PBI data'!$D5413,'3. GRI Pricing'!$A$16:$AP$16,0)),0)</f>
        <v>0</v>
      </c>
    </row>
    <row r="5414" spans="1:5" x14ac:dyDescent="0.25">
      <c r="A5414" s="381">
        <f>A5402+1</f>
        <v>452</v>
      </c>
      <c r="B5414" s="383">
        <f ca="1">OFFSET('3. GRI Pricing'!$A$16,'PBI data'!A5414,0)</f>
        <v>0</v>
      </c>
      <c r="C5414" s="384">
        <f t="shared" si="790"/>
        <v>45566</v>
      </c>
      <c r="D5414" s="384">
        <f t="shared" si="790"/>
        <v>45596</v>
      </c>
      <c r="E5414" s="385">
        <f ca="1">IFERROR(INDEX('3. GRI Pricing'!$A$16:$AP$616,MATCH('PBI data'!$B5414,'3. GRI Pricing'!$A$16:$A$616,0),MATCH('PBI data'!$D5414,'3. GRI Pricing'!$A$16:$AP$16,0)),0)</f>
        <v>0</v>
      </c>
    </row>
    <row r="5415" spans="1:5" x14ac:dyDescent="0.25">
      <c r="B5415" s="1">
        <f ca="1">B5414</f>
        <v>0</v>
      </c>
      <c r="C5415" s="384">
        <f t="shared" si="790"/>
        <v>45597</v>
      </c>
      <c r="D5415" s="384">
        <f t="shared" si="790"/>
        <v>45626</v>
      </c>
      <c r="E5415" s="385">
        <f ca="1">IFERROR(INDEX('3. GRI Pricing'!$A$16:$AP$616,MATCH('PBI data'!$B5415,'3. GRI Pricing'!$A$16:$A$616,0),MATCH('PBI data'!$D5415,'3. GRI Pricing'!$A$16:$AP$16,0)),0)</f>
        <v>0</v>
      </c>
    </row>
    <row r="5416" spans="1:5" x14ac:dyDescent="0.25">
      <c r="B5416" s="1">
        <f t="shared" ref="B5416:B5425" ca="1" si="791">B5415</f>
        <v>0</v>
      </c>
      <c r="C5416" s="384">
        <f t="shared" si="790"/>
        <v>45627</v>
      </c>
      <c r="D5416" s="384">
        <f t="shared" si="790"/>
        <v>45657</v>
      </c>
      <c r="E5416" s="385">
        <f ca="1">IFERROR(INDEX('3. GRI Pricing'!$A$16:$AP$616,MATCH('PBI data'!$B5416,'3. GRI Pricing'!$A$16:$A$616,0),MATCH('PBI data'!$D5416,'3. GRI Pricing'!$A$16:$AP$16,0)),0)</f>
        <v>0</v>
      </c>
    </row>
    <row r="5417" spans="1:5" x14ac:dyDescent="0.25">
      <c r="B5417" s="1">
        <f t="shared" ca="1" si="791"/>
        <v>0</v>
      </c>
      <c r="C5417" s="384">
        <f t="shared" si="790"/>
        <v>45658</v>
      </c>
      <c r="D5417" s="384">
        <f t="shared" si="790"/>
        <v>45688</v>
      </c>
      <c r="E5417" s="385">
        <f ca="1">IFERROR(INDEX('3. GRI Pricing'!$A$16:$AP$616,MATCH('PBI data'!$B5417,'3. GRI Pricing'!$A$16:$A$616,0),MATCH('PBI data'!$D5417,'3. GRI Pricing'!$A$16:$AP$16,0)),0)</f>
        <v>0</v>
      </c>
    </row>
    <row r="5418" spans="1:5" x14ac:dyDescent="0.25">
      <c r="B5418" s="1">
        <f t="shared" ca="1" si="791"/>
        <v>0</v>
      </c>
      <c r="C5418" s="384">
        <f t="shared" si="790"/>
        <v>45689</v>
      </c>
      <c r="D5418" s="384">
        <f t="shared" si="790"/>
        <v>45716</v>
      </c>
      <c r="E5418" s="385">
        <f ca="1">IFERROR(INDEX('3. GRI Pricing'!$A$16:$AP$616,MATCH('PBI data'!$B5418,'3. GRI Pricing'!$A$16:$A$616,0),MATCH('PBI data'!$D5418,'3. GRI Pricing'!$A$16:$AP$16,0)),0)</f>
        <v>0</v>
      </c>
    </row>
    <row r="5419" spans="1:5" x14ac:dyDescent="0.25">
      <c r="B5419" s="1">
        <f t="shared" ca="1" si="791"/>
        <v>0</v>
      </c>
      <c r="C5419" s="384">
        <f t="shared" si="790"/>
        <v>45717</v>
      </c>
      <c r="D5419" s="384">
        <f t="shared" si="790"/>
        <v>45747</v>
      </c>
      <c r="E5419" s="385">
        <f ca="1">IFERROR(INDEX('3. GRI Pricing'!$A$16:$AP$616,MATCH('PBI data'!$B5419,'3. GRI Pricing'!$A$16:$A$616,0),MATCH('PBI data'!$D5419,'3. GRI Pricing'!$A$16:$AP$16,0)),0)</f>
        <v>0</v>
      </c>
    </row>
    <row r="5420" spans="1:5" x14ac:dyDescent="0.25">
      <c r="B5420" s="1">
        <f t="shared" ca="1" si="791"/>
        <v>0</v>
      </c>
      <c r="C5420" s="384">
        <f t="shared" si="790"/>
        <v>45748</v>
      </c>
      <c r="D5420" s="384">
        <f t="shared" si="790"/>
        <v>45777</v>
      </c>
      <c r="E5420" s="385">
        <f ca="1">IFERROR(INDEX('3. GRI Pricing'!$A$16:$AP$616,MATCH('PBI data'!$B5420,'3. GRI Pricing'!$A$16:$A$616,0),MATCH('PBI data'!$D5420,'3. GRI Pricing'!$A$16:$AP$16,0)),0)</f>
        <v>0</v>
      </c>
    </row>
    <row r="5421" spans="1:5" x14ac:dyDescent="0.25">
      <c r="B5421" s="1">
        <f t="shared" ca="1" si="791"/>
        <v>0</v>
      </c>
      <c r="C5421" s="384">
        <f t="shared" si="790"/>
        <v>45778</v>
      </c>
      <c r="D5421" s="384">
        <f t="shared" si="790"/>
        <v>45808</v>
      </c>
      <c r="E5421" s="385">
        <f ca="1">IFERROR(INDEX('3. GRI Pricing'!$A$16:$AP$616,MATCH('PBI data'!$B5421,'3. GRI Pricing'!$A$16:$A$616,0),MATCH('PBI data'!$D5421,'3. GRI Pricing'!$A$16:$AP$16,0)),0)</f>
        <v>0</v>
      </c>
    </row>
    <row r="5422" spans="1:5" x14ac:dyDescent="0.25">
      <c r="B5422" s="1">
        <f t="shared" ca="1" si="791"/>
        <v>0</v>
      </c>
      <c r="C5422" s="384">
        <f t="shared" si="790"/>
        <v>45809</v>
      </c>
      <c r="D5422" s="384">
        <f t="shared" si="790"/>
        <v>45838</v>
      </c>
      <c r="E5422" s="385">
        <f ca="1">IFERROR(INDEX('3. GRI Pricing'!$A$16:$AP$616,MATCH('PBI data'!$B5422,'3. GRI Pricing'!$A$16:$A$616,0),MATCH('PBI data'!$D5422,'3. GRI Pricing'!$A$16:$AP$16,0)),0)</f>
        <v>0</v>
      </c>
    </row>
    <row r="5423" spans="1:5" x14ac:dyDescent="0.25">
      <c r="B5423" s="1">
        <f t="shared" ca="1" si="791"/>
        <v>0</v>
      </c>
      <c r="C5423" s="384">
        <f t="shared" ref="C5423:D5438" si="792">C5411</f>
        <v>45839</v>
      </c>
      <c r="D5423" s="384">
        <f t="shared" si="792"/>
        <v>45869</v>
      </c>
      <c r="E5423" s="385">
        <f ca="1">IFERROR(INDEX('3. GRI Pricing'!$A$16:$AP$616,MATCH('PBI data'!$B5423,'3. GRI Pricing'!$A$16:$A$616,0),MATCH('PBI data'!$D5423,'3. GRI Pricing'!$A$16:$AP$16,0)),0)</f>
        <v>0</v>
      </c>
    </row>
    <row r="5424" spans="1:5" x14ac:dyDescent="0.25">
      <c r="B5424" s="1">
        <f t="shared" ca="1" si="791"/>
        <v>0</v>
      </c>
      <c r="C5424" s="384">
        <f t="shared" si="792"/>
        <v>45870</v>
      </c>
      <c r="D5424" s="384">
        <f t="shared" si="792"/>
        <v>45900</v>
      </c>
      <c r="E5424" s="385">
        <f ca="1">IFERROR(INDEX('3. GRI Pricing'!$A$16:$AP$616,MATCH('PBI data'!$B5424,'3. GRI Pricing'!$A$16:$A$616,0),MATCH('PBI data'!$D5424,'3. GRI Pricing'!$A$16:$AP$16,0)),0)</f>
        <v>0</v>
      </c>
    </row>
    <row r="5425" spans="1:5" x14ac:dyDescent="0.25">
      <c r="B5425" s="1">
        <f t="shared" ca="1" si="791"/>
        <v>0</v>
      </c>
      <c r="C5425" s="384">
        <f t="shared" si="792"/>
        <v>45901</v>
      </c>
      <c r="D5425" s="384">
        <f t="shared" si="792"/>
        <v>45930</v>
      </c>
      <c r="E5425" s="385">
        <f ca="1">IFERROR(INDEX('3. GRI Pricing'!$A$16:$AP$616,MATCH('PBI data'!$B5425,'3. GRI Pricing'!$A$16:$A$616,0),MATCH('PBI data'!$D5425,'3. GRI Pricing'!$A$16:$AP$16,0)),0)</f>
        <v>0</v>
      </c>
    </row>
    <row r="5426" spans="1:5" x14ac:dyDescent="0.25">
      <c r="A5426" s="381">
        <f>A5414+1</f>
        <v>453</v>
      </c>
      <c r="B5426" s="383">
        <f ca="1">OFFSET('3. GRI Pricing'!$A$16,'PBI data'!A5426,0)</f>
        <v>0</v>
      </c>
      <c r="C5426" s="384">
        <f t="shared" si="792"/>
        <v>45566</v>
      </c>
      <c r="D5426" s="384">
        <f t="shared" si="792"/>
        <v>45596</v>
      </c>
      <c r="E5426" s="385">
        <f ca="1">IFERROR(INDEX('3. GRI Pricing'!$A$16:$AP$616,MATCH('PBI data'!$B5426,'3. GRI Pricing'!$A$16:$A$616,0),MATCH('PBI data'!$D5426,'3. GRI Pricing'!$A$16:$AP$16,0)),0)</f>
        <v>0</v>
      </c>
    </row>
    <row r="5427" spans="1:5" x14ac:dyDescent="0.25">
      <c r="B5427" s="1">
        <f ca="1">B5426</f>
        <v>0</v>
      </c>
      <c r="C5427" s="384">
        <f t="shared" si="792"/>
        <v>45597</v>
      </c>
      <c r="D5427" s="384">
        <f t="shared" si="792"/>
        <v>45626</v>
      </c>
      <c r="E5427" s="385">
        <f ca="1">IFERROR(INDEX('3. GRI Pricing'!$A$16:$AP$616,MATCH('PBI data'!$B5427,'3. GRI Pricing'!$A$16:$A$616,0),MATCH('PBI data'!$D5427,'3. GRI Pricing'!$A$16:$AP$16,0)),0)</f>
        <v>0</v>
      </c>
    </row>
    <row r="5428" spans="1:5" x14ac:dyDescent="0.25">
      <c r="B5428" s="1">
        <f t="shared" ref="B5428:B5437" ca="1" si="793">B5427</f>
        <v>0</v>
      </c>
      <c r="C5428" s="384">
        <f t="shared" si="792"/>
        <v>45627</v>
      </c>
      <c r="D5428" s="384">
        <f t="shared" si="792"/>
        <v>45657</v>
      </c>
      <c r="E5428" s="385">
        <f ca="1">IFERROR(INDEX('3. GRI Pricing'!$A$16:$AP$616,MATCH('PBI data'!$B5428,'3. GRI Pricing'!$A$16:$A$616,0),MATCH('PBI data'!$D5428,'3. GRI Pricing'!$A$16:$AP$16,0)),0)</f>
        <v>0</v>
      </c>
    </row>
    <row r="5429" spans="1:5" x14ac:dyDescent="0.25">
      <c r="B5429" s="1">
        <f t="shared" ca="1" si="793"/>
        <v>0</v>
      </c>
      <c r="C5429" s="384">
        <f t="shared" si="792"/>
        <v>45658</v>
      </c>
      <c r="D5429" s="384">
        <f t="shared" si="792"/>
        <v>45688</v>
      </c>
      <c r="E5429" s="385">
        <f ca="1">IFERROR(INDEX('3. GRI Pricing'!$A$16:$AP$616,MATCH('PBI data'!$B5429,'3. GRI Pricing'!$A$16:$A$616,0),MATCH('PBI data'!$D5429,'3. GRI Pricing'!$A$16:$AP$16,0)),0)</f>
        <v>0</v>
      </c>
    </row>
    <row r="5430" spans="1:5" x14ac:dyDescent="0.25">
      <c r="B5430" s="1">
        <f t="shared" ca="1" si="793"/>
        <v>0</v>
      </c>
      <c r="C5430" s="384">
        <f t="shared" si="792"/>
        <v>45689</v>
      </c>
      <c r="D5430" s="384">
        <f t="shared" si="792"/>
        <v>45716</v>
      </c>
      <c r="E5430" s="385">
        <f ca="1">IFERROR(INDEX('3. GRI Pricing'!$A$16:$AP$616,MATCH('PBI data'!$B5430,'3. GRI Pricing'!$A$16:$A$616,0),MATCH('PBI data'!$D5430,'3. GRI Pricing'!$A$16:$AP$16,0)),0)</f>
        <v>0</v>
      </c>
    </row>
    <row r="5431" spans="1:5" x14ac:dyDescent="0.25">
      <c r="B5431" s="1">
        <f t="shared" ca="1" si="793"/>
        <v>0</v>
      </c>
      <c r="C5431" s="384">
        <f t="shared" si="792"/>
        <v>45717</v>
      </c>
      <c r="D5431" s="384">
        <f t="shared" si="792"/>
        <v>45747</v>
      </c>
      <c r="E5431" s="385">
        <f ca="1">IFERROR(INDEX('3. GRI Pricing'!$A$16:$AP$616,MATCH('PBI data'!$B5431,'3. GRI Pricing'!$A$16:$A$616,0),MATCH('PBI data'!$D5431,'3. GRI Pricing'!$A$16:$AP$16,0)),0)</f>
        <v>0</v>
      </c>
    </row>
    <row r="5432" spans="1:5" x14ac:dyDescent="0.25">
      <c r="B5432" s="1">
        <f t="shared" ca="1" si="793"/>
        <v>0</v>
      </c>
      <c r="C5432" s="384">
        <f t="shared" si="792"/>
        <v>45748</v>
      </c>
      <c r="D5432" s="384">
        <f t="shared" si="792"/>
        <v>45777</v>
      </c>
      <c r="E5432" s="385">
        <f ca="1">IFERROR(INDEX('3. GRI Pricing'!$A$16:$AP$616,MATCH('PBI data'!$B5432,'3. GRI Pricing'!$A$16:$A$616,0),MATCH('PBI data'!$D5432,'3. GRI Pricing'!$A$16:$AP$16,0)),0)</f>
        <v>0</v>
      </c>
    </row>
    <row r="5433" spans="1:5" x14ac:dyDescent="0.25">
      <c r="B5433" s="1">
        <f t="shared" ca="1" si="793"/>
        <v>0</v>
      </c>
      <c r="C5433" s="384">
        <f t="shared" si="792"/>
        <v>45778</v>
      </c>
      <c r="D5433" s="384">
        <f t="shared" si="792"/>
        <v>45808</v>
      </c>
      <c r="E5433" s="385">
        <f ca="1">IFERROR(INDEX('3. GRI Pricing'!$A$16:$AP$616,MATCH('PBI data'!$B5433,'3. GRI Pricing'!$A$16:$A$616,0),MATCH('PBI data'!$D5433,'3. GRI Pricing'!$A$16:$AP$16,0)),0)</f>
        <v>0</v>
      </c>
    </row>
    <row r="5434" spans="1:5" x14ac:dyDescent="0.25">
      <c r="B5434" s="1">
        <f t="shared" ca="1" si="793"/>
        <v>0</v>
      </c>
      <c r="C5434" s="384">
        <f t="shared" si="792"/>
        <v>45809</v>
      </c>
      <c r="D5434" s="384">
        <f t="shared" si="792"/>
        <v>45838</v>
      </c>
      <c r="E5434" s="385">
        <f ca="1">IFERROR(INDEX('3. GRI Pricing'!$A$16:$AP$616,MATCH('PBI data'!$B5434,'3. GRI Pricing'!$A$16:$A$616,0),MATCH('PBI data'!$D5434,'3. GRI Pricing'!$A$16:$AP$16,0)),0)</f>
        <v>0</v>
      </c>
    </row>
    <row r="5435" spans="1:5" x14ac:dyDescent="0.25">
      <c r="B5435" s="1">
        <f t="shared" ca="1" si="793"/>
        <v>0</v>
      </c>
      <c r="C5435" s="384">
        <f t="shared" si="792"/>
        <v>45839</v>
      </c>
      <c r="D5435" s="384">
        <f t="shared" si="792"/>
        <v>45869</v>
      </c>
      <c r="E5435" s="385">
        <f ca="1">IFERROR(INDEX('3. GRI Pricing'!$A$16:$AP$616,MATCH('PBI data'!$B5435,'3. GRI Pricing'!$A$16:$A$616,0),MATCH('PBI data'!$D5435,'3. GRI Pricing'!$A$16:$AP$16,0)),0)</f>
        <v>0</v>
      </c>
    </row>
    <row r="5436" spans="1:5" x14ac:dyDescent="0.25">
      <c r="B5436" s="1">
        <f t="shared" ca="1" si="793"/>
        <v>0</v>
      </c>
      <c r="C5436" s="384">
        <f t="shared" si="792"/>
        <v>45870</v>
      </c>
      <c r="D5436" s="384">
        <f t="shared" si="792"/>
        <v>45900</v>
      </c>
      <c r="E5436" s="385">
        <f ca="1">IFERROR(INDEX('3. GRI Pricing'!$A$16:$AP$616,MATCH('PBI data'!$B5436,'3. GRI Pricing'!$A$16:$A$616,0),MATCH('PBI data'!$D5436,'3. GRI Pricing'!$A$16:$AP$16,0)),0)</f>
        <v>0</v>
      </c>
    </row>
    <row r="5437" spans="1:5" x14ac:dyDescent="0.25">
      <c r="B5437" s="1">
        <f t="shared" ca="1" si="793"/>
        <v>0</v>
      </c>
      <c r="C5437" s="384">
        <f t="shared" si="792"/>
        <v>45901</v>
      </c>
      <c r="D5437" s="384">
        <f t="shared" si="792"/>
        <v>45930</v>
      </c>
      <c r="E5437" s="385">
        <f ca="1">IFERROR(INDEX('3. GRI Pricing'!$A$16:$AP$616,MATCH('PBI data'!$B5437,'3. GRI Pricing'!$A$16:$A$616,0),MATCH('PBI data'!$D5437,'3. GRI Pricing'!$A$16:$AP$16,0)),0)</f>
        <v>0</v>
      </c>
    </row>
    <row r="5438" spans="1:5" x14ac:dyDescent="0.25">
      <c r="A5438" s="381">
        <f>A5426+1</f>
        <v>454</v>
      </c>
      <c r="B5438" s="383">
        <f ca="1">OFFSET('3. GRI Pricing'!$A$16,'PBI data'!A5438,0)</f>
        <v>0</v>
      </c>
      <c r="C5438" s="384">
        <f t="shared" si="792"/>
        <v>45566</v>
      </c>
      <c r="D5438" s="384">
        <f t="shared" si="792"/>
        <v>45596</v>
      </c>
      <c r="E5438" s="385">
        <f ca="1">IFERROR(INDEX('3. GRI Pricing'!$A$16:$AP$616,MATCH('PBI data'!$B5438,'3. GRI Pricing'!$A$16:$A$616,0),MATCH('PBI data'!$D5438,'3. GRI Pricing'!$A$16:$AP$16,0)),0)</f>
        <v>0</v>
      </c>
    </row>
    <row r="5439" spans="1:5" x14ac:dyDescent="0.25">
      <c r="B5439" s="1">
        <f ca="1">B5438</f>
        <v>0</v>
      </c>
      <c r="C5439" s="384">
        <f t="shared" ref="C5439:D5454" si="794">C5427</f>
        <v>45597</v>
      </c>
      <c r="D5439" s="384">
        <f t="shared" si="794"/>
        <v>45626</v>
      </c>
      <c r="E5439" s="385">
        <f ca="1">IFERROR(INDEX('3. GRI Pricing'!$A$16:$AP$616,MATCH('PBI data'!$B5439,'3. GRI Pricing'!$A$16:$A$616,0),MATCH('PBI data'!$D5439,'3. GRI Pricing'!$A$16:$AP$16,0)),0)</f>
        <v>0</v>
      </c>
    </row>
    <row r="5440" spans="1:5" x14ac:dyDescent="0.25">
      <c r="B5440" s="1">
        <f t="shared" ref="B5440:B5449" ca="1" si="795">B5439</f>
        <v>0</v>
      </c>
      <c r="C5440" s="384">
        <f t="shared" si="794"/>
        <v>45627</v>
      </c>
      <c r="D5440" s="384">
        <f t="shared" si="794"/>
        <v>45657</v>
      </c>
      <c r="E5440" s="385">
        <f ca="1">IFERROR(INDEX('3. GRI Pricing'!$A$16:$AP$616,MATCH('PBI data'!$B5440,'3. GRI Pricing'!$A$16:$A$616,0),MATCH('PBI data'!$D5440,'3. GRI Pricing'!$A$16:$AP$16,0)),0)</f>
        <v>0</v>
      </c>
    </row>
    <row r="5441" spans="1:5" x14ac:dyDescent="0.25">
      <c r="B5441" s="1">
        <f t="shared" ca="1" si="795"/>
        <v>0</v>
      </c>
      <c r="C5441" s="384">
        <f t="shared" si="794"/>
        <v>45658</v>
      </c>
      <c r="D5441" s="384">
        <f t="shared" si="794"/>
        <v>45688</v>
      </c>
      <c r="E5441" s="385">
        <f ca="1">IFERROR(INDEX('3. GRI Pricing'!$A$16:$AP$616,MATCH('PBI data'!$B5441,'3. GRI Pricing'!$A$16:$A$616,0),MATCH('PBI data'!$D5441,'3. GRI Pricing'!$A$16:$AP$16,0)),0)</f>
        <v>0</v>
      </c>
    </row>
    <row r="5442" spans="1:5" x14ac:dyDescent="0.25">
      <c r="B5442" s="1">
        <f t="shared" ca="1" si="795"/>
        <v>0</v>
      </c>
      <c r="C5442" s="384">
        <f t="shared" si="794"/>
        <v>45689</v>
      </c>
      <c r="D5442" s="384">
        <f t="shared" si="794"/>
        <v>45716</v>
      </c>
      <c r="E5442" s="385">
        <f ca="1">IFERROR(INDEX('3. GRI Pricing'!$A$16:$AP$616,MATCH('PBI data'!$B5442,'3. GRI Pricing'!$A$16:$A$616,0),MATCH('PBI data'!$D5442,'3. GRI Pricing'!$A$16:$AP$16,0)),0)</f>
        <v>0</v>
      </c>
    </row>
    <row r="5443" spans="1:5" x14ac:dyDescent="0.25">
      <c r="B5443" s="1">
        <f t="shared" ca="1" si="795"/>
        <v>0</v>
      </c>
      <c r="C5443" s="384">
        <f t="shared" si="794"/>
        <v>45717</v>
      </c>
      <c r="D5443" s="384">
        <f t="shared" si="794"/>
        <v>45747</v>
      </c>
      <c r="E5443" s="385">
        <f ca="1">IFERROR(INDEX('3. GRI Pricing'!$A$16:$AP$616,MATCH('PBI data'!$B5443,'3. GRI Pricing'!$A$16:$A$616,0),MATCH('PBI data'!$D5443,'3. GRI Pricing'!$A$16:$AP$16,0)),0)</f>
        <v>0</v>
      </c>
    </row>
    <row r="5444" spans="1:5" x14ac:dyDescent="0.25">
      <c r="B5444" s="1">
        <f t="shared" ca="1" si="795"/>
        <v>0</v>
      </c>
      <c r="C5444" s="384">
        <f t="shared" si="794"/>
        <v>45748</v>
      </c>
      <c r="D5444" s="384">
        <f t="shared" si="794"/>
        <v>45777</v>
      </c>
      <c r="E5444" s="385">
        <f ca="1">IFERROR(INDEX('3. GRI Pricing'!$A$16:$AP$616,MATCH('PBI data'!$B5444,'3. GRI Pricing'!$A$16:$A$616,0),MATCH('PBI data'!$D5444,'3. GRI Pricing'!$A$16:$AP$16,0)),0)</f>
        <v>0</v>
      </c>
    </row>
    <row r="5445" spans="1:5" x14ac:dyDescent="0.25">
      <c r="B5445" s="1">
        <f t="shared" ca="1" si="795"/>
        <v>0</v>
      </c>
      <c r="C5445" s="384">
        <f t="shared" si="794"/>
        <v>45778</v>
      </c>
      <c r="D5445" s="384">
        <f t="shared" si="794"/>
        <v>45808</v>
      </c>
      <c r="E5445" s="385">
        <f ca="1">IFERROR(INDEX('3. GRI Pricing'!$A$16:$AP$616,MATCH('PBI data'!$B5445,'3. GRI Pricing'!$A$16:$A$616,0),MATCH('PBI data'!$D5445,'3. GRI Pricing'!$A$16:$AP$16,0)),0)</f>
        <v>0</v>
      </c>
    </row>
    <row r="5446" spans="1:5" x14ac:dyDescent="0.25">
      <c r="B5446" s="1">
        <f t="shared" ca="1" si="795"/>
        <v>0</v>
      </c>
      <c r="C5446" s="384">
        <f t="shared" si="794"/>
        <v>45809</v>
      </c>
      <c r="D5446" s="384">
        <f t="shared" si="794"/>
        <v>45838</v>
      </c>
      <c r="E5446" s="385">
        <f ca="1">IFERROR(INDEX('3. GRI Pricing'!$A$16:$AP$616,MATCH('PBI data'!$B5446,'3. GRI Pricing'!$A$16:$A$616,0),MATCH('PBI data'!$D5446,'3. GRI Pricing'!$A$16:$AP$16,0)),0)</f>
        <v>0</v>
      </c>
    </row>
    <row r="5447" spans="1:5" x14ac:dyDescent="0.25">
      <c r="B5447" s="1">
        <f t="shared" ca="1" si="795"/>
        <v>0</v>
      </c>
      <c r="C5447" s="384">
        <f t="shared" si="794"/>
        <v>45839</v>
      </c>
      <c r="D5447" s="384">
        <f t="shared" si="794"/>
        <v>45869</v>
      </c>
      <c r="E5447" s="385">
        <f ca="1">IFERROR(INDEX('3. GRI Pricing'!$A$16:$AP$616,MATCH('PBI data'!$B5447,'3. GRI Pricing'!$A$16:$A$616,0),MATCH('PBI data'!$D5447,'3. GRI Pricing'!$A$16:$AP$16,0)),0)</f>
        <v>0</v>
      </c>
    </row>
    <row r="5448" spans="1:5" x14ac:dyDescent="0.25">
      <c r="B5448" s="1">
        <f t="shared" ca="1" si="795"/>
        <v>0</v>
      </c>
      <c r="C5448" s="384">
        <f t="shared" si="794"/>
        <v>45870</v>
      </c>
      <c r="D5448" s="384">
        <f t="shared" si="794"/>
        <v>45900</v>
      </c>
      <c r="E5448" s="385">
        <f ca="1">IFERROR(INDEX('3. GRI Pricing'!$A$16:$AP$616,MATCH('PBI data'!$B5448,'3. GRI Pricing'!$A$16:$A$616,0),MATCH('PBI data'!$D5448,'3. GRI Pricing'!$A$16:$AP$16,0)),0)</f>
        <v>0</v>
      </c>
    </row>
    <row r="5449" spans="1:5" x14ac:dyDescent="0.25">
      <c r="B5449" s="1">
        <f t="shared" ca="1" si="795"/>
        <v>0</v>
      </c>
      <c r="C5449" s="384">
        <f t="shared" si="794"/>
        <v>45901</v>
      </c>
      <c r="D5449" s="384">
        <f t="shared" si="794"/>
        <v>45930</v>
      </c>
      <c r="E5449" s="385">
        <f ca="1">IFERROR(INDEX('3. GRI Pricing'!$A$16:$AP$616,MATCH('PBI data'!$B5449,'3. GRI Pricing'!$A$16:$A$616,0),MATCH('PBI data'!$D5449,'3. GRI Pricing'!$A$16:$AP$16,0)),0)</f>
        <v>0</v>
      </c>
    </row>
    <row r="5450" spans="1:5" x14ac:dyDescent="0.25">
      <c r="A5450" s="381">
        <f>A5438+1</f>
        <v>455</v>
      </c>
      <c r="B5450" s="383">
        <f ca="1">OFFSET('3. GRI Pricing'!$A$16,'PBI data'!A5450,0)</f>
        <v>0</v>
      </c>
      <c r="C5450" s="384">
        <f t="shared" si="794"/>
        <v>45566</v>
      </c>
      <c r="D5450" s="384">
        <f t="shared" si="794"/>
        <v>45596</v>
      </c>
      <c r="E5450" s="385">
        <f ca="1">IFERROR(INDEX('3. GRI Pricing'!$A$16:$AP$616,MATCH('PBI data'!$B5450,'3. GRI Pricing'!$A$16:$A$616,0),MATCH('PBI data'!$D5450,'3. GRI Pricing'!$A$16:$AP$16,0)),0)</f>
        <v>0</v>
      </c>
    </row>
    <row r="5451" spans="1:5" x14ac:dyDescent="0.25">
      <c r="B5451" s="1">
        <f ca="1">B5450</f>
        <v>0</v>
      </c>
      <c r="C5451" s="384">
        <f t="shared" si="794"/>
        <v>45597</v>
      </c>
      <c r="D5451" s="384">
        <f t="shared" si="794"/>
        <v>45626</v>
      </c>
      <c r="E5451" s="385">
        <f ca="1">IFERROR(INDEX('3. GRI Pricing'!$A$16:$AP$616,MATCH('PBI data'!$B5451,'3. GRI Pricing'!$A$16:$A$616,0),MATCH('PBI data'!$D5451,'3. GRI Pricing'!$A$16:$AP$16,0)),0)</f>
        <v>0</v>
      </c>
    </row>
    <row r="5452" spans="1:5" x14ac:dyDescent="0.25">
      <c r="B5452" s="1">
        <f t="shared" ref="B5452:B5461" ca="1" si="796">B5451</f>
        <v>0</v>
      </c>
      <c r="C5452" s="384">
        <f t="shared" si="794"/>
        <v>45627</v>
      </c>
      <c r="D5452" s="384">
        <f t="shared" si="794"/>
        <v>45657</v>
      </c>
      <c r="E5452" s="385">
        <f ca="1">IFERROR(INDEX('3. GRI Pricing'!$A$16:$AP$616,MATCH('PBI data'!$B5452,'3. GRI Pricing'!$A$16:$A$616,0),MATCH('PBI data'!$D5452,'3. GRI Pricing'!$A$16:$AP$16,0)),0)</f>
        <v>0</v>
      </c>
    </row>
    <row r="5453" spans="1:5" x14ac:dyDescent="0.25">
      <c r="B5453" s="1">
        <f t="shared" ca="1" si="796"/>
        <v>0</v>
      </c>
      <c r="C5453" s="384">
        <f t="shared" si="794"/>
        <v>45658</v>
      </c>
      <c r="D5453" s="384">
        <f t="shared" si="794"/>
        <v>45688</v>
      </c>
      <c r="E5453" s="385">
        <f ca="1">IFERROR(INDEX('3. GRI Pricing'!$A$16:$AP$616,MATCH('PBI data'!$B5453,'3. GRI Pricing'!$A$16:$A$616,0),MATCH('PBI data'!$D5453,'3. GRI Pricing'!$A$16:$AP$16,0)),0)</f>
        <v>0</v>
      </c>
    </row>
    <row r="5454" spans="1:5" x14ac:dyDescent="0.25">
      <c r="B5454" s="1">
        <f t="shared" ca="1" si="796"/>
        <v>0</v>
      </c>
      <c r="C5454" s="384">
        <f t="shared" si="794"/>
        <v>45689</v>
      </c>
      <c r="D5454" s="384">
        <f t="shared" si="794"/>
        <v>45716</v>
      </c>
      <c r="E5454" s="385">
        <f ca="1">IFERROR(INDEX('3. GRI Pricing'!$A$16:$AP$616,MATCH('PBI data'!$B5454,'3. GRI Pricing'!$A$16:$A$616,0),MATCH('PBI data'!$D5454,'3. GRI Pricing'!$A$16:$AP$16,0)),0)</f>
        <v>0</v>
      </c>
    </row>
    <row r="5455" spans="1:5" x14ac:dyDescent="0.25">
      <c r="B5455" s="1">
        <f t="shared" ca="1" si="796"/>
        <v>0</v>
      </c>
      <c r="C5455" s="384">
        <f t="shared" ref="C5455:D5470" si="797">C5443</f>
        <v>45717</v>
      </c>
      <c r="D5455" s="384">
        <f t="shared" si="797"/>
        <v>45747</v>
      </c>
      <c r="E5455" s="385">
        <f ca="1">IFERROR(INDEX('3. GRI Pricing'!$A$16:$AP$616,MATCH('PBI data'!$B5455,'3. GRI Pricing'!$A$16:$A$616,0),MATCH('PBI data'!$D5455,'3. GRI Pricing'!$A$16:$AP$16,0)),0)</f>
        <v>0</v>
      </c>
    </row>
    <row r="5456" spans="1:5" x14ac:dyDescent="0.25">
      <c r="B5456" s="1">
        <f t="shared" ca="1" si="796"/>
        <v>0</v>
      </c>
      <c r="C5456" s="384">
        <f t="shared" si="797"/>
        <v>45748</v>
      </c>
      <c r="D5456" s="384">
        <f t="shared" si="797"/>
        <v>45777</v>
      </c>
      <c r="E5456" s="385">
        <f ca="1">IFERROR(INDEX('3. GRI Pricing'!$A$16:$AP$616,MATCH('PBI data'!$B5456,'3. GRI Pricing'!$A$16:$A$616,0),MATCH('PBI data'!$D5456,'3. GRI Pricing'!$A$16:$AP$16,0)),0)</f>
        <v>0</v>
      </c>
    </row>
    <row r="5457" spans="1:5" x14ac:dyDescent="0.25">
      <c r="B5457" s="1">
        <f t="shared" ca="1" si="796"/>
        <v>0</v>
      </c>
      <c r="C5457" s="384">
        <f t="shared" si="797"/>
        <v>45778</v>
      </c>
      <c r="D5457" s="384">
        <f t="shared" si="797"/>
        <v>45808</v>
      </c>
      <c r="E5457" s="385">
        <f ca="1">IFERROR(INDEX('3. GRI Pricing'!$A$16:$AP$616,MATCH('PBI data'!$B5457,'3. GRI Pricing'!$A$16:$A$616,0),MATCH('PBI data'!$D5457,'3. GRI Pricing'!$A$16:$AP$16,0)),0)</f>
        <v>0</v>
      </c>
    </row>
    <row r="5458" spans="1:5" x14ac:dyDescent="0.25">
      <c r="B5458" s="1">
        <f t="shared" ca="1" si="796"/>
        <v>0</v>
      </c>
      <c r="C5458" s="384">
        <f t="shared" si="797"/>
        <v>45809</v>
      </c>
      <c r="D5458" s="384">
        <f t="shared" si="797"/>
        <v>45838</v>
      </c>
      <c r="E5458" s="385">
        <f ca="1">IFERROR(INDEX('3. GRI Pricing'!$A$16:$AP$616,MATCH('PBI data'!$B5458,'3. GRI Pricing'!$A$16:$A$616,0),MATCH('PBI data'!$D5458,'3. GRI Pricing'!$A$16:$AP$16,0)),0)</f>
        <v>0</v>
      </c>
    </row>
    <row r="5459" spans="1:5" x14ac:dyDescent="0.25">
      <c r="B5459" s="1">
        <f t="shared" ca="1" si="796"/>
        <v>0</v>
      </c>
      <c r="C5459" s="384">
        <f t="shared" si="797"/>
        <v>45839</v>
      </c>
      <c r="D5459" s="384">
        <f t="shared" si="797"/>
        <v>45869</v>
      </c>
      <c r="E5459" s="385">
        <f ca="1">IFERROR(INDEX('3. GRI Pricing'!$A$16:$AP$616,MATCH('PBI data'!$B5459,'3. GRI Pricing'!$A$16:$A$616,0),MATCH('PBI data'!$D5459,'3. GRI Pricing'!$A$16:$AP$16,0)),0)</f>
        <v>0</v>
      </c>
    </row>
    <row r="5460" spans="1:5" x14ac:dyDescent="0.25">
      <c r="B5460" s="1">
        <f t="shared" ca="1" si="796"/>
        <v>0</v>
      </c>
      <c r="C5460" s="384">
        <f t="shared" si="797"/>
        <v>45870</v>
      </c>
      <c r="D5460" s="384">
        <f t="shared" si="797"/>
        <v>45900</v>
      </c>
      <c r="E5460" s="385">
        <f ca="1">IFERROR(INDEX('3. GRI Pricing'!$A$16:$AP$616,MATCH('PBI data'!$B5460,'3. GRI Pricing'!$A$16:$A$616,0),MATCH('PBI data'!$D5460,'3. GRI Pricing'!$A$16:$AP$16,0)),0)</f>
        <v>0</v>
      </c>
    </row>
    <row r="5461" spans="1:5" x14ac:dyDescent="0.25">
      <c r="B5461" s="1">
        <f t="shared" ca="1" si="796"/>
        <v>0</v>
      </c>
      <c r="C5461" s="384">
        <f t="shared" si="797"/>
        <v>45901</v>
      </c>
      <c r="D5461" s="384">
        <f t="shared" si="797"/>
        <v>45930</v>
      </c>
      <c r="E5461" s="385">
        <f ca="1">IFERROR(INDEX('3. GRI Pricing'!$A$16:$AP$616,MATCH('PBI data'!$B5461,'3. GRI Pricing'!$A$16:$A$616,0),MATCH('PBI data'!$D5461,'3. GRI Pricing'!$A$16:$AP$16,0)),0)</f>
        <v>0</v>
      </c>
    </row>
    <row r="5462" spans="1:5" x14ac:dyDescent="0.25">
      <c r="A5462" s="381">
        <f>A5450+1</f>
        <v>456</v>
      </c>
      <c r="B5462" s="383">
        <f ca="1">OFFSET('3. GRI Pricing'!$A$16,'PBI data'!A5462,0)</f>
        <v>0</v>
      </c>
      <c r="C5462" s="384">
        <f t="shared" si="797"/>
        <v>45566</v>
      </c>
      <c r="D5462" s="384">
        <f t="shared" si="797"/>
        <v>45596</v>
      </c>
      <c r="E5462" s="385">
        <f ca="1">IFERROR(INDEX('3. GRI Pricing'!$A$16:$AP$616,MATCH('PBI data'!$B5462,'3. GRI Pricing'!$A$16:$A$616,0),MATCH('PBI data'!$D5462,'3. GRI Pricing'!$A$16:$AP$16,0)),0)</f>
        <v>0</v>
      </c>
    </row>
    <row r="5463" spans="1:5" x14ac:dyDescent="0.25">
      <c r="B5463" s="1">
        <f ca="1">B5462</f>
        <v>0</v>
      </c>
      <c r="C5463" s="384">
        <f t="shared" si="797"/>
        <v>45597</v>
      </c>
      <c r="D5463" s="384">
        <f t="shared" si="797"/>
        <v>45626</v>
      </c>
      <c r="E5463" s="385">
        <f ca="1">IFERROR(INDEX('3. GRI Pricing'!$A$16:$AP$616,MATCH('PBI data'!$B5463,'3. GRI Pricing'!$A$16:$A$616,0),MATCH('PBI data'!$D5463,'3. GRI Pricing'!$A$16:$AP$16,0)),0)</f>
        <v>0</v>
      </c>
    </row>
    <row r="5464" spans="1:5" x14ac:dyDescent="0.25">
      <c r="B5464" s="1">
        <f t="shared" ref="B5464:B5473" ca="1" si="798">B5463</f>
        <v>0</v>
      </c>
      <c r="C5464" s="384">
        <f t="shared" si="797"/>
        <v>45627</v>
      </c>
      <c r="D5464" s="384">
        <f t="shared" si="797"/>
        <v>45657</v>
      </c>
      <c r="E5464" s="385">
        <f ca="1">IFERROR(INDEX('3. GRI Pricing'!$A$16:$AP$616,MATCH('PBI data'!$B5464,'3. GRI Pricing'!$A$16:$A$616,0),MATCH('PBI data'!$D5464,'3. GRI Pricing'!$A$16:$AP$16,0)),0)</f>
        <v>0</v>
      </c>
    </row>
    <row r="5465" spans="1:5" x14ac:dyDescent="0.25">
      <c r="B5465" s="1">
        <f t="shared" ca="1" si="798"/>
        <v>0</v>
      </c>
      <c r="C5465" s="384">
        <f t="shared" si="797"/>
        <v>45658</v>
      </c>
      <c r="D5465" s="384">
        <f t="shared" si="797"/>
        <v>45688</v>
      </c>
      <c r="E5465" s="385">
        <f ca="1">IFERROR(INDEX('3. GRI Pricing'!$A$16:$AP$616,MATCH('PBI data'!$B5465,'3. GRI Pricing'!$A$16:$A$616,0),MATCH('PBI data'!$D5465,'3. GRI Pricing'!$A$16:$AP$16,0)),0)</f>
        <v>0</v>
      </c>
    </row>
    <row r="5466" spans="1:5" x14ac:dyDescent="0.25">
      <c r="B5466" s="1">
        <f t="shared" ca="1" si="798"/>
        <v>0</v>
      </c>
      <c r="C5466" s="384">
        <f t="shared" si="797"/>
        <v>45689</v>
      </c>
      <c r="D5466" s="384">
        <f t="shared" si="797"/>
        <v>45716</v>
      </c>
      <c r="E5466" s="385">
        <f ca="1">IFERROR(INDEX('3. GRI Pricing'!$A$16:$AP$616,MATCH('PBI data'!$B5466,'3. GRI Pricing'!$A$16:$A$616,0),MATCH('PBI data'!$D5466,'3. GRI Pricing'!$A$16:$AP$16,0)),0)</f>
        <v>0</v>
      </c>
    </row>
    <row r="5467" spans="1:5" x14ac:dyDescent="0.25">
      <c r="B5467" s="1">
        <f t="shared" ca="1" si="798"/>
        <v>0</v>
      </c>
      <c r="C5467" s="384">
        <f t="shared" si="797"/>
        <v>45717</v>
      </c>
      <c r="D5467" s="384">
        <f t="shared" si="797"/>
        <v>45747</v>
      </c>
      <c r="E5467" s="385">
        <f ca="1">IFERROR(INDEX('3. GRI Pricing'!$A$16:$AP$616,MATCH('PBI data'!$B5467,'3. GRI Pricing'!$A$16:$A$616,0),MATCH('PBI data'!$D5467,'3. GRI Pricing'!$A$16:$AP$16,0)),0)</f>
        <v>0</v>
      </c>
    </row>
    <row r="5468" spans="1:5" x14ac:dyDescent="0.25">
      <c r="B5468" s="1">
        <f t="shared" ca="1" si="798"/>
        <v>0</v>
      </c>
      <c r="C5468" s="384">
        <f t="shared" si="797"/>
        <v>45748</v>
      </c>
      <c r="D5468" s="384">
        <f t="shared" si="797"/>
        <v>45777</v>
      </c>
      <c r="E5468" s="385">
        <f ca="1">IFERROR(INDEX('3. GRI Pricing'!$A$16:$AP$616,MATCH('PBI data'!$B5468,'3. GRI Pricing'!$A$16:$A$616,0),MATCH('PBI data'!$D5468,'3. GRI Pricing'!$A$16:$AP$16,0)),0)</f>
        <v>0</v>
      </c>
    </row>
    <row r="5469" spans="1:5" x14ac:dyDescent="0.25">
      <c r="B5469" s="1">
        <f t="shared" ca="1" si="798"/>
        <v>0</v>
      </c>
      <c r="C5469" s="384">
        <f t="shared" si="797"/>
        <v>45778</v>
      </c>
      <c r="D5469" s="384">
        <f t="shared" si="797"/>
        <v>45808</v>
      </c>
      <c r="E5469" s="385">
        <f ca="1">IFERROR(INDEX('3. GRI Pricing'!$A$16:$AP$616,MATCH('PBI data'!$B5469,'3. GRI Pricing'!$A$16:$A$616,0),MATCH('PBI data'!$D5469,'3. GRI Pricing'!$A$16:$AP$16,0)),0)</f>
        <v>0</v>
      </c>
    </row>
    <row r="5470" spans="1:5" x14ac:dyDescent="0.25">
      <c r="B5470" s="1">
        <f t="shared" ca="1" si="798"/>
        <v>0</v>
      </c>
      <c r="C5470" s="384">
        <f t="shared" si="797"/>
        <v>45809</v>
      </c>
      <c r="D5470" s="384">
        <f t="shared" si="797"/>
        <v>45838</v>
      </c>
      <c r="E5470" s="385">
        <f ca="1">IFERROR(INDEX('3. GRI Pricing'!$A$16:$AP$616,MATCH('PBI data'!$B5470,'3. GRI Pricing'!$A$16:$A$616,0),MATCH('PBI data'!$D5470,'3. GRI Pricing'!$A$16:$AP$16,0)),0)</f>
        <v>0</v>
      </c>
    </row>
    <row r="5471" spans="1:5" x14ac:dyDescent="0.25">
      <c r="B5471" s="1">
        <f t="shared" ca="1" si="798"/>
        <v>0</v>
      </c>
      <c r="C5471" s="384">
        <f t="shared" ref="C5471:D5486" si="799">C5459</f>
        <v>45839</v>
      </c>
      <c r="D5471" s="384">
        <f t="shared" si="799"/>
        <v>45869</v>
      </c>
      <c r="E5471" s="385">
        <f ca="1">IFERROR(INDEX('3. GRI Pricing'!$A$16:$AP$616,MATCH('PBI data'!$B5471,'3. GRI Pricing'!$A$16:$A$616,0),MATCH('PBI data'!$D5471,'3. GRI Pricing'!$A$16:$AP$16,0)),0)</f>
        <v>0</v>
      </c>
    </row>
    <row r="5472" spans="1:5" x14ac:dyDescent="0.25">
      <c r="B5472" s="1">
        <f t="shared" ca="1" si="798"/>
        <v>0</v>
      </c>
      <c r="C5472" s="384">
        <f t="shared" si="799"/>
        <v>45870</v>
      </c>
      <c r="D5472" s="384">
        <f t="shared" si="799"/>
        <v>45900</v>
      </c>
      <c r="E5472" s="385">
        <f ca="1">IFERROR(INDEX('3. GRI Pricing'!$A$16:$AP$616,MATCH('PBI data'!$B5472,'3. GRI Pricing'!$A$16:$A$616,0),MATCH('PBI data'!$D5472,'3. GRI Pricing'!$A$16:$AP$16,0)),0)</f>
        <v>0</v>
      </c>
    </row>
    <row r="5473" spans="1:5" x14ac:dyDescent="0.25">
      <c r="B5473" s="1">
        <f t="shared" ca="1" si="798"/>
        <v>0</v>
      </c>
      <c r="C5473" s="384">
        <f t="shared" si="799"/>
        <v>45901</v>
      </c>
      <c r="D5473" s="384">
        <f t="shared" si="799"/>
        <v>45930</v>
      </c>
      <c r="E5473" s="385">
        <f ca="1">IFERROR(INDEX('3. GRI Pricing'!$A$16:$AP$616,MATCH('PBI data'!$B5473,'3. GRI Pricing'!$A$16:$A$616,0),MATCH('PBI data'!$D5473,'3. GRI Pricing'!$A$16:$AP$16,0)),0)</f>
        <v>0</v>
      </c>
    </row>
    <row r="5474" spans="1:5" x14ac:dyDescent="0.25">
      <c r="A5474" s="381">
        <f>A5462+1</f>
        <v>457</v>
      </c>
      <c r="B5474" s="383">
        <f ca="1">OFFSET('3. GRI Pricing'!$A$16,'PBI data'!A5474,0)</f>
        <v>0</v>
      </c>
      <c r="C5474" s="384">
        <f t="shared" si="799"/>
        <v>45566</v>
      </c>
      <c r="D5474" s="384">
        <f t="shared" si="799"/>
        <v>45596</v>
      </c>
      <c r="E5474" s="385">
        <f ca="1">IFERROR(INDEX('3. GRI Pricing'!$A$16:$AP$616,MATCH('PBI data'!$B5474,'3. GRI Pricing'!$A$16:$A$616,0),MATCH('PBI data'!$D5474,'3. GRI Pricing'!$A$16:$AP$16,0)),0)</f>
        <v>0</v>
      </c>
    </row>
    <row r="5475" spans="1:5" x14ac:dyDescent="0.25">
      <c r="B5475" s="1">
        <f ca="1">B5474</f>
        <v>0</v>
      </c>
      <c r="C5475" s="384">
        <f t="shared" si="799"/>
        <v>45597</v>
      </c>
      <c r="D5475" s="384">
        <f t="shared" si="799"/>
        <v>45626</v>
      </c>
      <c r="E5475" s="385">
        <f ca="1">IFERROR(INDEX('3. GRI Pricing'!$A$16:$AP$616,MATCH('PBI data'!$B5475,'3. GRI Pricing'!$A$16:$A$616,0),MATCH('PBI data'!$D5475,'3. GRI Pricing'!$A$16:$AP$16,0)),0)</f>
        <v>0</v>
      </c>
    </row>
    <row r="5476" spans="1:5" x14ac:dyDescent="0.25">
      <c r="B5476" s="1">
        <f t="shared" ref="B5476:B5485" ca="1" si="800">B5475</f>
        <v>0</v>
      </c>
      <c r="C5476" s="384">
        <f t="shared" si="799"/>
        <v>45627</v>
      </c>
      <c r="D5476" s="384">
        <f t="shared" si="799"/>
        <v>45657</v>
      </c>
      <c r="E5476" s="385">
        <f ca="1">IFERROR(INDEX('3. GRI Pricing'!$A$16:$AP$616,MATCH('PBI data'!$B5476,'3. GRI Pricing'!$A$16:$A$616,0),MATCH('PBI data'!$D5476,'3. GRI Pricing'!$A$16:$AP$16,0)),0)</f>
        <v>0</v>
      </c>
    </row>
    <row r="5477" spans="1:5" x14ac:dyDescent="0.25">
      <c r="B5477" s="1">
        <f t="shared" ca="1" si="800"/>
        <v>0</v>
      </c>
      <c r="C5477" s="384">
        <f t="shared" si="799"/>
        <v>45658</v>
      </c>
      <c r="D5477" s="384">
        <f t="shared" si="799"/>
        <v>45688</v>
      </c>
      <c r="E5477" s="385">
        <f ca="1">IFERROR(INDEX('3. GRI Pricing'!$A$16:$AP$616,MATCH('PBI data'!$B5477,'3. GRI Pricing'!$A$16:$A$616,0),MATCH('PBI data'!$D5477,'3. GRI Pricing'!$A$16:$AP$16,0)),0)</f>
        <v>0</v>
      </c>
    </row>
    <row r="5478" spans="1:5" x14ac:dyDescent="0.25">
      <c r="B5478" s="1">
        <f t="shared" ca="1" si="800"/>
        <v>0</v>
      </c>
      <c r="C5478" s="384">
        <f t="shared" si="799"/>
        <v>45689</v>
      </c>
      <c r="D5478" s="384">
        <f t="shared" si="799"/>
        <v>45716</v>
      </c>
      <c r="E5478" s="385">
        <f ca="1">IFERROR(INDEX('3. GRI Pricing'!$A$16:$AP$616,MATCH('PBI data'!$B5478,'3. GRI Pricing'!$A$16:$A$616,0),MATCH('PBI data'!$D5478,'3. GRI Pricing'!$A$16:$AP$16,0)),0)</f>
        <v>0</v>
      </c>
    </row>
    <row r="5479" spans="1:5" x14ac:dyDescent="0.25">
      <c r="B5479" s="1">
        <f t="shared" ca="1" si="800"/>
        <v>0</v>
      </c>
      <c r="C5479" s="384">
        <f t="shared" si="799"/>
        <v>45717</v>
      </c>
      <c r="D5479" s="384">
        <f t="shared" si="799"/>
        <v>45747</v>
      </c>
      <c r="E5479" s="385">
        <f ca="1">IFERROR(INDEX('3. GRI Pricing'!$A$16:$AP$616,MATCH('PBI data'!$B5479,'3. GRI Pricing'!$A$16:$A$616,0),MATCH('PBI data'!$D5479,'3. GRI Pricing'!$A$16:$AP$16,0)),0)</f>
        <v>0</v>
      </c>
    </row>
    <row r="5480" spans="1:5" x14ac:dyDescent="0.25">
      <c r="B5480" s="1">
        <f t="shared" ca="1" si="800"/>
        <v>0</v>
      </c>
      <c r="C5480" s="384">
        <f t="shared" si="799"/>
        <v>45748</v>
      </c>
      <c r="D5480" s="384">
        <f t="shared" si="799"/>
        <v>45777</v>
      </c>
      <c r="E5480" s="385">
        <f ca="1">IFERROR(INDEX('3. GRI Pricing'!$A$16:$AP$616,MATCH('PBI data'!$B5480,'3. GRI Pricing'!$A$16:$A$616,0),MATCH('PBI data'!$D5480,'3. GRI Pricing'!$A$16:$AP$16,0)),0)</f>
        <v>0</v>
      </c>
    </row>
    <row r="5481" spans="1:5" x14ac:dyDescent="0.25">
      <c r="B5481" s="1">
        <f t="shared" ca="1" si="800"/>
        <v>0</v>
      </c>
      <c r="C5481" s="384">
        <f t="shared" si="799"/>
        <v>45778</v>
      </c>
      <c r="D5481" s="384">
        <f t="shared" si="799"/>
        <v>45808</v>
      </c>
      <c r="E5481" s="385">
        <f ca="1">IFERROR(INDEX('3. GRI Pricing'!$A$16:$AP$616,MATCH('PBI data'!$B5481,'3. GRI Pricing'!$A$16:$A$616,0),MATCH('PBI data'!$D5481,'3. GRI Pricing'!$A$16:$AP$16,0)),0)</f>
        <v>0</v>
      </c>
    </row>
    <row r="5482" spans="1:5" x14ac:dyDescent="0.25">
      <c r="B5482" s="1">
        <f t="shared" ca="1" si="800"/>
        <v>0</v>
      </c>
      <c r="C5482" s="384">
        <f t="shared" si="799"/>
        <v>45809</v>
      </c>
      <c r="D5482" s="384">
        <f t="shared" si="799"/>
        <v>45838</v>
      </c>
      <c r="E5482" s="385">
        <f ca="1">IFERROR(INDEX('3. GRI Pricing'!$A$16:$AP$616,MATCH('PBI data'!$B5482,'3. GRI Pricing'!$A$16:$A$616,0),MATCH('PBI data'!$D5482,'3. GRI Pricing'!$A$16:$AP$16,0)),0)</f>
        <v>0</v>
      </c>
    </row>
    <row r="5483" spans="1:5" x14ac:dyDescent="0.25">
      <c r="B5483" s="1">
        <f t="shared" ca="1" si="800"/>
        <v>0</v>
      </c>
      <c r="C5483" s="384">
        <f t="shared" si="799"/>
        <v>45839</v>
      </c>
      <c r="D5483" s="384">
        <f t="shared" si="799"/>
        <v>45869</v>
      </c>
      <c r="E5483" s="385">
        <f ca="1">IFERROR(INDEX('3. GRI Pricing'!$A$16:$AP$616,MATCH('PBI data'!$B5483,'3. GRI Pricing'!$A$16:$A$616,0),MATCH('PBI data'!$D5483,'3. GRI Pricing'!$A$16:$AP$16,0)),0)</f>
        <v>0</v>
      </c>
    </row>
    <row r="5484" spans="1:5" x14ac:dyDescent="0.25">
      <c r="B5484" s="1">
        <f t="shared" ca="1" si="800"/>
        <v>0</v>
      </c>
      <c r="C5484" s="384">
        <f t="shared" si="799"/>
        <v>45870</v>
      </c>
      <c r="D5484" s="384">
        <f t="shared" si="799"/>
        <v>45900</v>
      </c>
      <c r="E5484" s="385">
        <f ca="1">IFERROR(INDEX('3. GRI Pricing'!$A$16:$AP$616,MATCH('PBI data'!$B5484,'3. GRI Pricing'!$A$16:$A$616,0),MATCH('PBI data'!$D5484,'3. GRI Pricing'!$A$16:$AP$16,0)),0)</f>
        <v>0</v>
      </c>
    </row>
    <row r="5485" spans="1:5" x14ac:dyDescent="0.25">
      <c r="B5485" s="1">
        <f t="shared" ca="1" si="800"/>
        <v>0</v>
      </c>
      <c r="C5485" s="384">
        <f t="shared" si="799"/>
        <v>45901</v>
      </c>
      <c r="D5485" s="384">
        <f t="shared" si="799"/>
        <v>45930</v>
      </c>
      <c r="E5485" s="385">
        <f ca="1">IFERROR(INDEX('3. GRI Pricing'!$A$16:$AP$616,MATCH('PBI data'!$B5485,'3. GRI Pricing'!$A$16:$A$616,0),MATCH('PBI data'!$D5485,'3. GRI Pricing'!$A$16:$AP$16,0)),0)</f>
        <v>0</v>
      </c>
    </row>
    <row r="5486" spans="1:5" x14ac:dyDescent="0.25">
      <c r="A5486" s="381">
        <f>A5474+1</f>
        <v>458</v>
      </c>
      <c r="B5486" s="383">
        <f ca="1">OFFSET('3. GRI Pricing'!$A$16,'PBI data'!A5486,0)</f>
        <v>0</v>
      </c>
      <c r="C5486" s="384">
        <f t="shared" si="799"/>
        <v>45566</v>
      </c>
      <c r="D5486" s="384">
        <f t="shared" si="799"/>
        <v>45596</v>
      </c>
      <c r="E5486" s="385">
        <f ca="1">IFERROR(INDEX('3. GRI Pricing'!$A$16:$AP$616,MATCH('PBI data'!$B5486,'3. GRI Pricing'!$A$16:$A$616,0),MATCH('PBI data'!$D5486,'3. GRI Pricing'!$A$16:$AP$16,0)),0)</f>
        <v>0</v>
      </c>
    </row>
    <row r="5487" spans="1:5" x14ac:dyDescent="0.25">
      <c r="B5487" s="1">
        <f ca="1">B5486</f>
        <v>0</v>
      </c>
      <c r="C5487" s="384">
        <f t="shared" ref="C5487:D5502" si="801">C5475</f>
        <v>45597</v>
      </c>
      <c r="D5487" s="384">
        <f t="shared" si="801"/>
        <v>45626</v>
      </c>
      <c r="E5487" s="385">
        <f ca="1">IFERROR(INDEX('3. GRI Pricing'!$A$16:$AP$616,MATCH('PBI data'!$B5487,'3. GRI Pricing'!$A$16:$A$616,0),MATCH('PBI data'!$D5487,'3. GRI Pricing'!$A$16:$AP$16,0)),0)</f>
        <v>0</v>
      </c>
    </row>
    <row r="5488" spans="1:5" x14ac:dyDescent="0.25">
      <c r="B5488" s="1">
        <f t="shared" ref="B5488:B5497" ca="1" si="802">B5487</f>
        <v>0</v>
      </c>
      <c r="C5488" s="384">
        <f t="shared" si="801"/>
        <v>45627</v>
      </c>
      <c r="D5488" s="384">
        <f t="shared" si="801"/>
        <v>45657</v>
      </c>
      <c r="E5488" s="385">
        <f ca="1">IFERROR(INDEX('3. GRI Pricing'!$A$16:$AP$616,MATCH('PBI data'!$B5488,'3. GRI Pricing'!$A$16:$A$616,0),MATCH('PBI data'!$D5488,'3. GRI Pricing'!$A$16:$AP$16,0)),0)</f>
        <v>0</v>
      </c>
    </row>
    <row r="5489" spans="1:5" x14ac:dyDescent="0.25">
      <c r="B5489" s="1">
        <f t="shared" ca="1" si="802"/>
        <v>0</v>
      </c>
      <c r="C5489" s="384">
        <f t="shared" si="801"/>
        <v>45658</v>
      </c>
      <c r="D5489" s="384">
        <f t="shared" si="801"/>
        <v>45688</v>
      </c>
      <c r="E5489" s="385">
        <f ca="1">IFERROR(INDEX('3. GRI Pricing'!$A$16:$AP$616,MATCH('PBI data'!$B5489,'3. GRI Pricing'!$A$16:$A$616,0),MATCH('PBI data'!$D5489,'3. GRI Pricing'!$A$16:$AP$16,0)),0)</f>
        <v>0</v>
      </c>
    </row>
    <row r="5490" spans="1:5" x14ac:dyDescent="0.25">
      <c r="B5490" s="1">
        <f t="shared" ca="1" si="802"/>
        <v>0</v>
      </c>
      <c r="C5490" s="384">
        <f t="shared" si="801"/>
        <v>45689</v>
      </c>
      <c r="D5490" s="384">
        <f t="shared" si="801"/>
        <v>45716</v>
      </c>
      <c r="E5490" s="385">
        <f ca="1">IFERROR(INDEX('3. GRI Pricing'!$A$16:$AP$616,MATCH('PBI data'!$B5490,'3. GRI Pricing'!$A$16:$A$616,0),MATCH('PBI data'!$D5490,'3. GRI Pricing'!$A$16:$AP$16,0)),0)</f>
        <v>0</v>
      </c>
    </row>
    <row r="5491" spans="1:5" x14ac:dyDescent="0.25">
      <c r="B5491" s="1">
        <f t="shared" ca="1" si="802"/>
        <v>0</v>
      </c>
      <c r="C5491" s="384">
        <f t="shared" si="801"/>
        <v>45717</v>
      </c>
      <c r="D5491" s="384">
        <f t="shared" si="801"/>
        <v>45747</v>
      </c>
      <c r="E5491" s="385">
        <f ca="1">IFERROR(INDEX('3. GRI Pricing'!$A$16:$AP$616,MATCH('PBI data'!$B5491,'3. GRI Pricing'!$A$16:$A$616,0),MATCH('PBI data'!$D5491,'3. GRI Pricing'!$A$16:$AP$16,0)),0)</f>
        <v>0</v>
      </c>
    </row>
    <row r="5492" spans="1:5" x14ac:dyDescent="0.25">
      <c r="B5492" s="1">
        <f t="shared" ca="1" si="802"/>
        <v>0</v>
      </c>
      <c r="C5492" s="384">
        <f t="shared" si="801"/>
        <v>45748</v>
      </c>
      <c r="D5492" s="384">
        <f t="shared" si="801"/>
        <v>45777</v>
      </c>
      <c r="E5492" s="385">
        <f ca="1">IFERROR(INDEX('3. GRI Pricing'!$A$16:$AP$616,MATCH('PBI data'!$B5492,'3. GRI Pricing'!$A$16:$A$616,0),MATCH('PBI data'!$D5492,'3. GRI Pricing'!$A$16:$AP$16,0)),0)</f>
        <v>0</v>
      </c>
    </row>
    <row r="5493" spans="1:5" x14ac:dyDescent="0.25">
      <c r="B5493" s="1">
        <f t="shared" ca="1" si="802"/>
        <v>0</v>
      </c>
      <c r="C5493" s="384">
        <f t="shared" si="801"/>
        <v>45778</v>
      </c>
      <c r="D5493" s="384">
        <f t="shared" si="801"/>
        <v>45808</v>
      </c>
      <c r="E5493" s="385">
        <f ca="1">IFERROR(INDEX('3. GRI Pricing'!$A$16:$AP$616,MATCH('PBI data'!$B5493,'3. GRI Pricing'!$A$16:$A$616,0),MATCH('PBI data'!$D5493,'3. GRI Pricing'!$A$16:$AP$16,0)),0)</f>
        <v>0</v>
      </c>
    </row>
    <row r="5494" spans="1:5" x14ac:dyDescent="0.25">
      <c r="B5494" s="1">
        <f t="shared" ca="1" si="802"/>
        <v>0</v>
      </c>
      <c r="C5494" s="384">
        <f t="shared" si="801"/>
        <v>45809</v>
      </c>
      <c r="D5494" s="384">
        <f t="shared" si="801"/>
        <v>45838</v>
      </c>
      <c r="E5494" s="385">
        <f ca="1">IFERROR(INDEX('3. GRI Pricing'!$A$16:$AP$616,MATCH('PBI data'!$B5494,'3. GRI Pricing'!$A$16:$A$616,0),MATCH('PBI data'!$D5494,'3. GRI Pricing'!$A$16:$AP$16,0)),0)</f>
        <v>0</v>
      </c>
    </row>
    <row r="5495" spans="1:5" x14ac:dyDescent="0.25">
      <c r="B5495" s="1">
        <f t="shared" ca="1" si="802"/>
        <v>0</v>
      </c>
      <c r="C5495" s="384">
        <f t="shared" si="801"/>
        <v>45839</v>
      </c>
      <c r="D5495" s="384">
        <f t="shared" si="801"/>
        <v>45869</v>
      </c>
      <c r="E5495" s="385">
        <f ca="1">IFERROR(INDEX('3. GRI Pricing'!$A$16:$AP$616,MATCH('PBI data'!$B5495,'3. GRI Pricing'!$A$16:$A$616,0),MATCH('PBI data'!$D5495,'3. GRI Pricing'!$A$16:$AP$16,0)),0)</f>
        <v>0</v>
      </c>
    </row>
    <row r="5496" spans="1:5" x14ac:dyDescent="0.25">
      <c r="B5496" s="1">
        <f t="shared" ca="1" si="802"/>
        <v>0</v>
      </c>
      <c r="C5496" s="384">
        <f t="shared" si="801"/>
        <v>45870</v>
      </c>
      <c r="D5496" s="384">
        <f t="shared" si="801"/>
        <v>45900</v>
      </c>
      <c r="E5496" s="385">
        <f ca="1">IFERROR(INDEX('3. GRI Pricing'!$A$16:$AP$616,MATCH('PBI data'!$B5496,'3. GRI Pricing'!$A$16:$A$616,0),MATCH('PBI data'!$D5496,'3. GRI Pricing'!$A$16:$AP$16,0)),0)</f>
        <v>0</v>
      </c>
    </row>
    <row r="5497" spans="1:5" x14ac:dyDescent="0.25">
      <c r="B5497" s="1">
        <f t="shared" ca="1" si="802"/>
        <v>0</v>
      </c>
      <c r="C5497" s="384">
        <f t="shared" si="801"/>
        <v>45901</v>
      </c>
      <c r="D5497" s="384">
        <f t="shared" si="801"/>
        <v>45930</v>
      </c>
      <c r="E5497" s="385">
        <f ca="1">IFERROR(INDEX('3. GRI Pricing'!$A$16:$AP$616,MATCH('PBI data'!$B5497,'3. GRI Pricing'!$A$16:$A$616,0),MATCH('PBI data'!$D5497,'3. GRI Pricing'!$A$16:$AP$16,0)),0)</f>
        <v>0</v>
      </c>
    </row>
    <row r="5498" spans="1:5" x14ac:dyDescent="0.25">
      <c r="A5498" s="381">
        <f>A5486+1</f>
        <v>459</v>
      </c>
      <c r="B5498" s="383">
        <f ca="1">OFFSET('3. GRI Pricing'!$A$16,'PBI data'!A5498,0)</f>
        <v>0</v>
      </c>
      <c r="C5498" s="384">
        <f t="shared" si="801"/>
        <v>45566</v>
      </c>
      <c r="D5498" s="384">
        <f t="shared" si="801"/>
        <v>45596</v>
      </c>
      <c r="E5498" s="385">
        <f ca="1">IFERROR(INDEX('3. GRI Pricing'!$A$16:$AP$616,MATCH('PBI data'!$B5498,'3. GRI Pricing'!$A$16:$A$616,0),MATCH('PBI data'!$D5498,'3. GRI Pricing'!$A$16:$AP$16,0)),0)</f>
        <v>0</v>
      </c>
    </row>
    <row r="5499" spans="1:5" x14ac:dyDescent="0.25">
      <c r="B5499" s="1">
        <f ca="1">B5498</f>
        <v>0</v>
      </c>
      <c r="C5499" s="384">
        <f t="shared" si="801"/>
        <v>45597</v>
      </c>
      <c r="D5499" s="384">
        <f t="shared" si="801"/>
        <v>45626</v>
      </c>
      <c r="E5499" s="385">
        <f ca="1">IFERROR(INDEX('3. GRI Pricing'!$A$16:$AP$616,MATCH('PBI data'!$B5499,'3. GRI Pricing'!$A$16:$A$616,0),MATCH('PBI data'!$D5499,'3. GRI Pricing'!$A$16:$AP$16,0)),0)</f>
        <v>0</v>
      </c>
    </row>
    <row r="5500" spans="1:5" x14ac:dyDescent="0.25">
      <c r="B5500" s="1">
        <f t="shared" ref="B5500:B5509" ca="1" si="803">B5499</f>
        <v>0</v>
      </c>
      <c r="C5500" s="384">
        <f t="shared" si="801"/>
        <v>45627</v>
      </c>
      <c r="D5500" s="384">
        <f t="shared" si="801"/>
        <v>45657</v>
      </c>
      <c r="E5500" s="385">
        <f ca="1">IFERROR(INDEX('3. GRI Pricing'!$A$16:$AP$616,MATCH('PBI data'!$B5500,'3. GRI Pricing'!$A$16:$A$616,0),MATCH('PBI data'!$D5500,'3. GRI Pricing'!$A$16:$AP$16,0)),0)</f>
        <v>0</v>
      </c>
    </row>
    <row r="5501" spans="1:5" x14ac:dyDescent="0.25">
      <c r="B5501" s="1">
        <f t="shared" ca="1" si="803"/>
        <v>0</v>
      </c>
      <c r="C5501" s="384">
        <f t="shared" si="801"/>
        <v>45658</v>
      </c>
      <c r="D5501" s="384">
        <f t="shared" si="801"/>
        <v>45688</v>
      </c>
      <c r="E5501" s="385">
        <f ca="1">IFERROR(INDEX('3. GRI Pricing'!$A$16:$AP$616,MATCH('PBI data'!$B5501,'3. GRI Pricing'!$A$16:$A$616,0),MATCH('PBI data'!$D5501,'3. GRI Pricing'!$A$16:$AP$16,0)),0)</f>
        <v>0</v>
      </c>
    </row>
    <row r="5502" spans="1:5" x14ac:dyDescent="0.25">
      <c r="B5502" s="1">
        <f t="shared" ca="1" si="803"/>
        <v>0</v>
      </c>
      <c r="C5502" s="384">
        <f t="shared" si="801"/>
        <v>45689</v>
      </c>
      <c r="D5502" s="384">
        <f t="shared" si="801"/>
        <v>45716</v>
      </c>
      <c r="E5502" s="385">
        <f ca="1">IFERROR(INDEX('3. GRI Pricing'!$A$16:$AP$616,MATCH('PBI data'!$B5502,'3. GRI Pricing'!$A$16:$A$616,0),MATCH('PBI data'!$D5502,'3. GRI Pricing'!$A$16:$AP$16,0)),0)</f>
        <v>0</v>
      </c>
    </row>
    <row r="5503" spans="1:5" x14ac:dyDescent="0.25">
      <c r="B5503" s="1">
        <f t="shared" ca="1" si="803"/>
        <v>0</v>
      </c>
      <c r="C5503" s="384">
        <f t="shared" ref="C5503:D5518" si="804">C5491</f>
        <v>45717</v>
      </c>
      <c r="D5503" s="384">
        <f t="shared" si="804"/>
        <v>45747</v>
      </c>
      <c r="E5503" s="385">
        <f ca="1">IFERROR(INDEX('3. GRI Pricing'!$A$16:$AP$616,MATCH('PBI data'!$B5503,'3. GRI Pricing'!$A$16:$A$616,0),MATCH('PBI data'!$D5503,'3. GRI Pricing'!$A$16:$AP$16,0)),0)</f>
        <v>0</v>
      </c>
    </row>
    <row r="5504" spans="1:5" x14ac:dyDescent="0.25">
      <c r="B5504" s="1">
        <f t="shared" ca="1" si="803"/>
        <v>0</v>
      </c>
      <c r="C5504" s="384">
        <f t="shared" si="804"/>
        <v>45748</v>
      </c>
      <c r="D5504" s="384">
        <f t="shared" si="804"/>
        <v>45777</v>
      </c>
      <c r="E5504" s="385">
        <f ca="1">IFERROR(INDEX('3. GRI Pricing'!$A$16:$AP$616,MATCH('PBI data'!$B5504,'3. GRI Pricing'!$A$16:$A$616,0),MATCH('PBI data'!$D5504,'3. GRI Pricing'!$A$16:$AP$16,0)),0)</f>
        <v>0</v>
      </c>
    </row>
    <row r="5505" spans="1:5" x14ac:dyDescent="0.25">
      <c r="B5505" s="1">
        <f t="shared" ca="1" si="803"/>
        <v>0</v>
      </c>
      <c r="C5505" s="384">
        <f t="shared" si="804"/>
        <v>45778</v>
      </c>
      <c r="D5505" s="384">
        <f t="shared" si="804"/>
        <v>45808</v>
      </c>
      <c r="E5505" s="385">
        <f ca="1">IFERROR(INDEX('3. GRI Pricing'!$A$16:$AP$616,MATCH('PBI data'!$B5505,'3. GRI Pricing'!$A$16:$A$616,0),MATCH('PBI data'!$D5505,'3. GRI Pricing'!$A$16:$AP$16,0)),0)</f>
        <v>0</v>
      </c>
    </row>
    <row r="5506" spans="1:5" x14ac:dyDescent="0.25">
      <c r="B5506" s="1">
        <f t="shared" ca="1" si="803"/>
        <v>0</v>
      </c>
      <c r="C5506" s="384">
        <f t="shared" si="804"/>
        <v>45809</v>
      </c>
      <c r="D5506" s="384">
        <f t="shared" si="804"/>
        <v>45838</v>
      </c>
      <c r="E5506" s="385">
        <f ca="1">IFERROR(INDEX('3. GRI Pricing'!$A$16:$AP$616,MATCH('PBI data'!$B5506,'3. GRI Pricing'!$A$16:$A$616,0),MATCH('PBI data'!$D5506,'3. GRI Pricing'!$A$16:$AP$16,0)),0)</f>
        <v>0</v>
      </c>
    </row>
    <row r="5507" spans="1:5" x14ac:dyDescent="0.25">
      <c r="B5507" s="1">
        <f t="shared" ca="1" si="803"/>
        <v>0</v>
      </c>
      <c r="C5507" s="384">
        <f t="shared" si="804"/>
        <v>45839</v>
      </c>
      <c r="D5507" s="384">
        <f t="shared" si="804"/>
        <v>45869</v>
      </c>
      <c r="E5507" s="385">
        <f ca="1">IFERROR(INDEX('3. GRI Pricing'!$A$16:$AP$616,MATCH('PBI data'!$B5507,'3. GRI Pricing'!$A$16:$A$616,0),MATCH('PBI data'!$D5507,'3. GRI Pricing'!$A$16:$AP$16,0)),0)</f>
        <v>0</v>
      </c>
    </row>
    <row r="5508" spans="1:5" x14ac:dyDescent="0.25">
      <c r="B5508" s="1">
        <f t="shared" ca="1" si="803"/>
        <v>0</v>
      </c>
      <c r="C5508" s="384">
        <f t="shared" si="804"/>
        <v>45870</v>
      </c>
      <c r="D5508" s="384">
        <f t="shared" si="804"/>
        <v>45900</v>
      </c>
      <c r="E5508" s="385">
        <f ca="1">IFERROR(INDEX('3. GRI Pricing'!$A$16:$AP$616,MATCH('PBI data'!$B5508,'3. GRI Pricing'!$A$16:$A$616,0),MATCH('PBI data'!$D5508,'3. GRI Pricing'!$A$16:$AP$16,0)),0)</f>
        <v>0</v>
      </c>
    </row>
    <row r="5509" spans="1:5" x14ac:dyDescent="0.25">
      <c r="B5509" s="1">
        <f t="shared" ca="1" si="803"/>
        <v>0</v>
      </c>
      <c r="C5509" s="384">
        <f t="shared" si="804"/>
        <v>45901</v>
      </c>
      <c r="D5509" s="384">
        <f t="shared" si="804"/>
        <v>45930</v>
      </c>
      <c r="E5509" s="385">
        <f ca="1">IFERROR(INDEX('3. GRI Pricing'!$A$16:$AP$616,MATCH('PBI data'!$B5509,'3. GRI Pricing'!$A$16:$A$616,0),MATCH('PBI data'!$D5509,'3. GRI Pricing'!$A$16:$AP$16,0)),0)</f>
        <v>0</v>
      </c>
    </row>
    <row r="5510" spans="1:5" x14ac:dyDescent="0.25">
      <c r="A5510" s="381">
        <f>A5498+1</f>
        <v>460</v>
      </c>
      <c r="B5510" s="383">
        <f ca="1">OFFSET('3. GRI Pricing'!$A$16,'PBI data'!A5510,0)</f>
        <v>0</v>
      </c>
      <c r="C5510" s="384">
        <f t="shared" si="804"/>
        <v>45566</v>
      </c>
      <c r="D5510" s="384">
        <f t="shared" si="804"/>
        <v>45596</v>
      </c>
      <c r="E5510" s="385">
        <f ca="1">IFERROR(INDEX('3. GRI Pricing'!$A$16:$AP$616,MATCH('PBI data'!$B5510,'3. GRI Pricing'!$A$16:$A$616,0),MATCH('PBI data'!$D5510,'3. GRI Pricing'!$A$16:$AP$16,0)),0)</f>
        <v>0</v>
      </c>
    </row>
    <row r="5511" spans="1:5" x14ac:dyDescent="0.25">
      <c r="B5511" s="1">
        <f ca="1">B5510</f>
        <v>0</v>
      </c>
      <c r="C5511" s="384">
        <f t="shared" si="804"/>
        <v>45597</v>
      </c>
      <c r="D5511" s="384">
        <f t="shared" si="804"/>
        <v>45626</v>
      </c>
      <c r="E5511" s="385">
        <f ca="1">IFERROR(INDEX('3. GRI Pricing'!$A$16:$AP$616,MATCH('PBI data'!$B5511,'3. GRI Pricing'!$A$16:$A$616,0),MATCH('PBI data'!$D5511,'3. GRI Pricing'!$A$16:$AP$16,0)),0)</f>
        <v>0</v>
      </c>
    </row>
    <row r="5512" spans="1:5" x14ac:dyDescent="0.25">
      <c r="B5512" s="1">
        <f t="shared" ref="B5512:B5521" ca="1" si="805">B5511</f>
        <v>0</v>
      </c>
      <c r="C5512" s="384">
        <f t="shared" si="804"/>
        <v>45627</v>
      </c>
      <c r="D5512" s="384">
        <f t="shared" si="804"/>
        <v>45657</v>
      </c>
      <c r="E5512" s="385">
        <f ca="1">IFERROR(INDEX('3. GRI Pricing'!$A$16:$AP$616,MATCH('PBI data'!$B5512,'3. GRI Pricing'!$A$16:$A$616,0),MATCH('PBI data'!$D5512,'3. GRI Pricing'!$A$16:$AP$16,0)),0)</f>
        <v>0</v>
      </c>
    </row>
    <row r="5513" spans="1:5" x14ac:dyDescent="0.25">
      <c r="B5513" s="1">
        <f t="shared" ca="1" si="805"/>
        <v>0</v>
      </c>
      <c r="C5513" s="384">
        <f t="shared" si="804"/>
        <v>45658</v>
      </c>
      <c r="D5513" s="384">
        <f t="shared" si="804"/>
        <v>45688</v>
      </c>
      <c r="E5513" s="385">
        <f ca="1">IFERROR(INDEX('3. GRI Pricing'!$A$16:$AP$616,MATCH('PBI data'!$B5513,'3. GRI Pricing'!$A$16:$A$616,0),MATCH('PBI data'!$D5513,'3. GRI Pricing'!$A$16:$AP$16,0)),0)</f>
        <v>0</v>
      </c>
    </row>
    <row r="5514" spans="1:5" x14ac:dyDescent="0.25">
      <c r="B5514" s="1">
        <f t="shared" ca="1" si="805"/>
        <v>0</v>
      </c>
      <c r="C5514" s="384">
        <f t="shared" si="804"/>
        <v>45689</v>
      </c>
      <c r="D5514" s="384">
        <f t="shared" si="804"/>
        <v>45716</v>
      </c>
      <c r="E5514" s="385">
        <f ca="1">IFERROR(INDEX('3. GRI Pricing'!$A$16:$AP$616,MATCH('PBI data'!$B5514,'3. GRI Pricing'!$A$16:$A$616,0),MATCH('PBI data'!$D5514,'3. GRI Pricing'!$A$16:$AP$16,0)),0)</f>
        <v>0</v>
      </c>
    </row>
    <row r="5515" spans="1:5" x14ac:dyDescent="0.25">
      <c r="B5515" s="1">
        <f t="shared" ca="1" si="805"/>
        <v>0</v>
      </c>
      <c r="C5515" s="384">
        <f t="shared" si="804"/>
        <v>45717</v>
      </c>
      <c r="D5515" s="384">
        <f t="shared" si="804"/>
        <v>45747</v>
      </c>
      <c r="E5515" s="385">
        <f ca="1">IFERROR(INDEX('3. GRI Pricing'!$A$16:$AP$616,MATCH('PBI data'!$B5515,'3. GRI Pricing'!$A$16:$A$616,0),MATCH('PBI data'!$D5515,'3. GRI Pricing'!$A$16:$AP$16,0)),0)</f>
        <v>0</v>
      </c>
    </row>
    <row r="5516" spans="1:5" x14ac:dyDescent="0.25">
      <c r="B5516" s="1">
        <f t="shared" ca="1" si="805"/>
        <v>0</v>
      </c>
      <c r="C5516" s="384">
        <f t="shared" si="804"/>
        <v>45748</v>
      </c>
      <c r="D5516" s="384">
        <f t="shared" si="804"/>
        <v>45777</v>
      </c>
      <c r="E5516" s="385">
        <f ca="1">IFERROR(INDEX('3. GRI Pricing'!$A$16:$AP$616,MATCH('PBI data'!$B5516,'3. GRI Pricing'!$A$16:$A$616,0),MATCH('PBI data'!$D5516,'3. GRI Pricing'!$A$16:$AP$16,0)),0)</f>
        <v>0</v>
      </c>
    </row>
    <row r="5517" spans="1:5" x14ac:dyDescent="0.25">
      <c r="B5517" s="1">
        <f t="shared" ca="1" si="805"/>
        <v>0</v>
      </c>
      <c r="C5517" s="384">
        <f t="shared" si="804"/>
        <v>45778</v>
      </c>
      <c r="D5517" s="384">
        <f t="shared" si="804"/>
        <v>45808</v>
      </c>
      <c r="E5517" s="385">
        <f ca="1">IFERROR(INDEX('3. GRI Pricing'!$A$16:$AP$616,MATCH('PBI data'!$B5517,'3. GRI Pricing'!$A$16:$A$616,0),MATCH('PBI data'!$D5517,'3. GRI Pricing'!$A$16:$AP$16,0)),0)</f>
        <v>0</v>
      </c>
    </row>
    <row r="5518" spans="1:5" x14ac:dyDescent="0.25">
      <c r="B5518" s="1">
        <f t="shared" ca="1" si="805"/>
        <v>0</v>
      </c>
      <c r="C5518" s="384">
        <f t="shared" si="804"/>
        <v>45809</v>
      </c>
      <c r="D5518" s="384">
        <f t="shared" si="804"/>
        <v>45838</v>
      </c>
      <c r="E5518" s="385">
        <f ca="1">IFERROR(INDEX('3. GRI Pricing'!$A$16:$AP$616,MATCH('PBI data'!$B5518,'3. GRI Pricing'!$A$16:$A$616,0),MATCH('PBI data'!$D5518,'3. GRI Pricing'!$A$16:$AP$16,0)),0)</f>
        <v>0</v>
      </c>
    </row>
    <row r="5519" spans="1:5" x14ac:dyDescent="0.25">
      <c r="B5519" s="1">
        <f t="shared" ca="1" si="805"/>
        <v>0</v>
      </c>
      <c r="C5519" s="384">
        <f t="shared" ref="C5519:D5534" si="806">C5507</f>
        <v>45839</v>
      </c>
      <c r="D5519" s="384">
        <f t="shared" si="806"/>
        <v>45869</v>
      </c>
      <c r="E5519" s="385">
        <f ca="1">IFERROR(INDEX('3. GRI Pricing'!$A$16:$AP$616,MATCH('PBI data'!$B5519,'3. GRI Pricing'!$A$16:$A$616,0),MATCH('PBI data'!$D5519,'3. GRI Pricing'!$A$16:$AP$16,0)),0)</f>
        <v>0</v>
      </c>
    </row>
    <row r="5520" spans="1:5" x14ac:dyDescent="0.25">
      <c r="B5520" s="1">
        <f t="shared" ca="1" si="805"/>
        <v>0</v>
      </c>
      <c r="C5520" s="384">
        <f t="shared" si="806"/>
        <v>45870</v>
      </c>
      <c r="D5520" s="384">
        <f t="shared" si="806"/>
        <v>45900</v>
      </c>
      <c r="E5520" s="385">
        <f ca="1">IFERROR(INDEX('3. GRI Pricing'!$A$16:$AP$616,MATCH('PBI data'!$B5520,'3. GRI Pricing'!$A$16:$A$616,0),MATCH('PBI data'!$D5520,'3. GRI Pricing'!$A$16:$AP$16,0)),0)</f>
        <v>0</v>
      </c>
    </row>
    <row r="5521" spans="1:5" x14ac:dyDescent="0.25">
      <c r="B5521" s="1">
        <f t="shared" ca="1" si="805"/>
        <v>0</v>
      </c>
      <c r="C5521" s="384">
        <f t="shared" si="806"/>
        <v>45901</v>
      </c>
      <c r="D5521" s="384">
        <f t="shared" si="806"/>
        <v>45930</v>
      </c>
      <c r="E5521" s="385">
        <f ca="1">IFERROR(INDEX('3. GRI Pricing'!$A$16:$AP$616,MATCH('PBI data'!$B5521,'3. GRI Pricing'!$A$16:$A$616,0),MATCH('PBI data'!$D5521,'3. GRI Pricing'!$A$16:$AP$16,0)),0)</f>
        <v>0</v>
      </c>
    </row>
    <row r="5522" spans="1:5" x14ac:dyDescent="0.25">
      <c r="A5522" s="381">
        <f>A5510+1</f>
        <v>461</v>
      </c>
      <c r="B5522" s="383">
        <f ca="1">OFFSET('3. GRI Pricing'!$A$16,'PBI data'!A5522,0)</f>
        <v>0</v>
      </c>
      <c r="C5522" s="384">
        <f t="shared" si="806"/>
        <v>45566</v>
      </c>
      <c r="D5522" s="384">
        <f t="shared" si="806"/>
        <v>45596</v>
      </c>
      <c r="E5522" s="385">
        <f ca="1">IFERROR(INDEX('3. GRI Pricing'!$A$16:$AP$616,MATCH('PBI data'!$B5522,'3. GRI Pricing'!$A$16:$A$616,0),MATCH('PBI data'!$D5522,'3. GRI Pricing'!$A$16:$AP$16,0)),0)</f>
        <v>0</v>
      </c>
    </row>
    <row r="5523" spans="1:5" x14ac:dyDescent="0.25">
      <c r="B5523" s="1">
        <f ca="1">B5522</f>
        <v>0</v>
      </c>
      <c r="C5523" s="384">
        <f t="shared" si="806"/>
        <v>45597</v>
      </c>
      <c r="D5523" s="384">
        <f t="shared" si="806"/>
        <v>45626</v>
      </c>
      <c r="E5523" s="385">
        <f ca="1">IFERROR(INDEX('3. GRI Pricing'!$A$16:$AP$616,MATCH('PBI data'!$B5523,'3. GRI Pricing'!$A$16:$A$616,0),MATCH('PBI data'!$D5523,'3. GRI Pricing'!$A$16:$AP$16,0)),0)</f>
        <v>0</v>
      </c>
    </row>
    <row r="5524" spans="1:5" x14ac:dyDescent="0.25">
      <c r="B5524" s="1">
        <f t="shared" ref="B5524:B5533" ca="1" si="807">B5523</f>
        <v>0</v>
      </c>
      <c r="C5524" s="384">
        <f t="shared" si="806"/>
        <v>45627</v>
      </c>
      <c r="D5524" s="384">
        <f t="shared" si="806"/>
        <v>45657</v>
      </c>
      <c r="E5524" s="385">
        <f ca="1">IFERROR(INDEX('3. GRI Pricing'!$A$16:$AP$616,MATCH('PBI data'!$B5524,'3. GRI Pricing'!$A$16:$A$616,0),MATCH('PBI data'!$D5524,'3. GRI Pricing'!$A$16:$AP$16,0)),0)</f>
        <v>0</v>
      </c>
    </row>
    <row r="5525" spans="1:5" x14ac:dyDescent="0.25">
      <c r="B5525" s="1">
        <f t="shared" ca="1" si="807"/>
        <v>0</v>
      </c>
      <c r="C5525" s="384">
        <f t="shared" si="806"/>
        <v>45658</v>
      </c>
      <c r="D5525" s="384">
        <f t="shared" si="806"/>
        <v>45688</v>
      </c>
      <c r="E5525" s="385">
        <f ca="1">IFERROR(INDEX('3. GRI Pricing'!$A$16:$AP$616,MATCH('PBI data'!$B5525,'3. GRI Pricing'!$A$16:$A$616,0),MATCH('PBI data'!$D5525,'3. GRI Pricing'!$A$16:$AP$16,0)),0)</f>
        <v>0</v>
      </c>
    </row>
    <row r="5526" spans="1:5" x14ac:dyDescent="0.25">
      <c r="B5526" s="1">
        <f t="shared" ca="1" si="807"/>
        <v>0</v>
      </c>
      <c r="C5526" s="384">
        <f t="shared" si="806"/>
        <v>45689</v>
      </c>
      <c r="D5526" s="384">
        <f t="shared" si="806"/>
        <v>45716</v>
      </c>
      <c r="E5526" s="385">
        <f ca="1">IFERROR(INDEX('3. GRI Pricing'!$A$16:$AP$616,MATCH('PBI data'!$B5526,'3. GRI Pricing'!$A$16:$A$616,0),MATCH('PBI data'!$D5526,'3. GRI Pricing'!$A$16:$AP$16,0)),0)</f>
        <v>0</v>
      </c>
    </row>
    <row r="5527" spans="1:5" x14ac:dyDescent="0.25">
      <c r="B5527" s="1">
        <f t="shared" ca="1" si="807"/>
        <v>0</v>
      </c>
      <c r="C5527" s="384">
        <f t="shared" si="806"/>
        <v>45717</v>
      </c>
      <c r="D5527" s="384">
        <f t="shared" si="806"/>
        <v>45747</v>
      </c>
      <c r="E5527" s="385">
        <f ca="1">IFERROR(INDEX('3. GRI Pricing'!$A$16:$AP$616,MATCH('PBI data'!$B5527,'3. GRI Pricing'!$A$16:$A$616,0),MATCH('PBI data'!$D5527,'3. GRI Pricing'!$A$16:$AP$16,0)),0)</f>
        <v>0</v>
      </c>
    </row>
    <row r="5528" spans="1:5" x14ac:dyDescent="0.25">
      <c r="B5528" s="1">
        <f t="shared" ca="1" si="807"/>
        <v>0</v>
      </c>
      <c r="C5528" s="384">
        <f t="shared" si="806"/>
        <v>45748</v>
      </c>
      <c r="D5528" s="384">
        <f t="shared" si="806"/>
        <v>45777</v>
      </c>
      <c r="E5528" s="385">
        <f ca="1">IFERROR(INDEX('3. GRI Pricing'!$A$16:$AP$616,MATCH('PBI data'!$B5528,'3. GRI Pricing'!$A$16:$A$616,0),MATCH('PBI data'!$D5528,'3. GRI Pricing'!$A$16:$AP$16,0)),0)</f>
        <v>0</v>
      </c>
    </row>
    <row r="5529" spans="1:5" x14ac:dyDescent="0.25">
      <c r="B5529" s="1">
        <f t="shared" ca="1" si="807"/>
        <v>0</v>
      </c>
      <c r="C5529" s="384">
        <f t="shared" si="806"/>
        <v>45778</v>
      </c>
      <c r="D5529" s="384">
        <f t="shared" si="806"/>
        <v>45808</v>
      </c>
      <c r="E5529" s="385">
        <f ca="1">IFERROR(INDEX('3. GRI Pricing'!$A$16:$AP$616,MATCH('PBI data'!$B5529,'3. GRI Pricing'!$A$16:$A$616,0),MATCH('PBI data'!$D5529,'3. GRI Pricing'!$A$16:$AP$16,0)),0)</f>
        <v>0</v>
      </c>
    </row>
    <row r="5530" spans="1:5" x14ac:dyDescent="0.25">
      <c r="B5530" s="1">
        <f t="shared" ca="1" si="807"/>
        <v>0</v>
      </c>
      <c r="C5530" s="384">
        <f t="shared" si="806"/>
        <v>45809</v>
      </c>
      <c r="D5530" s="384">
        <f t="shared" si="806"/>
        <v>45838</v>
      </c>
      <c r="E5530" s="385">
        <f ca="1">IFERROR(INDEX('3. GRI Pricing'!$A$16:$AP$616,MATCH('PBI data'!$B5530,'3. GRI Pricing'!$A$16:$A$616,0),MATCH('PBI data'!$D5530,'3. GRI Pricing'!$A$16:$AP$16,0)),0)</f>
        <v>0</v>
      </c>
    </row>
    <row r="5531" spans="1:5" x14ac:dyDescent="0.25">
      <c r="B5531" s="1">
        <f t="shared" ca="1" si="807"/>
        <v>0</v>
      </c>
      <c r="C5531" s="384">
        <f t="shared" si="806"/>
        <v>45839</v>
      </c>
      <c r="D5531" s="384">
        <f t="shared" si="806"/>
        <v>45869</v>
      </c>
      <c r="E5531" s="385">
        <f ca="1">IFERROR(INDEX('3. GRI Pricing'!$A$16:$AP$616,MATCH('PBI data'!$B5531,'3. GRI Pricing'!$A$16:$A$616,0),MATCH('PBI data'!$D5531,'3. GRI Pricing'!$A$16:$AP$16,0)),0)</f>
        <v>0</v>
      </c>
    </row>
    <row r="5532" spans="1:5" x14ac:dyDescent="0.25">
      <c r="B5532" s="1">
        <f t="shared" ca="1" si="807"/>
        <v>0</v>
      </c>
      <c r="C5532" s="384">
        <f t="shared" si="806"/>
        <v>45870</v>
      </c>
      <c r="D5532" s="384">
        <f t="shared" si="806"/>
        <v>45900</v>
      </c>
      <c r="E5532" s="385">
        <f ca="1">IFERROR(INDEX('3. GRI Pricing'!$A$16:$AP$616,MATCH('PBI data'!$B5532,'3. GRI Pricing'!$A$16:$A$616,0),MATCH('PBI data'!$D5532,'3. GRI Pricing'!$A$16:$AP$16,0)),0)</f>
        <v>0</v>
      </c>
    </row>
    <row r="5533" spans="1:5" x14ac:dyDescent="0.25">
      <c r="B5533" s="1">
        <f t="shared" ca="1" si="807"/>
        <v>0</v>
      </c>
      <c r="C5533" s="384">
        <f t="shared" si="806"/>
        <v>45901</v>
      </c>
      <c r="D5533" s="384">
        <f t="shared" si="806"/>
        <v>45930</v>
      </c>
      <c r="E5533" s="385">
        <f ca="1">IFERROR(INDEX('3. GRI Pricing'!$A$16:$AP$616,MATCH('PBI data'!$B5533,'3. GRI Pricing'!$A$16:$A$616,0),MATCH('PBI data'!$D5533,'3. GRI Pricing'!$A$16:$AP$16,0)),0)</f>
        <v>0</v>
      </c>
    </row>
    <row r="5534" spans="1:5" x14ac:dyDescent="0.25">
      <c r="A5534" s="381">
        <f>A5522+1</f>
        <v>462</v>
      </c>
      <c r="B5534" s="383">
        <f ca="1">OFFSET('3. GRI Pricing'!$A$16,'PBI data'!A5534,0)</f>
        <v>0</v>
      </c>
      <c r="C5534" s="384">
        <f t="shared" si="806"/>
        <v>45566</v>
      </c>
      <c r="D5534" s="384">
        <f t="shared" si="806"/>
        <v>45596</v>
      </c>
      <c r="E5534" s="385">
        <f ca="1">IFERROR(INDEX('3. GRI Pricing'!$A$16:$AP$616,MATCH('PBI data'!$B5534,'3. GRI Pricing'!$A$16:$A$616,0),MATCH('PBI data'!$D5534,'3. GRI Pricing'!$A$16:$AP$16,0)),0)</f>
        <v>0</v>
      </c>
    </row>
    <row r="5535" spans="1:5" x14ac:dyDescent="0.25">
      <c r="B5535" s="1">
        <f ca="1">B5534</f>
        <v>0</v>
      </c>
      <c r="C5535" s="384">
        <f t="shared" ref="C5535:D5550" si="808">C5523</f>
        <v>45597</v>
      </c>
      <c r="D5535" s="384">
        <f t="shared" si="808"/>
        <v>45626</v>
      </c>
      <c r="E5535" s="385">
        <f ca="1">IFERROR(INDEX('3. GRI Pricing'!$A$16:$AP$616,MATCH('PBI data'!$B5535,'3. GRI Pricing'!$A$16:$A$616,0),MATCH('PBI data'!$D5535,'3. GRI Pricing'!$A$16:$AP$16,0)),0)</f>
        <v>0</v>
      </c>
    </row>
    <row r="5536" spans="1:5" x14ac:dyDescent="0.25">
      <c r="B5536" s="1">
        <f t="shared" ref="B5536:B5545" ca="1" si="809">B5535</f>
        <v>0</v>
      </c>
      <c r="C5536" s="384">
        <f t="shared" si="808"/>
        <v>45627</v>
      </c>
      <c r="D5536" s="384">
        <f t="shared" si="808"/>
        <v>45657</v>
      </c>
      <c r="E5536" s="385">
        <f ca="1">IFERROR(INDEX('3. GRI Pricing'!$A$16:$AP$616,MATCH('PBI data'!$B5536,'3. GRI Pricing'!$A$16:$A$616,0),MATCH('PBI data'!$D5536,'3. GRI Pricing'!$A$16:$AP$16,0)),0)</f>
        <v>0</v>
      </c>
    </row>
    <row r="5537" spans="1:5" x14ac:dyDescent="0.25">
      <c r="B5537" s="1">
        <f t="shared" ca="1" si="809"/>
        <v>0</v>
      </c>
      <c r="C5537" s="384">
        <f t="shared" si="808"/>
        <v>45658</v>
      </c>
      <c r="D5537" s="384">
        <f t="shared" si="808"/>
        <v>45688</v>
      </c>
      <c r="E5537" s="385">
        <f ca="1">IFERROR(INDEX('3. GRI Pricing'!$A$16:$AP$616,MATCH('PBI data'!$B5537,'3. GRI Pricing'!$A$16:$A$616,0),MATCH('PBI data'!$D5537,'3. GRI Pricing'!$A$16:$AP$16,0)),0)</f>
        <v>0</v>
      </c>
    </row>
    <row r="5538" spans="1:5" x14ac:dyDescent="0.25">
      <c r="B5538" s="1">
        <f t="shared" ca="1" si="809"/>
        <v>0</v>
      </c>
      <c r="C5538" s="384">
        <f t="shared" si="808"/>
        <v>45689</v>
      </c>
      <c r="D5538" s="384">
        <f t="shared" si="808"/>
        <v>45716</v>
      </c>
      <c r="E5538" s="385">
        <f ca="1">IFERROR(INDEX('3. GRI Pricing'!$A$16:$AP$616,MATCH('PBI data'!$B5538,'3. GRI Pricing'!$A$16:$A$616,0),MATCH('PBI data'!$D5538,'3. GRI Pricing'!$A$16:$AP$16,0)),0)</f>
        <v>0</v>
      </c>
    </row>
    <row r="5539" spans="1:5" x14ac:dyDescent="0.25">
      <c r="B5539" s="1">
        <f t="shared" ca="1" si="809"/>
        <v>0</v>
      </c>
      <c r="C5539" s="384">
        <f t="shared" si="808"/>
        <v>45717</v>
      </c>
      <c r="D5539" s="384">
        <f t="shared" si="808"/>
        <v>45747</v>
      </c>
      <c r="E5539" s="385">
        <f ca="1">IFERROR(INDEX('3. GRI Pricing'!$A$16:$AP$616,MATCH('PBI data'!$B5539,'3. GRI Pricing'!$A$16:$A$616,0),MATCH('PBI data'!$D5539,'3. GRI Pricing'!$A$16:$AP$16,0)),0)</f>
        <v>0</v>
      </c>
    </row>
    <row r="5540" spans="1:5" x14ac:dyDescent="0.25">
      <c r="B5540" s="1">
        <f t="shared" ca="1" si="809"/>
        <v>0</v>
      </c>
      <c r="C5540" s="384">
        <f t="shared" si="808"/>
        <v>45748</v>
      </c>
      <c r="D5540" s="384">
        <f t="shared" si="808"/>
        <v>45777</v>
      </c>
      <c r="E5540" s="385">
        <f ca="1">IFERROR(INDEX('3. GRI Pricing'!$A$16:$AP$616,MATCH('PBI data'!$B5540,'3. GRI Pricing'!$A$16:$A$616,0),MATCH('PBI data'!$D5540,'3. GRI Pricing'!$A$16:$AP$16,0)),0)</f>
        <v>0</v>
      </c>
    </row>
    <row r="5541" spans="1:5" x14ac:dyDescent="0.25">
      <c r="B5541" s="1">
        <f t="shared" ca="1" si="809"/>
        <v>0</v>
      </c>
      <c r="C5541" s="384">
        <f t="shared" si="808"/>
        <v>45778</v>
      </c>
      <c r="D5541" s="384">
        <f t="shared" si="808"/>
        <v>45808</v>
      </c>
      <c r="E5541" s="385">
        <f ca="1">IFERROR(INDEX('3. GRI Pricing'!$A$16:$AP$616,MATCH('PBI data'!$B5541,'3. GRI Pricing'!$A$16:$A$616,0),MATCH('PBI data'!$D5541,'3. GRI Pricing'!$A$16:$AP$16,0)),0)</f>
        <v>0</v>
      </c>
    </row>
    <row r="5542" spans="1:5" x14ac:dyDescent="0.25">
      <c r="B5542" s="1">
        <f t="shared" ca="1" si="809"/>
        <v>0</v>
      </c>
      <c r="C5542" s="384">
        <f t="shared" si="808"/>
        <v>45809</v>
      </c>
      <c r="D5542" s="384">
        <f t="shared" si="808"/>
        <v>45838</v>
      </c>
      <c r="E5542" s="385">
        <f ca="1">IFERROR(INDEX('3. GRI Pricing'!$A$16:$AP$616,MATCH('PBI data'!$B5542,'3. GRI Pricing'!$A$16:$A$616,0),MATCH('PBI data'!$D5542,'3. GRI Pricing'!$A$16:$AP$16,0)),0)</f>
        <v>0</v>
      </c>
    </row>
    <row r="5543" spans="1:5" x14ac:dyDescent="0.25">
      <c r="B5543" s="1">
        <f t="shared" ca="1" si="809"/>
        <v>0</v>
      </c>
      <c r="C5543" s="384">
        <f t="shared" si="808"/>
        <v>45839</v>
      </c>
      <c r="D5543" s="384">
        <f t="shared" si="808"/>
        <v>45869</v>
      </c>
      <c r="E5543" s="385">
        <f ca="1">IFERROR(INDEX('3. GRI Pricing'!$A$16:$AP$616,MATCH('PBI data'!$B5543,'3. GRI Pricing'!$A$16:$A$616,0),MATCH('PBI data'!$D5543,'3. GRI Pricing'!$A$16:$AP$16,0)),0)</f>
        <v>0</v>
      </c>
    </row>
    <row r="5544" spans="1:5" x14ac:dyDescent="0.25">
      <c r="B5544" s="1">
        <f t="shared" ca="1" si="809"/>
        <v>0</v>
      </c>
      <c r="C5544" s="384">
        <f t="shared" si="808"/>
        <v>45870</v>
      </c>
      <c r="D5544" s="384">
        <f t="shared" si="808"/>
        <v>45900</v>
      </c>
      <c r="E5544" s="385">
        <f ca="1">IFERROR(INDEX('3. GRI Pricing'!$A$16:$AP$616,MATCH('PBI data'!$B5544,'3. GRI Pricing'!$A$16:$A$616,0),MATCH('PBI data'!$D5544,'3. GRI Pricing'!$A$16:$AP$16,0)),0)</f>
        <v>0</v>
      </c>
    </row>
    <row r="5545" spans="1:5" x14ac:dyDescent="0.25">
      <c r="B5545" s="1">
        <f t="shared" ca="1" si="809"/>
        <v>0</v>
      </c>
      <c r="C5545" s="384">
        <f t="shared" si="808"/>
        <v>45901</v>
      </c>
      <c r="D5545" s="384">
        <f t="shared" si="808"/>
        <v>45930</v>
      </c>
      <c r="E5545" s="385">
        <f ca="1">IFERROR(INDEX('3. GRI Pricing'!$A$16:$AP$616,MATCH('PBI data'!$B5545,'3. GRI Pricing'!$A$16:$A$616,0),MATCH('PBI data'!$D5545,'3. GRI Pricing'!$A$16:$AP$16,0)),0)</f>
        <v>0</v>
      </c>
    </row>
    <row r="5546" spans="1:5" x14ac:dyDescent="0.25">
      <c r="A5546" s="381">
        <f>A5534+1</f>
        <v>463</v>
      </c>
      <c r="B5546" s="383">
        <f ca="1">OFFSET('3. GRI Pricing'!$A$16,'PBI data'!A5546,0)</f>
        <v>0</v>
      </c>
      <c r="C5546" s="384">
        <f t="shared" si="808"/>
        <v>45566</v>
      </c>
      <c r="D5546" s="384">
        <f t="shared" si="808"/>
        <v>45596</v>
      </c>
      <c r="E5546" s="385">
        <f ca="1">IFERROR(INDEX('3. GRI Pricing'!$A$16:$AP$616,MATCH('PBI data'!$B5546,'3. GRI Pricing'!$A$16:$A$616,0),MATCH('PBI data'!$D5546,'3. GRI Pricing'!$A$16:$AP$16,0)),0)</f>
        <v>0</v>
      </c>
    </row>
    <row r="5547" spans="1:5" x14ac:dyDescent="0.25">
      <c r="B5547" s="1">
        <f ca="1">B5546</f>
        <v>0</v>
      </c>
      <c r="C5547" s="384">
        <f t="shared" si="808"/>
        <v>45597</v>
      </c>
      <c r="D5547" s="384">
        <f t="shared" si="808"/>
        <v>45626</v>
      </c>
      <c r="E5547" s="385">
        <f ca="1">IFERROR(INDEX('3. GRI Pricing'!$A$16:$AP$616,MATCH('PBI data'!$B5547,'3. GRI Pricing'!$A$16:$A$616,0),MATCH('PBI data'!$D5547,'3. GRI Pricing'!$A$16:$AP$16,0)),0)</f>
        <v>0</v>
      </c>
    </row>
    <row r="5548" spans="1:5" x14ac:dyDescent="0.25">
      <c r="B5548" s="1">
        <f t="shared" ref="B5548:B5557" ca="1" si="810">B5547</f>
        <v>0</v>
      </c>
      <c r="C5548" s="384">
        <f t="shared" si="808"/>
        <v>45627</v>
      </c>
      <c r="D5548" s="384">
        <f t="shared" si="808"/>
        <v>45657</v>
      </c>
      <c r="E5548" s="385">
        <f ca="1">IFERROR(INDEX('3. GRI Pricing'!$A$16:$AP$616,MATCH('PBI data'!$B5548,'3. GRI Pricing'!$A$16:$A$616,0),MATCH('PBI data'!$D5548,'3. GRI Pricing'!$A$16:$AP$16,0)),0)</f>
        <v>0</v>
      </c>
    </row>
    <row r="5549" spans="1:5" x14ac:dyDescent="0.25">
      <c r="B5549" s="1">
        <f t="shared" ca="1" si="810"/>
        <v>0</v>
      </c>
      <c r="C5549" s="384">
        <f t="shared" si="808"/>
        <v>45658</v>
      </c>
      <c r="D5549" s="384">
        <f t="shared" si="808"/>
        <v>45688</v>
      </c>
      <c r="E5549" s="385">
        <f ca="1">IFERROR(INDEX('3. GRI Pricing'!$A$16:$AP$616,MATCH('PBI data'!$B5549,'3. GRI Pricing'!$A$16:$A$616,0),MATCH('PBI data'!$D5549,'3. GRI Pricing'!$A$16:$AP$16,0)),0)</f>
        <v>0</v>
      </c>
    </row>
    <row r="5550" spans="1:5" x14ac:dyDescent="0.25">
      <c r="B5550" s="1">
        <f t="shared" ca="1" si="810"/>
        <v>0</v>
      </c>
      <c r="C5550" s="384">
        <f t="shared" si="808"/>
        <v>45689</v>
      </c>
      <c r="D5550" s="384">
        <f t="shared" si="808"/>
        <v>45716</v>
      </c>
      <c r="E5550" s="385">
        <f ca="1">IFERROR(INDEX('3. GRI Pricing'!$A$16:$AP$616,MATCH('PBI data'!$B5550,'3. GRI Pricing'!$A$16:$A$616,0),MATCH('PBI data'!$D5550,'3. GRI Pricing'!$A$16:$AP$16,0)),0)</f>
        <v>0</v>
      </c>
    </row>
    <row r="5551" spans="1:5" x14ac:dyDescent="0.25">
      <c r="B5551" s="1">
        <f t="shared" ca="1" si="810"/>
        <v>0</v>
      </c>
      <c r="C5551" s="384">
        <f t="shared" ref="C5551:D5566" si="811">C5539</f>
        <v>45717</v>
      </c>
      <c r="D5551" s="384">
        <f t="shared" si="811"/>
        <v>45747</v>
      </c>
      <c r="E5551" s="385">
        <f ca="1">IFERROR(INDEX('3. GRI Pricing'!$A$16:$AP$616,MATCH('PBI data'!$B5551,'3. GRI Pricing'!$A$16:$A$616,0),MATCH('PBI data'!$D5551,'3. GRI Pricing'!$A$16:$AP$16,0)),0)</f>
        <v>0</v>
      </c>
    </row>
    <row r="5552" spans="1:5" x14ac:dyDescent="0.25">
      <c r="B5552" s="1">
        <f t="shared" ca="1" si="810"/>
        <v>0</v>
      </c>
      <c r="C5552" s="384">
        <f t="shared" si="811"/>
        <v>45748</v>
      </c>
      <c r="D5552" s="384">
        <f t="shared" si="811"/>
        <v>45777</v>
      </c>
      <c r="E5552" s="385">
        <f ca="1">IFERROR(INDEX('3. GRI Pricing'!$A$16:$AP$616,MATCH('PBI data'!$B5552,'3. GRI Pricing'!$A$16:$A$616,0),MATCH('PBI data'!$D5552,'3. GRI Pricing'!$A$16:$AP$16,0)),0)</f>
        <v>0</v>
      </c>
    </row>
    <row r="5553" spans="1:5" x14ac:dyDescent="0.25">
      <c r="B5553" s="1">
        <f t="shared" ca="1" si="810"/>
        <v>0</v>
      </c>
      <c r="C5553" s="384">
        <f t="shared" si="811"/>
        <v>45778</v>
      </c>
      <c r="D5553" s="384">
        <f t="shared" si="811"/>
        <v>45808</v>
      </c>
      <c r="E5553" s="385">
        <f ca="1">IFERROR(INDEX('3. GRI Pricing'!$A$16:$AP$616,MATCH('PBI data'!$B5553,'3. GRI Pricing'!$A$16:$A$616,0),MATCH('PBI data'!$D5553,'3. GRI Pricing'!$A$16:$AP$16,0)),0)</f>
        <v>0</v>
      </c>
    </row>
    <row r="5554" spans="1:5" x14ac:dyDescent="0.25">
      <c r="B5554" s="1">
        <f t="shared" ca="1" si="810"/>
        <v>0</v>
      </c>
      <c r="C5554" s="384">
        <f t="shared" si="811"/>
        <v>45809</v>
      </c>
      <c r="D5554" s="384">
        <f t="shared" si="811"/>
        <v>45838</v>
      </c>
      <c r="E5554" s="385">
        <f ca="1">IFERROR(INDEX('3. GRI Pricing'!$A$16:$AP$616,MATCH('PBI data'!$B5554,'3. GRI Pricing'!$A$16:$A$616,0),MATCH('PBI data'!$D5554,'3. GRI Pricing'!$A$16:$AP$16,0)),0)</f>
        <v>0</v>
      </c>
    </row>
    <row r="5555" spans="1:5" x14ac:dyDescent="0.25">
      <c r="B5555" s="1">
        <f t="shared" ca="1" si="810"/>
        <v>0</v>
      </c>
      <c r="C5555" s="384">
        <f t="shared" si="811"/>
        <v>45839</v>
      </c>
      <c r="D5555" s="384">
        <f t="shared" si="811"/>
        <v>45869</v>
      </c>
      <c r="E5555" s="385">
        <f ca="1">IFERROR(INDEX('3. GRI Pricing'!$A$16:$AP$616,MATCH('PBI data'!$B5555,'3. GRI Pricing'!$A$16:$A$616,0),MATCH('PBI data'!$D5555,'3. GRI Pricing'!$A$16:$AP$16,0)),0)</f>
        <v>0</v>
      </c>
    </row>
    <row r="5556" spans="1:5" x14ac:dyDescent="0.25">
      <c r="B5556" s="1">
        <f t="shared" ca="1" si="810"/>
        <v>0</v>
      </c>
      <c r="C5556" s="384">
        <f t="shared" si="811"/>
        <v>45870</v>
      </c>
      <c r="D5556" s="384">
        <f t="shared" si="811"/>
        <v>45900</v>
      </c>
      <c r="E5556" s="385">
        <f ca="1">IFERROR(INDEX('3. GRI Pricing'!$A$16:$AP$616,MATCH('PBI data'!$B5556,'3. GRI Pricing'!$A$16:$A$616,0),MATCH('PBI data'!$D5556,'3. GRI Pricing'!$A$16:$AP$16,0)),0)</f>
        <v>0</v>
      </c>
    </row>
    <row r="5557" spans="1:5" x14ac:dyDescent="0.25">
      <c r="B5557" s="1">
        <f t="shared" ca="1" si="810"/>
        <v>0</v>
      </c>
      <c r="C5557" s="384">
        <f t="shared" si="811"/>
        <v>45901</v>
      </c>
      <c r="D5557" s="384">
        <f t="shared" si="811"/>
        <v>45930</v>
      </c>
      <c r="E5557" s="385">
        <f ca="1">IFERROR(INDEX('3. GRI Pricing'!$A$16:$AP$616,MATCH('PBI data'!$B5557,'3. GRI Pricing'!$A$16:$A$616,0),MATCH('PBI data'!$D5557,'3. GRI Pricing'!$A$16:$AP$16,0)),0)</f>
        <v>0</v>
      </c>
    </row>
    <row r="5558" spans="1:5" x14ac:dyDescent="0.25">
      <c r="A5558" s="381">
        <f>A5546+1</f>
        <v>464</v>
      </c>
      <c r="B5558" s="383">
        <f ca="1">OFFSET('3. GRI Pricing'!$A$16,'PBI data'!A5558,0)</f>
        <v>0</v>
      </c>
      <c r="C5558" s="384">
        <f t="shared" si="811"/>
        <v>45566</v>
      </c>
      <c r="D5558" s="384">
        <f t="shared" si="811"/>
        <v>45596</v>
      </c>
      <c r="E5558" s="385">
        <f ca="1">IFERROR(INDEX('3. GRI Pricing'!$A$16:$AP$616,MATCH('PBI data'!$B5558,'3. GRI Pricing'!$A$16:$A$616,0),MATCH('PBI data'!$D5558,'3. GRI Pricing'!$A$16:$AP$16,0)),0)</f>
        <v>0</v>
      </c>
    </row>
    <row r="5559" spans="1:5" x14ac:dyDescent="0.25">
      <c r="B5559" s="1">
        <f ca="1">B5558</f>
        <v>0</v>
      </c>
      <c r="C5559" s="384">
        <f t="shared" si="811"/>
        <v>45597</v>
      </c>
      <c r="D5559" s="384">
        <f t="shared" si="811"/>
        <v>45626</v>
      </c>
      <c r="E5559" s="385">
        <f ca="1">IFERROR(INDEX('3. GRI Pricing'!$A$16:$AP$616,MATCH('PBI data'!$B5559,'3. GRI Pricing'!$A$16:$A$616,0),MATCH('PBI data'!$D5559,'3. GRI Pricing'!$A$16:$AP$16,0)),0)</f>
        <v>0</v>
      </c>
    </row>
    <row r="5560" spans="1:5" x14ac:dyDescent="0.25">
      <c r="B5560" s="1">
        <f t="shared" ref="B5560:B5569" ca="1" si="812">B5559</f>
        <v>0</v>
      </c>
      <c r="C5560" s="384">
        <f t="shared" si="811"/>
        <v>45627</v>
      </c>
      <c r="D5560" s="384">
        <f t="shared" si="811"/>
        <v>45657</v>
      </c>
      <c r="E5560" s="385">
        <f ca="1">IFERROR(INDEX('3. GRI Pricing'!$A$16:$AP$616,MATCH('PBI data'!$B5560,'3. GRI Pricing'!$A$16:$A$616,0),MATCH('PBI data'!$D5560,'3. GRI Pricing'!$A$16:$AP$16,0)),0)</f>
        <v>0</v>
      </c>
    </row>
    <row r="5561" spans="1:5" x14ac:dyDescent="0.25">
      <c r="B5561" s="1">
        <f t="shared" ca="1" si="812"/>
        <v>0</v>
      </c>
      <c r="C5561" s="384">
        <f t="shared" si="811"/>
        <v>45658</v>
      </c>
      <c r="D5561" s="384">
        <f t="shared" si="811"/>
        <v>45688</v>
      </c>
      <c r="E5561" s="385">
        <f ca="1">IFERROR(INDEX('3. GRI Pricing'!$A$16:$AP$616,MATCH('PBI data'!$B5561,'3. GRI Pricing'!$A$16:$A$616,0),MATCH('PBI data'!$D5561,'3. GRI Pricing'!$A$16:$AP$16,0)),0)</f>
        <v>0</v>
      </c>
    </row>
    <row r="5562" spans="1:5" x14ac:dyDescent="0.25">
      <c r="B5562" s="1">
        <f t="shared" ca="1" si="812"/>
        <v>0</v>
      </c>
      <c r="C5562" s="384">
        <f t="shared" si="811"/>
        <v>45689</v>
      </c>
      <c r="D5562" s="384">
        <f t="shared" si="811"/>
        <v>45716</v>
      </c>
      <c r="E5562" s="385">
        <f ca="1">IFERROR(INDEX('3. GRI Pricing'!$A$16:$AP$616,MATCH('PBI data'!$B5562,'3. GRI Pricing'!$A$16:$A$616,0),MATCH('PBI data'!$D5562,'3. GRI Pricing'!$A$16:$AP$16,0)),0)</f>
        <v>0</v>
      </c>
    </row>
    <row r="5563" spans="1:5" x14ac:dyDescent="0.25">
      <c r="B5563" s="1">
        <f t="shared" ca="1" si="812"/>
        <v>0</v>
      </c>
      <c r="C5563" s="384">
        <f t="shared" si="811"/>
        <v>45717</v>
      </c>
      <c r="D5563" s="384">
        <f t="shared" si="811"/>
        <v>45747</v>
      </c>
      <c r="E5563" s="385">
        <f ca="1">IFERROR(INDEX('3. GRI Pricing'!$A$16:$AP$616,MATCH('PBI data'!$B5563,'3. GRI Pricing'!$A$16:$A$616,0),MATCH('PBI data'!$D5563,'3. GRI Pricing'!$A$16:$AP$16,0)),0)</f>
        <v>0</v>
      </c>
    </row>
    <row r="5564" spans="1:5" x14ac:dyDescent="0.25">
      <c r="B5564" s="1">
        <f t="shared" ca="1" si="812"/>
        <v>0</v>
      </c>
      <c r="C5564" s="384">
        <f t="shared" si="811"/>
        <v>45748</v>
      </c>
      <c r="D5564" s="384">
        <f t="shared" si="811"/>
        <v>45777</v>
      </c>
      <c r="E5564" s="385">
        <f ca="1">IFERROR(INDEX('3. GRI Pricing'!$A$16:$AP$616,MATCH('PBI data'!$B5564,'3. GRI Pricing'!$A$16:$A$616,0),MATCH('PBI data'!$D5564,'3. GRI Pricing'!$A$16:$AP$16,0)),0)</f>
        <v>0</v>
      </c>
    </row>
    <row r="5565" spans="1:5" x14ac:dyDescent="0.25">
      <c r="B5565" s="1">
        <f t="shared" ca="1" si="812"/>
        <v>0</v>
      </c>
      <c r="C5565" s="384">
        <f t="shared" si="811"/>
        <v>45778</v>
      </c>
      <c r="D5565" s="384">
        <f t="shared" si="811"/>
        <v>45808</v>
      </c>
      <c r="E5565" s="385">
        <f ca="1">IFERROR(INDEX('3. GRI Pricing'!$A$16:$AP$616,MATCH('PBI data'!$B5565,'3. GRI Pricing'!$A$16:$A$616,0),MATCH('PBI data'!$D5565,'3. GRI Pricing'!$A$16:$AP$16,0)),0)</f>
        <v>0</v>
      </c>
    </row>
    <row r="5566" spans="1:5" x14ac:dyDescent="0.25">
      <c r="B5566" s="1">
        <f t="shared" ca="1" si="812"/>
        <v>0</v>
      </c>
      <c r="C5566" s="384">
        <f t="shared" si="811"/>
        <v>45809</v>
      </c>
      <c r="D5566" s="384">
        <f t="shared" si="811"/>
        <v>45838</v>
      </c>
      <c r="E5566" s="385">
        <f ca="1">IFERROR(INDEX('3. GRI Pricing'!$A$16:$AP$616,MATCH('PBI data'!$B5566,'3. GRI Pricing'!$A$16:$A$616,0),MATCH('PBI data'!$D5566,'3. GRI Pricing'!$A$16:$AP$16,0)),0)</f>
        <v>0</v>
      </c>
    </row>
    <row r="5567" spans="1:5" x14ac:dyDescent="0.25">
      <c r="B5567" s="1">
        <f t="shared" ca="1" si="812"/>
        <v>0</v>
      </c>
      <c r="C5567" s="384">
        <f t="shared" ref="C5567:D5582" si="813">C5555</f>
        <v>45839</v>
      </c>
      <c r="D5567" s="384">
        <f t="shared" si="813"/>
        <v>45869</v>
      </c>
      <c r="E5567" s="385">
        <f ca="1">IFERROR(INDEX('3. GRI Pricing'!$A$16:$AP$616,MATCH('PBI data'!$B5567,'3. GRI Pricing'!$A$16:$A$616,0),MATCH('PBI data'!$D5567,'3. GRI Pricing'!$A$16:$AP$16,0)),0)</f>
        <v>0</v>
      </c>
    </row>
    <row r="5568" spans="1:5" x14ac:dyDescent="0.25">
      <c r="B5568" s="1">
        <f t="shared" ca="1" si="812"/>
        <v>0</v>
      </c>
      <c r="C5568" s="384">
        <f t="shared" si="813"/>
        <v>45870</v>
      </c>
      <c r="D5568" s="384">
        <f t="shared" si="813"/>
        <v>45900</v>
      </c>
      <c r="E5568" s="385">
        <f ca="1">IFERROR(INDEX('3. GRI Pricing'!$A$16:$AP$616,MATCH('PBI data'!$B5568,'3. GRI Pricing'!$A$16:$A$616,0),MATCH('PBI data'!$D5568,'3. GRI Pricing'!$A$16:$AP$16,0)),0)</f>
        <v>0</v>
      </c>
    </row>
    <row r="5569" spans="1:5" x14ac:dyDescent="0.25">
      <c r="B5569" s="1">
        <f t="shared" ca="1" si="812"/>
        <v>0</v>
      </c>
      <c r="C5569" s="384">
        <f t="shared" si="813"/>
        <v>45901</v>
      </c>
      <c r="D5569" s="384">
        <f t="shared" si="813"/>
        <v>45930</v>
      </c>
      <c r="E5569" s="385">
        <f ca="1">IFERROR(INDEX('3. GRI Pricing'!$A$16:$AP$616,MATCH('PBI data'!$B5569,'3. GRI Pricing'!$A$16:$A$616,0),MATCH('PBI data'!$D5569,'3. GRI Pricing'!$A$16:$AP$16,0)),0)</f>
        <v>0</v>
      </c>
    </row>
    <row r="5570" spans="1:5" x14ac:dyDescent="0.25">
      <c r="A5570" s="381">
        <f>A5558+1</f>
        <v>465</v>
      </c>
      <c r="B5570" s="383">
        <f ca="1">OFFSET('3. GRI Pricing'!$A$16,'PBI data'!A5570,0)</f>
        <v>0</v>
      </c>
      <c r="C5570" s="384">
        <f t="shared" si="813"/>
        <v>45566</v>
      </c>
      <c r="D5570" s="384">
        <f t="shared" si="813"/>
        <v>45596</v>
      </c>
      <c r="E5570" s="385">
        <f ca="1">IFERROR(INDEX('3. GRI Pricing'!$A$16:$AP$616,MATCH('PBI data'!$B5570,'3. GRI Pricing'!$A$16:$A$616,0),MATCH('PBI data'!$D5570,'3. GRI Pricing'!$A$16:$AP$16,0)),0)</f>
        <v>0</v>
      </c>
    </row>
    <row r="5571" spans="1:5" x14ac:dyDescent="0.25">
      <c r="B5571" s="1">
        <f ca="1">B5570</f>
        <v>0</v>
      </c>
      <c r="C5571" s="384">
        <f t="shared" si="813"/>
        <v>45597</v>
      </c>
      <c r="D5571" s="384">
        <f t="shared" si="813"/>
        <v>45626</v>
      </c>
      <c r="E5571" s="385">
        <f ca="1">IFERROR(INDEX('3. GRI Pricing'!$A$16:$AP$616,MATCH('PBI data'!$B5571,'3. GRI Pricing'!$A$16:$A$616,0),MATCH('PBI data'!$D5571,'3. GRI Pricing'!$A$16:$AP$16,0)),0)</f>
        <v>0</v>
      </c>
    </row>
    <row r="5572" spans="1:5" x14ac:dyDescent="0.25">
      <c r="B5572" s="1">
        <f t="shared" ref="B5572:B5581" ca="1" si="814">B5571</f>
        <v>0</v>
      </c>
      <c r="C5572" s="384">
        <f t="shared" si="813"/>
        <v>45627</v>
      </c>
      <c r="D5572" s="384">
        <f t="shared" si="813"/>
        <v>45657</v>
      </c>
      <c r="E5572" s="385">
        <f ca="1">IFERROR(INDEX('3. GRI Pricing'!$A$16:$AP$616,MATCH('PBI data'!$B5572,'3. GRI Pricing'!$A$16:$A$616,0),MATCH('PBI data'!$D5572,'3. GRI Pricing'!$A$16:$AP$16,0)),0)</f>
        <v>0</v>
      </c>
    </row>
    <row r="5573" spans="1:5" x14ac:dyDescent="0.25">
      <c r="B5573" s="1">
        <f t="shared" ca="1" si="814"/>
        <v>0</v>
      </c>
      <c r="C5573" s="384">
        <f t="shared" si="813"/>
        <v>45658</v>
      </c>
      <c r="D5573" s="384">
        <f t="shared" si="813"/>
        <v>45688</v>
      </c>
      <c r="E5573" s="385">
        <f ca="1">IFERROR(INDEX('3. GRI Pricing'!$A$16:$AP$616,MATCH('PBI data'!$B5573,'3. GRI Pricing'!$A$16:$A$616,0),MATCH('PBI data'!$D5573,'3. GRI Pricing'!$A$16:$AP$16,0)),0)</f>
        <v>0</v>
      </c>
    </row>
    <row r="5574" spans="1:5" x14ac:dyDescent="0.25">
      <c r="B5574" s="1">
        <f t="shared" ca="1" si="814"/>
        <v>0</v>
      </c>
      <c r="C5574" s="384">
        <f t="shared" si="813"/>
        <v>45689</v>
      </c>
      <c r="D5574" s="384">
        <f t="shared" si="813"/>
        <v>45716</v>
      </c>
      <c r="E5574" s="385">
        <f ca="1">IFERROR(INDEX('3. GRI Pricing'!$A$16:$AP$616,MATCH('PBI data'!$B5574,'3. GRI Pricing'!$A$16:$A$616,0),MATCH('PBI data'!$D5574,'3. GRI Pricing'!$A$16:$AP$16,0)),0)</f>
        <v>0</v>
      </c>
    </row>
    <row r="5575" spans="1:5" x14ac:dyDescent="0.25">
      <c r="B5575" s="1">
        <f t="shared" ca="1" si="814"/>
        <v>0</v>
      </c>
      <c r="C5575" s="384">
        <f t="shared" si="813"/>
        <v>45717</v>
      </c>
      <c r="D5575" s="384">
        <f t="shared" si="813"/>
        <v>45747</v>
      </c>
      <c r="E5575" s="385">
        <f ca="1">IFERROR(INDEX('3. GRI Pricing'!$A$16:$AP$616,MATCH('PBI data'!$B5575,'3. GRI Pricing'!$A$16:$A$616,0),MATCH('PBI data'!$D5575,'3. GRI Pricing'!$A$16:$AP$16,0)),0)</f>
        <v>0</v>
      </c>
    </row>
    <row r="5576" spans="1:5" x14ac:dyDescent="0.25">
      <c r="B5576" s="1">
        <f t="shared" ca="1" si="814"/>
        <v>0</v>
      </c>
      <c r="C5576" s="384">
        <f t="shared" si="813"/>
        <v>45748</v>
      </c>
      <c r="D5576" s="384">
        <f t="shared" si="813"/>
        <v>45777</v>
      </c>
      <c r="E5576" s="385">
        <f ca="1">IFERROR(INDEX('3. GRI Pricing'!$A$16:$AP$616,MATCH('PBI data'!$B5576,'3. GRI Pricing'!$A$16:$A$616,0),MATCH('PBI data'!$D5576,'3. GRI Pricing'!$A$16:$AP$16,0)),0)</f>
        <v>0</v>
      </c>
    </row>
    <row r="5577" spans="1:5" x14ac:dyDescent="0.25">
      <c r="B5577" s="1">
        <f t="shared" ca="1" si="814"/>
        <v>0</v>
      </c>
      <c r="C5577" s="384">
        <f t="shared" si="813"/>
        <v>45778</v>
      </c>
      <c r="D5577" s="384">
        <f t="shared" si="813"/>
        <v>45808</v>
      </c>
      <c r="E5577" s="385">
        <f ca="1">IFERROR(INDEX('3. GRI Pricing'!$A$16:$AP$616,MATCH('PBI data'!$B5577,'3. GRI Pricing'!$A$16:$A$616,0),MATCH('PBI data'!$D5577,'3. GRI Pricing'!$A$16:$AP$16,0)),0)</f>
        <v>0</v>
      </c>
    </row>
    <row r="5578" spans="1:5" x14ac:dyDescent="0.25">
      <c r="B5578" s="1">
        <f t="shared" ca="1" si="814"/>
        <v>0</v>
      </c>
      <c r="C5578" s="384">
        <f t="shared" si="813"/>
        <v>45809</v>
      </c>
      <c r="D5578" s="384">
        <f t="shared" si="813"/>
        <v>45838</v>
      </c>
      <c r="E5578" s="385">
        <f ca="1">IFERROR(INDEX('3. GRI Pricing'!$A$16:$AP$616,MATCH('PBI data'!$B5578,'3. GRI Pricing'!$A$16:$A$616,0),MATCH('PBI data'!$D5578,'3. GRI Pricing'!$A$16:$AP$16,0)),0)</f>
        <v>0</v>
      </c>
    </row>
    <row r="5579" spans="1:5" x14ac:dyDescent="0.25">
      <c r="B5579" s="1">
        <f t="shared" ca="1" si="814"/>
        <v>0</v>
      </c>
      <c r="C5579" s="384">
        <f t="shared" si="813"/>
        <v>45839</v>
      </c>
      <c r="D5579" s="384">
        <f t="shared" si="813"/>
        <v>45869</v>
      </c>
      <c r="E5579" s="385">
        <f ca="1">IFERROR(INDEX('3. GRI Pricing'!$A$16:$AP$616,MATCH('PBI data'!$B5579,'3. GRI Pricing'!$A$16:$A$616,0),MATCH('PBI data'!$D5579,'3. GRI Pricing'!$A$16:$AP$16,0)),0)</f>
        <v>0</v>
      </c>
    </row>
    <row r="5580" spans="1:5" x14ac:dyDescent="0.25">
      <c r="B5580" s="1">
        <f t="shared" ca="1" si="814"/>
        <v>0</v>
      </c>
      <c r="C5580" s="384">
        <f t="shared" si="813"/>
        <v>45870</v>
      </c>
      <c r="D5580" s="384">
        <f t="shared" si="813"/>
        <v>45900</v>
      </c>
      <c r="E5580" s="385">
        <f ca="1">IFERROR(INDEX('3. GRI Pricing'!$A$16:$AP$616,MATCH('PBI data'!$B5580,'3. GRI Pricing'!$A$16:$A$616,0),MATCH('PBI data'!$D5580,'3. GRI Pricing'!$A$16:$AP$16,0)),0)</f>
        <v>0</v>
      </c>
    </row>
    <row r="5581" spans="1:5" x14ac:dyDescent="0.25">
      <c r="B5581" s="1">
        <f t="shared" ca="1" si="814"/>
        <v>0</v>
      </c>
      <c r="C5581" s="384">
        <f t="shared" si="813"/>
        <v>45901</v>
      </c>
      <c r="D5581" s="384">
        <f t="shared" si="813"/>
        <v>45930</v>
      </c>
      <c r="E5581" s="385">
        <f ca="1">IFERROR(INDEX('3. GRI Pricing'!$A$16:$AP$616,MATCH('PBI data'!$B5581,'3. GRI Pricing'!$A$16:$A$616,0),MATCH('PBI data'!$D5581,'3. GRI Pricing'!$A$16:$AP$16,0)),0)</f>
        <v>0</v>
      </c>
    </row>
    <row r="5582" spans="1:5" x14ac:dyDescent="0.25">
      <c r="A5582" s="381">
        <f>A5570+1</f>
        <v>466</v>
      </c>
      <c r="B5582" s="383">
        <f ca="1">OFFSET('3. GRI Pricing'!$A$16,'PBI data'!A5582,0)</f>
        <v>0</v>
      </c>
      <c r="C5582" s="384">
        <f t="shared" si="813"/>
        <v>45566</v>
      </c>
      <c r="D5582" s="384">
        <f t="shared" si="813"/>
        <v>45596</v>
      </c>
      <c r="E5582" s="385">
        <f ca="1">IFERROR(INDEX('3. GRI Pricing'!$A$16:$AP$616,MATCH('PBI data'!$B5582,'3. GRI Pricing'!$A$16:$A$616,0),MATCH('PBI data'!$D5582,'3. GRI Pricing'!$A$16:$AP$16,0)),0)</f>
        <v>0</v>
      </c>
    </row>
    <row r="5583" spans="1:5" x14ac:dyDescent="0.25">
      <c r="B5583" s="1">
        <f ca="1">B5582</f>
        <v>0</v>
      </c>
      <c r="C5583" s="384">
        <f t="shared" ref="C5583:D5598" si="815">C5571</f>
        <v>45597</v>
      </c>
      <c r="D5583" s="384">
        <f t="shared" si="815"/>
        <v>45626</v>
      </c>
      <c r="E5583" s="385">
        <f ca="1">IFERROR(INDEX('3. GRI Pricing'!$A$16:$AP$616,MATCH('PBI data'!$B5583,'3. GRI Pricing'!$A$16:$A$616,0),MATCH('PBI data'!$D5583,'3. GRI Pricing'!$A$16:$AP$16,0)),0)</f>
        <v>0</v>
      </c>
    </row>
    <row r="5584" spans="1:5" x14ac:dyDescent="0.25">
      <c r="B5584" s="1">
        <f t="shared" ref="B5584:B5593" ca="1" si="816">B5583</f>
        <v>0</v>
      </c>
      <c r="C5584" s="384">
        <f t="shared" si="815"/>
        <v>45627</v>
      </c>
      <c r="D5584" s="384">
        <f t="shared" si="815"/>
        <v>45657</v>
      </c>
      <c r="E5584" s="385">
        <f ca="1">IFERROR(INDEX('3. GRI Pricing'!$A$16:$AP$616,MATCH('PBI data'!$B5584,'3. GRI Pricing'!$A$16:$A$616,0),MATCH('PBI data'!$D5584,'3. GRI Pricing'!$A$16:$AP$16,0)),0)</f>
        <v>0</v>
      </c>
    </row>
    <row r="5585" spans="1:5" x14ac:dyDescent="0.25">
      <c r="B5585" s="1">
        <f t="shared" ca="1" si="816"/>
        <v>0</v>
      </c>
      <c r="C5585" s="384">
        <f t="shared" si="815"/>
        <v>45658</v>
      </c>
      <c r="D5585" s="384">
        <f t="shared" si="815"/>
        <v>45688</v>
      </c>
      <c r="E5585" s="385">
        <f ca="1">IFERROR(INDEX('3. GRI Pricing'!$A$16:$AP$616,MATCH('PBI data'!$B5585,'3. GRI Pricing'!$A$16:$A$616,0),MATCH('PBI data'!$D5585,'3. GRI Pricing'!$A$16:$AP$16,0)),0)</f>
        <v>0</v>
      </c>
    </row>
    <row r="5586" spans="1:5" x14ac:dyDescent="0.25">
      <c r="B5586" s="1">
        <f t="shared" ca="1" si="816"/>
        <v>0</v>
      </c>
      <c r="C5586" s="384">
        <f t="shared" si="815"/>
        <v>45689</v>
      </c>
      <c r="D5586" s="384">
        <f t="shared" si="815"/>
        <v>45716</v>
      </c>
      <c r="E5586" s="385">
        <f ca="1">IFERROR(INDEX('3. GRI Pricing'!$A$16:$AP$616,MATCH('PBI data'!$B5586,'3. GRI Pricing'!$A$16:$A$616,0),MATCH('PBI data'!$D5586,'3. GRI Pricing'!$A$16:$AP$16,0)),0)</f>
        <v>0</v>
      </c>
    </row>
    <row r="5587" spans="1:5" x14ac:dyDescent="0.25">
      <c r="B5587" s="1">
        <f t="shared" ca="1" si="816"/>
        <v>0</v>
      </c>
      <c r="C5587" s="384">
        <f t="shared" si="815"/>
        <v>45717</v>
      </c>
      <c r="D5587" s="384">
        <f t="shared" si="815"/>
        <v>45747</v>
      </c>
      <c r="E5587" s="385">
        <f ca="1">IFERROR(INDEX('3. GRI Pricing'!$A$16:$AP$616,MATCH('PBI data'!$B5587,'3. GRI Pricing'!$A$16:$A$616,0),MATCH('PBI data'!$D5587,'3. GRI Pricing'!$A$16:$AP$16,0)),0)</f>
        <v>0</v>
      </c>
    </row>
    <row r="5588" spans="1:5" x14ac:dyDescent="0.25">
      <c r="B5588" s="1">
        <f t="shared" ca="1" si="816"/>
        <v>0</v>
      </c>
      <c r="C5588" s="384">
        <f t="shared" si="815"/>
        <v>45748</v>
      </c>
      <c r="D5588" s="384">
        <f t="shared" si="815"/>
        <v>45777</v>
      </c>
      <c r="E5588" s="385">
        <f ca="1">IFERROR(INDEX('3. GRI Pricing'!$A$16:$AP$616,MATCH('PBI data'!$B5588,'3. GRI Pricing'!$A$16:$A$616,0),MATCH('PBI data'!$D5588,'3. GRI Pricing'!$A$16:$AP$16,0)),0)</f>
        <v>0</v>
      </c>
    </row>
    <row r="5589" spans="1:5" x14ac:dyDescent="0.25">
      <c r="B5589" s="1">
        <f t="shared" ca="1" si="816"/>
        <v>0</v>
      </c>
      <c r="C5589" s="384">
        <f t="shared" si="815"/>
        <v>45778</v>
      </c>
      <c r="D5589" s="384">
        <f t="shared" si="815"/>
        <v>45808</v>
      </c>
      <c r="E5589" s="385">
        <f ca="1">IFERROR(INDEX('3. GRI Pricing'!$A$16:$AP$616,MATCH('PBI data'!$B5589,'3. GRI Pricing'!$A$16:$A$616,0),MATCH('PBI data'!$D5589,'3. GRI Pricing'!$A$16:$AP$16,0)),0)</f>
        <v>0</v>
      </c>
    </row>
    <row r="5590" spans="1:5" x14ac:dyDescent="0.25">
      <c r="B5590" s="1">
        <f t="shared" ca="1" si="816"/>
        <v>0</v>
      </c>
      <c r="C5590" s="384">
        <f t="shared" si="815"/>
        <v>45809</v>
      </c>
      <c r="D5590" s="384">
        <f t="shared" si="815"/>
        <v>45838</v>
      </c>
      <c r="E5590" s="385">
        <f ca="1">IFERROR(INDEX('3. GRI Pricing'!$A$16:$AP$616,MATCH('PBI data'!$B5590,'3. GRI Pricing'!$A$16:$A$616,0),MATCH('PBI data'!$D5590,'3. GRI Pricing'!$A$16:$AP$16,0)),0)</f>
        <v>0</v>
      </c>
    </row>
    <row r="5591" spans="1:5" x14ac:dyDescent="0.25">
      <c r="B5591" s="1">
        <f t="shared" ca="1" si="816"/>
        <v>0</v>
      </c>
      <c r="C5591" s="384">
        <f t="shared" si="815"/>
        <v>45839</v>
      </c>
      <c r="D5591" s="384">
        <f t="shared" si="815"/>
        <v>45869</v>
      </c>
      <c r="E5591" s="385">
        <f ca="1">IFERROR(INDEX('3. GRI Pricing'!$A$16:$AP$616,MATCH('PBI data'!$B5591,'3. GRI Pricing'!$A$16:$A$616,0),MATCH('PBI data'!$D5591,'3. GRI Pricing'!$A$16:$AP$16,0)),0)</f>
        <v>0</v>
      </c>
    </row>
    <row r="5592" spans="1:5" x14ac:dyDescent="0.25">
      <c r="B5592" s="1">
        <f t="shared" ca="1" si="816"/>
        <v>0</v>
      </c>
      <c r="C5592" s="384">
        <f t="shared" si="815"/>
        <v>45870</v>
      </c>
      <c r="D5592" s="384">
        <f t="shared" si="815"/>
        <v>45900</v>
      </c>
      <c r="E5592" s="385">
        <f ca="1">IFERROR(INDEX('3. GRI Pricing'!$A$16:$AP$616,MATCH('PBI data'!$B5592,'3. GRI Pricing'!$A$16:$A$616,0),MATCH('PBI data'!$D5592,'3. GRI Pricing'!$A$16:$AP$16,0)),0)</f>
        <v>0</v>
      </c>
    </row>
    <row r="5593" spans="1:5" x14ac:dyDescent="0.25">
      <c r="B5593" s="1">
        <f t="shared" ca="1" si="816"/>
        <v>0</v>
      </c>
      <c r="C5593" s="384">
        <f t="shared" si="815"/>
        <v>45901</v>
      </c>
      <c r="D5593" s="384">
        <f t="shared" si="815"/>
        <v>45930</v>
      </c>
      <c r="E5593" s="385">
        <f ca="1">IFERROR(INDEX('3. GRI Pricing'!$A$16:$AP$616,MATCH('PBI data'!$B5593,'3. GRI Pricing'!$A$16:$A$616,0),MATCH('PBI data'!$D5593,'3. GRI Pricing'!$A$16:$AP$16,0)),0)</f>
        <v>0</v>
      </c>
    </row>
    <row r="5594" spans="1:5" x14ac:dyDescent="0.25">
      <c r="A5594" s="381">
        <f>A5582+1</f>
        <v>467</v>
      </c>
      <c r="B5594" s="381">
        <f ca="1">OFFSET('3. GRI Pricing'!$A$16,'PBI data'!A5594,0)</f>
        <v>0</v>
      </c>
      <c r="C5594" s="384">
        <f t="shared" si="815"/>
        <v>45566</v>
      </c>
      <c r="D5594" s="384">
        <f t="shared" si="815"/>
        <v>45596</v>
      </c>
      <c r="E5594" s="385">
        <f ca="1">IFERROR(INDEX('3. GRI Pricing'!$A$16:$AP$616,MATCH('PBI data'!$B5594,'3. GRI Pricing'!$A$16:$A$616,0),MATCH('PBI data'!$D5594,'3. GRI Pricing'!$A$16:$AP$16,0)),0)</f>
        <v>0</v>
      </c>
    </row>
    <row r="5595" spans="1:5" x14ac:dyDescent="0.25">
      <c r="B5595" s="1">
        <f ca="1">B5594</f>
        <v>0</v>
      </c>
      <c r="C5595" s="384">
        <f t="shared" si="815"/>
        <v>45597</v>
      </c>
      <c r="D5595" s="384">
        <f t="shared" si="815"/>
        <v>45626</v>
      </c>
      <c r="E5595" s="385">
        <f ca="1">IFERROR(INDEX('3. GRI Pricing'!$A$16:$AP$616,MATCH('PBI data'!$B5595,'3. GRI Pricing'!$A$16:$A$616,0),MATCH('PBI data'!$D5595,'3. GRI Pricing'!$A$16:$AP$16,0)),0)</f>
        <v>0</v>
      </c>
    </row>
    <row r="5596" spans="1:5" x14ac:dyDescent="0.25">
      <c r="B5596" s="1">
        <f t="shared" ref="B5596:B5605" ca="1" si="817">B5595</f>
        <v>0</v>
      </c>
      <c r="C5596" s="384">
        <f t="shared" si="815"/>
        <v>45627</v>
      </c>
      <c r="D5596" s="384">
        <f t="shared" si="815"/>
        <v>45657</v>
      </c>
      <c r="E5596" s="385">
        <f ca="1">IFERROR(INDEX('3. GRI Pricing'!$A$16:$AP$616,MATCH('PBI data'!$B5596,'3. GRI Pricing'!$A$16:$A$616,0),MATCH('PBI data'!$D5596,'3. GRI Pricing'!$A$16:$AP$16,0)),0)</f>
        <v>0</v>
      </c>
    </row>
    <row r="5597" spans="1:5" x14ac:dyDescent="0.25">
      <c r="B5597" s="1">
        <f t="shared" ca="1" si="817"/>
        <v>0</v>
      </c>
      <c r="C5597" s="384">
        <f t="shared" si="815"/>
        <v>45658</v>
      </c>
      <c r="D5597" s="384">
        <f t="shared" si="815"/>
        <v>45688</v>
      </c>
      <c r="E5597" s="385">
        <f ca="1">IFERROR(INDEX('3. GRI Pricing'!$A$16:$AP$616,MATCH('PBI data'!$B5597,'3. GRI Pricing'!$A$16:$A$616,0),MATCH('PBI data'!$D5597,'3. GRI Pricing'!$A$16:$AP$16,0)),0)</f>
        <v>0</v>
      </c>
    </row>
    <row r="5598" spans="1:5" x14ac:dyDescent="0.25">
      <c r="B5598" s="1">
        <f t="shared" ca="1" si="817"/>
        <v>0</v>
      </c>
      <c r="C5598" s="384">
        <f t="shared" si="815"/>
        <v>45689</v>
      </c>
      <c r="D5598" s="384">
        <f t="shared" si="815"/>
        <v>45716</v>
      </c>
      <c r="E5598" s="385">
        <f ca="1">IFERROR(INDEX('3. GRI Pricing'!$A$16:$AP$616,MATCH('PBI data'!$B5598,'3. GRI Pricing'!$A$16:$A$616,0),MATCH('PBI data'!$D5598,'3. GRI Pricing'!$A$16:$AP$16,0)),0)</f>
        <v>0</v>
      </c>
    </row>
    <row r="5599" spans="1:5" x14ac:dyDescent="0.25">
      <c r="B5599" s="1">
        <f t="shared" ca="1" si="817"/>
        <v>0</v>
      </c>
      <c r="C5599" s="384">
        <f t="shared" ref="C5599:D5614" si="818">C5587</f>
        <v>45717</v>
      </c>
      <c r="D5599" s="384">
        <f t="shared" si="818"/>
        <v>45747</v>
      </c>
      <c r="E5599" s="385">
        <f ca="1">IFERROR(INDEX('3. GRI Pricing'!$A$16:$AP$616,MATCH('PBI data'!$B5599,'3. GRI Pricing'!$A$16:$A$616,0),MATCH('PBI data'!$D5599,'3. GRI Pricing'!$A$16:$AP$16,0)),0)</f>
        <v>0</v>
      </c>
    </row>
    <row r="5600" spans="1:5" x14ac:dyDescent="0.25">
      <c r="B5600" s="1">
        <f t="shared" ca="1" si="817"/>
        <v>0</v>
      </c>
      <c r="C5600" s="384">
        <f t="shared" si="818"/>
        <v>45748</v>
      </c>
      <c r="D5600" s="384">
        <f t="shared" si="818"/>
        <v>45777</v>
      </c>
      <c r="E5600" s="385">
        <f ca="1">IFERROR(INDEX('3. GRI Pricing'!$A$16:$AP$616,MATCH('PBI data'!$B5600,'3. GRI Pricing'!$A$16:$A$616,0),MATCH('PBI data'!$D5600,'3. GRI Pricing'!$A$16:$AP$16,0)),0)</f>
        <v>0</v>
      </c>
    </row>
    <row r="5601" spans="1:5" x14ac:dyDescent="0.25">
      <c r="B5601" s="1">
        <f t="shared" ca="1" si="817"/>
        <v>0</v>
      </c>
      <c r="C5601" s="384">
        <f t="shared" si="818"/>
        <v>45778</v>
      </c>
      <c r="D5601" s="384">
        <f t="shared" si="818"/>
        <v>45808</v>
      </c>
      <c r="E5601" s="385">
        <f ca="1">IFERROR(INDEX('3. GRI Pricing'!$A$16:$AP$616,MATCH('PBI data'!$B5601,'3. GRI Pricing'!$A$16:$A$616,0),MATCH('PBI data'!$D5601,'3. GRI Pricing'!$A$16:$AP$16,0)),0)</f>
        <v>0</v>
      </c>
    </row>
    <row r="5602" spans="1:5" x14ac:dyDescent="0.25">
      <c r="B5602" s="1">
        <f t="shared" ca="1" si="817"/>
        <v>0</v>
      </c>
      <c r="C5602" s="384">
        <f t="shared" si="818"/>
        <v>45809</v>
      </c>
      <c r="D5602" s="384">
        <f t="shared" si="818"/>
        <v>45838</v>
      </c>
      <c r="E5602" s="385">
        <f ca="1">IFERROR(INDEX('3. GRI Pricing'!$A$16:$AP$616,MATCH('PBI data'!$B5602,'3. GRI Pricing'!$A$16:$A$616,0),MATCH('PBI data'!$D5602,'3. GRI Pricing'!$A$16:$AP$16,0)),0)</f>
        <v>0</v>
      </c>
    </row>
    <row r="5603" spans="1:5" x14ac:dyDescent="0.25">
      <c r="B5603" s="1">
        <f t="shared" ca="1" si="817"/>
        <v>0</v>
      </c>
      <c r="C5603" s="384">
        <f t="shared" si="818"/>
        <v>45839</v>
      </c>
      <c r="D5603" s="384">
        <f t="shared" si="818"/>
        <v>45869</v>
      </c>
      <c r="E5603" s="385">
        <f ca="1">IFERROR(INDEX('3. GRI Pricing'!$A$16:$AP$616,MATCH('PBI data'!$B5603,'3. GRI Pricing'!$A$16:$A$616,0),MATCH('PBI data'!$D5603,'3. GRI Pricing'!$A$16:$AP$16,0)),0)</f>
        <v>0</v>
      </c>
    </row>
    <row r="5604" spans="1:5" x14ac:dyDescent="0.25">
      <c r="B5604" s="1">
        <f t="shared" ca="1" si="817"/>
        <v>0</v>
      </c>
      <c r="C5604" s="384">
        <f t="shared" si="818"/>
        <v>45870</v>
      </c>
      <c r="D5604" s="384">
        <f t="shared" si="818"/>
        <v>45900</v>
      </c>
      <c r="E5604" s="385">
        <f ca="1">IFERROR(INDEX('3. GRI Pricing'!$A$16:$AP$616,MATCH('PBI data'!$B5604,'3. GRI Pricing'!$A$16:$A$616,0),MATCH('PBI data'!$D5604,'3. GRI Pricing'!$A$16:$AP$16,0)),0)</f>
        <v>0</v>
      </c>
    </row>
    <row r="5605" spans="1:5" x14ac:dyDescent="0.25">
      <c r="B5605" s="1">
        <f t="shared" ca="1" si="817"/>
        <v>0</v>
      </c>
      <c r="C5605" s="384">
        <f t="shared" si="818"/>
        <v>45901</v>
      </c>
      <c r="D5605" s="384">
        <f t="shared" si="818"/>
        <v>45930</v>
      </c>
      <c r="E5605" s="385">
        <f ca="1">IFERROR(INDEX('3. GRI Pricing'!$A$16:$AP$616,MATCH('PBI data'!$B5605,'3. GRI Pricing'!$A$16:$A$616,0),MATCH('PBI data'!$D5605,'3. GRI Pricing'!$A$16:$AP$16,0)),0)</f>
        <v>0</v>
      </c>
    </row>
    <row r="5606" spans="1:5" x14ac:dyDescent="0.25">
      <c r="A5606" s="381">
        <f>A5594+1</f>
        <v>468</v>
      </c>
      <c r="B5606" s="383">
        <f ca="1">OFFSET('3. GRI Pricing'!$A$16,'PBI data'!A5606,0)</f>
        <v>0</v>
      </c>
      <c r="C5606" s="384">
        <f t="shared" si="818"/>
        <v>45566</v>
      </c>
      <c r="D5606" s="384">
        <f t="shared" si="818"/>
        <v>45596</v>
      </c>
      <c r="E5606" s="385">
        <f ca="1">IFERROR(INDEX('3. GRI Pricing'!$A$16:$AP$616,MATCH('PBI data'!$B5606,'3. GRI Pricing'!$A$16:$A$616,0),MATCH('PBI data'!$D5606,'3. GRI Pricing'!$A$16:$AP$16,0)),0)</f>
        <v>0</v>
      </c>
    </row>
    <row r="5607" spans="1:5" x14ac:dyDescent="0.25">
      <c r="B5607" s="1">
        <f ca="1">B5606</f>
        <v>0</v>
      </c>
      <c r="C5607" s="384">
        <f t="shared" si="818"/>
        <v>45597</v>
      </c>
      <c r="D5607" s="384">
        <f t="shared" si="818"/>
        <v>45626</v>
      </c>
      <c r="E5607" s="385">
        <f ca="1">IFERROR(INDEX('3. GRI Pricing'!$A$16:$AP$616,MATCH('PBI data'!$B5607,'3. GRI Pricing'!$A$16:$A$616,0),MATCH('PBI data'!$D5607,'3. GRI Pricing'!$A$16:$AP$16,0)),0)</f>
        <v>0</v>
      </c>
    </row>
    <row r="5608" spans="1:5" x14ac:dyDescent="0.25">
      <c r="B5608" s="1">
        <f t="shared" ref="B5608:B5617" ca="1" si="819">B5607</f>
        <v>0</v>
      </c>
      <c r="C5608" s="384">
        <f t="shared" si="818"/>
        <v>45627</v>
      </c>
      <c r="D5608" s="384">
        <f t="shared" si="818"/>
        <v>45657</v>
      </c>
      <c r="E5608" s="385">
        <f ca="1">IFERROR(INDEX('3. GRI Pricing'!$A$16:$AP$616,MATCH('PBI data'!$B5608,'3. GRI Pricing'!$A$16:$A$616,0),MATCH('PBI data'!$D5608,'3. GRI Pricing'!$A$16:$AP$16,0)),0)</f>
        <v>0</v>
      </c>
    </row>
    <row r="5609" spans="1:5" x14ac:dyDescent="0.25">
      <c r="B5609" s="1">
        <f t="shared" ca="1" si="819"/>
        <v>0</v>
      </c>
      <c r="C5609" s="384">
        <f t="shared" si="818"/>
        <v>45658</v>
      </c>
      <c r="D5609" s="384">
        <f t="shared" si="818"/>
        <v>45688</v>
      </c>
      <c r="E5609" s="385">
        <f ca="1">IFERROR(INDEX('3. GRI Pricing'!$A$16:$AP$616,MATCH('PBI data'!$B5609,'3. GRI Pricing'!$A$16:$A$616,0),MATCH('PBI data'!$D5609,'3. GRI Pricing'!$A$16:$AP$16,0)),0)</f>
        <v>0</v>
      </c>
    </row>
    <row r="5610" spans="1:5" x14ac:dyDescent="0.25">
      <c r="B5610" s="1">
        <f t="shared" ca="1" si="819"/>
        <v>0</v>
      </c>
      <c r="C5610" s="384">
        <f t="shared" si="818"/>
        <v>45689</v>
      </c>
      <c r="D5610" s="384">
        <f t="shared" si="818"/>
        <v>45716</v>
      </c>
      <c r="E5610" s="385">
        <f ca="1">IFERROR(INDEX('3. GRI Pricing'!$A$16:$AP$616,MATCH('PBI data'!$B5610,'3. GRI Pricing'!$A$16:$A$616,0),MATCH('PBI data'!$D5610,'3. GRI Pricing'!$A$16:$AP$16,0)),0)</f>
        <v>0</v>
      </c>
    </row>
    <row r="5611" spans="1:5" x14ac:dyDescent="0.25">
      <c r="B5611" s="1">
        <f t="shared" ca="1" si="819"/>
        <v>0</v>
      </c>
      <c r="C5611" s="384">
        <f t="shared" si="818"/>
        <v>45717</v>
      </c>
      <c r="D5611" s="384">
        <f t="shared" si="818"/>
        <v>45747</v>
      </c>
      <c r="E5611" s="385">
        <f ca="1">IFERROR(INDEX('3. GRI Pricing'!$A$16:$AP$616,MATCH('PBI data'!$B5611,'3. GRI Pricing'!$A$16:$A$616,0),MATCH('PBI data'!$D5611,'3. GRI Pricing'!$A$16:$AP$16,0)),0)</f>
        <v>0</v>
      </c>
    </row>
    <row r="5612" spans="1:5" x14ac:dyDescent="0.25">
      <c r="B5612" s="1">
        <f t="shared" ca="1" si="819"/>
        <v>0</v>
      </c>
      <c r="C5612" s="384">
        <f t="shared" si="818"/>
        <v>45748</v>
      </c>
      <c r="D5612" s="384">
        <f t="shared" si="818"/>
        <v>45777</v>
      </c>
      <c r="E5612" s="385">
        <f ca="1">IFERROR(INDEX('3. GRI Pricing'!$A$16:$AP$616,MATCH('PBI data'!$B5612,'3. GRI Pricing'!$A$16:$A$616,0),MATCH('PBI data'!$D5612,'3. GRI Pricing'!$A$16:$AP$16,0)),0)</f>
        <v>0</v>
      </c>
    </row>
    <row r="5613" spans="1:5" x14ac:dyDescent="0.25">
      <c r="B5613" s="1">
        <f t="shared" ca="1" si="819"/>
        <v>0</v>
      </c>
      <c r="C5613" s="384">
        <f t="shared" si="818"/>
        <v>45778</v>
      </c>
      <c r="D5613" s="384">
        <f t="shared" si="818"/>
        <v>45808</v>
      </c>
      <c r="E5613" s="385">
        <f ca="1">IFERROR(INDEX('3. GRI Pricing'!$A$16:$AP$616,MATCH('PBI data'!$B5613,'3. GRI Pricing'!$A$16:$A$616,0),MATCH('PBI data'!$D5613,'3. GRI Pricing'!$A$16:$AP$16,0)),0)</f>
        <v>0</v>
      </c>
    </row>
    <row r="5614" spans="1:5" x14ac:dyDescent="0.25">
      <c r="B5614" s="1">
        <f t="shared" ca="1" si="819"/>
        <v>0</v>
      </c>
      <c r="C5614" s="384">
        <f t="shared" si="818"/>
        <v>45809</v>
      </c>
      <c r="D5614" s="384">
        <f t="shared" si="818"/>
        <v>45838</v>
      </c>
      <c r="E5614" s="385">
        <f ca="1">IFERROR(INDEX('3. GRI Pricing'!$A$16:$AP$616,MATCH('PBI data'!$B5614,'3. GRI Pricing'!$A$16:$A$616,0),MATCH('PBI data'!$D5614,'3. GRI Pricing'!$A$16:$AP$16,0)),0)</f>
        <v>0</v>
      </c>
    </row>
    <row r="5615" spans="1:5" x14ac:dyDescent="0.25">
      <c r="B5615" s="1">
        <f t="shared" ca="1" si="819"/>
        <v>0</v>
      </c>
      <c r="C5615" s="384">
        <f t="shared" ref="C5615:D5630" si="820">C5603</f>
        <v>45839</v>
      </c>
      <c r="D5615" s="384">
        <f t="shared" si="820"/>
        <v>45869</v>
      </c>
      <c r="E5615" s="385">
        <f ca="1">IFERROR(INDEX('3. GRI Pricing'!$A$16:$AP$616,MATCH('PBI data'!$B5615,'3. GRI Pricing'!$A$16:$A$616,0),MATCH('PBI data'!$D5615,'3. GRI Pricing'!$A$16:$AP$16,0)),0)</f>
        <v>0</v>
      </c>
    </row>
    <row r="5616" spans="1:5" x14ac:dyDescent="0.25">
      <c r="B5616" s="1">
        <f t="shared" ca="1" si="819"/>
        <v>0</v>
      </c>
      <c r="C5616" s="384">
        <f t="shared" si="820"/>
        <v>45870</v>
      </c>
      <c r="D5616" s="384">
        <f t="shared" si="820"/>
        <v>45900</v>
      </c>
      <c r="E5616" s="385">
        <f ca="1">IFERROR(INDEX('3. GRI Pricing'!$A$16:$AP$616,MATCH('PBI data'!$B5616,'3. GRI Pricing'!$A$16:$A$616,0),MATCH('PBI data'!$D5616,'3. GRI Pricing'!$A$16:$AP$16,0)),0)</f>
        <v>0</v>
      </c>
    </row>
    <row r="5617" spans="1:5" x14ac:dyDescent="0.25">
      <c r="B5617" s="1">
        <f t="shared" ca="1" si="819"/>
        <v>0</v>
      </c>
      <c r="C5617" s="384">
        <f t="shared" si="820"/>
        <v>45901</v>
      </c>
      <c r="D5617" s="384">
        <f t="shared" si="820"/>
        <v>45930</v>
      </c>
      <c r="E5617" s="385">
        <f ca="1">IFERROR(INDEX('3. GRI Pricing'!$A$16:$AP$616,MATCH('PBI data'!$B5617,'3. GRI Pricing'!$A$16:$A$616,0),MATCH('PBI data'!$D5617,'3. GRI Pricing'!$A$16:$AP$16,0)),0)</f>
        <v>0</v>
      </c>
    </row>
    <row r="5618" spans="1:5" x14ac:dyDescent="0.25">
      <c r="A5618" s="381">
        <f>A5606+1</f>
        <v>469</v>
      </c>
      <c r="B5618" s="383">
        <f ca="1">OFFSET('3. GRI Pricing'!$A$16,'PBI data'!A5618,0)</f>
        <v>0</v>
      </c>
      <c r="C5618" s="384">
        <f t="shared" si="820"/>
        <v>45566</v>
      </c>
      <c r="D5618" s="384">
        <f t="shared" si="820"/>
        <v>45596</v>
      </c>
      <c r="E5618" s="385">
        <f ca="1">IFERROR(INDEX('3. GRI Pricing'!$A$16:$AP$616,MATCH('PBI data'!$B5618,'3. GRI Pricing'!$A$16:$A$616,0),MATCH('PBI data'!$D5618,'3. GRI Pricing'!$A$16:$AP$16,0)),0)</f>
        <v>0</v>
      </c>
    </row>
    <row r="5619" spans="1:5" x14ac:dyDescent="0.25">
      <c r="B5619" s="1">
        <f ca="1">B5618</f>
        <v>0</v>
      </c>
      <c r="C5619" s="384">
        <f t="shared" si="820"/>
        <v>45597</v>
      </c>
      <c r="D5619" s="384">
        <f t="shared" si="820"/>
        <v>45626</v>
      </c>
      <c r="E5619" s="385">
        <f ca="1">IFERROR(INDEX('3. GRI Pricing'!$A$16:$AP$616,MATCH('PBI data'!$B5619,'3. GRI Pricing'!$A$16:$A$616,0),MATCH('PBI data'!$D5619,'3. GRI Pricing'!$A$16:$AP$16,0)),0)</f>
        <v>0</v>
      </c>
    </row>
    <row r="5620" spans="1:5" x14ac:dyDescent="0.25">
      <c r="B5620" s="1">
        <f t="shared" ref="B5620:B5629" ca="1" si="821">B5619</f>
        <v>0</v>
      </c>
      <c r="C5620" s="384">
        <f t="shared" si="820"/>
        <v>45627</v>
      </c>
      <c r="D5620" s="384">
        <f t="shared" si="820"/>
        <v>45657</v>
      </c>
      <c r="E5620" s="385">
        <f ca="1">IFERROR(INDEX('3. GRI Pricing'!$A$16:$AP$616,MATCH('PBI data'!$B5620,'3. GRI Pricing'!$A$16:$A$616,0),MATCH('PBI data'!$D5620,'3. GRI Pricing'!$A$16:$AP$16,0)),0)</f>
        <v>0</v>
      </c>
    </row>
    <row r="5621" spans="1:5" x14ac:dyDescent="0.25">
      <c r="B5621" s="1">
        <f t="shared" ca="1" si="821"/>
        <v>0</v>
      </c>
      <c r="C5621" s="384">
        <f t="shared" si="820"/>
        <v>45658</v>
      </c>
      <c r="D5621" s="384">
        <f t="shared" si="820"/>
        <v>45688</v>
      </c>
      <c r="E5621" s="385">
        <f ca="1">IFERROR(INDEX('3. GRI Pricing'!$A$16:$AP$616,MATCH('PBI data'!$B5621,'3. GRI Pricing'!$A$16:$A$616,0),MATCH('PBI data'!$D5621,'3. GRI Pricing'!$A$16:$AP$16,0)),0)</f>
        <v>0</v>
      </c>
    </row>
    <row r="5622" spans="1:5" x14ac:dyDescent="0.25">
      <c r="B5622" s="1">
        <f t="shared" ca="1" si="821"/>
        <v>0</v>
      </c>
      <c r="C5622" s="384">
        <f t="shared" si="820"/>
        <v>45689</v>
      </c>
      <c r="D5622" s="384">
        <f t="shared" si="820"/>
        <v>45716</v>
      </c>
      <c r="E5622" s="385">
        <f ca="1">IFERROR(INDEX('3. GRI Pricing'!$A$16:$AP$616,MATCH('PBI data'!$B5622,'3. GRI Pricing'!$A$16:$A$616,0),MATCH('PBI data'!$D5622,'3. GRI Pricing'!$A$16:$AP$16,0)),0)</f>
        <v>0</v>
      </c>
    </row>
    <row r="5623" spans="1:5" x14ac:dyDescent="0.25">
      <c r="B5623" s="1">
        <f t="shared" ca="1" si="821"/>
        <v>0</v>
      </c>
      <c r="C5623" s="384">
        <f t="shared" si="820"/>
        <v>45717</v>
      </c>
      <c r="D5623" s="384">
        <f t="shared" si="820"/>
        <v>45747</v>
      </c>
      <c r="E5623" s="385">
        <f ca="1">IFERROR(INDEX('3. GRI Pricing'!$A$16:$AP$616,MATCH('PBI data'!$B5623,'3. GRI Pricing'!$A$16:$A$616,0),MATCH('PBI data'!$D5623,'3. GRI Pricing'!$A$16:$AP$16,0)),0)</f>
        <v>0</v>
      </c>
    </row>
    <row r="5624" spans="1:5" x14ac:dyDescent="0.25">
      <c r="B5624" s="1">
        <f t="shared" ca="1" si="821"/>
        <v>0</v>
      </c>
      <c r="C5624" s="384">
        <f t="shared" si="820"/>
        <v>45748</v>
      </c>
      <c r="D5624" s="384">
        <f t="shared" si="820"/>
        <v>45777</v>
      </c>
      <c r="E5624" s="385">
        <f ca="1">IFERROR(INDEX('3. GRI Pricing'!$A$16:$AP$616,MATCH('PBI data'!$B5624,'3. GRI Pricing'!$A$16:$A$616,0),MATCH('PBI data'!$D5624,'3. GRI Pricing'!$A$16:$AP$16,0)),0)</f>
        <v>0</v>
      </c>
    </row>
    <row r="5625" spans="1:5" x14ac:dyDescent="0.25">
      <c r="B5625" s="1">
        <f t="shared" ca="1" si="821"/>
        <v>0</v>
      </c>
      <c r="C5625" s="384">
        <f t="shared" si="820"/>
        <v>45778</v>
      </c>
      <c r="D5625" s="384">
        <f t="shared" si="820"/>
        <v>45808</v>
      </c>
      <c r="E5625" s="385">
        <f ca="1">IFERROR(INDEX('3. GRI Pricing'!$A$16:$AP$616,MATCH('PBI data'!$B5625,'3. GRI Pricing'!$A$16:$A$616,0),MATCH('PBI data'!$D5625,'3. GRI Pricing'!$A$16:$AP$16,0)),0)</f>
        <v>0</v>
      </c>
    </row>
    <row r="5626" spans="1:5" x14ac:dyDescent="0.25">
      <c r="B5626" s="1">
        <f t="shared" ca="1" si="821"/>
        <v>0</v>
      </c>
      <c r="C5626" s="384">
        <f t="shared" si="820"/>
        <v>45809</v>
      </c>
      <c r="D5626" s="384">
        <f t="shared" si="820"/>
        <v>45838</v>
      </c>
      <c r="E5626" s="385">
        <f ca="1">IFERROR(INDEX('3. GRI Pricing'!$A$16:$AP$616,MATCH('PBI data'!$B5626,'3. GRI Pricing'!$A$16:$A$616,0),MATCH('PBI data'!$D5626,'3. GRI Pricing'!$A$16:$AP$16,0)),0)</f>
        <v>0</v>
      </c>
    </row>
    <row r="5627" spans="1:5" x14ac:dyDescent="0.25">
      <c r="B5627" s="1">
        <f t="shared" ca="1" si="821"/>
        <v>0</v>
      </c>
      <c r="C5627" s="384">
        <f t="shared" si="820"/>
        <v>45839</v>
      </c>
      <c r="D5627" s="384">
        <f t="shared" si="820"/>
        <v>45869</v>
      </c>
      <c r="E5627" s="385">
        <f ca="1">IFERROR(INDEX('3. GRI Pricing'!$A$16:$AP$616,MATCH('PBI data'!$B5627,'3. GRI Pricing'!$A$16:$A$616,0),MATCH('PBI data'!$D5627,'3. GRI Pricing'!$A$16:$AP$16,0)),0)</f>
        <v>0</v>
      </c>
    </row>
    <row r="5628" spans="1:5" x14ac:dyDescent="0.25">
      <c r="B5628" s="1">
        <f t="shared" ca="1" si="821"/>
        <v>0</v>
      </c>
      <c r="C5628" s="384">
        <f t="shared" si="820"/>
        <v>45870</v>
      </c>
      <c r="D5628" s="384">
        <f t="shared" si="820"/>
        <v>45900</v>
      </c>
      <c r="E5628" s="385">
        <f ca="1">IFERROR(INDEX('3. GRI Pricing'!$A$16:$AP$616,MATCH('PBI data'!$B5628,'3. GRI Pricing'!$A$16:$A$616,0),MATCH('PBI data'!$D5628,'3. GRI Pricing'!$A$16:$AP$16,0)),0)</f>
        <v>0</v>
      </c>
    </row>
    <row r="5629" spans="1:5" x14ac:dyDescent="0.25">
      <c r="B5629" s="1">
        <f t="shared" ca="1" si="821"/>
        <v>0</v>
      </c>
      <c r="C5629" s="384">
        <f t="shared" si="820"/>
        <v>45901</v>
      </c>
      <c r="D5629" s="384">
        <f t="shared" si="820"/>
        <v>45930</v>
      </c>
      <c r="E5629" s="385">
        <f ca="1">IFERROR(INDEX('3. GRI Pricing'!$A$16:$AP$616,MATCH('PBI data'!$B5629,'3. GRI Pricing'!$A$16:$A$616,0),MATCH('PBI data'!$D5629,'3. GRI Pricing'!$A$16:$AP$16,0)),0)</f>
        <v>0</v>
      </c>
    </row>
    <row r="5630" spans="1:5" x14ac:dyDescent="0.25">
      <c r="A5630" s="381">
        <f>A5618+1</f>
        <v>470</v>
      </c>
      <c r="B5630" s="383">
        <f ca="1">OFFSET('3. GRI Pricing'!$A$16,'PBI data'!A5630,0)</f>
        <v>0</v>
      </c>
      <c r="C5630" s="384">
        <f t="shared" si="820"/>
        <v>45566</v>
      </c>
      <c r="D5630" s="384">
        <f t="shared" si="820"/>
        <v>45596</v>
      </c>
      <c r="E5630" s="385">
        <f ca="1">IFERROR(INDEX('3. GRI Pricing'!$A$16:$AP$616,MATCH('PBI data'!$B5630,'3. GRI Pricing'!$A$16:$A$616,0),MATCH('PBI data'!$D5630,'3. GRI Pricing'!$A$16:$AP$16,0)),0)</f>
        <v>0</v>
      </c>
    </row>
    <row r="5631" spans="1:5" x14ac:dyDescent="0.25">
      <c r="B5631" s="1">
        <f ca="1">B5630</f>
        <v>0</v>
      </c>
      <c r="C5631" s="384">
        <f t="shared" ref="C5631:D5646" si="822">C5619</f>
        <v>45597</v>
      </c>
      <c r="D5631" s="384">
        <f t="shared" si="822"/>
        <v>45626</v>
      </c>
      <c r="E5631" s="385">
        <f ca="1">IFERROR(INDEX('3. GRI Pricing'!$A$16:$AP$616,MATCH('PBI data'!$B5631,'3. GRI Pricing'!$A$16:$A$616,0),MATCH('PBI data'!$D5631,'3. GRI Pricing'!$A$16:$AP$16,0)),0)</f>
        <v>0</v>
      </c>
    </row>
    <row r="5632" spans="1:5" x14ac:dyDescent="0.25">
      <c r="B5632" s="1">
        <f t="shared" ref="B5632:B5641" ca="1" si="823">B5631</f>
        <v>0</v>
      </c>
      <c r="C5632" s="384">
        <f t="shared" si="822"/>
        <v>45627</v>
      </c>
      <c r="D5632" s="384">
        <f t="shared" si="822"/>
        <v>45657</v>
      </c>
      <c r="E5632" s="385">
        <f ca="1">IFERROR(INDEX('3. GRI Pricing'!$A$16:$AP$616,MATCH('PBI data'!$B5632,'3. GRI Pricing'!$A$16:$A$616,0),MATCH('PBI data'!$D5632,'3. GRI Pricing'!$A$16:$AP$16,0)),0)</f>
        <v>0</v>
      </c>
    </row>
    <row r="5633" spans="1:5" x14ac:dyDescent="0.25">
      <c r="B5633" s="1">
        <f t="shared" ca="1" si="823"/>
        <v>0</v>
      </c>
      <c r="C5633" s="384">
        <f t="shared" si="822"/>
        <v>45658</v>
      </c>
      <c r="D5633" s="384">
        <f t="shared" si="822"/>
        <v>45688</v>
      </c>
      <c r="E5633" s="385">
        <f ca="1">IFERROR(INDEX('3. GRI Pricing'!$A$16:$AP$616,MATCH('PBI data'!$B5633,'3. GRI Pricing'!$A$16:$A$616,0),MATCH('PBI data'!$D5633,'3. GRI Pricing'!$A$16:$AP$16,0)),0)</f>
        <v>0</v>
      </c>
    </row>
    <row r="5634" spans="1:5" x14ac:dyDescent="0.25">
      <c r="B5634" s="1">
        <f t="shared" ca="1" si="823"/>
        <v>0</v>
      </c>
      <c r="C5634" s="384">
        <f t="shared" si="822"/>
        <v>45689</v>
      </c>
      <c r="D5634" s="384">
        <f t="shared" si="822"/>
        <v>45716</v>
      </c>
      <c r="E5634" s="385">
        <f ca="1">IFERROR(INDEX('3. GRI Pricing'!$A$16:$AP$616,MATCH('PBI data'!$B5634,'3. GRI Pricing'!$A$16:$A$616,0),MATCH('PBI data'!$D5634,'3. GRI Pricing'!$A$16:$AP$16,0)),0)</f>
        <v>0</v>
      </c>
    </row>
    <row r="5635" spans="1:5" x14ac:dyDescent="0.25">
      <c r="B5635" s="1">
        <f t="shared" ca="1" si="823"/>
        <v>0</v>
      </c>
      <c r="C5635" s="384">
        <f t="shared" si="822"/>
        <v>45717</v>
      </c>
      <c r="D5635" s="384">
        <f t="shared" si="822"/>
        <v>45747</v>
      </c>
      <c r="E5635" s="385">
        <f ca="1">IFERROR(INDEX('3. GRI Pricing'!$A$16:$AP$616,MATCH('PBI data'!$B5635,'3. GRI Pricing'!$A$16:$A$616,0),MATCH('PBI data'!$D5635,'3. GRI Pricing'!$A$16:$AP$16,0)),0)</f>
        <v>0</v>
      </c>
    </row>
    <row r="5636" spans="1:5" x14ac:dyDescent="0.25">
      <c r="B5636" s="1">
        <f t="shared" ca="1" si="823"/>
        <v>0</v>
      </c>
      <c r="C5636" s="384">
        <f t="shared" si="822"/>
        <v>45748</v>
      </c>
      <c r="D5636" s="384">
        <f t="shared" si="822"/>
        <v>45777</v>
      </c>
      <c r="E5636" s="385">
        <f ca="1">IFERROR(INDEX('3. GRI Pricing'!$A$16:$AP$616,MATCH('PBI data'!$B5636,'3. GRI Pricing'!$A$16:$A$616,0),MATCH('PBI data'!$D5636,'3. GRI Pricing'!$A$16:$AP$16,0)),0)</f>
        <v>0</v>
      </c>
    </row>
    <row r="5637" spans="1:5" x14ac:dyDescent="0.25">
      <c r="B5637" s="1">
        <f t="shared" ca="1" si="823"/>
        <v>0</v>
      </c>
      <c r="C5637" s="384">
        <f t="shared" si="822"/>
        <v>45778</v>
      </c>
      <c r="D5637" s="384">
        <f t="shared" si="822"/>
        <v>45808</v>
      </c>
      <c r="E5637" s="385">
        <f ca="1">IFERROR(INDEX('3. GRI Pricing'!$A$16:$AP$616,MATCH('PBI data'!$B5637,'3. GRI Pricing'!$A$16:$A$616,0),MATCH('PBI data'!$D5637,'3. GRI Pricing'!$A$16:$AP$16,0)),0)</f>
        <v>0</v>
      </c>
    </row>
    <row r="5638" spans="1:5" x14ac:dyDescent="0.25">
      <c r="B5638" s="1">
        <f t="shared" ca="1" si="823"/>
        <v>0</v>
      </c>
      <c r="C5638" s="384">
        <f t="shared" si="822"/>
        <v>45809</v>
      </c>
      <c r="D5638" s="384">
        <f t="shared" si="822"/>
        <v>45838</v>
      </c>
      <c r="E5638" s="385">
        <f ca="1">IFERROR(INDEX('3. GRI Pricing'!$A$16:$AP$616,MATCH('PBI data'!$B5638,'3. GRI Pricing'!$A$16:$A$616,0),MATCH('PBI data'!$D5638,'3. GRI Pricing'!$A$16:$AP$16,0)),0)</f>
        <v>0</v>
      </c>
    </row>
    <row r="5639" spans="1:5" x14ac:dyDescent="0.25">
      <c r="B5639" s="1">
        <f t="shared" ca="1" si="823"/>
        <v>0</v>
      </c>
      <c r="C5639" s="384">
        <f t="shared" si="822"/>
        <v>45839</v>
      </c>
      <c r="D5639" s="384">
        <f t="shared" si="822"/>
        <v>45869</v>
      </c>
      <c r="E5639" s="385">
        <f ca="1">IFERROR(INDEX('3. GRI Pricing'!$A$16:$AP$616,MATCH('PBI data'!$B5639,'3. GRI Pricing'!$A$16:$A$616,0),MATCH('PBI data'!$D5639,'3. GRI Pricing'!$A$16:$AP$16,0)),0)</f>
        <v>0</v>
      </c>
    </row>
    <row r="5640" spans="1:5" x14ac:dyDescent="0.25">
      <c r="B5640" s="1">
        <f t="shared" ca="1" si="823"/>
        <v>0</v>
      </c>
      <c r="C5640" s="384">
        <f t="shared" si="822"/>
        <v>45870</v>
      </c>
      <c r="D5640" s="384">
        <f t="shared" si="822"/>
        <v>45900</v>
      </c>
      <c r="E5640" s="385">
        <f ca="1">IFERROR(INDEX('3. GRI Pricing'!$A$16:$AP$616,MATCH('PBI data'!$B5640,'3. GRI Pricing'!$A$16:$A$616,0),MATCH('PBI data'!$D5640,'3. GRI Pricing'!$A$16:$AP$16,0)),0)</f>
        <v>0</v>
      </c>
    </row>
    <row r="5641" spans="1:5" x14ac:dyDescent="0.25">
      <c r="B5641" s="1">
        <f t="shared" ca="1" si="823"/>
        <v>0</v>
      </c>
      <c r="C5641" s="384">
        <f t="shared" si="822"/>
        <v>45901</v>
      </c>
      <c r="D5641" s="384">
        <f t="shared" si="822"/>
        <v>45930</v>
      </c>
      <c r="E5641" s="385">
        <f ca="1">IFERROR(INDEX('3. GRI Pricing'!$A$16:$AP$616,MATCH('PBI data'!$B5641,'3. GRI Pricing'!$A$16:$A$616,0),MATCH('PBI data'!$D5641,'3. GRI Pricing'!$A$16:$AP$16,0)),0)</f>
        <v>0</v>
      </c>
    </row>
    <row r="5642" spans="1:5" x14ac:dyDescent="0.25">
      <c r="A5642" s="381">
        <f>A5630+1</f>
        <v>471</v>
      </c>
      <c r="B5642" s="383">
        <f ca="1">OFFSET('3. GRI Pricing'!$A$16,'PBI data'!A5642,0)</f>
        <v>0</v>
      </c>
      <c r="C5642" s="384">
        <f t="shared" si="822"/>
        <v>45566</v>
      </c>
      <c r="D5642" s="384">
        <f t="shared" si="822"/>
        <v>45596</v>
      </c>
      <c r="E5642" s="385">
        <f ca="1">IFERROR(INDEX('3. GRI Pricing'!$A$16:$AP$616,MATCH('PBI data'!$B5642,'3. GRI Pricing'!$A$16:$A$616,0),MATCH('PBI data'!$D5642,'3. GRI Pricing'!$A$16:$AP$16,0)),0)</f>
        <v>0</v>
      </c>
    </row>
    <row r="5643" spans="1:5" x14ac:dyDescent="0.25">
      <c r="B5643" s="1">
        <f ca="1">B5642</f>
        <v>0</v>
      </c>
      <c r="C5643" s="384">
        <f t="shared" si="822"/>
        <v>45597</v>
      </c>
      <c r="D5643" s="384">
        <f t="shared" si="822"/>
        <v>45626</v>
      </c>
      <c r="E5643" s="385">
        <f ca="1">IFERROR(INDEX('3. GRI Pricing'!$A$16:$AP$616,MATCH('PBI data'!$B5643,'3. GRI Pricing'!$A$16:$A$616,0),MATCH('PBI data'!$D5643,'3. GRI Pricing'!$A$16:$AP$16,0)),0)</f>
        <v>0</v>
      </c>
    </row>
    <row r="5644" spans="1:5" x14ac:dyDescent="0.25">
      <c r="B5644" s="1">
        <f t="shared" ref="B5644:B5653" ca="1" si="824">B5643</f>
        <v>0</v>
      </c>
      <c r="C5644" s="384">
        <f t="shared" si="822"/>
        <v>45627</v>
      </c>
      <c r="D5644" s="384">
        <f t="shared" si="822"/>
        <v>45657</v>
      </c>
      <c r="E5644" s="385">
        <f ca="1">IFERROR(INDEX('3. GRI Pricing'!$A$16:$AP$616,MATCH('PBI data'!$B5644,'3. GRI Pricing'!$A$16:$A$616,0),MATCH('PBI data'!$D5644,'3. GRI Pricing'!$A$16:$AP$16,0)),0)</f>
        <v>0</v>
      </c>
    </row>
    <row r="5645" spans="1:5" x14ac:dyDescent="0.25">
      <c r="B5645" s="1">
        <f t="shared" ca="1" si="824"/>
        <v>0</v>
      </c>
      <c r="C5645" s="384">
        <f t="shared" si="822"/>
        <v>45658</v>
      </c>
      <c r="D5645" s="384">
        <f t="shared" si="822"/>
        <v>45688</v>
      </c>
      <c r="E5645" s="385">
        <f ca="1">IFERROR(INDEX('3. GRI Pricing'!$A$16:$AP$616,MATCH('PBI data'!$B5645,'3. GRI Pricing'!$A$16:$A$616,0),MATCH('PBI data'!$D5645,'3. GRI Pricing'!$A$16:$AP$16,0)),0)</f>
        <v>0</v>
      </c>
    </row>
    <row r="5646" spans="1:5" x14ac:dyDescent="0.25">
      <c r="B5646" s="1">
        <f t="shared" ca="1" si="824"/>
        <v>0</v>
      </c>
      <c r="C5646" s="384">
        <f t="shared" si="822"/>
        <v>45689</v>
      </c>
      <c r="D5646" s="384">
        <f t="shared" si="822"/>
        <v>45716</v>
      </c>
      <c r="E5646" s="385">
        <f ca="1">IFERROR(INDEX('3. GRI Pricing'!$A$16:$AP$616,MATCH('PBI data'!$B5646,'3. GRI Pricing'!$A$16:$A$616,0),MATCH('PBI data'!$D5646,'3. GRI Pricing'!$A$16:$AP$16,0)),0)</f>
        <v>0</v>
      </c>
    </row>
    <row r="5647" spans="1:5" x14ac:dyDescent="0.25">
      <c r="B5647" s="1">
        <f t="shared" ca="1" si="824"/>
        <v>0</v>
      </c>
      <c r="C5647" s="384">
        <f t="shared" ref="C5647:D5662" si="825">C5635</f>
        <v>45717</v>
      </c>
      <c r="D5647" s="384">
        <f t="shared" si="825"/>
        <v>45747</v>
      </c>
      <c r="E5647" s="385">
        <f ca="1">IFERROR(INDEX('3. GRI Pricing'!$A$16:$AP$616,MATCH('PBI data'!$B5647,'3. GRI Pricing'!$A$16:$A$616,0),MATCH('PBI data'!$D5647,'3. GRI Pricing'!$A$16:$AP$16,0)),0)</f>
        <v>0</v>
      </c>
    </row>
    <row r="5648" spans="1:5" x14ac:dyDescent="0.25">
      <c r="B5648" s="1">
        <f t="shared" ca="1" si="824"/>
        <v>0</v>
      </c>
      <c r="C5648" s="384">
        <f t="shared" si="825"/>
        <v>45748</v>
      </c>
      <c r="D5648" s="384">
        <f t="shared" si="825"/>
        <v>45777</v>
      </c>
      <c r="E5648" s="385">
        <f ca="1">IFERROR(INDEX('3. GRI Pricing'!$A$16:$AP$616,MATCH('PBI data'!$B5648,'3. GRI Pricing'!$A$16:$A$616,0),MATCH('PBI data'!$D5648,'3. GRI Pricing'!$A$16:$AP$16,0)),0)</f>
        <v>0</v>
      </c>
    </row>
    <row r="5649" spans="1:5" x14ac:dyDescent="0.25">
      <c r="B5649" s="1">
        <f t="shared" ca="1" si="824"/>
        <v>0</v>
      </c>
      <c r="C5649" s="384">
        <f t="shared" si="825"/>
        <v>45778</v>
      </c>
      <c r="D5649" s="384">
        <f t="shared" si="825"/>
        <v>45808</v>
      </c>
      <c r="E5649" s="385">
        <f ca="1">IFERROR(INDEX('3. GRI Pricing'!$A$16:$AP$616,MATCH('PBI data'!$B5649,'3. GRI Pricing'!$A$16:$A$616,0),MATCH('PBI data'!$D5649,'3. GRI Pricing'!$A$16:$AP$16,0)),0)</f>
        <v>0</v>
      </c>
    </row>
    <row r="5650" spans="1:5" x14ac:dyDescent="0.25">
      <c r="B5650" s="1">
        <f t="shared" ca="1" si="824"/>
        <v>0</v>
      </c>
      <c r="C5650" s="384">
        <f t="shared" si="825"/>
        <v>45809</v>
      </c>
      <c r="D5650" s="384">
        <f t="shared" si="825"/>
        <v>45838</v>
      </c>
      <c r="E5650" s="385">
        <f ca="1">IFERROR(INDEX('3. GRI Pricing'!$A$16:$AP$616,MATCH('PBI data'!$B5650,'3. GRI Pricing'!$A$16:$A$616,0),MATCH('PBI data'!$D5650,'3. GRI Pricing'!$A$16:$AP$16,0)),0)</f>
        <v>0</v>
      </c>
    </row>
    <row r="5651" spans="1:5" x14ac:dyDescent="0.25">
      <c r="B5651" s="1">
        <f t="shared" ca="1" si="824"/>
        <v>0</v>
      </c>
      <c r="C5651" s="384">
        <f t="shared" si="825"/>
        <v>45839</v>
      </c>
      <c r="D5651" s="384">
        <f t="shared" si="825"/>
        <v>45869</v>
      </c>
      <c r="E5651" s="385">
        <f ca="1">IFERROR(INDEX('3. GRI Pricing'!$A$16:$AP$616,MATCH('PBI data'!$B5651,'3. GRI Pricing'!$A$16:$A$616,0),MATCH('PBI data'!$D5651,'3. GRI Pricing'!$A$16:$AP$16,0)),0)</f>
        <v>0</v>
      </c>
    </row>
    <row r="5652" spans="1:5" x14ac:dyDescent="0.25">
      <c r="B5652" s="1">
        <f t="shared" ca="1" si="824"/>
        <v>0</v>
      </c>
      <c r="C5652" s="384">
        <f t="shared" si="825"/>
        <v>45870</v>
      </c>
      <c r="D5652" s="384">
        <f t="shared" si="825"/>
        <v>45900</v>
      </c>
      <c r="E5652" s="385">
        <f ca="1">IFERROR(INDEX('3. GRI Pricing'!$A$16:$AP$616,MATCH('PBI data'!$B5652,'3. GRI Pricing'!$A$16:$A$616,0),MATCH('PBI data'!$D5652,'3. GRI Pricing'!$A$16:$AP$16,0)),0)</f>
        <v>0</v>
      </c>
    </row>
    <row r="5653" spans="1:5" x14ac:dyDescent="0.25">
      <c r="B5653" s="1">
        <f t="shared" ca="1" si="824"/>
        <v>0</v>
      </c>
      <c r="C5653" s="384">
        <f t="shared" si="825"/>
        <v>45901</v>
      </c>
      <c r="D5653" s="384">
        <f t="shared" si="825"/>
        <v>45930</v>
      </c>
      <c r="E5653" s="385">
        <f ca="1">IFERROR(INDEX('3. GRI Pricing'!$A$16:$AP$616,MATCH('PBI data'!$B5653,'3. GRI Pricing'!$A$16:$A$616,0),MATCH('PBI data'!$D5653,'3. GRI Pricing'!$A$16:$AP$16,0)),0)</f>
        <v>0</v>
      </c>
    </row>
    <row r="5654" spans="1:5" x14ac:dyDescent="0.25">
      <c r="A5654" s="381">
        <f>A5642+1</f>
        <v>472</v>
      </c>
      <c r="B5654" s="383">
        <f ca="1">OFFSET('3. GRI Pricing'!$A$16,'PBI data'!A5654,0)</f>
        <v>0</v>
      </c>
      <c r="C5654" s="384">
        <f t="shared" si="825"/>
        <v>45566</v>
      </c>
      <c r="D5654" s="384">
        <f t="shared" si="825"/>
        <v>45596</v>
      </c>
      <c r="E5654" s="385">
        <f ca="1">IFERROR(INDEX('3. GRI Pricing'!$A$16:$AP$616,MATCH('PBI data'!$B5654,'3. GRI Pricing'!$A$16:$A$616,0),MATCH('PBI data'!$D5654,'3. GRI Pricing'!$A$16:$AP$16,0)),0)</f>
        <v>0</v>
      </c>
    </row>
    <row r="5655" spans="1:5" x14ac:dyDescent="0.25">
      <c r="B5655" s="1">
        <f ca="1">B5654</f>
        <v>0</v>
      </c>
      <c r="C5655" s="384">
        <f t="shared" si="825"/>
        <v>45597</v>
      </c>
      <c r="D5655" s="384">
        <f t="shared" si="825"/>
        <v>45626</v>
      </c>
      <c r="E5655" s="385">
        <f ca="1">IFERROR(INDEX('3. GRI Pricing'!$A$16:$AP$616,MATCH('PBI data'!$B5655,'3. GRI Pricing'!$A$16:$A$616,0),MATCH('PBI data'!$D5655,'3. GRI Pricing'!$A$16:$AP$16,0)),0)</f>
        <v>0</v>
      </c>
    </row>
    <row r="5656" spans="1:5" x14ac:dyDescent="0.25">
      <c r="B5656" s="1">
        <f t="shared" ref="B5656:B5665" ca="1" si="826">B5655</f>
        <v>0</v>
      </c>
      <c r="C5656" s="384">
        <f t="shared" si="825"/>
        <v>45627</v>
      </c>
      <c r="D5656" s="384">
        <f t="shared" si="825"/>
        <v>45657</v>
      </c>
      <c r="E5656" s="385">
        <f ca="1">IFERROR(INDEX('3. GRI Pricing'!$A$16:$AP$616,MATCH('PBI data'!$B5656,'3. GRI Pricing'!$A$16:$A$616,0),MATCH('PBI data'!$D5656,'3. GRI Pricing'!$A$16:$AP$16,0)),0)</f>
        <v>0</v>
      </c>
    </row>
    <row r="5657" spans="1:5" x14ac:dyDescent="0.25">
      <c r="B5657" s="1">
        <f t="shared" ca="1" si="826"/>
        <v>0</v>
      </c>
      <c r="C5657" s="384">
        <f t="shared" si="825"/>
        <v>45658</v>
      </c>
      <c r="D5657" s="384">
        <f t="shared" si="825"/>
        <v>45688</v>
      </c>
      <c r="E5657" s="385">
        <f ca="1">IFERROR(INDEX('3. GRI Pricing'!$A$16:$AP$616,MATCH('PBI data'!$B5657,'3. GRI Pricing'!$A$16:$A$616,0),MATCH('PBI data'!$D5657,'3. GRI Pricing'!$A$16:$AP$16,0)),0)</f>
        <v>0</v>
      </c>
    </row>
    <row r="5658" spans="1:5" x14ac:dyDescent="0.25">
      <c r="B5658" s="1">
        <f t="shared" ca="1" si="826"/>
        <v>0</v>
      </c>
      <c r="C5658" s="384">
        <f t="shared" si="825"/>
        <v>45689</v>
      </c>
      <c r="D5658" s="384">
        <f t="shared" si="825"/>
        <v>45716</v>
      </c>
      <c r="E5658" s="385">
        <f ca="1">IFERROR(INDEX('3. GRI Pricing'!$A$16:$AP$616,MATCH('PBI data'!$B5658,'3. GRI Pricing'!$A$16:$A$616,0),MATCH('PBI data'!$D5658,'3. GRI Pricing'!$A$16:$AP$16,0)),0)</f>
        <v>0</v>
      </c>
    </row>
    <row r="5659" spans="1:5" x14ac:dyDescent="0.25">
      <c r="B5659" s="1">
        <f t="shared" ca="1" si="826"/>
        <v>0</v>
      </c>
      <c r="C5659" s="384">
        <f t="shared" si="825"/>
        <v>45717</v>
      </c>
      <c r="D5659" s="384">
        <f t="shared" si="825"/>
        <v>45747</v>
      </c>
      <c r="E5659" s="385">
        <f ca="1">IFERROR(INDEX('3. GRI Pricing'!$A$16:$AP$616,MATCH('PBI data'!$B5659,'3. GRI Pricing'!$A$16:$A$616,0),MATCH('PBI data'!$D5659,'3. GRI Pricing'!$A$16:$AP$16,0)),0)</f>
        <v>0</v>
      </c>
    </row>
    <row r="5660" spans="1:5" x14ac:dyDescent="0.25">
      <c r="B5660" s="1">
        <f t="shared" ca="1" si="826"/>
        <v>0</v>
      </c>
      <c r="C5660" s="384">
        <f t="shared" si="825"/>
        <v>45748</v>
      </c>
      <c r="D5660" s="384">
        <f t="shared" si="825"/>
        <v>45777</v>
      </c>
      <c r="E5660" s="385">
        <f ca="1">IFERROR(INDEX('3. GRI Pricing'!$A$16:$AP$616,MATCH('PBI data'!$B5660,'3. GRI Pricing'!$A$16:$A$616,0),MATCH('PBI data'!$D5660,'3. GRI Pricing'!$A$16:$AP$16,0)),0)</f>
        <v>0</v>
      </c>
    </row>
    <row r="5661" spans="1:5" x14ac:dyDescent="0.25">
      <c r="B5661" s="1">
        <f t="shared" ca="1" si="826"/>
        <v>0</v>
      </c>
      <c r="C5661" s="384">
        <f t="shared" si="825"/>
        <v>45778</v>
      </c>
      <c r="D5661" s="384">
        <f t="shared" si="825"/>
        <v>45808</v>
      </c>
      <c r="E5661" s="385">
        <f ca="1">IFERROR(INDEX('3. GRI Pricing'!$A$16:$AP$616,MATCH('PBI data'!$B5661,'3. GRI Pricing'!$A$16:$A$616,0),MATCH('PBI data'!$D5661,'3. GRI Pricing'!$A$16:$AP$16,0)),0)</f>
        <v>0</v>
      </c>
    </row>
    <row r="5662" spans="1:5" x14ac:dyDescent="0.25">
      <c r="B5662" s="1">
        <f t="shared" ca="1" si="826"/>
        <v>0</v>
      </c>
      <c r="C5662" s="384">
        <f t="shared" si="825"/>
        <v>45809</v>
      </c>
      <c r="D5662" s="384">
        <f t="shared" si="825"/>
        <v>45838</v>
      </c>
      <c r="E5662" s="385">
        <f ca="1">IFERROR(INDEX('3. GRI Pricing'!$A$16:$AP$616,MATCH('PBI data'!$B5662,'3. GRI Pricing'!$A$16:$A$616,0),MATCH('PBI data'!$D5662,'3. GRI Pricing'!$A$16:$AP$16,0)),0)</f>
        <v>0</v>
      </c>
    </row>
    <row r="5663" spans="1:5" x14ac:dyDescent="0.25">
      <c r="B5663" s="1">
        <f t="shared" ca="1" si="826"/>
        <v>0</v>
      </c>
      <c r="C5663" s="384">
        <f t="shared" ref="C5663:D5678" si="827">C5651</f>
        <v>45839</v>
      </c>
      <c r="D5663" s="384">
        <f t="shared" si="827"/>
        <v>45869</v>
      </c>
      <c r="E5663" s="385">
        <f ca="1">IFERROR(INDEX('3. GRI Pricing'!$A$16:$AP$616,MATCH('PBI data'!$B5663,'3. GRI Pricing'!$A$16:$A$616,0),MATCH('PBI data'!$D5663,'3. GRI Pricing'!$A$16:$AP$16,0)),0)</f>
        <v>0</v>
      </c>
    </row>
    <row r="5664" spans="1:5" x14ac:dyDescent="0.25">
      <c r="B5664" s="1">
        <f t="shared" ca="1" si="826"/>
        <v>0</v>
      </c>
      <c r="C5664" s="384">
        <f t="shared" si="827"/>
        <v>45870</v>
      </c>
      <c r="D5664" s="384">
        <f t="shared" si="827"/>
        <v>45900</v>
      </c>
      <c r="E5664" s="385">
        <f ca="1">IFERROR(INDEX('3. GRI Pricing'!$A$16:$AP$616,MATCH('PBI data'!$B5664,'3. GRI Pricing'!$A$16:$A$616,0),MATCH('PBI data'!$D5664,'3. GRI Pricing'!$A$16:$AP$16,0)),0)</f>
        <v>0</v>
      </c>
    </row>
    <row r="5665" spans="1:5" x14ac:dyDescent="0.25">
      <c r="B5665" s="1">
        <f t="shared" ca="1" si="826"/>
        <v>0</v>
      </c>
      <c r="C5665" s="384">
        <f t="shared" si="827"/>
        <v>45901</v>
      </c>
      <c r="D5665" s="384">
        <f t="shared" si="827"/>
        <v>45930</v>
      </c>
      <c r="E5665" s="385">
        <f ca="1">IFERROR(INDEX('3. GRI Pricing'!$A$16:$AP$616,MATCH('PBI data'!$B5665,'3. GRI Pricing'!$A$16:$A$616,0),MATCH('PBI data'!$D5665,'3. GRI Pricing'!$A$16:$AP$16,0)),0)</f>
        <v>0</v>
      </c>
    </row>
    <row r="5666" spans="1:5" x14ac:dyDescent="0.25">
      <c r="A5666" s="381">
        <f>A5654+1</f>
        <v>473</v>
      </c>
      <c r="B5666" s="383">
        <f ca="1">OFFSET('3. GRI Pricing'!$A$16,'PBI data'!A5666,0)</f>
        <v>0</v>
      </c>
      <c r="C5666" s="384">
        <f t="shared" si="827"/>
        <v>45566</v>
      </c>
      <c r="D5666" s="384">
        <f t="shared" si="827"/>
        <v>45596</v>
      </c>
      <c r="E5666" s="385">
        <f ca="1">IFERROR(INDEX('3. GRI Pricing'!$A$16:$AP$616,MATCH('PBI data'!$B5666,'3. GRI Pricing'!$A$16:$A$616,0),MATCH('PBI data'!$D5666,'3. GRI Pricing'!$A$16:$AP$16,0)),0)</f>
        <v>0</v>
      </c>
    </row>
    <row r="5667" spans="1:5" x14ac:dyDescent="0.25">
      <c r="B5667" s="1">
        <f ca="1">B5666</f>
        <v>0</v>
      </c>
      <c r="C5667" s="384">
        <f t="shared" si="827"/>
        <v>45597</v>
      </c>
      <c r="D5667" s="384">
        <f t="shared" si="827"/>
        <v>45626</v>
      </c>
      <c r="E5667" s="385">
        <f ca="1">IFERROR(INDEX('3. GRI Pricing'!$A$16:$AP$616,MATCH('PBI data'!$B5667,'3. GRI Pricing'!$A$16:$A$616,0),MATCH('PBI data'!$D5667,'3. GRI Pricing'!$A$16:$AP$16,0)),0)</f>
        <v>0</v>
      </c>
    </row>
    <row r="5668" spans="1:5" x14ac:dyDescent="0.25">
      <c r="B5668" s="1">
        <f t="shared" ref="B5668:B5677" ca="1" si="828">B5667</f>
        <v>0</v>
      </c>
      <c r="C5668" s="384">
        <f t="shared" si="827"/>
        <v>45627</v>
      </c>
      <c r="D5668" s="384">
        <f t="shared" si="827"/>
        <v>45657</v>
      </c>
      <c r="E5668" s="385">
        <f ca="1">IFERROR(INDEX('3. GRI Pricing'!$A$16:$AP$616,MATCH('PBI data'!$B5668,'3. GRI Pricing'!$A$16:$A$616,0),MATCH('PBI data'!$D5668,'3. GRI Pricing'!$A$16:$AP$16,0)),0)</f>
        <v>0</v>
      </c>
    </row>
    <row r="5669" spans="1:5" x14ac:dyDescent="0.25">
      <c r="B5669" s="1">
        <f t="shared" ca="1" si="828"/>
        <v>0</v>
      </c>
      <c r="C5669" s="384">
        <f t="shared" si="827"/>
        <v>45658</v>
      </c>
      <c r="D5669" s="384">
        <f t="shared" si="827"/>
        <v>45688</v>
      </c>
      <c r="E5669" s="385">
        <f ca="1">IFERROR(INDEX('3. GRI Pricing'!$A$16:$AP$616,MATCH('PBI data'!$B5669,'3. GRI Pricing'!$A$16:$A$616,0),MATCH('PBI data'!$D5669,'3. GRI Pricing'!$A$16:$AP$16,0)),0)</f>
        <v>0</v>
      </c>
    </row>
    <row r="5670" spans="1:5" x14ac:dyDescent="0.25">
      <c r="B5670" s="1">
        <f t="shared" ca="1" si="828"/>
        <v>0</v>
      </c>
      <c r="C5670" s="384">
        <f t="shared" si="827"/>
        <v>45689</v>
      </c>
      <c r="D5670" s="384">
        <f t="shared" si="827"/>
        <v>45716</v>
      </c>
      <c r="E5670" s="385">
        <f ca="1">IFERROR(INDEX('3. GRI Pricing'!$A$16:$AP$616,MATCH('PBI data'!$B5670,'3. GRI Pricing'!$A$16:$A$616,0),MATCH('PBI data'!$D5670,'3. GRI Pricing'!$A$16:$AP$16,0)),0)</f>
        <v>0</v>
      </c>
    </row>
    <row r="5671" spans="1:5" x14ac:dyDescent="0.25">
      <c r="B5671" s="1">
        <f t="shared" ca="1" si="828"/>
        <v>0</v>
      </c>
      <c r="C5671" s="384">
        <f t="shared" si="827"/>
        <v>45717</v>
      </c>
      <c r="D5671" s="384">
        <f t="shared" si="827"/>
        <v>45747</v>
      </c>
      <c r="E5671" s="385">
        <f ca="1">IFERROR(INDEX('3. GRI Pricing'!$A$16:$AP$616,MATCH('PBI data'!$B5671,'3. GRI Pricing'!$A$16:$A$616,0),MATCH('PBI data'!$D5671,'3. GRI Pricing'!$A$16:$AP$16,0)),0)</f>
        <v>0</v>
      </c>
    </row>
    <row r="5672" spans="1:5" x14ac:dyDescent="0.25">
      <c r="B5672" s="1">
        <f t="shared" ca="1" si="828"/>
        <v>0</v>
      </c>
      <c r="C5672" s="384">
        <f t="shared" si="827"/>
        <v>45748</v>
      </c>
      <c r="D5672" s="384">
        <f t="shared" si="827"/>
        <v>45777</v>
      </c>
      <c r="E5672" s="385">
        <f ca="1">IFERROR(INDEX('3. GRI Pricing'!$A$16:$AP$616,MATCH('PBI data'!$B5672,'3. GRI Pricing'!$A$16:$A$616,0),MATCH('PBI data'!$D5672,'3. GRI Pricing'!$A$16:$AP$16,0)),0)</f>
        <v>0</v>
      </c>
    </row>
    <row r="5673" spans="1:5" x14ac:dyDescent="0.25">
      <c r="B5673" s="1">
        <f t="shared" ca="1" si="828"/>
        <v>0</v>
      </c>
      <c r="C5673" s="384">
        <f t="shared" si="827"/>
        <v>45778</v>
      </c>
      <c r="D5673" s="384">
        <f t="shared" si="827"/>
        <v>45808</v>
      </c>
      <c r="E5673" s="385">
        <f ca="1">IFERROR(INDEX('3. GRI Pricing'!$A$16:$AP$616,MATCH('PBI data'!$B5673,'3. GRI Pricing'!$A$16:$A$616,0),MATCH('PBI data'!$D5673,'3. GRI Pricing'!$A$16:$AP$16,0)),0)</f>
        <v>0</v>
      </c>
    </row>
    <row r="5674" spans="1:5" x14ac:dyDescent="0.25">
      <c r="B5674" s="1">
        <f t="shared" ca="1" si="828"/>
        <v>0</v>
      </c>
      <c r="C5674" s="384">
        <f t="shared" si="827"/>
        <v>45809</v>
      </c>
      <c r="D5674" s="384">
        <f t="shared" si="827"/>
        <v>45838</v>
      </c>
      <c r="E5674" s="385">
        <f ca="1">IFERROR(INDEX('3. GRI Pricing'!$A$16:$AP$616,MATCH('PBI data'!$B5674,'3. GRI Pricing'!$A$16:$A$616,0),MATCH('PBI data'!$D5674,'3. GRI Pricing'!$A$16:$AP$16,0)),0)</f>
        <v>0</v>
      </c>
    </row>
    <row r="5675" spans="1:5" x14ac:dyDescent="0.25">
      <c r="B5675" s="1">
        <f t="shared" ca="1" si="828"/>
        <v>0</v>
      </c>
      <c r="C5675" s="384">
        <f t="shared" si="827"/>
        <v>45839</v>
      </c>
      <c r="D5675" s="384">
        <f t="shared" si="827"/>
        <v>45869</v>
      </c>
      <c r="E5675" s="385">
        <f ca="1">IFERROR(INDEX('3. GRI Pricing'!$A$16:$AP$616,MATCH('PBI data'!$B5675,'3. GRI Pricing'!$A$16:$A$616,0),MATCH('PBI data'!$D5675,'3. GRI Pricing'!$A$16:$AP$16,0)),0)</f>
        <v>0</v>
      </c>
    </row>
    <row r="5676" spans="1:5" x14ac:dyDescent="0.25">
      <c r="B5676" s="1">
        <f t="shared" ca="1" si="828"/>
        <v>0</v>
      </c>
      <c r="C5676" s="384">
        <f t="shared" si="827"/>
        <v>45870</v>
      </c>
      <c r="D5676" s="384">
        <f t="shared" si="827"/>
        <v>45900</v>
      </c>
      <c r="E5676" s="385">
        <f ca="1">IFERROR(INDEX('3. GRI Pricing'!$A$16:$AP$616,MATCH('PBI data'!$B5676,'3. GRI Pricing'!$A$16:$A$616,0),MATCH('PBI data'!$D5676,'3. GRI Pricing'!$A$16:$AP$16,0)),0)</f>
        <v>0</v>
      </c>
    </row>
    <row r="5677" spans="1:5" x14ac:dyDescent="0.25">
      <c r="B5677" s="1">
        <f t="shared" ca="1" si="828"/>
        <v>0</v>
      </c>
      <c r="C5677" s="384">
        <f t="shared" si="827"/>
        <v>45901</v>
      </c>
      <c r="D5677" s="384">
        <f t="shared" si="827"/>
        <v>45930</v>
      </c>
      <c r="E5677" s="385">
        <f ca="1">IFERROR(INDEX('3. GRI Pricing'!$A$16:$AP$616,MATCH('PBI data'!$B5677,'3. GRI Pricing'!$A$16:$A$616,0),MATCH('PBI data'!$D5677,'3. GRI Pricing'!$A$16:$AP$16,0)),0)</f>
        <v>0</v>
      </c>
    </row>
    <row r="5678" spans="1:5" x14ac:dyDescent="0.25">
      <c r="A5678" s="381">
        <f>A5666+1</f>
        <v>474</v>
      </c>
      <c r="B5678" s="383">
        <f ca="1">OFFSET('3. GRI Pricing'!$A$16,'PBI data'!A5678,0)</f>
        <v>0</v>
      </c>
      <c r="C5678" s="384">
        <f t="shared" si="827"/>
        <v>45566</v>
      </c>
      <c r="D5678" s="384">
        <f t="shared" si="827"/>
        <v>45596</v>
      </c>
      <c r="E5678" s="385">
        <f ca="1">IFERROR(INDEX('3. GRI Pricing'!$A$16:$AP$616,MATCH('PBI data'!$B5678,'3. GRI Pricing'!$A$16:$A$616,0),MATCH('PBI data'!$D5678,'3. GRI Pricing'!$A$16:$AP$16,0)),0)</f>
        <v>0</v>
      </c>
    </row>
    <row r="5679" spans="1:5" x14ac:dyDescent="0.25">
      <c r="B5679" s="1">
        <f ca="1">B5678</f>
        <v>0</v>
      </c>
      <c r="C5679" s="384">
        <f t="shared" ref="C5679:D5694" si="829">C5667</f>
        <v>45597</v>
      </c>
      <c r="D5679" s="384">
        <f t="shared" si="829"/>
        <v>45626</v>
      </c>
      <c r="E5679" s="385">
        <f ca="1">IFERROR(INDEX('3. GRI Pricing'!$A$16:$AP$616,MATCH('PBI data'!$B5679,'3. GRI Pricing'!$A$16:$A$616,0),MATCH('PBI data'!$D5679,'3. GRI Pricing'!$A$16:$AP$16,0)),0)</f>
        <v>0</v>
      </c>
    </row>
    <row r="5680" spans="1:5" x14ac:dyDescent="0.25">
      <c r="B5680" s="1">
        <f t="shared" ref="B5680:B5689" ca="1" si="830">B5679</f>
        <v>0</v>
      </c>
      <c r="C5680" s="384">
        <f t="shared" si="829"/>
        <v>45627</v>
      </c>
      <c r="D5680" s="384">
        <f t="shared" si="829"/>
        <v>45657</v>
      </c>
      <c r="E5680" s="385">
        <f ca="1">IFERROR(INDEX('3. GRI Pricing'!$A$16:$AP$616,MATCH('PBI data'!$B5680,'3. GRI Pricing'!$A$16:$A$616,0),MATCH('PBI data'!$D5680,'3. GRI Pricing'!$A$16:$AP$16,0)),0)</f>
        <v>0</v>
      </c>
    </row>
    <row r="5681" spans="1:5" x14ac:dyDescent="0.25">
      <c r="B5681" s="1">
        <f t="shared" ca="1" si="830"/>
        <v>0</v>
      </c>
      <c r="C5681" s="384">
        <f t="shared" si="829"/>
        <v>45658</v>
      </c>
      <c r="D5681" s="384">
        <f t="shared" si="829"/>
        <v>45688</v>
      </c>
      <c r="E5681" s="385">
        <f ca="1">IFERROR(INDEX('3. GRI Pricing'!$A$16:$AP$616,MATCH('PBI data'!$B5681,'3. GRI Pricing'!$A$16:$A$616,0),MATCH('PBI data'!$D5681,'3. GRI Pricing'!$A$16:$AP$16,0)),0)</f>
        <v>0</v>
      </c>
    </row>
    <row r="5682" spans="1:5" x14ac:dyDescent="0.25">
      <c r="B5682" s="1">
        <f t="shared" ca="1" si="830"/>
        <v>0</v>
      </c>
      <c r="C5682" s="384">
        <f t="shared" si="829"/>
        <v>45689</v>
      </c>
      <c r="D5682" s="384">
        <f t="shared" si="829"/>
        <v>45716</v>
      </c>
      <c r="E5682" s="385">
        <f ca="1">IFERROR(INDEX('3. GRI Pricing'!$A$16:$AP$616,MATCH('PBI data'!$B5682,'3. GRI Pricing'!$A$16:$A$616,0),MATCH('PBI data'!$D5682,'3. GRI Pricing'!$A$16:$AP$16,0)),0)</f>
        <v>0</v>
      </c>
    </row>
    <row r="5683" spans="1:5" x14ac:dyDescent="0.25">
      <c r="B5683" s="1">
        <f t="shared" ca="1" si="830"/>
        <v>0</v>
      </c>
      <c r="C5683" s="384">
        <f t="shared" si="829"/>
        <v>45717</v>
      </c>
      <c r="D5683" s="384">
        <f t="shared" si="829"/>
        <v>45747</v>
      </c>
      <c r="E5683" s="385">
        <f ca="1">IFERROR(INDEX('3. GRI Pricing'!$A$16:$AP$616,MATCH('PBI data'!$B5683,'3. GRI Pricing'!$A$16:$A$616,0),MATCH('PBI data'!$D5683,'3. GRI Pricing'!$A$16:$AP$16,0)),0)</f>
        <v>0</v>
      </c>
    </row>
    <row r="5684" spans="1:5" x14ac:dyDescent="0.25">
      <c r="B5684" s="1">
        <f t="shared" ca="1" si="830"/>
        <v>0</v>
      </c>
      <c r="C5684" s="384">
        <f t="shared" si="829"/>
        <v>45748</v>
      </c>
      <c r="D5684" s="384">
        <f t="shared" si="829"/>
        <v>45777</v>
      </c>
      <c r="E5684" s="385">
        <f ca="1">IFERROR(INDEX('3. GRI Pricing'!$A$16:$AP$616,MATCH('PBI data'!$B5684,'3. GRI Pricing'!$A$16:$A$616,0),MATCH('PBI data'!$D5684,'3. GRI Pricing'!$A$16:$AP$16,0)),0)</f>
        <v>0</v>
      </c>
    </row>
    <row r="5685" spans="1:5" x14ac:dyDescent="0.25">
      <c r="B5685" s="1">
        <f t="shared" ca="1" si="830"/>
        <v>0</v>
      </c>
      <c r="C5685" s="384">
        <f t="shared" si="829"/>
        <v>45778</v>
      </c>
      <c r="D5685" s="384">
        <f t="shared" si="829"/>
        <v>45808</v>
      </c>
      <c r="E5685" s="385">
        <f ca="1">IFERROR(INDEX('3. GRI Pricing'!$A$16:$AP$616,MATCH('PBI data'!$B5685,'3. GRI Pricing'!$A$16:$A$616,0),MATCH('PBI data'!$D5685,'3. GRI Pricing'!$A$16:$AP$16,0)),0)</f>
        <v>0</v>
      </c>
    </row>
    <row r="5686" spans="1:5" x14ac:dyDescent="0.25">
      <c r="B5686" s="1">
        <f t="shared" ca="1" si="830"/>
        <v>0</v>
      </c>
      <c r="C5686" s="384">
        <f t="shared" si="829"/>
        <v>45809</v>
      </c>
      <c r="D5686" s="384">
        <f t="shared" si="829"/>
        <v>45838</v>
      </c>
      <c r="E5686" s="385">
        <f ca="1">IFERROR(INDEX('3. GRI Pricing'!$A$16:$AP$616,MATCH('PBI data'!$B5686,'3. GRI Pricing'!$A$16:$A$616,0),MATCH('PBI data'!$D5686,'3. GRI Pricing'!$A$16:$AP$16,0)),0)</f>
        <v>0</v>
      </c>
    </row>
    <row r="5687" spans="1:5" x14ac:dyDescent="0.25">
      <c r="B5687" s="1">
        <f t="shared" ca="1" si="830"/>
        <v>0</v>
      </c>
      <c r="C5687" s="384">
        <f t="shared" si="829"/>
        <v>45839</v>
      </c>
      <c r="D5687" s="384">
        <f t="shared" si="829"/>
        <v>45869</v>
      </c>
      <c r="E5687" s="385">
        <f ca="1">IFERROR(INDEX('3. GRI Pricing'!$A$16:$AP$616,MATCH('PBI data'!$B5687,'3. GRI Pricing'!$A$16:$A$616,0),MATCH('PBI data'!$D5687,'3. GRI Pricing'!$A$16:$AP$16,0)),0)</f>
        <v>0</v>
      </c>
    </row>
    <row r="5688" spans="1:5" x14ac:dyDescent="0.25">
      <c r="B5688" s="1">
        <f t="shared" ca="1" si="830"/>
        <v>0</v>
      </c>
      <c r="C5688" s="384">
        <f t="shared" si="829"/>
        <v>45870</v>
      </c>
      <c r="D5688" s="384">
        <f t="shared" si="829"/>
        <v>45900</v>
      </c>
      <c r="E5688" s="385">
        <f ca="1">IFERROR(INDEX('3. GRI Pricing'!$A$16:$AP$616,MATCH('PBI data'!$B5688,'3. GRI Pricing'!$A$16:$A$616,0),MATCH('PBI data'!$D5688,'3. GRI Pricing'!$A$16:$AP$16,0)),0)</f>
        <v>0</v>
      </c>
    </row>
    <row r="5689" spans="1:5" x14ac:dyDescent="0.25">
      <c r="B5689" s="1">
        <f t="shared" ca="1" si="830"/>
        <v>0</v>
      </c>
      <c r="C5689" s="384">
        <f t="shared" si="829"/>
        <v>45901</v>
      </c>
      <c r="D5689" s="384">
        <f t="shared" si="829"/>
        <v>45930</v>
      </c>
      <c r="E5689" s="385">
        <f ca="1">IFERROR(INDEX('3. GRI Pricing'!$A$16:$AP$616,MATCH('PBI data'!$B5689,'3. GRI Pricing'!$A$16:$A$616,0),MATCH('PBI data'!$D5689,'3. GRI Pricing'!$A$16:$AP$16,0)),0)</f>
        <v>0</v>
      </c>
    </row>
    <row r="5690" spans="1:5" x14ac:dyDescent="0.25">
      <c r="A5690" s="381">
        <f>A5678+1</f>
        <v>475</v>
      </c>
      <c r="B5690" s="383">
        <f ca="1">OFFSET('3. GRI Pricing'!$A$16,'PBI data'!A5690,0)</f>
        <v>0</v>
      </c>
      <c r="C5690" s="384">
        <f t="shared" si="829"/>
        <v>45566</v>
      </c>
      <c r="D5690" s="384">
        <f t="shared" si="829"/>
        <v>45596</v>
      </c>
      <c r="E5690" s="385">
        <f ca="1">IFERROR(INDEX('3. GRI Pricing'!$A$16:$AP$616,MATCH('PBI data'!$B5690,'3. GRI Pricing'!$A$16:$A$616,0),MATCH('PBI data'!$D5690,'3. GRI Pricing'!$A$16:$AP$16,0)),0)</f>
        <v>0</v>
      </c>
    </row>
    <row r="5691" spans="1:5" x14ac:dyDescent="0.25">
      <c r="B5691" s="1">
        <f ca="1">B5690</f>
        <v>0</v>
      </c>
      <c r="C5691" s="384">
        <f t="shared" si="829"/>
        <v>45597</v>
      </c>
      <c r="D5691" s="384">
        <f t="shared" si="829"/>
        <v>45626</v>
      </c>
      <c r="E5691" s="385">
        <f ca="1">IFERROR(INDEX('3. GRI Pricing'!$A$16:$AP$616,MATCH('PBI data'!$B5691,'3. GRI Pricing'!$A$16:$A$616,0),MATCH('PBI data'!$D5691,'3. GRI Pricing'!$A$16:$AP$16,0)),0)</f>
        <v>0</v>
      </c>
    </row>
    <row r="5692" spans="1:5" x14ac:dyDescent="0.25">
      <c r="B5692" s="1">
        <f t="shared" ref="B5692:B5701" ca="1" si="831">B5691</f>
        <v>0</v>
      </c>
      <c r="C5692" s="384">
        <f t="shared" si="829"/>
        <v>45627</v>
      </c>
      <c r="D5692" s="384">
        <f t="shared" si="829"/>
        <v>45657</v>
      </c>
      <c r="E5692" s="385">
        <f ca="1">IFERROR(INDEX('3. GRI Pricing'!$A$16:$AP$616,MATCH('PBI data'!$B5692,'3. GRI Pricing'!$A$16:$A$616,0),MATCH('PBI data'!$D5692,'3. GRI Pricing'!$A$16:$AP$16,0)),0)</f>
        <v>0</v>
      </c>
    </row>
    <row r="5693" spans="1:5" x14ac:dyDescent="0.25">
      <c r="B5693" s="1">
        <f t="shared" ca="1" si="831"/>
        <v>0</v>
      </c>
      <c r="C5693" s="384">
        <f t="shared" si="829"/>
        <v>45658</v>
      </c>
      <c r="D5693" s="384">
        <f t="shared" si="829"/>
        <v>45688</v>
      </c>
      <c r="E5693" s="385">
        <f ca="1">IFERROR(INDEX('3. GRI Pricing'!$A$16:$AP$616,MATCH('PBI data'!$B5693,'3. GRI Pricing'!$A$16:$A$616,0),MATCH('PBI data'!$D5693,'3. GRI Pricing'!$A$16:$AP$16,0)),0)</f>
        <v>0</v>
      </c>
    </row>
    <row r="5694" spans="1:5" x14ac:dyDescent="0.25">
      <c r="B5694" s="1">
        <f t="shared" ca="1" si="831"/>
        <v>0</v>
      </c>
      <c r="C5694" s="384">
        <f t="shared" si="829"/>
        <v>45689</v>
      </c>
      <c r="D5694" s="384">
        <f t="shared" si="829"/>
        <v>45716</v>
      </c>
      <c r="E5694" s="385">
        <f ca="1">IFERROR(INDEX('3. GRI Pricing'!$A$16:$AP$616,MATCH('PBI data'!$B5694,'3. GRI Pricing'!$A$16:$A$616,0),MATCH('PBI data'!$D5694,'3. GRI Pricing'!$A$16:$AP$16,0)),0)</f>
        <v>0</v>
      </c>
    </row>
    <row r="5695" spans="1:5" x14ac:dyDescent="0.25">
      <c r="B5695" s="1">
        <f t="shared" ca="1" si="831"/>
        <v>0</v>
      </c>
      <c r="C5695" s="384">
        <f t="shared" ref="C5695:D5710" si="832">C5683</f>
        <v>45717</v>
      </c>
      <c r="D5695" s="384">
        <f t="shared" si="832"/>
        <v>45747</v>
      </c>
      <c r="E5695" s="385">
        <f ca="1">IFERROR(INDEX('3. GRI Pricing'!$A$16:$AP$616,MATCH('PBI data'!$B5695,'3. GRI Pricing'!$A$16:$A$616,0),MATCH('PBI data'!$D5695,'3. GRI Pricing'!$A$16:$AP$16,0)),0)</f>
        <v>0</v>
      </c>
    </row>
    <row r="5696" spans="1:5" x14ac:dyDescent="0.25">
      <c r="B5696" s="1">
        <f t="shared" ca="1" si="831"/>
        <v>0</v>
      </c>
      <c r="C5696" s="384">
        <f t="shared" si="832"/>
        <v>45748</v>
      </c>
      <c r="D5696" s="384">
        <f t="shared" si="832"/>
        <v>45777</v>
      </c>
      <c r="E5696" s="385">
        <f ca="1">IFERROR(INDEX('3. GRI Pricing'!$A$16:$AP$616,MATCH('PBI data'!$B5696,'3. GRI Pricing'!$A$16:$A$616,0),MATCH('PBI data'!$D5696,'3. GRI Pricing'!$A$16:$AP$16,0)),0)</f>
        <v>0</v>
      </c>
    </row>
    <row r="5697" spans="1:5" x14ac:dyDescent="0.25">
      <c r="B5697" s="1">
        <f t="shared" ca="1" si="831"/>
        <v>0</v>
      </c>
      <c r="C5697" s="384">
        <f t="shared" si="832"/>
        <v>45778</v>
      </c>
      <c r="D5697" s="384">
        <f t="shared" si="832"/>
        <v>45808</v>
      </c>
      <c r="E5697" s="385">
        <f ca="1">IFERROR(INDEX('3. GRI Pricing'!$A$16:$AP$616,MATCH('PBI data'!$B5697,'3. GRI Pricing'!$A$16:$A$616,0),MATCH('PBI data'!$D5697,'3. GRI Pricing'!$A$16:$AP$16,0)),0)</f>
        <v>0</v>
      </c>
    </row>
    <row r="5698" spans="1:5" x14ac:dyDescent="0.25">
      <c r="B5698" s="1">
        <f t="shared" ca="1" si="831"/>
        <v>0</v>
      </c>
      <c r="C5698" s="384">
        <f t="shared" si="832"/>
        <v>45809</v>
      </c>
      <c r="D5698" s="384">
        <f t="shared" si="832"/>
        <v>45838</v>
      </c>
      <c r="E5698" s="385">
        <f ca="1">IFERROR(INDEX('3. GRI Pricing'!$A$16:$AP$616,MATCH('PBI data'!$B5698,'3. GRI Pricing'!$A$16:$A$616,0),MATCH('PBI data'!$D5698,'3. GRI Pricing'!$A$16:$AP$16,0)),0)</f>
        <v>0</v>
      </c>
    </row>
    <row r="5699" spans="1:5" x14ac:dyDescent="0.25">
      <c r="B5699" s="1">
        <f t="shared" ca="1" si="831"/>
        <v>0</v>
      </c>
      <c r="C5699" s="384">
        <f t="shared" si="832"/>
        <v>45839</v>
      </c>
      <c r="D5699" s="384">
        <f t="shared" si="832"/>
        <v>45869</v>
      </c>
      <c r="E5699" s="385">
        <f ca="1">IFERROR(INDEX('3. GRI Pricing'!$A$16:$AP$616,MATCH('PBI data'!$B5699,'3. GRI Pricing'!$A$16:$A$616,0),MATCH('PBI data'!$D5699,'3. GRI Pricing'!$A$16:$AP$16,0)),0)</f>
        <v>0</v>
      </c>
    </row>
    <row r="5700" spans="1:5" x14ac:dyDescent="0.25">
      <c r="B5700" s="1">
        <f t="shared" ca="1" si="831"/>
        <v>0</v>
      </c>
      <c r="C5700" s="384">
        <f t="shared" si="832"/>
        <v>45870</v>
      </c>
      <c r="D5700" s="384">
        <f t="shared" si="832"/>
        <v>45900</v>
      </c>
      <c r="E5700" s="385">
        <f ca="1">IFERROR(INDEX('3. GRI Pricing'!$A$16:$AP$616,MATCH('PBI data'!$B5700,'3. GRI Pricing'!$A$16:$A$616,0),MATCH('PBI data'!$D5700,'3. GRI Pricing'!$A$16:$AP$16,0)),0)</f>
        <v>0</v>
      </c>
    </row>
    <row r="5701" spans="1:5" x14ac:dyDescent="0.25">
      <c r="B5701" s="1">
        <f t="shared" ca="1" si="831"/>
        <v>0</v>
      </c>
      <c r="C5701" s="384">
        <f t="shared" si="832"/>
        <v>45901</v>
      </c>
      <c r="D5701" s="384">
        <f t="shared" si="832"/>
        <v>45930</v>
      </c>
      <c r="E5701" s="385">
        <f ca="1">IFERROR(INDEX('3. GRI Pricing'!$A$16:$AP$616,MATCH('PBI data'!$B5701,'3. GRI Pricing'!$A$16:$A$616,0),MATCH('PBI data'!$D5701,'3. GRI Pricing'!$A$16:$AP$16,0)),0)</f>
        <v>0</v>
      </c>
    </row>
    <row r="5702" spans="1:5" x14ac:dyDescent="0.25">
      <c r="A5702" s="381">
        <f>A5690+1</f>
        <v>476</v>
      </c>
      <c r="B5702" s="383">
        <f ca="1">OFFSET('3. GRI Pricing'!$A$16,'PBI data'!A5702,0)</f>
        <v>0</v>
      </c>
      <c r="C5702" s="384">
        <f t="shared" si="832"/>
        <v>45566</v>
      </c>
      <c r="D5702" s="384">
        <f t="shared" si="832"/>
        <v>45596</v>
      </c>
      <c r="E5702" s="385">
        <f ca="1">IFERROR(INDEX('3. GRI Pricing'!$A$16:$AP$616,MATCH('PBI data'!$B5702,'3. GRI Pricing'!$A$16:$A$616,0),MATCH('PBI data'!$D5702,'3. GRI Pricing'!$A$16:$AP$16,0)),0)</f>
        <v>0</v>
      </c>
    </row>
    <row r="5703" spans="1:5" x14ac:dyDescent="0.25">
      <c r="B5703" s="1">
        <f ca="1">B5702</f>
        <v>0</v>
      </c>
      <c r="C5703" s="384">
        <f t="shared" si="832"/>
        <v>45597</v>
      </c>
      <c r="D5703" s="384">
        <f t="shared" si="832"/>
        <v>45626</v>
      </c>
      <c r="E5703" s="385">
        <f ca="1">IFERROR(INDEX('3. GRI Pricing'!$A$16:$AP$616,MATCH('PBI data'!$B5703,'3. GRI Pricing'!$A$16:$A$616,0),MATCH('PBI data'!$D5703,'3. GRI Pricing'!$A$16:$AP$16,0)),0)</f>
        <v>0</v>
      </c>
    </row>
    <row r="5704" spans="1:5" x14ac:dyDescent="0.25">
      <c r="B5704" s="1">
        <f t="shared" ref="B5704:B5713" ca="1" si="833">B5703</f>
        <v>0</v>
      </c>
      <c r="C5704" s="384">
        <f t="shared" si="832"/>
        <v>45627</v>
      </c>
      <c r="D5704" s="384">
        <f t="shared" si="832"/>
        <v>45657</v>
      </c>
      <c r="E5704" s="385">
        <f ca="1">IFERROR(INDEX('3. GRI Pricing'!$A$16:$AP$616,MATCH('PBI data'!$B5704,'3. GRI Pricing'!$A$16:$A$616,0),MATCH('PBI data'!$D5704,'3. GRI Pricing'!$A$16:$AP$16,0)),0)</f>
        <v>0</v>
      </c>
    </row>
    <row r="5705" spans="1:5" x14ac:dyDescent="0.25">
      <c r="B5705" s="1">
        <f t="shared" ca="1" si="833"/>
        <v>0</v>
      </c>
      <c r="C5705" s="384">
        <f t="shared" si="832"/>
        <v>45658</v>
      </c>
      <c r="D5705" s="384">
        <f t="shared" si="832"/>
        <v>45688</v>
      </c>
      <c r="E5705" s="385">
        <f ca="1">IFERROR(INDEX('3. GRI Pricing'!$A$16:$AP$616,MATCH('PBI data'!$B5705,'3. GRI Pricing'!$A$16:$A$616,0),MATCH('PBI data'!$D5705,'3. GRI Pricing'!$A$16:$AP$16,0)),0)</f>
        <v>0</v>
      </c>
    </row>
    <row r="5706" spans="1:5" x14ac:dyDescent="0.25">
      <c r="B5706" s="1">
        <f t="shared" ca="1" si="833"/>
        <v>0</v>
      </c>
      <c r="C5706" s="384">
        <f t="shared" si="832"/>
        <v>45689</v>
      </c>
      <c r="D5706" s="384">
        <f t="shared" si="832"/>
        <v>45716</v>
      </c>
      <c r="E5706" s="385">
        <f ca="1">IFERROR(INDEX('3. GRI Pricing'!$A$16:$AP$616,MATCH('PBI data'!$B5706,'3. GRI Pricing'!$A$16:$A$616,0),MATCH('PBI data'!$D5706,'3. GRI Pricing'!$A$16:$AP$16,0)),0)</f>
        <v>0</v>
      </c>
    </row>
    <row r="5707" spans="1:5" x14ac:dyDescent="0.25">
      <c r="B5707" s="1">
        <f t="shared" ca="1" si="833"/>
        <v>0</v>
      </c>
      <c r="C5707" s="384">
        <f t="shared" si="832"/>
        <v>45717</v>
      </c>
      <c r="D5707" s="384">
        <f t="shared" si="832"/>
        <v>45747</v>
      </c>
      <c r="E5707" s="385">
        <f ca="1">IFERROR(INDEX('3. GRI Pricing'!$A$16:$AP$616,MATCH('PBI data'!$B5707,'3. GRI Pricing'!$A$16:$A$616,0),MATCH('PBI data'!$D5707,'3. GRI Pricing'!$A$16:$AP$16,0)),0)</f>
        <v>0</v>
      </c>
    </row>
    <row r="5708" spans="1:5" x14ac:dyDescent="0.25">
      <c r="B5708" s="1">
        <f t="shared" ca="1" si="833"/>
        <v>0</v>
      </c>
      <c r="C5708" s="384">
        <f t="shared" si="832"/>
        <v>45748</v>
      </c>
      <c r="D5708" s="384">
        <f t="shared" si="832"/>
        <v>45777</v>
      </c>
      <c r="E5708" s="385">
        <f ca="1">IFERROR(INDEX('3. GRI Pricing'!$A$16:$AP$616,MATCH('PBI data'!$B5708,'3. GRI Pricing'!$A$16:$A$616,0),MATCH('PBI data'!$D5708,'3. GRI Pricing'!$A$16:$AP$16,0)),0)</f>
        <v>0</v>
      </c>
    </row>
    <row r="5709" spans="1:5" x14ac:dyDescent="0.25">
      <c r="B5709" s="1">
        <f t="shared" ca="1" si="833"/>
        <v>0</v>
      </c>
      <c r="C5709" s="384">
        <f t="shared" si="832"/>
        <v>45778</v>
      </c>
      <c r="D5709" s="384">
        <f t="shared" si="832"/>
        <v>45808</v>
      </c>
      <c r="E5709" s="385">
        <f ca="1">IFERROR(INDEX('3. GRI Pricing'!$A$16:$AP$616,MATCH('PBI data'!$B5709,'3. GRI Pricing'!$A$16:$A$616,0),MATCH('PBI data'!$D5709,'3. GRI Pricing'!$A$16:$AP$16,0)),0)</f>
        <v>0</v>
      </c>
    </row>
    <row r="5710" spans="1:5" x14ac:dyDescent="0.25">
      <c r="B5710" s="1">
        <f t="shared" ca="1" si="833"/>
        <v>0</v>
      </c>
      <c r="C5710" s="384">
        <f t="shared" si="832"/>
        <v>45809</v>
      </c>
      <c r="D5710" s="384">
        <f t="shared" si="832"/>
        <v>45838</v>
      </c>
      <c r="E5710" s="385">
        <f ca="1">IFERROR(INDEX('3. GRI Pricing'!$A$16:$AP$616,MATCH('PBI data'!$B5710,'3. GRI Pricing'!$A$16:$A$616,0),MATCH('PBI data'!$D5710,'3. GRI Pricing'!$A$16:$AP$16,0)),0)</f>
        <v>0</v>
      </c>
    </row>
    <row r="5711" spans="1:5" x14ac:dyDescent="0.25">
      <c r="B5711" s="1">
        <f t="shared" ca="1" si="833"/>
        <v>0</v>
      </c>
      <c r="C5711" s="384">
        <f t="shared" ref="C5711:D5726" si="834">C5699</f>
        <v>45839</v>
      </c>
      <c r="D5711" s="384">
        <f t="shared" si="834"/>
        <v>45869</v>
      </c>
      <c r="E5711" s="385">
        <f ca="1">IFERROR(INDEX('3. GRI Pricing'!$A$16:$AP$616,MATCH('PBI data'!$B5711,'3. GRI Pricing'!$A$16:$A$616,0),MATCH('PBI data'!$D5711,'3. GRI Pricing'!$A$16:$AP$16,0)),0)</f>
        <v>0</v>
      </c>
    </row>
    <row r="5712" spans="1:5" x14ac:dyDescent="0.25">
      <c r="B5712" s="1">
        <f t="shared" ca="1" si="833"/>
        <v>0</v>
      </c>
      <c r="C5712" s="384">
        <f t="shared" si="834"/>
        <v>45870</v>
      </c>
      <c r="D5712" s="384">
        <f t="shared" si="834"/>
        <v>45900</v>
      </c>
      <c r="E5712" s="385">
        <f ca="1">IFERROR(INDEX('3. GRI Pricing'!$A$16:$AP$616,MATCH('PBI data'!$B5712,'3. GRI Pricing'!$A$16:$A$616,0),MATCH('PBI data'!$D5712,'3. GRI Pricing'!$A$16:$AP$16,0)),0)</f>
        <v>0</v>
      </c>
    </row>
    <row r="5713" spans="1:5" x14ac:dyDescent="0.25">
      <c r="B5713" s="1">
        <f t="shared" ca="1" si="833"/>
        <v>0</v>
      </c>
      <c r="C5713" s="384">
        <f t="shared" si="834"/>
        <v>45901</v>
      </c>
      <c r="D5713" s="384">
        <f t="shared" si="834"/>
        <v>45930</v>
      </c>
      <c r="E5713" s="385">
        <f ca="1">IFERROR(INDEX('3. GRI Pricing'!$A$16:$AP$616,MATCH('PBI data'!$B5713,'3. GRI Pricing'!$A$16:$A$616,0),MATCH('PBI data'!$D5713,'3. GRI Pricing'!$A$16:$AP$16,0)),0)</f>
        <v>0</v>
      </c>
    </row>
    <row r="5714" spans="1:5" x14ac:dyDescent="0.25">
      <c r="A5714" s="381">
        <f>A5702+1</f>
        <v>477</v>
      </c>
      <c r="B5714" s="383">
        <f ca="1">OFFSET('3. GRI Pricing'!$A$16,'PBI data'!A5714,0)</f>
        <v>0</v>
      </c>
      <c r="C5714" s="384">
        <f t="shared" si="834"/>
        <v>45566</v>
      </c>
      <c r="D5714" s="384">
        <f t="shared" si="834"/>
        <v>45596</v>
      </c>
      <c r="E5714" s="385">
        <f ca="1">IFERROR(INDEX('3. GRI Pricing'!$A$16:$AP$616,MATCH('PBI data'!$B5714,'3. GRI Pricing'!$A$16:$A$616,0),MATCH('PBI data'!$D5714,'3. GRI Pricing'!$A$16:$AP$16,0)),0)</f>
        <v>0</v>
      </c>
    </row>
    <row r="5715" spans="1:5" x14ac:dyDescent="0.25">
      <c r="B5715" s="1">
        <f ca="1">B5714</f>
        <v>0</v>
      </c>
      <c r="C5715" s="384">
        <f t="shared" si="834"/>
        <v>45597</v>
      </c>
      <c r="D5715" s="384">
        <f t="shared" si="834"/>
        <v>45626</v>
      </c>
      <c r="E5715" s="385">
        <f ca="1">IFERROR(INDEX('3. GRI Pricing'!$A$16:$AP$616,MATCH('PBI data'!$B5715,'3. GRI Pricing'!$A$16:$A$616,0),MATCH('PBI data'!$D5715,'3. GRI Pricing'!$A$16:$AP$16,0)),0)</f>
        <v>0</v>
      </c>
    </row>
    <row r="5716" spans="1:5" x14ac:dyDescent="0.25">
      <c r="B5716" s="1">
        <f t="shared" ref="B5716:B5725" ca="1" si="835">B5715</f>
        <v>0</v>
      </c>
      <c r="C5716" s="384">
        <f t="shared" si="834"/>
        <v>45627</v>
      </c>
      <c r="D5716" s="384">
        <f t="shared" si="834"/>
        <v>45657</v>
      </c>
      <c r="E5716" s="385">
        <f ca="1">IFERROR(INDEX('3. GRI Pricing'!$A$16:$AP$616,MATCH('PBI data'!$B5716,'3. GRI Pricing'!$A$16:$A$616,0),MATCH('PBI data'!$D5716,'3. GRI Pricing'!$A$16:$AP$16,0)),0)</f>
        <v>0</v>
      </c>
    </row>
    <row r="5717" spans="1:5" x14ac:dyDescent="0.25">
      <c r="B5717" s="1">
        <f t="shared" ca="1" si="835"/>
        <v>0</v>
      </c>
      <c r="C5717" s="384">
        <f t="shared" si="834"/>
        <v>45658</v>
      </c>
      <c r="D5717" s="384">
        <f t="shared" si="834"/>
        <v>45688</v>
      </c>
      <c r="E5717" s="385">
        <f ca="1">IFERROR(INDEX('3. GRI Pricing'!$A$16:$AP$616,MATCH('PBI data'!$B5717,'3. GRI Pricing'!$A$16:$A$616,0),MATCH('PBI data'!$D5717,'3. GRI Pricing'!$A$16:$AP$16,0)),0)</f>
        <v>0</v>
      </c>
    </row>
    <row r="5718" spans="1:5" x14ac:dyDescent="0.25">
      <c r="B5718" s="1">
        <f t="shared" ca="1" si="835"/>
        <v>0</v>
      </c>
      <c r="C5718" s="384">
        <f t="shared" si="834"/>
        <v>45689</v>
      </c>
      <c r="D5718" s="384">
        <f t="shared" si="834"/>
        <v>45716</v>
      </c>
      <c r="E5718" s="385">
        <f ca="1">IFERROR(INDEX('3. GRI Pricing'!$A$16:$AP$616,MATCH('PBI data'!$B5718,'3. GRI Pricing'!$A$16:$A$616,0),MATCH('PBI data'!$D5718,'3. GRI Pricing'!$A$16:$AP$16,0)),0)</f>
        <v>0</v>
      </c>
    </row>
    <row r="5719" spans="1:5" x14ac:dyDescent="0.25">
      <c r="B5719" s="1">
        <f t="shared" ca="1" si="835"/>
        <v>0</v>
      </c>
      <c r="C5719" s="384">
        <f t="shared" si="834"/>
        <v>45717</v>
      </c>
      <c r="D5719" s="384">
        <f t="shared" si="834"/>
        <v>45747</v>
      </c>
      <c r="E5719" s="385">
        <f ca="1">IFERROR(INDEX('3. GRI Pricing'!$A$16:$AP$616,MATCH('PBI data'!$B5719,'3. GRI Pricing'!$A$16:$A$616,0),MATCH('PBI data'!$D5719,'3. GRI Pricing'!$A$16:$AP$16,0)),0)</f>
        <v>0</v>
      </c>
    </row>
    <row r="5720" spans="1:5" x14ac:dyDescent="0.25">
      <c r="B5720" s="1">
        <f t="shared" ca="1" si="835"/>
        <v>0</v>
      </c>
      <c r="C5720" s="384">
        <f t="shared" si="834"/>
        <v>45748</v>
      </c>
      <c r="D5720" s="384">
        <f t="shared" si="834"/>
        <v>45777</v>
      </c>
      <c r="E5720" s="385">
        <f ca="1">IFERROR(INDEX('3. GRI Pricing'!$A$16:$AP$616,MATCH('PBI data'!$B5720,'3. GRI Pricing'!$A$16:$A$616,0),MATCH('PBI data'!$D5720,'3. GRI Pricing'!$A$16:$AP$16,0)),0)</f>
        <v>0</v>
      </c>
    </row>
    <row r="5721" spans="1:5" x14ac:dyDescent="0.25">
      <c r="B5721" s="1">
        <f t="shared" ca="1" si="835"/>
        <v>0</v>
      </c>
      <c r="C5721" s="384">
        <f t="shared" si="834"/>
        <v>45778</v>
      </c>
      <c r="D5721" s="384">
        <f t="shared" si="834"/>
        <v>45808</v>
      </c>
      <c r="E5721" s="385">
        <f ca="1">IFERROR(INDEX('3. GRI Pricing'!$A$16:$AP$616,MATCH('PBI data'!$B5721,'3. GRI Pricing'!$A$16:$A$616,0),MATCH('PBI data'!$D5721,'3. GRI Pricing'!$A$16:$AP$16,0)),0)</f>
        <v>0</v>
      </c>
    </row>
    <row r="5722" spans="1:5" x14ac:dyDescent="0.25">
      <c r="B5722" s="1">
        <f t="shared" ca="1" si="835"/>
        <v>0</v>
      </c>
      <c r="C5722" s="384">
        <f t="shared" si="834"/>
        <v>45809</v>
      </c>
      <c r="D5722" s="384">
        <f t="shared" si="834"/>
        <v>45838</v>
      </c>
      <c r="E5722" s="385">
        <f ca="1">IFERROR(INDEX('3. GRI Pricing'!$A$16:$AP$616,MATCH('PBI data'!$B5722,'3. GRI Pricing'!$A$16:$A$616,0),MATCH('PBI data'!$D5722,'3. GRI Pricing'!$A$16:$AP$16,0)),0)</f>
        <v>0</v>
      </c>
    </row>
    <row r="5723" spans="1:5" x14ac:dyDescent="0.25">
      <c r="B5723" s="1">
        <f t="shared" ca="1" si="835"/>
        <v>0</v>
      </c>
      <c r="C5723" s="384">
        <f t="shared" si="834"/>
        <v>45839</v>
      </c>
      <c r="D5723" s="384">
        <f t="shared" si="834"/>
        <v>45869</v>
      </c>
      <c r="E5723" s="385">
        <f ca="1">IFERROR(INDEX('3. GRI Pricing'!$A$16:$AP$616,MATCH('PBI data'!$B5723,'3. GRI Pricing'!$A$16:$A$616,0),MATCH('PBI data'!$D5723,'3. GRI Pricing'!$A$16:$AP$16,0)),0)</f>
        <v>0</v>
      </c>
    </row>
    <row r="5724" spans="1:5" x14ac:dyDescent="0.25">
      <c r="B5724" s="1">
        <f t="shared" ca="1" si="835"/>
        <v>0</v>
      </c>
      <c r="C5724" s="384">
        <f t="shared" si="834"/>
        <v>45870</v>
      </c>
      <c r="D5724" s="384">
        <f t="shared" si="834"/>
        <v>45900</v>
      </c>
      <c r="E5724" s="385">
        <f ca="1">IFERROR(INDEX('3. GRI Pricing'!$A$16:$AP$616,MATCH('PBI data'!$B5724,'3. GRI Pricing'!$A$16:$A$616,0),MATCH('PBI data'!$D5724,'3. GRI Pricing'!$A$16:$AP$16,0)),0)</f>
        <v>0</v>
      </c>
    </row>
    <row r="5725" spans="1:5" x14ac:dyDescent="0.25">
      <c r="B5725" s="1">
        <f t="shared" ca="1" si="835"/>
        <v>0</v>
      </c>
      <c r="C5725" s="384">
        <f t="shared" si="834"/>
        <v>45901</v>
      </c>
      <c r="D5725" s="384">
        <f t="shared" si="834"/>
        <v>45930</v>
      </c>
      <c r="E5725" s="385">
        <f ca="1">IFERROR(INDEX('3. GRI Pricing'!$A$16:$AP$616,MATCH('PBI data'!$B5725,'3. GRI Pricing'!$A$16:$A$616,0),MATCH('PBI data'!$D5725,'3. GRI Pricing'!$A$16:$AP$16,0)),0)</f>
        <v>0</v>
      </c>
    </row>
    <row r="5726" spans="1:5" x14ac:dyDescent="0.25">
      <c r="A5726" s="381">
        <f>A5714+1</f>
        <v>478</v>
      </c>
      <c r="B5726" s="383">
        <f ca="1">OFFSET('3. GRI Pricing'!$A$16,'PBI data'!A5726,0)</f>
        <v>0</v>
      </c>
      <c r="C5726" s="384">
        <f t="shared" si="834"/>
        <v>45566</v>
      </c>
      <c r="D5726" s="384">
        <f t="shared" si="834"/>
        <v>45596</v>
      </c>
      <c r="E5726" s="385">
        <f ca="1">IFERROR(INDEX('3. GRI Pricing'!$A$16:$AP$616,MATCH('PBI data'!$B5726,'3. GRI Pricing'!$A$16:$A$616,0),MATCH('PBI data'!$D5726,'3. GRI Pricing'!$A$16:$AP$16,0)),0)</f>
        <v>0</v>
      </c>
    </row>
    <row r="5727" spans="1:5" x14ac:dyDescent="0.25">
      <c r="B5727" s="1">
        <f ca="1">B5726</f>
        <v>0</v>
      </c>
      <c r="C5727" s="384">
        <f t="shared" ref="C5727:D5742" si="836">C5715</f>
        <v>45597</v>
      </c>
      <c r="D5727" s="384">
        <f t="shared" si="836"/>
        <v>45626</v>
      </c>
      <c r="E5727" s="385">
        <f ca="1">IFERROR(INDEX('3. GRI Pricing'!$A$16:$AP$616,MATCH('PBI data'!$B5727,'3. GRI Pricing'!$A$16:$A$616,0),MATCH('PBI data'!$D5727,'3. GRI Pricing'!$A$16:$AP$16,0)),0)</f>
        <v>0</v>
      </c>
    </row>
    <row r="5728" spans="1:5" x14ac:dyDescent="0.25">
      <c r="B5728" s="1">
        <f t="shared" ref="B5728:B5737" ca="1" si="837">B5727</f>
        <v>0</v>
      </c>
      <c r="C5728" s="384">
        <f t="shared" si="836"/>
        <v>45627</v>
      </c>
      <c r="D5728" s="384">
        <f t="shared" si="836"/>
        <v>45657</v>
      </c>
      <c r="E5728" s="385">
        <f ca="1">IFERROR(INDEX('3. GRI Pricing'!$A$16:$AP$616,MATCH('PBI data'!$B5728,'3. GRI Pricing'!$A$16:$A$616,0),MATCH('PBI data'!$D5728,'3. GRI Pricing'!$A$16:$AP$16,0)),0)</f>
        <v>0</v>
      </c>
    </row>
    <row r="5729" spans="1:5" x14ac:dyDescent="0.25">
      <c r="B5729" s="1">
        <f t="shared" ca="1" si="837"/>
        <v>0</v>
      </c>
      <c r="C5729" s="384">
        <f t="shared" si="836"/>
        <v>45658</v>
      </c>
      <c r="D5729" s="384">
        <f t="shared" si="836"/>
        <v>45688</v>
      </c>
      <c r="E5729" s="385">
        <f ca="1">IFERROR(INDEX('3. GRI Pricing'!$A$16:$AP$616,MATCH('PBI data'!$B5729,'3. GRI Pricing'!$A$16:$A$616,0),MATCH('PBI data'!$D5729,'3. GRI Pricing'!$A$16:$AP$16,0)),0)</f>
        <v>0</v>
      </c>
    </row>
    <row r="5730" spans="1:5" x14ac:dyDescent="0.25">
      <c r="B5730" s="1">
        <f t="shared" ca="1" si="837"/>
        <v>0</v>
      </c>
      <c r="C5730" s="384">
        <f t="shared" si="836"/>
        <v>45689</v>
      </c>
      <c r="D5730" s="384">
        <f t="shared" si="836"/>
        <v>45716</v>
      </c>
      <c r="E5730" s="385">
        <f ca="1">IFERROR(INDEX('3. GRI Pricing'!$A$16:$AP$616,MATCH('PBI data'!$B5730,'3. GRI Pricing'!$A$16:$A$616,0),MATCH('PBI data'!$D5730,'3. GRI Pricing'!$A$16:$AP$16,0)),0)</f>
        <v>0</v>
      </c>
    </row>
    <row r="5731" spans="1:5" x14ac:dyDescent="0.25">
      <c r="B5731" s="1">
        <f t="shared" ca="1" si="837"/>
        <v>0</v>
      </c>
      <c r="C5731" s="384">
        <f t="shared" si="836"/>
        <v>45717</v>
      </c>
      <c r="D5731" s="384">
        <f t="shared" si="836"/>
        <v>45747</v>
      </c>
      <c r="E5731" s="385">
        <f ca="1">IFERROR(INDEX('3. GRI Pricing'!$A$16:$AP$616,MATCH('PBI data'!$B5731,'3. GRI Pricing'!$A$16:$A$616,0),MATCH('PBI data'!$D5731,'3. GRI Pricing'!$A$16:$AP$16,0)),0)</f>
        <v>0</v>
      </c>
    </row>
    <row r="5732" spans="1:5" x14ac:dyDescent="0.25">
      <c r="B5732" s="1">
        <f t="shared" ca="1" si="837"/>
        <v>0</v>
      </c>
      <c r="C5732" s="384">
        <f t="shared" si="836"/>
        <v>45748</v>
      </c>
      <c r="D5732" s="384">
        <f t="shared" si="836"/>
        <v>45777</v>
      </c>
      <c r="E5732" s="385">
        <f ca="1">IFERROR(INDEX('3. GRI Pricing'!$A$16:$AP$616,MATCH('PBI data'!$B5732,'3. GRI Pricing'!$A$16:$A$616,0),MATCH('PBI data'!$D5732,'3. GRI Pricing'!$A$16:$AP$16,0)),0)</f>
        <v>0</v>
      </c>
    </row>
    <row r="5733" spans="1:5" x14ac:dyDescent="0.25">
      <c r="B5733" s="1">
        <f t="shared" ca="1" si="837"/>
        <v>0</v>
      </c>
      <c r="C5733" s="384">
        <f t="shared" si="836"/>
        <v>45778</v>
      </c>
      <c r="D5733" s="384">
        <f t="shared" si="836"/>
        <v>45808</v>
      </c>
      <c r="E5733" s="385">
        <f ca="1">IFERROR(INDEX('3. GRI Pricing'!$A$16:$AP$616,MATCH('PBI data'!$B5733,'3. GRI Pricing'!$A$16:$A$616,0),MATCH('PBI data'!$D5733,'3. GRI Pricing'!$A$16:$AP$16,0)),0)</f>
        <v>0</v>
      </c>
    </row>
    <row r="5734" spans="1:5" x14ac:dyDescent="0.25">
      <c r="B5734" s="1">
        <f t="shared" ca="1" si="837"/>
        <v>0</v>
      </c>
      <c r="C5734" s="384">
        <f t="shared" si="836"/>
        <v>45809</v>
      </c>
      <c r="D5734" s="384">
        <f t="shared" si="836"/>
        <v>45838</v>
      </c>
      <c r="E5734" s="385">
        <f ca="1">IFERROR(INDEX('3. GRI Pricing'!$A$16:$AP$616,MATCH('PBI data'!$B5734,'3. GRI Pricing'!$A$16:$A$616,0),MATCH('PBI data'!$D5734,'3. GRI Pricing'!$A$16:$AP$16,0)),0)</f>
        <v>0</v>
      </c>
    </row>
    <row r="5735" spans="1:5" x14ac:dyDescent="0.25">
      <c r="B5735" s="1">
        <f t="shared" ca="1" si="837"/>
        <v>0</v>
      </c>
      <c r="C5735" s="384">
        <f t="shared" si="836"/>
        <v>45839</v>
      </c>
      <c r="D5735" s="384">
        <f t="shared" si="836"/>
        <v>45869</v>
      </c>
      <c r="E5735" s="385">
        <f ca="1">IFERROR(INDEX('3. GRI Pricing'!$A$16:$AP$616,MATCH('PBI data'!$B5735,'3. GRI Pricing'!$A$16:$A$616,0),MATCH('PBI data'!$D5735,'3. GRI Pricing'!$A$16:$AP$16,0)),0)</f>
        <v>0</v>
      </c>
    </row>
    <row r="5736" spans="1:5" x14ac:dyDescent="0.25">
      <c r="B5736" s="1">
        <f t="shared" ca="1" si="837"/>
        <v>0</v>
      </c>
      <c r="C5736" s="384">
        <f t="shared" si="836"/>
        <v>45870</v>
      </c>
      <c r="D5736" s="384">
        <f t="shared" si="836"/>
        <v>45900</v>
      </c>
      <c r="E5736" s="385">
        <f ca="1">IFERROR(INDEX('3. GRI Pricing'!$A$16:$AP$616,MATCH('PBI data'!$B5736,'3. GRI Pricing'!$A$16:$A$616,0),MATCH('PBI data'!$D5736,'3. GRI Pricing'!$A$16:$AP$16,0)),0)</f>
        <v>0</v>
      </c>
    </row>
    <row r="5737" spans="1:5" x14ac:dyDescent="0.25">
      <c r="B5737" s="1">
        <f t="shared" ca="1" si="837"/>
        <v>0</v>
      </c>
      <c r="C5737" s="384">
        <f t="shared" si="836"/>
        <v>45901</v>
      </c>
      <c r="D5737" s="384">
        <f t="shared" si="836"/>
        <v>45930</v>
      </c>
      <c r="E5737" s="385">
        <f ca="1">IFERROR(INDEX('3. GRI Pricing'!$A$16:$AP$616,MATCH('PBI data'!$B5737,'3. GRI Pricing'!$A$16:$A$616,0),MATCH('PBI data'!$D5737,'3. GRI Pricing'!$A$16:$AP$16,0)),0)</f>
        <v>0</v>
      </c>
    </row>
    <row r="5738" spans="1:5" x14ac:dyDescent="0.25">
      <c r="A5738" s="381">
        <f>A5726+1</f>
        <v>479</v>
      </c>
      <c r="B5738" s="383">
        <f ca="1">OFFSET('3. GRI Pricing'!$A$16,'PBI data'!A5738,0)</f>
        <v>0</v>
      </c>
      <c r="C5738" s="384">
        <f t="shared" si="836"/>
        <v>45566</v>
      </c>
      <c r="D5738" s="384">
        <f t="shared" si="836"/>
        <v>45596</v>
      </c>
      <c r="E5738" s="385">
        <f ca="1">IFERROR(INDEX('3. GRI Pricing'!$A$16:$AP$616,MATCH('PBI data'!$B5738,'3. GRI Pricing'!$A$16:$A$616,0),MATCH('PBI data'!$D5738,'3. GRI Pricing'!$A$16:$AP$16,0)),0)</f>
        <v>0</v>
      </c>
    </row>
    <row r="5739" spans="1:5" x14ac:dyDescent="0.25">
      <c r="B5739" s="1">
        <f ca="1">B5738</f>
        <v>0</v>
      </c>
      <c r="C5739" s="384">
        <f t="shared" si="836"/>
        <v>45597</v>
      </c>
      <c r="D5739" s="384">
        <f t="shared" si="836"/>
        <v>45626</v>
      </c>
      <c r="E5739" s="385">
        <f ca="1">IFERROR(INDEX('3. GRI Pricing'!$A$16:$AP$616,MATCH('PBI data'!$B5739,'3. GRI Pricing'!$A$16:$A$616,0),MATCH('PBI data'!$D5739,'3. GRI Pricing'!$A$16:$AP$16,0)),0)</f>
        <v>0</v>
      </c>
    </row>
    <row r="5740" spans="1:5" x14ac:dyDescent="0.25">
      <c r="B5740" s="1">
        <f t="shared" ref="B5740:B5749" ca="1" si="838">B5739</f>
        <v>0</v>
      </c>
      <c r="C5740" s="384">
        <f t="shared" si="836"/>
        <v>45627</v>
      </c>
      <c r="D5740" s="384">
        <f t="shared" si="836"/>
        <v>45657</v>
      </c>
      <c r="E5740" s="385">
        <f ca="1">IFERROR(INDEX('3. GRI Pricing'!$A$16:$AP$616,MATCH('PBI data'!$B5740,'3. GRI Pricing'!$A$16:$A$616,0),MATCH('PBI data'!$D5740,'3. GRI Pricing'!$A$16:$AP$16,0)),0)</f>
        <v>0</v>
      </c>
    </row>
    <row r="5741" spans="1:5" x14ac:dyDescent="0.25">
      <c r="B5741" s="1">
        <f t="shared" ca="1" si="838"/>
        <v>0</v>
      </c>
      <c r="C5741" s="384">
        <f t="shared" si="836"/>
        <v>45658</v>
      </c>
      <c r="D5741" s="384">
        <f t="shared" si="836"/>
        <v>45688</v>
      </c>
      <c r="E5741" s="385">
        <f ca="1">IFERROR(INDEX('3. GRI Pricing'!$A$16:$AP$616,MATCH('PBI data'!$B5741,'3. GRI Pricing'!$A$16:$A$616,0),MATCH('PBI data'!$D5741,'3. GRI Pricing'!$A$16:$AP$16,0)),0)</f>
        <v>0</v>
      </c>
    </row>
    <row r="5742" spans="1:5" x14ac:dyDescent="0.25">
      <c r="B5742" s="1">
        <f t="shared" ca="1" si="838"/>
        <v>0</v>
      </c>
      <c r="C5742" s="384">
        <f t="shared" si="836"/>
        <v>45689</v>
      </c>
      <c r="D5742" s="384">
        <f t="shared" si="836"/>
        <v>45716</v>
      </c>
      <c r="E5742" s="385">
        <f ca="1">IFERROR(INDEX('3. GRI Pricing'!$A$16:$AP$616,MATCH('PBI data'!$B5742,'3. GRI Pricing'!$A$16:$A$616,0),MATCH('PBI data'!$D5742,'3. GRI Pricing'!$A$16:$AP$16,0)),0)</f>
        <v>0</v>
      </c>
    </row>
    <row r="5743" spans="1:5" x14ac:dyDescent="0.25">
      <c r="B5743" s="1">
        <f t="shared" ca="1" si="838"/>
        <v>0</v>
      </c>
      <c r="C5743" s="384">
        <f t="shared" ref="C5743:D5758" si="839">C5731</f>
        <v>45717</v>
      </c>
      <c r="D5743" s="384">
        <f t="shared" si="839"/>
        <v>45747</v>
      </c>
      <c r="E5743" s="385">
        <f ca="1">IFERROR(INDEX('3. GRI Pricing'!$A$16:$AP$616,MATCH('PBI data'!$B5743,'3. GRI Pricing'!$A$16:$A$616,0),MATCH('PBI data'!$D5743,'3. GRI Pricing'!$A$16:$AP$16,0)),0)</f>
        <v>0</v>
      </c>
    </row>
    <row r="5744" spans="1:5" x14ac:dyDescent="0.25">
      <c r="B5744" s="1">
        <f t="shared" ca="1" si="838"/>
        <v>0</v>
      </c>
      <c r="C5744" s="384">
        <f t="shared" si="839"/>
        <v>45748</v>
      </c>
      <c r="D5744" s="384">
        <f t="shared" si="839"/>
        <v>45777</v>
      </c>
      <c r="E5744" s="385">
        <f ca="1">IFERROR(INDEX('3. GRI Pricing'!$A$16:$AP$616,MATCH('PBI data'!$B5744,'3. GRI Pricing'!$A$16:$A$616,0),MATCH('PBI data'!$D5744,'3. GRI Pricing'!$A$16:$AP$16,0)),0)</f>
        <v>0</v>
      </c>
    </row>
    <row r="5745" spans="1:5" x14ac:dyDescent="0.25">
      <c r="B5745" s="1">
        <f t="shared" ca="1" si="838"/>
        <v>0</v>
      </c>
      <c r="C5745" s="384">
        <f t="shared" si="839"/>
        <v>45778</v>
      </c>
      <c r="D5745" s="384">
        <f t="shared" si="839"/>
        <v>45808</v>
      </c>
      <c r="E5745" s="385">
        <f ca="1">IFERROR(INDEX('3. GRI Pricing'!$A$16:$AP$616,MATCH('PBI data'!$B5745,'3. GRI Pricing'!$A$16:$A$616,0),MATCH('PBI data'!$D5745,'3. GRI Pricing'!$A$16:$AP$16,0)),0)</f>
        <v>0</v>
      </c>
    </row>
    <row r="5746" spans="1:5" x14ac:dyDescent="0.25">
      <c r="B5746" s="1">
        <f t="shared" ca="1" si="838"/>
        <v>0</v>
      </c>
      <c r="C5746" s="384">
        <f t="shared" si="839"/>
        <v>45809</v>
      </c>
      <c r="D5746" s="384">
        <f t="shared" si="839"/>
        <v>45838</v>
      </c>
      <c r="E5746" s="385">
        <f ca="1">IFERROR(INDEX('3. GRI Pricing'!$A$16:$AP$616,MATCH('PBI data'!$B5746,'3. GRI Pricing'!$A$16:$A$616,0),MATCH('PBI data'!$D5746,'3. GRI Pricing'!$A$16:$AP$16,0)),0)</f>
        <v>0</v>
      </c>
    </row>
    <row r="5747" spans="1:5" x14ac:dyDescent="0.25">
      <c r="B5747" s="1">
        <f t="shared" ca="1" si="838"/>
        <v>0</v>
      </c>
      <c r="C5747" s="384">
        <f t="shared" si="839"/>
        <v>45839</v>
      </c>
      <c r="D5747" s="384">
        <f t="shared" si="839"/>
        <v>45869</v>
      </c>
      <c r="E5747" s="385">
        <f ca="1">IFERROR(INDEX('3. GRI Pricing'!$A$16:$AP$616,MATCH('PBI data'!$B5747,'3. GRI Pricing'!$A$16:$A$616,0),MATCH('PBI data'!$D5747,'3. GRI Pricing'!$A$16:$AP$16,0)),0)</f>
        <v>0</v>
      </c>
    </row>
    <row r="5748" spans="1:5" x14ac:dyDescent="0.25">
      <c r="B5748" s="1">
        <f t="shared" ca="1" si="838"/>
        <v>0</v>
      </c>
      <c r="C5748" s="384">
        <f t="shared" si="839"/>
        <v>45870</v>
      </c>
      <c r="D5748" s="384">
        <f t="shared" si="839"/>
        <v>45900</v>
      </c>
      <c r="E5748" s="385">
        <f ca="1">IFERROR(INDEX('3. GRI Pricing'!$A$16:$AP$616,MATCH('PBI data'!$B5748,'3. GRI Pricing'!$A$16:$A$616,0),MATCH('PBI data'!$D5748,'3. GRI Pricing'!$A$16:$AP$16,0)),0)</f>
        <v>0</v>
      </c>
    </row>
    <row r="5749" spans="1:5" x14ac:dyDescent="0.25">
      <c r="B5749" s="1">
        <f t="shared" ca="1" si="838"/>
        <v>0</v>
      </c>
      <c r="C5749" s="384">
        <f t="shared" si="839"/>
        <v>45901</v>
      </c>
      <c r="D5749" s="384">
        <f t="shared" si="839"/>
        <v>45930</v>
      </c>
      <c r="E5749" s="385">
        <f ca="1">IFERROR(INDEX('3. GRI Pricing'!$A$16:$AP$616,MATCH('PBI data'!$B5749,'3. GRI Pricing'!$A$16:$A$616,0),MATCH('PBI data'!$D5749,'3. GRI Pricing'!$A$16:$AP$16,0)),0)</f>
        <v>0</v>
      </c>
    </row>
    <row r="5750" spans="1:5" x14ac:dyDescent="0.25">
      <c r="A5750" s="381">
        <f>A5738+1</f>
        <v>480</v>
      </c>
      <c r="B5750" s="383">
        <f ca="1">OFFSET('3. GRI Pricing'!$A$16,'PBI data'!A5750,0)</f>
        <v>0</v>
      </c>
      <c r="C5750" s="384">
        <f t="shared" si="839"/>
        <v>45566</v>
      </c>
      <c r="D5750" s="384">
        <f t="shared" si="839"/>
        <v>45596</v>
      </c>
      <c r="E5750" s="385">
        <f ca="1">IFERROR(INDEX('3. GRI Pricing'!$A$16:$AP$616,MATCH('PBI data'!$B5750,'3. GRI Pricing'!$A$16:$A$616,0),MATCH('PBI data'!$D5750,'3. GRI Pricing'!$A$16:$AP$16,0)),0)</f>
        <v>0</v>
      </c>
    </row>
    <row r="5751" spans="1:5" x14ac:dyDescent="0.25">
      <c r="B5751" s="1">
        <f ca="1">B5750</f>
        <v>0</v>
      </c>
      <c r="C5751" s="384">
        <f t="shared" si="839"/>
        <v>45597</v>
      </c>
      <c r="D5751" s="384">
        <f t="shared" si="839"/>
        <v>45626</v>
      </c>
      <c r="E5751" s="385">
        <f ca="1">IFERROR(INDEX('3. GRI Pricing'!$A$16:$AP$616,MATCH('PBI data'!$B5751,'3. GRI Pricing'!$A$16:$A$616,0),MATCH('PBI data'!$D5751,'3. GRI Pricing'!$A$16:$AP$16,0)),0)</f>
        <v>0</v>
      </c>
    </row>
    <row r="5752" spans="1:5" x14ac:dyDescent="0.25">
      <c r="B5752" s="1">
        <f t="shared" ref="B5752:B5761" ca="1" si="840">B5751</f>
        <v>0</v>
      </c>
      <c r="C5752" s="384">
        <f t="shared" si="839"/>
        <v>45627</v>
      </c>
      <c r="D5752" s="384">
        <f t="shared" si="839"/>
        <v>45657</v>
      </c>
      <c r="E5752" s="385">
        <f ca="1">IFERROR(INDEX('3. GRI Pricing'!$A$16:$AP$616,MATCH('PBI data'!$B5752,'3. GRI Pricing'!$A$16:$A$616,0),MATCH('PBI data'!$D5752,'3. GRI Pricing'!$A$16:$AP$16,0)),0)</f>
        <v>0</v>
      </c>
    </row>
    <row r="5753" spans="1:5" x14ac:dyDescent="0.25">
      <c r="B5753" s="1">
        <f t="shared" ca="1" si="840"/>
        <v>0</v>
      </c>
      <c r="C5753" s="384">
        <f t="shared" si="839"/>
        <v>45658</v>
      </c>
      <c r="D5753" s="384">
        <f t="shared" si="839"/>
        <v>45688</v>
      </c>
      <c r="E5753" s="385">
        <f ca="1">IFERROR(INDEX('3. GRI Pricing'!$A$16:$AP$616,MATCH('PBI data'!$B5753,'3. GRI Pricing'!$A$16:$A$616,0),MATCH('PBI data'!$D5753,'3. GRI Pricing'!$A$16:$AP$16,0)),0)</f>
        <v>0</v>
      </c>
    </row>
    <row r="5754" spans="1:5" x14ac:dyDescent="0.25">
      <c r="B5754" s="1">
        <f t="shared" ca="1" si="840"/>
        <v>0</v>
      </c>
      <c r="C5754" s="384">
        <f t="shared" si="839"/>
        <v>45689</v>
      </c>
      <c r="D5754" s="384">
        <f t="shared" si="839"/>
        <v>45716</v>
      </c>
      <c r="E5754" s="385">
        <f ca="1">IFERROR(INDEX('3. GRI Pricing'!$A$16:$AP$616,MATCH('PBI data'!$B5754,'3. GRI Pricing'!$A$16:$A$616,0),MATCH('PBI data'!$D5754,'3. GRI Pricing'!$A$16:$AP$16,0)),0)</f>
        <v>0</v>
      </c>
    </row>
    <row r="5755" spans="1:5" x14ac:dyDescent="0.25">
      <c r="B5755" s="1">
        <f t="shared" ca="1" si="840"/>
        <v>0</v>
      </c>
      <c r="C5755" s="384">
        <f t="shared" si="839"/>
        <v>45717</v>
      </c>
      <c r="D5755" s="384">
        <f t="shared" si="839"/>
        <v>45747</v>
      </c>
      <c r="E5755" s="385">
        <f ca="1">IFERROR(INDEX('3. GRI Pricing'!$A$16:$AP$616,MATCH('PBI data'!$B5755,'3. GRI Pricing'!$A$16:$A$616,0),MATCH('PBI data'!$D5755,'3. GRI Pricing'!$A$16:$AP$16,0)),0)</f>
        <v>0</v>
      </c>
    </row>
    <row r="5756" spans="1:5" x14ac:dyDescent="0.25">
      <c r="B5756" s="1">
        <f t="shared" ca="1" si="840"/>
        <v>0</v>
      </c>
      <c r="C5756" s="384">
        <f t="shared" si="839"/>
        <v>45748</v>
      </c>
      <c r="D5756" s="384">
        <f t="shared" si="839"/>
        <v>45777</v>
      </c>
      <c r="E5756" s="385">
        <f ca="1">IFERROR(INDEX('3. GRI Pricing'!$A$16:$AP$616,MATCH('PBI data'!$B5756,'3. GRI Pricing'!$A$16:$A$616,0),MATCH('PBI data'!$D5756,'3. GRI Pricing'!$A$16:$AP$16,0)),0)</f>
        <v>0</v>
      </c>
    </row>
    <row r="5757" spans="1:5" x14ac:dyDescent="0.25">
      <c r="B5757" s="1">
        <f t="shared" ca="1" si="840"/>
        <v>0</v>
      </c>
      <c r="C5757" s="384">
        <f t="shared" si="839"/>
        <v>45778</v>
      </c>
      <c r="D5757" s="384">
        <f t="shared" si="839"/>
        <v>45808</v>
      </c>
      <c r="E5757" s="385">
        <f ca="1">IFERROR(INDEX('3. GRI Pricing'!$A$16:$AP$616,MATCH('PBI data'!$B5757,'3. GRI Pricing'!$A$16:$A$616,0),MATCH('PBI data'!$D5757,'3. GRI Pricing'!$A$16:$AP$16,0)),0)</f>
        <v>0</v>
      </c>
    </row>
    <row r="5758" spans="1:5" x14ac:dyDescent="0.25">
      <c r="B5758" s="1">
        <f t="shared" ca="1" si="840"/>
        <v>0</v>
      </c>
      <c r="C5758" s="384">
        <f t="shared" si="839"/>
        <v>45809</v>
      </c>
      <c r="D5758" s="384">
        <f t="shared" si="839"/>
        <v>45838</v>
      </c>
      <c r="E5758" s="385">
        <f ca="1">IFERROR(INDEX('3. GRI Pricing'!$A$16:$AP$616,MATCH('PBI data'!$B5758,'3. GRI Pricing'!$A$16:$A$616,0),MATCH('PBI data'!$D5758,'3. GRI Pricing'!$A$16:$AP$16,0)),0)</f>
        <v>0</v>
      </c>
    </row>
    <row r="5759" spans="1:5" x14ac:dyDescent="0.25">
      <c r="B5759" s="1">
        <f t="shared" ca="1" si="840"/>
        <v>0</v>
      </c>
      <c r="C5759" s="384">
        <f t="shared" ref="C5759:D5774" si="841">C5747</f>
        <v>45839</v>
      </c>
      <c r="D5759" s="384">
        <f t="shared" si="841"/>
        <v>45869</v>
      </c>
      <c r="E5759" s="385">
        <f ca="1">IFERROR(INDEX('3. GRI Pricing'!$A$16:$AP$616,MATCH('PBI data'!$B5759,'3. GRI Pricing'!$A$16:$A$616,0),MATCH('PBI data'!$D5759,'3. GRI Pricing'!$A$16:$AP$16,0)),0)</f>
        <v>0</v>
      </c>
    </row>
    <row r="5760" spans="1:5" x14ac:dyDescent="0.25">
      <c r="B5760" s="1">
        <f t="shared" ca="1" si="840"/>
        <v>0</v>
      </c>
      <c r="C5760" s="384">
        <f t="shared" si="841"/>
        <v>45870</v>
      </c>
      <c r="D5760" s="384">
        <f t="shared" si="841"/>
        <v>45900</v>
      </c>
      <c r="E5760" s="385">
        <f ca="1">IFERROR(INDEX('3. GRI Pricing'!$A$16:$AP$616,MATCH('PBI data'!$B5760,'3. GRI Pricing'!$A$16:$A$616,0),MATCH('PBI data'!$D5760,'3. GRI Pricing'!$A$16:$AP$16,0)),0)</f>
        <v>0</v>
      </c>
    </row>
    <row r="5761" spans="1:5" x14ac:dyDescent="0.25">
      <c r="B5761" s="1">
        <f t="shared" ca="1" si="840"/>
        <v>0</v>
      </c>
      <c r="C5761" s="384">
        <f t="shared" si="841"/>
        <v>45901</v>
      </c>
      <c r="D5761" s="384">
        <f t="shared" si="841"/>
        <v>45930</v>
      </c>
      <c r="E5761" s="385">
        <f ca="1">IFERROR(INDEX('3. GRI Pricing'!$A$16:$AP$616,MATCH('PBI data'!$B5761,'3. GRI Pricing'!$A$16:$A$616,0),MATCH('PBI data'!$D5761,'3. GRI Pricing'!$A$16:$AP$16,0)),0)</f>
        <v>0</v>
      </c>
    </row>
    <row r="5762" spans="1:5" x14ac:dyDescent="0.25">
      <c r="A5762" s="381">
        <f>A5750+1</f>
        <v>481</v>
      </c>
      <c r="B5762" s="383">
        <f ca="1">OFFSET('3. GRI Pricing'!$A$16,'PBI data'!A5762,0)</f>
        <v>0</v>
      </c>
      <c r="C5762" s="384">
        <f t="shared" si="841"/>
        <v>45566</v>
      </c>
      <c r="D5762" s="384">
        <f t="shared" si="841"/>
        <v>45596</v>
      </c>
      <c r="E5762" s="385">
        <f ca="1">IFERROR(INDEX('3. GRI Pricing'!$A$16:$AP$616,MATCH('PBI data'!$B5762,'3. GRI Pricing'!$A$16:$A$616,0),MATCH('PBI data'!$D5762,'3. GRI Pricing'!$A$16:$AP$16,0)),0)</f>
        <v>0</v>
      </c>
    </row>
    <row r="5763" spans="1:5" x14ac:dyDescent="0.25">
      <c r="B5763" s="1">
        <f ca="1">B5762</f>
        <v>0</v>
      </c>
      <c r="C5763" s="384">
        <f t="shared" si="841"/>
        <v>45597</v>
      </c>
      <c r="D5763" s="384">
        <f t="shared" si="841"/>
        <v>45626</v>
      </c>
      <c r="E5763" s="385">
        <f ca="1">IFERROR(INDEX('3. GRI Pricing'!$A$16:$AP$616,MATCH('PBI data'!$B5763,'3. GRI Pricing'!$A$16:$A$616,0),MATCH('PBI data'!$D5763,'3. GRI Pricing'!$A$16:$AP$16,0)),0)</f>
        <v>0</v>
      </c>
    </row>
    <row r="5764" spans="1:5" x14ac:dyDescent="0.25">
      <c r="B5764" s="1">
        <f t="shared" ref="B5764:B5773" ca="1" si="842">B5763</f>
        <v>0</v>
      </c>
      <c r="C5764" s="384">
        <f t="shared" si="841"/>
        <v>45627</v>
      </c>
      <c r="D5764" s="384">
        <f t="shared" si="841"/>
        <v>45657</v>
      </c>
      <c r="E5764" s="385">
        <f ca="1">IFERROR(INDEX('3. GRI Pricing'!$A$16:$AP$616,MATCH('PBI data'!$B5764,'3. GRI Pricing'!$A$16:$A$616,0),MATCH('PBI data'!$D5764,'3. GRI Pricing'!$A$16:$AP$16,0)),0)</f>
        <v>0</v>
      </c>
    </row>
    <row r="5765" spans="1:5" x14ac:dyDescent="0.25">
      <c r="B5765" s="1">
        <f t="shared" ca="1" si="842"/>
        <v>0</v>
      </c>
      <c r="C5765" s="384">
        <f t="shared" si="841"/>
        <v>45658</v>
      </c>
      <c r="D5765" s="384">
        <f t="shared" si="841"/>
        <v>45688</v>
      </c>
      <c r="E5765" s="385">
        <f ca="1">IFERROR(INDEX('3. GRI Pricing'!$A$16:$AP$616,MATCH('PBI data'!$B5765,'3. GRI Pricing'!$A$16:$A$616,0),MATCH('PBI data'!$D5765,'3. GRI Pricing'!$A$16:$AP$16,0)),0)</f>
        <v>0</v>
      </c>
    </row>
    <row r="5766" spans="1:5" x14ac:dyDescent="0.25">
      <c r="B5766" s="1">
        <f t="shared" ca="1" si="842"/>
        <v>0</v>
      </c>
      <c r="C5766" s="384">
        <f t="shared" si="841"/>
        <v>45689</v>
      </c>
      <c r="D5766" s="384">
        <f t="shared" si="841"/>
        <v>45716</v>
      </c>
      <c r="E5766" s="385">
        <f ca="1">IFERROR(INDEX('3. GRI Pricing'!$A$16:$AP$616,MATCH('PBI data'!$B5766,'3. GRI Pricing'!$A$16:$A$616,0),MATCH('PBI data'!$D5766,'3. GRI Pricing'!$A$16:$AP$16,0)),0)</f>
        <v>0</v>
      </c>
    </row>
    <row r="5767" spans="1:5" x14ac:dyDescent="0.25">
      <c r="B5767" s="1">
        <f t="shared" ca="1" si="842"/>
        <v>0</v>
      </c>
      <c r="C5767" s="384">
        <f t="shared" si="841"/>
        <v>45717</v>
      </c>
      <c r="D5767" s="384">
        <f t="shared" si="841"/>
        <v>45747</v>
      </c>
      <c r="E5767" s="385">
        <f ca="1">IFERROR(INDEX('3. GRI Pricing'!$A$16:$AP$616,MATCH('PBI data'!$B5767,'3. GRI Pricing'!$A$16:$A$616,0),MATCH('PBI data'!$D5767,'3. GRI Pricing'!$A$16:$AP$16,0)),0)</f>
        <v>0</v>
      </c>
    </row>
    <row r="5768" spans="1:5" x14ac:dyDescent="0.25">
      <c r="B5768" s="1">
        <f t="shared" ca="1" si="842"/>
        <v>0</v>
      </c>
      <c r="C5768" s="384">
        <f t="shared" si="841"/>
        <v>45748</v>
      </c>
      <c r="D5768" s="384">
        <f t="shared" si="841"/>
        <v>45777</v>
      </c>
      <c r="E5768" s="385">
        <f ca="1">IFERROR(INDEX('3. GRI Pricing'!$A$16:$AP$616,MATCH('PBI data'!$B5768,'3. GRI Pricing'!$A$16:$A$616,0),MATCH('PBI data'!$D5768,'3. GRI Pricing'!$A$16:$AP$16,0)),0)</f>
        <v>0</v>
      </c>
    </row>
    <row r="5769" spans="1:5" x14ac:dyDescent="0.25">
      <c r="B5769" s="1">
        <f t="shared" ca="1" si="842"/>
        <v>0</v>
      </c>
      <c r="C5769" s="384">
        <f t="shared" si="841"/>
        <v>45778</v>
      </c>
      <c r="D5769" s="384">
        <f t="shared" si="841"/>
        <v>45808</v>
      </c>
      <c r="E5769" s="385">
        <f ca="1">IFERROR(INDEX('3. GRI Pricing'!$A$16:$AP$616,MATCH('PBI data'!$B5769,'3. GRI Pricing'!$A$16:$A$616,0),MATCH('PBI data'!$D5769,'3. GRI Pricing'!$A$16:$AP$16,0)),0)</f>
        <v>0</v>
      </c>
    </row>
    <row r="5770" spans="1:5" x14ac:dyDescent="0.25">
      <c r="B5770" s="1">
        <f t="shared" ca="1" si="842"/>
        <v>0</v>
      </c>
      <c r="C5770" s="384">
        <f t="shared" si="841"/>
        <v>45809</v>
      </c>
      <c r="D5770" s="384">
        <f t="shared" si="841"/>
        <v>45838</v>
      </c>
      <c r="E5770" s="385">
        <f ca="1">IFERROR(INDEX('3. GRI Pricing'!$A$16:$AP$616,MATCH('PBI data'!$B5770,'3. GRI Pricing'!$A$16:$A$616,0),MATCH('PBI data'!$D5770,'3. GRI Pricing'!$A$16:$AP$16,0)),0)</f>
        <v>0</v>
      </c>
    </row>
    <row r="5771" spans="1:5" x14ac:dyDescent="0.25">
      <c r="B5771" s="1">
        <f t="shared" ca="1" si="842"/>
        <v>0</v>
      </c>
      <c r="C5771" s="384">
        <f t="shared" si="841"/>
        <v>45839</v>
      </c>
      <c r="D5771" s="384">
        <f t="shared" si="841"/>
        <v>45869</v>
      </c>
      <c r="E5771" s="385">
        <f ca="1">IFERROR(INDEX('3. GRI Pricing'!$A$16:$AP$616,MATCH('PBI data'!$B5771,'3. GRI Pricing'!$A$16:$A$616,0),MATCH('PBI data'!$D5771,'3. GRI Pricing'!$A$16:$AP$16,0)),0)</f>
        <v>0</v>
      </c>
    </row>
    <row r="5772" spans="1:5" x14ac:dyDescent="0.25">
      <c r="B5772" s="1">
        <f t="shared" ca="1" si="842"/>
        <v>0</v>
      </c>
      <c r="C5772" s="384">
        <f t="shared" si="841"/>
        <v>45870</v>
      </c>
      <c r="D5772" s="384">
        <f t="shared" si="841"/>
        <v>45900</v>
      </c>
      <c r="E5772" s="385">
        <f ca="1">IFERROR(INDEX('3. GRI Pricing'!$A$16:$AP$616,MATCH('PBI data'!$B5772,'3. GRI Pricing'!$A$16:$A$616,0),MATCH('PBI data'!$D5772,'3. GRI Pricing'!$A$16:$AP$16,0)),0)</f>
        <v>0</v>
      </c>
    </row>
    <row r="5773" spans="1:5" x14ac:dyDescent="0.25">
      <c r="B5773" s="1">
        <f t="shared" ca="1" si="842"/>
        <v>0</v>
      </c>
      <c r="C5773" s="384">
        <f t="shared" si="841"/>
        <v>45901</v>
      </c>
      <c r="D5773" s="384">
        <f t="shared" si="841"/>
        <v>45930</v>
      </c>
      <c r="E5773" s="385">
        <f ca="1">IFERROR(INDEX('3. GRI Pricing'!$A$16:$AP$616,MATCH('PBI data'!$B5773,'3. GRI Pricing'!$A$16:$A$616,0),MATCH('PBI data'!$D5773,'3. GRI Pricing'!$A$16:$AP$16,0)),0)</f>
        <v>0</v>
      </c>
    </row>
    <row r="5774" spans="1:5" x14ac:dyDescent="0.25">
      <c r="A5774" s="381">
        <f>A5762+1</f>
        <v>482</v>
      </c>
      <c r="B5774" s="383">
        <f ca="1">OFFSET('3. GRI Pricing'!$A$16,'PBI data'!A5774,0)</f>
        <v>0</v>
      </c>
      <c r="C5774" s="384">
        <f t="shared" si="841"/>
        <v>45566</v>
      </c>
      <c r="D5774" s="384">
        <f t="shared" si="841"/>
        <v>45596</v>
      </c>
      <c r="E5774" s="385">
        <f ca="1">IFERROR(INDEX('3. GRI Pricing'!$A$16:$AP$616,MATCH('PBI data'!$B5774,'3. GRI Pricing'!$A$16:$A$616,0),MATCH('PBI data'!$D5774,'3. GRI Pricing'!$A$16:$AP$16,0)),0)</f>
        <v>0</v>
      </c>
    </row>
    <row r="5775" spans="1:5" x14ac:dyDescent="0.25">
      <c r="B5775" s="1">
        <f ca="1">B5774</f>
        <v>0</v>
      </c>
      <c r="C5775" s="384">
        <f t="shared" ref="C5775:D5790" si="843">C5763</f>
        <v>45597</v>
      </c>
      <c r="D5775" s="384">
        <f t="shared" si="843"/>
        <v>45626</v>
      </c>
      <c r="E5775" s="385">
        <f ca="1">IFERROR(INDEX('3. GRI Pricing'!$A$16:$AP$616,MATCH('PBI data'!$B5775,'3. GRI Pricing'!$A$16:$A$616,0),MATCH('PBI data'!$D5775,'3. GRI Pricing'!$A$16:$AP$16,0)),0)</f>
        <v>0</v>
      </c>
    </row>
    <row r="5776" spans="1:5" x14ac:dyDescent="0.25">
      <c r="B5776" s="1">
        <f t="shared" ref="B5776:B5785" ca="1" si="844">B5775</f>
        <v>0</v>
      </c>
      <c r="C5776" s="384">
        <f t="shared" si="843"/>
        <v>45627</v>
      </c>
      <c r="D5776" s="384">
        <f t="shared" si="843"/>
        <v>45657</v>
      </c>
      <c r="E5776" s="385">
        <f ca="1">IFERROR(INDEX('3. GRI Pricing'!$A$16:$AP$616,MATCH('PBI data'!$B5776,'3. GRI Pricing'!$A$16:$A$616,0),MATCH('PBI data'!$D5776,'3. GRI Pricing'!$A$16:$AP$16,0)),0)</f>
        <v>0</v>
      </c>
    </row>
    <row r="5777" spans="1:5" x14ac:dyDescent="0.25">
      <c r="B5777" s="1">
        <f t="shared" ca="1" si="844"/>
        <v>0</v>
      </c>
      <c r="C5777" s="384">
        <f t="shared" si="843"/>
        <v>45658</v>
      </c>
      <c r="D5777" s="384">
        <f t="shared" si="843"/>
        <v>45688</v>
      </c>
      <c r="E5777" s="385">
        <f ca="1">IFERROR(INDEX('3. GRI Pricing'!$A$16:$AP$616,MATCH('PBI data'!$B5777,'3. GRI Pricing'!$A$16:$A$616,0),MATCH('PBI data'!$D5777,'3. GRI Pricing'!$A$16:$AP$16,0)),0)</f>
        <v>0</v>
      </c>
    </row>
    <row r="5778" spans="1:5" x14ac:dyDescent="0.25">
      <c r="B5778" s="1">
        <f t="shared" ca="1" si="844"/>
        <v>0</v>
      </c>
      <c r="C5778" s="384">
        <f t="shared" si="843"/>
        <v>45689</v>
      </c>
      <c r="D5778" s="384">
        <f t="shared" si="843"/>
        <v>45716</v>
      </c>
      <c r="E5778" s="385">
        <f ca="1">IFERROR(INDEX('3. GRI Pricing'!$A$16:$AP$616,MATCH('PBI data'!$B5778,'3. GRI Pricing'!$A$16:$A$616,0),MATCH('PBI data'!$D5778,'3. GRI Pricing'!$A$16:$AP$16,0)),0)</f>
        <v>0</v>
      </c>
    </row>
    <row r="5779" spans="1:5" x14ac:dyDescent="0.25">
      <c r="B5779" s="1">
        <f t="shared" ca="1" si="844"/>
        <v>0</v>
      </c>
      <c r="C5779" s="384">
        <f t="shared" si="843"/>
        <v>45717</v>
      </c>
      <c r="D5779" s="384">
        <f t="shared" si="843"/>
        <v>45747</v>
      </c>
      <c r="E5779" s="385">
        <f ca="1">IFERROR(INDEX('3. GRI Pricing'!$A$16:$AP$616,MATCH('PBI data'!$B5779,'3. GRI Pricing'!$A$16:$A$616,0),MATCH('PBI data'!$D5779,'3. GRI Pricing'!$A$16:$AP$16,0)),0)</f>
        <v>0</v>
      </c>
    </row>
    <row r="5780" spans="1:5" x14ac:dyDescent="0.25">
      <c r="B5780" s="1">
        <f t="shared" ca="1" si="844"/>
        <v>0</v>
      </c>
      <c r="C5780" s="384">
        <f t="shared" si="843"/>
        <v>45748</v>
      </c>
      <c r="D5780" s="384">
        <f t="shared" si="843"/>
        <v>45777</v>
      </c>
      <c r="E5780" s="385">
        <f ca="1">IFERROR(INDEX('3. GRI Pricing'!$A$16:$AP$616,MATCH('PBI data'!$B5780,'3. GRI Pricing'!$A$16:$A$616,0),MATCH('PBI data'!$D5780,'3. GRI Pricing'!$A$16:$AP$16,0)),0)</f>
        <v>0</v>
      </c>
    </row>
    <row r="5781" spans="1:5" x14ac:dyDescent="0.25">
      <c r="B5781" s="1">
        <f t="shared" ca="1" si="844"/>
        <v>0</v>
      </c>
      <c r="C5781" s="384">
        <f t="shared" si="843"/>
        <v>45778</v>
      </c>
      <c r="D5781" s="384">
        <f t="shared" si="843"/>
        <v>45808</v>
      </c>
      <c r="E5781" s="385">
        <f ca="1">IFERROR(INDEX('3. GRI Pricing'!$A$16:$AP$616,MATCH('PBI data'!$B5781,'3. GRI Pricing'!$A$16:$A$616,0),MATCH('PBI data'!$D5781,'3. GRI Pricing'!$A$16:$AP$16,0)),0)</f>
        <v>0</v>
      </c>
    </row>
    <row r="5782" spans="1:5" x14ac:dyDescent="0.25">
      <c r="B5782" s="1">
        <f t="shared" ca="1" si="844"/>
        <v>0</v>
      </c>
      <c r="C5782" s="384">
        <f t="shared" si="843"/>
        <v>45809</v>
      </c>
      <c r="D5782" s="384">
        <f t="shared" si="843"/>
        <v>45838</v>
      </c>
      <c r="E5782" s="385">
        <f ca="1">IFERROR(INDEX('3. GRI Pricing'!$A$16:$AP$616,MATCH('PBI data'!$B5782,'3. GRI Pricing'!$A$16:$A$616,0),MATCH('PBI data'!$D5782,'3. GRI Pricing'!$A$16:$AP$16,0)),0)</f>
        <v>0</v>
      </c>
    </row>
    <row r="5783" spans="1:5" x14ac:dyDescent="0.25">
      <c r="B5783" s="1">
        <f t="shared" ca="1" si="844"/>
        <v>0</v>
      </c>
      <c r="C5783" s="384">
        <f t="shared" si="843"/>
        <v>45839</v>
      </c>
      <c r="D5783" s="384">
        <f t="shared" si="843"/>
        <v>45869</v>
      </c>
      <c r="E5783" s="385">
        <f ca="1">IFERROR(INDEX('3. GRI Pricing'!$A$16:$AP$616,MATCH('PBI data'!$B5783,'3. GRI Pricing'!$A$16:$A$616,0),MATCH('PBI data'!$D5783,'3. GRI Pricing'!$A$16:$AP$16,0)),0)</f>
        <v>0</v>
      </c>
    </row>
    <row r="5784" spans="1:5" x14ac:dyDescent="0.25">
      <c r="B5784" s="1">
        <f t="shared" ca="1" si="844"/>
        <v>0</v>
      </c>
      <c r="C5784" s="384">
        <f t="shared" si="843"/>
        <v>45870</v>
      </c>
      <c r="D5784" s="384">
        <f t="shared" si="843"/>
        <v>45900</v>
      </c>
      <c r="E5784" s="385">
        <f ca="1">IFERROR(INDEX('3. GRI Pricing'!$A$16:$AP$616,MATCH('PBI data'!$B5784,'3. GRI Pricing'!$A$16:$A$616,0),MATCH('PBI data'!$D5784,'3. GRI Pricing'!$A$16:$AP$16,0)),0)</f>
        <v>0</v>
      </c>
    </row>
    <row r="5785" spans="1:5" x14ac:dyDescent="0.25">
      <c r="B5785" s="1">
        <f t="shared" ca="1" si="844"/>
        <v>0</v>
      </c>
      <c r="C5785" s="384">
        <f t="shared" si="843"/>
        <v>45901</v>
      </c>
      <c r="D5785" s="384">
        <f t="shared" si="843"/>
        <v>45930</v>
      </c>
      <c r="E5785" s="385">
        <f ca="1">IFERROR(INDEX('3. GRI Pricing'!$A$16:$AP$616,MATCH('PBI data'!$B5785,'3. GRI Pricing'!$A$16:$A$616,0),MATCH('PBI data'!$D5785,'3. GRI Pricing'!$A$16:$AP$16,0)),0)</f>
        <v>0</v>
      </c>
    </row>
    <row r="5786" spans="1:5" x14ac:dyDescent="0.25">
      <c r="A5786" s="381">
        <f>A5774+1</f>
        <v>483</v>
      </c>
      <c r="B5786" s="383">
        <f ca="1">OFFSET('3. GRI Pricing'!$A$16,'PBI data'!A5786,0)</f>
        <v>0</v>
      </c>
      <c r="C5786" s="384">
        <f t="shared" si="843"/>
        <v>45566</v>
      </c>
      <c r="D5786" s="384">
        <f t="shared" si="843"/>
        <v>45596</v>
      </c>
      <c r="E5786" s="385">
        <f ca="1">IFERROR(INDEX('3. GRI Pricing'!$A$16:$AP$616,MATCH('PBI data'!$B5786,'3. GRI Pricing'!$A$16:$A$616,0),MATCH('PBI data'!$D5786,'3. GRI Pricing'!$A$16:$AP$16,0)),0)</f>
        <v>0</v>
      </c>
    </row>
    <row r="5787" spans="1:5" x14ac:dyDescent="0.25">
      <c r="B5787" s="1">
        <f ca="1">B5786</f>
        <v>0</v>
      </c>
      <c r="C5787" s="384">
        <f t="shared" si="843"/>
        <v>45597</v>
      </c>
      <c r="D5787" s="384">
        <f t="shared" si="843"/>
        <v>45626</v>
      </c>
      <c r="E5787" s="385">
        <f ca="1">IFERROR(INDEX('3. GRI Pricing'!$A$16:$AP$616,MATCH('PBI data'!$B5787,'3. GRI Pricing'!$A$16:$A$616,0),MATCH('PBI data'!$D5787,'3. GRI Pricing'!$A$16:$AP$16,0)),0)</f>
        <v>0</v>
      </c>
    </row>
    <row r="5788" spans="1:5" x14ac:dyDescent="0.25">
      <c r="B5788" s="1">
        <f t="shared" ref="B5788:B5797" ca="1" si="845">B5787</f>
        <v>0</v>
      </c>
      <c r="C5788" s="384">
        <f t="shared" si="843"/>
        <v>45627</v>
      </c>
      <c r="D5788" s="384">
        <f t="shared" si="843"/>
        <v>45657</v>
      </c>
      <c r="E5788" s="385">
        <f ca="1">IFERROR(INDEX('3. GRI Pricing'!$A$16:$AP$616,MATCH('PBI data'!$B5788,'3. GRI Pricing'!$A$16:$A$616,0),MATCH('PBI data'!$D5788,'3. GRI Pricing'!$A$16:$AP$16,0)),0)</f>
        <v>0</v>
      </c>
    </row>
    <row r="5789" spans="1:5" x14ac:dyDescent="0.25">
      <c r="B5789" s="1">
        <f t="shared" ca="1" si="845"/>
        <v>0</v>
      </c>
      <c r="C5789" s="384">
        <f t="shared" si="843"/>
        <v>45658</v>
      </c>
      <c r="D5789" s="384">
        <f t="shared" si="843"/>
        <v>45688</v>
      </c>
      <c r="E5789" s="385">
        <f ca="1">IFERROR(INDEX('3. GRI Pricing'!$A$16:$AP$616,MATCH('PBI data'!$B5789,'3. GRI Pricing'!$A$16:$A$616,0),MATCH('PBI data'!$D5789,'3. GRI Pricing'!$A$16:$AP$16,0)),0)</f>
        <v>0</v>
      </c>
    </row>
    <row r="5790" spans="1:5" x14ac:dyDescent="0.25">
      <c r="B5790" s="1">
        <f t="shared" ca="1" si="845"/>
        <v>0</v>
      </c>
      <c r="C5790" s="384">
        <f t="shared" si="843"/>
        <v>45689</v>
      </c>
      <c r="D5790" s="384">
        <f t="shared" si="843"/>
        <v>45716</v>
      </c>
      <c r="E5790" s="385">
        <f ca="1">IFERROR(INDEX('3. GRI Pricing'!$A$16:$AP$616,MATCH('PBI data'!$B5790,'3. GRI Pricing'!$A$16:$A$616,0),MATCH('PBI data'!$D5790,'3. GRI Pricing'!$A$16:$AP$16,0)),0)</f>
        <v>0</v>
      </c>
    </row>
    <row r="5791" spans="1:5" x14ac:dyDescent="0.25">
      <c r="B5791" s="1">
        <f t="shared" ca="1" si="845"/>
        <v>0</v>
      </c>
      <c r="C5791" s="384">
        <f t="shared" ref="C5791:D5806" si="846">C5779</f>
        <v>45717</v>
      </c>
      <c r="D5791" s="384">
        <f t="shared" si="846"/>
        <v>45747</v>
      </c>
      <c r="E5791" s="385">
        <f ca="1">IFERROR(INDEX('3. GRI Pricing'!$A$16:$AP$616,MATCH('PBI data'!$B5791,'3. GRI Pricing'!$A$16:$A$616,0),MATCH('PBI data'!$D5791,'3. GRI Pricing'!$A$16:$AP$16,0)),0)</f>
        <v>0</v>
      </c>
    </row>
    <row r="5792" spans="1:5" x14ac:dyDescent="0.25">
      <c r="B5792" s="1">
        <f t="shared" ca="1" si="845"/>
        <v>0</v>
      </c>
      <c r="C5792" s="384">
        <f t="shared" si="846"/>
        <v>45748</v>
      </c>
      <c r="D5792" s="384">
        <f t="shared" si="846"/>
        <v>45777</v>
      </c>
      <c r="E5792" s="385">
        <f ca="1">IFERROR(INDEX('3. GRI Pricing'!$A$16:$AP$616,MATCH('PBI data'!$B5792,'3. GRI Pricing'!$A$16:$A$616,0),MATCH('PBI data'!$D5792,'3. GRI Pricing'!$A$16:$AP$16,0)),0)</f>
        <v>0</v>
      </c>
    </row>
    <row r="5793" spans="1:5" x14ac:dyDescent="0.25">
      <c r="B5793" s="1">
        <f t="shared" ca="1" si="845"/>
        <v>0</v>
      </c>
      <c r="C5793" s="384">
        <f t="shared" si="846"/>
        <v>45778</v>
      </c>
      <c r="D5793" s="384">
        <f t="shared" si="846"/>
        <v>45808</v>
      </c>
      <c r="E5793" s="385">
        <f ca="1">IFERROR(INDEX('3. GRI Pricing'!$A$16:$AP$616,MATCH('PBI data'!$B5793,'3. GRI Pricing'!$A$16:$A$616,0),MATCH('PBI data'!$D5793,'3. GRI Pricing'!$A$16:$AP$16,0)),0)</f>
        <v>0</v>
      </c>
    </row>
    <row r="5794" spans="1:5" x14ac:dyDescent="0.25">
      <c r="B5794" s="1">
        <f t="shared" ca="1" si="845"/>
        <v>0</v>
      </c>
      <c r="C5794" s="384">
        <f t="shared" si="846"/>
        <v>45809</v>
      </c>
      <c r="D5794" s="384">
        <f t="shared" si="846"/>
        <v>45838</v>
      </c>
      <c r="E5794" s="385">
        <f ca="1">IFERROR(INDEX('3. GRI Pricing'!$A$16:$AP$616,MATCH('PBI data'!$B5794,'3. GRI Pricing'!$A$16:$A$616,0),MATCH('PBI data'!$D5794,'3. GRI Pricing'!$A$16:$AP$16,0)),0)</f>
        <v>0</v>
      </c>
    </row>
    <row r="5795" spans="1:5" x14ac:dyDescent="0.25">
      <c r="B5795" s="1">
        <f t="shared" ca="1" si="845"/>
        <v>0</v>
      </c>
      <c r="C5795" s="384">
        <f t="shared" si="846"/>
        <v>45839</v>
      </c>
      <c r="D5795" s="384">
        <f t="shared" si="846"/>
        <v>45869</v>
      </c>
      <c r="E5795" s="385">
        <f ca="1">IFERROR(INDEX('3. GRI Pricing'!$A$16:$AP$616,MATCH('PBI data'!$B5795,'3. GRI Pricing'!$A$16:$A$616,0),MATCH('PBI data'!$D5795,'3. GRI Pricing'!$A$16:$AP$16,0)),0)</f>
        <v>0</v>
      </c>
    </row>
    <row r="5796" spans="1:5" x14ac:dyDescent="0.25">
      <c r="B5796" s="1">
        <f t="shared" ca="1" si="845"/>
        <v>0</v>
      </c>
      <c r="C5796" s="384">
        <f t="shared" si="846"/>
        <v>45870</v>
      </c>
      <c r="D5796" s="384">
        <f t="shared" si="846"/>
        <v>45900</v>
      </c>
      <c r="E5796" s="385">
        <f ca="1">IFERROR(INDEX('3. GRI Pricing'!$A$16:$AP$616,MATCH('PBI data'!$B5796,'3. GRI Pricing'!$A$16:$A$616,0),MATCH('PBI data'!$D5796,'3. GRI Pricing'!$A$16:$AP$16,0)),0)</f>
        <v>0</v>
      </c>
    </row>
    <row r="5797" spans="1:5" x14ac:dyDescent="0.25">
      <c r="B5797" s="1">
        <f t="shared" ca="1" si="845"/>
        <v>0</v>
      </c>
      <c r="C5797" s="384">
        <f t="shared" si="846"/>
        <v>45901</v>
      </c>
      <c r="D5797" s="384">
        <f t="shared" si="846"/>
        <v>45930</v>
      </c>
      <c r="E5797" s="385">
        <f ca="1">IFERROR(INDEX('3. GRI Pricing'!$A$16:$AP$616,MATCH('PBI data'!$B5797,'3. GRI Pricing'!$A$16:$A$616,0),MATCH('PBI data'!$D5797,'3. GRI Pricing'!$A$16:$AP$16,0)),0)</f>
        <v>0</v>
      </c>
    </row>
    <row r="5798" spans="1:5" x14ac:dyDescent="0.25">
      <c r="A5798" s="381">
        <f>A5786+1</f>
        <v>484</v>
      </c>
      <c r="B5798" s="383">
        <f ca="1">OFFSET('3. GRI Pricing'!$A$16,'PBI data'!A5798,0)</f>
        <v>0</v>
      </c>
      <c r="C5798" s="384">
        <f t="shared" si="846"/>
        <v>45566</v>
      </c>
      <c r="D5798" s="384">
        <f t="shared" si="846"/>
        <v>45596</v>
      </c>
      <c r="E5798" s="385">
        <f ca="1">IFERROR(INDEX('3. GRI Pricing'!$A$16:$AP$616,MATCH('PBI data'!$B5798,'3. GRI Pricing'!$A$16:$A$616,0),MATCH('PBI data'!$D5798,'3. GRI Pricing'!$A$16:$AP$16,0)),0)</f>
        <v>0</v>
      </c>
    </row>
    <row r="5799" spans="1:5" x14ac:dyDescent="0.25">
      <c r="B5799" s="1">
        <f ca="1">B5798</f>
        <v>0</v>
      </c>
      <c r="C5799" s="384">
        <f t="shared" si="846"/>
        <v>45597</v>
      </c>
      <c r="D5799" s="384">
        <f t="shared" si="846"/>
        <v>45626</v>
      </c>
      <c r="E5799" s="385">
        <f ca="1">IFERROR(INDEX('3. GRI Pricing'!$A$16:$AP$616,MATCH('PBI data'!$B5799,'3. GRI Pricing'!$A$16:$A$616,0),MATCH('PBI data'!$D5799,'3. GRI Pricing'!$A$16:$AP$16,0)),0)</f>
        <v>0</v>
      </c>
    </row>
    <row r="5800" spans="1:5" x14ac:dyDescent="0.25">
      <c r="B5800" s="1">
        <f t="shared" ref="B5800:B5809" ca="1" si="847">B5799</f>
        <v>0</v>
      </c>
      <c r="C5800" s="384">
        <f t="shared" si="846"/>
        <v>45627</v>
      </c>
      <c r="D5800" s="384">
        <f t="shared" si="846"/>
        <v>45657</v>
      </c>
      <c r="E5800" s="385">
        <f ca="1">IFERROR(INDEX('3. GRI Pricing'!$A$16:$AP$616,MATCH('PBI data'!$B5800,'3. GRI Pricing'!$A$16:$A$616,0),MATCH('PBI data'!$D5800,'3. GRI Pricing'!$A$16:$AP$16,0)),0)</f>
        <v>0</v>
      </c>
    </row>
    <row r="5801" spans="1:5" x14ac:dyDescent="0.25">
      <c r="B5801" s="1">
        <f t="shared" ca="1" si="847"/>
        <v>0</v>
      </c>
      <c r="C5801" s="384">
        <f t="shared" si="846"/>
        <v>45658</v>
      </c>
      <c r="D5801" s="384">
        <f t="shared" si="846"/>
        <v>45688</v>
      </c>
      <c r="E5801" s="385">
        <f ca="1">IFERROR(INDEX('3. GRI Pricing'!$A$16:$AP$616,MATCH('PBI data'!$B5801,'3. GRI Pricing'!$A$16:$A$616,0),MATCH('PBI data'!$D5801,'3. GRI Pricing'!$A$16:$AP$16,0)),0)</f>
        <v>0</v>
      </c>
    </row>
    <row r="5802" spans="1:5" x14ac:dyDescent="0.25">
      <c r="B5802" s="1">
        <f t="shared" ca="1" si="847"/>
        <v>0</v>
      </c>
      <c r="C5802" s="384">
        <f t="shared" si="846"/>
        <v>45689</v>
      </c>
      <c r="D5802" s="384">
        <f t="shared" si="846"/>
        <v>45716</v>
      </c>
      <c r="E5802" s="385">
        <f ca="1">IFERROR(INDEX('3. GRI Pricing'!$A$16:$AP$616,MATCH('PBI data'!$B5802,'3. GRI Pricing'!$A$16:$A$616,0),MATCH('PBI data'!$D5802,'3. GRI Pricing'!$A$16:$AP$16,0)),0)</f>
        <v>0</v>
      </c>
    </row>
    <row r="5803" spans="1:5" x14ac:dyDescent="0.25">
      <c r="B5803" s="1">
        <f t="shared" ca="1" si="847"/>
        <v>0</v>
      </c>
      <c r="C5803" s="384">
        <f t="shared" si="846"/>
        <v>45717</v>
      </c>
      <c r="D5803" s="384">
        <f t="shared" si="846"/>
        <v>45747</v>
      </c>
      <c r="E5803" s="385">
        <f ca="1">IFERROR(INDEX('3. GRI Pricing'!$A$16:$AP$616,MATCH('PBI data'!$B5803,'3. GRI Pricing'!$A$16:$A$616,0),MATCH('PBI data'!$D5803,'3. GRI Pricing'!$A$16:$AP$16,0)),0)</f>
        <v>0</v>
      </c>
    </row>
    <row r="5804" spans="1:5" x14ac:dyDescent="0.25">
      <c r="B5804" s="1">
        <f t="shared" ca="1" si="847"/>
        <v>0</v>
      </c>
      <c r="C5804" s="384">
        <f t="shared" si="846"/>
        <v>45748</v>
      </c>
      <c r="D5804" s="384">
        <f t="shared" si="846"/>
        <v>45777</v>
      </c>
      <c r="E5804" s="385">
        <f ca="1">IFERROR(INDEX('3. GRI Pricing'!$A$16:$AP$616,MATCH('PBI data'!$B5804,'3. GRI Pricing'!$A$16:$A$616,0),MATCH('PBI data'!$D5804,'3. GRI Pricing'!$A$16:$AP$16,0)),0)</f>
        <v>0</v>
      </c>
    </row>
    <row r="5805" spans="1:5" x14ac:dyDescent="0.25">
      <c r="B5805" s="1">
        <f t="shared" ca="1" si="847"/>
        <v>0</v>
      </c>
      <c r="C5805" s="384">
        <f t="shared" si="846"/>
        <v>45778</v>
      </c>
      <c r="D5805" s="384">
        <f t="shared" si="846"/>
        <v>45808</v>
      </c>
      <c r="E5805" s="385">
        <f ca="1">IFERROR(INDEX('3. GRI Pricing'!$A$16:$AP$616,MATCH('PBI data'!$B5805,'3. GRI Pricing'!$A$16:$A$616,0),MATCH('PBI data'!$D5805,'3. GRI Pricing'!$A$16:$AP$16,0)),0)</f>
        <v>0</v>
      </c>
    </row>
    <row r="5806" spans="1:5" x14ac:dyDescent="0.25">
      <c r="B5806" s="1">
        <f t="shared" ca="1" si="847"/>
        <v>0</v>
      </c>
      <c r="C5806" s="384">
        <f t="shared" si="846"/>
        <v>45809</v>
      </c>
      <c r="D5806" s="384">
        <f t="shared" si="846"/>
        <v>45838</v>
      </c>
      <c r="E5806" s="385">
        <f ca="1">IFERROR(INDEX('3. GRI Pricing'!$A$16:$AP$616,MATCH('PBI data'!$B5806,'3. GRI Pricing'!$A$16:$A$616,0),MATCH('PBI data'!$D5806,'3. GRI Pricing'!$A$16:$AP$16,0)),0)</f>
        <v>0</v>
      </c>
    </row>
    <row r="5807" spans="1:5" x14ac:dyDescent="0.25">
      <c r="B5807" s="1">
        <f t="shared" ca="1" si="847"/>
        <v>0</v>
      </c>
      <c r="C5807" s="384">
        <f t="shared" ref="C5807:D5822" si="848">C5795</f>
        <v>45839</v>
      </c>
      <c r="D5807" s="384">
        <f t="shared" si="848"/>
        <v>45869</v>
      </c>
      <c r="E5807" s="385">
        <f ca="1">IFERROR(INDEX('3. GRI Pricing'!$A$16:$AP$616,MATCH('PBI data'!$B5807,'3. GRI Pricing'!$A$16:$A$616,0),MATCH('PBI data'!$D5807,'3. GRI Pricing'!$A$16:$AP$16,0)),0)</f>
        <v>0</v>
      </c>
    </row>
    <row r="5808" spans="1:5" x14ac:dyDescent="0.25">
      <c r="B5808" s="1">
        <f t="shared" ca="1" si="847"/>
        <v>0</v>
      </c>
      <c r="C5808" s="384">
        <f t="shared" si="848"/>
        <v>45870</v>
      </c>
      <c r="D5808" s="384">
        <f t="shared" si="848"/>
        <v>45900</v>
      </c>
      <c r="E5808" s="385">
        <f ca="1">IFERROR(INDEX('3. GRI Pricing'!$A$16:$AP$616,MATCH('PBI data'!$B5808,'3. GRI Pricing'!$A$16:$A$616,0),MATCH('PBI data'!$D5808,'3. GRI Pricing'!$A$16:$AP$16,0)),0)</f>
        <v>0</v>
      </c>
    </row>
    <row r="5809" spans="1:5" x14ac:dyDescent="0.25">
      <c r="B5809" s="1">
        <f t="shared" ca="1" si="847"/>
        <v>0</v>
      </c>
      <c r="C5809" s="384">
        <f t="shared" si="848"/>
        <v>45901</v>
      </c>
      <c r="D5809" s="384">
        <f t="shared" si="848"/>
        <v>45930</v>
      </c>
      <c r="E5809" s="385">
        <f ca="1">IFERROR(INDEX('3. GRI Pricing'!$A$16:$AP$616,MATCH('PBI data'!$B5809,'3. GRI Pricing'!$A$16:$A$616,0),MATCH('PBI data'!$D5809,'3. GRI Pricing'!$A$16:$AP$16,0)),0)</f>
        <v>0</v>
      </c>
    </row>
    <row r="5810" spans="1:5" x14ac:dyDescent="0.25">
      <c r="A5810" s="381">
        <f>A5798+1</f>
        <v>485</v>
      </c>
      <c r="B5810" s="383">
        <f ca="1">OFFSET('3. GRI Pricing'!$A$16,'PBI data'!A5810,0)</f>
        <v>0</v>
      </c>
      <c r="C5810" s="384">
        <f t="shared" si="848"/>
        <v>45566</v>
      </c>
      <c r="D5810" s="384">
        <f t="shared" si="848"/>
        <v>45596</v>
      </c>
      <c r="E5810" s="385">
        <f ca="1">IFERROR(INDEX('3. GRI Pricing'!$A$16:$AP$616,MATCH('PBI data'!$B5810,'3. GRI Pricing'!$A$16:$A$616,0),MATCH('PBI data'!$D5810,'3. GRI Pricing'!$A$16:$AP$16,0)),0)</f>
        <v>0</v>
      </c>
    </row>
    <row r="5811" spans="1:5" x14ac:dyDescent="0.25">
      <c r="B5811" s="1">
        <f ca="1">B5810</f>
        <v>0</v>
      </c>
      <c r="C5811" s="384">
        <f t="shared" si="848"/>
        <v>45597</v>
      </c>
      <c r="D5811" s="384">
        <f t="shared" si="848"/>
        <v>45626</v>
      </c>
      <c r="E5811" s="385">
        <f ca="1">IFERROR(INDEX('3. GRI Pricing'!$A$16:$AP$616,MATCH('PBI data'!$B5811,'3. GRI Pricing'!$A$16:$A$616,0),MATCH('PBI data'!$D5811,'3. GRI Pricing'!$A$16:$AP$16,0)),0)</f>
        <v>0</v>
      </c>
    </row>
    <row r="5812" spans="1:5" x14ac:dyDescent="0.25">
      <c r="B5812" s="1">
        <f t="shared" ref="B5812:B5821" ca="1" si="849">B5811</f>
        <v>0</v>
      </c>
      <c r="C5812" s="384">
        <f t="shared" si="848"/>
        <v>45627</v>
      </c>
      <c r="D5812" s="384">
        <f t="shared" si="848"/>
        <v>45657</v>
      </c>
      <c r="E5812" s="385">
        <f ca="1">IFERROR(INDEX('3. GRI Pricing'!$A$16:$AP$616,MATCH('PBI data'!$B5812,'3. GRI Pricing'!$A$16:$A$616,0),MATCH('PBI data'!$D5812,'3. GRI Pricing'!$A$16:$AP$16,0)),0)</f>
        <v>0</v>
      </c>
    </row>
    <row r="5813" spans="1:5" x14ac:dyDescent="0.25">
      <c r="B5813" s="1">
        <f t="shared" ca="1" si="849"/>
        <v>0</v>
      </c>
      <c r="C5813" s="384">
        <f t="shared" si="848"/>
        <v>45658</v>
      </c>
      <c r="D5813" s="384">
        <f t="shared" si="848"/>
        <v>45688</v>
      </c>
      <c r="E5813" s="385">
        <f ca="1">IFERROR(INDEX('3. GRI Pricing'!$A$16:$AP$616,MATCH('PBI data'!$B5813,'3. GRI Pricing'!$A$16:$A$616,0),MATCH('PBI data'!$D5813,'3. GRI Pricing'!$A$16:$AP$16,0)),0)</f>
        <v>0</v>
      </c>
    </row>
    <row r="5814" spans="1:5" x14ac:dyDescent="0.25">
      <c r="B5814" s="1">
        <f t="shared" ca="1" si="849"/>
        <v>0</v>
      </c>
      <c r="C5814" s="384">
        <f t="shared" si="848"/>
        <v>45689</v>
      </c>
      <c r="D5814" s="384">
        <f t="shared" si="848"/>
        <v>45716</v>
      </c>
      <c r="E5814" s="385">
        <f ca="1">IFERROR(INDEX('3. GRI Pricing'!$A$16:$AP$616,MATCH('PBI data'!$B5814,'3. GRI Pricing'!$A$16:$A$616,0),MATCH('PBI data'!$D5814,'3. GRI Pricing'!$A$16:$AP$16,0)),0)</f>
        <v>0</v>
      </c>
    </row>
    <row r="5815" spans="1:5" x14ac:dyDescent="0.25">
      <c r="B5815" s="1">
        <f t="shared" ca="1" si="849"/>
        <v>0</v>
      </c>
      <c r="C5815" s="384">
        <f t="shared" si="848"/>
        <v>45717</v>
      </c>
      <c r="D5815" s="384">
        <f t="shared" si="848"/>
        <v>45747</v>
      </c>
      <c r="E5815" s="385">
        <f ca="1">IFERROR(INDEX('3. GRI Pricing'!$A$16:$AP$616,MATCH('PBI data'!$B5815,'3. GRI Pricing'!$A$16:$A$616,0),MATCH('PBI data'!$D5815,'3. GRI Pricing'!$A$16:$AP$16,0)),0)</f>
        <v>0</v>
      </c>
    </row>
    <row r="5816" spans="1:5" x14ac:dyDescent="0.25">
      <c r="B5816" s="1">
        <f t="shared" ca="1" si="849"/>
        <v>0</v>
      </c>
      <c r="C5816" s="384">
        <f t="shared" si="848"/>
        <v>45748</v>
      </c>
      <c r="D5816" s="384">
        <f t="shared" si="848"/>
        <v>45777</v>
      </c>
      <c r="E5816" s="385">
        <f ca="1">IFERROR(INDEX('3. GRI Pricing'!$A$16:$AP$616,MATCH('PBI data'!$B5816,'3. GRI Pricing'!$A$16:$A$616,0),MATCH('PBI data'!$D5816,'3. GRI Pricing'!$A$16:$AP$16,0)),0)</f>
        <v>0</v>
      </c>
    </row>
    <row r="5817" spans="1:5" x14ac:dyDescent="0.25">
      <c r="B5817" s="1">
        <f t="shared" ca="1" si="849"/>
        <v>0</v>
      </c>
      <c r="C5817" s="384">
        <f t="shared" si="848"/>
        <v>45778</v>
      </c>
      <c r="D5817" s="384">
        <f t="shared" si="848"/>
        <v>45808</v>
      </c>
      <c r="E5817" s="385">
        <f ca="1">IFERROR(INDEX('3. GRI Pricing'!$A$16:$AP$616,MATCH('PBI data'!$B5817,'3. GRI Pricing'!$A$16:$A$616,0),MATCH('PBI data'!$D5817,'3. GRI Pricing'!$A$16:$AP$16,0)),0)</f>
        <v>0</v>
      </c>
    </row>
    <row r="5818" spans="1:5" x14ac:dyDescent="0.25">
      <c r="B5818" s="1">
        <f t="shared" ca="1" si="849"/>
        <v>0</v>
      </c>
      <c r="C5818" s="384">
        <f t="shared" si="848"/>
        <v>45809</v>
      </c>
      <c r="D5818" s="384">
        <f t="shared" si="848"/>
        <v>45838</v>
      </c>
      <c r="E5818" s="385">
        <f ca="1">IFERROR(INDEX('3. GRI Pricing'!$A$16:$AP$616,MATCH('PBI data'!$B5818,'3. GRI Pricing'!$A$16:$A$616,0),MATCH('PBI data'!$D5818,'3. GRI Pricing'!$A$16:$AP$16,0)),0)</f>
        <v>0</v>
      </c>
    </row>
    <row r="5819" spans="1:5" x14ac:dyDescent="0.25">
      <c r="B5819" s="1">
        <f t="shared" ca="1" si="849"/>
        <v>0</v>
      </c>
      <c r="C5819" s="384">
        <f t="shared" si="848"/>
        <v>45839</v>
      </c>
      <c r="D5819" s="384">
        <f t="shared" si="848"/>
        <v>45869</v>
      </c>
      <c r="E5819" s="385">
        <f ca="1">IFERROR(INDEX('3. GRI Pricing'!$A$16:$AP$616,MATCH('PBI data'!$B5819,'3. GRI Pricing'!$A$16:$A$616,0),MATCH('PBI data'!$D5819,'3. GRI Pricing'!$A$16:$AP$16,0)),0)</f>
        <v>0</v>
      </c>
    </row>
    <row r="5820" spans="1:5" x14ac:dyDescent="0.25">
      <c r="B5820" s="1">
        <f t="shared" ca="1" si="849"/>
        <v>0</v>
      </c>
      <c r="C5820" s="384">
        <f t="shared" si="848"/>
        <v>45870</v>
      </c>
      <c r="D5820" s="384">
        <f t="shared" si="848"/>
        <v>45900</v>
      </c>
      <c r="E5820" s="385">
        <f ca="1">IFERROR(INDEX('3. GRI Pricing'!$A$16:$AP$616,MATCH('PBI data'!$B5820,'3. GRI Pricing'!$A$16:$A$616,0),MATCH('PBI data'!$D5820,'3. GRI Pricing'!$A$16:$AP$16,0)),0)</f>
        <v>0</v>
      </c>
    </row>
    <row r="5821" spans="1:5" x14ac:dyDescent="0.25">
      <c r="B5821" s="1">
        <f t="shared" ca="1" si="849"/>
        <v>0</v>
      </c>
      <c r="C5821" s="384">
        <f t="shared" si="848"/>
        <v>45901</v>
      </c>
      <c r="D5821" s="384">
        <f t="shared" si="848"/>
        <v>45930</v>
      </c>
      <c r="E5821" s="385">
        <f ca="1">IFERROR(INDEX('3. GRI Pricing'!$A$16:$AP$616,MATCH('PBI data'!$B5821,'3. GRI Pricing'!$A$16:$A$616,0),MATCH('PBI data'!$D5821,'3. GRI Pricing'!$A$16:$AP$16,0)),0)</f>
        <v>0</v>
      </c>
    </row>
    <row r="5822" spans="1:5" x14ac:dyDescent="0.25">
      <c r="A5822" s="381">
        <f>A5810+1</f>
        <v>486</v>
      </c>
      <c r="B5822" s="381">
        <f ca="1">OFFSET('3. GRI Pricing'!$A$16,'PBI data'!A5822,0)</f>
        <v>0</v>
      </c>
      <c r="C5822" s="384">
        <f t="shared" si="848"/>
        <v>45566</v>
      </c>
      <c r="D5822" s="384">
        <f t="shared" si="848"/>
        <v>45596</v>
      </c>
      <c r="E5822" s="385">
        <f ca="1">IFERROR(INDEX('3. GRI Pricing'!$A$16:$AP$616,MATCH('PBI data'!$B5822,'3. GRI Pricing'!$A$16:$A$616,0),MATCH('PBI data'!$D5822,'3. GRI Pricing'!$A$16:$AP$16,0)),0)</f>
        <v>0</v>
      </c>
    </row>
    <row r="5823" spans="1:5" x14ac:dyDescent="0.25">
      <c r="B5823" s="1">
        <f ca="1">B5822</f>
        <v>0</v>
      </c>
      <c r="C5823" s="384">
        <f t="shared" ref="C5823:D5838" si="850">C5811</f>
        <v>45597</v>
      </c>
      <c r="D5823" s="384">
        <f t="shared" si="850"/>
        <v>45626</v>
      </c>
      <c r="E5823" s="385">
        <f ca="1">IFERROR(INDEX('3. GRI Pricing'!$A$16:$AP$616,MATCH('PBI data'!$B5823,'3. GRI Pricing'!$A$16:$A$616,0),MATCH('PBI data'!$D5823,'3. GRI Pricing'!$A$16:$AP$16,0)),0)</f>
        <v>0</v>
      </c>
    </row>
    <row r="5824" spans="1:5" x14ac:dyDescent="0.25">
      <c r="B5824" s="1">
        <f t="shared" ref="B5824:B5833" ca="1" si="851">B5823</f>
        <v>0</v>
      </c>
      <c r="C5824" s="384">
        <f t="shared" si="850"/>
        <v>45627</v>
      </c>
      <c r="D5824" s="384">
        <f t="shared" si="850"/>
        <v>45657</v>
      </c>
      <c r="E5824" s="385">
        <f ca="1">IFERROR(INDEX('3. GRI Pricing'!$A$16:$AP$616,MATCH('PBI data'!$B5824,'3. GRI Pricing'!$A$16:$A$616,0),MATCH('PBI data'!$D5824,'3. GRI Pricing'!$A$16:$AP$16,0)),0)</f>
        <v>0</v>
      </c>
    </row>
    <row r="5825" spans="1:5" x14ac:dyDescent="0.25">
      <c r="B5825" s="1">
        <f t="shared" ca="1" si="851"/>
        <v>0</v>
      </c>
      <c r="C5825" s="384">
        <f t="shared" si="850"/>
        <v>45658</v>
      </c>
      <c r="D5825" s="384">
        <f t="shared" si="850"/>
        <v>45688</v>
      </c>
      <c r="E5825" s="385">
        <f ca="1">IFERROR(INDEX('3. GRI Pricing'!$A$16:$AP$616,MATCH('PBI data'!$B5825,'3. GRI Pricing'!$A$16:$A$616,0),MATCH('PBI data'!$D5825,'3. GRI Pricing'!$A$16:$AP$16,0)),0)</f>
        <v>0</v>
      </c>
    </row>
    <row r="5826" spans="1:5" x14ac:dyDescent="0.25">
      <c r="B5826" s="1">
        <f t="shared" ca="1" si="851"/>
        <v>0</v>
      </c>
      <c r="C5826" s="384">
        <f t="shared" si="850"/>
        <v>45689</v>
      </c>
      <c r="D5826" s="384">
        <f t="shared" si="850"/>
        <v>45716</v>
      </c>
      <c r="E5826" s="385">
        <f ca="1">IFERROR(INDEX('3. GRI Pricing'!$A$16:$AP$616,MATCH('PBI data'!$B5826,'3. GRI Pricing'!$A$16:$A$616,0),MATCH('PBI data'!$D5826,'3. GRI Pricing'!$A$16:$AP$16,0)),0)</f>
        <v>0</v>
      </c>
    </row>
    <row r="5827" spans="1:5" x14ac:dyDescent="0.25">
      <c r="B5827" s="1">
        <f t="shared" ca="1" si="851"/>
        <v>0</v>
      </c>
      <c r="C5827" s="384">
        <f t="shared" si="850"/>
        <v>45717</v>
      </c>
      <c r="D5827" s="384">
        <f t="shared" si="850"/>
        <v>45747</v>
      </c>
      <c r="E5827" s="385">
        <f ca="1">IFERROR(INDEX('3. GRI Pricing'!$A$16:$AP$616,MATCH('PBI data'!$B5827,'3. GRI Pricing'!$A$16:$A$616,0),MATCH('PBI data'!$D5827,'3. GRI Pricing'!$A$16:$AP$16,0)),0)</f>
        <v>0</v>
      </c>
    </row>
    <row r="5828" spans="1:5" x14ac:dyDescent="0.25">
      <c r="B5828" s="1">
        <f t="shared" ca="1" si="851"/>
        <v>0</v>
      </c>
      <c r="C5828" s="384">
        <f t="shared" si="850"/>
        <v>45748</v>
      </c>
      <c r="D5828" s="384">
        <f t="shared" si="850"/>
        <v>45777</v>
      </c>
      <c r="E5828" s="385">
        <f ca="1">IFERROR(INDEX('3. GRI Pricing'!$A$16:$AP$616,MATCH('PBI data'!$B5828,'3. GRI Pricing'!$A$16:$A$616,0),MATCH('PBI data'!$D5828,'3. GRI Pricing'!$A$16:$AP$16,0)),0)</f>
        <v>0</v>
      </c>
    </row>
    <row r="5829" spans="1:5" x14ac:dyDescent="0.25">
      <c r="B5829" s="1">
        <f t="shared" ca="1" si="851"/>
        <v>0</v>
      </c>
      <c r="C5829" s="384">
        <f t="shared" si="850"/>
        <v>45778</v>
      </c>
      <c r="D5829" s="384">
        <f t="shared" si="850"/>
        <v>45808</v>
      </c>
      <c r="E5829" s="385">
        <f ca="1">IFERROR(INDEX('3. GRI Pricing'!$A$16:$AP$616,MATCH('PBI data'!$B5829,'3. GRI Pricing'!$A$16:$A$616,0),MATCH('PBI data'!$D5829,'3. GRI Pricing'!$A$16:$AP$16,0)),0)</f>
        <v>0</v>
      </c>
    </row>
    <row r="5830" spans="1:5" x14ac:dyDescent="0.25">
      <c r="B5830" s="1">
        <f t="shared" ca="1" si="851"/>
        <v>0</v>
      </c>
      <c r="C5830" s="384">
        <f t="shared" si="850"/>
        <v>45809</v>
      </c>
      <c r="D5830" s="384">
        <f t="shared" si="850"/>
        <v>45838</v>
      </c>
      <c r="E5830" s="385">
        <f ca="1">IFERROR(INDEX('3. GRI Pricing'!$A$16:$AP$616,MATCH('PBI data'!$B5830,'3. GRI Pricing'!$A$16:$A$616,0),MATCH('PBI data'!$D5830,'3. GRI Pricing'!$A$16:$AP$16,0)),0)</f>
        <v>0</v>
      </c>
    </row>
    <row r="5831" spans="1:5" x14ac:dyDescent="0.25">
      <c r="B5831" s="1">
        <f t="shared" ca="1" si="851"/>
        <v>0</v>
      </c>
      <c r="C5831" s="384">
        <f t="shared" si="850"/>
        <v>45839</v>
      </c>
      <c r="D5831" s="384">
        <f t="shared" si="850"/>
        <v>45869</v>
      </c>
      <c r="E5831" s="385">
        <f ca="1">IFERROR(INDEX('3. GRI Pricing'!$A$16:$AP$616,MATCH('PBI data'!$B5831,'3. GRI Pricing'!$A$16:$A$616,0),MATCH('PBI data'!$D5831,'3. GRI Pricing'!$A$16:$AP$16,0)),0)</f>
        <v>0</v>
      </c>
    </row>
    <row r="5832" spans="1:5" x14ac:dyDescent="0.25">
      <c r="B5832" s="1">
        <f t="shared" ca="1" si="851"/>
        <v>0</v>
      </c>
      <c r="C5832" s="384">
        <f t="shared" si="850"/>
        <v>45870</v>
      </c>
      <c r="D5832" s="384">
        <f t="shared" si="850"/>
        <v>45900</v>
      </c>
      <c r="E5832" s="385">
        <f ca="1">IFERROR(INDEX('3. GRI Pricing'!$A$16:$AP$616,MATCH('PBI data'!$B5832,'3. GRI Pricing'!$A$16:$A$616,0),MATCH('PBI data'!$D5832,'3. GRI Pricing'!$A$16:$AP$16,0)),0)</f>
        <v>0</v>
      </c>
    </row>
    <row r="5833" spans="1:5" x14ac:dyDescent="0.25">
      <c r="B5833" s="1">
        <f t="shared" ca="1" si="851"/>
        <v>0</v>
      </c>
      <c r="C5833" s="384">
        <f t="shared" si="850"/>
        <v>45901</v>
      </c>
      <c r="D5833" s="384">
        <f t="shared" si="850"/>
        <v>45930</v>
      </c>
      <c r="E5833" s="385">
        <f ca="1">IFERROR(INDEX('3. GRI Pricing'!$A$16:$AP$616,MATCH('PBI data'!$B5833,'3. GRI Pricing'!$A$16:$A$616,0),MATCH('PBI data'!$D5833,'3. GRI Pricing'!$A$16:$AP$16,0)),0)</f>
        <v>0</v>
      </c>
    </row>
    <row r="5834" spans="1:5" x14ac:dyDescent="0.25">
      <c r="A5834" s="381">
        <f>A5822+1</f>
        <v>487</v>
      </c>
      <c r="B5834" s="383">
        <f ca="1">OFFSET('3. GRI Pricing'!$A$16,'PBI data'!A5834,0)</f>
        <v>0</v>
      </c>
      <c r="C5834" s="384">
        <f t="shared" si="850"/>
        <v>45566</v>
      </c>
      <c r="D5834" s="384">
        <f t="shared" si="850"/>
        <v>45596</v>
      </c>
      <c r="E5834" s="385">
        <f ca="1">IFERROR(INDEX('3. GRI Pricing'!$A$16:$AP$616,MATCH('PBI data'!$B5834,'3. GRI Pricing'!$A$16:$A$616,0),MATCH('PBI data'!$D5834,'3. GRI Pricing'!$A$16:$AP$16,0)),0)</f>
        <v>0</v>
      </c>
    </row>
    <row r="5835" spans="1:5" x14ac:dyDescent="0.25">
      <c r="B5835" s="1">
        <f ca="1">B5834</f>
        <v>0</v>
      </c>
      <c r="C5835" s="384">
        <f t="shared" si="850"/>
        <v>45597</v>
      </c>
      <c r="D5835" s="384">
        <f t="shared" si="850"/>
        <v>45626</v>
      </c>
      <c r="E5835" s="385">
        <f ca="1">IFERROR(INDEX('3. GRI Pricing'!$A$16:$AP$616,MATCH('PBI data'!$B5835,'3. GRI Pricing'!$A$16:$A$616,0),MATCH('PBI data'!$D5835,'3. GRI Pricing'!$A$16:$AP$16,0)),0)</f>
        <v>0</v>
      </c>
    </row>
    <row r="5836" spans="1:5" x14ac:dyDescent="0.25">
      <c r="B5836" s="1">
        <f t="shared" ref="B5836:B5845" ca="1" si="852">B5835</f>
        <v>0</v>
      </c>
      <c r="C5836" s="384">
        <f t="shared" si="850"/>
        <v>45627</v>
      </c>
      <c r="D5836" s="384">
        <f t="shared" si="850"/>
        <v>45657</v>
      </c>
      <c r="E5836" s="385">
        <f ca="1">IFERROR(INDEX('3. GRI Pricing'!$A$16:$AP$616,MATCH('PBI data'!$B5836,'3. GRI Pricing'!$A$16:$A$616,0),MATCH('PBI data'!$D5836,'3. GRI Pricing'!$A$16:$AP$16,0)),0)</f>
        <v>0</v>
      </c>
    </row>
    <row r="5837" spans="1:5" x14ac:dyDescent="0.25">
      <c r="B5837" s="1">
        <f t="shared" ca="1" si="852"/>
        <v>0</v>
      </c>
      <c r="C5837" s="384">
        <f t="shared" si="850"/>
        <v>45658</v>
      </c>
      <c r="D5837" s="384">
        <f t="shared" si="850"/>
        <v>45688</v>
      </c>
      <c r="E5837" s="385">
        <f ca="1">IFERROR(INDEX('3. GRI Pricing'!$A$16:$AP$616,MATCH('PBI data'!$B5837,'3. GRI Pricing'!$A$16:$A$616,0),MATCH('PBI data'!$D5837,'3. GRI Pricing'!$A$16:$AP$16,0)),0)</f>
        <v>0</v>
      </c>
    </row>
    <row r="5838" spans="1:5" x14ac:dyDescent="0.25">
      <c r="B5838" s="1">
        <f t="shared" ca="1" si="852"/>
        <v>0</v>
      </c>
      <c r="C5838" s="384">
        <f t="shared" si="850"/>
        <v>45689</v>
      </c>
      <c r="D5838" s="384">
        <f t="shared" si="850"/>
        <v>45716</v>
      </c>
      <c r="E5838" s="385">
        <f ca="1">IFERROR(INDEX('3. GRI Pricing'!$A$16:$AP$616,MATCH('PBI data'!$B5838,'3. GRI Pricing'!$A$16:$A$616,0),MATCH('PBI data'!$D5838,'3. GRI Pricing'!$A$16:$AP$16,0)),0)</f>
        <v>0</v>
      </c>
    </row>
    <row r="5839" spans="1:5" x14ac:dyDescent="0.25">
      <c r="B5839" s="1">
        <f t="shared" ca="1" si="852"/>
        <v>0</v>
      </c>
      <c r="C5839" s="384">
        <f t="shared" ref="C5839:D5854" si="853">C5827</f>
        <v>45717</v>
      </c>
      <c r="D5839" s="384">
        <f t="shared" si="853"/>
        <v>45747</v>
      </c>
      <c r="E5839" s="385">
        <f ca="1">IFERROR(INDEX('3. GRI Pricing'!$A$16:$AP$616,MATCH('PBI data'!$B5839,'3. GRI Pricing'!$A$16:$A$616,0),MATCH('PBI data'!$D5839,'3. GRI Pricing'!$A$16:$AP$16,0)),0)</f>
        <v>0</v>
      </c>
    </row>
    <row r="5840" spans="1:5" x14ac:dyDescent="0.25">
      <c r="B5840" s="1">
        <f t="shared" ca="1" si="852"/>
        <v>0</v>
      </c>
      <c r="C5840" s="384">
        <f t="shared" si="853"/>
        <v>45748</v>
      </c>
      <c r="D5840" s="384">
        <f t="shared" si="853"/>
        <v>45777</v>
      </c>
      <c r="E5840" s="385">
        <f ca="1">IFERROR(INDEX('3. GRI Pricing'!$A$16:$AP$616,MATCH('PBI data'!$B5840,'3. GRI Pricing'!$A$16:$A$616,0),MATCH('PBI data'!$D5840,'3. GRI Pricing'!$A$16:$AP$16,0)),0)</f>
        <v>0</v>
      </c>
    </row>
    <row r="5841" spans="1:5" x14ac:dyDescent="0.25">
      <c r="B5841" s="1">
        <f t="shared" ca="1" si="852"/>
        <v>0</v>
      </c>
      <c r="C5841" s="384">
        <f t="shared" si="853"/>
        <v>45778</v>
      </c>
      <c r="D5841" s="384">
        <f t="shared" si="853"/>
        <v>45808</v>
      </c>
      <c r="E5841" s="385">
        <f ca="1">IFERROR(INDEX('3. GRI Pricing'!$A$16:$AP$616,MATCH('PBI data'!$B5841,'3. GRI Pricing'!$A$16:$A$616,0),MATCH('PBI data'!$D5841,'3. GRI Pricing'!$A$16:$AP$16,0)),0)</f>
        <v>0</v>
      </c>
    </row>
    <row r="5842" spans="1:5" x14ac:dyDescent="0.25">
      <c r="B5842" s="1">
        <f t="shared" ca="1" si="852"/>
        <v>0</v>
      </c>
      <c r="C5842" s="384">
        <f t="shared" si="853"/>
        <v>45809</v>
      </c>
      <c r="D5842" s="384">
        <f t="shared" si="853"/>
        <v>45838</v>
      </c>
      <c r="E5842" s="385">
        <f ca="1">IFERROR(INDEX('3. GRI Pricing'!$A$16:$AP$616,MATCH('PBI data'!$B5842,'3. GRI Pricing'!$A$16:$A$616,0),MATCH('PBI data'!$D5842,'3. GRI Pricing'!$A$16:$AP$16,0)),0)</f>
        <v>0</v>
      </c>
    </row>
    <row r="5843" spans="1:5" x14ac:dyDescent="0.25">
      <c r="B5843" s="1">
        <f t="shared" ca="1" si="852"/>
        <v>0</v>
      </c>
      <c r="C5843" s="384">
        <f t="shared" si="853"/>
        <v>45839</v>
      </c>
      <c r="D5843" s="384">
        <f t="shared" si="853"/>
        <v>45869</v>
      </c>
      <c r="E5843" s="385">
        <f ca="1">IFERROR(INDEX('3. GRI Pricing'!$A$16:$AP$616,MATCH('PBI data'!$B5843,'3. GRI Pricing'!$A$16:$A$616,0),MATCH('PBI data'!$D5843,'3. GRI Pricing'!$A$16:$AP$16,0)),0)</f>
        <v>0</v>
      </c>
    </row>
    <row r="5844" spans="1:5" x14ac:dyDescent="0.25">
      <c r="B5844" s="1">
        <f t="shared" ca="1" si="852"/>
        <v>0</v>
      </c>
      <c r="C5844" s="384">
        <f t="shared" si="853"/>
        <v>45870</v>
      </c>
      <c r="D5844" s="384">
        <f t="shared" si="853"/>
        <v>45900</v>
      </c>
      <c r="E5844" s="385">
        <f ca="1">IFERROR(INDEX('3. GRI Pricing'!$A$16:$AP$616,MATCH('PBI data'!$B5844,'3. GRI Pricing'!$A$16:$A$616,0),MATCH('PBI data'!$D5844,'3. GRI Pricing'!$A$16:$AP$16,0)),0)</f>
        <v>0</v>
      </c>
    </row>
    <row r="5845" spans="1:5" x14ac:dyDescent="0.25">
      <c r="B5845" s="1">
        <f t="shared" ca="1" si="852"/>
        <v>0</v>
      </c>
      <c r="C5845" s="384">
        <f t="shared" si="853"/>
        <v>45901</v>
      </c>
      <c r="D5845" s="384">
        <f t="shared" si="853"/>
        <v>45930</v>
      </c>
      <c r="E5845" s="385">
        <f ca="1">IFERROR(INDEX('3. GRI Pricing'!$A$16:$AP$616,MATCH('PBI data'!$B5845,'3. GRI Pricing'!$A$16:$A$616,0),MATCH('PBI data'!$D5845,'3. GRI Pricing'!$A$16:$AP$16,0)),0)</f>
        <v>0</v>
      </c>
    </row>
    <row r="5846" spans="1:5" x14ac:dyDescent="0.25">
      <c r="A5846" s="381">
        <f>A5834+1</f>
        <v>488</v>
      </c>
      <c r="B5846" s="383">
        <f ca="1">OFFSET('3. GRI Pricing'!$A$16,'PBI data'!A5846,0)</f>
        <v>0</v>
      </c>
      <c r="C5846" s="384">
        <f t="shared" si="853"/>
        <v>45566</v>
      </c>
      <c r="D5846" s="384">
        <f t="shared" si="853"/>
        <v>45596</v>
      </c>
      <c r="E5846" s="385">
        <f ca="1">IFERROR(INDEX('3. GRI Pricing'!$A$16:$AP$616,MATCH('PBI data'!$B5846,'3. GRI Pricing'!$A$16:$A$616,0),MATCH('PBI data'!$D5846,'3. GRI Pricing'!$A$16:$AP$16,0)),0)</f>
        <v>0</v>
      </c>
    </row>
    <row r="5847" spans="1:5" x14ac:dyDescent="0.25">
      <c r="B5847" s="1">
        <f ca="1">B5846</f>
        <v>0</v>
      </c>
      <c r="C5847" s="384">
        <f t="shared" si="853"/>
        <v>45597</v>
      </c>
      <c r="D5847" s="384">
        <f t="shared" si="853"/>
        <v>45626</v>
      </c>
      <c r="E5847" s="385">
        <f ca="1">IFERROR(INDEX('3. GRI Pricing'!$A$16:$AP$616,MATCH('PBI data'!$B5847,'3. GRI Pricing'!$A$16:$A$616,0),MATCH('PBI data'!$D5847,'3. GRI Pricing'!$A$16:$AP$16,0)),0)</f>
        <v>0</v>
      </c>
    </row>
    <row r="5848" spans="1:5" x14ac:dyDescent="0.25">
      <c r="B5848" s="1">
        <f t="shared" ref="B5848:B5857" ca="1" si="854">B5847</f>
        <v>0</v>
      </c>
      <c r="C5848" s="384">
        <f t="shared" si="853"/>
        <v>45627</v>
      </c>
      <c r="D5848" s="384">
        <f t="shared" si="853"/>
        <v>45657</v>
      </c>
      <c r="E5848" s="385">
        <f ca="1">IFERROR(INDEX('3. GRI Pricing'!$A$16:$AP$616,MATCH('PBI data'!$B5848,'3. GRI Pricing'!$A$16:$A$616,0),MATCH('PBI data'!$D5848,'3. GRI Pricing'!$A$16:$AP$16,0)),0)</f>
        <v>0</v>
      </c>
    </row>
    <row r="5849" spans="1:5" x14ac:dyDescent="0.25">
      <c r="B5849" s="1">
        <f t="shared" ca="1" si="854"/>
        <v>0</v>
      </c>
      <c r="C5849" s="384">
        <f t="shared" si="853"/>
        <v>45658</v>
      </c>
      <c r="D5849" s="384">
        <f t="shared" si="853"/>
        <v>45688</v>
      </c>
      <c r="E5849" s="385">
        <f ca="1">IFERROR(INDEX('3. GRI Pricing'!$A$16:$AP$616,MATCH('PBI data'!$B5849,'3. GRI Pricing'!$A$16:$A$616,0),MATCH('PBI data'!$D5849,'3. GRI Pricing'!$A$16:$AP$16,0)),0)</f>
        <v>0</v>
      </c>
    </row>
    <row r="5850" spans="1:5" x14ac:dyDescent="0.25">
      <c r="B5850" s="1">
        <f t="shared" ca="1" si="854"/>
        <v>0</v>
      </c>
      <c r="C5850" s="384">
        <f t="shared" si="853"/>
        <v>45689</v>
      </c>
      <c r="D5850" s="384">
        <f t="shared" si="853"/>
        <v>45716</v>
      </c>
      <c r="E5850" s="385">
        <f ca="1">IFERROR(INDEX('3. GRI Pricing'!$A$16:$AP$616,MATCH('PBI data'!$B5850,'3. GRI Pricing'!$A$16:$A$616,0),MATCH('PBI data'!$D5850,'3. GRI Pricing'!$A$16:$AP$16,0)),0)</f>
        <v>0</v>
      </c>
    </row>
    <row r="5851" spans="1:5" x14ac:dyDescent="0.25">
      <c r="B5851" s="1">
        <f t="shared" ca="1" si="854"/>
        <v>0</v>
      </c>
      <c r="C5851" s="384">
        <f t="shared" si="853"/>
        <v>45717</v>
      </c>
      <c r="D5851" s="384">
        <f t="shared" si="853"/>
        <v>45747</v>
      </c>
      <c r="E5851" s="385">
        <f ca="1">IFERROR(INDEX('3. GRI Pricing'!$A$16:$AP$616,MATCH('PBI data'!$B5851,'3. GRI Pricing'!$A$16:$A$616,0),MATCH('PBI data'!$D5851,'3. GRI Pricing'!$A$16:$AP$16,0)),0)</f>
        <v>0</v>
      </c>
    </row>
    <row r="5852" spans="1:5" x14ac:dyDescent="0.25">
      <c r="B5852" s="1">
        <f t="shared" ca="1" si="854"/>
        <v>0</v>
      </c>
      <c r="C5852" s="384">
        <f t="shared" si="853"/>
        <v>45748</v>
      </c>
      <c r="D5852" s="384">
        <f t="shared" si="853"/>
        <v>45777</v>
      </c>
      <c r="E5852" s="385">
        <f ca="1">IFERROR(INDEX('3. GRI Pricing'!$A$16:$AP$616,MATCH('PBI data'!$B5852,'3. GRI Pricing'!$A$16:$A$616,0),MATCH('PBI data'!$D5852,'3. GRI Pricing'!$A$16:$AP$16,0)),0)</f>
        <v>0</v>
      </c>
    </row>
    <row r="5853" spans="1:5" x14ac:dyDescent="0.25">
      <c r="B5853" s="1">
        <f t="shared" ca="1" si="854"/>
        <v>0</v>
      </c>
      <c r="C5853" s="384">
        <f t="shared" si="853"/>
        <v>45778</v>
      </c>
      <c r="D5853" s="384">
        <f t="shared" si="853"/>
        <v>45808</v>
      </c>
      <c r="E5853" s="385">
        <f ca="1">IFERROR(INDEX('3. GRI Pricing'!$A$16:$AP$616,MATCH('PBI data'!$B5853,'3. GRI Pricing'!$A$16:$A$616,0),MATCH('PBI data'!$D5853,'3. GRI Pricing'!$A$16:$AP$16,0)),0)</f>
        <v>0</v>
      </c>
    </row>
    <row r="5854" spans="1:5" x14ac:dyDescent="0.25">
      <c r="B5854" s="1">
        <f t="shared" ca="1" si="854"/>
        <v>0</v>
      </c>
      <c r="C5854" s="384">
        <f t="shared" si="853"/>
        <v>45809</v>
      </c>
      <c r="D5854" s="384">
        <f t="shared" si="853"/>
        <v>45838</v>
      </c>
      <c r="E5854" s="385">
        <f ca="1">IFERROR(INDEX('3. GRI Pricing'!$A$16:$AP$616,MATCH('PBI data'!$B5854,'3. GRI Pricing'!$A$16:$A$616,0),MATCH('PBI data'!$D5854,'3. GRI Pricing'!$A$16:$AP$16,0)),0)</f>
        <v>0</v>
      </c>
    </row>
    <row r="5855" spans="1:5" x14ac:dyDescent="0.25">
      <c r="B5855" s="1">
        <f t="shared" ca="1" si="854"/>
        <v>0</v>
      </c>
      <c r="C5855" s="384">
        <f t="shared" ref="C5855:D5870" si="855">C5843</f>
        <v>45839</v>
      </c>
      <c r="D5855" s="384">
        <f t="shared" si="855"/>
        <v>45869</v>
      </c>
      <c r="E5855" s="385">
        <f ca="1">IFERROR(INDEX('3. GRI Pricing'!$A$16:$AP$616,MATCH('PBI data'!$B5855,'3. GRI Pricing'!$A$16:$A$616,0),MATCH('PBI data'!$D5855,'3. GRI Pricing'!$A$16:$AP$16,0)),0)</f>
        <v>0</v>
      </c>
    </row>
    <row r="5856" spans="1:5" x14ac:dyDescent="0.25">
      <c r="B5856" s="1">
        <f t="shared" ca="1" si="854"/>
        <v>0</v>
      </c>
      <c r="C5856" s="384">
        <f t="shared" si="855"/>
        <v>45870</v>
      </c>
      <c r="D5856" s="384">
        <f t="shared" si="855"/>
        <v>45900</v>
      </c>
      <c r="E5856" s="385">
        <f ca="1">IFERROR(INDEX('3. GRI Pricing'!$A$16:$AP$616,MATCH('PBI data'!$B5856,'3. GRI Pricing'!$A$16:$A$616,0),MATCH('PBI data'!$D5856,'3. GRI Pricing'!$A$16:$AP$16,0)),0)</f>
        <v>0</v>
      </c>
    </row>
    <row r="5857" spans="1:5" x14ac:dyDescent="0.25">
      <c r="B5857" s="1">
        <f t="shared" ca="1" si="854"/>
        <v>0</v>
      </c>
      <c r="C5857" s="384">
        <f t="shared" si="855"/>
        <v>45901</v>
      </c>
      <c r="D5857" s="384">
        <f t="shared" si="855"/>
        <v>45930</v>
      </c>
      <c r="E5857" s="385">
        <f ca="1">IFERROR(INDEX('3. GRI Pricing'!$A$16:$AP$616,MATCH('PBI data'!$B5857,'3. GRI Pricing'!$A$16:$A$616,0),MATCH('PBI data'!$D5857,'3. GRI Pricing'!$A$16:$AP$16,0)),0)</f>
        <v>0</v>
      </c>
    </row>
    <row r="5858" spans="1:5" x14ac:dyDescent="0.25">
      <c r="A5858" s="381">
        <f>A5846+1</f>
        <v>489</v>
      </c>
      <c r="B5858" s="383">
        <f ca="1">OFFSET('3. GRI Pricing'!$A$16,'PBI data'!A5858,0)</f>
        <v>0</v>
      </c>
      <c r="C5858" s="384">
        <f t="shared" si="855"/>
        <v>45566</v>
      </c>
      <c r="D5858" s="384">
        <f t="shared" si="855"/>
        <v>45596</v>
      </c>
      <c r="E5858" s="385">
        <f ca="1">IFERROR(INDEX('3. GRI Pricing'!$A$16:$AP$616,MATCH('PBI data'!$B5858,'3. GRI Pricing'!$A$16:$A$616,0),MATCH('PBI data'!$D5858,'3. GRI Pricing'!$A$16:$AP$16,0)),0)</f>
        <v>0</v>
      </c>
    </row>
    <row r="5859" spans="1:5" x14ac:dyDescent="0.25">
      <c r="B5859" s="1">
        <f ca="1">B5858</f>
        <v>0</v>
      </c>
      <c r="C5859" s="384">
        <f t="shared" si="855"/>
        <v>45597</v>
      </c>
      <c r="D5859" s="384">
        <f t="shared" si="855"/>
        <v>45626</v>
      </c>
      <c r="E5859" s="385">
        <f ca="1">IFERROR(INDEX('3. GRI Pricing'!$A$16:$AP$616,MATCH('PBI data'!$B5859,'3. GRI Pricing'!$A$16:$A$616,0),MATCH('PBI data'!$D5859,'3. GRI Pricing'!$A$16:$AP$16,0)),0)</f>
        <v>0</v>
      </c>
    </row>
    <row r="5860" spans="1:5" x14ac:dyDescent="0.25">
      <c r="B5860" s="1">
        <f t="shared" ref="B5860:B5869" ca="1" si="856">B5859</f>
        <v>0</v>
      </c>
      <c r="C5860" s="384">
        <f t="shared" si="855"/>
        <v>45627</v>
      </c>
      <c r="D5860" s="384">
        <f t="shared" si="855"/>
        <v>45657</v>
      </c>
      <c r="E5860" s="385">
        <f ca="1">IFERROR(INDEX('3. GRI Pricing'!$A$16:$AP$616,MATCH('PBI data'!$B5860,'3. GRI Pricing'!$A$16:$A$616,0),MATCH('PBI data'!$D5860,'3. GRI Pricing'!$A$16:$AP$16,0)),0)</f>
        <v>0</v>
      </c>
    </row>
    <row r="5861" spans="1:5" x14ac:dyDescent="0.25">
      <c r="B5861" s="1">
        <f t="shared" ca="1" si="856"/>
        <v>0</v>
      </c>
      <c r="C5861" s="384">
        <f t="shared" si="855"/>
        <v>45658</v>
      </c>
      <c r="D5861" s="384">
        <f t="shared" si="855"/>
        <v>45688</v>
      </c>
      <c r="E5861" s="385">
        <f ca="1">IFERROR(INDEX('3. GRI Pricing'!$A$16:$AP$616,MATCH('PBI data'!$B5861,'3. GRI Pricing'!$A$16:$A$616,0),MATCH('PBI data'!$D5861,'3. GRI Pricing'!$A$16:$AP$16,0)),0)</f>
        <v>0</v>
      </c>
    </row>
    <row r="5862" spans="1:5" x14ac:dyDescent="0.25">
      <c r="B5862" s="1">
        <f t="shared" ca="1" si="856"/>
        <v>0</v>
      </c>
      <c r="C5862" s="384">
        <f t="shared" si="855"/>
        <v>45689</v>
      </c>
      <c r="D5862" s="384">
        <f t="shared" si="855"/>
        <v>45716</v>
      </c>
      <c r="E5862" s="385">
        <f ca="1">IFERROR(INDEX('3. GRI Pricing'!$A$16:$AP$616,MATCH('PBI data'!$B5862,'3. GRI Pricing'!$A$16:$A$616,0),MATCH('PBI data'!$D5862,'3. GRI Pricing'!$A$16:$AP$16,0)),0)</f>
        <v>0</v>
      </c>
    </row>
    <row r="5863" spans="1:5" x14ac:dyDescent="0.25">
      <c r="B5863" s="1">
        <f t="shared" ca="1" si="856"/>
        <v>0</v>
      </c>
      <c r="C5863" s="384">
        <f t="shared" si="855"/>
        <v>45717</v>
      </c>
      <c r="D5863" s="384">
        <f t="shared" si="855"/>
        <v>45747</v>
      </c>
      <c r="E5863" s="385">
        <f ca="1">IFERROR(INDEX('3. GRI Pricing'!$A$16:$AP$616,MATCH('PBI data'!$B5863,'3. GRI Pricing'!$A$16:$A$616,0),MATCH('PBI data'!$D5863,'3. GRI Pricing'!$A$16:$AP$16,0)),0)</f>
        <v>0</v>
      </c>
    </row>
    <row r="5864" spans="1:5" x14ac:dyDescent="0.25">
      <c r="B5864" s="1">
        <f t="shared" ca="1" si="856"/>
        <v>0</v>
      </c>
      <c r="C5864" s="384">
        <f t="shared" si="855"/>
        <v>45748</v>
      </c>
      <c r="D5864" s="384">
        <f t="shared" si="855"/>
        <v>45777</v>
      </c>
      <c r="E5864" s="385">
        <f ca="1">IFERROR(INDEX('3. GRI Pricing'!$A$16:$AP$616,MATCH('PBI data'!$B5864,'3. GRI Pricing'!$A$16:$A$616,0),MATCH('PBI data'!$D5864,'3. GRI Pricing'!$A$16:$AP$16,0)),0)</f>
        <v>0</v>
      </c>
    </row>
    <row r="5865" spans="1:5" x14ac:dyDescent="0.25">
      <c r="B5865" s="1">
        <f t="shared" ca="1" si="856"/>
        <v>0</v>
      </c>
      <c r="C5865" s="384">
        <f t="shared" si="855"/>
        <v>45778</v>
      </c>
      <c r="D5865" s="384">
        <f t="shared" si="855"/>
        <v>45808</v>
      </c>
      <c r="E5865" s="385">
        <f ca="1">IFERROR(INDEX('3. GRI Pricing'!$A$16:$AP$616,MATCH('PBI data'!$B5865,'3. GRI Pricing'!$A$16:$A$616,0),MATCH('PBI data'!$D5865,'3. GRI Pricing'!$A$16:$AP$16,0)),0)</f>
        <v>0</v>
      </c>
    </row>
    <row r="5866" spans="1:5" x14ac:dyDescent="0.25">
      <c r="B5866" s="1">
        <f t="shared" ca="1" si="856"/>
        <v>0</v>
      </c>
      <c r="C5866" s="384">
        <f t="shared" si="855"/>
        <v>45809</v>
      </c>
      <c r="D5866" s="384">
        <f t="shared" si="855"/>
        <v>45838</v>
      </c>
      <c r="E5866" s="385">
        <f ca="1">IFERROR(INDEX('3. GRI Pricing'!$A$16:$AP$616,MATCH('PBI data'!$B5866,'3. GRI Pricing'!$A$16:$A$616,0),MATCH('PBI data'!$D5866,'3. GRI Pricing'!$A$16:$AP$16,0)),0)</f>
        <v>0</v>
      </c>
    </row>
    <row r="5867" spans="1:5" x14ac:dyDescent="0.25">
      <c r="B5867" s="1">
        <f t="shared" ca="1" si="856"/>
        <v>0</v>
      </c>
      <c r="C5867" s="384">
        <f t="shared" si="855"/>
        <v>45839</v>
      </c>
      <c r="D5867" s="384">
        <f t="shared" si="855"/>
        <v>45869</v>
      </c>
      <c r="E5867" s="385">
        <f ca="1">IFERROR(INDEX('3. GRI Pricing'!$A$16:$AP$616,MATCH('PBI data'!$B5867,'3. GRI Pricing'!$A$16:$A$616,0),MATCH('PBI data'!$D5867,'3. GRI Pricing'!$A$16:$AP$16,0)),0)</f>
        <v>0</v>
      </c>
    </row>
    <row r="5868" spans="1:5" x14ac:dyDescent="0.25">
      <c r="B5868" s="1">
        <f t="shared" ca="1" si="856"/>
        <v>0</v>
      </c>
      <c r="C5868" s="384">
        <f t="shared" si="855"/>
        <v>45870</v>
      </c>
      <c r="D5868" s="384">
        <f t="shared" si="855"/>
        <v>45900</v>
      </c>
      <c r="E5868" s="385">
        <f ca="1">IFERROR(INDEX('3. GRI Pricing'!$A$16:$AP$616,MATCH('PBI data'!$B5868,'3. GRI Pricing'!$A$16:$A$616,0),MATCH('PBI data'!$D5868,'3. GRI Pricing'!$A$16:$AP$16,0)),0)</f>
        <v>0</v>
      </c>
    </row>
    <row r="5869" spans="1:5" x14ac:dyDescent="0.25">
      <c r="B5869" s="1">
        <f t="shared" ca="1" si="856"/>
        <v>0</v>
      </c>
      <c r="C5869" s="384">
        <f t="shared" si="855"/>
        <v>45901</v>
      </c>
      <c r="D5869" s="384">
        <f t="shared" si="855"/>
        <v>45930</v>
      </c>
      <c r="E5869" s="385">
        <f ca="1">IFERROR(INDEX('3. GRI Pricing'!$A$16:$AP$616,MATCH('PBI data'!$B5869,'3. GRI Pricing'!$A$16:$A$616,0),MATCH('PBI data'!$D5869,'3. GRI Pricing'!$A$16:$AP$16,0)),0)</f>
        <v>0</v>
      </c>
    </row>
    <row r="5870" spans="1:5" x14ac:dyDescent="0.25">
      <c r="A5870" s="381">
        <f>A5858+1</f>
        <v>490</v>
      </c>
      <c r="B5870" s="383">
        <f ca="1">OFFSET('3. GRI Pricing'!$A$16,'PBI data'!A5870,0)</f>
        <v>0</v>
      </c>
      <c r="C5870" s="384">
        <f t="shared" si="855"/>
        <v>45566</v>
      </c>
      <c r="D5870" s="384">
        <f t="shared" si="855"/>
        <v>45596</v>
      </c>
      <c r="E5870" s="385">
        <f ca="1">IFERROR(INDEX('3. GRI Pricing'!$A$16:$AP$616,MATCH('PBI data'!$B5870,'3. GRI Pricing'!$A$16:$A$616,0),MATCH('PBI data'!$D5870,'3. GRI Pricing'!$A$16:$AP$16,0)),0)</f>
        <v>0</v>
      </c>
    </row>
    <row r="5871" spans="1:5" x14ac:dyDescent="0.25">
      <c r="B5871" s="1">
        <f ca="1">B5870</f>
        <v>0</v>
      </c>
      <c r="C5871" s="384">
        <f t="shared" ref="C5871:D5886" si="857">C5859</f>
        <v>45597</v>
      </c>
      <c r="D5871" s="384">
        <f t="shared" si="857"/>
        <v>45626</v>
      </c>
      <c r="E5871" s="385">
        <f ca="1">IFERROR(INDEX('3. GRI Pricing'!$A$16:$AP$616,MATCH('PBI data'!$B5871,'3. GRI Pricing'!$A$16:$A$616,0),MATCH('PBI data'!$D5871,'3. GRI Pricing'!$A$16:$AP$16,0)),0)</f>
        <v>0</v>
      </c>
    </row>
    <row r="5872" spans="1:5" x14ac:dyDescent="0.25">
      <c r="B5872" s="1">
        <f t="shared" ref="B5872:B5881" ca="1" si="858">B5871</f>
        <v>0</v>
      </c>
      <c r="C5872" s="384">
        <f t="shared" si="857"/>
        <v>45627</v>
      </c>
      <c r="D5872" s="384">
        <f t="shared" si="857"/>
        <v>45657</v>
      </c>
      <c r="E5872" s="385">
        <f ca="1">IFERROR(INDEX('3. GRI Pricing'!$A$16:$AP$616,MATCH('PBI data'!$B5872,'3. GRI Pricing'!$A$16:$A$616,0),MATCH('PBI data'!$D5872,'3. GRI Pricing'!$A$16:$AP$16,0)),0)</f>
        <v>0</v>
      </c>
    </row>
    <row r="5873" spans="1:5" x14ac:dyDescent="0.25">
      <c r="B5873" s="1">
        <f t="shared" ca="1" si="858"/>
        <v>0</v>
      </c>
      <c r="C5873" s="384">
        <f t="shared" si="857"/>
        <v>45658</v>
      </c>
      <c r="D5873" s="384">
        <f t="shared" si="857"/>
        <v>45688</v>
      </c>
      <c r="E5873" s="385">
        <f ca="1">IFERROR(INDEX('3. GRI Pricing'!$A$16:$AP$616,MATCH('PBI data'!$B5873,'3. GRI Pricing'!$A$16:$A$616,0),MATCH('PBI data'!$D5873,'3. GRI Pricing'!$A$16:$AP$16,0)),0)</f>
        <v>0</v>
      </c>
    </row>
    <row r="5874" spans="1:5" x14ac:dyDescent="0.25">
      <c r="B5874" s="1">
        <f t="shared" ca="1" si="858"/>
        <v>0</v>
      </c>
      <c r="C5874" s="384">
        <f t="shared" si="857"/>
        <v>45689</v>
      </c>
      <c r="D5874" s="384">
        <f t="shared" si="857"/>
        <v>45716</v>
      </c>
      <c r="E5874" s="385">
        <f ca="1">IFERROR(INDEX('3. GRI Pricing'!$A$16:$AP$616,MATCH('PBI data'!$B5874,'3. GRI Pricing'!$A$16:$A$616,0),MATCH('PBI data'!$D5874,'3. GRI Pricing'!$A$16:$AP$16,0)),0)</f>
        <v>0</v>
      </c>
    </row>
    <row r="5875" spans="1:5" x14ac:dyDescent="0.25">
      <c r="B5875" s="1">
        <f t="shared" ca="1" si="858"/>
        <v>0</v>
      </c>
      <c r="C5875" s="384">
        <f t="shared" si="857"/>
        <v>45717</v>
      </c>
      <c r="D5875" s="384">
        <f t="shared" si="857"/>
        <v>45747</v>
      </c>
      <c r="E5875" s="385">
        <f ca="1">IFERROR(INDEX('3. GRI Pricing'!$A$16:$AP$616,MATCH('PBI data'!$B5875,'3. GRI Pricing'!$A$16:$A$616,0),MATCH('PBI data'!$D5875,'3. GRI Pricing'!$A$16:$AP$16,0)),0)</f>
        <v>0</v>
      </c>
    </row>
    <row r="5876" spans="1:5" x14ac:dyDescent="0.25">
      <c r="B5876" s="1">
        <f t="shared" ca="1" si="858"/>
        <v>0</v>
      </c>
      <c r="C5876" s="384">
        <f t="shared" si="857"/>
        <v>45748</v>
      </c>
      <c r="D5876" s="384">
        <f t="shared" si="857"/>
        <v>45777</v>
      </c>
      <c r="E5876" s="385">
        <f ca="1">IFERROR(INDEX('3. GRI Pricing'!$A$16:$AP$616,MATCH('PBI data'!$B5876,'3. GRI Pricing'!$A$16:$A$616,0),MATCH('PBI data'!$D5876,'3. GRI Pricing'!$A$16:$AP$16,0)),0)</f>
        <v>0</v>
      </c>
    </row>
    <row r="5877" spans="1:5" x14ac:dyDescent="0.25">
      <c r="B5877" s="1">
        <f t="shared" ca="1" si="858"/>
        <v>0</v>
      </c>
      <c r="C5877" s="384">
        <f t="shared" si="857"/>
        <v>45778</v>
      </c>
      <c r="D5877" s="384">
        <f t="shared" si="857"/>
        <v>45808</v>
      </c>
      <c r="E5877" s="385">
        <f ca="1">IFERROR(INDEX('3. GRI Pricing'!$A$16:$AP$616,MATCH('PBI data'!$B5877,'3. GRI Pricing'!$A$16:$A$616,0),MATCH('PBI data'!$D5877,'3. GRI Pricing'!$A$16:$AP$16,0)),0)</f>
        <v>0</v>
      </c>
    </row>
    <row r="5878" spans="1:5" x14ac:dyDescent="0.25">
      <c r="B5878" s="1">
        <f t="shared" ca="1" si="858"/>
        <v>0</v>
      </c>
      <c r="C5878" s="384">
        <f t="shared" si="857"/>
        <v>45809</v>
      </c>
      <c r="D5878" s="384">
        <f t="shared" si="857"/>
        <v>45838</v>
      </c>
      <c r="E5878" s="385">
        <f ca="1">IFERROR(INDEX('3. GRI Pricing'!$A$16:$AP$616,MATCH('PBI data'!$B5878,'3. GRI Pricing'!$A$16:$A$616,0),MATCH('PBI data'!$D5878,'3. GRI Pricing'!$A$16:$AP$16,0)),0)</f>
        <v>0</v>
      </c>
    </row>
    <row r="5879" spans="1:5" x14ac:dyDescent="0.25">
      <c r="B5879" s="1">
        <f t="shared" ca="1" si="858"/>
        <v>0</v>
      </c>
      <c r="C5879" s="384">
        <f t="shared" si="857"/>
        <v>45839</v>
      </c>
      <c r="D5879" s="384">
        <f t="shared" si="857"/>
        <v>45869</v>
      </c>
      <c r="E5879" s="385">
        <f ca="1">IFERROR(INDEX('3. GRI Pricing'!$A$16:$AP$616,MATCH('PBI data'!$B5879,'3. GRI Pricing'!$A$16:$A$616,0),MATCH('PBI data'!$D5879,'3. GRI Pricing'!$A$16:$AP$16,0)),0)</f>
        <v>0</v>
      </c>
    </row>
    <row r="5880" spans="1:5" x14ac:dyDescent="0.25">
      <c r="B5880" s="1">
        <f t="shared" ca="1" si="858"/>
        <v>0</v>
      </c>
      <c r="C5880" s="384">
        <f t="shared" si="857"/>
        <v>45870</v>
      </c>
      <c r="D5880" s="384">
        <f t="shared" si="857"/>
        <v>45900</v>
      </c>
      <c r="E5880" s="385">
        <f ca="1">IFERROR(INDEX('3. GRI Pricing'!$A$16:$AP$616,MATCH('PBI data'!$B5880,'3. GRI Pricing'!$A$16:$A$616,0),MATCH('PBI data'!$D5880,'3. GRI Pricing'!$A$16:$AP$16,0)),0)</f>
        <v>0</v>
      </c>
    </row>
    <row r="5881" spans="1:5" x14ac:dyDescent="0.25">
      <c r="B5881" s="1">
        <f t="shared" ca="1" si="858"/>
        <v>0</v>
      </c>
      <c r="C5881" s="384">
        <f t="shared" si="857"/>
        <v>45901</v>
      </c>
      <c r="D5881" s="384">
        <f t="shared" si="857"/>
        <v>45930</v>
      </c>
      <c r="E5881" s="385">
        <f ca="1">IFERROR(INDEX('3. GRI Pricing'!$A$16:$AP$616,MATCH('PBI data'!$B5881,'3. GRI Pricing'!$A$16:$A$616,0),MATCH('PBI data'!$D5881,'3. GRI Pricing'!$A$16:$AP$16,0)),0)</f>
        <v>0</v>
      </c>
    </row>
    <row r="5882" spans="1:5" x14ac:dyDescent="0.25">
      <c r="A5882" s="381">
        <f>A5870+1</f>
        <v>491</v>
      </c>
      <c r="B5882" s="383">
        <f ca="1">OFFSET('3. GRI Pricing'!$A$16,'PBI data'!A5882,0)</f>
        <v>0</v>
      </c>
      <c r="C5882" s="384">
        <f t="shared" si="857"/>
        <v>45566</v>
      </c>
      <c r="D5882" s="384">
        <f t="shared" si="857"/>
        <v>45596</v>
      </c>
      <c r="E5882" s="385">
        <f ca="1">IFERROR(INDEX('3. GRI Pricing'!$A$16:$AP$616,MATCH('PBI data'!$B5882,'3. GRI Pricing'!$A$16:$A$616,0),MATCH('PBI data'!$D5882,'3. GRI Pricing'!$A$16:$AP$16,0)),0)</f>
        <v>0</v>
      </c>
    </row>
    <row r="5883" spans="1:5" x14ac:dyDescent="0.25">
      <c r="B5883" s="1">
        <f ca="1">B5882</f>
        <v>0</v>
      </c>
      <c r="C5883" s="384">
        <f t="shared" si="857"/>
        <v>45597</v>
      </c>
      <c r="D5883" s="384">
        <f t="shared" si="857"/>
        <v>45626</v>
      </c>
      <c r="E5883" s="385">
        <f ca="1">IFERROR(INDEX('3. GRI Pricing'!$A$16:$AP$616,MATCH('PBI data'!$B5883,'3. GRI Pricing'!$A$16:$A$616,0),MATCH('PBI data'!$D5883,'3. GRI Pricing'!$A$16:$AP$16,0)),0)</f>
        <v>0</v>
      </c>
    </row>
    <row r="5884" spans="1:5" x14ac:dyDescent="0.25">
      <c r="B5884" s="1">
        <f t="shared" ref="B5884:B5893" ca="1" si="859">B5883</f>
        <v>0</v>
      </c>
      <c r="C5884" s="384">
        <f t="shared" si="857"/>
        <v>45627</v>
      </c>
      <c r="D5884" s="384">
        <f t="shared" si="857"/>
        <v>45657</v>
      </c>
      <c r="E5884" s="385">
        <f ca="1">IFERROR(INDEX('3. GRI Pricing'!$A$16:$AP$616,MATCH('PBI data'!$B5884,'3. GRI Pricing'!$A$16:$A$616,0),MATCH('PBI data'!$D5884,'3. GRI Pricing'!$A$16:$AP$16,0)),0)</f>
        <v>0</v>
      </c>
    </row>
    <row r="5885" spans="1:5" x14ac:dyDescent="0.25">
      <c r="B5885" s="1">
        <f t="shared" ca="1" si="859"/>
        <v>0</v>
      </c>
      <c r="C5885" s="384">
        <f t="shared" si="857"/>
        <v>45658</v>
      </c>
      <c r="D5885" s="384">
        <f t="shared" si="857"/>
        <v>45688</v>
      </c>
      <c r="E5885" s="385">
        <f ca="1">IFERROR(INDEX('3. GRI Pricing'!$A$16:$AP$616,MATCH('PBI data'!$B5885,'3. GRI Pricing'!$A$16:$A$616,0),MATCH('PBI data'!$D5885,'3. GRI Pricing'!$A$16:$AP$16,0)),0)</f>
        <v>0</v>
      </c>
    </row>
    <row r="5886" spans="1:5" x14ac:dyDescent="0.25">
      <c r="B5886" s="1">
        <f t="shared" ca="1" si="859"/>
        <v>0</v>
      </c>
      <c r="C5886" s="384">
        <f t="shared" si="857"/>
        <v>45689</v>
      </c>
      <c r="D5886" s="384">
        <f t="shared" si="857"/>
        <v>45716</v>
      </c>
      <c r="E5886" s="385">
        <f ca="1">IFERROR(INDEX('3. GRI Pricing'!$A$16:$AP$616,MATCH('PBI data'!$B5886,'3. GRI Pricing'!$A$16:$A$616,0),MATCH('PBI data'!$D5886,'3. GRI Pricing'!$A$16:$AP$16,0)),0)</f>
        <v>0</v>
      </c>
    </row>
    <row r="5887" spans="1:5" x14ac:dyDescent="0.25">
      <c r="B5887" s="1">
        <f t="shared" ca="1" si="859"/>
        <v>0</v>
      </c>
      <c r="C5887" s="384">
        <f t="shared" ref="C5887:D5902" si="860">C5875</f>
        <v>45717</v>
      </c>
      <c r="D5887" s="384">
        <f t="shared" si="860"/>
        <v>45747</v>
      </c>
      <c r="E5887" s="385">
        <f ca="1">IFERROR(INDEX('3. GRI Pricing'!$A$16:$AP$616,MATCH('PBI data'!$B5887,'3. GRI Pricing'!$A$16:$A$616,0),MATCH('PBI data'!$D5887,'3. GRI Pricing'!$A$16:$AP$16,0)),0)</f>
        <v>0</v>
      </c>
    </row>
    <row r="5888" spans="1:5" x14ac:dyDescent="0.25">
      <c r="B5888" s="1">
        <f t="shared" ca="1" si="859"/>
        <v>0</v>
      </c>
      <c r="C5888" s="384">
        <f t="shared" si="860"/>
        <v>45748</v>
      </c>
      <c r="D5888" s="384">
        <f t="shared" si="860"/>
        <v>45777</v>
      </c>
      <c r="E5888" s="385">
        <f ca="1">IFERROR(INDEX('3. GRI Pricing'!$A$16:$AP$616,MATCH('PBI data'!$B5888,'3. GRI Pricing'!$A$16:$A$616,0),MATCH('PBI data'!$D5888,'3. GRI Pricing'!$A$16:$AP$16,0)),0)</f>
        <v>0</v>
      </c>
    </row>
    <row r="5889" spans="1:5" x14ac:dyDescent="0.25">
      <c r="B5889" s="1">
        <f t="shared" ca="1" si="859"/>
        <v>0</v>
      </c>
      <c r="C5889" s="384">
        <f t="shared" si="860"/>
        <v>45778</v>
      </c>
      <c r="D5889" s="384">
        <f t="shared" si="860"/>
        <v>45808</v>
      </c>
      <c r="E5889" s="385">
        <f ca="1">IFERROR(INDEX('3. GRI Pricing'!$A$16:$AP$616,MATCH('PBI data'!$B5889,'3. GRI Pricing'!$A$16:$A$616,0),MATCH('PBI data'!$D5889,'3. GRI Pricing'!$A$16:$AP$16,0)),0)</f>
        <v>0</v>
      </c>
    </row>
    <row r="5890" spans="1:5" x14ac:dyDescent="0.25">
      <c r="B5890" s="1">
        <f t="shared" ca="1" si="859"/>
        <v>0</v>
      </c>
      <c r="C5890" s="384">
        <f t="shared" si="860"/>
        <v>45809</v>
      </c>
      <c r="D5890" s="384">
        <f t="shared" si="860"/>
        <v>45838</v>
      </c>
      <c r="E5890" s="385">
        <f ca="1">IFERROR(INDEX('3. GRI Pricing'!$A$16:$AP$616,MATCH('PBI data'!$B5890,'3. GRI Pricing'!$A$16:$A$616,0),MATCH('PBI data'!$D5890,'3. GRI Pricing'!$A$16:$AP$16,0)),0)</f>
        <v>0</v>
      </c>
    </row>
    <row r="5891" spans="1:5" x14ac:dyDescent="0.25">
      <c r="B5891" s="1">
        <f t="shared" ca="1" si="859"/>
        <v>0</v>
      </c>
      <c r="C5891" s="384">
        <f t="shared" si="860"/>
        <v>45839</v>
      </c>
      <c r="D5891" s="384">
        <f t="shared" si="860"/>
        <v>45869</v>
      </c>
      <c r="E5891" s="385">
        <f ca="1">IFERROR(INDEX('3. GRI Pricing'!$A$16:$AP$616,MATCH('PBI data'!$B5891,'3. GRI Pricing'!$A$16:$A$616,0),MATCH('PBI data'!$D5891,'3. GRI Pricing'!$A$16:$AP$16,0)),0)</f>
        <v>0</v>
      </c>
    </row>
    <row r="5892" spans="1:5" x14ac:dyDescent="0.25">
      <c r="B5892" s="1">
        <f t="shared" ca="1" si="859"/>
        <v>0</v>
      </c>
      <c r="C5892" s="384">
        <f t="shared" si="860"/>
        <v>45870</v>
      </c>
      <c r="D5892" s="384">
        <f t="shared" si="860"/>
        <v>45900</v>
      </c>
      <c r="E5892" s="385">
        <f ca="1">IFERROR(INDEX('3. GRI Pricing'!$A$16:$AP$616,MATCH('PBI data'!$B5892,'3. GRI Pricing'!$A$16:$A$616,0),MATCH('PBI data'!$D5892,'3. GRI Pricing'!$A$16:$AP$16,0)),0)</f>
        <v>0</v>
      </c>
    </row>
    <row r="5893" spans="1:5" x14ac:dyDescent="0.25">
      <c r="B5893" s="1">
        <f t="shared" ca="1" si="859"/>
        <v>0</v>
      </c>
      <c r="C5893" s="384">
        <f t="shared" si="860"/>
        <v>45901</v>
      </c>
      <c r="D5893" s="384">
        <f t="shared" si="860"/>
        <v>45930</v>
      </c>
      <c r="E5893" s="385">
        <f ca="1">IFERROR(INDEX('3. GRI Pricing'!$A$16:$AP$616,MATCH('PBI data'!$B5893,'3. GRI Pricing'!$A$16:$A$616,0),MATCH('PBI data'!$D5893,'3. GRI Pricing'!$A$16:$AP$16,0)),0)</f>
        <v>0</v>
      </c>
    </row>
    <row r="5894" spans="1:5" x14ac:dyDescent="0.25">
      <c r="A5894" s="381">
        <f>A5882+1</f>
        <v>492</v>
      </c>
      <c r="B5894" s="383">
        <f ca="1">OFFSET('3. GRI Pricing'!$A$16,'PBI data'!A5894,0)</f>
        <v>0</v>
      </c>
      <c r="C5894" s="384">
        <f t="shared" si="860"/>
        <v>45566</v>
      </c>
      <c r="D5894" s="384">
        <f t="shared" si="860"/>
        <v>45596</v>
      </c>
      <c r="E5894" s="385">
        <f ca="1">IFERROR(INDEX('3. GRI Pricing'!$A$16:$AP$616,MATCH('PBI data'!$B5894,'3. GRI Pricing'!$A$16:$A$616,0),MATCH('PBI data'!$D5894,'3. GRI Pricing'!$A$16:$AP$16,0)),0)</f>
        <v>0</v>
      </c>
    </row>
    <row r="5895" spans="1:5" x14ac:dyDescent="0.25">
      <c r="B5895" s="1">
        <f ca="1">B5894</f>
        <v>0</v>
      </c>
      <c r="C5895" s="384">
        <f t="shared" si="860"/>
        <v>45597</v>
      </c>
      <c r="D5895" s="384">
        <f t="shared" si="860"/>
        <v>45626</v>
      </c>
      <c r="E5895" s="385">
        <f ca="1">IFERROR(INDEX('3. GRI Pricing'!$A$16:$AP$616,MATCH('PBI data'!$B5895,'3. GRI Pricing'!$A$16:$A$616,0),MATCH('PBI data'!$D5895,'3. GRI Pricing'!$A$16:$AP$16,0)),0)</f>
        <v>0</v>
      </c>
    </row>
    <row r="5896" spans="1:5" x14ac:dyDescent="0.25">
      <c r="B5896" s="1">
        <f t="shared" ref="B5896:B5905" ca="1" si="861">B5895</f>
        <v>0</v>
      </c>
      <c r="C5896" s="384">
        <f t="shared" si="860"/>
        <v>45627</v>
      </c>
      <c r="D5896" s="384">
        <f t="shared" si="860"/>
        <v>45657</v>
      </c>
      <c r="E5896" s="385">
        <f ca="1">IFERROR(INDEX('3. GRI Pricing'!$A$16:$AP$616,MATCH('PBI data'!$B5896,'3. GRI Pricing'!$A$16:$A$616,0),MATCH('PBI data'!$D5896,'3. GRI Pricing'!$A$16:$AP$16,0)),0)</f>
        <v>0</v>
      </c>
    </row>
    <row r="5897" spans="1:5" x14ac:dyDescent="0.25">
      <c r="B5897" s="1">
        <f t="shared" ca="1" si="861"/>
        <v>0</v>
      </c>
      <c r="C5897" s="384">
        <f t="shared" si="860"/>
        <v>45658</v>
      </c>
      <c r="D5897" s="384">
        <f t="shared" si="860"/>
        <v>45688</v>
      </c>
      <c r="E5897" s="385">
        <f ca="1">IFERROR(INDEX('3. GRI Pricing'!$A$16:$AP$616,MATCH('PBI data'!$B5897,'3. GRI Pricing'!$A$16:$A$616,0),MATCH('PBI data'!$D5897,'3. GRI Pricing'!$A$16:$AP$16,0)),0)</f>
        <v>0</v>
      </c>
    </row>
    <row r="5898" spans="1:5" x14ac:dyDescent="0.25">
      <c r="B5898" s="1">
        <f t="shared" ca="1" si="861"/>
        <v>0</v>
      </c>
      <c r="C5898" s="384">
        <f t="shared" si="860"/>
        <v>45689</v>
      </c>
      <c r="D5898" s="384">
        <f t="shared" si="860"/>
        <v>45716</v>
      </c>
      <c r="E5898" s="385">
        <f ca="1">IFERROR(INDEX('3. GRI Pricing'!$A$16:$AP$616,MATCH('PBI data'!$B5898,'3. GRI Pricing'!$A$16:$A$616,0),MATCH('PBI data'!$D5898,'3. GRI Pricing'!$A$16:$AP$16,0)),0)</f>
        <v>0</v>
      </c>
    </row>
    <row r="5899" spans="1:5" x14ac:dyDescent="0.25">
      <c r="B5899" s="1">
        <f t="shared" ca="1" si="861"/>
        <v>0</v>
      </c>
      <c r="C5899" s="384">
        <f t="shared" si="860"/>
        <v>45717</v>
      </c>
      <c r="D5899" s="384">
        <f t="shared" si="860"/>
        <v>45747</v>
      </c>
      <c r="E5899" s="385">
        <f ca="1">IFERROR(INDEX('3. GRI Pricing'!$A$16:$AP$616,MATCH('PBI data'!$B5899,'3. GRI Pricing'!$A$16:$A$616,0),MATCH('PBI data'!$D5899,'3. GRI Pricing'!$A$16:$AP$16,0)),0)</f>
        <v>0</v>
      </c>
    </row>
    <row r="5900" spans="1:5" x14ac:dyDescent="0.25">
      <c r="B5900" s="1">
        <f t="shared" ca="1" si="861"/>
        <v>0</v>
      </c>
      <c r="C5900" s="384">
        <f t="shared" si="860"/>
        <v>45748</v>
      </c>
      <c r="D5900" s="384">
        <f t="shared" si="860"/>
        <v>45777</v>
      </c>
      <c r="E5900" s="385">
        <f ca="1">IFERROR(INDEX('3. GRI Pricing'!$A$16:$AP$616,MATCH('PBI data'!$B5900,'3. GRI Pricing'!$A$16:$A$616,0),MATCH('PBI data'!$D5900,'3. GRI Pricing'!$A$16:$AP$16,0)),0)</f>
        <v>0</v>
      </c>
    </row>
    <row r="5901" spans="1:5" x14ac:dyDescent="0.25">
      <c r="B5901" s="1">
        <f t="shared" ca="1" si="861"/>
        <v>0</v>
      </c>
      <c r="C5901" s="384">
        <f t="shared" si="860"/>
        <v>45778</v>
      </c>
      <c r="D5901" s="384">
        <f t="shared" si="860"/>
        <v>45808</v>
      </c>
      <c r="E5901" s="385">
        <f ca="1">IFERROR(INDEX('3. GRI Pricing'!$A$16:$AP$616,MATCH('PBI data'!$B5901,'3. GRI Pricing'!$A$16:$A$616,0),MATCH('PBI data'!$D5901,'3. GRI Pricing'!$A$16:$AP$16,0)),0)</f>
        <v>0</v>
      </c>
    </row>
    <row r="5902" spans="1:5" x14ac:dyDescent="0.25">
      <c r="B5902" s="1">
        <f t="shared" ca="1" si="861"/>
        <v>0</v>
      </c>
      <c r="C5902" s="384">
        <f t="shared" si="860"/>
        <v>45809</v>
      </c>
      <c r="D5902" s="384">
        <f t="shared" si="860"/>
        <v>45838</v>
      </c>
      <c r="E5902" s="385">
        <f ca="1">IFERROR(INDEX('3. GRI Pricing'!$A$16:$AP$616,MATCH('PBI data'!$B5902,'3. GRI Pricing'!$A$16:$A$616,0),MATCH('PBI data'!$D5902,'3. GRI Pricing'!$A$16:$AP$16,0)),0)</f>
        <v>0</v>
      </c>
    </row>
    <row r="5903" spans="1:5" x14ac:dyDescent="0.25">
      <c r="B5903" s="1">
        <f t="shared" ca="1" si="861"/>
        <v>0</v>
      </c>
      <c r="C5903" s="384">
        <f t="shared" ref="C5903:D5918" si="862">C5891</f>
        <v>45839</v>
      </c>
      <c r="D5903" s="384">
        <f t="shared" si="862"/>
        <v>45869</v>
      </c>
      <c r="E5903" s="385">
        <f ca="1">IFERROR(INDEX('3. GRI Pricing'!$A$16:$AP$616,MATCH('PBI data'!$B5903,'3. GRI Pricing'!$A$16:$A$616,0),MATCH('PBI data'!$D5903,'3. GRI Pricing'!$A$16:$AP$16,0)),0)</f>
        <v>0</v>
      </c>
    </row>
    <row r="5904" spans="1:5" x14ac:dyDescent="0.25">
      <c r="B5904" s="1">
        <f t="shared" ca="1" si="861"/>
        <v>0</v>
      </c>
      <c r="C5904" s="384">
        <f t="shared" si="862"/>
        <v>45870</v>
      </c>
      <c r="D5904" s="384">
        <f t="shared" si="862"/>
        <v>45900</v>
      </c>
      <c r="E5904" s="385">
        <f ca="1">IFERROR(INDEX('3. GRI Pricing'!$A$16:$AP$616,MATCH('PBI data'!$B5904,'3. GRI Pricing'!$A$16:$A$616,0),MATCH('PBI data'!$D5904,'3. GRI Pricing'!$A$16:$AP$16,0)),0)</f>
        <v>0</v>
      </c>
    </row>
    <row r="5905" spans="1:5" x14ac:dyDescent="0.25">
      <c r="B5905" s="1">
        <f t="shared" ca="1" si="861"/>
        <v>0</v>
      </c>
      <c r="C5905" s="384">
        <f t="shared" si="862"/>
        <v>45901</v>
      </c>
      <c r="D5905" s="384">
        <f t="shared" si="862"/>
        <v>45930</v>
      </c>
      <c r="E5905" s="385">
        <f ca="1">IFERROR(INDEX('3. GRI Pricing'!$A$16:$AP$616,MATCH('PBI data'!$B5905,'3. GRI Pricing'!$A$16:$A$616,0),MATCH('PBI data'!$D5905,'3. GRI Pricing'!$A$16:$AP$16,0)),0)</f>
        <v>0</v>
      </c>
    </row>
    <row r="5906" spans="1:5" x14ac:dyDescent="0.25">
      <c r="A5906" s="381">
        <f>A5894+1</f>
        <v>493</v>
      </c>
      <c r="B5906" s="383">
        <f ca="1">OFFSET('3. GRI Pricing'!$A$16,'PBI data'!A5906,0)</f>
        <v>0</v>
      </c>
      <c r="C5906" s="384">
        <f t="shared" si="862"/>
        <v>45566</v>
      </c>
      <c r="D5906" s="384">
        <f t="shared" si="862"/>
        <v>45596</v>
      </c>
      <c r="E5906" s="385">
        <f ca="1">IFERROR(INDEX('3. GRI Pricing'!$A$16:$AP$616,MATCH('PBI data'!$B5906,'3. GRI Pricing'!$A$16:$A$616,0),MATCH('PBI data'!$D5906,'3. GRI Pricing'!$A$16:$AP$16,0)),0)</f>
        <v>0</v>
      </c>
    </row>
    <row r="5907" spans="1:5" x14ac:dyDescent="0.25">
      <c r="B5907" s="1">
        <f ca="1">B5906</f>
        <v>0</v>
      </c>
      <c r="C5907" s="384">
        <f t="shared" si="862"/>
        <v>45597</v>
      </c>
      <c r="D5907" s="384">
        <f t="shared" si="862"/>
        <v>45626</v>
      </c>
      <c r="E5907" s="385">
        <f ca="1">IFERROR(INDEX('3. GRI Pricing'!$A$16:$AP$616,MATCH('PBI data'!$B5907,'3. GRI Pricing'!$A$16:$A$616,0),MATCH('PBI data'!$D5907,'3. GRI Pricing'!$A$16:$AP$16,0)),0)</f>
        <v>0</v>
      </c>
    </row>
    <row r="5908" spans="1:5" x14ac:dyDescent="0.25">
      <c r="B5908" s="1">
        <f t="shared" ref="B5908:B5917" ca="1" si="863">B5907</f>
        <v>0</v>
      </c>
      <c r="C5908" s="384">
        <f t="shared" si="862"/>
        <v>45627</v>
      </c>
      <c r="D5908" s="384">
        <f t="shared" si="862"/>
        <v>45657</v>
      </c>
      <c r="E5908" s="385">
        <f ca="1">IFERROR(INDEX('3. GRI Pricing'!$A$16:$AP$616,MATCH('PBI data'!$B5908,'3. GRI Pricing'!$A$16:$A$616,0),MATCH('PBI data'!$D5908,'3. GRI Pricing'!$A$16:$AP$16,0)),0)</f>
        <v>0</v>
      </c>
    </row>
    <row r="5909" spans="1:5" x14ac:dyDescent="0.25">
      <c r="B5909" s="1">
        <f t="shared" ca="1" si="863"/>
        <v>0</v>
      </c>
      <c r="C5909" s="384">
        <f t="shared" si="862"/>
        <v>45658</v>
      </c>
      <c r="D5909" s="384">
        <f t="shared" si="862"/>
        <v>45688</v>
      </c>
      <c r="E5909" s="385">
        <f ca="1">IFERROR(INDEX('3. GRI Pricing'!$A$16:$AP$616,MATCH('PBI data'!$B5909,'3. GRI Pricing'!$A$16:$A$616,0),MATCH('PBI data'!$D5909,'3. GRI Pricing'!$A$16:$AP$16,0)),0)</f>
        <v>0</v>
      </c>
    </row>
    <row r="5910" spans="1:5" x14ac:dyDescent="0.25">
      <c r="B5910" s="1">
        <f t="shared" ca="1" si="863"/>
        <v>0</v>
      </c>
      <c r="C5910" s="384">
        <f t="shared" si="862"/>
        <v>45689</v>
      </c>
      <c r="D5910" s="384">
        <f t="shared" si="862"/>
        <v>45716</v>
      </c>
      <c r="E5910" s="385">
        <f ca="1">IFERROR(INDEX('3. GRI Pricing'!$A$16:$AP$616,MATCH('PBI data'!$B5910,'3. GRI Pricing'!$A$16:$A$616,0),MATCH('PBI data'!$D5910,'3. GRI Pricing'!$A$16:$AP$16,0)),0)</f>
        <v>0</v>
      </c>
    </row>
    <row r="5911" spans="1:5" x14ac:dyDescent="0.25">
      <c r="B5911" s="1">
        <f t="shared" ca="1" si="863"/>
        <v>0</v>
      </c>
      <c r="C5911" s="384">
        <f t="shared" si="862"/>
        <v>45717</v>
      </c>
      <c r="D5911" s="384">
        <f t="shared" si="862"/>
        <v>45747</v>
      </c>
      <c r="E5911" s="385">
        <f ca="1">IFERROR(INDEX('3. GRI Pricing'!$A$16:$AP$616,MATCH('PBI data'!$B5911,'3. GRI Pricing'!$A$16:$A$616,0),MATCH('PBI data'!$D5911,'3. GRI Pricing'!$A$16:$AP$16,0)),0)</f>
        <v>0</v>
      </c>
    </row>
    <row r="5912" spans="1:5" x14ac:dyDescent="0.25">
      <c r="B5912" s="1">
        <f t="shared" ca="1" si="863"/>
        <v>0</v>
      </c>
      <c r="C5912" s="384">
        <f t="shared" si="862"/>
        <v>45748</v>
      </c>
      <c r="D5912" s="384">
        <f t="shared" si="862"/>
        <v>45777</v>
      </c>
      <c r="E5912" s="385">
        <f ca="1">IFERROR(INDEX('3. GRI Pricing'!$A$16:$AP$616,MATCH('PBI data'!$B5912,'3. GRI Pricing'!$A$16:$A$616,0),MATCH('PBI data'!$D5912,'3. GRI Pricing'!$A$16:$AP$16,0)),0)</f>
        <v>0</v>
      </c>
    </row>
    <row r="5913" spans="1:5" x14ac:dyDescent="0.25">
      <c r="B5913" s="1">
        <f t="shared" ca="1" si="863"/>
        <v>0</v>
      </c>
      <c r="C5913" s="384">
        <f t="shared" si="862"/>
        <v>45778</v>
      </c>
      <c r="D5913" s="384">
        <f t="shared" si="862"/>
        <v>45808</v>
      </c>
      <c r="E5913" s="385">
        <f ca="1">IFERROR(INDEX('3. GRI Pricing'!$A$16:$AP$616,MATCH('PBI data'!$B5913,'3. GRI Pricing'!$A$16:$A$616,0),MATCH('PBI data'!$D5913,'3. GRI Pricing'!$A$16:$AP$16,0)),0)</f>
        <v>0</v>
      </c>
    </row>
    <row r="5914" spans="1:5" x14ac:dyDescent="0.25">
      <c r="B5914" s="1">
        <f t="shared" ca="1" si="863"/>
        <v>0</v>
      </c>
      <c r="C5914" s="384">
        <f t="shared" si="862"/>
        <v>45809</v>
      </c>
      <c r="D5914" s="384">
        <f t="shared" si="862"/>
        <v>45838</v>
      </c>
      <c r="E5914" s="385">
        <f ca="1">IFERROR(INDEX('3. GRI Pricing'!$A$16:$AP$616,MATCH('PBI data'!$B5914,'3. GRI Pricing'!$A$16:$A$616,0),MATCH('PBI data'!$D5914,'3. GRI Pricing'!$A$16:$AP$16,0)),0)</f>
        <v>0</v>
      </c>
    </row>
    <row r="5915" spans="1:5" x14ac:dyDescent="0.25">
      <c r="B5915" s="1">
        <f t="shared" ca="1" si="863"/>
        <v>0</v>
      </c>
      <c r="C5915" s="384">
        <f t="shared" si="862"/>
        <v>45839</v>
      </c>
      <c r="D5915" s="384">
        <f t="shared" si="862"/>
        <v>45869</v>
      </c>
      <c r="E5915" s="385">
        <f ca="1">IFERROR(INDEX('3. GRI Pricing'!$A$16:$AP$616,MATCH('PBI data'!$B5915,'3. GRI Pricing'!$A$16:$A$616,0),MATCH('PBI data'!$D5915,'3. GRI Pricing'!$A$16:$AP$16,0)),0)</f>
        <v>0</v>
      </c>
    </row>
    <row r="5916" spans="1:5" x14ac:dyDescent="0.25">
      <c r="B5916" s="1">
        <f t="shared" ca="1" si="863"/>
        <v>0</v>
      </c>
      <c r="C5916" s="384">
        <f t="shared" si="862"/>
        <v>45870</v>
      </c>
      <c r="D5916" s="384">
        <f t="shared" si="862"/>
        <v>45900</v>
      </c>
      <c r="E5916" s="385">
        <f ca="1">IFERROR(INDEX('3. GRI Pricing'!$A$16:$AP$616,MATCH('PBI data'!$B5916,'3. GRI Pricing'!$A$16:$A$616,0),MATCH('PBI data'!$D5916,'3. GRI Pricing'!$A$16:$AP$16,0)),0)</f>
        <v>0</v>
      </c>
    </row>
    <row r="5917" spans="1:5" x14ac:dyDescent="0.25">
      <c r="B5917" s="1">
        <f t="shared" ca="1" si="863"/>
        <v>0</v>
      </c>
      <c r="C5917" s="384">
        <f t="shared" si="862"/>
        <v>45901</v>
      </c>
      <c r="D5917" s="384">
        <f t="shared" si="862"/>
        <v>45930</v>
      </c>
      <c r="E5917" s="385">
        <f ca="1">IFERROR(INDEX('3. GRI Pricing'!$A$16:$AP$616,MATCH('PBI data'!$B5917,'3. GRI Pricing'!$A$16:$A$616,0),MATCH('PBI data'!$D5917,'3. GRI Pricing'!$A$16:$AP$16,0)),0)</f>
        <v>0</v>
      </c>
    </row>
    <row r="5918" spans="1:5" x14ac:dyDescent="0.25">
      <c r="A5918" s="381">
        <f>A5906+1</f>
        <v>494</v>
      </c>
      <c r="B5918" s="383">
        <f ca="1">OFFSET('3. GRI Pricing'!$A$16,'PBI data'!A5918,0)</f>
        <v>0</v>
      </c>
      <c r="C5918" s="384">
        <f t="shared" si="862"/>
        <v>45566</v>
      </c>
      <c r="D5918" s="384">
        <f t="shared" si="862"/>
        <v>45596</v>
      </c>
      <c r="E5918" s="385">
        <f ca="1">IFERROR(INDEX('3. GRI Pricing'!$A$16:$AP$616,MATCH('PBI data'!$B5918,'3. GRI Pricing'!$A$16:$A$616,0),MATCH('PBI data'!$D5918,'3. GRI Pricing'!$A$16:$AP$16,0)),0)</f>
        <v>0</v>
      </c>
    </row>
    <row r="5919" spans="1:5" x14ac:dyDescent="0.25">
      <c r="B5919" s="1">
        <f ca="1">B5918</f>
        <v>0</v>
      </c>
      <c r="C5919" s="384">
        <f t="shared" ref="C5919:D5934" si="864">C5907</f>
        <v>45597</v>
      </c>
      <c r="D5919" s="384">
        <f t="shared" si="864"/>
        <v>45626</v>
      </c>
      <c r="E5919" s="385">
        <f ca="1">IFERROR(INDEX('3. GRI Pricing'!$A$16:$AP$616,MATCH('PBI data'!$B5919,'3. GRI Pricing'!$A$16:$A$616,0),MATCH('PBI data'!$D5919,'3. GRI Pricing'!$A$16:$AP$16,0)),0)</f>
        <v>0</v>
      </c>
    </row>
    <row r="5920" spans="1:5" x14ac:dyDescent="0.25">
      <c r="B5920" s="1">
        <f t="shared" ref="B5920:B5929" ca="1" si="865">B5919</f>
        <v>0</v>
      </c>
      <c r="C5920" s="384">
        <f t="shared" si="864"/>
        <v>45627</v>
      </c>
      <c r="D5920" s="384">
        <f t="shared" si="864"/>
        <v>45657</v>
      </c>
      <c r="E5920" s="385">
        <f ca="1">IFERROR(INDEX('3. GRI Pricing'!$A$16:$AP$616,MATCH('PBI data'!$B5920,'3. GRI Pricing'!$A$16:$A$616,0),MATCH('PBI data'!$D5920,'3. GRI Pricing'!$A$16:$AP$16,0)),0)</f>
        <v>0</v>
      </c>
    </row>
    <row r="5921" spans="1:5" x14ac:dyDescent="0.25">
      <c r="B5921" s="1">
        <f t="shared" ca="1" si="865"/>
        <v>0</v>
      </c>
      <c r="C5921" s="384">
        <f t="shared" si="864"/>
        <v>45658</v>
      </c>
      <c r="D5921" s="384">
        <f t="shared" si="864"/>
        <v>45688</v>
      </c>
      <c r="E5921" s="385">
        <f ca="1">IFERROR(INDEX('3. GRI Pricing'!$A$16:$AP$616,MATCH('PBI data'!$B5921,'3. GRI Pricing'!$A$16:$A$616,0),MATCH('PBI data'!$D5921,'3. GRI Pricing'!$A$16:$AP$16,0)),0)</f>
        <v>0</v>
      </c>
    </row>
    <row r="5922" spans="1:5" x14ac:dyDescent="0.25">
      <c r="B5922" s="1">
        <f t="shared" ca="1" si="865"/>
        <v>0</v>
      </c>
      <c r="C5922" s="384">
        <f t="shared" si="864"/>
        <v>45689</v>
      </c>
      <c r="D5922" s="384">
        <f t="shared" si="864"/>
        <v>45716</v>
      </c>
      <c r="E5922" s="385">
        <f ca="1">IFERROR(INDEX('3. GRI Pricing'!$A$16:$AP$616,MATCH('PBI data'!$B5922,'3. GRI Pricing'!$A$16:$A$616,0),MATCH('PBI data'!$D5922,'3. GRI Pricing'!$A$16:$AP$16,0)),0)</f>
        <v>0</v>
      </c>
    </row>
    <row r="5923" spans="1:5" x14ac:dyDescent="0.25">
      <c r="B5923" s="1">
        <f t="shared" ca="1" si="865"/>
        <v>0</v>
      </c>
      <c r="C5923" s="384">
        <f t="shared" si="864"/>
        <v>45717</v>
      </c>
      <c r="D5923" s="384">
        <f t="shared" si="864"/>
        <v>45747</v>
      </c>
      <c r="E5923" s="385">
        <f ca="1">IFERROR(INDEX('3. GRI Pricing'!$A$16:$AP$616,MATCH('PBI data'!$B5923,'3. GRI Pricing'!$A$16:$A$616,0),MATCH('PBI data'!$D5923,'3. GRI Pricing'!$A$16:$AP$16,0)),0)</f>
        <v>0</v>
      </c>
    </row>
    <row r="5924" spans="1:5" x14ac:dyDescent="0.25">
      <c r="B5924" s="1">
        <f t="shared" ca="1" si="865"/>
        <v>0</v>
      </c>
      <c r="C5924" s="384">
        <f t="shared" si="864"/>
        <v>45748</v>
      </c>
      <c r="D5924" s="384">
        <f t="shared" si="864"/>
        <v>45777</v>
      </c>
      <c r="E5924" s="385">
        <f ca="1">IFERROR(INDEX('3. GRI Pricing'!$A$16:$AP$616,MATCH('PBI data'!$B5924,'3. GRI Pricing'!$A$16:$A$616,0),MATCH('PBI data'!$D5924,'3. GRI Pricing'!$A$16:$AP$16,0)),0)</f>
        <v>0</v>
      </c>
    </row>
    <row r="5925" spans="1:5" x14ac:dyDescent="0.25">
      <c r="B5925" s="1">
        <f t="shared" ca="1" si="865"/>
        <v>0</v>
      </c>
      <c r="C5925" s="384">
        <f t="shared" si="864"/>
        <v>45778</v>
      </c>
      <c r="D5925" s="384">
        <f t="shared" si="864"/>
        <v>45808</v>
      </c>
      <c r="E5925" s="385">
        <f ca="1">IFERROR(INDEX('3. GRI Pricing'!$A$16:$AP$616,MATCH('PBI data'!$B5925,'3. GRI Pricing'!$A$16:$A$616,0),MATCH('PBI data'!$D5925,'3. GRI Pricing'!$A$16:$AP$16,0)),0)</f>
        <v>0</v>
      </c>
    </row>
    <row r="5926" spans="1:5" x14ac:dyDescent="0.25">
      <c r="B5926" s="1">
        <f t="shared" ca="1" si="865"/>
        <v>0</v>
      </c>
      <c r="C5926" s="384">
        <f t="shared" si="864"/>
        <v>45809</v>
      </c>
      <c r="D5926" s="384">
        <f t="shared" si="864"/>
        <v>45838</v>
      </c>
      <c r="E5926" s="385">
        <f ca="1">IFERROR(INDEX('3. GRI Pricing'!$A$16:$AP$616,MATCH('PBI data'!$B5926,'3. GRI Pricing'!$A$16:$A$616,0),MATCH('PBI data'!$D5926,'3. GRI Pricing'!$A$16:$AP$16,0)),0)</f>
        <v>0</v>
      </c>
    </row>
    <row r="5927" spans="1:5" x14ac:dyDescent="0.25">
      <c r="B5927" s="1">
        <f t="shared" ca="1" si="865"/>
        <v>0</v>
      </c>
      <c r="C5927" s="384">
        <f t="shared" si="864"/>
        <v>45839</v>
      </c>
      <c r="D5927" s="384">
        <f t="shared" si="864"/>
        <v>45869</v>
      </c>
      <c r="E5927" s="385">
        <f ca="1">IFERROR(INDEX('3. GRI Pricing'!$A$16:$AP$616,MATCH('PBI data'!$B5927,'3. GRI Pricing'!$A$16:$A$616,0),MATCH('PBI data'!$D5927,'3. GRI Pricing'!$A$16:$AP$16,0)),0)</f>
        <v>0</v>
      </c>
    </row>
    <row r="5928" spans="1:5" x14ac:dyDescent="0.25">
      <c r="B5928" s="1">
        <f t="shared" ca="1" si="865"/>
        <v>0</v>
      </c>
      <c r="C5928" s="384">
        <f t="shared" si="864"/>
        <v>45870</v>
      </c>
      <c r="D5928" s="384">
        <f t="shared" si="864"/>
        <v>45900</v>
      </c>
      <c r="E5928" s="385">
        <f ca="1">IFERROR(INDEX('3. GRI Pricing'!$A$16:$AP$616,MATCH('PBI data'!$B5928,'3. GRI Pricing'!$A$16:$A$616,0),MATCH('PBI data'!$D5928,'3. GRI Pricing'!$A$16:$AP$16,0)),0)</f>
        <v>0</v>
      </c>
    </row>
    <row r="5929" spans="1:5" x14ac:dyDescent="0.25">
      <c r="B5929" s="1">
        <f t="shared" ca="1" si="865"/>
        <v>0</v>
      </c>
      <c r="C5929" s="384">
        <f t="shared" si="864"/>
        <v>45901</v>
      </c>
      <c r="D5929" s="384">
        <f t="shared" si="864"/>
        <v>45930</v>
      </c>
      <c r="E5929" s="385">
        <f ca="1">IFERROR(INDEX('3. GRI Pricing'!$A$16:$AP$616,MATCH('PBI data'!$B5929,'3. GRI Pricing'!$A$16:$A$616,0),MATCH('PBI data'!$D5929,'3. GRI Pricing'!$A$16:$AP$16,0)),0)</f>
        <v>0</v>
      </c>
    </row>
    <row r="5930" spans="1:5" x14ac:dyDescent="0.25">
      <c r="A5930" s="381">
        <f>A5918+1</f>
        <v>495</v>
      </c>
      <c r="B5930" s="383">
        <f ca="1">OFFSET('3. GRI Pricing'!$A$16,'PBI data'!A5930,0)</f>
        <v>0</v>
      </c>
      <c r="C5930" s="384">
        <f t="shared" si="864"/>
        <v>45566</v>
      </c>
      <c r="D5930" s="384">
        <f t="shared" si="864"/>
        <v>45596</v>
      </c>
      <c r="E5930" s="385">
        <f ca="1">IFERROR(INDEX('3. GRI Pricing'!$A$16:$AP$616,MATCH('PBI data'!$B5930,'3. GRI Pricing'!$A$16:$A$616,0),MATCH('PBI data'!$D5930,'3. GRI Pricing'!$A$16:$AP$16,0)),0)</f>
        <v>0</v>
      </c>
    </row>
    <row r="5931" spans="1:5" x14ac:dyDescent="0.25">
      <c r="B5931" s="1">
        <f ca="1">B5930</f>
        <v>0</v>
      </c>
      <c r="C5931" s="384">
        <f t="shared" si="864"/>
        <v>45597</v>
      </c>
      <c r="D5931" s="384">
        <f t="shared" si="864"/>
        <v>45626</v>
      </c>
      <c r="E5931" s="385">
        <f ca="1">IFERROR(INDEX('3. GRI Pricing'!$A$16:$AP$616,MATCH('PBI data'!$B5931,'3. GRI Pricing'!$A$16:$A$616,0),MATCH('PBI data'!$D5931,'3. GRI Pricing'!$A$16:$AP$16,0)),0)</f>
        <v>0</v>
      </c>
    </row>
    <row r="5932" spans="1:5" x14ac:dyDescent="0.25">
      <c r="B5932" s="1">
        <f t="shared" ref="B5932:B5941" ca="1" si="866">B5931</f>
        <v>0</v>
      </c>
      <c r="C5932" s="384">
        <f t="shared" si="864"/>
        <v>45627</v>
      </c>
      <c r="D5932" s="384">
        <f t="shared" si="864"/>
        <v>45657</v>
      </c>
      <c r="E5932" s="385">
        <f ca="1">IFERROR(INDEX('3. GRI Pricing'!$A$16:$AP$616,MATCH('PBI data'!$B5932,'3. GRI Pricing'!$A$16:$A$616,0),MATCH('PBI data'!$D5932,'3. GRI Pricing'!$A$16:$AP$16,0)),0)</f>
        <v>0</v>
      </c>
    </row>
    <row r="5933" spans="1:5" x14ac:dyDescent="0.25">
      <c r="B5933" s="1">
        <f t="shared" ca="1" si="866"/>
        <v>0</v>
      </c>
      <c r="C5933" s="384">
        <f t="shared" si="864"/>
        <v>45658</v>
      </c>
      <c r="D5933" s="384">
        <f t="shared" si="864"/>
        <v>45688</v>
      </c>
      <c r="E5933" s="385">
        <f ca="1">IFERROR(INDEX('3. GRI Pricing'!$A$16:$AP$616,MATCH('PBI data'!$B5933,'3. GRI Pricing'!$A$16:$A$616,0),MATCH('PBI data'!$D5933,'3. GRI Pricing'!$A$16:$AP$16,0)),0)</f>
        <v>0</v>
      </c>
    </row>
    <row r="5934" spans="1:5" x14ac:dyDescent="0.25">
      <c r="B5934" s="1">
        <f t="shared" ca="1" si="866"/>
        <v>0</v>
      </c>
      <c r="C5934" s="384">
        <f t="shared" si="864"/>
        <v>45689</v>
      </c>
      <c r="D5934" s="384">
        <f t="shared" si="864"/>
        <v>45716</v>
      </c>
      <c r="E5934" s="385">
        <f ca="1">IFERROR(INDEX('3. GRI Pricing'!$A$16:$AP$616,MATCH('PBI data'!$B5934,'3. GRI Pricing'!$A$16:$A$616,0),MATCH('PBI data'!$D5934,'3. GRI Pricing'!$A$16:$AP$16,0)),0)</f>
        <v>0</v>
      </c>
    </row>
    <row r="5935" spans="1:5" x14ac:dyDescent="0.25">
      <c r="B5935" s="1">
        <f t="shared" ca="1" si="866"/>
        <v>0</v>
      </c>
      <c r="C5935" s="384">
        <f t="shared" ref="C5935:D5950" si="867">C5923</f>
        <v>45717</v>
      </c>
      <c r="D5935" s="384">
        <f t="shared" si="867"/>
        <v>45747</v>
      </c>
      <c r="E5935" s="385">
        <f ca="1">IFERROR(INDEX('3. GRI Pricing'!$A$16:$AP$616,MATCH('PBI data'!$B5935,'3. GRI Pricing'!$A$16:$A$616,0),MATCH('PBI data'!$D5935,'3. GRI Pricing'!$A$16:$AP$16,0)),0)</f>
        <v>0</v>
      </c>
    </row>
    <row r="5936" spans="1:5" x14ac:dyDescent="0.25">
      <c r="B5936" s="1">
        <f t="shared" ca="1" si="866"/>
        <v>0</v>
      </c>
      <c r="C5936" s="384">
        <f t="shared" si="867"/>
        <v>45748</v>
      </c>
      <c r="D5936" s="384">
        <f t="shared" si="867"/>
        <v>45777</v>
      </c>
      <c r="E5936" s="385">
        <f ca="1">IFERROR(INDEX('3. GRI Pricing'!$A$16:$AP$616,MATCH('PBI data'!$B5936,'3. GRI Pricing'!$A$16:$A$616,0),MATCH('PBI data'!$D5936,'3. GRI Pricing'!$A$16:$AP$16,0)),0)</f>
        <v>0</v>
      </c>
    </row>
    <row r="5937" spans="1:5" x14ac:dyDescent="0.25">
      <c r="B5937" s="1">
        <f t="shared" ca="1" si="866"/>
        <v>0</v>
      </c>
      <c r="C5937" s="384">
        <f t="shared" si="867"/>
        <v>45778</v>
      </c>
      <c r="D5937" s="384">
        <f t="shared" si="867"/>
        <v>45808</v>
      </c>
      <c r="E5937" s="385">
        <f ca="1">IFERROR(INDEX('3. GRI Pricing'!$A$16:$AP$616,MATCH('PBI data'!$B5937,'3. GRI Pricing'!$A$16:$A$616,0),MATCH('PBI data'!$D5937,'3. GRI Pricing'!$A$16:$AP$16,0)),0)</f>
        <v>0</v>
      </c>
    </row>
    <row r="5938" spans="1:5" x14ac:dyDescent="0.25">
      <c r="B5938" s="1">
        <f t="shared" ca="1" si="866"/>
        <v>0</v>
      </c>
      <c r="C5938" s="384">
        <f t="shared" si="867"/>
        <v>45809</v>
      </c>
      <c r="D5938" s="384">
        <f t="shared" si="867"/>
        <v>45838</v>
      </c>
      <c r="E5938" s="385">
        <f ca="1">IFERROR(INDEX('3. GRI Pricing'!$A$16:$AP$616,MATCH('PBI data'!$B5938,'3. GRI Pricing'!$A$16:$A$616,0),MATCH('PBI data'!$D5938,'3. GRI Pricing'!$A$16:$AP$16,0)),0)</f>
        <v>0</v>
      </c>
    </row>
    <row r="5939" spans="1:5" x14ac:dyDescent="0.25">
      <c r="B5939" s="1">
        <f t="shared" ca="1" si="866"/>
        <v>0</v>
      </c>
      <c r="C5939" s="384">
        <f t="shared" si="867"/>
        <v>45839</v>
      </c>
      <c r="D5939" s="384">
        <f t="shared" si="867"/>
        <v>45869</v>
      </c>
      <c r="E5939" s="385">
        <f ca="1">IFERROR(INDEX('3. GRI Pricing'!$A$16:$AP$616,MATCH('PBI data'!$B5939,'3. GRI Pricing'!$A$16:$A$616,0),MATCH('PBI data'!$D5939,'3. GRI Pricing'!$A$16:$AP$16,0)),0)</f>
        <v>0</v>
      </c>
    </row>
    <row r="5940" spans="1:5" x14ac:dyDescent="0.25">
      <c r="B5940" s="1">
        <f t="shared" ca="1" si="866"/>
        <v>0</v>
      </c>
      <c r="C5940" s="384">
        <f t="shared" si="867"/>
        <v>45870</v>
      </c>
      <c r="D5940" s="384">
        <f t="shared" si="867"/>
        <v>45900</v>
      </c>
      <c r="E5940" s="385">
        <f ca="1">IFERROR(INDEX('3. GRI Pricing'!$A$16:$AP$616,MATCH('PBI data'!$B5940,'3. GRI Pricing'!$A$16:$A$616,0),MATCH('PBI data'!$D5940,'3. GRI Pricing'!$A$16:$AP$16,0)),0)</f>
        <v>0</v>
      </c>
    </row>
    <row r="5941" spans="1:5" x14ac:dyDescent="0.25">
      <c r="B5941" s="1">
        <f t="shared" ca="1" si="866"/>
        <v>0</v>
      </c>
      <c r="C5941" s="384">
        <f t="shared" si="867"/>
        <v>45901</v>
      </c>
      <c r="D5941" s="384">
        <f t="shared" si="867"/>
        <v>45930</v>
      </c>
      <c r="E5941" s="385">
        <f ca="1">IFERROR(INDEX('3. GRI Pricing'!$A$16:$AP$616,MATCH('PBI data'!$B5941,'3. GRI Pricing'!$A$16:$A$616,0),MATCH('PBI data'!$D5941,'3. GRI Pricing'!$A$16:$AP$16,0)),0)</f>
        <v>0</v>
      </c>
    </row>
    <row r="5942" spans="1:5" x14ac:dyDescent="0.25">
      <c r="A5942" s="381">
        <f>A5930+1</f>
        <v>496</v>
      </c>
      <c r="B5942" s="383">
        <f ca="1">OFFSET('3. GRI Pricing'!$A$16,'PBI data'!A5942,0)</f>
        <v>0</v>
      </c>
      <c r="C5942" s="384">
        <f t="shared" si="867"/>
        <v>45566</v>
      </c>
      <c r="D5942" s="384">
        <f t="shared" si="867"/>
        <v>45596</v>
      </c>
      <c r="E5942" s="385">
        <f ca="1">IFERROR(INDEX('3. GRI Pricing'!$A$16:$AP$616,MATCH('PBI data'!$B5942,'3. GRI Pricing'!$A$16:$A$616,0),MATCH('PBI data'!$D5942,'3. GRI Pricing'!$A$16:$AP$16,0)),0)</f>
        <v>0</v>
      </c>
    </row>
    <row r="5943" spans="1:5" x14ac:dyDescent="0.25">
      <c r="B5943" s="1">
        <f ca="1">B5942</f>
        <v>0</v>
      </c>
      <c r="C5943" s="384">
        <f t="shared" si="867"/>
        <v>45597</v>
      </c>
      <c r="D5943" s="384">
        <f t="shared" si="867"/>
        <v>45626</v>
      </c>
      <c r="E5943" s="385">
        <f ca="1">IFERROR(INDEX('3. GRI Pricing'!$A$16:$AP$616,MATCH('PBI data'!$B5943,'3. GRI Pricing'!$A$16:$A$616,0),MATCH('PBI data'!$D5943,'3. GRI Pricing'!$A$16:$AP$16,0)),0)</f>
        <v>0</v>
      </c>
    </row>
    <row r="5944" spans="1:5" x14ac:dyDescent="0.25">
      <c r="B5944" s="1">
        <f t="shared" ref="B5944:B5953" ca="1" si="868">B5943</f>
        <v>0</v>
      </c>
      <c r="C5944" s="384">
        <f t="shared" si="867"/>
        <v>45627</v>
      </c>
      <c r="D5944" s="384">
        <f t="shared" si="867"/>
        <v>45657</v>
      </c>
      <c r="E5944" s="385">
        <f ca="1">IFERROR(INDEX('3. GRI Pricing'!$A$16:$AP$616,MATCH('PBI data'!$B5944,'3. GRI Pricing'!$A$16:$A$616,0),MATCH('PBI data'!$D5944,'3. GRI Pricing'!$A$16:$AP$16,0)),0)</f>
        <v>0</v>
      </c>
    </row>
    <row r="5945" spans="1:5" x14ac:dyDescent="0.25">
      <c r="B5945" s="1">
        <f t="shared" ca="1" si="868"/>
        <v>0</v>
      </c>
      <c r="C5945" s="384">
        <f t="shared" si="867"/>
        <v>45658</v>
      </c>
      <c r="D5945" s="384">
        <f t="shared" si="867"/>
        <v>45688</v>
      </c>
      <c r="E5945" s="385">
        <f ca="1">IFERROR(INDEX('3. GRI Pricing'!$A$16:$AP$616,MATCH('PBI data'!$B5945,'3. GRI Pricing'!$A$16:$A$616,0),MATCH('PBI data'!$D5945,'3. GRI Pricing'!$A$16:$AP$16,0)),0)</f>
        <v>0</v>
      </c>
    </row>
    <row r="5946" spans="1:5" x14ac:dyDescent="0.25">
      <c r="B5946" s="1">
        <f t="shared" ca="1" si="868"/>
        <v>0</v>
      </c>
      <c r="C5946" s="384">
        <f t="shared" si="867"/>
        <v>45689</v>
      </c>
      <c r="D5946" s="384">
        <f t="shared" si="867"/>
        <v>45716</v>
      </c>
      <c r="E5946" s="385">
        <f ca="1">IFERROR(INDEX('3. GRI Pricing'!$A$16:$AP$616,MATCH('PBI data'!$B5946,'3. GRI Pricing'!$A$16:$A$616,0),MATCH('PBI data'!$D5946,'3. GRI Pricing'!$A$16:$AP$16,0)),0)</f>
        <v>0</v>
      </c>
    </row>
    <row r="5947" spans="1:5" x14ac:dyDescent="0.25">
      <c r="B5947" s="1">
        <f t="shared" ca="1" si="868"/>
        <v>0</v>
      </c>
      <c r="C5947" s="384">
        <f t="shared" si="867"/>
        <v>45717</v>
      </c>
      <c r="D5947" s="384">
        <f t="shared" si="867"/>
        <v>45747</v>
      </c>
      <c r="E5947" s="385">
        <f ca="1">IFERROR(INDEX('3. GRI Pricing'!$A$16:$AP$616,MATCH('PBI data'!$B5947,'3. GRI Pricing'!$A$16:$A$616,0),MATCH('PBI data'!$D5947,'3. GRI Pricing'!$A$16:$AP$16,0)),0)</f>
        <v>0</v>
      </c>
    </row>
    <row r="5948" spans="1:5" x14ac:dyDescent="0.25">
      <c r="B5948" s="1">
        <f t="shared" ca="1" si="868"/>
        <v>0</v>
      </c>
      <c r="C5948" s="384">
        <f t="shared" si="867"/>
        <v>45748</v>
      </c>
      <c r="D5948" s="384">
        <f t="shared" si="867"/>
        <v>45777</v>
      </c>
      <c r="E5948" s="385">
        <f ca="1">IFERROR(INDEX('3. GRI Pricing'!$A$16:$AP$616,MATCH('PBI data'!$B5948,'3. GRI Pricing'!$A$16:$A$616,0),MATCH('PBI data'!$D5948,'3. GRI Pricing'!$A$16:$AP$16,0)),0)</f>
        <v>0</v>
      </c>
    </row>
    <row r="5949" spans="1:5" x14ac:dyDescent="0.25">
      <c r="B5949" s="1">
        <f t="shared" ca="1" si="868"/>
        <v>0</v>
      </c>
      <c r="C5949" s="384">
        <f t="shared" si="867"/>
        <v>45778</v>
      </c>
      <c r="D5949" s="384">
        <f t="shared" si="867"/>
        <v>45808</v>
      </c>
      <c r="E5949" s="385">
        <f ca="1">IFERROR(INDEX('3. GRI Pricing'!$A$16:$AP$616,MATCH('PBI data'!$B5949,'3. GRI Pricing'!$A$16:$A$616,0),MATCH('PBI data'!$D5949,'3. GRI Pricing'!$A$16:$AP$16,0)),0)</f>
        <v>0</v>
      </c>
    </row>
    <row r="5950" spans="1:5" x14ac:dyDescent="0.25">
      <c r="B5950" s="1">
        <f t="shared" ca="1" si="868"/>
        <v>0</v>
      </c>
      <c r="C5950" s="384">
        <f t="shared" si="867"/>
        <v>45809</v>
      </c>
      <c r="D5950" s="384">
        <f t="shared" si="867"/>
        <v>45838</v>
      </c>
      <c r="E5950" s="385">
        <f ca="1">IFERROR(INDEX('3. GRI Pricing'!$A$16:$AP$616,MATCH('PBI data'!$B5950,'3. GRI Pricing'!$A$16:$A$616,0),MATCH('PBI data'!$D5950,'3. GRI Pricing'!$A$16:$AP$16,0)),0)</f>
        <v>0</v>
      </c>
    </row>
    <row r="5951" spans="1:5" x14ac:dyDescent="0.25">
      <c r="B5951" s="1">
        <f t="shared" ca="1" si="868"/>
        <v>0</v>
      </c>
      <c r="C5951" s="384">
        <f t="shared" ref="C5951:D5966" si="869">C5939</f>
        <v>45839</v>
      </c>
      <c r="D5951" s="384">
        <f t="shared" si="869"/>
        <v>45869</v>
      </c>
      <c r="E5951" s="385">
        <f ca="1">IFERROR(INDEX('3. GRI Pricing'!$A$16:$AP$616,MATCH('PBI data'!$B5951,'3. GRI Pricing'!$A$16:$A$616,0),MATCH('PBI data'!$D5951,'3. GRI Pricing'!$A$16:$AP$16,0)),0)</f>
        <v>0</v>
      </c>
    </row>
    <row r="5952" spans="1:5" x14ac:dyDescent="0.25">
      <c r="B5952" s="1">
        <f t="shared" ca="1" si="868"/>
        <v>0</v>
      </c>
      <c r="C5952" s="384">
        <f t="shared" si="869"/>
        <v>45870</v>
      </c>
      <c r="D5952" s="384">
        <f t="shared" si="869"/>
        <v>45900</v>
      </c>
      <c r="E5952" s="385">
        <f ca="1">IFERROR(INDEX('3. GRI Pricing'!$A$16:$AP$616,MATCH('PBI data'!$B5952,'3. GRI Pricing'!$A$16:$A$616,0),MATCH('PBI data'!$D5952,'3. GRI Pricing'!$A$16:$AP$16,0)),0)</f>
        <v>0</v>
      </c>
    </row>
    <row r="5953" spans="1:5" x14ac:dyDescent="0.25">
      <c r="B5953" s="1">
        <f t="shared" ca="1" si="868"/>
        <v>0</v>
      </c>
      <c r="C5953" s="384">
        <f t="shared" si="869"/>
        <v>45901</v>
      </c>
      <c r="D5953" s="384">
        <f t="shared" si="869"/>
        <v>45930</v>
      </c>
      <c r="E5953" s="385">
        <f ca="1">IFERROR(INDEX('3. GRI Pricing'!$A$16:$AP$616,MATCH('PBI data'!$B5953,'3. GRI Pricing'!$A$16:$A$616,0),MATCH('PBI data'!$D5953,'3. GRI Pricing'!$A$16:$AP$16,0)),0)</f>
        <v>0</v>
      </c>
    </row>
    <row r="5954" spans="1:5" x14ac:dyDescent="0.25">
      <c r="A5954" s="381">
        <f>A5942+1</f>
        <v>497</v>
      </c>
      <c r="B5954" s="383">
        <f ca="1">OFFSET('3. GRI Pricing'!$A$16,'PBI data'!A5954,0)</f>
        <v>0</v>
      </c>
      <c r="C5954" s="384">
        <f t="shared" si="869"/>
        <v>45566</v>
      </c>
      <c r="D5954" s="384">
        <f t="shared" si="869"/>
        <v>45596</v>
      </c>
      <c r="E5954" s="385">
        <f ca="1">IFERROR(INDEX('3. GRI Pricing'!$A$16:$AP$616,MATCH('PBI data'!$B5954,'3. GRI Pricing'!$A$16:$A$616,0),MATCH('PBI data'!$D5954,'3. GRI Pricing'!$A$16:$AP$16,0)),0)</f>
        <v>0</v>
      </c>
    </row>
    <row r="5955" spans="1:5" x14ac:dyDescent="0.25">
      <c r="B5955" s="1">
        <f ca="1">B5954</f>
        <v>0</v>
      </c>
      <c r="C5955" s="384">
        <f t="shared" si="869"/>
        <v>45597</v>
      </c>
      <c r="D5955" s="384">
        <f t="shared" si="869"/>
        <v>45626</v>
      </c>
      <c r="E5955" s="385">
        <f ca="1">IFERROR(INDEX('3. GRI Pricing'!$A$16:$AP$616,MATCH('PBI data'!$B5955,'3. GRI Pricing'!$A$16:$A$616,0),MATCH('PBI data'!$D5955,'3. GRI Pricing'!$A$16:$AP$16,0)),0)</f>
        <v>0</v>
      </c>
    </row>
    <row r="5956" spans="1:5" x14ac:dyDescent="0.25">
      <c r="B5956" s="1">
        <f t="shared" ref="B5956:B5965" ca="1" si="870">B5955</f>
        <v>0</v>
      </c>
      <c r="C5956" s="384">
        <f t="shared" si="869"/>
        <v>45627</v>
      </c>
      <c r="D5956" s="384">
        <f t="shared" si="869"/>
        <v>45657</v>
      </c>
      <c r="E5956" s="385">
        <f ca="1">IFERROR(INDEX('3. GRI Pricing'!$A$16:$AP$616,MATCH('PBI data'!$B5956,'3. GRI Pricing'!$A$16:$A$616,0),MATCH('PBI data'!$D5956,'3. GRI Pricing'!$A$16:$AP$16,0)),0)</f>
        <v>0</v>
      </c>
    </row>
    <row r="5957" spans="1:5" x14ac:dyDescent="0.25">
      <c r="B5957" s="1">
        <f t="shared" ca="1" si="870"/>
        <v>0</v>
      </c>
      <c r="C5957" s="384">
        <f t="shared" si="869"/>
        <v>45658</v>
      </c>
      <c r="D5957" s="384">
        <f t="shared" si="869"/>
        <v>45688</v>
      </c>
      <c r="E5957" s="385">
        <f ca="1">IFERROR(INDEX('3. GRI Pricing'!$A$16:$AP$616,MATCH('PBI data'!$B5957,'3. GRI Pricing'!$A$16:$A$616,0),MATCH('PBI data'!$D5957,'3. GRI Pricing'!$A$16:$AP$16,0)),0)</f>
        <v>0</v>
      </c>
    </row>
    <row r="5958" spans="1:5" x14ac:dyDescent="0.25">
      <c r="B5958" s="1">
        <f t="shared" ca="1" si="870"/>
        <v>0</v>
      </c>
      <c r="C5958" s="384">
        <f t="shared" si="869"/>
        <v>45689</v>
      </c>
      <c r="D5958" s="384">
        <f t="shared" si="869"/>
        <v>45716</v>
      </c>
      <c r="E5958" s="385">
        <f ca="1">IFERROR(INDEX('3. GRI Pricing'!$A$16:$AP$616,MATCH('PBI data'!$B5958,'3. GRI Pricing'!$A$16:$A$616,0),MATCH('PBI data'!$D5958,'3. GRI Pricing'!$A$16:$AP$16,0)),0)</f>
        <v>0</v>
      </c>
    </row>
    <row r="5959" spans="1:5" x14ac:dyDescent="0.25">
      <c r="B5959" s="1">
        <f t="shared" ca="1" si="870"/>
        <v>0</v>
      </c>
      <c r="C5959" s="384">
        <f t="shared" si="869"/>
        <v>45717</v>
      </c>
      <c r="D5959" s="384">
        <f t="shared" si="869"/>
        <v>45747</v>
      </c>
      <c r="E5959" s="385">
        <f ca="1">IFERROR(INDEX('3. GRI Pricing'!$A$16:$AP$616,MATCH('PBI data'!$B5959,'3. GRI Pricing'!$A$16:$A$616,0),MATCH('PBI data'!$D5959,'3. GRI Pricing'!$A$16:$AP$16,0)),0)</f>
        <v>0</v>
      </c>
    </row>
    <row r="5960" spans="1:5" x14ac:dyDescent="0.25">
      <c r="B5960" s="1">
        <f t="shared" ca="1" si="870"/>
        <v>0</v>
      </c>
      <c r="C5960" s="384">
        <f t="shared" si="869"/>
        <v>45748</v>
      </c>
      <c r="D5960" s="384">
        <f t="shared" si="869"/>
        <v>45777</v>
      </c>
      <c r="E5960" s="385">
        <f ca="1">IFERROR(INDEX('3. GRI Pricing'!$A$16:$AP$616,MATCH('PBI data'!$B5960,'3. GRI Pricing'!$A$16:$A$616,0),MATCH('PBI data'!$D5960,'3. GRI Pricing'!$A$16:$AP$16,0)),0)</f>
        <v>0</v>
      </c>
    </row>
    <row r="5961" spans="1:5" x14ac:dyDescent="0.25">
      <c r="B5961" s="1">
        <f t="shared" ca="1" si="870"/>
        <v>0</v>
      </c>
      <c r="C5961" s="384">
        <f t="shared" si="869"/>
        <v>45778</v>
      </c>
      <c r="D5961" s="384">
        <f t="shared" si="869"/>
        <v>45808</v>
      </c>
      <c r="E5961" s="385">
        <f ca="1">IFERROR(INDEX('3. GRI Pricing'!$A$16:$AP$616,MATCH('PBI data'!$B5961,'3. GRI Pricing'!$A$16:$A$616,0),MATCH('PBI data'!$D5961,'3. GRI Pricing'!$A$16:$AP$16,0)),0)</f>
        <v>0</v>
      </c>
    </row>
    <row r="5962" spans="1:5" x14ac:dyDescent="0.25">
      <c r="B5962" s="1">
        <f t="shared" ca="1" si="870"/>
        <v>0</v>
      </c>
      <c r="C5962" s="384">
        <f t="shared" si="869"/>
        <v>45809</v>
      </c>
      <c r="D5962" s="384">
        <f t="shared" si="869"/>
        <v>45838</v>
      </c>
      <c r="E5962" s="385">
        <f ca="1">IFERROR(INDEX('3. GRI Pricing'!$A$16:$AP$616,MATCH('PBI data'!$B5962,'3. GRI Pricing'!$A$16:$A$616,0),MATCH('PBI data'!$D5962,'3. GRI Pricing'!$A$16:$AP$16,0)),0)</f>
        <v>0</v>
      </c>
    </row>
    <row r="5963" spans="1:5" x14ac:dyDescent="0.25">
      <c r="B5963" s="1">
        <f t="shared" ca="1" si="870"/>
        <v>0</v>
      </c>
      <c r="C5963" s="384">
        <f t="shared" si="869"/>
        <v>45839</v>
      </c>
      <c r="D5963" s="384">
        <f t="shared" si="869"/>
        <v>45869</v>
      </c>
      <c r="E5963" s="385">
        <f ca="1">IFERROR(INDEX('3. GRI Pricing'!$A$16:$AP$616,MATCH('PBI data'!$B5963,'3. GRI Pricing'!$A$16:$A$616,0),MATCH('PBI data'!$D5963,'3. GRI Pricing'!$A$16:$AP$16,0)),0)</f>
        <v>0</v>
      </c>
    </row>
    <row r="5964" spans="1:5" x14ac:dyDescent="0.25">
      <c r="B5964" s="1">
        <f t="shared" ca="1" si="870"/>
        <v>0</v>
      </c>
      <c r="C5964" s="384">
        <f t="shared" si="869"/>
        <v>45870</v>
      </c>
      <c r="D5964" s="384">
        <f t="shared" si="869"/>
        <v>45900</v>
      </c>
      <c r="E5964" s="385">
        <f ca="1">IFERROR(INDEX('3. GRI Pricing'!$A$16:$AP$616,MATCH('PBI data'!$B5964,'3. GRI Pricing'!$A$16:$A$616,0),MATCH('PBI data'!$D5964,'3. GRI Pricing'!$A$16:$AP$16,0)),0)</f>
        <v>0</v>
      </c>
    </row>
    <row r="5965" spans="1:5" x14ac:dyDescent="0.25">
      <c r="B5965" s="1">
        <f t="shared" ca="1" si="870"/>
        <v>0</v>
      </c>
      <c r="C5965" s="384">
        <f t="shared" si="869"/>
        <v>45901</v>
      </c>
      <c r="D5965" s="384">
        <f t="shared" si="869"/>
        <v>45930</v>
      </c>
      <c r="E5965" s="385">
        <f ca="1">IFERROR(INDEX('3. GRI Pricing'!$A$16:$AP$616,MATCH('PBI data'!$B5965,'3. GRI Pricing'!$A$16:$A$616,0),MATCH('PBI data'!$D5965,'3. GRI Pricing'!$A$16:$AP$16,0)),0)</f>
        <v>0</v>
      </c>
    </row>
    <row r="5966" spans="1:5" x14ac:dyDescent="0.25">
      <c r="A5966" s="381">
        <f>A5954+1</f>
        <v>498</v>
      </c>
      <c r="B5966" s="383">
        <f ca="1">OFFSET('3. GRI Pricing'!$A$16,'PBI data'!A5966,0)</f>
        <v>0</v>
      </c>
      <c r="C5966" s="384">
        <f t="shared" si="869"/>
        <v>45566</v>
      </c>
      <c r="D5966" s="384">
        <f t="shared" si="869"/>
        <v>45596</v>
      </c>
      <c r="E5966" s="385">
        <f ca="1">IFERROR(INDEX('3. GRI Pricing'!$A$16:$AP$616,MATCH('PBI data'!$B5966,'3. GRI Pricing'!$A$16:$A$616,0),MATCH('PBI data'!$D5966,'3. GRI Pricing'!$A$16:$AP$16,0)),0)</f>
        <v>0</v>
      </c>
    </row>
    <row r="5967" spans="1:5" x14ac:dyDescent="0.25">
      <c r="B5967" s="1">
        <f ca="1">B5966</f>
        <v>0</v>
      </c>
      <c r="C5967" s="384">
        <f t="shared" ref="C5967:D5982" si="871">C5955</f>
        <v>45597</v>
      </c>
      <c r="D5967" s="384">
        <f t="shared" si="871"/>
        <v>45626</v>
      </c>
      <c r="E5967" s="385">
        <f ca="1">IFERROR(INDEX('3. GRI Pricing'!$A$16:$AP$616,MATCH('PBI data'!$B5967,'3. GRI Pricing'!$A$16:$A$616,0),MATCH('PBI data'!$D5967,'3. GRI Pricing'!$A$16:$AP$16,0)),0)</f>
        <v>0</v>
      </c>
    </row>
    <row r="5968" spans="1:5" x14ac:dyDescent="0.25">
      <c r="B5968" s="1">
        <f t="shared" ref="B5968:B5977" ca="1" si="872">B5967</f>
        <v>0</v>
      </c>
      <c r="C5968" s="384">
        <f t="shared" si="871"/>
        <v>45627</v>
      </c>
      <c r="D5968" s="384">
        <f t="shared" si="871"/>
        <v>45657</v>
      </c>
      <c r="E5968" s="385">
        <f ca="1">IFERROR(INDEX('3. GRI Pricing'!$A$16:$AP$616,MATCH('PBI data'!$B5968,'3. GRI Pricing'!$A$16:$A$616,0),MATCH('PBI data'!$D5968,'3. GRI Pricing'!$A$16:$AP$16,0)),0)</f>
        <v>0</v>
      </c>
    </row>
    <row r="5969" spans="1:5" x14ac:dyDescent="0.25">
      <c r="B5969" s="1">
        <f t="shared" ca="1" si="872"/>
        <v>0</v>
      </c>
      <c r="C5969" s="384">
        <f t="shared" si="871"/>
        <v>45658</v>
      </c>
      <c r="D5969" s="384">
        <f t="shared" si="871"/>
        <v>45688</v>
      </c>
      <c r="E5969" s="385">
        <f ca="1">IFERROR(INDEX('3. GRI Pricing'!$A$16:$AP$616,MATCH('PBI data'!$B5969,'3. GRI Pricing'!$A$16:$A$616,0),MATCH('PBI data'!$D5969,'3. GRI Pricing'!$A$16:$AP$16,0)),0)</f>
        <v>0</v>
      </c>
    </row>
    <row r="5970" spans="1:5" x14ac:dyDescent="0.25">
      <c r="B5970" s="1">
        <f t="shared" ca="1" si="872"/>
        <v>0</v>
      </c>
      <c r="C5970" s="384">
        <f t="shared" si="871"/>
        <v>45689</v>
      </c>
      <c r="D5970" s="384">
        <f t="shared" si="871"/>
        <v>45716</v>
      </c>
      <c r="E5970" s="385">
        <f ca="1">IFERROR(INDEX('3. GRI Pricing'!$A$16:$AP$616,MATCH('PBI data'!$B5970,'3. GRI Pricing'!$A$16:$A$616,0),MATCH('PBI data'!$D5970,'3. GRI Pricing'!$A$16:$AP$16,0)),0)</f>
        <v>0</v>
      </c>
    </row>
    <row r="5971" spans="1:5" x14ac:dyDescent="0.25">
      <c r="B5971" s="1">
        <f t="shared" ca="1" si="872"/>
        <v>0</v>
      </c>
      <c r="C5971" s="384">
        <f t="shared" si="871"/>
        <v>45717</v>
      </c>
      <c r="D5971" s="384">
        <f t="shared" si="871"/>
        <v>45747</v>
      </c>
      <c r="E5971" s="385">
        <f ca="1">IFERROR(INDEX('3. GRI Pricing'!$A$16:$AP$616,MATCH('PBI data'!$B5971,'3. GRI Pricing'!$A$16:$A$616,0),MATCH('PBI data'!$D5971,'3. GRI Pricing'!$A$16:$AP$16,0)),0)</f>
        <v>0</v>
      </c>
    </row>
    <row r="5972" spans="1:5" x14ac:dyDescent="0.25">
      <c r="B5972" s="1">
        <f t="shared" ca="1" si="872"/>
        <v>0</v>
      </c>
      <c r="C5972" s="384">
        <f t="shared" si="871"/>
        <v>45748</v>
      </c>
      <c r="D5972" s="384">
        <f t="shared" si="871"/>
        <v>45777</v>
      </c>
      <c r="E5972" s="385">
        <f ca="1">IFERROR(INDEX('3. GRI Pricing'!$A$16:$AP$616,MATCH('PBI data'!$B5972,'3. GRI Pricing'!$A$16:$A$616,0),MATCH('PBI data'!$D5972,'3. GRI Pricing'!$A$16:$AP$16,0)),0)</f>
        <v>0</v>
      </c>
    </row>
    <row r="5973" spans="1:5" x14ac:dyDescent="0.25">
      <c r="B5973" s="1">
        <f t="shared" ca="1" si="872"/>
        <v>0</v>
      </c>
      <c r="C5973" s="384">
        <f t="shared" si="871"/>
        <v>45778</v>
      </c>
      <c r="D5973" s="384">
        <f t="shared" si="871"/>
        <v>45808</v>
      </c>
      <c r="E5973" s="385">
        <f ca="1">IFERROR(INDEX('3. GRI Pricing'!$A$16:$AP$616,MATCH('PBI data'!$B5973,'3. GRI Pricing'!$A$16:$A$616,0),MATCH('PBI data'!$D5973,'3. GRI Pricing'!$A$16:$AP$16,0)),0)</f>
        <v>0</v>
      </c>
    </row>
    <row r="5974" spans="1:5" x14ac:dyDescent="0.25">
      <c r="B5974" s="1">
        <f t="shared" ca="1" si="872"/>
        <v>0</v>
      </c>
      <c r="C5974" s="384">
        <f t="shared" si="871"/>
        <v>45809</v>
      </c>
      <c r="D5974" s="384">
        <f t="shared" si="871"/>
        <v>45838</v>
      </c>
      <c r="E5974" s="385">
        <f ca="1">IFERROR(INDEX('3. GRI Pricing'!$A$16:$AP$616,MATCH('PBI data'!$B5974,'3. GRI Pricing'!$A$16:$A$616,0),MATCH('PBI data'!$D5974,'3. GRI Pricing'!$A$16:$AP$16,0)),0)</f>
        <v>0</v>
      </c>
    </row>
    <row r="5975" spans="1:5" x14ac:dyDescent="0.25">
      <c r="B5975" s="1">
        <f t="shared" ca="1" si="872"/>
        <v>0</v>
      </c>
      <c r="C5975" s="384">
        <f t="shared" si="871"/>
        <v>45839</v>
      </c>
      <c r="D5975" s="384">
        <f t="shared" si="871"/>
        <v>45869</v>
      </c>
      <c r="E5975" s="385">
        <f ca="1">IFERROR(INDEX('3. GRI Pricing'!$A$16:$AP$616,MATCH('PBI data'!$B5975,'3. GRI Pricing'!$A$16:$A$616,0),MATCH('PBI data'!$D5975,'3. GRI Pricing'!$A$16:$AP$16,0)),0)</f>
        <v>0</v>
      </c>
    </row>
    <row r="5976" spans="1:5" x14ac:dyDescent="0.25">
      <c r="B5976" s="1">
        <f t="shared" ca="1" si="872"/>
        <v>0</v>
      </c>
      <c r="C5976" s="384">
        <f t="shared" si="871"/>
        <v>45870</v>
      </c>
      <c r="D5976" s="384">
        <f t="shared" si="871"/>
        <v>45900</v>
      </c>
      <c r="E5976" s="385">
        <f ca="1">IFERROR(INDEX('3. GRI Pricing'!$A$16:$AP$616,MATCH('PBI data'!$B5976,'3. GRI Pricing'!$A$16:$A$616,0),MATCH('PBI data'!$D5976,'3. GRI Pricing'!$A$16:$AP$16,0)),0)</f>
        <v>0</v>
      </c>
    </row>
    <row r="5977" spans="1:5" x14ac:dyDescent="0.25">
      <c r="B5977" s="1">
        <f t="shared" ca="1" si="872"/>
        <v>0</v>
      </c>
      <c r="C5977" s="384">
        <f t="shared" si="871"/>
        <v>45901</v>
      </c>
      <c r="D5977" s="384">
        <f t="shared" si="871"/>
        <v>45930</v>
      </c>
      <c r="E5977" s="385">
        <f ca="1">IFERROR(INDEX('3. GRI Pricing'!$A$16:$AP$616,MATCH('PBI data'!$B5977,'3. GRI Pricing'!$A$16:$A$616,0),MATCH('PBI data'!$D5977,'3. GRI Pricing'!$A$16:$AP$16,0)),0)</f>
        <v>0</v>
      </c>
    </row>
    <row r="5978" spans="1:5" x14ac:dyDescent="0.25">
      <c r="A5978" s="381">
        <f>A5966+1</f>
        <v>499</v>
      </c>
      <c r="B5978" s="383">
        <f ca="1">OFFSET('3. GRI Pricing'!$A$16,'PBI data'!A5978,0)</f>
        <v>0</v>
      </c>
      <c r="C5978" s="384">
        <f t="shared" si="871"/>
        <v>45566</v>
      </c>
      <c r="D5978" s="384">
        <f t="shared" si="871"/>
        <v>45596</v>
      </c>
      <c r="E5978" s="385">
        <f ca="1">IFERROR(INDEX('3. GRI Pricing'!$A$16:$AP$616,MATCH('PBI data'!$B5978,'3. GRI Pricing'!$A$16:$A$616,0),MATCH('PBI data'!$D5978,'3. GRI Pricing'!$A$16:$AP$16,0)),0)</f>
        <v>0</v>
      </c>
    </row>
    <row r="5979" spans="1:5" x14ac:dyDescent="0.25">
      <c r="B5979" s="1">
        <f ca="1">B5978</f>
        <v>0</v>
      </c>
      <c r="C5979" s="384">
        <f t="shared" si="871"/>
        <v>45597</v>
      </c>
      <c r="D5979" s="384">
        <f t="shared" si="871"/>
        <v>45626</v>
      </c>
      <c r="E5979" s="385">
        <f ca="1">IFERROR(INDEX('3. GRI Pricing'!$A$16:$AP$616,MATCH('PBI data'!$B5979,'3. GRI Pricing'!$A$16:$A$616,0),MATCH('PBI data'!$D5979,'3. GRI Pricing'!$A$16:$AP$16,0)),0)</f>
        <v>0</v>
      </c>
    </row>
    <row r="5980" spans="1:5" x14ac:dyDescent="0.25">
      <c r="B5980" s="1">
        <f t="shared" ref="B5980:B5989" ca="1" si="873">B5979</f>
        <v>0</v>
      </c>
      <c r="C5980" s="384">
        <f t="shared" si="871"/>
        <v>45627</v>
      </c>
      <c r="D5980" s="384">
        <f t="shared" si="871"/>
        <v>45657</v>
      </c>
      <c r="E5980" s="385">
        <f ca="1">IFERROR(INDEX('3. GRI Pricing'!$A$16:$AP$616,MATCH('PBI data'!$B5980,'3. GRI Pricing'!$A$16:$A$616,0),MATCH('PBI data'!$D5980,'3. GRI Pricing'!$A$16:$AP$16,0)),0)</f>
        <v>0</v>
      </c>
    </row>
    <row r="5981" spans="1:5" x14ac:dyDescent="0.25">
      <c r="B5981" s="1">
        <f t="shared" ca="1" si="873"/>
        <v>0</v>
      </c>
      <c r="C5981" s="384">
        <f t="shared" si="871"/>
        <v>45658</v>
      </c>
      <c r="D5981" s="384">
        <f t="shared" si="871"/>
        <v>45688</v>
      </c>
      <c r="E5981" s="385">
        <f ca="1">IFERROR(INDEX('3. GRI Pricing'!$A$16:$AP$616,MATCH('PBI data'!$B5981,'3. GRI Pricing'!$A$16:$A$616,0),MATCH('PBI data'!$D5981,'3. GRI Pricing'!$A$16:$AP$16,0)),0)</f>
        <v>0</v>
      </c>
    </row>
    <row r="5982" spans="1:5" x14ac:dyDescent="0.25">
      <c r="B5982" s="1">
        <f t="shared" ca="1" si="873"/>
        <v>0</v>
      </c>
      <c r="C5982" s="384">
        <f t="shared" si="871"/>
        <v>45689</v>
      </c>
      <c r="D5982" s="384">
        <f t="shared" si="871"/>
        <v>45716</v>
      </c>
      <c r="E5982" s="385">
        <f ca="1">IFERROR(INDEX('3. GRI Pricing'!$A$16:$AP$616,MATCH('PBI data'!$B5982,'3. GRI Pricing'!$A$16:$A$616,0),MATCH('PBI data'!$D5982,'3. GRI Pricing'!$A$16:$AP$16,0)),0)</f>
        <v>0</v>
      </c>
    </row>
    <row r="5983" spans="1:5" x14ac:dyDescent="0.25">
      <c r="B5983" s="1">
        <f t="shared" ca="1" si="873"/>
        <v>0</v>
      </c>
      <c r="C5983" s="384">
        <f t="shared" ref="C5983:D5998" si="874">C5971</f>
        <v>45717</v>
      </c>
      <c r="D5983" s="384">
        <f t="shared" si="874"/>
        <v>45747</v>
      </c>
      <c r="E5983" s="385">
        <f ca="1">IFERROR(INDEX('3. GRI Pricing'!$A$16:$AP$616,MATCH('PBI data'!$B5983,'3. GRI Pricing'!$A$16:$A$616,0),MATCH('PBI data'!$D5983,'3. GRI Pricing'!$A$16:$AP$16,0)),0)</f>
        <v>0</v>
      </c>
    </row>
    <row r="5984" spans="1:5" x14ac:dyDescent="0.25">
      <c r="B5984" s="1">
        <f t="shared" ca="1" si="873"/>
        <v>0</v>
      </c>
      <c r="C5984" s="384">
        <f t="shared" si="874"/>
        <v>45748</v>
      </c>
      <c r="D5984" s="384">
        <f t="shared" si="874"/>
        <v>45777</v>
      </c>
      <c r="E5984" s="385">
        <f ca="1">IFERROR(INDEX('3. GRI Pricing'!$A$16:$AP$616,MATCH('PBI data'!$B5984,'3. GRI Pricing'!$A$16:$A$616,0),MATCH('PBI data'!$D5984,'3. GRI Pricing'!$A$16:$AP$16,0)),0)</f>
        <v>0</v>
      </c>
    </row>
    <row r="5985" spans="1:5" x14ac:dyDescent="0.25">
      <c r="B5985" s="1">
        <f t="shared" ca="1" si="873"/>
        <v>0</v>
      </c>
      <c r="C5985" s="384">
        <f t="shared" si="874"/>
        <v>45778</v>
      </c>
      <c r="D5985" s="384">
        <f t="shared" si="874"/>
        <v>45808</v>
      </c>
      <c r="E5985" s="385">
        <f ca="1">IFERROR(INDEX('3. GRI Pricing'!$A$16:$AP$616,MATCH('PBI data'!$B5985,'3. GRI Pricing'!$A$16:$A$616,0),MATCH('PBI data'!$D5985,'3. GRI Pricing'!$A$16:$AP$16,0)),0)</f>
        <v>0</v>
      </c>
    </row>
    <row r="5986" spans="1:5" x14ac:dyDescent="0.25">
      <c r="B5986" s="1">
        <f t="shared" ca="1" si="873"/>
        <v>0</v>
      </c>
      <c r="C5986" s="384">
        <f t="shared" si="874"/>
        <v>45809</v>
      </c>
      <c r="D5986" s="384">
        <f t="shared" si="874"/>
        <v>45838</v>
      </c>
      <c r="E5986" s="385">
        <f ca="1">IFERROR(INDEX('3. GRI Pricing'!$A$16:$AP$616,MATCH('PBI data'!$B5986,'3. GRI Pricing'!$A$16:$A$616,0),MATCH('PBI data'!$D5986,'3. GRI Pricing'!$A$16:$AP$16,0)),0)</f>
        <v>0</v>
      </c>
    </row>
    <row r="5987" spans="1:5" x14ac:dyDescent="0.25">
      <c r="B5987" s="1">
        <f t="shared" ca="1" si="873"/>
        <v>0</v>
      </c>
      <c r="C5987" s="384">
        <f t="shared" si="874"/>
        <v>45839</v>
      </c>
      <c r="D5987" s="384">
        <f t="shared" si="874"/>
        <v>45869</v>
      </c>
      <c r="E5987" s="385">
        <f ca="1">IFERROR(INDEX('3. GRI Pricing'!$A$16:$AP$616,MATCH('PBI data'!$B5987,'3. GRI Pricing'!$A$16:$A$616,0),MATCH('PBI data'!$D5987,'3. GRI Pricing'!$A$16:$AP$16,0)),0)</f>
        <v>0</v>
      </c>
    </row>
    <row r="5988" spans="1:5" x14ac:dyDescent="0.25">
      <c r="B5988" s="1">
        <f t="shared" ca="1" si="873"/>
        <v>0</v>
      </c>
      <c r="C5988" s="384">
        <f t="shared" si="874"/>
        <v>45870</v>
      </c>
      <c r="D5988" s="384">
        <f t="shared" si="874"/>
        <v>45900</v>
      </c>
      <c r="E5988" s="385">
        <f ca="1">IFERROR(INDEX('3. GRI Pricing'!$A$16:$AP$616,MATCH('PBI data'!$B5988,'3. GRI Pricing'!$A$16:$A$616,0),MATCH('PBI data'!$D5988,'3. GRI Pricing'!$A$16:$AP$16,0)),0)</f>
        <v>0</v>
      </c>
    </row>
    <row r="5989" spans="1:5" x14ac:dyDescent="0.25">
      <c r="B5989" s="1">
        <f t="shared" ca="1" si="873"/>
        <v>0</v>
      </c>
      <c r="C5989" s="384">
        <f t="shared" si="874"/>
        <v>45901</v>
      </c>
      <c r="D5989" s="384">
        <f t="shared" si="874"/>
        <v>45930</v>
      </c>
      <c r="E5989" s="385">
        <f ca="1">IFERROR(INDEX('3. GRI Pricing'!$A$16:$AP$616,MATCH('PBI data'!$B5989,'3. GRI Pricing'!$A$16:$A$616,0),MATCH('PBI data'!$D5989,'3. GRI Pricing'!$A$16:$AP$16,0)),0)</f>
        <v>0</v>
      </c>
    </row>
    <row r="5990" spans="1:5" x14ac:dyDescent="0.25">
      <c r="A5990" s="381">
        <f>A5978+1</f>
        <v>500</v>
      </c>
      <c r="B5990" s="383">
        <f ca="1">OFFSET('3. GRI Pricing'!$A$16,'PBI data'!A5990,0)</f>
        <v>0</v>
      </c>
      <c r="C5990" s="384">
        <f t="shared" si="874"/>
        <v>45566</v>
      </c>
      <c r="D5990" s="384">
        <f t="shared" si="874"/>
        <v>45596</v>
      </c>
      <c r="E5990" s="385">
        <f ca="1">IFERROR(INDEX('3. GRI Pricing'!$A$16:$AP$616,MATCH('PBI data'!$B5990,'3. GRI Pricing'!$A$16:$A$616,0),MATCH('PBI data'!$D5990,'3. GRI Pricing'!$A$16:$AP$16,0)),0)</f>
        <v>0</v>
      </c>
    </row>
    <row r="5991" spans="1:5" x14ac:dyDescent="0.25">
      <c r="B5991" s="1">
        <f ca="1">B5990</f>
        <v>0</v>
      </c>
      <c r="C5991" s="384">
        <f t="shared" si="874"/>
        <v>45597</v>
      </c>
      <c r="D5991" s="384">
        <f t="shared" si="874"/>
        <v>45626</v>
      </c>
      <c r="E5991" s="385">
        <f ca="1">IFERROR(INDEX('3. GRI Pricing'!$A$16:$AP$616,MATCH('PBI data'!$B5991,'3. GRI Pricing'!$A$16:$A$616,0),MATCH('PBI data'!$D5991,'3. GRI Pricing'!$A$16:$AP$16,0)),0)</f>
        <v>0</v>
      </c>
    </row>
    <row r="5992" spans="1:5" x14ac:dyDescent="0.25">
      <c r="B5992" s="1">
        <f t="shared" ref="B5992:B6001" ca="1" si="875">B5991</f>
        <v>0</v>
      </c>
      <c r="C5992" s="384">
        <f t="shared" si="874"/>
        <v>45627</v>
      </c>
      <c r="D5992" s="384">
        <f t="shared" si="874"/>
        <v>45657</v>
      </c>
      <c r="E5992" s="385">
        <f ca="1">IFERROR(INDEX('3. GRI Pricing'!$A$16:$AP$616,MATCH('PBI data'!$B5992,'3. GRI Pricing'!$A$16:$A$616,0),MATCH('PBI data'!$D5992,'3. GRI Pricing'!$A$16:$AP$16,0)),0)</f>
        <v>0</v>
      </c>
    </row>
    <row r="5993" spans="1:5" x14ac:dyDescent="0.25">
      <c r="B5993" s="1">
        <f t="shared" ca="1" si="875"/>
        <v>0</v>
      </c>
      <c r="C5993" s="384">
        <f t="shared" si="874"/>
        <v>45658</v>
      </c>
      <c r="D5993" s="384">
        <f t="shared" si="874"/>
        <v>45688</v>
      </c>
      <c r="E5993" s="385">
        <f ca="1">IFERROR(INDEX('3. GRI Pricing'!$A$16:$AP$616,MATCH('PBI data'!$B5993,'3. GRI Pricing'!$A$16:$A$616,0),MATCH('PBI data'!$D5993,'3. GRI Pricing'!$A$16:$AP$16,0)),0)</f>
        <v>0</v>
      </c>
    </row>
    <row r="5994" spans="1:5" x14ac:dyDescent="0.25">
      <c r="B5994" s="1">
        <f t="shared" ca="1" si="875"/>
        <v>0</v>
      </c>
      <c r="C5994" s="384">
        <f t="shared" si="874"/>
        <v>45689</v>
      </c>
      <c r="D5994" s="384">
        <f t="shared" si="874"/>
        <v>45716</v>
      </c>
      <c r="E5994" s="385">
        <f ca="1">IFERROR(INDEX('3. GRI Pricing'!$A$16:$AP$616,MATCH('PBI data'!$B5994,'3. GRI Pricing'!$A$16:$A$616,0),MATCH('PBI data'!$D5994,'3. GRI Pricing'!$A$16:$AP$16,0)),0)</f>
        <v>0</v>
      </c>
    </row>
    <row r="5995" spans="1:5" x14ac:dyDescent="0.25">
      <c r="B5995" s="1">
        <f t="shared" ca="1" si="875"/>
        <v>0</v>
      </c>
      <c r="C5995" s="384">
        <f t="shared" si="874"/>
        <v>45717</v>
      </c>
      <c r="D5995" s="384">
        <f t="shared" si="874"/>
        <v>45747</v>
      </c>
      <c r="E5995" s="385">
        <f ca="1">IFERROR(INDEX('3. GRI Pricing'!$A$16:$AP$616,MATCH('PBI data'!$B5995,'3. GRI Pricing'!$A$16:$A$616,0),MATCH('PBI data'!$D5995,'3. GRI Pricing'!$A$16:$AP$16,0)),0)</f>
        <v>0</v>
      </c>
    </row>
    <row r="5996" spans="1:5" x14ac:dyDescent="0.25">
      <c r="B5996" s="1">
        <f t="shared" ca="1" si="875"/>
        <v>0</v>
      </c>
      <c r="C5996" s="384">
        <f t="shared" si="874"/>
        <v>45748</v>
      </c>
      <c r="D5996" s="384">
        <f t="shared" si="874"/>
        <v>45777</v>
      </c>
      <c r="E5996" s="385">
        <f ca="1">IFERROR(INDEX('3. GRI Pricing'!$A$16:$AP$616,MATCH('PBI data'!$B5996,'3. GRI Pricing'!$A$16:$A$616,0),MATCH('PBI data'!$D5996,'3. GRI Pricing'!$A$16:$AP$16,0)),0)</f>
        <v>0</v>
      </c>
    </row>
    <row r="5997" spans="1:5" x14ac:dyDescent="0.25">
      <c r="B5997" s="1">
        <f t="shared" ca="1" si="875"/>
        <v>0</v>
      </c>
      <c r="C5997" s="384">
        <f t="shared" si="874"/>
        <v>45778</v>
      </c>
      <c r="D5997" s="384">
        <f t="shared" si="874"/>
        <v>45808</v>
      </c>
      <c r="E5997" s="385">
        <f ca="1">IFERROR(INDEX('3. GRI Pricing'!$A$16:$AP$616,MATCH('PBI data'!$B5997,'3. GRI Pricing'!$A$16:$A$616,0),MATCH('PBI data'!$D5997,'3. GRI Pricing'!$A$16:$AP$16,0)),0)</f>
        <v>0</v>
      </c>
    </row>
    <row r="5998" spans="1:5" x14ac:dyDescent="0.25">
      <c r="B5998" s="1">
        <f t="shared" ca="1" si="875"/>
        <v>0</v>
      </c>
      <c r="C5998" s="384">
        <f t="shared" si="874"/>
        <v>45809</v>
      </c>
      <c r="D5998" s="384">
        <f t="shared" si="874"/>
        <v>45838</v>
      </c>
      <c r="E5998" s="385">
        <f ca="1">IFERROR(INDEX('3. GRI Pricing'!$A$16:$AP$616,MATCH('PBI data'!$B5998,'3. GRI Pricing'!$A$16:$A$616,0),MATCH('PBI data'!$D5998,'3. GRI Pricing'!$A$16:$AP$16,0)),0)</f>
        <v>0</v>
      </c>
    </row>
    <row r="5999" spans="1:5" x14ac:dyDescent="0.25">
      <c r="B5999" s="1">
        <f t="shared" ca="1" si="875"/>
        <v>0</v>
      </c>
      <c r="C5999" s="384">
        <f t="shared" ref="C5999:D6014" si="876">C5987</f>
        <v>45839</v>
      </c>
      <c r="D5999" s="384">
        <f t="shared" si="876"/>
        <v>45869</v>
      </c>
      <c r="E5999" s="385">
        <f ca="1">IFERROR(INDEX('3. GRI Pricing'!$A$16:$AP$616,MATCH('PBI data'!$B5999,'3. GRI Pricing'!$A$16:$A$616,0),MATCH('PBI data'!$D5999,'3. GRI Pricing'!$A$16:$AP$16,0)),0)</f>
        <v>0</v>
      </c>
    </row>
    <row r="6000" spans="1:5" x14ac:dyDescent="0.25">
      <c r="B6000" s="1">
        <f t="shared" ca="1" si="875"/>
        <v>0</v>
      </c>
      <c r="C6000" s="384">
        <f t="shared" si="876"/>
        <v>45870</v>
      </c>
      <c r="D6000" s="384">
        <f t="shared" si="876"/>
        <v>45900</v>
      </c>
      <c r="E6000" s="385">
        <f ca="1">IFERROR(INDEX('3. GRI Pricing'!$A$16:$AP$616,MATCH('PBI data'!$B6000,'3. GRI Pricing'!$A$16:$A$616,0),MATCH('PBI data'!$D6000,'3. GRI Pricing'!$A$16:$AP$16,0)),0)</f>
        <v>0</v>
      </c>
    </row>
    <row r="6001" spans="1:5" x14ac:dyDescent="0.25">
      <c r="B6001" s="1">
        <f t="shared" ca="1" si="875"/>
        <v>0</v>
      </c>
      <c r="C6001" s="384">
        <f t="shared" si="876"/>
        <v>45901</v>
      </c>
      <c r="D6001" s="384">
        <f t="shared" si="876"/>
        <v>45930</v>
      </c>
      <c r="E6001" s="385">
        <f ca="1">IFERROR(INDEX('3. GRI Pricing'!$A$16:$AP$616,MATCH('PBI data'!$B6001,'3. GRI Pricing'!$A$16:$A$616,0),MATCH('PBI data'!$D6001,'3. GRI Pricing'!$A$16:$AP$16,0)),0)</f>
        <v>0</v>
      </c>
    </row>
    <row r="6002" spans="1:5" x14ac:dyDescent="0.25">
      <c r="A6002" s="381">
        <f>A5990+1</f>
        <v>501</v>
      </c>
      <c r="B6002" s="383">
        <f ca="1">OFFSET('3. GRI Pricing'!$A$16,'PBI data'!A6002,0)</f>
        <v>0</v>
      </c>
      <c r="C6002" s="384">
        <f t="shared" si="876"/>
        <v>45566</v>
      </c>
      <c r="D6002" s="384">
        <f t="shared" si="876"/>
        <v>45596</v>
      </c>
      <c r="E6002" s="385">
        <f ca="1">IFERROR(INDEX('3. GRI Pricing'!$A$16:$AP$616,MATCH('PBI data'!$B6002,'3. GRI Pricing'!$A$16:$A$616,0),MATCH('PBI data'!$D6002,'3. GRI Pricing'!$A$16:$AP$16,0)),0)</f>
        <v>0</v>
      </c>
    </row>
    <row r="6003" spans="1:5" x14ac:dyDescent="0.25">
      <c r="B6003" s="1">
        <f ca="1">B6002</f>
        <v>0</v>
      </c>
      <c r="C6003" s="384">
        <f t="shared" si="876"/>
        <v>45597</v>
      </c>
      <c r="D6003" s="384">
        <f t="shared" si="876"/>
        <v>45626</v>
      </c>
      <c r="E6003" s="385">
        <f ca="1">IFERROR(INDEX('3. GRI Pricing'!$A$16:$AP$616,MATCH('PBI data'!$B6003,'3. GRI Pricing'!$A$16:$A$616,0),MATCH('PBI data'!$D6003,'3. GRI Pricing'!$A$16:$AP$16,0)),0)</f>
        <v>0</v>
      </c>
    </row>
    <row r="6004" spans="1:5" x14ac:dyDescent="0.25">
      <c r="B6004" s="1">
        <f t="shared" ref="B6004:B6013" ca="1" si="877">B6003</f>
        <v>0</v>
      </c>
      <c r="C6004" s="384">
        <f t="shared" si="876"/>
        <v>45627</v>
      </c>
      <c r="D6004" s="384">
        <f t="shared" si="876"/>
        <v>45657</v>
      </c>
      <c r="E6004" s="385">
        <f ca="1">IFERROR(INDEX('3. GRI Pricing'!$A$16:$AP$616,MATCH('PBI data'!$B6004,'3. GRI Pricing'!$A$16:$A$616,0),MATCH('PBI data'!$D6004,'3. GRI Pricing'!$A$16:$AP$16,0)),0)</f>
        <v>0</v>
      </c>
    </row>
    <row r="6005" spans="1:5" x14ac:dyDescent="0.25">
      <c r="B6005" s="1">
        <f t="shared" ca="1" si="877"/>
        <v>0</v>
      </c>
      <c r="C6005" s="384">
        <f t="shared" si="876"/>
        <v>45658</v>
      </c>
      <c r="D6005" s="384">
        <f t="shared" si="876"/>
        <v>45688</v>
      </c>
      <c r="E6005" s="385">
        <f ca="1">IFERROR(INDEX('3. GRI Pricing'!$A$16:$AP$616,MATCH('PBI data'!$B6005,'3. GRI Pricing'!$A$16:$A$616,0),MATCH('PBI data'!$D6005,'3. GRI Pricing'!$A$16:$AP$16,0)),0)</f>
        <v>0</v>
      </c>
    </row>
    <row r="6006" spans="1:5" x14ac:dyDescent="0.25">
      <c r="B6006" s="1">
        <f t="shared" ca="1" si="877"/>
        <v>0</v>
      </c>
      <c r="C6006" s="384">
        <f t="shared" si="876"/>
        <v>45689</v>
      </c>
      <c r="D6006" s="384">
        <f t="shared" si="876"/>
        <v>45716</v>
      </c>
      <c r="E6006" s="385">
        <f ca="1">IFERROR(INDEX('3. GRI Pricing'!$A$16:$AP$616,MATCH('PBI data'!$B6006,'3. GRI Pricing'!$A$16:$A$616,0),MATCH('PBI data'!$D6006,'3. GRI Pricing'!$A$16:$AP$16,0)),0)</f>
        <v>0</v>
      </c>
    </row>
    <row r="6007" spans="1:5" x14ac:dyDescent="0.25">
      <c r="B6007" s="1">
        <f t="shared" ca="1" si="877"/>
        <v>0</v>
      </c>
      <c r="C6007" s="384">
        <f t="shared" si="876"/>
        <v>45717</v>
      </c>
      <c r="D6007" s="384">
        <f t="shared" si="876"/>
        <v>45747</v>
      </c>
      <c r="E6007" s="385">
        <f ca="1">IFERROR(INDEX('3. GRI Pricing'!$A$16:$AP$616,MATCH('PBI data'!$B6007,'3. GRI Pricing'!$A$16:$A$616,0),MATCH('PBI data'!$D6007,'3. GRI Pricing'!$A$16:$AP$16,0)),0)</f>
        <v>0</v>
      </c>
    </row>
    <row r="6008" spans="1:5" x14ac:dyDescent="0.25">
      <c r="B6008" s="1">
        <f t="shared" ca="1" si="877"/>
        <v>0</v>
      </c>
      <c r="C6008" s="384">
        <f t="shared" si="876"/>
        <v>45748</v>
      </c>
      <c r="D6008" s="384">
        <f t="shared" si="876"/>
        <v>45777</v>
      </c>
      <c r="E6008" s="385">
        <f ca="1">IFERROR(INDEX('3. GRI Pricing'!$A$16:$AP$616,MATCH('PBI data'!$B6008,'3. GRI Pricing'!$A$16:$A$616,0),MATCH('PBI data'!$D6008,'3. GRI Pricing'!$A$16:$AP$16,0)),0)</f>
        <v>0</v>
      </c>
    </row>
    <row r="6009" spans="1:5" x14ac:dyDescent="0.25">
      <c r="B6009" s="1">
        <f t="shared" ca="1" si="877"/>
        <v>0</v>
      </c>
      <c r="C6009" s="384">
        <f t="shared" si="876"/>
        <v>45778</v>
      </c>
      <c r="D6009" s="384">
        <f t="shared" si="876"/>
        <v>45808</v>
      </c>
      <c r="E6009" s="385">
        <f ca="1">IFERROR(INDEX('3. GRI Pricing'!$A$16:$AP$616,MATCH('PBI data'!$B6009,'3. GRI Pricing'!$A$16:$A$616,0),MATCH('PBI data'!$D6009,'3. GRI Pricing'!$A$16:$AP$16,0)),0)</f>
        <v>0</v>
      </c>
    </row>
    <row r="6010" spans="1:5" x14ac:dyDescent="0.25">
      <c r="B6010" s="1">
        <f t="shared" ca="1" si="877"/>
        <v>0</v>
      </c>
      <c r="C6010" s="384">
        <f t="shared" si="876"/>
        <v>45809</v>
      </c>
      <c r="D6010" s="384">
        <f t="shared" si="876"/>
        <v>45838</v>
      </c>
      <c r="E6010" s="385">
        <f ca="1">IFERROR(INDEX('3. GRI Pricing'!$A$16:$AP$616,MATCH('PBI data'!$B6010,'3. GRI Pricing'!$A$16:$A$616,0),MATCH('PBI data'!$D6010,'3. GRI Pricing'!$A$16:$AP$16,0)),0)</f>
        <v>0</v>
      </c>
    </row>
    <row r="6011" spans="1:5" x14ac:dyDescent="0.25">
      <c r="B6011" s="1">
        <f t="shared" ca="1" si="877"/>
        <v>0</v>
      </c>
      <c r="C6011" s="384">
        <f t="shared" si="876"/>
        <v>45839</v>
      </c>
      <c r="D6011" s="384">
        <f t="shared" si="876"/>
        <v>45869</v>
      </c>
      <c r="E6011" s="385">
        <f ca="1">IFERROR(INDEX('3. GRI Pricing'!$A$16:$AP$616,MATCH('PBI data'!$B6011,'3. GRI Pricing'!$A$16:$A$616,0),MATCH('PBI data'!$D6011,'3. GRI Pricing'!$A$16:$AP$16,0)),0)</f>
        <v>0</v>
      </c>
    </row>
    <row r="6012" spans="1:5" x14ac:dyDescent="0.25">
      <c r="B6012" s="1">
        <f t="shared" ca="1" si="877"/>
        <v>0</v>
      </c>
      <c r="C6012" s="384">
        <f t="shared" si="876"/>
        <v>45870</v>
      </c>
      <c r="D6012" s="384">
        <f t="shared" si="876"/>
        <v>45900</v>
      </c>
      <c r="E6012" s="385">
        <f ca="1">IFERROR(INDEX('3. GRI Pricing'!$A$16:$AP$616,MATCH('PBI data'!$B6012,'3. GRI Pricing'!$A$16:$A$616,0),MATCH('PBI data'!$D6012,'3. GRI Pricing'!$A$16:$AP$16,0)),0)</f>
        <v>0</v>
      </c>
    </row>
    <row r="6013" spans="1:5" x14ac:dyDescent="0.25">
      <c r="B6013" s="1">
        <f t="shared" ca="1" si="877"/>
        <v>0</v>
      </c>
      <c r="C6013" s="384">
        <f t="shared" si="876"/>
        <v>45901</v>
      </c>
      <c r="D6013" s="384">
        <f t="shared" si="876"/>
        <v>45930</v>
      </c>
      <c r="E6013" s="385">
        <f ca="1">IFERROR(INDEX('3. GRI Pricing'!$A$16:$AP$616,MATCH('PBI data'!$B6013,'3. GRI Pricing'!$A$16:$A$616,0),MATCH('PBI data'!$D6013,'3. GRI Pricing'!$A$16:$AP$16,0)),0)</f>
        <v>0</v>
      </c>
    </row>
    <row r="6014" spans="1:5" x14ac:dyDescent="0.25">
      <c r="A6014" s="381">
        <f>A6002+1</f>
        <v>502</v>
      </c>
      <c r="B6014" s="383">
        <f ca="1">OFFSET('3. GRI Pricing'!$A$16,'PBI data'!A6014,0)</f>
        <v>0</v>
      </c>
      <c r="C6014" s="384">
        <f t="shared" si="876"/>
        <v>45566</v>
      </c>
      <c r="D6014" s="384">
        <f t="shared" si="876"/>
        <v>45596</v>
      </c>
      <c r="E6014" s="385">
        <f ca="1">IFERROR(INDEX('3. GRI Pricing'!$A$16:$AP$616,MATCH('PBI data'!$B6014,'3. GRI Pricing'!$A$16:$A$616,0),MATCH('PBI data'!$D6014,'3. GRI Pricing'!$A$16:$AP$16,0)),0)</f>
        <v>0</v>
      </c>
    </row>
    <row r="6015" spans="1:5" x14ac:dyDescent="0.25">
      <c r="B6015" s="1">
        <f ca="1">B6014</f>
        <v>0</v>
      </c>
      <c r="C6015" s="384">
        <f t="shared" ref="C6015:D6030" si="878">C6003</f>
        <v>45597</v>
      </c>
      <c r="D6015" s="384">
        <f t="shared" si="878"/>
        <v>45626</v>
      </c>
      <c r="E6015" s="385">
        <f ca="1">IFERROR(INDEX('3. GRI Pricing'!$A$16:$AP$616,MATCH('PBI data'!$B6015,'3. GRI Pricing'!$A$16:$A$616,0),MATCH('PBI data'!$D6015,'3. GRI Pricing'!$A$16:$AP$16,0)),0)</f>
        <v>0</v>
      </c>
    </row>
    <row r="6016" spans="1:5" x14ac:dyDescent="0.25">
      <c r="B6016" s="1">
        <f t="shared" ref="B6016:B6025" ca="1" si="879">B6015</f>
        <v>0</v>
      </c>
      <c r="C6016" s="384">
        <f t="shared" si="878"/>
        <v>45627</v>
      </c>
      <c r="D6016" s="384">
        <f t="shared" si="878"/>
        <v>45657</v>
      </c>
      <c r="E6016" s="385">
        <f ca="1">IFERROR(INDEX('3. GRI Pricing'!$A$16:$AP$616,MATCH('PBI data'!$B6016,'3. GRI Pricing'!$A$16:$A$616,0),MATCH('PBI data'!$D6016,'3. GRI Pricing'!$A$16:$AP$16,0)),0)</f>
        <v>0</v>
      </c>
    </row>
    <row r="6017" spans="1:5" x14ac:dyDescent="0.25">
      <c r="B6017" s="1">
        <f t="shared" ca="1" si="879"/>
        <v>0</v>
      </c>
      <c r="C6017" s="384">
        <f t="shared" si="878"/>
        <v>45658</v>
      </c>
      <c r="D6017" s="384">
        <f t="shared" si="878"/>
        <v>45688</v>
      </c>
      <c r="E6017" s="385">
        <f ca="1">IFERROR(INDEX('3. GRI Pricing'!$A$16:$AP$616,MATCH('PBI data'!$B6017,'3. GRI Pricing'!$A$16:$A$616,0),MATCH('PBI data'!$D6017,'3. GRI Pricing'!$A$16:$AP$16,0)),0)</f>
        <v>0</v>
      </c>
    </row>
    <row r="6018" spans="1:5" x14ac:dyDescent="0.25">
      <c r="B6018" s="1">
        <f t="shared" ca="1" si="879"/>
        <v>0</v>
      </c>
      <c r="C6018" s="384">
        <f t="shared" si="878"/>
        <v>45689</v>
      </c>
      <c r="D6018" s="384">
        <f t="shared" si="878"/>
        <v>45716</v>
      </c>
      <c r="E6018" s="385">
        <f ca="1">IFERROR(INDEX('3. GRI Pricing'!$A$16:$AP$616,MATCH('PBI data'!$B6018,'3. GRI Pricing'!$A$16:$A$616,0),MATCH('PBI data'!$D6018,'3. GRI Pricing'!$A$16:$AP$16,0)),0)</f>
        <v>0</v>
      </c>
    </row>
    <row r="6019" spans="1:5" x14ac:dyDescent="0.25">
      <c r="B6019" s="1">
        <f t="shared" ca="1" si="879"/>
        <v>0</v>
      </c>
      <c r="C6019" s="384">
        <f t="shared" si="878"/>
        <v>45717</v>
      </c>
      <c r="D6019" s="384">
        <f t="shared" si="878"/>
        <v>45747</v>
      </c>
      <c r="E6019" s="385">
        <f ca="1">IFERROR(INDEX('3. GRI Pricing'!$A$16:$AP$616,MATCH('PBI data'!$B6019,'3. GRI Pricing'!$A$16:$A$616,0),MATCH('PBI data'!$D6019,'3. GRI Pricing'!$A$16:$AP$16,0)),0)</f>
        <v>0</v>
      </c>
    </row>
    <row r="6020" spans="1:5" x14ac:dyDescent="0.25">
      <c r="B6020" s="1">
        <f t="shared" ca="1" si="879"/>
        <v>0</v>
      </c>
      <c r="C6020" s="384">
        <f t="shared" si="878"/>
        <v>45748</v>
      </c>
      <c r="D6020" s="384">
        <f t="shared" si="878"/>
        <v>45777</v>
      </c>
      <c r="E6020" s="385">
        <f ca="1">IFERROR(INDEX('3. GRI Pricing'!$A$16:$AP$616,MATCH('PBI data'!$B6020,'3. GRI Pricing'!$A$16:$A$616,0),MATCH('PBI data'!$D6020,'3. GRI Pricing'!$A$16:$AP$16,0)),0)</f>
        <v>0</v>
      </c>
    </row>
    <row r="6021" spans="1:5" x14ac:dyDescent="0.25">
      <c r="B6021" s="1">
        <f t="shared" ca="1" si="879"/>
        <v>0</v>
      </c>
      <c r="C6021" s="384">
        <f t="shared" si="878"/>
        <v>45778</v>
      </c>
      <c r="D6021" s="384">
        <f t="shared" si="878"/>
        <v>45808</v>
      </c>
      <c r="E6021" s="385">
        <f ca="1">IFERROR(INDEX('3. GRI Pricing'!$A$16:$AP$616,MATCH('PBI data'!$B6021,'3. GRI Pricing'!$A$16:$A$616,0),MATCH('PBI data'!$D6021,'3. GRI Pricing'!$A$16:$AP$16,0)),0)</f>
        <v>0</v>
      </c>
    </row>
    <row r="6022" spans="1:5" x14ac:dyDescent="0.25">
      <c r="B6022" s="1">
        <f t="shared" ca="1" si="879"/>
        <v>0</v>
      </c>
      <c r="C6022" s="384">
        <f t="shared" si="878"/>
        <v>45809</v>
      </c>
      <c r="D6022" s="384">
        <f t="shared" si="878"/>
        <v>45838</v>
      </c>
      <c r="E6022" s="385">
        <f ca="1">IFERROR(INDEX('3. GRI Pricing'!$A$16:$AP$616,MATCH('PBI data'!$B6022,'3. GRI Pricing'!$A$16:$A$616,0),MATCH('PBI data'!$D6022,'3. GRI Pricing'!$A$16:$AP$16,0)),0)</f>
        <v>0</v>
      </c>
    </row>
    <row r="6023" spans="1:5" x14ac:dyDescent="0.25">
      <c r="B6023" s="1">
        <f t="shared" ca="1" si="879"/>
        <v>0</v>
      </c>
      <c r="C6023" s="384">
        <f t="shared" si="878"/>
        <v>45839</v>
      </c>
      <c r="D6023" s="384">
        <f t="shared" si="878"/>
        <v>45869</v>
      </c>
      <c r="E6023" s="385">
        <f ca="1">IFERROR(INDEX('3. GRI Pricing'!$A$16:$AP$616,MATCH('PBI data'!$B6023,'3. GRI Pricing'!$A$16:$A$616,0),MATCH('PBI data'!$D6023,'3. GRI Pricing'!$A$16:$AP$16,0)),0)</f>
        <v>0</v>
      </c>
    </row>
    <row r="6024" spans="1:5" x14ac:dyDescent="0.25">
      <c r="B6024" s="1">
        <f t="shared" ca="1" si="879"/>
        <v>0</v>
      </c>
      <c r="C6024" s="384">
        <f t="shared" si="878"/>
        <v>45870</v>
      </c>
      <c r="D6024" s="384">
        <f t="shared" si="878"/>
        <v>45900</v>
      </c>
      <c r="E6024" s="385">
        <f ca="1">IFERROR(INDEX('3. GRI Pricing'!$A$16:$AP$616,MATCH('PBI data'!$B6024,'3. GRI Pricing'!$A$16:$A$616,0),MATCH('PBI data'!$D6024,'3. GRI Pricing'!$A$16:$AP$16,0)),0)</f>
        <v>0</v>
      </c>
    </row>
    <row r="6025" spans="1:5" x14ac:dyDescent="0.25">
      <c r="B6025" s="1">
        <f t="shared" ca="1" si="879"/>
        <v>0</v>
      </c>
      <c r="C6025" s="384">
        <f t="shared" si="878"/>
        <v>45901</v>
      </c>
      <c r="D6025" s="384">
        <f t="shared" si="878"/>
        <v>45930</v>
      </c>
      <c r="E6025" s="385">
        <f ca="1">IFERROR(INDEX('3. GRI Pricing'!$A$16:$AP$616,MATCH('PBI data'!$B6025,'3. GRI Pricing'!$A$16:$A$616,0),MATCH('PBI data'!$D6025,'3. GRI Pricing'!$A$16:$AP$16,0)),0)</f>
        <v>0</v>
      </c>
    </row>
    <row r="6026" spans="1:5" x14ac:dyDescent="0.25">
      <c r="A6026" s="381">
        <f>A6014+1</f>
        <v>503</v>
      </c>
      <c r="B6026" s="383">
        <f ca="1">OFFSET('3. GRI Pricing'!$A$16,'PBI data'!A6026,0)</f>
        <v>0</v>
      </c>
      <c r="C6026" s="384">
        <f t="shared" si="878"/>
        <v>45566</v>
      </c>
      <c r="D6026" s="384">
        <f t="shared" si="878"/>
        <v>45596</v>
      </c>
      <c r="E6026" s="385">
        <f ca="1">IFERROR(INDEX('3. GRI Pricing'!$A$16:$AP$616,MATCH('PBI data'!$B6026,'3. GRI Pricing'!$A$16:$A$616,0),MATCH('PBI data'!$D6026,'3. GRI Pricing'!$A$16:$AP$16,0)),0)</f>
        <v>0</v>
      </c>
    </row>
    <row r="6027" spans="1:5" x14ac:dyDescent="0.25">
      <c r="B6027" s="1">
        <f ca="1">B6026</f>
        <v>0</v>
      </c>
      <c r="C6027" s="384">
        <f t="shared" si="878"/>
        <v>45597</v>
      </c>
      <c r="D6027" s="384">
        <f t="shared" si="878"/>
        <v>45626</v>
      </c>
      <c r="E6027" s="385">
        <f ca="1">IFERROR(INDEX('3. GRI Pricing'!$A$16:$AP$616,MATCH('PBI data'!$B6027,'3. GRI Pricing'!$A$16:$A$616,0),MATCH('PBI data'!$D6027,'3. GRI Pricing'!$A$16:$AP$16,0)),0)</f>
        <v>0</v>
      </c>
    </row>
    <row r="6028" spans="1:5" x14ac:dyDescent="0.25">
      <c r="B6028" s="1">
        <f t="shared" ref="B6028:B6037" ca="1" si="880">B6027</f>
        <v>0</v>
      </c>
      <c r="C6028" s="384">
        <f t="shared" si="878"/>
        <v>45627</v>
      </c>
      <c r="D6028" s="384">
        <f t="shared" si="878"/>
        <v>45657</v>
      </c>
      <c r="E6028" s="385">
        <f ca="1">IFERROR(INDEX('3. GRI Pricing'!$A$16:$AP$616,MATCH('PBI data'!$B6028,'3. GRI Pricing'!$A$16:$A$616,0),MATCH('PBI data'!$D6028,'3. GRI Pricing'!$A$16:$AP$16,0)),0)</f>
        <v>0</v>
      </c>
    </row>
    <row r="6029" spans="1:5" x14ac:dyDescent="0.25">
      <c r="B6029" s="1">
        <f t="shared" ca="1" si="880"/>
        <v>0</v>
      </c>
      <c r="C6029" s="384">
        <f t="shared" si="878"/>
        <v>45658</v>
      </c>
      <c r="D6029" s="384">
        <f t="shared" si="878"/>
        <v>45688</v>
      </c>
      <c r="E6029" s="385">
        <f ca="1">IFERROR(INDEX('3. GRI Pricing'!$A$16:$AP$616,MATCH('PBI data'!$B6029,'3. GRI Pricing'!$A$16:$A$616,0),MATCH('PBI data'!$D6029,'3. GRI Pricing'!$A$16:$AP$16,0)),0)</f>
        <v>0</v>
      </c>
    </row>
    <row r="6030" spans="1:5" x14ac:dyDescent="0.25">
      <c r="B6030" s="1">
        <f t="shared" ca="1" si="880"/>
        <v>0</v>
      </c>
      <c r="C6030" s="384">
        <f t="shared" si="878"/>
        <v>45689</v>
      </c>
      <c r="D6030" s="384">
        <f t="shared" si="878"/>
        <v>45716</v>
      </c>
      <c r="E6030" s="385">
        <f ca="1">IFERROR(INDEX('3. GRI Pricing'!$A$16:$AP$616,MATCH('PBI data'!$B6030,'3. GRI Pricing'!$A$16:$A$616,0),MATCH('PBI data'!$D6030,'3. GRI Pricing'!$A$16:$AP$16,0)),0)</f>
        <v>0</v>
      </c>
    </row>
    <row r="6031" spans="1:5" x14ac:dyDescent="0.25">
      <c r="B6031" s="1">
        <f t="shared" ca="1" si="880"/>
        <v>0</v>
      </c>
      <c r="C6031" s="384">
        <f t="shared" ref="C6031:D6046" si="881">C6019</f>
        <v>45717</v>
      </c>
      <c r="D6031" s="384">
        <f t="shared" si="881"/>
        <v>45747</v>
      </c>
      <c r="E6031" s="385">
        <f ca="1">IFERROR(INDEX('3. GRI Pricing'!$A$16:$AP$616,MATCH('PBI data'!$B6031,'3. GRI Pricing'!$A$16:$A$616,0),MATCH('PBI data'!$D6031,'3. GRI Pricing'!$A$16:$AP$16,0)),0)</f>
        <v>0</v>
      </c>
    </row>
    <row r="6032" spans="1:5" x14ac:dyDescent="0.25">
      <c r="B6032" s="1">
        <f t="shared" ca="1" si="880"/>
        <v>0</v>
      </c>
      <c r="C6032" s="384">
        <f t="shared" si="881"/>
        <v>45748</v>
      </c>
      <c r="D6032" s="384">
        <f t="shared" si="881"/>
        <v>45777</v>
      </c>
      <c r="E6032" s="385">
        <f ca="1">IFERROR(INDEX('3. GRI Pricing'!$A$16:$AP$616,MATCH('PBI data'!$B6032,'3. GRI Pricing'!$A$16:$A$616,0),MATCH('PBI data'!$D6032,'3. GRI Pricing'!$A$16:$AP$16,0)),0)</f>
        <v>0</v>
      </c>
    </row>
    <row r="6033" spans="1:5" x14ac:dyDescent="0.25">
      <c r="B6033" s="1">
        <f t="shared" ca="1" si="880"/>
        <v>0</v>
      </c>
      <c r="C6033" s="384">
        <f t="shared" si="881"/>
        <v>45778</v>
      </c>
      <c r="D6033" s="384">
        <f t="shared" si="881"/>
        <v>45808</v>
      </c>
      <c r="E6033" s="385">
        <f ca="1">IFERROR(INDEX('3. GRI Pricing'!$A$16:$AP$616,MATCH('PBI data'!$B6033,'3. GRI Pricing'!$A$16:$A$616,0),MATCH('PBI data'!$D6033,'3. GRI Pricing'!$A$16:$AP$16,0)),0)</f>
        <v>0</v>
      </c>
    </row>
    <row r="6034" spans="1:5" x14ac:dyDescent="0.25">
      <c r="B6034" s="1">
        <f t="shared" ca="1" si="880"/>
        <v>0</v>
      </c>
      <c r="C6034" s="384">
        <f t="shared" si="881"/>
        <v>45809</v>
      </c>
      <c r="D6034" s="384">
        <f t="shared" si="881"/>
        <v>45838</v>
      </c>
      <c r="E6034" s="385">
        <f ca="1">IFERROR(INDEX('3. GRI Pricing'!$A$16:$AP$616,MATCH('PBI data'!$B6034,'3. GRI Pricing'!$A$16:$A$616,0),MATCH('PBI data'!$D6034,'3. GRI Pricing'!$A$16:$AP$16,0)),0)</f>
        <v>0</v>
      </c>
    </row>
    <row r="6035" spans="1:5" x14ac:dyDescent="0.25">
      <c r="B6035" s="1">
        <f t="shared" ca="1" si="880"/>
        <v>0</v>
      </c>
      <c r="C6035" s="384">
        <f t="shared" si="881"/>
        <v>45839</v>
      </c>
      <c r="D6035" s="384">
        <f t="shared" si="881"/>
        <v>45869</v>
      </c>
      <c r="E6035" s="385">
        <f ca="1">IFERROR(INDEX('3. GRI Pricing'!$A$16:$AP$616,MATCH('PBI data'!$B6035,'3. GRI Pricing'!$A$16:$A$616,0),MATCH('PBI data'!$D6035,'3. GRI Pricing'!$A$16:$AP$16,0)),0)</f>
        <v>0</v>
      </c>
    </row>
    <row r="6036" spans="1:5" x14ac:dyDescent="0.25">
      <c r="B6036" s="1">
        <f t="shared" ca="1" si="880"/>
        <v>0</v>
      </c>
      <c r="C6036" s="384">
        <f t="shared" si="881"/>
        <v>45870</v>
      </c>
      <c r="D6036" s="384">
        <f t="shared" si="881"/>
        <v>45900</v>
      </c>
      <c r="E6036" s="385">
        <f ca="1">IFERROR(INDEX('3. GRI Pricing'!$A$16:$AP$616,MATCH('PBI data'!$B6036,'3. GRI Pricing'!$A$16:$A$616,0),MATCH('PBI data'!$D6036,'3. GRI Pricing'!$A$16:$AP$16,0)),0)</f>
        <v>0</v>
      </c>
    </row>
    <row r="6037" spans="1:5" x14ac:dyDescent="0.25">
      <c r="B6037" s="1">
        <f t="shared" ca="1" si="880"/>
        <v>0</v>
      </c>
      <c r="C6037" s="384">
        <f t="shared" si="881"/>
        <v>45901</v>
      </c>
      <c r="D6037" s="384">
        <f t="shared" si="881"/>
        <v>45930</v>
      </c>
      <c r="E6037" s="385">
        <f ca="1">IFERROR(INDEX('3. GRI Pricing'!$A$16:$AP$616,MATCH('PBI data'!$B6037,'3. GRI Pricing'!$A$16:$A$616,0),MATCH('PBI data'!$D6037,'3. GRI Pricing'!$A$16:$AP$16,0)),0)</f>
        <v>0</v>
      </c>
    </row>
    <row r="6038" spans="1:5" x14ac:dyDescent="0.25">
      <c r="A6038" s="381">
        <f>A6026+1</f>
        <v>504</v>
      </c>
      <c r="B6038" s="383">
        <f ca="1">OFFSET('3. GRI Pricing'!$A$16,'PBI data'!A6038,0)</f>
        <v>0</v>
      </c>
      <c r="C6038" s="384">
        <f t="shared" si="881"/>
        <v>45566</v>
      </c>
      <c r="D6038" s="384">
        <f t="shared" si="881"/>
        <v>45596</v>
      </c>
      <c r="E6038" s="385">
        <f ca="1">IFERROR(INDEX('3. GRI Pricing'!$A$16:$AP$616,MATCH('PBI data'!$B6038,'3. GRI Pricing'!$A$16:$A$616,0),MATCH('PBI data'!$D6038,'3. GRI Pricing'!$A$16:$AP$16,0)),0)</f>
        <v>0</v>
      </c>
    </row>
    <row r="6039" spans="1:5" x14ac:dyDescent="0.25">
      <c r="B6039" s="1">
        <f ca="1">B6038</f>
        <v>0</v>
      </c>
      <c r="C6039" s="384">
        <f t="shared" si="881"/>
        <v>45597</v>
      </c>
      <c r="D6039" s="384">
        <f t="shared" si="881"/>
        <v>45626</v>
      </c>
      <c r="E6039" s="385">
        <f ca="1">IFERROR(INDEX('3. GRI Pricing'!$A$16:$AP$616,MATCH('PBI data'!$B6039,'3. GRI Pricing'!$A$16:$A$616,0),MATCH('PBI data'!$D6039,'3. GRI Pricing'!$A$16:$AP$16,0)),0)</f>
        <v>0</v>
      </c>
    </row>
    <row r="6040" spans="1:5" x14ac:dyDescent="0.25">
      <c r="B6040" s="1">
        <f t="shared" ref="B6040:B6049" ca="1" si="882">B6039</f>
        <v>0</v>
      </c>
      <c r="C6040" s="384">
        <f t="shared" si="881"/>
        <v>45627</v>
      </c>
      <c r="D6040" s="384">
        <f t="shared" si="881"/>
        <v>45657</v>
      </c>
      <c r="E6040" s="385">
        <f ca="1">IFERROR(INDEX('3. GRI Pricing'!$A$16:$AP$616,MATCH('PBI data'!$B6040,'3. GRI Pricing'!$A$16:$A$616,0),MATCH('PBI data'!$D6040,'3. GRI Pricing'!$A$16:$AP$16,0)),0)</f>
        <v>0</v>
      </c>
    </row>
    <row r="6041" spans="1:5" x14ac:dyDescent="0.25">
      <c r="B6041" s="1">
        <f t="shared" ca="1" si="882"/>
        <v>0</v>
      </c>
      <c r="C6041" s="384">
        <f t="shared" si="881"/>
        <v>45658</v>
      </c>
      <c r="D6041" s="384">
        <f t="shared" si="881"/>
        <v>45688</v>
      </c>
      <c r="E6041" s="385">
        <f ca="1">IFERROR(INDEX('3. GRI Pricing'!$A$16:$AP$616,MATCH('PBI data'!$B6041,'3. GRI Pricing'!$A$16:$A$616,0),MATCH('PBI data'!$D6041,'3. GRI Pricing'!$A$16:$AP$16,0)),0)</f>
        <v>0</v>
      </c>
    </row>
    <row r="6042" spans="1:5" x14ac:dyDescent="0.25">
      <c r="B6042" s="1">
        <f t="shared" ca="1" si="882"/>
        <v>0</v>
      </c>
      <c r="C6042" s="384">
        <f t="shared" si="881"/>
        <v>45689</v>
      </c>
      <c r="D6042" s="384">
        <f t="shared" si="881"/>
        <v>45716</v>
      </c>
      <c r="E6042" s="385">
        <f ca="1">IFERROR(INDEX('3. GRI Pricing'!$A$16:$AP$616,MATCH('PBI data'!$B6042,'3. GRI Pricing'!$A$16:$A$616,0),MATCH('PBI data'!$D6042,'3. GRI Pricing'!$A$16:$AP$16,0)),0)</f>
        <v>0</v>
      </c>
    </row>
    <row r="6043" spans="1:5" x14ac:dyDescent="0.25">
      <c r="B6043" s="1">
        <f t="shared" ca="1" si="882"/>
        <v>0</v>
      </c>
      <c r="C6043" s="384">
        <f t="shared" si="881"/>
        <v>45717</v>
      </c>
      <c r="D6043" s="384">
        <f t="shared" si="881"/>
        <v>45747</v>
      </c>
      <c r="E6043" s="385">
        <f ca="1">IFERROR(INDEX('3. GRI Pricing'!$A$16:$AP$616,MATCH('PBI data'!$B6043,'3. GRI Pricing'!$A$16:$A$616,0),MATCH('PBI data'!$D6043,'3. GRI Pricing'!$A$16:$AP$16,0)),0)</f>
        <v>0</v>
      </c>
    </row>
    <row r="6044" spans="1:5" x14ac:dyDescent="0.25">
      <c r="B6044" s="1">
        <f t="shared" ca="1" si="882"/>
        <v>0</v>
      </c>
      <c r="C6044" s="384">
        <f t="shared" si="881"/>
        <v>45748</v>
      </c>
      <c r="D6044" s="384">
        <f t="shared" si="881"/>
        <v>45777</v>
      </c>
      <c r="E6044" s="385">
        <f ca="1">IFERROR(INDEX('3. GRI Pricing'!$A$16:$AP$616,MATCH('PBI data'!$B6044,'3. GRI Pricing'!$A$16:$A$616,0),MATCH('PBI data'!$D6044,'3. GRI Pricing'!$A$16:$AP$16,0)),0)</f>
        <v>0</v>
      </c>
    </row>
    <row r="6045" spans="1:5" x14ac:dyDescent="0.25">
      <c r="B6045" s="1">
        <f t="shared" ca="1" si="882"/>
        <v>0</v>
      </c>
      <c r="C6045" s="384">
        <f t="shared" si="881"/>
        <v>45778</v>
      </c>
      <c r="D6045" s="384">
        <f t="shared" si="881"/>
        <v>45808</v>
      </c>
      <c r="E6045" s="385">
        <f ca="1">IFERROR(INDEX('3. GRI Pricing'!$A$16:$AP$616,MATCH('PBI data'!$B6045,'3. GRI Pricing'!$A$16:$A$616,0),MATCH('PBI data'!$D6045,'3. GRI Pricing'!$A$16:$AP$16,0)),0)</f>
        <v>0</v>
      </c>
    </row>
    <row r="6046" spans="1:5" x14ac:dyDescent="0.25">
      <c r="B6046" s="1">
        <f t="shared" ca="1" si="882"/>
        <v>0</v>
      </c>
      <c r="C6046" s="384">
        <f t="shared" si="881"/>
        <v>45809</v>
      </c>
      <c r="D6046" s="384">
        <f t="shared" si="881"/>
        <v>45838</v>
      </c>
      <c r="E6046" s="385">
        <f ca="1">IFERROR(INDEX('3. GRI Pricing'!$A$16:$AP$616,MATCH('PBI data'!$B6046,'3. GRI Pricing'!$A$16:$A$616,0),MATCH('PBI data'!$D6046,'3. GRI Pricing'!$A$16:$AP$16,0)),0)</f>
        <v>0</v>
      </c>
    </row>
    <row r="6047" spans="1:5" x14ac:dyDescent="0.25">
      <c r="B6047" s="1">
        <f t="shared" ca="1" si="882"/>
        <v>0</v>
      </c>
      <c r="C6047" s="384">
        <f t="shared" ref="C6047:D6062" si="883">C6035</f>
        <v>45839</v>
      </c>
      <c r="D6047" s="384">
        <f t="shared" si="883"/>
        <v>45869</v>
      </c>
      <c r="E6047" s="385">
        <f ca="1">IFERROR(INDEX('3. GRI Pricing'!$A$16:$AP$616,MATCH('PBI data'!$B6047,'3. GRI Pricing'!$A$16:$A$616,0),MATCH('PBI data'!$D6047,'3. GRI Pricing'!$A$16:$AP$16,0)),0)</f>
        <v>0</v>
      </c>
    </row>
    <row r="6048" spans="1:5" x14ac:dyDescent="0.25">
      <c r="B6048" s="1">
        <f t="shared" ca="1" si="882"/>
        <v>0</v>
      </c>
      <c r="C6048" s="384">
        <f t="shared" si="883"/>
        <v>45870</v>
      </c>
      <c r="D6048" s="384">
        <f t="shared" si="883"/>
        <v>45900</v>
      </c>
      <c r="E6048" s="385">
        <f ca="1">IFERROR(INDEX('3. GRI Pricing'!$A$16:$AP$616,MATCH('PBI data'!$B6048,'3. GRI Pricing'!$A$16:$A$616,0),MATCH('PBI data'!$D6048,'3. GRI Pricing'!$A$16:$AP$16,0)),0)</f>
        <v>0</v>
      </c>
    </row>
    <row r="6049" spans="1:5" x14ac:dyDescent="0.25">
      <c r="B6049" s="1">
        <f t="shared" ca="1" si="882"/>
        <v>0</v>
      </c>
      <c r="C6049" s="384">
        <f t="shared" si="883"/>
        <v>45901</v>
      </c>
      <c r="D6049" s="384">
        <f t="shared" si="883"/>
        <v>45930</v>
      </c>
      <c r="E6049" s="385">
        <f ca="1">IFERROR(INDEX('3. GRI Pricing'!$A$16:$AP$616,MATCH('PBI data'!$B6049,'3. GRI Pricing'!$A$16:$A$616,0),MATCH('PBI data'!$D6049,'3. GRI Pricing'!$A$16:$AP$16,0)),0)</f>
        <v>0</v>
      </c>
    </row>
    <row r="6050" spans="1:5" x14ac:dyDescent="0.25">
      <c r="A6050" s="381">
        <f>A6038+1</f>
        <v>505</v>
      </c>
      <c r="B6050" s="381">
        <f ca="1">OFFSET('3. GRI Pricing'!$A$16,'PBI data'!A6050,0)</f>
        <v>0</v>
      </c>
      <c r="C6050" s="384">
        <f t="shared" si="883"/>
        <v>45566</v>
      </c>
      <c r="D6050" s="384">
        <f t="shared" si="883"/>
        <v>45596</v>
      </c>
      <c r="E6050" s="385">
        <f ca="1">IFERROR(INDEX('3. GRI Pricing'!$A$16:$AP$616,MATCH('PBI data'!$B6050,'3. GRI Pricing'!$A$16:$A$616,0),MATCH('PBI data'!$D6050,'3. GRI Pricing'!$A$16:$AP$16,0)),0)</f>
        <v>0</v>
      </c>
    </row>
    <row r="6051" spans="1:5" x14ac:dyDescent="0.25">
      <c r="B6051" s="1">
        <f ca="1">B6050</f>
        <v>0</v>
      </c>
      <c r="C6051" s="384">
        <f t="shared" si="883"/>
        <v>45597</v>
      </c>
      <c r="D6051" s="384">
        <f t="shared" si="883"/>
        <v>45626</v>
      </c>
      <c r="E6051" s="385">
        <f ca="1">IFERROR(INDEX('3. GRI Pricing'!$A$16:$AP$616,MATCH('PBI data'!$B6051,'3. GRI Pricing'!$A$16:$A$616,0),MATCH('PBI data'!$D6051,'3. GRI Pricing'!$A$16:$AP$16,0)),0)</f>
        <v>0</v>
      </c>
    </row>
    <row r="6052" spans="1:5" x14ac:dyDescent="0.25">
      <c r="B6052" s="1">
        <f t="shared" ref="B6052:B6061" ca="1" si="884">B6051</f>
        <v>0</v>
      </c>
      <c r="C6052" s="384">
        <f t="shared" si="883"/>
        <v>45627</v>
      </c>
      <c r="D6052" s="384">
        <f t="shared" si="883"/>
        <v>45657</v>
      </c>
      <c r="E6052" s="385">
        <f ca="1">IFERROR(INDEX('3. GRI Pricing'!$A$16:$AP$616,MATCH('PBI data'!$B6052,'3. GRI Pricing'!$A$16:$A$616,0),MATCH('PBI data'!$D6052,'3. GRI Pricing'!$A$16:$AP$16,0)),0)</f>
        <v>0</v>
      </c>
    </row>
    <row r="6053" spans="1:5" x14ac:dyDescent="0.25">
      <c r="B6053" s="1">
        <f t="shared" ca="1" si="884"/>
        <v>0</v>
      </c>
      <c r="C6053" s="384">
        <f t="shared" si="883"/>
        <v>45658</v>
      </c>
      <c r="D6053" s="384">
        <f t="shared" si="883"/>
        <v>45688</v>
      </c>
      <c r="E6053" s="385">
        <f ca="1">IFERROR(INDEX('3. GRI Pricing'!$A$16:$AP$616,MATCH('PBI data'!$B6053,'3. GRI Pricing'!$A$16:$A$616,0),MATCH('PBI data'!$D6053,'3. GRI Pricing'!$A$16:$AP$16,0)),0)</f>
        <v>0</v>
      </c>
    </row>
    <row r="6054" spans="1:5" x14ac:dyDescent="0.25">
      <c r="B6054" s="1">
        <f t="shared" ca="1" si="884"/>
        <v>0</v>
      </c>
      <c r="C6054" s="384">
        <f t="shared" si="883"/>
        <v>45689</v>
      </c>
      <c r="D6054" s="384">
        <f t="shared" si="883"/>
        <v>45716</v>
      </c>
      <c r="E6054" s="385">
        <f ca="1">IFERROR(INDEX('3. GRI Pricing'!$A$16:$AP$616,MATCH('PBI data'!$B6054,'3. GRI Pricing'!$A$16:$A$616,0),MATCH('PBI data'!$D6054,'3. GRI Pricing'!$A$16:$AP$16,0)),0)</f>
        <v>0</v>
      </c>
    </row>
    <row r="6055" spans="1:5" x14ac:dyDescent="0.25">
      <c r="B6055" s="1">
        <f t="shared" ca="1" si="884"/>
        <v>0</v>
      </c>
      <c r="C6055" s="384">
        <f t="shared" si="883"/>
        <v>45717</v>
      </c>
      <c r="D6055" s="384">
        <f t="shared" si="883"/>
        <v>45747</v>
      </c>
      <c r="E6055" s="385">
        <f ca="1">IFERROR(INDEX('3. GRI Pricing'!$A$16:$AP$616,MATCH('PBI data'!$B6055,'3. GRI Pricing'!$A$16:$A$616,0),MATCH('PBI data'!$D6055,'3. GRI Pricing'!$A$16:$AP$16,0)),0)</f>
        <v>0</v>
      </c>
    </row>
    <row r="6056" spans="1:5" x14ac:dyDescent="0.25">
      <c r="B6056" s="1">
        <f t="shared" ca="1" si="884"/>
        <v>0</v>
      </c>
      <c r="C6056" s="384">
        <f t="shared" si="883"/>
        <v>45748</v>
      </c>
      <c r="D6056" s="384">
        <f t="shared" si="883"/>
        <v>45777</v>
      </c>
      <c r="E6056" s="385">
        <f ca="1">IFERROR(INDEX('3. GRI Pricing'!$A$16:$AP$616,MATCH('PBI data'!$B6056,'3. GRI Pricing'!$A$16:$A$616,0),MATCH('PBI data'!$D6056,'3. GRI Pricing'!$A$16:$AP$16,0)),0)</f>
        <v>0</v>
      </c>
    </row>
    <row r="6057" spans="1:5" x14ac:dyDescent="0.25">
      <c r="B6057" s="1">
        <f t="shared" ca="1" si="884"/>
        <v>0</v>
      </c>
      <c r="C6057" s="384">
        <f t="shared" si="883"/>
        <v>45778</v>
      </c>
      <c r="D6057" s="384">
        <f t="shared" si="883"/>
        <v>45808</v>
      </c>
      <c r="E6057" s="385">
        <f ca="1">IFERROR(INDEX('3. GRI Pricing'!$A$16:$AP$616,MATCH('PBI data'!$B6057,'3. GRI Pricing'!$A$16:$A$616,0),MATCH('PBI data'!$D6057,'3. GRI Pricing'!$A$16:$AP$16,0)),0)</f>
        <v>0</v>
      </c>
    </row>
    <row r="6058" spans="1:5" x14ac:dyDescent="0.25">
      <c r="B6058" s="1">
        <f t="shared" ca="1" si="884"/>
        <v>0</v>
      </c>
      <c r="C6058" s="384">
        <f t="shared" si="883"/>
        <v>45809</v>
      </c>
      <c r="D6058" s="384">
        <f t="shared" si="883"/>
        <v>45838</v>
      </c>
      <c r="E6058" s="385">
        <f ca="1">IFERROR(INDEX('3. GRI Pricing'!$A$16:$AP$616,MATCH('PBI data'!$B6058,'3. GRI Pricing'!$A$16:$A$616,0),MATCH('PBI data'!$D6058,'3. GRI Pricing'!$A$16:$AP$16,0)),0)</f>
        <v>0</v>
      </c>
    </row>
    <row r="6059" spans="1:5" x14ac:dyDescent="0.25">
      <c r="B6059" s="1">
        <f t="shared" ca="1" si="884"/>
        <v>0</v>
      </c>
      <c r="C6059" s="384">
        <f t="shared" si="883"/>
        <v>45839</v>
      </c>
      <c r="D6059" s="384">
        <f t="shared" si="883"/>
        <v>45869</v>
      </c>
      <c r="E6059" s="385">
        <f ca="1">IFERROR(INDEX('3. GRI Pricing'!$A$16:$AP$616,MATCH('PBI data'!$B6059,'3. GRI Pricing'!$A$16:$A$616,0),MATCH('PBI data'!$D6059,'3. GRI Pricing'!$A$16:$AP$16,0)),0)</f>
        <v>0</v>
      </c>
    </row>
    <row r="6060" spans="1:5" x14ac:dyDescent="0.25">
      <c r="B6060" s="1">
        <f t="shared" ca="1" si="884"/>
        <v>0</v>
      </c>
      <c r="C6060" s="384">
        <f t="shared" si="883"/>
        <v>45870</v>
      </c>
      <c r="D6060" s="384">
        <f t="shared" si="883"/>
        <v>45900</v>
      </c>
      <c r="E6060" s="385">
        <f ca="1">IFERROR(INDEX('3. GRI Pricing'!$A$16:$AP$616,MATCH('PBI data'!$B6060,'3. GRI Pricing'!$A$16:$A$616,0),MATCH('PBI data'!$D6060,'3. GRI Pricing'!$A$16:$AP$16,0)),0)</f>
        <v>0</v>
      </c>
    </row>
    <row r="6061" spans="1:5" x14ac:dyDescent="0.25">
      <c r="B6061" s="1">
        <f t="shared" ca="1" si="884"/>
        <v>0</v>
      </c>
      <c r="C6061" s="384">
        <f t="shared" si="883"/>
        <v>45901</v>
      </c>
      <c r="D6061" s="384">
        <f t="shared" si="883"/>
        <v>45930</v>
      </c>
      <c r="E6061" s="385">
        <f ca="1">IFERROR(INDEX('3. GRI Pricing'!$A$16:$AP$616,MATCH('PBI data'!$B6061,'3. GRI Pricing'!$A$16:$A$616,0),MATCH('PBI data'!$D6061,'3. GRI Pricing'!$A$16:$AP$16,0)),0)</f>
        <v>0</v>
      </c>
    </row>
    <row r="6062" spans="1:5" x14ac:dyDescent="0.25">
      <c r="A6062" s="381">
        <f>A6050+1</f>
        <v>506</v>
      </c>
      <c r="B6062" s="383">
        <f ca="1">OFFSET('3. GRI Pricing'!$A$16,'PBI data'!A6062,0)</f>
        <v>0</v>
      </c>
      <c r="C6062" s="384">
        <f t="shared" si="883"/>
        <v>45566</v>
      </c>
      <c r="D6062" s="384">
        <f t="shared" si="883"/>
        <v>45596</v>
      </c>
      <c r="E6062" s="385">
        <f ca="1">IFERROR(INDEX('3. GRI Pricing'!$A$16:$AP$616,MATCH('PBI data'!$B6062,'3. GRI Pricing'!$A$16:$A$616,0),MATCH('PBI data'!$D6062,'3. GRI Pricing'!$A$16:$AP$16,0)),0)</f>
        <v>0</v>
      </c>
    </row>
    <row r="6063" spans="1:5" x14ac:dyDescent="0.25">
      <c r="B6063" s="1">
        <f ca="1">B6062</f>
        <v>0</v>
      </c>
      <c r="C6063" s="384">
        <f t="shared" ref="C6063:D6078" si="885">C6051</f>
        <v>45597</v>
      </c>
      <c r="D6063" s="384">
        <f t="shared" si="885"/>
        <v>45626</v>
      </c>
      <c r="E6063" s="385">
        <f ca="1">IFERROR(INDEX('3. GRI Pricing'!$A$16:$AP$616,MATCH('PBI data'!$B6063,'3. GRI Pricing'!$A$16:$A$616,0),MATCH('PBI data'!$D6063,'3. GRI Pricing'!$A$16:$AP$16,0)),0)</f>
        <v>0</v>
      </c>
    </row>
    <row r="6064" spans="1:5" x14ac:dyDescent="0.25">
      <c r="B6064" s="1">
        <f t="shared" ref="B6064:B6073" ca="1" si="886">B6063</f>
        <v>0</v>
      </c>
      <c r="C6064" s="384">
        <f t="shared" si="885"/>
        <v>45627</v>
      </c>
      <c r="D6064" s="384">
        <f t="shared" si="885"/>
        <v>45657</v>
      </c>
      <c r="E6064" s="385">
        <f ca="1">IFERROR(INDEX('3. GRI Pricing'!$A$16:$AP$616,MATCH('PBI data'!$B6064,'3. GRI Pricing'!$A$16:$A$616,0),MATCH('PBI data'!$D6064,'3. GRI Pricing'!$A$16:$AP$16,0)),0)</f>
        <v>0</v>
      </c>
    </row>
    <row r="6065" spans="1:5" x14ac:dyDescent="0.25">
      <c r="B6065" s="1">
        <f t="shared" ca="1" si="886"/>
        <v>0</v>
      </c>
      <c r="C6065" s="384">
        <f t="shared" si="885"/>
        <v>45658</v>
      </c>
      <c r="D6065" s="384">
        <f t="shared" si="885"/>
        <v>45688</v>
      </c>
      <c r="E6065" s="385">
        <f ca="1">IFERROR(INDEX('3. GRI Pricing'!$A$16:$AP$616,MATCH('PBI data'!$B6065,'3. GRI Pricing'!$A$16:$A$616,0),MATCH('PBI data'!$D6065,'3. GRI Pricing'!$A$16:$AP$16,0)),0)</f>
        <v>0</v>
      </c>
    </row>
    <row r="6066" spans="1:5" x14ac:dyDescent="0.25">
      <c r="B6066" s="1">
        <f t="shared" ca="1" si="886"/>
        <v>0</v>
      </c>
      <c r="C6066" s="384">
        <f t="shared" si="885"/>
        <v>45689</v>
      </c>
      <c r="D6066" s="384">
        <f t="shared" si="885"/>
        <v>45716</v>
      </c>
      <c r="E6066" s="385">
        <f ca="1">IFERROR(INDEX('3. GRI Pricing'!$A$16:$AP$616,MATCH('PBI data'!$B6066,'3. GRI Pricing'!$A$16:$A$616,0),MATCH('PBI data'!$D6066,'3. GRI Pricing'!$A$16:$AP$16,0)),0)</f>
        <v>0</v>
      </c>
    </row>
    <row r="6067" spans="1:5" x14ac:dyDescent="0.25">
      <c r="B6067" s="1">
        <f t="shared" ca="1" si="886"/>
        <v>0</v>
      </c>
      <c r="C6067" s="384">
        <f t="shared" si="885"/>
        <v>45717</v>
      </c>
      <c r="D6067" s="384">
        <f t="shared" si="885"/>
        <v>45747</v>
      </c>
      <c r="E6067" s="385">
        <f ca="1">IFERROR(INDEX('3. GRI Pricing'!$A$16:$AP$616,MATCH('PBI data'!$B6067,'3. GRI Pricing'!$A$16:$A$616,0),MATCH('PBI data'!$D6067,'3. GRI Pricing'!$A$16:$AP$16,0)),0)</f>
        <v>0</v>
      </c>
    </row>
    <row r="6068" spans="1:5" x14ac:dyDescent="0.25">
      <c r="B6068" s="1">
        <f t="shared" ca="1" si="886"/>
        <v>0</v>
      </c>
      <c r="C6068" s="384">
        <f t="shared" si="885"/>
        <v>45748</v>
      </c>
      <c r="D6068" s="384">
        <f t="shared" si="885"/>
        <v>45777</v>
      </c>
      <c r="E6068" s="385">
        <f ca="1">IFERROR(INDEX('3. GRI Pricing'!$A$16:$AP$616,MATCH('PBI data'!$B6068,'3. GRI Pricing'!$A$16:$A$616,0),MATCH('PBI data'!$D6068,'3. GRI Pricing'!$A$16:$AP$16,0)),0)</f>
        <v>0</v>
      </c>
    </row>
    <row r="6069" spans="1:5" x14ac:dyDescent="0.25">
      <c r="B6069" s="1">
        <f t="shared" ca="1" si="886"/>
        <v>0</v>
      </c>
      <c r="C6069" s="384">
        <f t="shared" si="885"/>
        <v>45778</v>
      </c>
      <c r="D6069" s="384">
        <f t="shared" si="885"/>
        <v>45808</v>
      </c>
      <c r="E6069" s="385">
        <f ca="1">IFERROR(INDEX('3. GRI Pricing'!$A$16:$AP$616,MATCH('PBI data'!$B6069,'3. GRI Pricing'!$A$16:$A$616,0),MATCH('PBI data'!$D6069,'3. GRI Pricing'!$A$16:$AP$16,0)),0)</f>
        <v>0</v>
      </c>
    </row>
    <row r="6070" spans="1:5" x14ac:dyDescent="0.25">
      <c r="B6070" s="1">
        <f t="shared" ca="1" si="886"/>
        <v>0</v>
      </c>
      <c r="C6070" s="384">
        <f t="shared" si="885"/>
        <v>45809</v>
      </c>
      <c r="D6070" s="384">
        <f t="shared" si="885"/>
        <v>45838</v>
      </c>
      <c r="E6070" s="385">
        <f ca="1">IFERROR(INDEX('3. GRI Pricing'!$A$16:$AP$616,MATCH('PBI data'!$B6070,'3. GRI Pricing'!$A$16:$A$616,0),MATCH('PBI data'!$D6070,'3. GRI Pricing'!$A$16:$AP$16,0)),0)</f>
        <v>0</v>
      </c>
    </row>
    <row r="6071" spans="1:5" x14ac:dyDescent="0.25">
      <c r="B6071" s="1">
        <f t="shared" ca="1" si="886"/>
        <v>0</v>
      </c>
      <c r="C6071" s="384">
        <f t="shared" si="885"/>
        <v>45839</v>
      </c>
      <c r="D6071" s="384">
        <f t="shared" si="885"/>
        <v>45869</v>
      </c>
      <c r="E6071" s="385">
        <f ca="1">IFERROR(INDEX('3. GRI Pricing'!$A$16:$AP$616,MATCH('PBI data'!$B6071,'3. GRI Pricing'!$A$16:$A$616,0),MATCH('PBI data'!$D6071,'3. GRI Pricing'!$A$16:$AP$16,0)),0)</f>
        <v>0</v>
      </c>
    </row>
    <row r="6072" spans="1:5" x14ac:dyDescent="0.25">
      <c r="B6072" s="1">
        <f t="shared" ca="1" si="886"/>
        <v>0</v>
      </c>
      <c r="C6072" s="384">
        <f t="shared" si="885"/>
        <v>45870</v>
      </c>
      <c r="D6072" s="384">
        <f t="shared" si="885"/>
        <v>45900</v>
      </c>
      <c r="E6072" s="385">
        <f ca="1">IFERROR(INDEX('3. GRI Pricing'!$A$16:$AP$616,MATCH('PBI data'!$B6072,'3. GRI Pricing'!$A$16:$A$616,0),MATCH('PBI data'!$D6072,'3. GRI Pricing'!$A$16:$AP$16,0)),0)</f>
        <v>0</v>
      </c>
    </row>
    <row r="6073" spans="1:5" x14ac:dyDescent="0.25">
      <c r="B6073" s="1">
        <f t="shared" ca="1" si="886"/>
        <v>0</v>
      </c>
      <c r="C6073" s="384">
        <f t="shared" si="885"/>
        <v>45901</v>
      </c>
      <c r="D6073" s="384">
        <f t="shared" si="885"/>
        <v>45930</v>
      </c>
      <c r="E6073" s="385">
        <f ca="1">IFERROR(INDEX('3. GRI Pricing'!$A$16:$AP$616,MATCH('PBI data'!$B6073,'3. GRI Pricing'!$A$16:$A$616,0),MATCH('PBI data'!$D6073,'3. GRI Pricing'!$A$16:$AP$16,0)),0)</f>
        <v>0</v>
      </c>
    </row>
    <row r="6074" spans="1:5" x14ac:dyDescent="0.25">
      <c r="A6074" s="381">
        <f>A6062+1</f>
        <v>507</v>
      </c>
      <c r="B6074" s="383">
        <f ca="1">OFFSET('3. GRI Pricing'!$A$16,'PBI data'!A6074,0)</f>
        <v>0</v>
      </c>
      <c r="C6074" s="384">
        <f t="shared" si="885"/>
        <v>45566</v>
      </c>
      <c r="D6074" s="384">
        <f t="shared" si="885"/>
        <v>45596</v>
      </c>
      <c r="E6074" s="385">
        <f ca="1">IFERROR(INDEX('3. GRI Pricing'!$A$16:$AP$616,MATCH('PBI data'!$B6074,'3. GRI Pricing'!$A$16:$A$616,0),MATCH('PBI data'!$D6074,'3. GRI Pricing'!$A$16:$AP$16,0)),0)</f>
        <v>0</v>
      </c>
    </row>
    <row r="6075" spans="1:5" x14ac:dyDescent="0.25">
      <c r="B6075" s="1">
        <f ca="1">B6074</f>
        <v>0</v>
      </c>
      <c r="C6075" s="384">
        <f t="shared" si="885"/>
        <v>45597</v>
      </c>
      <c r="D6075" s="384">
        <f t="shared" si="885"/>
        <v>45626</v>
      </c>
      <c r="E6075" s="385">
        <f ca="1">IFERROR(INDEX('3. GRI Pricing'!$A$16:$AP$616,MATCH('PBI data'!$B6075,'3. GRI Pricing'!$A$16:$A$616,0),MATCH('PBI data'!$D6075,'3. GRI Pricing'!$A$16:$AP$16,0)),0)</f>
        <v>0</v>
      </c>
    </row>
    <row r="6076" spans="1:5" x14ac:dyDescent="0.25">
      <c r="B6076" s="1">
        <f t="shared" ref="B6076:B6085" ca="1" si="887">B6075</f>
        <v>0</v>
      </c>
      <c r="C6076" s="384">
        <f t="shared" si="885"/>
        <v>45627</v>
      </c>
      <c r="D6076" s="384">
        <f t="shared" si="885"/>
        <v>45657</v>
      </c>
      <c r="E6076" s="385">
        <f ca="1">IFERROR(INDEX('3. GRI Pricing'!$A$16:$AP$616,MATCH('PBI data'!$B6076,'3. GRI Pricing'!$A$16:$A$616,0),MATCH('PBI data'!$D6076,'3. GRI Pricing'!$A$16:$AP$16,0)),0)</f>
        <v>0</v>
      </c>
    </row>
    <row r="6077" spans="1:5" x14ac:dyDescent="0.25">
      <c r="B6077" s="1">
        <f t="shared" ca="1" si="887"/>
        <v>0</v>
      </c>
      <c r="C6077" s="384">
        <f t="shared" si="885"/>
        <v>45658</v>
      </c>
      <c r="D6077" s="384">
        <f t="shared" si="885"/>
        <v>45688</v>
      </c>
      <c r="E6077" s="385">
        <f ca="1">IFERROR(INDEX('3. GRI Pricing'!$A$16:$AP$616,MATCH('PBI data'!$B6077,'3. GRI Pricing'!$A$16:$A$616,0),MATCH('PBI data'!$D6077,'3. GRI Pricing'!$A$16:$AP$16,0)),0)</f>
        <v>0</v>
      </c>
    </row>
    <row r="6078" spans="1:5" x14ac:dyDescent="0.25">
      <c r="B6078" s="1">
        <f t="shared" ca="1" si="887"/>
        <v>0</v>
      </c>
      <c r="C6078" s="384">
        <f t="shared" si="885"/>
        <v>45689</v>
      </c>
      <c r="D6078" s="384">
        <f t="shared" si="885"/>
        <v>45716</v>
      </c>
      <c r="E6078" s="385">
        <f ca="1">IFERROR(INDEX('3. GRI Pricing'!$A$16:$AP$616,MATCH('PBI data'!$B6078,'3. GRI Pricing'!$A$16:$A$616,0),MATCH('PBI data'!$D6078,'3. GRI Pricing'!$A$16:$AP$16,0)),0)</f>
        <v>0</v>
      </c>
    </row>
    <row r="6079" spans="1:5" x14ac:dyDescent="0.25">
      <c r="B6079" s="1">
        <f t="shared" ca="1" si="887"/>
        <v>0</v>
      </c>
      <c r="C6079" s="384">
        <f t="shared" ref="C6079:D6094" si="888">C6067</f>
        <v>45717</v>
      </c>
      <c r="D6079" s="384">
        <f t="shared" si="888"/>
        <v>45747</v>
      </c>
      <c r="E6079" s="385">
        <f ca="1">IFERROR(INDEX('3. GRI Pricing'!$A$16:$AP$616,MATCH('PBI data'!$B6079,'3. GRI Pricing'!$A$16:$A$616,0),MATCH('PBI data'!$D6079,'3. GRI Pricing'!$A$16:$AP$16,0)),0)</f>
        <v>0</v>
      </c>
    </row>
    <row r="6080" spans="1:5" x14ac:dyDescent="0.25">
      <c r="B6080" s="1">
        <f t="shared" ca="1" si="887"/>
        <v>0</v>
      </c>
      <c r="C6080" s="384">
        <f t="shared" si="888"/>
        <v>45748</v>
      </c>
      <c r="D6080" s="384">
        <f t="shared" si="888"/>
        <v>45777</v>
      </c>
      <c r="E6080" s="385">
        <f ca="1">IFERROR(INDEX('3. GRI Pricing'!$A$16:$AP$616,MATCH('PBI data'!$B6080,'3. GRI Pricing'!$A$16:$A$616,0),MATCH('PBI data'!$D6080,'3. GRI Pricing'!$A$16:$AP$16,0)),0)</f>
        <v>0</v>
      </c>
    </row>
    <row r="6081" spans="1:5" x14ac:dyDescent="0.25">
      <c r="B6081" s="1">
        <f t="shared" ca="1" si="887"/>
        <v>0</v>
      </c>
      <c r="C6081" s="384">
        <f t="shared" si="888"/>
        <v>45778</v>
      </c>
      <c r="D6081" s="384">
        <f t="shared" si="888"/>
        <v>45808</v>
      </c>
      <c r="E6081" s="385">
        <f ca="1">IFERROR(INDEX('3. GRI Pricing'!$A$16:$AP$616,MATCH('PBI data'!$B6081,'3. GRI Pricing'!$A$16:$A$616,0),MATCH('PBI data'!$D6081,'3. GRI Pricing'!$A$16:$AP$16,0)),0)</f>
        <v>0</v>
      </c>
    </row>
    <row r="6082" spans="1:5" x14ac:dyDescent="0.25">
      <c r="B6082" s="1">
        <f t="shared" ca="1" si="887"/>
        <v>0</v>
      </c>
      <c r="C6082" s="384">
        <f t="shared" si="888"/>
        <v>45809</v>
      </c>
      <c r="D6082" s="384">
        <f t="shared" si="888"/>
        <v>45838</v>
      </c>
      <c r="E6082" s="385">
        <f ca="1">IFERROR(INDEX('3. GRI Pricing'!$A$16:$AP$616,MATCH('PBI data'!$B6082,'3. GRI Pricing'!$A$16:$A$616,0),MATCH('PBI data'!$D6082,'3. GRI Pricing'!$A$16:$AP$16,0)),0)</f>
        <v>0</v>
      </c>
    </row>
    <row r="6083" spans="1:5" x14ac:dyDescent="0.25">
      <c r="B6083" s="1">
        <f t="shared" ca="1" si="887"/>
        <v>0</v>
      </c>
      <c r="C6083" s="384">
        <f t="shared" si="888"/>
        <v>45839</v>
      </c>
      <c r="D6083" s="384">
        <f t="shared" si="888"/>
        <v>45869</v>
      </c>
      <c r="E6083" s="385">
        <f ca="1">IFERROR(INDEX('3. GRI Pricing'!$A$16:$AP$616,MATCH('PBI data'!$B6083,'3. GRI Pricing'!$A$16:$A$616,0),MATCH('PBI data'!$D6083,'3. GRI Pricing'!$A$16:$AP$16,0)),0)</f>
        <v>0</v>
      </c>
    </row>
    <row r="6084" spans="1:5" x14ac:dyDescent="0.25">
      <c r="B6084" s="1">
        <f t="shared" ca="1" si="887"/>
        <v>0</v>
      </c>
      <c r="C6084" s="384">
        <f t="shared" si="888"/>
        <v>45870</v>
      </c>
      <c r="D6084" s="384">
        <f t="shared" si="888"/>
        <v>45900</v>
      </c>
      <c r="E6084" s="385">
        <f ca="1">IFERROR(INDEX('3. GRI Pricing'!$A$16:$AP$616,MATCH('PBI data'!$B6084,'3. GRI Pricing'!$A$16:$A$616,0),MATCH('PBI data'!$D6084,'3. GRI Pricing'!$A$16:$AP$16,0)),0)</f>
        <v>0</v>
      </c>
    </row>
    <row r="6085" spans="1:5" x14ac:dyDescent="0.25">
      <c r="B6085" s="1">
        <f t="shared" ca="1" si="887"/>
        <v>0</v>
      </c>
      <c r="C6085" s="384">
        <f t="shared" si="888"/>
        <v>45901</v>
      </c>
      <c r="D6085" s="384">
        <f t="shared" si="888"/>
        <v>45930</v>
      </c>
      <c r="E6085" s="385">
        <f ca="1">IFERROR(INDEX('3. GRI Pricing'!$A$16:$AP$616,MATCH('PBI data'!$B6085,'3. GRI Pricing'!$A$16:$A$616,0),MATCH('PBI data'!$D6085,'3. GRI Pricing'!$A$16:$AP$16,0)),0)</f>
        <v>0</v>
      </c>
    </row>
    <row r="6086" spans="1:5" x14ac:dyDescent="0.25">
      <c r="A6086" s="381">
        <f>A6074+1</f>
        <v>508</v>
      </c>
      <c r="B6086" s="383">
        <f ca="1">OFFSET('3. GRI Pricing'!$A$16,'PBI data'!A6086,0)</f>
        <v>0</v>
      </c>
      <c r="C6086" s="384">
        <f t="shared" si="888"/>
        <v>45566</v>
      </c>
      <c r="D6086" s="384">
        <f t="shared" si="888"/>
        <v>45596</v>
      </c>
      <c r="E6086" s="385">
        <f ca="1">IFERROR(INDEX('3. GRI Pricing'!$A$16:$AP$616,MATCH('PBI data'!$B6086,'3. GRI Pricing'!$A$16:$A$616,0),MATCH('PBI data'!$D6086,'3. GRI Pricing'!$A$16:$AP$16,0)),0)</f>
        <v>0</v>
      </c>
    </row>
    <row r="6087" spans="1:5" x14ac:dyDescent="0.25">
      <c r="B6087" s="1">
        <f ca="1">B6086</f>
        <v>0</v>
      </c>
      <c r="C6087" s="384">
        <f t="shared" si="888"/>
        <v>45597</v>
      </c>
      <c r="D6087" s="384">
        <f t="shared" si="888"/>
        <v>45626</v>
      </c>
      <c r="E6087" s="385">
        <f ca="1">IFERROR(INDEX('3. GRI Pricing'!$A$16:$AP$616,MATCH('PBI data'!$B6087,'3. GRI Pricing'!$A$16:$A$616,0),MATCH('PBI data'!$D6087,'3. GRI Pricing'!$A$16:$AP$16,0)),0)</f>
        <v>0</v>
      </c>
    </row>
    <row r="6088" spans="1:5" x14ac:dyDescent="0.25">
      <c r="B6088" s="1">
        <f t="shared" ref="B6088:B6097" ca="1" si="889">B6087</f>
        <v>0</v>
      </c>
      <c r="C6088" s="384">
        <f t="shared" si="888"/>
        <v>45627</v>
      </c>
      <c r="D6088" s="384">
        <f t="shared" si="888"/>
        <v>45657</v>
      </c>
      <c r="E6088" s="385">
        <f ca="1">IFERROR(INDEX('3. GRI Pricing'!$A$16:$AP$616,MATCH('PBI data'!$B6088,'3. GRI Pricing'!$A$16:$A$616,0),MATCH('PBI data'!$D6088,'3. GRI Pricing'!$A$16:$AP$16,0)),0)</f>
        <v>0</v>
      </c>
    </row>
    <row r="6089" spans="1:5" x14ac:dyDescent="0.25">
      <c r="B6089" s="1">
        <f t="shared" ca="1" si="889"/>
        <v>0</v>
      </c>
      <c r="C6089" s="384">
        <f t="shared" si="888"/>
        <v>45658</v>
      </c>
      <c r="D6089" s="384">
        <f t="shared" si="888"/>
        <v>45688</v>
      </c>
      <c r="E6089" s="385">
        <f ca="1">IFERROR(INDEX('3. GRI Pricing'!$A$16:$AP$616,MATCH('PBI data'!$B6089,'3. GRI Pricing'!$A$16:$A$616,0),MATCH('PBI data'!$D6089,'3. GRI Pricing'!$A$16:$AP$16,0)),0)</f>
        <v>0</v>
      </c>
    </row>
    <row r="6090" spans="1:5" x14ac:dyDescent="0.25">
      <c r="B6090" s="1">
        <f t="shared" ca="1" si="889"/>
        <v>0</v>
      </c>
      <c r="C6090" s="384">
        <f t="shared" si="888"/>
        <v>45689</v>
      </c>
      <c r="D6090" s="384">
        <f t="shared" si="888"/>
        <v>45716</v>
      </c>
      <c r="E6090" s="385">
        <f ca="1">IFERROR(INDEX('3. GRI Pricing'!$A$16:$AP$616,MATCH('PBI data'!$B6090,'3. GRI Pricing'!$A$16:$A$616,0),MATCH('PBI data'!$D6090,'3. GRI Pricing'!$A$16:$AP$16,0)),0)</f>
        <v>0</v>
      </c>
    </row>
    <row r="6091" spans="1:5" x14ac:dyDescent="0.25">
      <c r="B6091" s="1">
        <f t="shared" ca="1" si="889"/>
        <v>0</v>
      </c>
      <c r="C6091" s="384">
        <f t="shared" si="888"/>
        <v>45717</v>
      </c>
      <c r="D6091" s="384">
        <f t="shared" si="888"/>
        <v>45747</v>
      </c>
      <c r="E6091" s="385">
        <f ca="1">IFERROR(INDEX('3. GRI Pricing'!$A$16:$AP$616,MATCH('PBI data'!$B6091,'3. GRI Pricing'!$A$16:$A$616,0),MATCH('PBI data'!$D6091,'3. GRI Pricing'!$A$16:$AP$16,0)),0)</f>
        <v>0</v>
      </c>
    </row>
    <row r="6092" spans="1:5" x14ac:dyDescent="0.25">
      <c r="B6092" s="1">
        <f t="shared" ca="1" si="889"/>
        <v>0</v>
      </c>
      <c r="C6092" s="384">
        <f t="shared" si="888"/>
        <v>45748</v>
      </c>
      <c r="D6092" s="384">
        <f t="shared" si="888"/>
        <v>45777</v>
      </c>
      <c r="E6092" s="385">
        <f ca="1">IFERROR(INDEX('3. GRI Pricing'!$A$16:$AP$616,MATCH('PBI data'!$B6092,'3. GRI Pricing'!$A$16:$A$616,0),MATCH('PBI data'!$D6092,'3. GRI Pricing'!$A$16:$AP$16,0)),0)</f>
        <v>0</v>
      </c>
    </row>
    <row r="6093" spans="1:5" x14ac:dyDescent="0.25">
      <c r="B6093" s="1">
        <f t="shared" ca="1" si="889"/>
        <v>0</v>
      </c>
      <c r="C6093" s="384">
        <f t="shared" si="888"/>
        <v>45778</v>
      </c>
      <c r="D6093" s="384">
        <f t="shared" si="888"/>
        <v>45808</v>
      </c>
      <c r="E6093" s="385">
        <f ca="1">IFERROR(INDEX('3. GRI Pricing'!$A$16:$AP$616,MATCH('PBI data'!$B6093,'3. GRI Pricing'!$A$16:$A$616,0),MATCH('PBI data'!$D6093,'3. GRI Pricing'!$A$16:$AP$16,0)),0)</f>
        <v>0</v>
      </c>
    </row>
    <row r="6094" spans="1:5" x14ac:dyDescent="0.25">
      <c r="B6094" s="1">
        <f t="shared" ca="1" si="889"/>
        <v>0</v>
      </c>
      <c r="C6094" s="384">
        <f t="shared" si="888"/>
        <v>45809</v>
      </c>
      <c r="D6094" s="384">
        <f t="shared" si="888"/>
        <v>45838</v>
      </c>
      <c r="E6094" s="385">
        <f ca="1">IFERROR(INDEX('3. GRI Pricing'!$A$16:$AP$616,MATCH('PBI data'!$B6094,'3. GRI Pricing'!$A$16:$A$616,0),MATCH('PBI data'!$D6094,'3. GRI Pricing'!$A$16:$AP$16,0)),0)</f>
        <v>0</v>
      </c>
    </row>
    <row r="6095" spans="1:5" x14ac:dyDescent="0.25">
      <c r="B6095" s="1">
        <f t="shared" ca="1" si="889"/>
        <v>0</v>
      </c>
      <c r="C6095" s="384">
        <f t="shared" ref="C6095:D6110" si="890">C6083</f>
        <v>45839</v>
      </c>
      <c r="D6095" s="384">
        <f t="shared" si="890"/>
        <v>45869</v>
      </c>
      <c r="E6095" s="385">
        <f ca="1">IFERROR(INDEX('3. GRI Pricing'!$A$16:$AP$616,MATCH('PBI data'!$B6095,'3. GRI Pricing'!$A$16:$A$616,0),MATCH('PBI data'!$D6095,'3. GRI Pricing'!$A$16:$AP$16,0)),0)</f>
        <v>0</v>
      </c>
    </row>
    <row r="6096" spans="1:5" x14ac:dyDescent="0.25">
      <c r="B6096" s="1">
        <f t="shared" ca="1" si="889"/>
        <v>0</v>
      </c>
      <c r="C6096" s="384">
        <f t="shared" si="890"/>
        <v>45870</v>
      </c>
      <c r="D6096" s="384">
        <f t="shared" si="890"/>
        <v>45900</v>
      </c>
      <c r="E6096" s="385">
        <f ca="1">IFERROR(INDEX('3. GRI Pricing'!$A$16:$AP$616,MATCH('PBI data'!$B6096,'3. GRI Pricing'!$A$16:$A$616,0),MATCH('PBI data'!$D6096,'3. GRI Pricing'!$A$16:$AP$16,0)),0)</f>
        <v>0</v>
      </c>
    </row>
    <row r="6097" spans="1:5" x14ac:dyDescent="0.25">
      <c r="B6097" s="1">
        <f t="shared" ca="1" si="889"/>
        <v>0</v>
      </c>
      <c r="C6097" s="384">
        <f t="shared" si="890"/>
        <v>45901</v>
      </c>
      <c r="D6097" s="384">
        <f t="shared" si="890"/>
        <v>45930</v>
      </c>
      <c r="E6097" s="385">
        <f ca="1">IFERROR(INDEX('3. GRI Pricing'!$A$16:$AP$616,MATCH('PBI data'!$B6097,'3. GRI Pricing'!$A$16:$A$616,0),MATCH('PBI data'!$D6097,'3. GRI Pricing'!$A$16:$AP$16,0)),0)</f>
        <v>0</v>
      </c>
    </row>
    <row r="6098" spans="1:5" x14ac:dyDescent="0.25">
      <c r="A6098" s="381">
        <f>A6086+1</f>
        <v>509</v>
      </c>
      <c r="B6098" s="383">
        <f ca="1">OFFSET('3. GRI Pricing'!$A$16,'PBI data'!A6098,0)</f>
        <v>0</v>
      </c>
      <c r="C6098" s="384">
        <f t="shared" si="890"/>
        <v>45566</v>
      </c>
      <c r="D6098" s="384">
        <f t="shared" si="890"/>
        <v>45596</v>
      </c>
      <c r="E6098" s="385">
        <f ca="1">IFERROR(INDEX('3. GRI Pricing'!$A$16:$AP$616,MATCH('PBI data'!$B6098,'3. GRI Pricing'!$A$16:$A$616,0),MATCH('PBI data'!$D6098,'3. GRI Pricing'!$A$16:$AP$16,0)),0)</f>
        <v>0</v>
      </c>
    </row>
    <row r="6099" spans="1:5" x14ac:dyDescent="0.25">
      <c r="B6099" s="1">
        <f ca="1">B6098</f>
        <v>0</v>
      </c>
      <c r="C6099" s="384">
        <f t="shared" si="890"/>
        <v>45597</v>
      </c>
      <c r="D6099" s="384">
        <f t="shared" si="890"/>
        <v>45626</v>
      </c>
      <c r="E6099" s="385">
        <f ca="1">IFERROR(INDEX('3. GRI Pricing'!$A$16:$AP$616,MATCH('PBI data'!$B6099,'3. GRI Pricing'!$A$16:$A$616,0),MATCH('PBI data'!$D6099,'3. GRI Pricing'!$A$16:$AP$16,0)),0)</f>
        <v>0</v>
      </c>
    </row>
    <row r="6100" spans="1:5" x14ac:dyDescent="0.25">
      <c r="B6100" s="1">
        <f t="shared" ref="B6100:B6109" ca="1" si="891">B6099</f>
        <v>0</v>
      </c>
      <c r="C6100" s="384">
        <f t="shared" si="890"/>
        <v>45627</v>
      </c>
      <c r="D6100" s="384">
        <f t="shared" si="890"/>
        <v>45657</v>
      </c>
      <c r="E6100" s="385">
        <f ca="1">IFERROR(INDEX('3. GRI Pricing'!$A$16:$AP$616,MATCH('PBI data'!$B6100,'3. GRI Pricing'!$A$16:$A$616,0),MATCH('PBI data'!$D6100,'3. GRI Pricing'!$A$16:$AP$16,0)),0)</f>
        <v>0</v>
      </c>
    </row>
    <row r="6101" spans="1:5" x14ac:dyDescent="0.25">
      <c r="B6101" s="1">
        <f t="shared" ca="1" si="891"/>
        <v>0</v>
      </c>
      <c r="C6101" s="384">
        <f t="shared" si="890"/>
        <v>45658</v>
      </c>
      <c r="D6101" s="384">
        <f t="shared" si="890"/>
        <v>45688</v>
      </c>
      <c r="E6101" s="385">
        <f ca="1">IFERROR(INDEX('3. GRI Pricing'!$A$16:$AP$616,MATCH('PBI data'!$B6101,'3. GRI Pricing'!$A$16:$A$616,0),MATCH('PBI data'!$D6101,'3. GRI Pricing'!$A$16:$AP$16,0)),0)</f>
        <v>0</v>
      </c>
    </row>
    <row r="6102" spans="1:5" x14ac:dyDescent="0.25">
      <c r="B6102" s="1">
        <f t="shared" ca="1" si="891"/>
        <v>0</v>
      </c>
      <c r="C6102" s="384">
        <f t="shared" si="890"/>
        <v>45689</v>
      </c>
      <c r="D6102" s="384">
        <f t="shared" si="890"/>
        <v>45716</v>
      </c>
      <c r="E6102" s="385">
        <f ca="1">IFERROR(INDEX('3. GRI Pricing'!$A$16:$AP$616,MATCH('PBI data'!$B6102,'3. GRI Pricing'!$A$16:$A$616,0),MATCH('PBI data'!$D6102,'3. GRI Pricing'!$A$16:$AP$16,0)),0)</f>
        <v>0</v>
      </c>
    </row>
    <row r="6103" spans="1:5" x14ac:dyDescent="0.25">
      <c r="B6103" s="1">
        <f t="shared" ca="1" si="891"/>
        <v>0</v>
      </c>
      <c r="C6103" s="384">
        <f t="shared" si="890"/>
        <v>45717</v>
      </c>
      <c r="D6103" s="384">
        <f t="shared" si="890"/>
        <v>45747</v>
      </c>
      <c r="E6103" s="385">
        <f ca="1">IFERROR(INDEX('3. GRI Pricing'!$A$16:$AP$616,MATCH('PBI data'!$B6103,'3. GRI Pricing'!$A$16:$A$616,0),MATCH('PBI data'!$D6103,'3. GRI Pricing'!$A$16:$AP$16,0)),0)</f>
        <v>0</v>
      </c>
    </row>
    <row r="6104" spans="1:5" x14ac:dyDescent="0.25">
      <c r="B6104" s="1">
        <f t="shared" ca="1" si="891"/>
        <v>0</v>
      </c>
      <c r="C6104" s="384">
        <f t="shared" si="890"/>
        <v>45748</v>
      </c>
      <c r="D6104" s="384">
        <f t="shared" si="890"/>
        <v>45777</v>
      </c>
      <c r="E6104" s="385">
        <f ca="1">IFERROR(INDEX('3. GRI Pricing'!$A$16:$AP$616,MATCH('PBI data'!$B6104,'3. GRI Pricing'!$A$16:$A$616,0),MATCH('PBI data'!$D6104,'3. GRI Pricing'!$A$16:$AP$16,0)),0)</f>
        <v>0</v>
      </c>
    </row>
    <row r="6105" spans="1:5" x14ac:dyDescent="0.25">
      <c r="B6105" s="1">
        <f t="shared" ca="1" si="891"/>
        <v>0</v>
      </c>
      <c r="C6105" s="384">
        <f t="shared" si="890"/>
        <v>45778</v>
      </c>
      <c r="D6105" s="384">
        <f t="shared" si="890"/>
        <v>45808</v>
      </c>
      <c r="E6105" s="385">
        <f ca="1">IFERROR(INDEX('3. GRI Pricing'!$A$16:$AP$616,MATCH('PBI data'!$B6105,'3. GRI Pricing'!$A$16:$A$616,0),MATCH('PBI data'!$D6105,'3. GRI Pricing'!$A$16:$AP$16,0)),0)</f>
        <v>0</v>
      </c>
    </row>
    <row r="6106" spans="1:5" x14ac:dyDescent="0.25">
      <c r="B6106" s="1">
        <f t="shared" ca="1" si="891"/>
        <v>0</v>
      </c>
      <c r="C6106" s="384">
        <f t="shared" si="890"/>
        <v>45809</v>
      </c>
      <c r="D6106" s="384">
        <f t="shared" si="890"/>
        <v>45838</v>
      </c>
      <c r="E6106" s="385">
        <f ca="1">IFERROR(INDEX('3. GRI Pricing'!$A$16:$AP$616,MATCH('PBI data'!$B6106,'3. GRI Pricing'!$A$16:$A$616,0),MATCH('PBI data'!$D6106,'3. GRI Pricing'!$A$16:$AP$16,0)),0)</f>
        <v>0</v>
      </c>
    </row>
    <row r="6107" spans="1:5" x14ac:dyDescent="0.25">
      <c r="B6107" s="1">
        <f t="shared" ca="1" si="891"/>
        <v>0</v>
      </c>
      <c r="C6107" s="384">
        <f t="shared" si="890"/>
        <v>45839</v>
      </c>
      <c r="D6107" s="384">
        <f t="shared" si="890"/>
        <v>45869</v>
      </c>
      <c r="E6107" s="385">
        <f ca="1">IFERROR(INDEX('3. GRI Pricing'!$A$16:$AP$616,MATCH('PBI data'!$B6107,'3. GRI Pricing'!$A$16:$A$616,0),MATCH('PBI data'!$D6107,'3. GRI Pricing'!$A$16:$AP$16,0)),0)</f>
        <v>0</v>
      </c>
    </row>
    <row r="6108" spans="1:5" x14ac:dyDescent="0.25">
      <c r="B6108" s="1">
        <f t="shared" ca="1" si="891"/>
        <v>0</v>
      </c>
      <c r="C6108" s="384">
        <f t="shared" si="890"/>
        <v>45870</v>
      </c>
      <c r="D6108" s="384">
        <f t="shared" si="890"/>
        <v>45900</v>
      </c>
      <c r="E6108" s="385">
        <f ca="1">IFERROR(INDEX('3. GRI Pricing'!$A$16:$AP$616,MATCH('PBI data'!$B6108,'3. GRI Pricing'!$A$16:$A$616,0),MATCH('PBI data'!$D6108,'3. GRI Pricing'!$A$16:$AP$16,0)),0)</f>
        <v>0</v>
      </c>
    </row>
    <row r="6109" spans="1:5" x14ac:dyDescent="0.25">
      <c r="B6109" s="1">
        <f t="shared" ca="1" si="891"/>
        <v>0</v>
      </c>
      <c r="C6109" s="384">
        <f t="shared" si="890"/>
        <v>45901</v>
      </c>
      <c r="D6109" s="384">
        <f t="shared" si="890"/>
        <v>45930</v>
      </c>
      <c r="E6109" s="385">
        <f ca="1">IFERROR(INDEX('3. GRI Pricing'!$A$16:$AP$616,MATCH('PBI data'!$B6109,'3. GRI Pricing'!$A$16:$A$616,0),MATCH('PBI data'!$D6109,'3. GRI Pricing'!$A$16:$AP$16,0)),0)</f>
        <v>0</v>
      </c>
    </row>
    <row r="6110" spans="1:5" x14ac:dyDescent="0.25">
      <c r="A6110" s="381">
        <f>A6098+1</f>
        <v>510</v>
      </c>
      <c r="B6110" s="383">
        <f ca="1">OFFSET('3. GRI Pricing'!$A$16,'PBI data'!A6110,0)</f>
        <v>0</v>
      </c>
      <c r="C6110" s="384">
        <f t="shared" si="890"/>
        <v>45566</v>
      </c>
      <c r="D6110" s="384">
        <f t="shared" si="890"/>
        <v>45596</v>
      </c>
      <c r="E6110" s="385">
        <f ca="1">IFERROR(INDEX('3. GRI Pricing'!$A$16:$AP$616,MATCH('PBI data'!$B6110,'3. GRI Pricing'!$A$16:$A$616,0),MATCH('PBI data'!$D6110,'3. GRI Pricing'!$A$16:$AP$16,0)),0)</f>
        <v>0</v>
      </c>
    </row>
    <row r="6111" spans="1:5" x14ac:dyDescent="0.25">
      <c r="B6111" s="1">
        <f ca="1">B6110</f>
        <v>0</v>
      </c>
      <c r="C6111" s="384">
        <f t="shared" ref="C6111:D6121" si="892">C6099</f>
        <v>45597</v>
      </c>
      <c r="D6111" s="384">
        <f t="shared" si="892"/>
        <v>45626</v>
      </c>
      <c r="E6111" s="385">
        <f ca="1">IFERROR(INDEX('3. GRI Pricing'!$A$16:$AP$616,MATCH('PBI data'!$B6111,'3. GRI Pricing'!$A$16:$A$616,0),MATCH('PBI data'!$D6111,'3. GRI Pricing'!$A$16:$AP$16,0)),0)</f>
        <v>0</v>
      </c>
    </row>
    <row r="6112" spans="1:5" x14ac:dyDescent="0.25">
      <c r="B6112" s="1">
        <f t="shared" ref="B6112:B6121" ca="1" si="893">B6111</f>
        <v>0</v>
      </c>
      <c r="C6112" s="384">
        <f t="shared" si="892"/>
        <v>45627</v>
      </c>
      <c r="D6112" s="384">
        <f t="shared" si="892"/>
        <v>45657</v>
      </c>
      <c r="E6112" s="385">
        <f ca="1">IFERROR(INDEX('3. GRI Pricing'!$A$16:$AP$616,MATCH('PBI data'!$B6112,'3. GRI Pricing'!$A$16:$A$616,0),MATCH('PBI data'!$D6112,'3. GRI Pricing'!$A$16:$AP$16,0)),0)</f>
        <v>0</v>
      </c>
    </row>
    <row r="6113" spans="1:5" x14ac:dyDescent="0.25">
      <c r="B6113" s="1">
        <f t="shared" ca="1" si="893"/>
        <v>0</v>
      </c>
      <c r="C6113" s="384">
        <f t="shared" si="892"/>
        <v>45658</v>
      </c>
      <c r="D6113" s="384">
        <f t="shared" si="892"/>
        <v>45688</v>
      </c>
      <c r="E6113" s="385">
        <f ca="1">IFERROR(INDEX('3. GRI Pricing'!$A$16:$AP$616,MATCH('PBI data'!$B6113,'3. GRI Pricing'!$A$16:$A$616,0),MATCH('PBI data'!$D6113,'3. GRI Pricing'!$A$16:$AP$16,0)),0)</f>
        <v>0</v>
      </c>
    </row>
    <row r="6114" spans="1:5" x14ac:dyDescent="0.25">
      <c r="B6114" s="1">
        <f t="shared" ca="1" si="893"/>
        <v>0</v>
      </c>
      <c r="C6114" s="384">
        <f t="shared" si="892"/>
        <v>45689</v>
      </c>
      <c r="D6114" s="384">
        <f t="shared" si="892"/>
        <v>45716</v>
      </c>
      <c r="E6114" s="385">
        <f ca="1">IFERROR(INDEX('3. GRI Pricing'!$A$16:$AP$616,MATCH('PBI data'!$B6114,'3. GRI Pricing'!$A$16:$A$616,0),MATCH('PBI data'!$D6114,'3. GRI Pricing'!$A$16:$AP$16,0)),0)</f>
        <v>0</v>
      </c>
    </row>
    <row r="6115" spans="1:5" x14ac:dyDescent="0.25">
      <c r="B6115" s="1">
        <f t="shared" ca="1" si="893"/>
        <v>0</v>
      </c>
      <c r="C6115" s="384">
        <f t="shared" si="892"/>
        <v>45717</v>
      </c>
      <c r="D6115" s="384">
        <f t="shared" si="892"/>
        <v>45747</v>
      </c>
      <c r="E6115" s="385">
        <f ca="1">IFERROR(INDEX('3. GRI Pricing'!$A$16:$AP$616,MATCH('PBI data'!$B6115,'3. GRI Pricing'!$A$16:$A$616,0),MATCH('PBI data'!$D6115,'3. GRI Pricing'!$A$16:$AP$16,0)),0)</f>
        <v>0</v>
      </c>
    </row>
    <row r="6116" spans="1:5" x14ac:dyDescent="0.25">
      <c r="B6116" s="1">
        <f t="shared" ca="1" si="893"/>
        <v>0</v>
      </c>
      <c r="C6116" s="384">
        <f t="shared" si="892"/>
        <v>45748</v>
      </c>
      <c r="D6116" s="384">
        <f t="shared" si="892"/>
        <v>45777</v>
      </c>
      <c r="E6116" s="385">
        <f ca="1">IFERROR(INDEX('3. GRI Pricing'!$A$16:$AP$616,MATCH('PBI data'!$B6116,'3. GRI Pricing'!$A$16:$A$616,0),MATCH('PBI data'!$D6116,'3. GRI Pricing'!$A$16:$AP$16,0)),0)</f>
        <v>0</v>
      </c>
    </row>
    <row r="6117" spans="1:5" x14ac:dyDescent="0.25">
      <c r="B6117" s="1">
        <f t="shared" ca="1" si="893"/>
        <v>0</v>
      </c>
      <c r="C6117" s="384">
        <f t="shared" si="892"/>
        <v>45778</v>
      </c>
      <c r="D6117" s="384">
        <f t="shared" si="892"/>
        <v>45808</v>
      </c>
      <c r="E6117" s="385">
        <f ca="1">IFERROR(INDEX('3. GRI Pricing'!$A$16:$AP$616,MATCH('PBI data'!$B6117,'3. GRI Pricing'!$A$16:$A$616,0),MATCH('PBI data'!$D6117,'3. GRI Pricing'!$A$16:$AP$16,0)),0)</f>
        <v>0</v>
      </c>
    </row>
    <row r="6118" spans="1:5" x14ac:dyDescent="0.25">
      <c r="B6118" s="1">
        <f t="shared" ca="1" si="893"/>
        <v>0</v>
      </c>
      <c r="C6118" s="384">
        <f t="shared" si="892"/>
        <v>45809</v>
      </c>
      <c r="D6118" s="384">
        <f t="shared" si="892"/>
        <v>45838</v>
      </c>
      <c r="E6118" s="385">
        <f ca="1">IFERROR(INDEX('3. GRI Pricing'!$A$16:$AP$616,MATCH('PBI data'!$B6118,'3. GRI Pricing'!$A$16:$A$616,0),MATCH('PBI data'!$D6118,'3. GRI Pricing'!$A$16:$AP$16,0)),0)</f>
        <v>0</v>
      </c>
    </row>
    <row r="6119" spans="1:5" x14ac:dyDescent="0.25">
      <c r="B6119" s="1">
        <f t="shared" ca="1" si="893"/>
        <v>0</v>
      </c>
      <c r="C6119" s="384">
        <f t="shared" si="892"/>
        <v>45839</v>
      </c>
      <c r="D6119" s="384">
        <f t="shared" si="892"/>
        <v>45869</v>
      </c>
      <c r="E6119" s="385">
        <f ca="1">IFERROR(INDEX('3. GRI Pricing'!$A$16:$AP$616,MATCH('PBI data'!$B6119,'3. GRI Pricing'!$A$16:$A$616,0),MATCH('PBI data'!$D6119,'3. GRI Pricing'!$A$16:$AP$16,0)),0)</f>
        <v>0</v>
      </c>
    </row>
    <row r="6120" spans="1:5" x14ac:dyDescent="0.25">
      <c r="B6120" s="1">
        <f t="shared" ca="1" si="893"/>
        <v>0</v>
      </c>
      <c r="C6120" s="384">
        <f t="shared" si="892"/>
        <v>45870</v>
      </c>
      <c r="D6120" s="384">
        <f t="shared" si="892"/>
        <v>45900</v>
      </c>
      <c r="E6120" s="385">
        <f ca="1">IFERROR(INDEX('3. GRI Pricing'!$A$16:$AP$616,MATCH('PBI data'!$B6120,'3. GRI Pricing'!$A$16:$A$616,0),MATCH('PBI data'!$D6120,'3. GRI Pricing'!$A$16:$AP$16,0)),0)</f>
        <v>0</v>
      </c>
    </row>
    <row r="6121" spans="1:5" x14ac:dyDescent="0.25">
      <c r="B6121" s="1">
        <f t="shared" ca="1" si="893"/>
        <v>0</v>
      </c>
      <c r="C6121" s="384">
        <f t="shared" si="892"/>
        <v>45901</v>
      </c>
      <c r="D6121" s="384">
        <f t="shared" si="892"/>
        <v>45930</v>
      </c>
      <c r="E6121" s="385">
        <f ca="1">IFERROR(INDEX('3. GRI Pricing'!$A$16:$AP$616,MATCH('PBI data'!$B6121,'3. GRI Pricing'!$A$16:$A$616,0),MATCH('PBI data'!$D6121,'3. GRI Pricing'!$A$16:$AP$16,0)),0)</f>
        <v>0</v>
      </c>
    </row>
    <row r="6122" spans="1:5" x14ac:dyDescent="0.25">
      <c r="A6122" s="381">
        <f>A6110+1</f>
        <v>511</v>
      </c>
      <c r="B6122" s="383">
        <f ca="1">OFFSET('3. GRI Pricing'!$A$16,'PBI data'!A6122,0)</f>
        <v>0</v>
      </c>
    </row>
    <row r="6123" spans="1:5" x14ac:dyDescent="0.25">
      <c r="B6123" s="1">
        <f ca="1">B6122</f>
        <v>0</v>
      </c>
    </row>
    <row r="6124" spans="1:5" x14ac:dyDescent="0.25">
      <c r="B6124" s="1">
        <f t="shared" ref="B6124:B6133" ca="1" si="894">B6123</f>
        <v>0</v>
      </c>
    </row>
    <row r="6125" spans="1:5" x14ac:dyDescent="0.25">
      <c r="B6125" s="1">
        <f t="shared" ca="1" si="894"/>
        <v>0</v>
      </c>
    </row>
    <row r="6126" spans="1:5" x14ac:dyDescent="0.25">
      <c r="B6126" s="1">
        <f t="shared" ca="1" si="894"/>
        <v>0</v>
      </c>
    </row>
    <row r="6127" spans="1:5" x14ac:dyDescent="0.25">
      <c r="B6127" s="1">
        <f t="shared" ca="1" si="894"/>
        <v>0</v>
      </c>
    </row>
    <row r="6128" spans="1:5" x14ac:dyDescent="0.25">
      <c r="B6128" s="1">
        <f t="shared" ca="1" si="894"/>
        <v>0</v>
      </c>
    </row>
    <row r="6129" spans="1:2" x14ac:dyDescent="0.25">
      <c r="B6129" s="1">
        <f t="shared" ca="1" si="894"/>
        <v>0</v>
      </c>
    </row>
    <row r="6130" spans="1:2" x14ac:dyDescent="0.25">
      <c r="B6130" s="1">
        <f t="shared" ca="1" si="894"/>
        <v>0</v>
      </c>
    </row>
    <row r="6131" spans="1:2" x14ac:dyDescent="0.25">
      <c r="B6131" s="1">
        <f t="shared" ca="1" si="894"/>
        <v>0</v>
      </c>
    </row>
    <row r="6132" spans="1:2" x14ac:dyDescent="0.25">
      <c r="B6132" s="1">
        <f t="shared" ca="1" si="894"/>
        <v>0</v>
      </c>
    </row>
    <row r="6133" spans="1:2" x14ac:dyDescent="0.25">
      <c r="B6133" s="1">
        <f t="shared" ca="1" si="894"/>
        <v>0</v>
      </c>
    </row>
    <row r="6134" spans="1:2" x14ac:dyDescent="0.25">
      <c r="A6134" s="381">
        <f>A6122+1</f>
        <v>512</v>
      </c>
      <c r="B6134" s="383">
        <f ca="1">OFFSET('3. GRI Pricing'!$A$16,'PBI data'!A6134,0)</f>
        <v>0</v>
      </c>
    </row>
    <row r="6135" spans="1:2" x14ac:dyDescent="0.25">
      <c r="B6135" s="1">
        <f ca="1">B6134</f>
        <v>0</v>
      </c>
    </row>
    <row r="6136" spans="1:2" x14ac:dyDescent="0.25">
      <c r="B6136" s="1">
        <f t="shared" ref="B6136:B6145" ca="1" si="895">B6135</f>
        <v>0</v>
      </c>
    </row>
    <row r="6137" spans="1:2" x14ac:dyDescent="0.25">
      <c r="B6137" s="1">
        <f t="shared" ca="1" si="895"/>
        <v>0</v>
      </c>
    </row>
    <row r="6138" spans="1:2" x14ac:dyDescent="0.25">
      <c r="B6138" s="1">
        <f t="shared" ca="1" si="895"/>
        <v>0</v>
      </c>
    </row>
    <row r="6139" spans="1:2" x14ac:dyDescent="0.25">
      <c r="B6139" s="1">
        <f t="shared" ca="1" si="895"/>
        <v>0</v>
      </c>
    </row>
    <row r="6140" spans="1:2" x14ac:dyDescent="0.25">
      <c r="B6140" s="1">
        <f t="shared" ca="1" si="895"/>
        <v>0</v>
      </c>
    </row>
    <row r="6141" spans="1:2" x14ac:dyDescent="0.25">
      <c r="B6141" s="1">
        <f t="shared" ca="1" si="895"/>
        <v>0</v>
      </c>
    </row>
    <row r="6142" spans="1:2" x14ac:dyDescent="0.25">
      <c r="B6142" s="1">
        <f t="shared" ca="1" si="895"/>
        <v>0</v>
      </c>
    </row>
    <row r="6143" spans="1:2" x14ac:dyDescent="0.25">
      <c r="B6143" s="1">
        <f t="shared" ca="1" si="895"/>
        <v>0</v>
      </c>
    </row>
    <row r="6144" spans="1:2" x14ac:dyDescent="0.25">
      <c r="B6144" s="1">
        <f t="shared" ca="1" si="895"/>
        <v>0</v>
      </c>
    </row>
    <row r="6145" spans="1:2" x14ac:dyDescent="0.25">
      <c r="B6145" s="1">
        <f t="shared" ca="1" si="895"/>
        <v>0</v>
      </c>
    </row>
    <row r="6146" spans="1:2" x14ac:dyDescent="0.25">
      <c r="A6146" s="381">
        <f>A6134+1</f>
        <v>513</v>
      </c>
      <c r="B6146" s="383">
        <f ca="1">OFFSET('3. GRI Pricing'!$A$16,'PBI data'!A6146,0)</f>
        <v>0</v>
      </c>
    </row>
    <row r="6147" spans="1:2" x14ac:dyDescent="0.25">
      <c r="B6147" s="1">
        <f ca="1">B6146</f>
        <v>0</v>
      </c>
    </row>
    <row r="6148" spans="1:2" x14ac:dyDescent="0.25">
      <c r="B6148" s="1">
        <f t="shared" ref="B6148:B6157" ca="1" si="896">B6147</f>
        <v>0</v>
      </c>
    </row>
    <row r="6149" spans="1:2" x14ac:dyDescent="0.25">
      <c r="B6149" s="1">
        <f t="shared" ca="1" si="896"/>
        <v>0</v>
      </c>
    </row>
    <row r="6150" spans="1:2" x14ac:dyDescent="0.25">
      <c r="B6150" s="1">
        <f t="shared" ca="1" si="896"/>
        <v>0</v>
      </c>
    </row>
    <row r="6151" spans="1:2" x14ac:dyDescent="0.25">
      <c r="B6151" s="1">
        <f t="shared" ca="1" si="896"/>
        <v>0</v>
      </c>
    </row>
    <row r="6152" spans="1:2" x14ac:dyDescent="0.25">
      <c r="B6152" s="1">
        <f t="shared" ca="1" si="896"/>
        <v>0</v>
      </c>
    </row>
    <row r="6153" spans="1:2" x14ac:dyDescent="0.25">
      <c r="B6153" s="1">
        <f t="shared" ca="1" si="896"/>
        <v>0</v>
      </c>
    </row>
    <row r="6154" spans="1:2" x14ac:dyDescent="0.25">
      <c r="B6154" s="1">
        <f t="shared" ca="1" si="896"/>
        <v>0</v>
      </c>
    </row>
    <row r="6155" spans="1:2" x14ac:dyDescent="0.25">
      <c r="B6155" s="1">
        <f t="shared" ca="1" si="896"/>
        <v>0</v>
      </c>
    </row>
    <row r="6156" spans="1:2" x14ac:dyDescent="0.25">
      <c r="B6156" s="1">
        <f t="shared" ca="1" si="896"/>
        <v>0</v>
      </c>
    </row>
    <row r="6157" spans="1:2" x14ac:dyDescent="0.25">
      <c r="B6157" s="1">
        <f t="shared" ca="1" si="896"/>
        <v>0</v>
      </c>
    </row>
    <row r="6158" spans="1:2" x14ac:dyDescent="0.25">
      <c r="A6158" s="381">
        <f>A6146+1</f>
        <v>514</v>
      </c>
      <c r="B6158" s="383">
        <f ca="1">OFFSET('3. GRI Pricing'!$A$16,'PBI data'!A6158,0)</f>
        <v>0</v>
      </c>
    </row>
    <row r="6159" spans="1:2" x14ac:dyDescent="0.25">
      <c r="B6159" s="1">
        <f ca="1">B6158</f>
        <v>0</v>
      </c>
    </row>
    <row r="6160" spans="1:2" x14ac:dyDescent="0.25">
      <c r="B6160" s="1">
        <f t="shared" ref="B6160:B6169" ca="1" si="897">B6159</f>
        <v>0</v>
      </c>
    </row>
    <row r="6161" spans="1:2" x14ac:dyDescent="0.25">
      <c r="B6161" s="1">
        <f t="shared" ca="1" si="897"/>
        <v>0</v>
      </c>
    </row>
    <row r="6162" spans="1:2" x14ac:dyDescent="0.25">
      <c r="B6162" s="1">
        <f t="shared" ca="1" si="897"/>
        <v>0</v>
      </c>
    </row>
    <row r="6163" spans="1:2" x14ac:dyDescent="0.25">
      <c r="B6163" s="1">
        <f t="shared" ca="1" si="897"/>
        <v>0</v>
      </c>
    </row>
    <row r="6164" spans="1:2" x14ac:dyDescent="0.25">
      <c r="B6164" s="1">
        <f t="shared" ca="1" si="897"/>
        <v>0</v>
      </c>
    </row>
    <row r="6165" spans="1:2" x14ac:dyDescent="0.25">
      <c r="B6165" s="1">
        <f t="shared" ca="1" si="897"/>
        <v>0</v>
      </c>
    </row>
    <row r="6166" spans="1:2" x14ac:dyDescent="0.25">
      <c r="B6166" s="1">
        <f t="shared" ca="1" si="897"/>
        <v>0</v>
      </c>
    </row>
    <row r="6167" spans="1:2" x14ac:dyDescent="0.25">
      <c r="B6167" s="1">
        <f t="shared" ca="1" si="897"/>
        <v>0</v>
      </c>
    </row>
    <row r="6168" spans="1:2" x14ac:dyDescent="0.25">
      <c r="B6168" s="1">
        <f t="shared" ca="1" si="897"/>
        <v>0</v>
      </c>
    </row>
    <row r="6169" spans="1:2" x14ac:dyDescent="0.25">
      <c r="B6169" s="1">
        <f t="shared" ca="1" si="897"/>
        <v>0</v>
      </c>
    </row>
    <row r="6170" spans="1:2" x14ac:dyDescent="0.25">
      <c r="A6170" s="381">
        <f>A6158+1</f>
        <v>515</v>
      </c>
      <c r="B6170" s="383">
        <f ca="1">OFFSET('3. GRI Pricing'!$A$16,'PBI data'!A6170,0)</f>
        <v>0</v>
      </c>
    </row>
    <row r="6171" spans="1:2" x14ac:dyDescent="0.25">
      <c r="B6171" s="1">
        <f ca="1">B6170</f>
        <v>0</v>
      </c>
    </row>
    <row r="6172" spans="1:2" x14ac:dyDescent="0.25">
      <c r="B6172" s="1">
        <f t="shared" ref="B6172:B6181" ca="1" si="898">B6171</f>
        <v>0</v>
      </c>
    </row>
    <row r="6173" spans="1:2" x14ac:dyDescent="0.25">
      <c r="B6173" s="1">
        <f t="shared" ca="1" si="898"/>
        <v>0</v>
      </c>
    </row>
    <row r="6174" spans="1:2" x14ac:dyDescent="0.25">
      <c r="B6174" s="1">
        <f t="shared" ca="1" si="898"/>
        <v>0</v>
      </c>
    </row>
    <row r="6175" spans="1:2" x14ac:dyDescent="0.25">
      <c r="B6175" s="1">
        <f t="shared" ca="1" si="898"/>
        <v>0</v>
      </c>
    </row>
    <row r="6176" spans="1:2" x14ac:dyDescent="0.25">
      <c r="B6176" s="1">
        <f t="shared" ca="1" si="898"/>
        <v>0</v>
      </c>
    </row>
    <row r="6177" spans="1:2" x14ac:dyDescent="0.25">
      <c r="B6177" s="1">
        <f t="shared" ca="1" si="898"/>
        <v>0</v>
      </c>
    </row>
    <row r="6178" spans="1:2" x14ac:dyDescent="0.25">
      <c r="B6178" s="1">
        <f t="shared" ca="1" si="898"/>
        <v>0</v>
      </c>
    </row>
    <row r="6179" spans="1:2" x14ac:dyDescent="0.25">
      <c r="B6179" s="1">
        <f t="shared" ca="1" si="898"/>
        <v>0</v>
      </c>
    </row>
    <row r="6180" spans="1:2" x14ac:dyDescent="0.25">
      <c r="B6180" s="1">
        <f t="shared" ca="1" si="898"/>
        <v>0</v>
      </c>
    </row>
    <row r="6181" spans="1:2" x14ac:dyDescent="0.25">
      <c r="B6181" s="1">
        <f t="shared" ca="1" si="898"/>
        <v>0</v>
      </c>
    </row>
    <row r="6182" spans="1:2" x14ac:dyDescent="0.25">
      <c r="A6182" s="381">
        <f>A6170+1</f>
        <v>516</v>
      </c>
      <c r="B6182" s="383">
        <f ca="1">OFFSET('3. GRI Pricing'!$A$16,'PBI data'!A6182,0)</f>
        <v>0</v>
      </c>
    </row>
    <row r="6183" spans="1:2" x14ac:dyDescent="0.25">
      <c r="B6183" s="1">
        <f ca="1">B6182</f>
        <v>0</v>
      </c>
    </row>
    <row r="6184" spans="1:2" x14ac:dyDescent="0.25">
      <c r="B6184" s="1">
        <f t="shared" ref="B6184:B6193" ca="1" si="899">B6183</f>
        <v>0</v>
      </c>
    </row>
    <row r="6185" spans="1:2" x14ac:dyDescent="0.25">
      <c r="B6185" s="1">
        <f t="shared" ca="1" si="899"/>
        <v>0</v>
      </c>
    </row>
    <row r="6186" spans="1:2" x14ac:dyDescent="0.25">
      <c r="B6186" s="1">
        <f t="shared" ca="1" si="899"/>
        <v>0</v>
      </c>
    </row>
    <row r="6187" spans="1:2" x14ac:dyDescent="0.25">
      <c r="B6187" s="1">
        <f t="shared" ca="1" si="899"/>
        <v>0</v>
      </c>
    </row>
    <row r="6188" spans="1:2" x14ac:dyDescent="0.25">
      <c r="B6188" s="1">
        <f t="shared" ca="1" si="899"/>
        <v>0</v>
      </c>
    </row>
    <row r="6189" spans="1:2" x14ac:dyDescent="0.25">
      <c r="B6189" s="1">
        <f t="shared" ca="1" si="899"/>
        <v>0</v>
      </c>
    </row>
    <row r="6190" spans="1:2" x14ac:dyDescent="0.25">
      <c r="B6190" s="1">
        <f t="shared" ca="1" si="899"/>
        <v>0</v>
      </c>
    </row>
    <row r="6191" spans="1:2" x14ac:dyDescent="0.25">
      <c r="B6191" s="1">
        <f t="shared" ca="1" si="899"/>
        <v>0</v>
      </c>
    </row>
    <row r="6192" spans="1:2" x14ac:dyDescent="0.25">
      <c r="B6192" s="1">
        <f t="shared" ca="1" si="899"/>
        <v>0</v>
      </c>
    </row>
    <row r="6193" spans="1:2" x14ac:dyDescent="0.25">
      <c r="B6193" s="1">
        <f t="shared" ca="1" si="899"/>
        <v>0</v>
      </c>
    </row>
    <row r="6194" spans="1:2" x14ac:dyDescent="0.25">
      <c r="A6194" s="381">
        <f>A6182+1</f>
        <v>517</v>
      </c>
      <c r="B6194" s="383">
        <f ca="1">OFFSET('3. GRI Pricing'!$A$16,'PBI data'!A6194,0)</f>
        <v>0</v>
      </c>
    </row>
    <row r="6195" spans="1:2" x14ac:dyDescent="0.25">
      <c r="B6195" s="1">
        <f ca="1">B6194</f>
        <v>0</v>
      </c>
    </row>
    <row r="6196" spans="1:2" x14ac:dyDescent="0.25">
      <c r="B6196" s="1">
        <f t="shared" ref="B6196:B6205" ca="1" si="900">B6195</f>
        <v>0</v>
      </c>
    </row>
    <row r="6197" spans="1:2" x14ac:dyDescent="0.25">
      <c r="B6197" s="1">
        <f t="shared" ca="1" si="900"/>
        <v>0</v>
      </c>
    </row>
    <row r="6198" spans="1:2" x14ac:dyDescent="0.25">
      <c r="B6198" s="1">
        <f t="shared" ca="1" si="900"/>
        <v>0</v>
      </c>
    </row>
    <row r="6199" spans="1:2" x14ac:dyDescent="0.25">
      <c r="B6199" s="1">
        <f t="shared" ca="1" si="900"/>
        <v>0</v>
      </c>
    </row>
    <row r="6200" spans="1:2" x14ac:dyDescent="0.25">
      <c r="B6200" s="1">
        <f t="shared" ca="1" si="900"/>
        <v>0</v>
      </c>
    </row>
    <row r="6201" spans="1:2" x14ac:dyDescent="0.25">
      <c r="B6201" s="1">
        <f t="shared" ca="1" si="900"/>
        <v>0</v>
      </c>
    </row>
    <row r="6202" spans="1:2" x14ac:dyDescent="0.25">
      <c r="B6202" s="1">
        <f t="shared" ca="1" si="900"/>
        <v>0</v>
      </c>
    </row>
    <row r="6203" spans="1:2" x14ac:dyDescent="0.25">
      <c r="B6203" s="1">
        <f t="shared" ca="1" si="900"/>
        <v>0</v>
      </c>
    </row>
    <row r="6204" spans="1:2" x14ac:dyDescent="0.25">
      <c r="B6204" s="1">
        <f t="shared" ca="1" si="900"/>
        <v>0</v>
      </c>
    </row>
    <row r="6205" spans="1:2" x14ac:dyDescent="0.25">
      <c r="B6205" s="1">
        <f t="shared" ca="1" si="900"/>
        <v>0</v>
      </c>
    </row>
    <row r="6206" spans="1:2" x14ac:dyDescent="0.25">
      <c r="A6206" s="381">
        <f>A6194+1</f>
        <v>518</v>
      </c>
      <c r="B6206" s="383">
        <f ca="1">OFFSET('3. GRI Pricing'!$A$16,'PBI data'!A6206,0)</f>
        <v>0</v>
      </c>
    </row>
    <row r="6207" spans="1:2" x14ac:dyDescent="0.25">
      <c r="B6207" s="1">
        <f ca="1">B6206</f>
        <v>0</v>
      </c>
    </row>
    <row r="6208" spans="1:2" x14ac:dyDescent="0.25">
      <c r="B6208" s="1">
        <f t="shared" ref="B6208:B6217" ca="1" si="901">B6207</f>
        <v>0</v>
      </c>
    </row>
    <row r="6209" spans="1:2" x14ac:dyDescent="0.25">
      <c r="B6209" s="1">
        <f t="shared" ca="1" si="901"/>
        <v>0</v>
      </c>
    </row>
    <row r="6210" spans="1:2" x14ac:dyDescent="0.25">
      <c r="B6210" s="1">
        <f t="shared" ca="1" si="901"/>
        <v>0</v>
      </c>
    </row>
    <row r="6211" spans="1:2" x14ac:dyDescent="0.25">
      <c r="B6211" s="1">
        <f t="shared" ca="1" si="901"/>
        <v>0</v>
      </c>
    </row>
    <row r="6212" spans="1:2" x14ac:dyDescent="0.25">
      <c r="B6212" s="1">
        <f t="shared" ca="1" si="901"/>
        <v>0</v>
      </c>
    </row>
    <row r="6213" spans="1:2" x14ac:dyDescent="0.25">
      <c r="B6213" s="1">
        <f t="shared" ca="1" si="901"/>
        <v>0</v>
      </c>
    </row>
    <row r="6214" spans="1:2" x14ac:dyDescent="0.25">
      <c r="B6214" s="1">
        <f t="shared" ca="1" si="901"/>
        <v>0</v>
      </c>
    </row>
    <row r="6215" spans="1:2" x14ac:dyDescent="0.25">
      <c r="B6215" s="1">
        <f t="shared" ca="1" si="901"/>
        <v>0</v>
      </c>
    </row>
    <row r="6216" spans="1:2" x14ac:dyDescent="0.25">
      <c r="B6216" s="1">
        <f t="shared" ca="1" si="901"/>
        <v>0</v>
      </c>
    </row>
    <row r="6217" spans="1:2" x14ac:dyDescent="0.25">
      <c r="B6217" s="1">
        <f t="shared" ca="1" si="901"/>
        <v>0</v>
      </c>
    </row>
    <row r="6218" spans="1:2" x14ac:dyDescent="0.25">
      <c r="A6218" s="381">
        <f>A6206+1</f>
        <v>519</v>
      </c>
      <c r="B6218" s="383">
        <f ca="1">OFFSET('3. GRI Pricing'!$A$16,'PBI data'!A6218,0)</f>
        <v>0</v>
      </c>
    </row>
    <row r="6219" spans="1:2" x14ac:dyDescent="0.25">
      <c r="B6219" s="1">
        <f ca="1">B6218</f>
        <v>0</v>
      </c>
    </row>
    <row r="6220" spans="1:2" x14ac:dyDescent="0.25">
      <c r="B6220" s="1">
        <f t="shared" ref="B6220:B6229" ca="1" si="902">B6219</f>
        <v>0</v>
      </c>
    </row>
    <row r="6221" spans="1:2" x14ac:dyDescent="0.25">
      <c r="B6221" s="1">
        <f t="shared" ca="1" si="902"/>
        <v>0</v>
      </c>
    </row>
    <row r="6222" spans="1:2" x14ac:dyDescent="0.25">
      <c r="B6222" s="1">
        <f t="shared" ca="1" si="902"/>
        <v>0</v>
      </c>
    </row>
    <row r="6223" spans="1:2" x14ac:dyDescent="0.25">
      <c r="B6223" s="1">
        <f t="shared" ca="1" si="902"/>
        <v>0</v>
      </c>
    </row>
    <row r="6224" spans="1:2" x14ac:dyDescent="0.25">
      <c r="B6224" s="1">
        <f t="shared" ca="1" si="902"/>
        <v>0</v>
      </c>
    </row>
    <row r="6225" spans="1:2" x14ac:dyDescent="0.25">
      <c r="B6225" s="1">
        <f t="shared" ca="1" si="902"/>
        <v>0</v>
      </c>
    </row>
    <row r="6226" spans="1:2" x14ac:dyDescent="0.25">
      <c r="B6226" s="1">
        <f t="shared" ca="1" si="902"/>
        <v>0</v>
      </c>
    </row>
    <row r="6227" spans="1:2" x14ac:dyDescent="0.25">
      <c r="B6227" s="1">
        <f t="shared" ca="1" si="902"/>
        <v>0</v>
      </c>
    </row>
    <row r="6228" spans="1:2" x14ac:dyDescent="0.25">
      <c r="B6228" s="1">
        <f t="shared" ca="1" si="902"/>
        <v>0</v>
      </c>
    </row>
    <row r="6229" spans="1:2" x14ac:dyDescent="0.25">
      <c r="B6229" s="1">
        <f t="shared" ca="1" si="902"/>
        <v>0</v>
      </c>
    </row>
    <row r="6230" spans="1:2" x14ac:dyDescent="0.25">
      <c r="A6230" s="381">
        <f>A6218+1</f>
        <v>520</v>
      </c>
      <c r="B6230" s="383">
        <f ca="1">OFFSET('3. GRI Pricing'!$A$16,'PBI data'!A6230,0)</f>
        <v>0</v>
      </c>
    </row>
    <row r="6231" spans="1:2" x14ac:dyDescent="0.25">
      <c r="B6231" s="1">
        <f ca="1">B6230</f>
        <v>0</v>
      </c>
    </row>
    <row r="6232" spans="1:2" x14ac:dyDescent="0.25">
      <c r="B6232" s="1">
        <f t="shared" ref="B6232:B6241" ca="1" si="903">B6231</f>
        <v>0</v>
      </c>
    </row>
    <row r="6233" spans="1:2" x14ac:dyDescent="0.25">
      <c r="B6233" s="1">
        <f t="shared" ca="1" si="903"/>
        <v>0</v>
      </c>
    </row>
    <row r="6234" spans="1:2" x14ac:dyDescent="0.25">
      <c r="B6234" s="1">
        <f t="shared" ca="1" si="903"/>
        <v>0</v>
      </c>
    </row>
    <row r="6235" spans="1:2" x14ac:dyDescent="0.25">
      <c r="B6235" s="1">
        <f t="shared" ca="1" si="903"/>
        <v>0</v>
      </c>
    </row>
    <row r="6236" spans="1:2" x14ac:dyDescent="0.25">
      <c r="B6236" s="1">
        <f t="shared" ca="1" si="903"/>
        <v>0</v>
      </c>
    </row>
    <row r="6237" spans="1:2" x14ac:dyDescent="0.25">
      <c r="B6237" s="1">
        <f t="shared" ca="1" si="903"/>
        <v>0</v>
      </c>
    </row>
    <row r="6238" spans="1:2" x14ac:dyDescent="0.25">
      <c r="B6238" s="1">
        <f t="shared" ca="1" si="903"/>
        <v>0</v>
      </c>
    </row>
    <row r="6239" spans="1:2" x14ac:dyDescent="0.25">
      <c r="B6239" s="1">
        <f t="shared" ca="1" si="903"/>
        <v>0</v>
      </c>
    </row>
    <row r="6240" spans="1:2" x14ac:dyDescent="0.25">
      <c r="B6240" s="1">
        <f t="shared" ca="1" si="903"/>
        <v>0</v>
      </c>
    </row>
    <row r="6241" spans="1:2" x14ac:dyDescent="0.25">
      <c r="B6241" s="1">
        <f t="shared" ca="1" si="903"/>
        <v>0</v>
      </c>
    </row>
    <row r="6242" spans="1:2" x14ac:dyDescent="0.25">
      <c r="A6242" s="381">
        <f>A6230+1</f>
        <v>521</v>
      </c>
      <c r="B6242" s="383">
        <f ca="1">OFFSET('3. GRI Pricing'!$A$16,'PBI data'!A6242,0)</f>
        <v>0</v>
      </c>
    </row>
    <row r="6243" spans="1:2" x14ac:dyDescent="0.25">
      <c r="B6243" s="1">
        <f ca="1">B6242</f>
        <v>0</v>
      </c>
    </row>
    <row r="6244" spans="1:2" x14ac:dyDescent="0.25">
      <c r="B6244" s="1">
        <f t="shared" ref="B6244:B6253" ca="1" si="904">B6243</f>
        <v>0</v>
      </c>
    </row>
    <row r="6245" spans="1:2" x14ac:dyDescent="0.25">
      <c r="B6245" s="1">
        <f t="shared" ca="1" si="904"/>
        <v>0</v>
      </c>
    </row>
    <row r="6246" spans="1:2" x14ac:dyDescent="0.25">
      <c r="B6246" s="1">
        <f t="shared" ca="1" si="904"/>
        <v>0</v>
      </c>
    </row>
    <row r="6247" spans="1:2" x14ac:dyDescent="0.25">
      <c r="B6247" s="1">
        <f t="shared" ca="1" si="904"/>
        <v>0</v>
      </c>
    </row>
    <row r="6248" spans="1:2" x14ac:dyDescent="0.25">
      <c r="B6248" s="1">
        <f t="shared" ca="1" si="904"/>
        <v>0</v>
      </c>
    </row>
    <row r="6249" spans="1:2" x14ac:dyDescent="0.25">
      <c r="B6249" s="1">
        <f t="shared" ca="1" si="904"/>
        <v>0</v>
      </c>
    </row>
    <row r="6250" spans="1:2" x14ac:dyDescent="0.25">
      <c r="B6250" s="1">
        <f t="shared" ca="1" si="904"/>
        <v>0</v>
      </c>
    </row>
    <row r="6251" spans="1:2" x14ac:dyDescent="0.25">
      <c r="B6251" s="1">
        <f t="shared" ca="1" si="904"/>
        <v>0</v>
      </c>
    </row>
    <row r="6252" spans="1:2" x14ac:dyDescent="0.25">
      <c r="B6252" s="1">
        <f t="shared" ca="1" si="904"/>
        <v>0</v>
      </c>
    </row>
    <row r="6253" spans="1:2" x14ac:dyDescent="0.25">
      <c r="B6253" s="1">
        <f t="shared" ca="1" si="904"/>
        <v>0</v>
      </c>
    </row>
    <row r="6254" spans="1:2" x14ac:dyDescent="0.25">
      <c r="A6254" s="381">
        <f>A6242+1</f>
        <v>522</v>
      </c>
      <c r="B6254" s="383">
        <f ca="1">OFFSET('3. GRI Pricing'!$A$16,'PBI data'!A6254,0)</f>
        <v>0</v>
      </c>
    </row>
    <row r="6255" spans="1:2" x14ac:dyDescent="0.25">
      <c r="B6255" s="1">
        <f ca="1">B6254</f>
        <v>0</v>
      </c>
    </row>
    <row r="6256" spans="1:2" x14ac:dyDescent="0.25">
      <c r="B6256" s="1">
        <f t="shared" ref="B6256:B6265" ca="1" si="905">B6255</f>
        <v>0</v>
      </c>
    </row>
    <row r="6257" spans="1:2" x14ac:dyDescent="0.25">
      <c r="B6257" s="1">
        <f t="shared" ca="1" si="905"/>
        <v>0</v>
      </c>
    </row>
    <row r="6258" spans="1:2" x14ac:dyDescent="0.25">
      <c r="B6258" s="1">
        <f t="shared" ca="1" si="905"/>
        <v>0</v>
      </c>
    </row>
    <row r="6259" spans="1:2" x14ac:dyDescent="0.25">
      <c r="B6259" s="1">
        <f t="shared" ca="1" si="905"/>
        <v>0</v>
      </c>
    </row>
    <row r="6260" spans="1:2" x14ac:dyDescent="0.25">
      <c r="B6260" s="1">
        <f t="shared" ca="1" si="905"/>
        <v>0</v>
      </c>
    </row>
    <row r="6261" spans="1:2" x14ac:dyDescent="0.25">
      <c r="B6261" s="1">
        <f t="shared" ca="1" si="905"/>
        <v>0</v>
      </c>
    </row>
    <row r="6262" spans="1:2" x14ac:dyDescent="0.25">
      <c r="B6262" s="1">
        <f t="shared" ca="1" si="905"/>
        <v>0</v>
      </c>
    </row>
    <row r="6263" spans="1:2" x14ac:dyDescent="0.25">
      <c r="B6263" s="1">
        <f t="shared" ca="1" si="905"/>
        <v>0</v>
      </c>
    </row>
    <row r="6264" spans="1:2" x14ac:dyDescent="0.25">
      <c r="B6264" s="1">
        <f t="shared" ca="1" si="905"/>
        <v>0</v>
      </c>
    </row>
    <row r="6265" spans="1:2" x14ac:dyDescent="0.25">
      <c r="B6265" s="1">
        <f t="shared" ca="1" si="905"/>
        <v>0</v>
      </c>
    </row>
    <row r="6266" spans="1:2" x14ac:dyDescent="0.25">
      <c r="A6266" s="381">
        <f>A6254+1</f>
        <v>523</v>
      </c>
      <c r="B6266" s="383">
        <f ca="1">OFFSET('3. GRI Pricing'!$A$16,'PBI data'!A6266,0)</f>
        <v>0</v>
      </c>
    </row>
    <row r="6267" spans="1:2" x14ac:dyDescent="0.25">
      <c r="B6267" s="1">
        <f ca="1">B6266</f>
        <v>0</v>
      </c>
    </row>
    <row r="6268" spans="1:2" x14ac:dyDescent="0.25">
      <c r="B6268" s="1">
        <f t="shared" ref="B6268:B6277" ca="1" si="906">B6267</f>
        <v>0</v>
      </c>
    </row>
    <row r="6269" spans="1:2" x14ac:dyDescent="0.25">
      <c r="B6269" s="1">
        <f t="shared" ca="1" si="906"/>
        <v>0</v>
      </c>
    </row>
    <row r="6270" spans="1:2" x14ac:dyDescent="0.25">
      <c r="B6270" s="1">
        <f t="shared" ca="1" si="906"/>
        <v>0</v>
      </c>
    </row>
    <row r="6271" spans="1:2" x14ac:dyDescent="0.25">
      <c r="B6271" s="1">
        <f t="shared" ca="1" si="906"/>
        <v>0</v>
      </c>
    </row>
    <row r="6272" spans="1:2" x14ac:dyDescent="0.25">
      <c r="B6272" s="1">
        <f t="shared" ca="1" si="906"/>
        <v>0</v>
      </c>
    </row>
    <row r="6273" spans="1:2" x14ac:dyDescent="0.25">
      <c r="B6273" s="1">
        <f t="shared" ca="1" si="906"/>
        <v>0</v>
      </c>
    </row>
    <row r="6274" spans="1:2" x14ac:dyDescent="0.25">
      <c r="B6274" s="1">
        <f t="shared" ca="1" si="906"/>
        <v>0</v>
      </c>
    </row>
    <row r="6275" spans="1:2" x14ac:dyDescent="0.25">
      <c r="B6275" s="1">
        <f t="shared" ca="1" si="906"/>
        <v>0</v>
      </c>
    </row>
    <row r="6276" spans="1:2" x14ac:dyDescent="0.25">
      <c r="B6276" s="1">
        <f t="shared" ca="1" si="906"/>
        <v>0</v>
      </c>
    </row>
    <row r="6277" spans="1:2" x14ac:dyDescent="0.25">
      <c r="B6277" s="1">
        <f t="shared" ca="1" si="906"/>
        <v>0</v>
      </c>
    </row>
    <row r="6278" spans="1:2" x14ac:dyDescent="0.25">
      <c r="A6278" s="381">
        <f>A6266+1</f>
        <v>524</v>
      </c>
      <c r="B6278" s="381">
        <f ca="1">OFFSET('3. GRI Pricing'!$A$16,'PBI data'!A6278,0)</f>
        <v>0</v>
      </c>
    </row>
    <row r="6279" spans="1:2" x14ac:dyDescent="0.25">
      <c r="B6279" s="1">
        <f ca="1">B6278</f>
        <v>0</v>
      </c>
    </row>
    <row r="6280" spans="1:2" x14ac:dyDescent="0.25">
      <c r="B6280" s="1">
        <f t="shared" ref="B6280:B6289" ca="1" si="907">B6279</f>
        <v>0</v>
      </c>
    </row>
    <row r="6281" spans="1:2" x14ac:dyDescent="0.25">
      <c r="B6281" s="1">
        <f t="shared" ca="1" si="907"/>
        <v>0</v>
      </c>
    </row>
    <row r="6282" spans="1:2" x14ac:dyDescent="0.25">
      <c r="B6282" s="1">
        <f t="shared" ca="1" si="907"/>
        <v>0</v>
      </c>
    </row>
    <row r="6283" spans="1:2" x14ac:dyDescent="0.25">
      <c r="B6283" s="1">
        <f t="shared" ca="1" si="907"/>
        <v>0</v>
      </c>
    </row>
    <row r="6284" spans="1:2" x14ac:dyDescent="0.25">
      <c r="B6284" s="1">
        <f t="shared" ca="1" si="907"/>
        <v>0</v>
      </c>
    </row>
    <row r="6285" spans="1:2" x14ac:dyDescent="0.25">
      <c r="B6285" s="1">
        <f t="shared" ca="1" si="907"/>
        <v>0</v>
      </c>
    </row>
    <row r="6286" spans="1:2" x14ac:dyDescent="0.25">
      <c r="B6286" s="1">
        <f t="shared" ca="1" si="907"/>
        <v>0</v>
      </c>
    </row>
    <row r="6287" spans="1:2" x14ac:dyDescent="0.25">
      <c r="B6287" s="1">
        <f t="shared" ca="1" si="907"/>
        <v>0</v>
      </c>
    </row>
    <row r="6288" spans="1:2" x14ac:dyDescent="0.25">
      <c r="B6288" s="1">
        <f t="shared" ca="1" si="907"/>
        <v>0</v>
      </c>
    </row>
    <row r="6289" spans="1:2" x14ac:dyDescent="0.25">
      <c r="B6289" s="1">
        <f t="shared" ca="1" si="907"/>
        <v>0</v>
      </c>
    </row>
    <row r="6290" spans="1:2" x14ac:dyDescent="0.25">
      <c r="A6290" s="381">
        <f>A6278+1</f>
        <v>525</v>
      </c>
      <c r="B6290" s="383">
        <f ca="1">OFFSET('3. GRI Pricing'!$A$16,'PBI data'!A6290,0)</f>
        <v>0</v>
      </c>
    </row>
    <row r="6291" spans="1:2" x14ac:dyDescent="0.25">
      <c r="B6291" s="1">
        <f ca="1">B6290</f>
        <v>0</v>
      </c>
    </row>
    <row r="6292" spans="1:2" x14ac:dyDescent="0.25">
      <c r="B6292" s="1">
        <f t="shared" ref="B6292:B6301" ca="1" si="908">B6291</f>
        <v>0</v>
      </c>
    </row>
    <row r="6293" spans="1:2" x14ac:dyDescent="0.25">
      <c r="B6293" s="1">
        <f t="shared" ca="1" si="908"/>
        <v>0</v>
      </c>
    </row>
    <row r="6294" spans="1:2" x14ac:dyDescent="0.25">
      <c r="B6294" s="1">
        <f t="shared" ca="1" si="908"/>
        <v>0</v>
      </c>
    </row>
    <row r="6295" spans="1:2" x14ac:dyDescent="0.25">
      <c r="B6295" s="1">
        <f t="shared" ca="1" si="908"/>
        <v>0</v>
      </c>
    </row>
    <row r="6296" spans="1:2" x14ac:dyDescent="0.25">
      <c r="B6296" s="1">
        <f t="shared" ca="1" si="908"/>
        <v>0</v>
      </c>
    </row>
    <row r="6297" spans="1:2" x14ac:dyDescent="0.25">
      <c r="B6297" s="1">
        <f t="shared" ca="1" si="908"/>
        <v>0</v>
      </c>
    </row>
    <row r="6298" spans="1:2" x14ac:dyDescent="0.25">
      <c r="B6298" s="1">
        <f t="shared" ca="1" si="908"/>
        <v>0</v>
      </c>
    </row>
    <row r="6299" spans="1:2" x14ac:dyDescent="0.25">
      <c r="B6299" s="1">
        <f t="shared" ca="1" si="908"/>
        <v>0</v>
      </c>
    </row>
    <row r="6300" spans="1:2" x14ac:dyDescent="0.25">
      <c r="B6300" s="1">
        <f t="shared" ca="1" si="908"/>
        <v>0</v>
      </c>
    </row>
    <row r="6301" spans="1:2" x14ac:dyDescent="0.25">
      <c r="B6301" s="1">
        <f t="shared" ca="1" si="908"/>
        <v>0</v>
      </c>
    </row>
    <row r="6302" spans="1:2" x14ac:dyDescent="0.25">
      <c r="A6302" s="381">
        <f>A6290+1</f>
        <v>526</v>
      </c>
      <c r="B6302" s="383">
        <f ca="1">OFFSET('3. GRI Pricing'!$A$16,'PBI data'!A6302,0)</f>
        <v>0</v>
      </c>
    </row>
    <row r="6303" spans="1:2" x14ac:dyDescent="0.25">
      <c r="B6303" s="1">
        <f ca="1">B6302</f>
        <v>0</v>
      </c>
    </row>
    <row r="6304" spans="1:2" x14ac:dyDescent="0.25">
      <c r="B6304" s="1">
        <f t="shared" ref="B6304:B6313" ca="1" si="909">B6303</f>
        <v>0</v>
      </c>
    </row>
    <row r="6305" spans="1:2" x14ac:dyDescent="0.25">
      <c r="B6305" s="1">
        <f t="shared" ca="1" si="909"/>
        <v>0</v>
      </c>
    </row>
    <row r="6306" spans="1:2" x14ac:dyDescent="0.25">
      <c r="B6306" s="1">
        <f t="shared" ca="1" si="909"/>
        <v>0</v>
      </c>
    </row>
    <row r="6307" spans="1:2" x14ac:dyDescent="0.25">
      <c r="B6307" s="1">
        <f t="shared" ca="1" si="909"/>
        <v>0</v>
      </c>
    </row>
    <row r="6308" spans="1:2" x14ac:dyDescent="0.25">
      <c r="B6308" s="1">
        <f t="shared" ca="1" si="909"/>
        <v>0</v>
      </c>
    </row>
    <row r="6309" spans="1:2" x14ac:dyDescent="0.25">
      <c r="B6309" s="1">
        <f t="shared" ca="1" si="909"/>
        <v>0</v>
      </c>
    </row>
    <row r="6310" spans="1:2" x14ac:dyDescent="0.25">
      <c r="B6310" s="1">
        <f t="shared" ca="1" si="909"/>
        <v>0</v>
      </c>
    </row>
    <row r="6311" spans="1:2" x14ac:dyDescent="0.25">
      <c r="B6311" s="1">
        <f t="shared" ca="1" si="909"/>
        <v>0</v>
      </c>
    </row>
    <row r="6312" spans="1:2" x14ac:dyDescent="0.25">
      <c r="B6312" s="1">
        <f t="shared" ca="1" si="909"/>
        <v>0</v>
      </c>
    </row>
    <row r="6313" spans="1:2" x14ac:dyDescent="0.25">
      <c r="B6313" s="1">
        <f t="shared" ca="1" si="909"/>
        <v>0</v>
      </c>
    </row>
    <row r="6314" spans="1:2" x14ac:dyDescent="0.25">
      <c r="A6314" s="381">
        <f>A6302+1</f>
        <v>527</v>
      </c>
      <c r="B6314" s="383">
        <f ca="1">OFFSET('3. GRI Pricing'!$A$16,'PBI data'!A6314,0)</f>
        <v>0</v>
      </c>
    </row>
    <row r="6315" spans="1:2" x14ac:dyDescent="0.25">
      <c r="B6315" s="1">
        <f ca="1">B6314</f>
        <v>0</v>
      </c>
    </row>
    <row r="6316" spans="1:2" x14ac:dyDescent="0.25">
      <c r="B6316" s="1">
        <f t="shared" ref="B6316:B6325" ca="1" si="910">B6315</f>
        <v>0</v>
      </c>
    </row>
    <row r="6317" spans="1:2" x14ac:dyDescent="0.25">
      <c r="B6317" s="1">
        <f t="shared" ca="1" si="910"/>
        <v>0</v>
      </c>
    </row>
    <row r="6318" spans="1:2" x14ac:dyDescent="0.25">
      <c r="B6318" s="1">
        <f t="shared" ca="1" si="910"/>
        <v>0</v>
      </c>
    </row>
    <row r="6319" spans="1:2" x14ac:dyDescent="0.25">
      <c r="B6319" s="1">
        <f t="shared" ca="1" si="910"/>
        <v>0</v>
      </c>
    </row>
    <row r="6320" spans="1:2" x14ac:dyDescent="0.25">
      <c r="B6320" s="1">
        <f t="shared" ca="1" si="910"/>
        <v>0</v>
      </c>
    </row>
    <row r="6321" spans="1:2" x14ac:dyDescent="0.25">
      <c r="B6321" s="1">
        <f t="shared" ca="1" si="910"/>
        <v>0</v>
      </c>
    </row>
    <row r="6322" spans="1:2" x14ac:dyDescent="0.25">
      <c r="B6322" s="1">
        <f t="shared" ca="1" si="910"/>
        <v>0</v>
      </c>
    </row>
    <row r="6323" spans="1:2" x14ac:dyDescent="0.25">
      <c r="B6323" s="1">
        <f t="shared" ca="1" si="910"/>
        <v>0</v>
      </c>
    </row>
    <row r="6324" spans="1:2" x14ac:dyDescent="0.25">
      <c r="B6324" s="1">
        <f t="shared" ca="1" si="910"/>
        <v>0</v>
      </c>
    </row>
    <row r="6325" spans="1:2" x14ac:dyDescent="0.25">
      <c r="B6325" s="1">
        <f t="shared" ca="1" si="910"/>
        <v>0</v>
      </c>
    </row>
    <row r="6326" spans="1:2" x14ac:dyDescent="0.25">
      <c r="A6326" s="381">
        <f>A6314+1</f>
        <v>528</v>
      </c>
      <c r="B6326" s="383">
        <f ca="1">OFFSET('3. GRI Pricing'!$A$16,'PBI data'!A6326,0)</f>
        <v>0</v>
      </c>
    </row>
    <row r="6327" spans="1:2" x14ac:dyDescent="0.25">
      <c r="B6327" s="1">
        <f ca="1">B6326</f>
        <v>0</v>
      </c>
    </row>
    <row r="6328" spans="1:2" x14ac:dyDescent="0.25">
      <c r="B6328" s="1">
        <f t="shared" ref="B6328:B6337" ca="1" si="911">B6327</f>
        <v>0</v>
      </c>
    </row>
    <row r="6329" spans="1:2" x14ac:dyDescent="0.25">
      <c r="B6329" s="1">
        <f t="shared" ca="1" si="911"/>
        <v>0</v>
      </c>
    </row>
    <row r="6330" spans="1:2" x14ac:dyDescent="0.25">
      <c r="B6330" s="1">
        <f t="shared" ca="1" si="911"/>
        <v>0</v>
      </c>
    </row>
    <row r="6331" spans="1:2" x14ac:dyDescent="0.25">
      <c r="B6331" s="1">
        <f t="shared" ca="1" si="911"/>
        <v>0</v>
      </c>
    </row>
    <row r="6332" spans="1:2" x14ac:dyDescent="0.25">
      <c r="B6332" s="1">
        <f t="shared" ca="1" si="911"/>
        <v>0</v>
      </c>
    </row>
    <row r="6333" spans="1:2" x14ac:dyDescent="0.25">
      <c r="B6333" s="1">
        <f t="shared" ca="1" si="911"/>
        <v>0</v>
      </c>
    </row>
    <row r="6334" spans="1:2" x14ac:dyDescent="0.25">
      <c r="B6334" s="1">
        <f t="shared" ca="1" si="911"/>
        <v>0</v>
      </c>
    </row>
    <row r="6335" spans="1:2" x14ac:dyDescent="0.25">
      <c r="B6335" s="1">
        <f t="shared" ca="1" si="911"/>
        <v>0</v>
      </c>
    </row>
    <row r="6336" spans="1:2" x14ac:dyDescent="0.25">
      <c r="B6336" s="1">
        <f t="shared" ca="1" si="911"/>
        <v>0</v>
      </c>
    </row>
    <row r="6337" spans="1:2" x14ac:dyDescent="0.25">
      <c r="B6337" s="1">
        <f t="shared" ca="1" si="911"/>
        <v>0</v>
      </c>
    </row>
    <row r="6338" spans="1:2" x14ac:dyDescent="0.25">
      <c r="A6338" s="381">
        <f>A6326+1</f>
        <v>529</v>
      </c>
      <c r="B6338" s="383">
        <f ca="1">OFFSET('3. GRI Pricing'!$A$16,'PBI data'!A6338,0)</f>
        <v>0</v>
      </c>
    </row>
    <row r="6339" spans="1:2" x14ac:dyDescent="0.25">
      <c r="B6339" s="1">
        <f ca="1">B6338</f>
        <v>0</v>
      </c>
    </row>
    <row r="6340" spans="1:2" x14ac:dyDescent="0.25">
      <c r="B6340" s="1">
        <f t="shared" ref="B6340:B6349" ca="1" si="912">B6339</f>
        <v>0</v>
      </c>
    </row>
    <row r="6341" spans="1:2" x14ac:dyDescent="0.25">
      <c r="B6341" s="1">
        <f t="shared" ca="1" si="912"/>
        <v>0</v>
      </c>
    </row>
    <row r="6342" spans="1:2" x14ac:dyDescent="0.25">
      <c r="B6342" s="1">
        <f t="shared" ca="1" si="912"/>
        <v>0</v>
      </c>
    </row>
    <row r="6343" spans="1:2" x14ac:dyDescent="0.25">
      <c r="B6343" s="1">
        <f t="shared" ca="1" si="912"/>
        <v>0</v>
      </c>
    </row>
    <row r="6344" spans="1:2" x14ac:dyDescent="0.25">
      <c r="B6344" s="1">
        <f t="shared" ca="1" si="912"/>
        <v>0</v>
      </c>
    </row>
    <row r="6345" spans="1:2" x14ac:dyDescent="0.25">
      <c r="B6345" s="1">
        <f t="shared" ca="1" si="912"/>
        <v>0</v>
      </c>
    </row>
    <row r="6346" spans="1:2" x14ac:dyDescent="0.25">
      <c r="B6346" s="1">
        <f t="shared" ca="1" si="912"/>
        <v>0</v>
      </c>
    </row>
    <row r="6347" spans="1:2" x14ac:dyDescent="0.25">
      <c r="B6347" s="1">
        <f t="shared" ca="1" si="912"/>
        <v>0</v>
      </c>
    </row>
    <row r="6348" spans="1:2" x14ac:dyDescent="0.25">
      <c r="B6348" s="1">
        <f t="shared" ca="1" si="912"/>
        <v>0</v>
      </c>
    </row>
    <row r="6349" spans="1:2" x14ac:dyDescent="0.25">
      <c r="B6349" s="1">
        <f t="shared" ca="1" si="912"/>
        <v>0</v>
      </c>
    </row>
    <row r="6350" spans="1:2" x14ac:dyDescent="0.25">
      <c r="A6350" s="381">
        <f>A6338+1</f>
        <v>530</v>
      </c>
      <c r="B6350" s="383">
        <f ca="1">OFFSET('3. GRI Pricing'!$A$16,'PBI data'!A6350,0)</f>
        <v>0</v>
      </c>
    </row>
    <row r="6351" spans="1:2" x14ac:dyDescent="0.25">
      <c r="B6351" s="1">
        <f ca="1">B6350</f>
        <v>0</v>
      </c>
    </row>
    <row r="6352" spans="1:2" x14ac:dyDescent="0.25">
      <c r="B6352" s="1">
        <f t="shared" ref="B6352:B6361" ca="1" si="913">B6351</f>
        <v>0</v>
      </c>
    </row>
    <row r="6353" spans="1:2" x14ac:dyDescent="0.25">
      <c r="B6353" s="1">
        <f t="shared" ca="1" si="913"/>
        <v>0</v>
      </c>
    </row>
    <row r="6354" spans="1:2" x14ac:dyDescent="0.25">
      <c r="B6354" s="1">
        <f t="shared" ca="1" si="913"/>
        <v>0</v>
      </c>
    </row>
    <row r="6355" spans="1:2" x14ac:dyDescent="0.25">
      <c r="B6355" s="1">
        <f t="shared" ca="1" si="913"/>
        <v>0</v>
      </c>
    </row>
    <row r="6356" spans="1:2" x14ac:dyDescent="0.25">
      <c r="B6356" s="1">
        <f t="shared" ca="1" si="913"/>
        <v>0</v>
      </c>
    </row>
    <row r="6357" spans="1:2" x14ac:dyDescent="0.25">
      <c r="B6357" s="1">
        <f t="shared" ca="1" si="913"/>
        <v>0</v>
      </c>
    </row>
    <row r="6358" spans="1:2" x14ac:dyDescent="0.25">
      <c r="B6358" s="1">
        <f t="shared" ca="1" si="913"/>
        <v>0</v>
      </c>
    </row>
    <row r="6359" spans="1:2" x14ac:dyDescent="0.25">
      <c r="B6359" s="1">
        <f t="shared" ca="1" si="913"/>
        <v>0</v>
      </c>
    </row>
    <row r="6360" spans="1:2" x14ac:dyDescent="0.25">
      <c r="B6360" s="1">
        <f t="shared" ca="1" si="913"/>
        <v>0</v>
      </c>
    </row>
    <row r="6361" spans="1:2" x14ac:dyDescent="0.25">
      <c r="B6361" s="1">
        <f t="shared" ca="1" si="913"/>
        <v>0</v>
      </c>
    </row>
    <row r="6362" spans="1:2" x14ac:dyDescent="0.25">
      <c r="A6362" s="381">
        <f>A6350+1</f>
        <v>531</v>
      </c>
      <c r="B6362" s="383">
        <f ca="1">OFFSET('3. GRI Pricing'!$A$16,'PBI data'!A6362,0)</f>
        <v>0</v>
      </c>
    </row>
    <row r="6363" spans="1:2" x14ac:dyDescent="0.25">
      <c r="B6363" s="1">
        <f ca="1">B6362</f>
        <v>0</v>
      </c>
    </row>
    <row r="6364" spans="1:2" x14ac:dyDescent="0.25">
      <c r="B6364" s="1">
        <f t="shared" ref="B6364:B6373" ca="1" si="914">B6363</f>
        <v>0</v>
      </c>
    </row>
    <row r="6365" spans="1:2" x14ac:dyDescent="0.25">
      <c r="B6365" s="1">
        <f t="shared" ca="1" si="914"/>
        <v>0</v>
      </c>
    </row>
    <row r="6366" spans="1:2" x14ac:dyDescent="0.25">
      <c r="B6366" s="1">
        <f t="shared" ca="1" si="914"/>
        <v>0</v>
      </c>
    </row>
    <row r="6367" spans="1:2" x14ac:dyDescent="0.25">
      <c r="B6367" s="1">
        <f t="shared" ca="1" si="914"/>
        <v>0</v>
      </c>
    </row>
    <row r="6368" spans="1:2" x14ac:dyDescent="0.25">
      <c r="B6368" s="1">
        <f t="shared" ca="1" si="914"/>
        <v>0</v>
      </c>
    </row>
    <row r="6369" spans="1:2" x14ac:dyDescent="0.25">
      <c r="B6369" s="1">
        <f t="shared" ca="1" si="914"/>
        <v>0</v>
      </c>
    </row>
    <row r="6370" spans="1:2" x14ac:dyDescent="0.25">
      <c r="B6370" s="1">
        <f t="shared" ca="1" si="914"/>
        <v>0</v>
      </c>
    </row>
    <row r="6371" spans="1:2" x14ac:dyDescent="0.25">
      <c r="B6371" s="1">
        <f t="shared" ca="1" si="914"/>
        <v>0</v>
      </c>
    </row>
    <row r="6372" spans="1:2" x14ac:dyDescent="0.25">
      <c r="B6372" s="1">
        <f t="shared" ca="1" si="914"/>
        <v>0</v>
      </c>
    </row>
    <row r="6373" spans="1:2" x14ac:dyDescent="0.25">
      <c r="B6373" s="1">
        <f t="shared" ca="1" si="914"/>
        <v>0</v>
      </c>
    </row>
    <row r="6374" spans="1:2" x14ac:dyDescent="0.25">
      <c r="A6374" s="381">
        <f>A6362+1</f>
        <v>532</v>
      </c>
      <c r="B6374" s="383">
        <f ca="1">OFFSET('3. GRI Pricing'!$A$16,'PBI data'!A6374,0)</f>
        <v>0</v>
      </c>
    </row>
    <row r="6375" spans="1:2" x14ac:dyDescent="0.25">
      <c r="B6375" s="1">
        <f ca="1">B6374</f>
        <v>0</v>
      </c>
    </row>
    <row r="6376" spans="1:2" x14ac:dyDescent="0.25">
      <c r="B6376" s="1">
        <f t="shared" ref="B6376:B6385" ca="1" si="915">B6375</f>
        <v>0</v>
      </c>
    </row>
    <row r="6377" spans="1:2" x14ac:dyDescent="0.25">
      <c r="B6377" s="1">
        <f t="shared" ca="1" si="915"/>
        <v>0</v>
      </c>
    </row>
    <row r="6378" spans="1:2" x14ac:dyDescent="0.25">
      <c r="B6378" s="1">
        <f t="shared" ca="1" si="915"/>
        <v>0</v>
      </c>
    </row>
    <row r="6379" spans="1:2" x14ac:dyDescent="0.25">
      <c r="B6379" s="1">
        <f t="shared" ca="1" si="915"/>
        <v>0</v>
      </c>
    </row>
    <row r="6380" spans="1:2" x14ac:dyDescent="0.25">
      <c r="B6380" s="1">
        <f t="shared" ca="1" si="915"/>
        <v>0</v>
      </c>
    </row>
    <row r="6381" spans="1:2" x14ac:dyDescent="0.25">
      <c r="B6381" s="1">
        <f t="shared" ca="1" si="915"/>
        <v>0</v>
      </c>
    </row>
    <row r="6382" spans="1:2" x14ac:dyDescent="0.25">
      <c r="B6382" s="1">
        <f t="shared" ca="1" si="915"/>
        <v>0</v>
      </c>
    </row>
    <row r="6383" spans="1:2" x14ac:dyDescent="0.25">
      <c r="B6383" s="1">
        <f t="shared" ca="1" si="915"/>
        <v>0</v>
      </c>
    </row>
    <row r="6384" spans="1:2" x14ac:dyDescent="0.25">
      <c r="B6384" s="1">
        <f t="shared" ca="1" si="915"/>
        <v>0</v>
      </c>
    </row>
    <row r="6385" spans="1:2" x14ac:dyDescent="0.25">
      <c r="B6385" s="1">
        <f t="shared" ca="1" si="915"/>
        <v>0</v>
      </c>
    </row>
    <row r="6386" spans="1:2" x14ac:dyDescent="0.25">
      <c r="A6386" s="383">
        <f>A6374+1</f>
        <v>533</v>
      </c>
      <c r="B6386" s="383">
        <f ca="1">OFFSET('3. GRI Pricing'!$A$16,'PBI data'!A6386,0)</f>
        <v>0</v>
      </c>
    </row>
    <row r="6387" spans="1:2" x14ac:dyDescent="0.25">
      <c r="B6387" s="1">
        <f ca="1">B6386</f>
        <v>0</v>
      </c>
    </row>
    <row r="6388" spans="1:2" x14ac:dyDescent="0.25">
      <c r="B6388" s="1">
        <f t="shared" ref="B6388:B6397" ca="1" si="916">B6387</f>
        <v>0</v>
      </c>
    </row>
    <row r="6389" spans="1:2" x14ac:dyDescent="0.25">
      <c r="B6389" s="1">
        <f t="shared" ca="1" si="916"/>
        <v>0</v>
      </c>
    </row>
    <row r="6390" spans="1:2" x14ac:dyDescent="0.25">
      <c r="B6390" s="1">
        <f t="shared" ca="1" si="916"/>
        <v>0</v>
      </c>
    </row>
    <row r="6391" spans="1:2" x14ac:dyDescent="0.25">
      <c r="B6391" s="1">
        <f t="shared" ca="1" si="916"/>
        <v>0</v>
      </c>
    </row>
    <row r="6392" spans="1:2" x14ac:dyDescent="0.25">
      <c r="B6392" s="1">
        <f t="shared" ca="1" si="916"/>
        <v>0</v>
      </c>
    </row>
    <row r="6393" spans="1:2" x14ac:dyDescent="0.25">
      <c r="B6393" s="1">
        <f t="shared" ca="1" si="916"/>
        <v>0</v>
      </c>
    </row>
    <row r="6394" spans="1:2" x14ac:dyDescent="0.25">
      <c r="B6394" s="1">
        <f t="shared" ca="1" si="916"/>
        <v>0</v>
      </c>
    </row>
    <row r="6395" spans="1:2" x14ac:dyDescent="0.25">
      <c r="B6395" s="1">
        <f t="shared" ca="1" si="916"/>
        <v>0</v>
      </c>
    </row>
    <row r="6396" spans="1:2" x14ac:dyDescent="0.25">
      <c r="B6396" s="1">
        <f t="shared" ca="1" si="916"/>
        <v>0</v>
      </c>
    </row>
    <row r="6397" spans="1:2" x14ac:dyDescent="0.25">
      <c r="B6397" s="1">
        <f t="shared" ca="1" si="916"/>
        <v>0</v>
      </c>
    </row>
  </sheetData>
  <sheetProtection algorithmName="SHA-512" hashValue="/Vy5aRsbxFaZg5Zgfsr6nAUJX/NmjsLncfVf/I5ADiW6tKJjiseqkSHYXGuPQ8MowSqYV7cZkcSxHCdrf9y6ag==" saltValue="TzX2IgOrf8bawngfB32qPg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bd5dc-7a64-4097-8396-87f6c90b212f">
      <Value>6</Value>
      <Value>5</Value>
      <Value>4</Value>
    </TaxCatchAll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639E2CE2-D6CF-4BD7-9E69-389161A600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7DF86F-72F1-4B93-8946-015ED23D89FE}">
  <ds:schemaRefs>
    <ds:schemaRef ds:uri="http://schemas.microsoft.com/office/2006/metadata/properties"/>
    <ds:schemaRef ds:uri="http://schemas.microsoft.com/office/infopath/2007/PartnerControls"/>
    <ds:schemaRef ds:uri="1ffbd5dc-7a64-4097-8396-87f6c90b212f"/>
  </ds:schemaRefs>
</ds:datastoreItem>
</file>

<file path=customXml/itemProps3.xml><?xml version="1.0" encoding="utf-8"?>
<ds:datastoreItem xmlns:ds="http://schemas.openxmlformats.org/officeDocument/2006/customXml" ds:itemID="{40C4A004-5028-48B5-BF2C-F65C515854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0C47DF6-F935-4096-8581-77C0405E61B6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18</vt:i4>
      </vt:variant>
    </vt:vector>
  </HeadingPairs>
  <TitlesOfParts>
    <vt:vector size="29" baseType="lpstr">
      <vt:lpstr>Cover</vt:lpstr>
      <vt:lpstr>1. Accomodation</vt:lpstr>
      <vt:lpstr>2. GRI Pricing Inputs</vt:lpstr>
      <vt:lpstr>3. GRI Pricing</vt:lpstr>
      <vt:lpstr>4. Valuation</vt:lpstr>
      <vt:lpstr>5a. Dashboard</vt:lpstr>
      <vt:lpstr>5b. Dashboard </vt:lpstr>
      <vt:lpstr>6. IC appendix</vt:lpstr>
      <vt:lpstr>7. Archive Pricing</vt:lpstr>
      <vt:lpstr>Data Ref</vt:lpstr>
      <vt:lpstr>PBI data</vt:lpstr>
      <vt:lpstr>'1. Accomodation'!_FilterDatabase</vt:lpstr>
      <vt:lpstr>aspectpremium</vt:lpstr>
      <vt:lpstr>balcony</vt:lpstr>
      <vt:lpstr>baseprice</vt:lpstr>
      <vt:lpstr>bathpremium</vt:lpstr>
      <vt:lpstr>floorpremium</vt:lpstr>
      <vt:lpstr>other</vt:lpstr>
      <vt:lpstr>phasedrelease</vt:lpstr>
      <vt:lpstr>'1. Accomodation'!Print_Area</vt:lpstr>
      <vt:lpstr>'2. GRI Pricing Inputs'!Print_Area</vt:lpstr>
      <vt:lpstr>'3. GRI Pricing'!Print_Area</vt:lpstr>
      <vt:lpstr>'4. Valuation'!Print_Area</vt:lpstr>
      <vt:lpstr>'5a. Dashboard'!Print_Area</vt:lpstr>
      <vt:lpstr>'5b. Dashboard '!Print_Area</vt:lpstr>
      <vt:lpstr>'6. IC appendix'!Print_Area</vt:lpstr>
      <vt:lpstr>'7. Archive Pricing'!Print_Area</vt:lpstr>
      <vt:lpstr>Cover!Print_Area</vt:lpstr>
      <vt:lpstr>sizepremium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Alasdair Houstoun</dc:creator>
  <cp:keywords/>
  <dc:description/>
  <cp:lastModifiedBy>Matthew Cornfield</cp:lastModifiedBy>
  <cp:revision/>
  <dcterms:created xsi:type="dcterms:W3CDTF">2019-09-15T15:41:59Z</dcterms:created>
  <dcterms:modified xsi:type="dcterms:W3CDTF">2025-08-30T08:13:39Z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Project Document Type">
    <vt:lpwstr>4;#Generic Project Document|258c2ed6-b93b-4ffe-8901-a23f2dc98ec9</vt:lpwstr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